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37215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4" i="13"/>
  <c r="V27" i="13"/>
  <c r="V28" i="13"/>
  <c r="V31" i="13"/>
  <c r="V25" i="13"/>
  <c r="V24" i="13"/>
  <c r="V32" i="13"/>
  <c r="V26" i="13"/>
  <c r="V29" i="13"/>
  <c r="V23" i="13"/>
  <c r="V30" i="13"/>
  <c r="V33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3" i="28"/>
  <c r="V43" i="28"/>
  <c r="V44" i="28"/>
  <c r="V31" i="28"/>
  <c r="V37" i="28"/>
  <c r="V45" i="28"/>
  <c r="V41" i="28"/>
  <c r="V38" i="28"/>
  <c r="V46" i="28"/>
  <c r="V25" i="28"/>
  <c r="V24" i="28"/>
  <c r="V32" i="28"/>
  <c r="V23" i="28"/>
  <c r="V26" i="28"/>
  <c r="V34" i="28"/>
  <c r="V39" i="28"/>
  <c r="V42" i="28"/>
  <c r="V29" i="28"/>
  <c r="V27" i="28"/>
  <c r="V28" i="28"/>
  <c r="V30" i="28"/>
  <c r="V35" i="28"/>
  <c r="V36" i="28"/>
  <c r="V40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33" i="26"/>
  <c r="V31" i="26"/>
  <c r="V94" i="13"/>
  <c r="V100" i="13"/>
  <c r="V98" i="13"/>
  <c r="V79" i="13"/>
  <c r="V73" i="13"/>
  <c r="V112" i="13"/>
  <c r="V36" i="26"/>
  <c r="V30" i="26"/>
  <c r="V86" i="13"/>
  <c r="V92" i="13"/>
  <c r="V82" i="13"/>
  <c r="V77" i="13"/>
  <c r="V104" i="13"/>
  <c r="V111" i="13"/>
  <c r="V28" i="26"/>
  <c r="V40" i="26"/>
  <c r="V78" i="13"/>
  <c r="V84" i="13"/>
  <c r="V89" i="13"/>
  <c r="V99" i="13"/>
  <c r="V96" i="13"/>
  <c r="V39" i="26"/>
  <c r="V24" i="26"/>
  <c r="V109" i="13"/>
  <c r="V76" i="13"/>
  <c r="V81" i="13"/>
  <c r="V83" i="13"/>
  <c r="V80" i="13"/>
  <c r="V38" i="26"/>
  <c r="V37" i="26"/>
  <c r="V101" i="13"/>
  <c r="V107" i="13"/>
  <c r="V88" i="13"/>
  <c r="V90" i="13"/>
  <c r="V87" i="13"/>
  <c r="V34" i="26"/>
  <c r="V29" i="26"/>
  <c r="V23" i="26"/>
  <c r="V93" i="13"/>
  <c r="V91" i="13"/>
  <c r="V72" i="13"/>
  <c r="V74" i="13"/>
  <c r="V110" i="13"/>
  <c r="V25" i="26"/>
  <c r="V35" i="26"/>
  <c r="V32" i="26"/>
  <c r="V85" i="13"/>
  <c r="V75" i="13"/>
  <c r="V103" i="13"/>
  <c r="V105" i="13"/>
  <c r="V113" i="13"/>
  <c r="V26" i="26"/>
  <c r="V27" i="26"/>
  <c r="V102" i="13"/>
  <c r="V108" i="13"/>
  <c r="V106" i="13"/>
  <c r="V95" i="13"/>
  <c r="V97" i="13"/>
  <c r="V114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24" i="27"/>
  <c r="V25" i="27"/>
  <c r="V35" i="27"/>
  <c r="V30" i="27"/>
  <c r="V26" i="27"/>
  <c r="V29" i="27"/>
  <c r="V34" i="27"/>
  <c r="V27" i="27"/>
  <c r="V33" i="27"/>
  <c r="V32" i="27"/>
  <c r="V36" i="27"/>
  <c r="V31" i="27"/>
  <c r="V28" i="27"/>
  <c r="V23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60" i="29"/>
  <c r="V63" i="29"/>
  <c r="V51" i="29"/>
  <c r="V70" i="29"/>
  <c r="V34" i="29"/>
  <c r="V69" i="29"/>
  <c r="V56" i="29"/>
  <c r="V52" i="29"/>
  <c r="V23" i="29"/>
  <c r="V43" i="29"/>
  <c r="V38" i="29"/>
  <c r="V26" i="29"/>
  <c r="V73" i="29"/>
  <c r="V47" i="29"/>
  <c r="V44" i="29"/>
  <c r="V54" i="29"/>
  <c r="V35" i="29"/>
  <c r="V53" i="29"/>
  <c r="V65" i="29"/>
  <c r="V33" i="29"/>
  <c r="V30" i="29"/>
  <c r="V36" i="29"/>
  <c r="V61" i="29"/>
  <c r="V27" i="29"/>
  <c r="V74" i="29"/>
  <c r="V41" i="29"/>
  <c r="V39" i="29"/>
  <c r="V45" i="29"/>
  <c r="V28" i="29"/>
  <c r="V29" i="29"/>
  <c r="V57" i="29"/>
  <c r="V66" i="29"/>
  <c r="V32" i="29"/>
  <c r="V62" i="29"/>
  <c r="V49" i="29"/>
  <c r="V75" i="29"/>
  <c r="V25" i="29"/>
  <c r="V58" i="29"/>
  <c r="V71" i="29"/>
  <c r="V37" i="29"/>
  <c r="V76" i="29"/>
  <c r="V48" i="29"/>
  <c r="V67" i="29"/>
  <c r="V40" i="29"/>
  <c r="V50" i="29"/>
  <c r="V31" i="29"/>
  <c r="V72" i="29"/>
  <c r="V68" i="29"/>
  <c r="V24" i="29"/>
  <c r="V59" i="29"/>
  <c r="V55" i="29"/>
  <c r="V42" i="29"/>
  <c r="V46" i="29"/>
  <c r="V64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D5" i="28"/>
  <c r="D5" i="29"/>
  <c r="D4" i="28"/>
  <c r="D4" i="27"/>
  <c r="D3" i="28"/>
  <c r="D3" i="29"/>
  <c r="D5" i="27"/>
  <c r="D4" i="29"/>
  <c r="D3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3" i="26"/>
  <c r="D4" i="26"/>
  <c r="D5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K21" i="22"/>
  <c r="L21" i="22"/>
  <c r="L24" i="22" s="1"/>
  <c r="L25" i="22"/>
  <c r="K22" i="22"/>
  <c r="K24" i="22"/>
  <c r="AC110" i="13"/>
  <c r="K23" i="22"/>
  <c r="M21" i="22"/>
  <c r="M25" i="22"/>
  <c r="K25" i="22"/>
  <c r="J21" i="22"/>
  <c r="J24" i="22"/>
  <c r="L23" i="22"/>
  <c r="M23" i="22"/>
  <c r="M22" i="22"/>
  <c r="M24" i="22"/>
  <c r="J25" i="22"/>
  <c r="J22" i="22"/>
  <c r="J23" i="22"/>
  <c r="M15" i="22" l="1"/>
  <c r="L15" i="22"/>
  <c r="K15" i="22"/>
  <c r="J15" i="22"/>
  <c r="I15" i="22"/>
  <c r="D17" i="22"/>
  <c r="B1" i="22"/>
  <c r="AA64" i="29"/>
  <c r="L18" i="22"/>
  <c r="AA57" i="29"/>
  <c r="AA36" i="29"/>
  <c r="AA34" i="27"/>
  <c r="AA75" i="13"/>
  <c r="D6" i="22"/>
  <c r="AA66" i="29"/>
  <c r="AA59" i="29"/>
  <c r="AA24" i="27"/>
  <c r="AA51" i="29"/>
  <c r="K19" i="22"/>
  <c r="AA24" i="29"/>
  <c r="L17" i="22"/>
  <c r="AA37" i="29"/>
  <c r="AA39" i="29"/>
  <c r="T51" i="29"/>
  <c r="U24" i="29"/>
  <c r="AA69" i="29"/>
  <c r="AA35" i="29"/>
  <c r="AA87" i="13"/>
  <c r="AA34" i="29"/>
  <c r="AA55" i="29"/>
  <c r="AA32" i="29"/>
  <c r="AA90" i="13"/>
  <c r="AA26" i="29"/>
  <c r="J16" i="22"/>
  <c r="T66" i="29"/>
  <c r="AA96" i="13"/>
  <c r="T36" i="29"/>
  <c r="L16" i="22"/>
  <c r="J17" i="22"/>
  <c r="M17" i="22"/>
  <c r="AA30" i="29"/>
  <c r="S66" i="29"/>
  <c r="S51" i="29"/>
  <c r="AA30" i="27"/>
  <c r="AA31" i="29"/>
  <c r="AA25" i="27"/>
  <c r="AA25" i="29"/>
  <c r="AA80" i="13"/>
  <c r="AA77" i="13"/>
  <c r="AA45" i="29"/>
  <c r="U45" i="29" s="1"/>
  <c r="AA36" i="27"/>
  <c r="AA41" i="29"/>
  <c r="AA86" i="13"/>
  <c r="T69" i="29"/>
  <c r="AA53" i="29"/>
  <c r="T53" i="29" s="1"/>
  <c r="AA102" i="13"/>
  <c r="AA38" i="29"/>
  <c r="S69" i="29"/>
  <c r="T37" i="29"/>
  <c r="S24" i="29"/>
  <c r="AA52" i="29"/>
  <c r="U52" i="29" s="1"/>
  <c r="AA73" i="29"/>
  <c r="S73" i="29" s="1"/>
  <c r="U66" i="29"/>
  <c r="U51" i="29"/>
  <c r="S53" i="29"/>
  <c r="T73" i="29"/>
  <c r="K17" i="22"/>
  <c r="S31" i="29"/>
  <c r="AA95" i="13"/>
  <c r="AA107" i="13"/>
  <c r="AA70" i="29"/>
  <c r="U70" i="29" s="1"/>
  <c r="AA67" i="29"/>
  <c r="AA40" i="29"/>
  <c r="AA109" i="13"/>
  <c r="AA85" i="13"/>
  <c r="T64" i="29"/>
  <c r="AA28" i="29"/>
  <c r="AA74" i="29"/>
  <c r="AA101" i="13"/>
  <c r="AA63" i="29"/>
  <c r="T63" i="29" s="1"/>
  <c r="I18" i="22"/>
  <c r="K16" i="22"/>
  <c r="AA26" i="27"/>
  <c r="S64" i="29"/>
  <c r="AA78" i="13"/>
  <c r="AA83" i="13"/>
  <c r="AA89" i="13"/>
  <c r="T32" i="29"/>
  <c r="T59" i="29"/>
  <c r="AA71" i="29"/>
  <c r="J18" i="22"/>
  <c r="AA72" i="29"/>
  <c r="AA27" i="29"/>
  <c r="U27" i="29" s="1"/>
  <c r="AA35" i="27"/>
  <c r="AA100" i="13"/>
  <c r="T57" i="29"/>
  <c r="AA46" i="29"/>
  <c r="U46" i="29" s="1"/>
  <c r="AA105" i="13"/>
  <c r="AA84" i="13"/>
  <c r="AA32" i="27"/>
  <c r="T67" i="29"/>
  <c r="U59" i="29"/>
  <c r="U74" i="29"/>
  <c r="S71" i="29"/>
  <c r="S39" i="29"/>
  <c r="S36" i="29"/>
  <c r="AA50" i="29"/>
  <c r="U50" i="29"/>
  <c r="T35" i="29"/>
  <c r="AA88" i="13"/>
  <c r="S32" i="29"/>
  <c r="L19" i="22"/>
  <c r="AA97" i="13"/>
  <c r="AA49" i="29"/>
  <c r="S30" i="29"/>
  <c r="AA61" i="29"/>
  <c r="M16" i="22"/>
  <c r="AA68" i="29"/>
  <c r="S68" i="29" s="1"/>
  <c r="I19" i="22"/>
  <c r="AA65" i="29"/>
  <c r="T27" i="29"/>
  <c r="U41" i="29"/>
  <c r="S65" i="29"/>
  <c r="T30" i="29"/>
  <c r="AA62" i="29"/>
  <c r="S70" i="29"/>
  <c r="S59" i="29"/>
  <c r="S62" i="29"/>
  <c r="K18" i="22"/>
  <c r="AA98" i="13"/>
  <c r="T28" i="29"/>
  <c r="U32" i="29"/>
  <c r="U63" i="29"/>
  <c r="U30" i="29"/>
  <c r="AA54" i="29"/>
  <c r="AA93" i="13"/>
  <c r="S27" i="29"/>
  <c r="AA44" i="29"/>
  <c r="AA81" i="13"/>
  <c r="T24" i="29"/>
  <c r="AA28" i="27"/>
  <c r="AA72" i="13"/>
  <c r="U55" i="29"/>
  <c r="U38" i="29"/>
  <c r="T61" i="29"/>
  <c r="AA23" i="27"/>
  <c r="AA47" i="29"/>
  <c r="S47" i="29" s="1"/>
  <c r="T70" i="29"/>
  <c r="T39" i="29"/>
  <c r="AA74" i="13"/>
  <c r="AA42" i="29"/>
  <c r="AA94" i="13"/>
  <c r="AA43" i="29"/>
  <c r="S35" i="29"/>
  <c r="AA29" i="27"/>
  <c r="T31" i="29"/>
  <c r="J19" i="22"/>
  <c r="AA56" i="29"/>
  <c r="S67" i="29"/>
  <c r="S41" i="29"/>
  <c r="S44" i="29"/>
  <c r="U71" i="29"/>
  <c r="U39" i="29"/>
  <c r="AA31" i="27"/>
  <c r="AA91" i="13"/>
  <c r="L22" i="22"/>
  <c r="AA82" i="13"/>
  <c r="T46" i="29"/>
  <c r="U67" i="29"/>
  <c r="T41" i="29"/>
  <c r="S46" i="29"/>
  <c r="T65" i="29"/>
  <c r="AA79" i="13"/>
  <c r="AA75" i="29"/>
  <c r="I17" i="22"/>
  <c r="I16" i="22"/>
  <c r="AA58" i="29"/>
  <c r="AA106" i="13"/>
  <c r="U58" i="29"/>
  <c r="AA104" i="13"/>
  <c r="AA73" i="13"/>
  <c r="AA60" i="29"/>
  <c r="T47" i="29"/>
  <c r="T38" i="29"/>
  <c r="U65" i="29"/>
  <c r="AA108" i="13"/>
  <c r="AA92" i="13"/>
  <c r="S34" i="29"/>
  <c r="M18" i="22"/>
  <c r="AA29" i="29"/>
  <c r="T29" i="29" s="1"/>
  <c r="S38" i="29"/>
  <c r="S52" i="29"/>
  <c r="M19" i="22"/>
  <c r="S55" i="29"/>
  <c r="S45" i="29"/>
  <c r="AA23" i="29"/>
  <c r="U68" i="29"/>
  <c r="U29" i="29"/>
  <c r="AA33" i="29"/>
  <c r="AA103" i="13"/>
  <c r="S23" i="29"/>
  <c r="S63" i="29"/>
  <c r="AA48" i="29"/>
  <c r="AA33" i="27"/>
  <c r="T55" i="29"/>
  <c r="U47" i="29"/>
  <c r="S57" i="29"/>
  <c r="T75" i="29"/>
  <c r="AA76" i="13"/>
  <c r="T74" i="29"/>
  <c r="T52" i="29"/>
  <c r="AA76" i="29"/>
  <c r="T26" i="29"/>
  <c r="S29" i="29"/>
  <c r="T45" i="29"/>
  <c r="T71" i="29"/>
  <c r="T68" i="29"/>
  <c r="AA27" i="27"/>
  <c r="S37" i="29"/>
  <c r="U53" i="29"/>
  <c r="AA99" i="13"/>
  <c r="T48" i="29"/>
  <c r="T34" i="29"/>
  <c r="S74" i="29"/>
  <c r="U73" i="29"/>
  <c r="S26" i="29"/>
  <c r="S25" i="29"/>
  <c r="T25" i="29"/>
  <c r="U40" i="29"/>
  <c r="S40" i="29"/>
  <c r="T40" i="29"/>
  <c r="U28" i="29"/>
  <c r="S28" i="29"/>
  <c r="S72" i="29"/>
  <c r="T72" i="29"/>
  <c r="T50" i="29"/>
  <c r="S50" i="29"/>
  <c r="U49" i="29"/>
  <c r="T49" i="29"/>
  <c r="S49" i="29"/>
  <c r="S61" i="29"/>
  <c r="T62" i="29"/>
  <c r="S54" i="29"/>
  <c r="T54" i="29"/>
  <c r="T44" i="29"/>
  <c r="U44" i="29"/>
  <c r="T42" i="29"/>
  <c r="S42" i="29"/>
  <c r="T43" i="29"/>
  <c r="S43" i="29"/>
  <c r="U56" i="29"/>
  <c r="T56" i="29"/>
  <c r="S56" i="29"/>
  <c r="S75" i="29"/>
  <c r="T58" i="29"/>
  <c r="S58" i="29"/>
  <c r="U60" i="29"/>
  <c r="T60" i="29"/>
  <c r="S60" i="29"/>
  <c r="U23" i="29"/>
  <c r="T23" i="29"/>
  <c r="U33" i="29"/>
  <c r="S33" i="29"/>
  <c r="T33" i="29"/>
  <c r="S48" i="29"/>
  <c r="S76" i="29"/>
  <c r="T76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U76" i="29"/>
  <c r="U72" i="29"/>
  <c r="U36" i="29"/>
  <c r="U80" i="13"/>
  <c r="S88" i="13"/>
  <c r="U103" i="13"/>
  <c r="U89" i="13"/>
  <c r="S92" i="13"/>
  <c r="U91" i="13"/>
  <c r="S95" i="13"/>
  <c r="S108" i="13"/>
  <c r="S94" i="13"/>
  <c r="S80" i="13"/>
  <c r="U29" i="27"/>
  <c r="U76" i="13"/>
  <c r="S87" i="13"/>
  <c r="U25" i="29"/>
  <c r="U57" i="29"/>
  <c r="U75" i="13"/>
  <c r="S96" i="13"/>
  <c r="U24" i="27"/>
  <c r="S81" i="13"/>
  <c r="U23" i="27"/>
  <c r="U73" i="13"/>
  <c r="U104" i="13"/>
  <c r="U96" i="13"/>
  <c r="U88" i="13"/>
  <c r="S90" i="13"/>
  <c r="U36" i="27"/>
  <c r="S100" i="13"/>
  <c r="U75" i="29"/>
  <c r="U31" i="29"/>
  <c r="U64" i="29"/>
  <c r="U99" i="13"/>
  <c r="N4" i="21"/>
  <c r="U26" i="27"/>
  <c r="U93" i="13"/>
  <c r="U78" i="13"/>
  <c r="U82" i="13"/>
  <c r="S83" i="13"/>
  <c r="U43" i="29"/>
  <c r="S76" i="13"/>
  <c r="U77" i="13"/>
  <c r="S72" i="13"/>
  <c r="U94" i="13"/>
  <c r="U98" i="13"/>
  <c r="U32" i="27"/>
  <c r="S78" i="13"/>
  <c r="U81" i="13"/>
  <c r="U86" i="13"/>
  <c r="U25" i="27"/>
  <c r="J4" i="21"/>
  <c r="U35" i="29"/>
  <c r="S86" i="13"/>
  <c r="U31" i="27"/>
  <c r="U101" i="13"/>
  <c r="AH98" i="13"/>
  <c r="U95" i="13"/>
  <c r="U69" i="29"/>
  <c r="P4" i="21"/>
  <c r="S77" i="13"/>
  <c r="S79" i="13"/>
  <c r="U28" i="27"/>
  <c r="S74" i="13"/>
  <c r="AH23" i="13"/>
  <c r="L4" i="21"/>
  <c r="U48" i="29"/>
  <c r="U100" i="13"/>
  <c r="U27" i="27"/>
  <c r="U79" i="13"/>
  <c r="S99" i="13"/>
  <c r="U26" i="29"/>
  <c r="S103" i="13"/>
  <c r="U106" i="13"/>
  <c r="U34" i="29"/>
  <c r="S109" i="13"/>
  <c r="U34" i="27"/>
  <c r="S84" i="13"/>
  <c r="S73" i="13"/>
  <c r="S105" i="13"/>
  <c r="U83" i="13"/>
  <c r="S98" i="13"/>
  <c r="S91" i="13"/>
  <c r="S93" i="13"/>
  <c r="S89" i="13"/>
  <c r="S75" i="13"/>
  <c r="U109" i="13"/>
  <c r="U84" i="13"/>
  <c r="S104" i="13"/>
  <c r="U102" i="13"/>
  <c r="U85" i="13"/>
  <c r="AH99" i="13"/>
  <c r="U42" i="29"/>
  <c r="U97" i="13"/>
  <c r="U92" i="13"/>
  <c r="S85" i="13"/>
  <c r="U33" i="27"/>
  <c r="U107" i="13"/>
  <c r="U54" i="29"/>
  <c r="U72" i="13"/>
  <c r="U90" i="13"/>
  <c r="S107" i="13"/>
  <c r="U30" i="27"/>
  <c r="U62" i="29"/>
  <c r="U74" i="13"/>
  <c r="U35" i="27"/>
  <c r="S97" i="13"/>
  <c r="S106" i="13"/>
  <c r="F4" i="21"/>
  <c r="U37" i="29"/>
  <c r="S82" i="13"/>
  <c r="U87" i="13"/>
  <c r="U108" i="13"/>
  <c r="S102" i="13"/>
  <c r="AH24" i="13"/>
  <c r="U61" i="29"/>
  <c r="U105" i="13"/>
  <c r="S101" i="13"/>
  <c r="AH100" i="13"/>
  <c r="AH101" i="13"/>
  <c r="S112" i="13"/>
  <c r="AH102" i="13"/>
  <c r="S113" i="13"/>
  <c r="R112" i="13"/>
  <c r="AA112" i="13"/>
  <c r="R113" i="13"/>
  <c r="AA113" i="13"/>
  <c r="U112" i="13"/>
  <c r="T112" i="13"/>
  <c r="U113" i="13"/>
  <c r="T113" i="13"/>
  <c r="AI24" i="13" l="1"/>
  <c r="AJ24" i="13" s="1"/>
  <c r="AI23" i="13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S111" i="13"/>
  <c r="R111" i="13" s="1"/>
  <c r="AA111" i="13"/>
  <c r="T77" i="13"/>
  <c r="T80" i="13"/>
  <c r="T83" i="13"/>
  <c r="AH25" i="13"/>
  <c r="T75" i="13"/>
  <c r="S110" i="13"/>
  <c r="T90" i="13"/>
  <c r="T86" i="13"/>
  <c r="T89" i="13"/>
  <c r="T82" i="13"/>
  <c r="T79" i="13"/>
  <c r="T95" i="13"/>
  <c r="T73" i="13"/>
  <c r="T78" i="13"/>
  <c r="T104" i="13"/>
  <c r="T105" i="13"/>
  <c r="S114" i="13"/>
  <c r="R114" i="13" s="1"/>
  <c r="T103" i="13"/>
  <c r="T107" i="13"/>
  <c r="T106" i="13"/>
  <c r="T84" i="13"/>
  <c r="T72" i="13"/>
  <c r="T92" i="13"/>
  <c r="T93" i="13"/>
  <c r="T91" i="13"/>
  <c r="T76" i="13"/>
  <c r="T97" i="13"/>
  <c r="T87" i="13"/>
  <c r="T94" i="13"/>
  <c r="T111" i="13"/>
  <c r="T100" i="13"/>
  <c r="T101" i="13"/>
  <c r="T74" i="13"/>
  <c r="T81" i="13"/>
  <c r="U111" i="13"/>
  <c r="T96" i="13"/>
  <c r="T109" i="13"/>
  <c r="T88" i="13"/>
  <c r="T85" i="13"/>
  <c r="T99" i="13"/>
  <c r="T98" i="13"/>
  <c r="T102" i="13"/>
  <c r="T108" i="13"/>
  <c r="R110" i="13"/>
  <c r="AA110" i="13"/>
  <c r="U110" i="13"/>
  <c r="T110" i="13"/>
  <c r="AI25" i="13" l="1"/>
  <c r="AJ25" i="13" s="1"/>
  <c r="F9" i="13"/>
  <c r="AH26" i="13"/>
  <c r="S24" i="27"/>
  <c r="S33" i="27"/>
  <c r="S23" i="27"/>
  <c r="S27" i="27"/>
  <c r="S36" i="27"/>
  <c r="D18" i="22"/>
  <c r="S31" i="27"/>
  <c r="S30" i="27"/>
  <c r="S28" i="27"/>
  <c r="D3" i="13"/>
  <c r="S32" i="27"/>
  <c r="D5" i="13"/>
  <c r="S25" i="27"/>
  <c r="S35" i="27"/>
  <c r="S34" i="27"/>
  <c r="T33" i="27"/>
  <c r="I4" i="21"/>
  <c r="S46" i="28"/>
  <c r="AH27" i="13"/>
  <c r="T29" i="26"/>
  <c r="S34" i="13"/>
  <c r="T23" i="26"/>
  <c r="S31" i="13"/>
  <c r="T27" i="28"/>
  <c r="AA114" i="13"/>
  <c r="T114" i="13" s="1"/>
  <c r="S29" i="27"/>
  <c r="T26" i="26"/>
  <c r="S26" i="27"/>
  <c r="S32" i="28"/>
  <c r="T46" i="28"/>
  <c r="S30" i="26"/>
  <c r="T25" i="13"/>
  <c r="S33" i="28"/>
  <c r="D5" i="21"/>
  <c r="S24" i="28"/>
  <c r="S28" i="13"/>
  <c r="T37" i="26"/>
  <c r="T35" i="26"/>
  <c r="S33" i="26"/>
  <c r="T24" i="26"/>
  <c r="S44" i="28"/>
  <c r="D4" i="13"/>
  <c r="S23" i="26"/>
  <c r="H5" i="21"/>
  <c r="T45" i="28"/>
  <c r="S24" i="26"/>
  <c r="T33" i="13"/>
  <c r="T23" i="28"/>
  <c r="T31" i="28"/>
  <c r="S37" i="28"/>
  <c r="S28" i="26"/>
  <c r="S28" i="28"/>
  <c r="U114" i="13"/>
  <c r="S25" i="26"/>
  <c r="E4" i="21"/>
  <c r="S26" i="28"/>
  <c r="T43" i="28"/>
  <c r="T40" i="28"/>
  <c r="T24" i="28"/>
  <c r="S23" i="13"/>
  <c r="S31" i="26"/>
  <c r="S39" i="28"/>
  <c r="T35" i="28"/>
  <c r="T30" i="13"/>
  <c r="T37" i="28"/>
  <c r="S39" i="26"/>
  <c r="T29" i="13"/>
  <c r="T26" i="28"/>
  <c r="S38" i="26"/>
  <c r="T30" i="28"/>
  <c r="S27" i="13"/>
  <c r="T38" i="28"/>
  <c r="T34" i="13"/>
  <c r="S34" i="28"/>
  <c r="S30" i="13"/>
  <c r="T28" i="13"/>
  <c r="S45" i="28"/>
  <c r="T27" i="13"/>
  <c r="S35" i="26"/>
  <c r="T31" i="26"/>
  <c r="T33" i="28"/>
  <c r="K4" i="21"/>
  <c r="T27" i="26"/>
  <c r="S36" i="26"/>
  <c r="T32" i="28"/>
  <c r="S32" i="26"/>
  <c r="S42" i="28"/>
  <c r="T24" i="13"/>
  <c r="S29" i="13"/>
  <c r="T33" i="26"/>
  <c r="T42" i="28"/>
  <c r="S25" i="28"/>
  <c r="T25" i="26"/>
  <c r="T28" i="26"/>
  <c r="T36" i="28"/>
  <c r="M4" i="21"/>
  <c r="S32" i="13"/>
  <c r="T40" i="26"/>
  <c r="T28" i="28"/>
  <c r="S26" i="13"/>
  <c r="S40" i="26"/>
  <c r="T32" i="13"/>
  <c r="T32" i="26"/>
  <c r="T38" i="26"/>
  <c r="O4" i="21"/>
  <c r="S40" i="28"/>
  <c r="T39" i="26"/>
  <c r="S26" i="26"/>
  <c r="S37" i="26"/>
  <c r="S38" i="28"/>
  <c r="S29" i="26"/>
  <c r="S24" i="13"/>
  <c r="S36" i="28"/>
  <c r="T30" i="26"/>
  <c r="S35" i="28"/>
  <c r="T29" i="28"/>
  <c r="T36" i="26"/>
  <c r="S41" i="28"/>
  <c r="S43" i="28"/>
  <c r="T39" i="28"/>
  <c r="S30" i="28"/>
  <c r="Q4" i="21"/>
  <c r="S27" i="26"/>
  <c r="S25" i="13"/>
  <c r="T34" i="28"/>
  <c r="S23" i="28"/>
  <c r="S33" i="13"/>
  <c r="S27" i="28"/>
  <c r="S34" i="26"/>
  <c r="T25" i="28"/>
  <c r="S29" i="28"/>
  <c r="T44" i="28"/>
  <c r="T26" i="13"/>
  <c r="S31" i="28"/>
  <c r="T41" i="28"/>
  <c r="T31" i="13"/>
  <c r="T34" i="26"/>
  <c r="T23" i="13"/>
  <c r="E5" i="21"/>
  <c r="F5" i="21"/>
  <c r="I5" i="21"/>
  <c r="J5" i="21"/>
  <c r="L5" i="21"/>
  <c r="N5" i="21"/>
  <c r="P5" i="21"/>
  <c r="H6" i="21"/>
  <c r="K5" i="21"/>
  <c r="O5" i="21"/>
  <c r="M5" i="21"/>
  <c r="Q5" i="21"/>
  <c r="J6" i="21"/>
  <c r="L6" i="21"/>
  <c r="N6" i="21"/>
  <c r="P6" i="21"/>
  <c r="H7" i="21"/>
  <c r="I6" i="21"/>
  <c r="N7" i="21"/>
  <c r="P7" i="21"/>
  <c r="J7" i="21"/>
  <c r="I7" i="21"/>
  <c r="L7" i="21"/>
  <c r="Q6" i="21"/>
  <c r="K6" i="21"/>
  <c r="O6" i="21"/>
  <c r="M6" i="21"/>
  <c r="Q7" i="21"/>
  <c r="K7" i="21"/>
  <c r="O7" i="21"/>
  <c r="M7" i="21"/>
  <c r="AI26" i="13" l="1"/>
  <c r="AJ26" i="13" s="1"/>
  <c r="AI27" i="13"/>
  <c r="AJ27" i="13" s="1"/>
  <c r="D11" i="13"/>
  <c r="E10" i="27"/>
  <c r="E12" i="27"/>
  <c r="E4" i="27"/>
  <c r="E3" i="27"/>
  <c r="E10" i="13"/>
  <c r="E3" i="26"/>
  <c r="E4" i="13"/>
  <c r="E13" i="28"/>
  <c r="E5" i="27"/>
  <c r="E15" i="27"/>
  <c r="E6" i="27"/>
  <c r="E15" i="26"/>
  <c r="E6" i="29"/>
  <c r="E9" i="28"/>
  <c r="E4" i="28"/>
  <c r="E13" i="27"/>
  <c r="E7" i="26"/>
  <c r="E7" i="13"/>
  <c r="E12" i="13"/>
  <c r="E4" i="26"/>
  <c r="E9" i="27"/>
  <c r="E8" i="27"/>
  <c r="E14" i="27"/>
  <c r="E14" i="26"/>
  <c r="E5" i="26"/>
  <c r="E16" i="13"/>
  <c r="E13" i="26"/>
  <c r="E10" i="26"/>
  <c r="E8" i="13"/>
  <c r="E16" i="26"/>
  <c r="E6" i="13"/>
  <c r="E11" i="26"/>
  <c r="E11" i="13"/>
  <c r="E3" i="13"/>
  <c r="E5" i="29"/>
  <c r="E12" i="26"/>
  <c r="E15" i="13"/>
  <c r="E5" i="13"/>
  <c r="E9" i="29"/>
  <c r="E8" i="29"/>
  <c r="E7" i="29"/>
  <c r="E15" i="28"/>
  <c r="E4" i="29"/>
  <c r="E9" i="26"/>
  <c r="E5" i="28"/>
  <c r="E10" i="28"/>
  <c r="E11" i="28"/>
  <c r="E11" i="27"/>
  <c r="E12" i="28"/>
  <c r="E9" i="13"/>
  <c r="E6" i="28"/>
  <c r="E7" i="28"/>
  <c r="E6" i="26"/>
  <c r="E8" i="26"/>
  <c r="E3" i="29"/>
  <c r="E16" i="28"/>
  <c r="E3" i="28"/>
  <c r="E16" i="27"/>
  <c r="E7" i="27"/>
  <c r="E8" i="28"/>
  <c r="E14" i="28"/>
  <c r="E13" i="13"/>
  <c r="E14" i="13"/>
  <c r="D10" i="13"/>
  <c r="D19" i="22"/>
  <c r="D6" i="13"/>
  <c r="D13" i="13" s="1"/>
  <c r="D12" i="13"/>
  <c r="T31" i="27"/>
  <c r="AH28" i="13"/>
  <c r="T23" i="27"/>
  <c r="H8" i="21"/>
  <c r="R34" i="28"/>
  <c r="R27" i="13"/>
  <c r="R36" i="26"/>
  <c r="R25" i="13"/>
  <c r="R36" i="28"/>
  <c r="R33" i="13"/>
  <c r="T35" i="27"/>
  <c r="R24" i="13"/>
  <c r="R24" i="26"/>
  <c r="T26" i="27"/>
  <c r="T24" i="27"/>
  <c r="R25" i="26"/>
  <c r="T36" i="27"/>
  <c r="R32" i="28"/>
  <c r="T25" i="27"/>
  <c r="R26" i="13"/>
  <c r="R38" i="26"/>
  <c r="R33" i="26"/>
  <c r="T34" i="27"/>
  <c r="R42" i="28"/>
  <c r="R37" i="26"/>
  <c r="R30" i="13"/>
  <c r="R23" i="28"/>
  <c r="T30" i="27"/>
  <c r="R29" i="13"/>
  <c r="R30" i="28"/>
  <c r="R28" i="13"/>
  <c r="N8" i="21"/>
  <c r="R23" i="26"/>
  <c r="R31" i="28"/>
  <c r="R39" i="26"/>
  <c r="R41" i="28"/>
  <c r="J8" i="21"/>
  <c r="R39" i="28"/>
  <c r="R28" i="26"/>
  <c r="T32" i="27"/>
  <c r="R40" i="28"/>
  <c r="R34" i="26"/>
  <c r="R23" i="13"/>
  <c r="R33" i="28"/>
  <c r="R27" i="28"/>
  <c r="R32" i="13"/>
  <c r="R26" i="26"/>
  <c r="R31" i="26"/>
  <c r="I8" i="21"/>
  <c r="R27" i="26"/>
  <c r="R26" i="28"/>
  <c r="R29" i="28"/>
  <c r="R24" i="28"/>
  <c r="R29" i="26"/>
  <c r="K8" i="21"/>
  <c r="R45" i="28"/>
  <c r="R28" i="28"/>
  <c r="R30" i="26"/>
  <c r="T29" i="27"/>
  <c r="T28" i="27"/>
  <c r="R35" i="26"/>
  <c r="R31" i="13"/>
  <c r="L8" i="21"/>
  <c r="R44" i="28"/>
  <c r="R46" i="28"/>
  <c r="R43" i="28"/>
  <c r="R40" i="26"/>
  <c r="R25" i="28"/>
  <c r="R37" i="28"/>
  <c r="D6" i="21"/>
  <c r="R34" i="13"/>
  <c r="R32" i="26"/>
  <c r="T27" i="27"/>
  <c r="O8" i="21"/>
  <c r="M8" i="21"/>
  <c r="R35" i="28"/>
  <c r="R38" i="28"/>
  <c r="D7" i="21"/>
  <c r="F6" i="21"/>
  <c r="E7" i="21"/>
  <c r="F7" i="21"/>
  <c r="AI28" i="13" l="1"/>
  <c r="AJ28" i="13" s="1"/>
  <c r="U38" i="28"/>
  <c r="U46" i="28"/>
  <c r="U24" i="28"/>
  <c r="U27" i="28"/>
  <c r="U39" i="26"/>
  <c r="U37" i="26"/>
  <c r="U24" i="13"/>
  <c r="U35" i="28"/>
  <c r="U44" i="28"/>
  <c r="U29" i="28"/>
  <c r="U33" i="28"/>
  <c r="U31" i="28"/>
  <c r="U42" i="28"/>
  <c r="U33" i="13"/>
  <c r="H9" i="21"/>
  <c r="I9" i="21"/>
  <c r="U32" i="26"/>
  <c r="U31" i="13"/>
  <c r="U26" i="28"/>
  <c r="U23" i="13"/>
  <c r="U23" i="26"/>
  <c r="U33" i="26"/>
  <c r="U36" i="28"/>
  <c r="L9" i="21"/>
  <c r="Q9" i="21"/>
  <c r="U34" i="13"/>
  <c r="U35" i="26"/>
  <c r="U27" i="26"/>
  <c r="U34" i="26"/>
  <c r="U28" i="13"/>
  <c r="U38" i="26"/>
  <c r="U25" i="13"/>
  <c r="AH29" i="13"/>
  <c r="AH30" i="13" s="1"/>
  <c r="D8" i="21"/>
  <c r="U37" i="28"/>
  <c r="U30" i="26"/>
  <c r="Q8" i="21"/>
  <c r="U40" i="28"/>
  <c r="U30" i="28"/>
  <c r="U26" i="13"/>
  <c r="U36" i="26"/>
  <c r="N9" i="21"/>
  <c r="K9" i="21"/>
  <c r="U25" i="28"/>
  <c r="U28" i="28"/>
  <c r="U31" i="26"/>
  <c r="U28" i="26"/>
  <c r="U29" i="13"/>
  <c r="U32" i="28"/>
  <c r="U27" i="13"/>
  <c r="D7" i="13"/>
  <c r="E8" i="21"/>
  <c r="U40" i="26"/>
  <c r="U45" i="28"/>
  <c r="U26" i="26"/>
  <c r="U39" i="28"/>
  <c r="U23" i="28"/>
  <c r="U25" i="26"/>
  <c r="U34" i="28"/>
  <c r="P9" i="21"/>
  <c r="O9" i="21"/>
  <c r="U43" i="28"/>
  <c r="U29" i="26"/>
  <c r="U32" i="13"/>
  <c r="U41" i="28"/>
  <c r="U30" i="13"/>
  <c r="U24" i="26"/>
  <c r="P8" i="21"/>
  <c r="E6" i="21"/>
  <c r="AI30" i="13" l="1"/>
  <c r="AJ30" i="13" s="1"/>
  <c r="X25" i="13"/>
  <c r="X31" i="13"/>
  <c r="X33" i="13"/>
  <c r="X23" i="13"/>
  <c r="X26" i="13"/>
  <c r="X24" i="13"/>
  <c r="X28" i="13"/>
  <c r="X30" i="13"/>
  <c r="AI29" i="13"/>
  <c r="AJ29" i="13" s="1"/>
  <c r="X34" i="13"/>
  <c r="X29" i="13"/>
  <c r="X27" i="13"/>
  <c r="X32" i="13"/>
  <c r="D14" i="13"/>
  <c r="D8" i="13"/>
  <c r="D15" i="13" s="1"/>
  <c r="AH31" i="13"/>
  <c r="M9" i="21"/>
  <c r="J9" i="21"/>
  <c r="D9" i="21"/>
  <c r="F9" i="21"/>
  <c r="E9" i="21"/>
  <c r="F8" i="21"/>
  <c r="D10" i="21"/>
  <c r="H10" i="21"/>
  <c r="H11" i="21"/>
  <c r="F10" i="21"/>
  <c r="J10" i="21"/>
  <c r="N10" i="21"/>
  <c r="L10" i="21"/>
  <c r="D11" i="21"/>
  <c r="E10" i="21"/>
  <c r="I10" i="21"/>
  <c r="N11" i="21"/>
  <c r="P11" i="21"/>
  <c r="I11" i="21"/>
  <c r="H12" i="21"/>
  <c r="J11" i="21"/>
  <c r="L11" i="21"/>
  <c r="F11" i="21"/>
  <c r="D12" i="21"/>
  <c r="E11" i="21"/>
  <c r="Q10" i="21"/>
  <c r="K10" i="21"/>
  <c r="M10" i="21"/>
  <c r="O10" i="21"/>
  <c r="K11" i="21"/>
  <c r="O11" i="21"/>
  <c r="M11" i="21"/>
  <c r="Q11" i="21"/>
  <c r="J12" i="21"/>
  <c r="L12" i="21"/>
  <c r="N12" i="21"/>
  <c r="P12" i="21"/>
  <c r="H13" i="21"/>
  <c r="I12" i="21"/>
  <c r="F12" i="21"/>
  <c r="E12" i="21"/>
  <c r="D13" i="21"/>
  <c r="J13" i="21"/>
  <c r="L13" i="21"/>
  <c r="N13" i="21"/>
  <c r="I13" i="21"/>
  <c r="H14" i="21"/>
  <c r="P13" i="21"/>
  <c r="Q12" i="21"/>
  <c r="K12" i="21"/>
  <c r="M12" i="21"/>
  <c r="O12" i="21"/>
  <c r="E13" i="21"/>
  <c r="D14" i="21"/>
  <c r="F13" i="21"/>
  <c r="M13" i="21"/>
  <c r="Q13" i="21"/>
  <c r="K13" i="21"/>
  <c r="O13" i="21"/>
  <c r="H15" i="21"/>
  <c r="J14" i="21"/>
  <c r="L14" i="21"/>
  <c r="I14" i="21"/>
  <c r="N14" i="21"/>
  <c r="P14" i="21"/>
  <c r="E14" i="21"/>
  <c r="D15" i="21"/>
  <c r="F14" i="21"/>
  <c r="P15" i="21"/>
  <c r="N15" i="21"/>
  <c r="I15" i="21"/>
  <c r="H16" i="21"/>
  <c r="J15" i="21"/>
  <c r="L15" i="21"/>
  <c r="O14" i="21"/>
  <c r="M14" i="21"/>
  <c r="Q14" i="21"/>
  <c r="K14" i="21"/>
  <c r="F15" i="21"/>
  <c r="E15" i="21"/>
  <c r="D16" i="21"/>
  <c r="M15" i="21"/>
  <c r="Q15" i="21"/>
  <c r="K15" i="21"/>
  <c r="O15" i="21"/>
  <c r="I16" i="21"/>
  <c r="P16" i="21"/>
  <c r="J16" i="21"/>
  <c r="L16" i="21"/>
  <c r="N16" i="21"/>
  <c r="H17" i="21"/>
  <c r="D17" i="21"/>
  <c r="F16" i="21"/>
  <c r="E16" i="21"/>
  <c r="Q16" i="21"/>
  <c r="K16" i="21"/>
  <c r="O16" i="21"/>
  <c r="M16" i="21"/>
  <c r="J17" i="21"/>
  <c r="L17" i="21"/>
  <c r="N17" i="21"/>
  <c r="P17" i="21"/>
  <c r="I17" i="21"/>
  <c r="H18" i="21"/>
  <c r="F17" i="21"/>
  <c r="D18" i="21"/>
  <c r="E17" i="21"/>
  <c r="K17" i="21"/>
  <c r="O17" i="21"/>
  <c r="M17" i="21"/>
  <c r="Q17" i="21"/>
  <c r="H19" i="21"/>
  <c r="J18" i="21"/>
  <c r="L18" i="21"/>
  <c r="P18" i="21"/>
  <c r="N18" i="21"/>
  <c r="I18" i="21"/>
  <c r="D19" i="21"/>
  <c r="E18" i="21"/>
  <c r="F18" i="21"/>
  <c r="H20" i="21"/>
  <c r="I19" i="21"/>
  <c r="J19" i="21"/>
  <c r="P19" i="21"/>
  <c r="L19" i="21"/>
  <c r="N19" i="21"/>
  <c r="Q18" i="21"/>
  <c r="K18" i="21"/>
  <c r="O18" i="21"/>
  <c r="M18" i="21"/>
  <c r="F19" i="21"/>
  <c r="E19" i="21"/>
  <c r="D20" i="21"/>
  <c r="I20" i="21"/>
  <c r="J20" i="21"/>
  <c r="L20" i="21"/>
  <c r="N20" i="21"/>
  <c r="P20" i="21"/>
  <c r="H21" i="21"/>
  <c r="Q19" i="21"/>
  <c r="K19" i="21"/>
  <c r="O19" i="21"/>
  <c r="M19" i="21"/>
  <c r="D21" i="21"/>
  <c r="F20" i="21"/>
  <c r="E20" i="21"/>
  <c r="O20" i="21"/>
  <c r="M20" i="21"/>
  <c r="Q20" i="21"/>
  <c r="K20" i="21"/>
  <c r="J21" i="21"/>
  <c r="L21" i="21"/>
  <c r="N21" i="21"/>
  <c r="H22" i="21"/>
  <c r="I21" i="21"/>
  <c r="P21" i="21"/>
  <c r="D22" i="21"/>
  <c r="E21" i="21"/>
  <c r="F21" i="21"/>
  <c r="J22" i="21"/>
  <c r="L22" i="21"/>
  <c r="N22" i="21"/>
  <c r="P22" i="21"/>
  <c r="I22" i="21"/>
  <c r="H23" i="21"/>
  <c r="Q21" i="21"/>
  <c r="K21" i="21"/>
  <c r="M21" i="21"/>
  <c r="O21" i="21"/>
  <c r="E22" i="21"/>
  <c r="D23" i="21"/>
  <c r="F22" i="21"/>
  <c r="Q22" i="21"/>
  <c r="K22" i="21"/>
  <c r="O22" i="21"/>
  <c r="M22" i="21"/>
  <c r="J23" i="21"/>
  <c r="I23" i="21"/>
  <c r="N23" i="21"/>
  <c r="P23" i="21"/>
  <c r="L23" i="21"/>
  <c r="H24" i="21"/>
  <c r="E23" i="21"/>
  <c r="D24" i="21"/>
  <c r="F23" i="21"/>
  <c r="O23" i="21"/>
  <c r="M23" i="21"/>
  <c r="K23" i="21"/>
  <c r="Q23" i="21"/>
  <c r="J24" i="21"/>
  <c r="L24" i="21"/>
  <c r="N24" i="21"/>
  <c r="P24" i="21"/>
  <c r="H25" i="21"/>
  <c r="I24" i="21"/>
  <c r="E24" i="21"/>
  <c r="F24" i="21"/>
  <c r="D25" i="21"/>
  <c r="L25" i="21"/>
  <c r="J25" i="21"/>
  <c r="N25" i="21"/>
  <c r="P25" i="21"/>
  <c r="H26" i="21"/>
  <c r="I25" i="21"/>
  <c r="Q24" i="21"/>
  <c r="K24" i="21"/>
  <c r="O24" i="21"/>
  <c r="M24" i="21"/>
  <c r="F25" i="21"/>
  <c r="D26" i="21"/>
  <c r="E25" i="21"/>
  <c r="J26" i="21"/>
  <c r="H27" i="21"/>
  <c r="L26" i="21"/>
  <c r="N26" i="21"/>
  <c r="P26" i="21"/>
  <c r="I26" i="21"/>
  <c r="K25" i="21"/>
  <c r="O25" i="21"/>
  <c r="Q25" i="21"/>
  <c r="M25" i="21"/>
  <c r="D27" i="21"/>
  <c r="E26" i="21"/>
  <c r="F26" i="21"/>
  <c r="P27" i="21"/>
  <c r="L27" i="21"/>
  <c r="H28" i="21"/>
  <c r="I27" i="21"/>
  <c r="J27" i="21"/>
  <c r="N27" i="21"/>
  <c r="Q26" i="21"/>
  <c r="K26" i="21"/>
  <c r="O26" i="21"/>
  <c r="M26" i="21"/>
  <c r="F27" i="21"/>
  <c r="D28" i="21"/>
  <c r="E27" i="21"/>
  <c r="H29" i="21"/>
  <c r="J28" i="21"/>
  <c r="L28" i="21"/>
  <c r="N28" i="21"/>
  <c r="P28" i="21"/>
  <c r="I28" i="21"/>
  <c r="Q27" i="21"/>
  <c r="K27" i="21"/>
  <c r="O27" i="21"/>
  <c r="M27" i="21"/>
  <c r="E28" i="21"/>
  <c r="F28" i="21"/>
  <c r="D29" i="21"/>
  <c r="N29" i="21"/>
  <c r="P29" i="21"/>
  <c r="I29" i="21"/>
  <c r="J29" i="21"/>
  <c r="H30" i="21"/>
  <c r="L29" i="21"/>
  <c r="O28" i="21"/>
  <c r="M28" i="21"/>
  <c r="Q28" i="21"/>
  <c r="K28" i="21"/>
  <c r="D30" i="21"/>
  <c r="E29" i="21"/>
  <c r="F29" i="21"/>
  <c r="Q29" i="21"/>
  <c r="K29" i="21"/>
  <c r="O29" i="21"/>
  <c r="M29" i="21"/>
  <c r="J30" i="21"/>
  <c r="L30" i="21"/>
  <c r="N30" i="21"/>
  <c r="P30" i="21"/>
  <c r="H31" i="21"/>
  <c r="I30" i="21"/>
  <c r="D31" i="21"/>
  <c r="F30" i="21"/>
  <c r="E30" i="21"/>
  <c r="H32" i="21"/>
  <c r="I31" i="21"/>
  <c r="J31" i="21"/>
  <c r="L31" i="21"/>
  <c r="N31" i="21"/>
  <c r="P31" i="21"/>
  <c r="Q30" i="21"/>
  <c r="K30" i="21"/>
  <c r="O30" i="21"/>
  <c r="M30" i="21"/>
  <c r="E31" i="21"/>
  <c r="D32" i="21"/>
  <c r="F31" i="21"/>
  <c r="J32" i="21"/>
  <c r="L32" i="21"/>
  <c r="N32" i="21"/>
  <c r="H33" i="21"/>
  <c r="P32" i="21"/>
  <c r="I32" i="21"/>
  <c r="K31" i="21"/>
  <c r="O31" i="21"/>
  <c r="M31" i="21"/>
  <c r="Q31" i="21"/>
  <c r="D33" i="21"/>
  <c r="F32" i="21"/>
  <c r="E32" i="21"/>
  <c r="J33" i="21"/>
  <c r="L33" i="21"/>
  <c r="N33" i="21"/>
  <c r="H34" i="21"/>
  <c r="I33" i="21"/>
  <c r="P33" i="21"/>
  <c r="Q32" i="21"/>
  <c r="O32" i="21"/>
  <c r="K32" i="21"/>
  <c r="M32" i="21"/>
  <c r="D34" i="21"/>
  <c r="F33" i="21"/>
  <c r="E33" i="21"/>
  <c r="P34" i="21"/>
  <c r="H35" i="21"/>
  <c r="J34" i="21"/>
  <c r="L34" i="21"/>
  <c r="I34" i="21"/>
  <c r="N34" i="21"/>
  <c r="O33" i="21"/>
  <c r="Q33" i="21"/>
  <c r="K33" i="21"/>
  <c r="M33" i="21"/>
  <c r="E34" i="21"/>
  <c r="D35" i="21"/>
  <c r="F34" i="21"/>
  <c r="I35" i="21"/>
  <c r="J35" i="21"/>
  <c r="N35" i="21"/>
  <c r="P35" i="21"/>
  <c r="H36" i="21"/>
  <c r="L35" i="21"/>
  <c r="K34" i="21"/>
  <c r="O34" i="21"/>
  <c r="Q34" i="21"/>
  <c r="M34" i="21"/>
  <c r="D36" i="21"/>
  <c r="F35" i="21"/>
  <c r="E35" i="21"/>
  <c r="K35" i="21"/>
  <c r="O35" i="21"/>
  <c r="M35" i="21"/>
  <c r="Q35" i="21"/>
  <c r="L36" i="21"/>
  <c r="N36" i="21"/>
  <c r="H37" i="21"/>
  <c r="I36" i="21"/>
  <c r="P36" i="21"/>
  <c r="J36" i="21"/>
  <c r="D37" i="21"/>
  <c r="F36" i="21"/>
  <c r="E36" i="21"/>
  <c r="L37" i="21"/>
  <c r="J37" i="21"/>
  <c r="I37" i="21"/>
  <c r="H38" i="21"/>
  <c r="N37" i="21"/>
  <c r="P37" i="21"/>
  <c r="O36" i="21"/>
  <c r="M36" i="21"/>
  <c r="K36" i="21"/>
  <c r="Q36" i="21"/>
  <c r="D38" i="21"/>
  <c r="E37" i="21"/>
  <c r="F37" i="21"/>
  <c r="Q37" i="21"/>
  <c r="K37" i="21"/>
  <c r="M37" i="21"/>
  <c r="O37" i="21"/>
  <c r="J38" i="21"/>
  <c r="L38" i="21"/>
  <c r="N38" i="21"/>
  <c r="I38" i="21"/>
  <c r="P38" i="21"/>
  <c r="H39" i="21"/>
  <c r="F38" i="21"/>
  <c r="E38" i="21"/>
  <c r="D39" i="21"/>
  <c r="Q38" i="21"/>
  <c r="O38" i="21"/>
  <c r="K38" i="21"/>
  <c r="M38" i="21"/>
  <c r="I39" i="21"/>
  <c r="H40" i="21"/>
  <c r="J39" i="21"/>
  <c r="P39" i="21"/>
  <c r="L39" i="21"/>
  <c r="N39" i="21"/>
  <c r="F39" i="21"/>
  <c r="D40" i="21"/>
  <c r="E39" i="21"/>
  <c r="O39" i="21"/>
  <c r="M39" i="21"/>
  <c r="K39" i="21"/>
  <c r="Q39" i="21"/>
  <c r="P40" i="21"/>
  <c r="N40" i="21"/>
  <c r="I40" i="21"/>
  <c r="J40" i="21"/>
  <c r="L40" i="21"/>
  <c r="H41" i="21"/>
  <c r="D41" i="21"/>
  <c r="F40" i="21"/>
  <c r="E40" i="21"/>
  <c r="Q40" i="21"/>
  <c r="O40" i="21"/>
  <c r="K40" i="21"/>
  <c r="M40" i="21"/>
  <c r="I41" i="21"/>
  <c r="P41" i="21"/>
  <c r="H42" i="21"/>
  <c r="J41" i="21"/>
  <c r="L41" i="21"/>
  <c r="N41" i="21"/>
  <c r="F41" i="21"/>
  <c r="D42" i="21"/>
  <c r="E41" i="21"/>
  <c r="Q41" i="21"/>
  <c r="M41" i="21"/>
  <c r="K41" i="21"/>
  <c r="O41" i="21"/>
  <c r="L42" i="21"/>
  <c r="I42" i="21"/>
  <c r="H43" i="21"/>
  <c r="N42" i="21"/>
  <c r="P42" i="21"/>
  <c r="J42" i="21"/>
  <c r="D43" i="21"/>
  <c r="E42" i="21"/>
  <c r="F42" i="21"/>
  <c r="Q42" i="21"/>
  <c r="O42" i="21"/>
  <c r="K42" i="21"/>
  <c r="M42" i="21"/>
  <c r="L43" i="21"/>
  <c r="P43" i="21"/>
  <c r="I43" i="21"/>
  <c r="H44" i="21"/>
  <c r="N43" i="21"/>
  <c r="J43" i="21"/>
  <c r="F43" i="21"/>
  <c r="D44" i="21"/>
  <c r="E43" i="21"/>
  <c r="K43" i="21"/>
  <c r="O43" i="21"/>
  <c r="M43" i="21"/>
  <c r="Q43" i="21"/>
  <c r="J44" i="21"/>
  <c r="H45" i="21"/>
  <c r="L44" i="21"/>
  <c r="N44" i="21"/>
  <c r="P44" i="21"/>
  <c r="I44" i="21"/>
  <c r="F44" i="21"/>
  <c r="D45" i="21"/>
  <c r="E44" i="21"/>
  <c r="L45" i="21"/>
  <c r="I45" i="21"/>
  <c r="J45" i="21"/>
  <c r="N45" i="21"/>
  <c r="P45" i="21"/>
  <c r="H46" i="21"/>
  <c r="M44" i="21"/>
  <c r="Q44" i="21"/>
  <c r="K44" i="21"/>
  <c r="O44" i="21"/>
  <c r="E45" i="21"/>
  <c r="D46" i="21"/>
  <c r="F45" i="21"/>
  <c r="O45" i="21"/>
  <c r="Q45" i="21"/>
  <c r="M45" i="21"/>
  <c r="K45" i="21"/>
  <c r="J46" i="21"/>
  <c r="H47" i="21"/>
  <c r="L46" i="21"/>
  <c r="I46" i="21"/>
  <c r="P46" i="21"/>
  <c r="N46" i="21"/>
  <c r="D47" i="21"/>
  <c r="E46" i="21"/>
  <c r="F46" i="21"/>
  <c r="H48" i="21"/>
  <c r="J47" i="21"/>
  <c r="N47" i="21"/>
  <c r="P47" i="21"/>
  <c r="I47" i="21"/>
  <c r="L47" i="21"/>
  <c r="M46" i="21"/>
  <c r="Q46" i="21"/>
  <c r="O46" i="21"/>
  <c r="K46" i="21"/>
  <c r="E47" i="21"/>
  <c r="D48" i="21"/>
  <c r="F47" i="21"/>
  <c r="L48" i="21"/>
  <c r="P48" i="21"/>
  <c r="J48" i="21"/>
  <c r="N48" i="21"/>
  <c r="I48" i="21"/>
  <c r="H49" i="21"/>
  <c r="M47" i="21"/>
  <c r="O47" i="21"/>
  <c r="Q47" i="21"/>
  <c r="K47" i="21"/>
  <c r="D49" i="21"/>
  <c r="F48" i="21"/>
  <c r="E48" i="21"/>
  <c r="O48" i="21"/>
  <c r="Q48" i="21"/>
  <c r="K48" i="21"/>
  <c r="M48" i="21"/>
  <c r="N49" i="21"/>
  <c r="I49" i="21"/>
  <c r="P49" i="21"/>
  <c r="H50" i="21"/>
  <c r="J49" i="21"/>
  <c r="L49" i="21"/>
  <c r="E49" i="21"/>
  <c r="D50" i="21"/>
  <c r="F49" i="21"/>
  <c r="K49" i="21"/>
  <c r="M49" i="21"/>
  <c r="Q49" i="21"/>
  <c r="O49" i="21"/>
  <c r="I50" i="21"/>
  <c r="J50" i="21"/>
  <c r="L50" i="21"/>
  <c r="N50" i="21"/>
  <c r="P50" i="21"/>
  <c r="H51" i="21"/>
  <c r="D51" i="21"/>
  <c r="E50" i="21"/>
  <c r="F50" i="21"/>
  <c r="Q50" i="21"/>
  <c r="O50" i="21"/>
  <c r="M50" i="21"/>
  <c r="K50" i="21"/>
  <c r="I51" i="21"/>
  <c r="H52" i="21"/>
  <c r="J51" i="21"/>
  <c r="L51" i="21"/>
  <c r="N51" i="21"/>
  <c r="P51" i="21"/>
  <c r="F51" i="21"/>
  <c r="D52" i="21"/>
  <c r="E51" i="21"/>
  <c r="K51" i="21"/>
  <c r="M51" i="21"/>
  <c r="O51" i="21"/>
  <c r="Q51" i="21"/>
  <c r="H53" i="21"/>
  <c r="L52" i="21"/>
  <c r="N52" i="21"/>
  <c r="J52" i="21"/>
  <c r="P52" i="21"/>
  <c r="I52" i="21"/>
  <c r="D53" i="21"/>
  <c r="E52" i="21"/>
  <c r="F52" i="21"/>
  <c r="L53" i="21"/>
  <c r="J53" i="21"/>
  <c r="N53" i="21"/>
  <c r="P53" i="21"/>
  <c r="H54" i="21"/>
  <c r="I53" i="21"/>
  <c r="O52" i="21"/>
  <c r="M52" i="21"/>
  <c r="K52" i="21"/>
  <c r="Q52" i="21"/>
  <c r="F53" i="21"/>
  <c r="D54" i="21"/>
  <c r="E53" i="21"/>
  <c r="P54" i="21"/>
  <c r="N54" i="21"/>
  <c r="J54" i="21"/>
  <c r="H55" i="21"/>
  <c r="I54" i="21"/>
  <c r="L54" i="21"/>
  <c r="Q53" i="21"/>
  <c r="K53" i="21"/>
  <c r="O53" i="21"/>
  <c r="M53" i="21"/>
  <c r="F54" i="21"/>
  <c r="D55" i="21"/>
  <c r="E54" i="21"/>
  <c r="I55" i="21"/>
  <c r="J55" i="21"/>
  <c r="N55" i="21"/>
  <c r="P55" i="21"/>
  <c r="H56" i="21"/>
  <c r="L55" i="21"/>
  <c r="M54" i="21"/>
  <c r="K54" i="21"/>
  <c r="Q54" i="21"/>
  <c r="O54" i="21"/>
  <c r="D56" i="21"/>
  <c r="E55" i="21"/>
  <c r="F55" i="21"/>
  <c r="O55" i="21"/>
  <c r="M55" i="21"/>
  <c r="Q55" i="21"/>
  <c r="K55" i="21"/>
  <c r="P56" i="21"/>
  <c r="L56" i="21"/>
  <c r="N56" i="21"/>
  <c r="I56" i="21"/>
  <c r="J56" i="21"/>
  <c r="H57" i="21"/>
  <c r="D57" i="21"/>
  <c r="F56" i="21"/>
  <c r="E56" i="21"/>
  <c r="O56" i="21"/>
  <c r="Q56" i="21"/>
  <c r="K56" i="21"/>
  <c r="M56" i="21"/>
  <c r="H58" i="21"/>
  <c r="N57" i="21"/>
  <c r="I57" i="21"/>
  <c r="J57" i="21"/>
  <c r="L57" i="21"/>
  <c r="P57" i="21"/>
  <c r="E57" i="21"/>
  <c r="F57" i="21"/>
  <c r="D58" i="21"/>
  <c r="P58" i="21"/>
  <c r="I58" i="21"/>
  <c r="J58" i="21"/>
  <c r="N58" i="21"/>
  <c r="H59" i="21"/>
  <c r="L58" i="21"/>
  <c r="M57" i="21"/>
  <c r="K57" i="21"/>
  <c r="Q57" i="21"/>
  <c r="O57" i="21"/>
  <c r="F58" i="21"/>
  <c r="D59" i="21"/>
  <c r="E58" i="21"/>
  <c r="Q58" i="21"/>
  <c r="K58" i="21"/>
  <c r="O58" i="21"/>
  <c r="M58" i="21"/>
  <c r="J59" i="21"/>
  <c r="N59" i="21"/>
  <c r="H60" i="21"/>
  <c r="L59" i="21"/>
  <c r="I59" i="21"/>
  <c r="P59" i="21"/>
  <c r="F59" i="21"/>
  <c r="E59" i="21"/>
  <c r="D60" i="21"/>
  <c r="J60" i="21"/>
  <c r="L60" i="21"/>
  <c r="N60" i="21"/>
  <c r="P60" i="21"/>
  <c r="I60" i="21"/>
  <c r="H61" i="21"/>
  <c r="O59" i="21"/>
  <c r="Q59" i="21"/>
  <c r="K59" i="21"/>
  <c r="M59" i="21"/>
  <c r="D61" i="21"/>
  <c r="F60" i="21"/>
  <c r="E60" i="21"/>
  <c r="Q60" i="21"/>
  <c r="O60" i="21"/>
  <c r="M60" i="21"/>
  <c r="K60" i="21"/>
  <c r="N61" i="21"/>
  <c r="J61" i="21"/>
  <c r="L61" i="21"/>
  <c r="H62" i="21"/>
  <c r="I61" i="21"/>
  <c r="P61" i="21"/>
  <c r="F61" i="21"/>
  <c r="E61" i="21"/>
  <c r="D62" i="21"/>
  <c r="L62" i="21"/>
  <c r="J62" i="21"/>
  <c r="I62" i="21"/>
  <c r="H63" i="21"/>
  <c r="P62" i="21"/>
  <c r="N62" i="21"/>
  <c r="M61" i="21"/>
  <c r="K61" i="21"/>
  <c r="Q61" i="21"/>
  <c r="O61" i="21"/>
  <c r="E62" i="21"/>
  <c r="D63" i="21"/>
  <c r="F62" i="21"/>
  <c r="K62" i="21"/>
  <c r="O62" i="21"/>
  <c r="M62" i="21"/>
  <c r="Q62" i="21"/>
  <c r="I63" i="21"/>
  <c r="N63" i="21"/>
  <c r="H64" i="21"/>
  <c r="J63" i="21"/>
  <c r="P63" i="21"/>
  <c r="L63" i="21"/>
  <c r="F63" i="21"/>
  <c r="E63" i="21"/>
  <c r="D64" i="21"/>
  <c r="M63" i="21"/>
  <c r="Q63" i="21"/>
  <c r="K63" i="21"/>
  <c r="O63" i="21"/>
  <c r="N64" i="21"/>
  <c r="L64" i="21"/>
  <c r="I64" i="21"/>
  <c r="P64" i="21"/>
  <c r="H65" i="21"/>
  <c r="J64" i="21"/>
  <c r="D65" i="21"/>
  <c r="F64" i="21"/>
  <c r="E64" i="21"/>
  <c r="O64" i="21"/>
  <c r="Q64" i="21"/>
  <c r="K64" i="21"/>
  <c r="M64" i="21"/>
  <c r="P65" i="21"/>
  <c r="L65" i="21"/>
  <c r="N65" i="21"/>
  <c r="H66" i="21"/>
  <c r="J65" i="21"/>
  <c r="I65" i="21"/>
  <c r="E65" i="21"/>
  <c r="F65" i="21"/>
  <c r="D66" i="21"/>
  <c r="I66" i="21"/>
  <c r="H67" i="21"/>
  <c r="J66" i="21"/>
  <c r="P66" i="21"/>
  <c r="L66" i="21"/>
  <c r="N66" i="21"/>
  <c r="Q65" i="21"/>
  <c r="K65" i="21"/>
  <c r="O65" i="21"/>
  <c r="M65" i="21"/>
  <c r="E66" i="21"/>
  <c r="D67" i="21"/>
  <c r="F66" i="21"/>
  <c r="M66" i="21"/>
  <c r="Q66" i="21"/>
  <c r="O66" i="21"/>
  <c r="K66" i="21"/>
  <c r="L67" i="21"/>
  <c r="H68" i="21"/>
  <c r="N67" i="21"/>
  <c r="P67" i="21"/>
  <c r="J67" i="21"/>
  <c r="I67" i="21"/>
  <c r="D68" i="21"/>
  <c r="F67" i="21"/>
  <c r="E67" i="21"/>
  <c r="N68" i="21"/>
  <c r="I68" i="21"/>
  <c r="H69" i="21"/>
  <c r="J68" i="21"/>
  <c r="P68" i="21"/>
  <c r="L68" i="21"/>
  <c r="K67" i="21"/>
  <c r="M67" i="21"/>
  <c r="Q67" i="21"/>
  <c r="O67" i="21"/>
  <c r="F68" i="21"/>
  <c r="E68" i="21"/>
  <c r="D69" i="21"/>
  <c r="M68" i="21"/>
  <c r="Q68" i="21"/>
  <c r="O68" i="21"/>
  <c r="K68" i="21"/>
  <c r="H70" i="21"/>
  <c r="N69" i="21"/>
  <c r="I69" i="21"/>
  <c r="J69" i="21"/>
  <c r="L69" i="21"/>
  <c r="P69" i="21"/>
  <c r="E69" i="21"/>
  <c r="D70" i="21"/>
  <c r="F69" i="21"/>
  <c r="H71" i="21"/>
  <c r="I70" i="21"/>
  <c r="J70" i="21"/>
  <c r="N70" i="21"/>
  <c r="P70" i="21"/>
  <c r="L70" i="21"/>
  <c r="M69" i="21"/>
  <c r="K69" i="21"/>
  <c r="Q69" i="21"/>
  <c r="O69" i="21"/>
  <c r="E70" i="21"/>
  <c r="D71" i="21"/>
  <c r="F70" i="21"/>
  <c r="H72" i="21"/>
  <c r="I71" i="21"/>
  <c r="N71" i="21"/>
  <c r="P71" i="21"/>
  <c r="J71" i="21"/>
  <c r="L71" i="21"/>
  <c r="O70" i="21"/>
  <c r="Q70" i="21"/>
  <c r="K70" i="21"/>
  <c r="M70" i="21"/>
  <c r="F71" i="21"/>
  <c r="E71" i="21"/>
  <c r="D72" i="21"/>
  <c r="L72" i="21"/>
  <c r="N72" i="21"/>
  <c r="I72" i="21"/>
  <c r="P72" i="21"/>
  <c r="J72" i="21"/>
  <c r="H73" i="21"/>
  <c r="Q71" i="21"/>
  <c r="K71" i="21"/>
  <c r="M71" i="21"/>
  <c r="O71" i="21"/>
  <c r="E72" i="21"/>
  <c r="F72" i="21"/>
  <c r="D73" i="21"/>
  <c r="Q72" i="21"/>
  <c r="O72" i="21"/>
  <c r="K72" i="21"/>
  <c r="M72" i="21"/>
  <c r="I73" i="21"/>
  <c r="J73" i="21"/>
  <c r="P73" i="21"/>
  <c r="L73" i="21"/>
  <c r="N73" i="21"/>
  <c r="H74" i="21"/>
  <c r="E73" i="21"/>
  <c r="F73" i="21"/>
  <c r="D74" i="21"/>
  <c r="Q73" i="21"/>
  <c r="M73" i="21"/>
  <c r="K73" i="21"/>
  <c r="O73" i="21"/>
  <c r="H75" i="21"/>
  <c r="I74" i="21"/>
  <c r="L74" i="21"/>
  <c r="J74" i="21"/>
  <c r="P74" i="21"/>
  <c r="N74" i="21"/>
  <c r="E74" i="21"/>
  <c r="D75" i="21"/>
  <c r="F74" i="21"/>
  <c r="J75" i="21"/>
  <c r="N75" i="21"/>
  <c r="L75" i="21"/>
  <c r="I75" i="21"/>
  <c r="P75" i="21"/>
  <c r="H76" i="21"/>
  <c r="Q74" i="21"/>
  <c r="K74" i="21"/>
  <c r="O74" i="21"/>
  <c r="M74" i="21"/>
  <c r="D76" i="21"/>
  <c r="F75" i="21"/>
  <c r="E75" i="21"/>
  <c r="O75" i="21"/>
  <c r="M75" i="21"/>
  <c r="K75" i="21"/>
  <c r="Q75" i="21"/>
  <c r="L76" i="21"/>
  <c r="N76" i="21"/>
  <c r="P76" i="21"/>
  <c r="H77" i="21"/>
  <c r="J76" i="21"/>
  <c r="I76" i="21"/>
  <c r="F76" i="21"/>
  <c r="E76" i="21"/>
  <c r="D77" i="21"/>
  <c r="N77" i="21"/>
  <c r="I77" i="21"/>
  <c r="J77" i="21"/>
  <c r="L77" i="21"/>
  <c r="P77" i="21"/>
  <c r="H78" i="21"/>
  <c r="O76" i="21"/>
  <c r="M76" i="21"/>
  <c r="Q76" i="21"/>
  <c r="K76" i="21"/>
  <c r="E77" i="21"/>
  <c r="D78" i="21"/>
  <c r="F77" i="21"/>
  <c r="K77" i="21"/>
  <c r="M77" i="21"/>
  <c r="Q77" i="21"/>
  <c r="O77" i="21"/>
  <c r="P78" i="21"/>
  <c r="I78" i="21"/>
  <c r="J78" i="21"/>
  <c r="H79" i="21"/>
  <c r="N78" i="21"/>
  <c r="L78" i="21"/>
  <c r="D79" i="21"/>
  <c r="E78" i="21"/>
  <c r="F78" i="21"/>
  <c r="K78" i="21"/>
  <c r="O78" i="21"/>
  <c r="M78" i="21"/>
  <c r="Q78" i="21"/>
  <c r="L79" i="21"/>
  <c r="H80" i="21"/>
  <c r="N79" i="21"/>
  <c r="J79" i="21"/>
  <c r="I79" i="21"/>
  <c r="P79" i="21"/>
  <c r="F79" i="21"/>
  <c r="E79" i="21"/>
  <c r="D80" i="21"/>
  <c r="L80" i="21"/>
  <c r="N80" i="21"/>
  <c r="I80" i="21"/>
  <c r="J80" i="21"/>
  <c r="P80" i="21"/>
  <c r="H81" i="21"/>
  <c r="K79" i="21"/>
  <c r="O79" i="21"/>
  <c r="M79" i="21"/>
  <c r="Q79" i="21"/>
  <c r="D81" i="21"/>
  <c r="F80" i="21"/>
  <c r="E80" i="21"/>
  <c r="O80" i="21"/>
  <c r="K80" i="21"/>
  <c r="M80" i="21"/>
  <c r="Q80" i="21"/>
  <c r="I81" i="21"/>
  <c r="J81" i="21"/>
  <c r="L81" i="21"/>
  <c r="H82" i="21"/>
  <c r="P81" i="21"/>
  <c r="N81" i="21"/>
  <c r="F81" i="21"/>
  <c r="D82" i="21"/>
  <c r="E81" i="21"/>
  <c r="O81" i="21"/>
  <c r="K81" i="21"/>
  <c r="Q81" i="21"/>
  <c r="M81" i="21"/>
  <c r="I82" i="21"/>
  <c r="H83" i="21"/>
  <c r="J82" i="21"/>
  <c r="L82" i="21"/>
  <c r="P82" i="21"/>
  <c r="N82" i="21"/>
  <c r="D83" i="21"/>
  <c r="E82" i="21"/>
  <c r="F82" i="21"/>
  <c r="K82" i="21"/>
  <c r="O82" i="21"/>
  <c r="Q82" i="21"/>
  <c r="M82" i="21"/>
  <c r="H84" i="21"/>
  <c r="P83" i="21"/>
  <c r="I83" i="21"/>
  <c r="N83" i="21"/>
  <c r="J83" i="21"/>
  <c r="L83" i="21"/>
  <c r="D84" i="21"/>
  <c r="F83" i="21"/>
  <c r="E83" i="21"/>
  <c r="L84" i="21"/>
  <c r="N84" i="21"/>
  <c r="P84" i="21"/>
  <c r="J84" i="21"/>
  <c r="I84" i="21"/>
  <c r="H85" i="21"/>
  <c r="K83" i="21"/>
  <c r="O83" i="21"/>
  <c r="M83" i="21"/>
  <c r="Q83" i="21"/>
  <c r="D85" i="21"/>
  <c r="E84" i="21"/>
  <c r="F84" i="21"/>
  <c r="Q84" i="21"/>
  <c r="K84" i="21"/>
  <c r="O84" i="21"/>
  <c r="M84" i="21"/>
  <c r="P85" i="21"/>
  <c r="H86" i="21"/>
  <c r="I85" i="21"/>
  <c r="J85" i="21"/>
  <c r="N85" i="21"/>
  <c r="L85" i="21"/>
  <c r="D86" i="21"/>
  <c r="F85" i="21"/>
  <c r="E85" i="21"/>
  <c r="J86" i="21"/>
  <c r="I86" i="21"/>
  <c r="H87" i="21"/>
  <c r="N86" i="21"/>
  <c r="P86" i="21"/>
  <c r="L86" i="21"/>
  <c r="M85" i="21"/>
  <c r="Q85" i="21"/>
  <c r="K85" i="21"/>
  <c r="O85" i="21"/>
  <c r="E86" i="21"/>
  <c r="D87" i="21"/>
  <c r="F86" i="21"/>
  <c r="Q86" i="21"/>
  <c r="M86" i="21"/>
  <c r="K86" i="21"/>
  <c r="O86" i="21"/>
  <c r="J87" i="21"/>
  <c r="I87" i="21"/>
  <c r="N87" i="21"/>
  <c r="P87" i="21"/>
  <c r="H88" i="21"/>
  <c r="L87" i="21"/>
  <c r="E87" i="21"/>
  <c r="D88" i="21"/>
  <c r="F87" i="21"/>
  <c r="M87" i="21"/>
  <c r="O87" i="21"/>
  <c r="Q87" i="21"/>
  <c r="K87" i="21"/>
  <c r="N88" i="21"/>
  <c r="H89" i="21"/>
  <c r="I88" i="21"/>
  <c r="L88" i="21"/>
  <c r="P88" i="21"/>
  <c r="J88" i="21"/>
  <c r="F88" i="21"/>
  <c r="D89" i="21"/>
  <c r="E88" i="21"/>
  <c r="H90" i="21"/>
  <c r="L89" i="21"/>
  <c r="P89" i="21"/>
  <c r="J89" i="21"/>
  <c r="I89" i="21"/>
  <c r="N89" i="21"/>
  <c r="O88" i="21"/>
  <c r="Q88" i="21"/>
  <c r="K88" i="21"/>
  <c r="M88" i="21"/>
  <c r="F89" i="21"/>
  <c r="E89" i="21"/>
  <c r="D90" i="21"/>
  <c r="I90" i="21"/>
  <c r="J90" i="21"/>
  <c r="N90" i="21"/>
  <c r="P90" i="21"/>
  <c r="L90" i="21"/>
  <c r="H91" i="21"/>
  <c r="Q89" i="21"/>
  <c r="O89" i="21"/>
  <c r="M89" i="21"/>
  <c r="K89" i="21"/>
  <c r="F90" i="21"/>
  <c r="D91" i="21"/>
  <c r="E90" i="21"/>
  <c r="M90" i="21"/>
  <c r="K90" i="21"/>
  <c r="O90" i="21"/>
  <c r="Q90" i="21"/>
  <c r="N91" i="21"/>
  <c r="L91" i="21"/>
  <c r="I91" i="21"/>
  <c r="J91" i="21"/>
  <c r="P91" i="21"/>
  <c r="H92" i="21"/>
  <c r="F91" i="21"/>
  <c r="E91" i="21"/>
  <c r="D92" i="21"/>
  <c r="K91" i="21"/>
  <c r="M91" i="21"/>
  <c r="O91" i="21"/>
  <c r="Q91" i="21"/>
  <c r="H93" i="21"/>
  <c r="L92" i="21"/>
  <c r="P92" i="21"/>
  <c r="I92" i="21"/>
  <c r="N92" i="21"/>
  <c r="J92" i="21"/>
  <c r="D93" i="21"/>
  <c r="F92" i="21"/>
  <c r="E92" i="21"/>
  <c r="J93" i="21"/>
  <c r="P93" i="21"/>
  <c r="I93" i="21"/>
  <c r="H94" i="21"/>
  <c r="L93" i="21"/>
  <c r="N93" i="21"/>
  <c r="Q92" i="21"/>
  <c r="M92" i="21"/>
  <c r="K92" i="21"/>
  <c r="O92" i="21"/>
  <c r="E93" i="21"/>
  <c r="D94" i="21"/>
  <c r="F93" i="21"/>
  <c r="K93" i="21"/>
  <c r="M93" i="21"/>
  <c r="O93" i="21"/>
  <c r="Q93" i="21"/>
  <c r="I94" i="21"/>
  <c r="N94" i="21"/>
  <c r="P94" i="21"/>
  <c r="H95" i="21"/>
  <c r="J94" i="21"/>
  <c r="L94" i="21"/>
  <c r="D95" i="21"/>
  <c r="F94" i="21"/>
  <c r="E94" i="21"/>
  <c r="O94" i="21"/>
  <c r="Q94" i="21"/>
  <c r="M94" i="21"/>
  <c r="K94" i="21"/>
  <c r="I95" i="21"/>
  <c r="J95" i="21"/>
  <c r="N95" i="21"/>
  <c r="P95" i="21"/>
  <c r="H96" i="21"/>
  <c r="L95" i="21"/>
  <c r="F95" i="21"/>
  <c r="E95" i="21"/>
  <c r="D96" i="21"/>
  <c r="O95" i="21"/>
  <c r="K95" i="21"/>
  <c r="M95" i="21"/>
  <c r="Q95" i="21"/>
  <c r="J96" i="21"/>
  <c r="L96" i="21"/>
  <c r="N96" i="21"/>
  <c r="P96" i="21"/>
  <c r="H97" i="21"/>
  <c r="I96" i="21"/>
  <c r="F96" i="21"/>
  <c r="D97" i="21"/>
  <c r="E96" i="21"/>
  <c r="I97" i="21"/>
  <c r="H98" i="21"/>
  <c r="J97" i="21"/>
  <c r="L97" i="21"/>
  <c r="N97" i="21"/>
  <c r="P97" i="21"/>
  <c r="M96" i="21"/>
  <c r="Q96" i="21"/>
  <c r="K96" i="21"/>
  <c r="O96" i="21"/>
  <c r="F97" i="21"/>
  <c r="E97" i="21"/>
  <c r="D98" i="21"/>
  <c r="O97" i="21"/>
  <c r="Q97" i="21"/>
  <c r="M97" i="21"/>
  <c r="K97" i="21"/>
  <c r="I98" i="21"/>
  <c r="J98" i="21"/>
  <c r="P98" i="21"/>
  <c r="L98" i="21"/>
  <c r="N98" i="21"/>
  <c r="H99" i="21"/>
  <c r="D99" i="21"/>
  <c r="E98" i="21"/>
  <c r="F98" i="21"/>
  <c r="O98" i="21"/>
  <c r="K98" i="21"/>
  <c r="Q98" i="21"/>
  <c r="M98" i="21"/>
  <c r="H100" i="21"/>
  <c r="P99" i="21"/>
  <c r="J99" i="21"/>
  <c r="L99" i="21"/>
  <c r="N99" i="21"/>
  <c r="I99" i="21"/>
  <c r="D100" i="21"/>
  <c r="E99" i="21"/>
  <c r="F99" i="21"/>
  <c r="N100" i="21"/>
  <c r="L100" i="21"/>
  <c r="I100" i="21"/>
  <c r="H101" i="21"/>
  <c r="J100" i="21"/>
  <c r="P100" i="21"/>
  <c r="M99" i="21"/>
  <c r="K99" i="21"/>
  <c r="O99" i="21"/>
  <c r="Q99" i="21"/>
  <c r="D101" i="21"/>
  <c r="F100" i="21"/>
  <c r="E100" i="21"/>
  <c r="K100" i="21"/>
  <c r="Q100" i="21"/>
  <c r="O100" i="21"/>
  <c r="M100" i="21"/>
  <c r="P101" i="21"/>
  <c r="I101" i="21"/>
  <c r="J101" i="21"/>
  <c r="L101" i="21"/>
  <c r="N101" i="21"/>
  <c r="H102" i="21"/>
  <c r="D102" i="21"/>
  <c r="E101" i="21"/>
  <c r="F101" i="21"/>
  <c r="Q101" i="21"/>
  <c r="M101" i="21"/>
  <c r="O101" i="21"/>
  <c r="K101" i="21"/>
  <c r="P102" i="21"/>
  <c r="J102" i="21"/>
  <c r="I102" i="21"/>
  <c r="L102" i="21"/>
  <c r="H103" i="21"/>
  <c r="N102" i="21"/>
  <c r="E102" i="21"/>
  <c r="D103" i="21"/>
  <c r="F102" i="21"/>
  <c r="O102" i="21"/>
  <c r="Q102" i="21"/>
  <c r="K102" i="21"/>
  <c r="M102" i="21"/>
  <c r="I103" i="21"/>
  <c r="H104" i="21"/>
  <c r="N103" i="21"/>
  <c r="L103" i="21"/>
  <c r="P103" i="21"/>
  <c r="J103" i="21"/>
  <c r="E103" i="21"/>
  <c r="D104" i="21"/>
  <c r="F103" i="21"/>
  <c r="O103" i="21"/>
  <c r="Q103" i="21"/>
  <c r="M103" i="21"/>
  <c r="K103" i="21"/>
  <c r="H105" i="21"/>
  <c r="L104" i="21"/>
  <c r="I104" i="21"/>
  <c r="J104" i="21"/>
  <c r="P104" i="21"/>
  <c r="N104" i="21"/>
  <c r="E104" i="21"/>
  <c r="F104" i="21"/>
  <c r="D105" i="21"/>
  <c r="P105" i="21"/>
  <c r="L105" i="21"/>
  <c r="H106" i="21"/>
  <c r="J105" i="21"/>
  <c r="I105" i="21"/>
  <c r="N105" i="21"/>
  <c r="K104" i="21"/>
  <c r="M104" i="21"/>
  <c r="Q104" i="21"/>
  <c r="O104" i="21"/>
  <c r="F105" i="21"/>
  <c r="E105" i="21"/>
  <c r="D106" i="21"/>
  <c r="J106" i="21"/>
  <c r="P106" i="21"/>
  <c r="H107" i="21"/>
  <c r="L106" i="21"/>
  <c r="N106" i="21"/>
  <c r="I106" i="21"/>
  <c r="O105" i="21"/>
  <c r="Q105" i="21"/>
  <c r="M105" i="21"/>
  <c r="K105" i="21"/>
  <c r="E106" i="21"/>
  <c r="D107" i="21"/>
  <c r="F106" i="21"/>
  <c r="P107" i="21"/>
  <c r="N107" i="21"/>
  <c r="I107" i="21"/>
  <c r="H108" i="21"/>
  <c r="L107" i="21"/>
  <c r="J107" i="21"/>
  <c r="K106" i="21"/>
  <c r="Q106" i="21"/>
  <c r="O106" i="21"/>
  <c r="M106" i="21"/>
  <c r="E107" i="21"/>
  <c r="F107" i="21"/>
  <c r="D108" i="21"/>
  <c r="Q107" i="21"/>
  <c r="K107" i="21"/>
  <c r="M107" i="21"/>
  <c r="O107" i="21"/>
  <c r="L108" i="21"/>
  <c r="I108" i="21"/>
  <c r="J108" i="21"/>
  <c r="N108" i="21"/>
  <c r="P108" i="21"/>
  <c r="H109" i="21"/>
  <c r="E108" i="21"/>
  <c r="F108" i="21"/>
  <c r="D109" i="21"/>
  <c r="O108" i="21"/>
  <c r="M108" i="21"/>
  <c r="Q108" i="21"/>
  <c r="K108" i="21"/>
  <c r="L109" i="21"/>
  <c r="I109" i="21"/>
  <c r="N109" i="21"/>
  <c r="H110" i="21"/>
  <c r="J109" i="21"/>
  <c r="P109" i="21"/>
  <c r="F109" i="21"/>
  <c r="D110" i="21"/>
  <c r="E109" i="21"/>
  <c r="Q109" i="21"/>
  <c r="K109" i="21"/>
  <c r="M109" i="21"/>
  <c r="O109" i="21"/>
  <c r="I110" i="21"/>
  <c r="H111" i="21"/>
  <c r="L110" i="21"/>
  <c r="N110" i="21"/>
  <c r="J110" i="21"/>
  <c r="P110" i="21"/>
  <c r="E110" i="21"/>
  <c r="F110" i="21"/>
  <c r="D111" i="21"/>
  <c r="Q110" i="21"/>
  <c r="K110" i="21"/>
  <c r="O110" i="21"/>
  <c r="M110" i="21"/>
  <c r="I111" i="21"/>
  <c r="J111" i="21"/>
  <c r="H112" i="21"/>
  <c r="N111" i="21"/>
  <c r="P111" i="21"/>
  <c r="L111" i="21"/>
  <c r="D112" i="21"/>
  <c r="E111" i="21"/>
  <c r="F111" i="21"/>
  <c r="M111" i="21"/>
  <c r="K111" i="21"/>
  <c r="Q111" i="21"/>
  <c r="O111" i="21"/>
  <c r="N112" i="21"/>
  <c r="P112" i="21"/>
  <c r="H113" i="21"/>
  <c r="J112" i="21"/>
  <c r="L112" i="21"/>
  <c r="I112" i="21"/>
  <c r="D113" i="21"/>
  <c r="E112" i="21"/>
  <c r="F112" i="21"/>
  <c r="L113" i="21"/>
  <c r="H114" i="21"/>
  <c r="J113" i="21"/>
  <c r="N113" i="21"/>
  <c r="P113" i="21"/>
  <c r="I113" i="21"/>
  <c r="O112" i="21"/>
  <c r="Q112" i="21"/>
  <c r="M112" i="21"/>
  <c r="K112" i="21"/>
  <c r="E113" i="21"/>
  <c r="D114" i="21"/>
  <c r="F113" i="21"/>
  <c r="J114" i="21"/>
  <c r="H115" i="21"/>
  <c r="P114" i="21"/>
  <c r="L114" i="21"/>
  <c r="N114" i="21"/>
  <c r="I114" i="21"/>
  <c r="M113" i="21"/>
  <c r="Q113" i="21"/>
  <c r="O113" i="21"/>
  <c r="K113" i="21"/>
  <c r="F114" i="21"/>
  <c r="D115" i="21"/>
  <c r="E114" i="21"/>
  <c r="J115" i="21"/>
  <c r="H116" i="21"/>
  <c r="L115" i="21"/>
  <c r="N115" i="21"/>
  <c r="P115" i="21"/>
  <c r="I115" i="21"/>
  <c r="O114" i="21"/>
  <c r="Q114" i="21"/>
  <c r="K114" i="21"/>
  <c r="M114" i="21"/>
  <c r="D116" i="21"/>
  <c r="E115" i="21"/>
  <c r="F115" i="21"/>
  <c r="H117" i="21"/>
  <c r="L116" i="21"/>
  <c r="I116" i="21"/>
  <c r="P116" i="21"/>
  <c r="N116" i="21"/>
  <c r="J116" i="21"/>
  <c r="O115" i="21"/>
  <c r="Q115" i="21"/>
  <c r="M115" i="21"/>
  <c r="K115" i="21"/>
  <c r="F116" i="21"/>
  <c r="E116" i="21"/>
  <c r="D117" i="21"/>
  <c r="J117" i="21"/>
  <c r="H118" i="21"/>
  <c r="L117" i="21"/>
  <c r="N117" i="21"/>
  <c r="I117" i="21"/>
  <c r="P117" i="21"/>
  <c r="K116" i="21"/>
  <c r="M116" i="21"/>
  <c r="O116" i="21"/>
  <c r="Q116" i="21"/>
  <c r="D118" i="21"/>
  <c r="E117" i="21"/>
  <c r="F117" i="21"/>
  <c r="L118" i="21"/>
  <c r="P118" i="21"/>
  <c r="J118" i="21"/>
  <c r="H119" i="21"/>
  <c r="I118" i="21"/>
  <c r="N118" i="21"/>
  <c r="O117" i="21"/>
  <c r="Q117" i="21"/>
  <c r="K117" i="21"/>
  <c r="M117" i="21"/>
  <c r="E118" i="21"/>
  <c r="D119" i="21"/>
  <c r="F118" i="21"/>
  <c r="L119" i="21"/>
  <c r="N119" i="21"/>
  <c r="I119" i="21"/>
  <c r="J119" i="21"/>
  <c r="H120" i="21"/>
  <c r="P119" i="21"/>
  <c r="M118" i="21"/>
  <c r="K118" i="21"/>
  <c r="O118" i="21"/>
  <c r="Q118" i="21"/>
  <c r="F119" i="21"/>
  <c r="E119" i="21"/>
  <c r="D120" i="21"/>
  <c r="O119" i="21"/>
  <c r="M119" i="21"/>
  <c r="K119" i="21"/>
  <c r="Q119" i="21"/>
  <c r="L120" i="21"/>
  <c r="J120" i="21"/>
  <c r="I120" i="21"/>
  <c r="H121" i="21"/>
  <c r="P120" i="21"/>
  <c r="N120" i="21"/>
  <c r="E120" i="21"/>
  <c r="F120" i="21"/>
  <c r="D121" i="21"/>
  <c r="O120" i="21"/>
  <c r="Q120" i="21"/>
  <c r="M120" i="21"/>
  <c r="K120" i="21"/>
  <c r="H122" i="21"/>
  <c r="N121" i="21"/>
  <c r="J121" i="21"/>
  <c r="I121" i="21"/>
  <c r="L121" i="21"/>
  <c r="P121" i="21"/>
  <c r="D122" i="21"/>
  <c r="E121" i="21"/>
  <c r="F121" i="21"/>
  <c r="P122" i="21"/>
  <c r="N122" i="21"/>
  <c r="H123" i="21"/>
  <c r="L122" i="21"/>
  <c r="J122" i="21"/>
  <c r="I122" i="21"/>
  <c r="Q121" i="21"/>
  <c r="O121" i="21"/>
  <c r="M121" i="21"/>
  <c r="K121" i="21"/>
  <c r="E122" i="21"/>
  <c r="D123" i="21"/>
  <c r="F122" i="21"/>
  <c r="N123" i="21"/>
  <c r="P123" i="21"/>
  <c r="H124" i="21"/>
  <c r="J123" i="21"/>
  <c r="I123" i="21"/>
  <c r="L123" i="21"/>
  <c r="Q122" i="21"/>
  <c r="K122" i="21"/>
  <c r="O122" i="21"/>
  <c r="M122" i="21"/>
  <c r="F123" i="21"/>
  <c r="E123" i="21"/>
  <c r="D124" i="21"/>
  <c r="H125" i="21"/>
  <c r="N124" i="21"/>
  <c r="I124" i="21"/>
  <c r="J124" i="21"/>
  <c r="L124" i="21"/>
  <c r="P124" i="21"/>
  <c r="M123" i="21"/>
  <c r="Q123" i="21"/>
  <c r="O123" i="21"/>
  <c r="K123" i="21"/>
  <c r="E124" i="21"/>
  <c r="F124" i="21"/>
  <c r="D125" i="21"/>
  <c r="N125" i="21"/>
  <c r="I125" i="21"/>
  <c r="J125" i="21"/>
  <c r="P125" i="21"/>
  <c r="L125" i="21"/>
  <c r="H126" i="21"/>
  <c r="O124" i="21"/>
  <c r="M124" i="21"/>
  <c r="Q124" i="21"/>
  <c r="K124" i="21"/>
  <c r="D126" i="21"/>
  <c r="E125" i="21"/>
  <c r="F125" i="21"/>
  <c r="O125" i="21"/>
  <c r="Q125" i="21"/>
  <c r="K125" i="21"/>
  <c r="M125" i="21"/>
  <c r="L126" i="21"/>
  <c r="P126" i="21"/>
  <c r="I126" i="21"/>
  <c r="H127" i="21"/>
  <c r="J126" i="21"/>
  <c r="N126" i="21"/>
  <c r="F126" i="21"/>
  <c r="D127" i="21"/>
  <c r="E126" i="21"/>
  <c r="O126" i="21"/>
  <c r="Q126" i="21"/>
  <c r="K126" i="21"/>
  <c r="M126" i="21"/>
  <c r="P127" i="21"/>
  <c r="I127" i="21"/>
  <c r="H128" i="21"/>
  <c r="N127" i="21"/>
  <c r="L127" i="21"/>
  <c r="J127" i="21"/>
  <c r="D128" i="21"/>
  <c r="E127" i="21"/>
  <c r="F127" i="21"/>
  <c r="O127" i="21"/>
  <c r="K127" i="21"/>
  <c r="M127" i="21"/>
  <c r="Q127" i="21"/>
  <c r="L128" i="21"/>
  <c r="N128" i="21"/>
  <c r="P128" i="21"/>
  <c r="H129" i="21"/>
  <c r="J128" i="21"/>
  <c r="I128" i="21"/>
  <c r="D129" i="21"/>
  <c r="F128" i="21"/>
  <c r="E128" i="21"/>
  <c r="J129" i="21"/>
  <c r="N129" i="21"/>
  <c r="H130" i="21"/>
  <c r="I129" i="21"/>
  <c r="L129" i="21"/>
  <c r="P129" i="21"/>
  <c r="M128" i="21"/>
  <c r="Q128" i="21"/>
  <c r="O128" i="21"/>
  <c r="K128" i="21"/>
  <c r="E129" i="21"/>
  <c r="F129" i="21"/>
  <c r="D130" i="21"/>
  <c r="L130" i="21"/>
  <c r="H131" i="21"/>
  <c r="J130" i="21"/>
  <c r="N130" i="21"/>
  <c r="I130" i="21"/>
  <c r="P130" i="21"/>
  <c r="O129" i="21"/>
  <c r="K129" i="21"/>
  <c r="M129" i="21"/>
  <c r="Q129" i="21"/>
  <c r="E130" i="21"/>
  <c r="D131" i="21"/>
  <c r="F130" i="21"/>
  <c r="L131" i="21"/>
  <c r="P131" i="21"/>
  <c r="H132" i="21"/>
  <c r="J131" i="21"/>
  <c r="I131" i="21"/>
  <c r="N131" i="21"/>
  <c r="O130" i="21"/>
  <c r="Q130" i="21"/>
  <c r="K130" i="21"/>
  <c r="M130" i="21"/>
  <c r="D132" i="21"/>
  <c r="F131" i="21"/>
  <c r="E131" i="21"/>
  <c r="L132" i="21"/>
  <c r="I132" i="21"/>
  <c r="P132" i="21"/>
  <c r="N132" i="21"/>
  <c r="H133" i="21"/>
  <c r="J132" i="21"/>
  <c r="Q131" i="21"/>
  <c r="K131" i="21"/>
  <c r="M131" i="21"/>
  <c r="O131" i="21"/>
  <c r="F132" i="21"/>
  <c r="E132" i="21"/>
  <c r="D133" i="21"/>
  <c r="K132" i="21"/>
  <c r="O132" i="21"/>
  <c r="M132" i="21"/>
  <c r="Q132" i="21"/>
  <c r="J133" i="21"/>
  <c r="N133" i="21"/>
  <c r="H134" i="21"/>
  <c r="P133" i="21"/>
  <c r="L133" i="21"/>
  <c r="I133" i="21"/>
  <c r="D134" i="21"/>
  <c r="F133" i="21"/>
  <c r="E133" i="21"/>
  <c r="N134" i="21"/>
  <c r="P134" i="21"/>
  <c r="H135" i="21"/>
  <c r="L134" i="21"/>
  <c r="J134" i="21"/>
  <c r="I134" i="21"/>
  <c r="Q133" i="21"/>
  <c r="K133" i="21"/>
  <c r="M133" i="21"/>
  <c r="O133" i="21"/>
  <c r="F134" i="21"/>
  <c r="D135" i="21"/>
  <c r="E134" i="21"/>
  <c r="L135" i="21"/>
  <c r="N135" i="21"/>
  <c r="P135" i="21"/>
  <c r="I135" i="21"/>
  <c r="J135" i="21"/>
  <c r="H136" i="21"/>
  <c r="M134" i="21"/>
  <c r="Q134" i="21"/>
  <c r="K134" i="21"/>
  <c r="O134" i="21"/>
  <c r="D136" i="21"/>
  <c r="F135" i="21"/>
  <c r="E135" i="21"/>
  <c r="K135" i="21"/>
  <c r="O135" i="21"/>
  <c r="M135" i="21"/>
  <c r="Q135" i="21"/>
  <c r="J136" i="21"/>
  <c r="N136" i="21"/>
  <c r="H137" i="21"/>
  <c r="L136" i="21"/>
  <c r="P136" i="21"/>
  <c r="I136" i="21"/>
  <c r="E136" i="21"/>
  <c r="D137" i="21"/>
  <c r="F136" i="21"/>
  <c r="J137" i="21"/>
  <c r="I137" i="21"/>
  <c r="N137" i="21"/>
  <c r="H138" i="21"/>
  <c r="L137" i="21"/>
  <c r="P137" i="21"/>
  <c r="Q136" i="21"/>
  <c r="O136" i="21"/>
  <c r="M136" i="21"/>
  <c r="K136" i="21"/>
  <c r="E137" i="21"/>
  <c r="F137" i="21"/>
  <c r="D138" i="21"/>
  <c r="O137" i="21"/>
  <c r="K137" i="21"/>
  <c r="M137" i="21"/>
  <c r="Q137" i="21"/>
  <c r="N138" i="21"/>
  <c r="P138" i="21"/>
  <c r="I138" i="21"/>
  <c r="H139" i="21"/>
  <c r="L138" i="21"/>
  <c r="J138" i="21"/>
  <c r="D139" i="21"/>
  <c r="E138" i="21"/>
  <c r="F138" i="21"/>
  <c r="M138" i="21"/>
  <c r="Q138" i="21"/>
  <c r="O138" i="21"/>
  <c r="K138" i="21"/>
  <c r="L139" i="21"/>
  <c r="I139" i="21"/>
  <c r="H140" i="21"/>
  <c r="J139" i="21"/>
  <c r="P139" i="21"/>
  <c r="N139" i="21"/>
  <c r="F139" i="21"/>
  <c r="E139" i="21"/>
  <c r="D140" i="21"/>
  <c r="K139" i="21"/>
  <c r="M139" i="21"/>
  <c r="O139" i="21"/>
  <c r="Q139" i="21"/>
  <c r="H141" i="21"/>
  <c r="P140" i="21"/>
  <c r="L140" i="21"/>
  <c r="N140" i="21"/>
  <c r="J140" i="21"/>
  <c r="I140" i="21"/>
  <c r="E140" i="21"/>
  <c r="D141" i="21"/>
  <c r="F140" i="21"/>
  <c r="H142" i="21"/>
  <c r="J141" i="21"/>
  <c r="L141" i="21"/>
  <c r="P141" i="21"/>
  <c r="N141" i="21"/>
  <c r="I141" i="21"/>
  <c r="K140" i="21"/>
  <c r="O140" i="21"/>
  <c r="M140" i="21"/>
  <c r="Q140" i="21"/>
  <c r="E141" i="21"/>
  <c r="F141" i="21"/>
  <c r="D142" i="21"/>
  <c r="P142" i="21"/>
  <c r="H143" i="21"/>
  <c r="L142" i="21"/>
  <c r="N142" i="21"/>
  <c r="I142" i="21"/>
  <c r="J142" i="21"/>
  <c r="M141" i="21"/>
  <c r="K141" i="21"/>
  <c r="O141" i="21"/>
  <c r="Q141" i="21"/>
  <c r="F142" i="21"/>
  <c r="D143" i="21"/>
  <c r="E142" i="21"/>
  <c r="P143" i="21"/>
  <c r="H144" i="21"/>
  <c r="L143" i="21"/>
  <c r="N143" i="21"/>
  <c r="I143" i="21"/>
  <c r="J143" i="21"/>
  <c r="K142" i="21"/>
  <c r="M142" i="21"/>
  <c r="Q142" i="21"/>
  <c r="O142" i="21"/>
  <c r="E143" i="21"/>
  <c r="D144" i="21"/>
  <c r="F143" i="21"/>
  <c r="H145" i="21"/>
  <c r="N144" i="21"/>
  <c r="L144" i="21"/>
  <c r="I144" i="21"/>
  <c r="J144" i="21"/>
  <c r="P144" i="21"/>
  <c r="K143" i="21"/>
  <c r="O143" i="21"/>
  <c r="Q143" i="21"/>
  <c r="M143" i="21"/>
  <c r="E144" i="21"/>
  <c r="D145" i="21"/>
  <c r="F144" i="21"/>
  <c r="N145" i="21"/>
  <c r="J145" i="21"/>
  <c r="I145" i="21"/>
  <c r="L145" i="21"/>
  <c r="P145" i="21"/>
  <c r="H146" i="21"/>
  <c r="O144" i="21"/>
  <c r="Q144" i="21"/>
  <c r="M144" i="21"/>
  <c r="K144" i="21"/>
  <c r="E145" i="21"/>
  <c r="F145" i="21"/>
  <c r="D146" i="21"/>
  <c r="O145" i="21"/>
  <c r="M145" i="21"/>
  <c r="Q145" i="21"/>
  <c r="K145" i="21"/>
  <c r="N146" i="21"/>
  <c r="I146" i="21"/>
  <c r="P146" i="21"/>
  <c r="L146" i="21"/>
  <c r="J146" i="21"/>
  <c r="H147" i="21"/>
  <c r="D147" i="21"/>
  <c r="E146" i="21"/>
  <c r="F146" i="21"/>
  <c r="K146" i="21"/>
  <c r="Q146" i="21"/>
  <c r="M146" i="21"/>
  <c r="O146" i="21"/>
  <c r="J147" i="21"/>
  <c r="I147" i="21"/>
  <c r="N147" i="21"/>
  <c r="L147" i="21"/>
  <c r="P147" i="21"/>
  <c r="H148" i="21"/>
  <c r="E147" i="21"/>
  <c r="F147" i="21"/>
  <c r="D148" i="21"/>
  <c r="O147" i="21"/>
  <c r="K147" i="21"/>
  <c r="Q147" i="21"/>
  <c r="M147" i="21"/>
  <c r="N148" i="21"/>
  <c r="H149" i="21"/>
  <c r="P148" i="21"/>
  <c r="L148" i="21"/>
  <c r="I148" i="21"/>
  <c r="J148" i="21"/>
  <c r="D149" i="21"/>
  <c r="F148" i="21"/>
  <c r="E148" i="21"/>
  <c r="P149" i="21"/>
  <c r="J149" i="21"/>
  <c r="L149" i="21"/>
  <c r="N149" i="21"/>
  <c r="I149" i="21"/>
  <c r="H150" i="21"/>
  <c r="K148" i="21"/>
  <c r="M148" i="21"/>
  <c r="Q148" i="21"/>
  <c r="O148" i="21"/>
  <c r="F149" i="21"/>
  <c r="D150" i="21"/>
  <c r="E149" i="21"/>
  <c r="K149" i="21"/>
  <c r="M149" i="21"/>
  <c r="Q149" i="21"/>
  <c r="O149" i="21"/>
  <c r="J150" i="21"/>
  <c r="N150" i="21"/>
  <c r="P150" i="21"/>
  <c r="L150" i="21"/>
  <c r="H151" i="21"/>
  <c r="I150" i="21"/>
  <c r="E150" i="21"/>
  <c r="F150" i="21"/>
  <c r="D151" i="21"/>
  <c r="H152" i="21"/>
  <c r="I151" i="21"/>
  <c r="J151" i="21"/>
  <c r="N151" i="21"/>
  <c r="P151" i="21"/>
  <c r="L151" i="21"/>
  <c r="M150" i="21"/>
  <c r="Q150" i="21"/>
  <c r="O150" i="21"/>
  <c r="K150" i="21"/>
  <c r="F151" i="21"/>
  <c r="E151" i="21"/>
  <c r="D152" i="21"/>
  <c r="L152" i="21"/>
  <c r="P152" i="21"/>
  <c r="J152" i="21"/>
  <c r="N152" i="21"/>
  <c r="H153" i="21"/>
  <c r="I152" i="21"/>
  <c r="O151" i="21"/>
  <c r="Q151" i="21"/>
  <c r="M151" i="21"/>
  <c r="K151" i="21"/>
  <c r="F152" i="21"/>
  <c r="E152" i="21"/>
  <c r="D153" i="21"/>
  <c r="P153" i="21"/>
  <c r="J153" i="21"/>
  <c r="N153" i="21"/>
  <c r="L153" i="21"/>
  <c r="H154" i="21"/>
  <c r="I153" i="21"/>
  <c r="Q152" i="21"/>
  <c r="O152" i="21"/>
  <c r="K152" i="21"/>
  <c r="M152" i="21"/>
  <c r="D154" i="21"/>
  <c r="F153" i="21"/>
  <c r="E153" i="21"/>
  <c r="P154" i="21"/>
  <c r="H155" i="21"/>
  <c r="L154" i="21"/>
  <c r="I154" i="21"/>
  <c r="N154" i="21"/>
  <c r="J154" i="21"/>
  <c r="M153" i="21"/>
  <c r="O153" i="21"/>
  <c r="K153" i="21"/>
  <c r="Q153" i="21"/>
  <c r="F154" i="21"/>
  <c r="D155" i="21"/>
  <c r="E154" i="21"/>
  <c r="N155" i="21"/>
  <c r="P155" i="21"/>
  <c r="I155" i="21"/>
  <c r="J155" i="21"/>
  <c r="L155" i="21"/>
  <c r="H156" i="21"/>
  <c r="K154" i="21"/>
  <c r="M154" i="21"/>
  <c r="O154" i="21"/>
  <c r="Q154" i="21"/>
  <c r="D156" i="21"/>
  <c r="F155" i="21"/>
  <c r="E155" i="21"/>
  <c r="K155" i="21"/>
  <c r="M155" i="21"/>
  <c r="Q155" i="21"/>
  <c r="O155" i="21"/>
  <c r="J156" i="21"/>
  <c r="N156" i="21"/>
  <c r="P156" i="21"/>
  <c r="L156" i="21"/>
  <c r="I156" i="21"/>
  <c r="H157" i="21"/>
  <c r="E156" i="21"/>
  <c r="D157" i="21"/>
  <c r="F156" i="21"/>
  <c r="K156" i="21"/>
  <c r="Q156" i="21"/>
  <c r="O156" i="21"/>
  <c r="M156" i="21"/>
  <c r="H158" i="21"/>
  <c r="J157" i="21"/>
  <c r="I157" i="21"/>
  <c r="L157" i="21"/>
  <c r="N157" i="21"/>
  <c r="P157" i="21"/>
  <c r="D158" i="21"/>
  <c r="E157" i="21"/>
  <c r="F157" i="21"/>
  <c r="L158" i="21"/>
  <c r="H159" i="21"/>
  <c r="I158" i="21"/>
  <c r="P158" i="21"/>
  <c r="N158" i="21"/>
  <c r="J158" i="21"/>
  <c r="Q157" i="21"/>
  <c r="M157" i="21"/>
  <c r="K157" i="21"/>
  <c r="O157" i="21"/>
  <c r="E158" i="21"/>
  <c r="F158" i="21"/>
  <c r="D159" i="21"/>
  <c r="N159" i="21"/>
  <c r="P159" i="21"/>
  <c r="H160" i="21"/>
  <c r="J159" i="21"/>
  <c r="I159" i="21"/>
  <c r="L159" i="21"/>
  <c r="Q158" i="21"/>
  <c r="K158" i="21"/>
  <c r="M158" i="21"/>
  <c r="O158" i="21"/>
  <c r="F159" i="21"/>
  <c r="D160" i="21"/>
  <c r="E159" i="21"/>
  <c r="I160" i="21"/>
  <c r="N160" i="21"/>
  <c r="J160" i="21"/>
  <c r="L160" i="21"/>
  <c r="P160" i="21"/>
  <c r="H161" i="21"/>
  <c r="K159" i="21"/>
  <c r="M159" i="21"/>
  <c r="O159" i="21"/>
  <c r="Q159" i="21"/>
  <c r="E160" i="21"/>
  <c r="D161" i="21"/>
  <c r="F160" i="21"/>
  <c r="O160" i="21"/>
  <c r="Q160" i="21"/>
  <c r="K160" i="21"/>
  <c r="M160" i="21"/>
  <c r="H162" i="21"/>
  <c r="L161" i="21"/>
  <c r="P161" i="21"/>
  <c r="J161" i="21"/>
  <c r="N161" i="21"/>
  <c r="I161" i="21"/>
  <c r="F161" i="21"/>
  <c r="D162" i="21"/>
  <c r="E161" i="21"/>
  <c r="N162" i="21"/>
  <c r="P162" i="21"/>
  <c r="L162" i="21"/>
  <c r="H163" i="21"/>
  <c r="J162" i="21"/>
  <c r="I162" i="21"/>
  <c r="K161" i="21"/>
  <c r="O161" i="21"/>
  <c r="Q161" i="21"/>
  <c r="M161" i="21"/>
  <c r="E162" i="21"/>
  <c r="F162" i="21"/>
  <c r="D163" i="21"/>
  <c r="P163" i="21"/>
  <c r="H164" i="21"/>
  <c r="J163" i="21"/>
  <c r="L163" i="21"/>
  <c r="N163" i="21"/>
  <c r="I163" i="21"/>
  <c r="M162" i="21"/>
  <c r="K162" i="21"/>
  <c r="Q162" i="21"/>
  <c r="O162" i="21"/>
  <c r="D164" i="21"/>
  <c r="E163" i="21"/>
  <c r="F163" i="21"/>
  <c r="N164" i="21"/>
  <c r="I164" i="21"/>
  <c r="J164" i="21"/>
  <c r="L164" i="21"/>
  <c r="P164" i="21"/>
  <c r="H165" i="21"/>
  <c r="Q163" i="21"/>
  <c r="O163" i="21"/>
  <c r="M163" i="21"/>
  <c r="K163" i="21"/>
  <c r="D165" i="21"/>
  <c r="E164" i="21"/>
  <c r="F164" i="21"/>
  <c r="O164" i="21"/>
  <c r="Q164" i="21"/>
  <c r="K164" i="21"/>
  <c r="M164" i="21"/>
  <c r="J165" i="21"/>
  <c r="I165" i="21"/>
  <c r="L165" i="21"/>
  <c r="P165" i="21"/>
  <c r="N165" i="21"/>
  <c r="H166" i="21"/>
  <c r="D166" i="21"/>
  <c r="F165" i="21"/>
  <c r="E165" i="21"/>
  <c r="Q165" i="21"/>
  <c r="K165" i="21"/>
  <c r="M165" i="21"/>
  <c r="O165" i="21"/>
  <c r="L166" i="21"/>
  <c r="N166" i="21"/>
  <c r="P166" i="21"/>
  <c r="I166" i="21"/>
  <c r="H167" i="21"/>
  <c r="J166" i="21"/>
  <c r="F166" i="21"/>
  <c r="D167" i="21"/>
  <c r="E166" i="21"/>
  <c r="K166" i="21"/>
  <c r="Q166" i="21"/>
  <c r="O166" i="21"/>
  <c r="M166" i="21"/>
  <c r="J167" i="21"/>
  <c r="L167" i="21"/>
  <c r="N167" i="21"/>
  <c r="P167" i="21"/>
  <c r="H168" i="21"/>
  <c r="I167" i="21"/>
  <c r="D168" i="21"/>
  <c r="E167" i="21"/>
  <c r="F167" i="21"/>
  <c r="L168" i="21"/>
  <c r="N168" i="21"/>
  <c r="I168" i="21"/>
  <c r="J168" i="21"/>
  <c r="H169" i="21"/>
  <c r="P168" i="21"/>
  <c r="M167" i="21"/>
  <c r="O167" i="21"/>
  <c r="K167" i="21"/>
  <c r="Q167" i="21"/>
  <c r="D169" i="21"/>
  <c r="E168" i="21"/>
  <c r="F168" i="21"/>
  <c r="Q168" i="21"/>
  <c r="O168" i="21"/>
  <c r="K168" i="21"/>
  <c r="M168" i="21"/>
  <c r="P169" i="21"/>
  <c r="I169" i="21"/>
  <c r="N169" i="21"/>
  <c r="J169" i="21"/>
  <c r="L169" i="21"/>
  <c r="H170" i="21"/>
  <c r="E169" i="21"/>
  <c r="F169" i="21"/>
  <c r="D170" i="21"/>
  <c r="M169" i="21"/>
  <c r="Q169" i="21"/>
  <c r="K169" i="21"/>
  <c r="O169" i="21"/>
  <c r="H171" i="21"/>
  <c r="J170" i="21"/>
  <c r="L170" i="21"/>
  <c r="P170" i="21"/>
  <c r="I170" i="21"/>
  <c r="N170" i="21"/>
  <c r="D171" i="21"/>
  <c r="E170" i="21"/>
  <c r="F170" i="21"/>
  <c r="L171" i="21"/>
  <c r="J171" i="21"/>
  <c r="H172" i="21"/>
  <c r="P171" i="21"/>
  <c r="I171" i="21"/>
  <c r="N171" i="21"/>
  <c r="M170" i="21"/>
  <c r="K170" i="21"/>
  <c r="Q170" i="21"/>
  <c r="O170" i="21"/>
  <c r="E171" i="21"/>
  <c r="D172" i="21"/>
  <c r="F171" i="21"/>
  <c r="L172" i="21"/>
  <c r="H173" i="21"/>
  <c r="I172" i="21"/>
  <c r="J172" i="21"/>
  <c r="N172" i="21"/>
  <c r="P172" i="21"/>
  <c r="K171" i="21"/>
  <c r="O171" i="21"/>
  <c r="M171" i="21"/>
  <c r="Q171" i="21"/>
  <c r="D173" i="21"/>
  <c r="F172" i="21"/>
  <c r="E172" i="21"/>
  <c r="P173" i="21"/>
  <c r="N173" i="21"/>
  <c r="I173" i="21"/>
  <c r="J173" i="21"/>
  <c r="H174" i="21"/>
  <c r="L173" i="21"/>
  <c r="M172" i="21"/>
  <c r="Q172" i="21"/>
  <c r="K172" i="21"/>
  <c r="O172" i="21"/>
  <c r="F173" i="21"/>
  <c r="E173" i="21"/>
  <c r="D174" i="21"/>
  <c r="O173" i="21"/>
  <c r="K173" i="21"/>
  <c r="Q173" i="21"/>
  <c r="M173" i="21"/>
  <c r="H175" i="21"/>
  <c r="I174" i="21"/>
  <c r="J174" i="21"/>
  <c r="P174" i="21"/>
  <c r="N174" i="21"/>
  <c r="L174" i="21"/>
  <c r="E174" i="21"/>
  <c r="F174" i="21"/>
  <c r="D175" i="21"/>
  <c r="N175" i="21"/>
  <c r="J175" i="21"/>
  <c r="L175" i="21"/>
  <c r="H176" i="21"/>
  <c r="I175" i="21"/>
  <c r="P175" i="21"/>
  <c r="M174" i="21"/>
  <c r="K174" i="21"/>
  <c r="Q174" i="21"/>
  <c r="O174" i="21"/>
  <c r="F175" i="21"/>
  <c r="E175" i="21"/>
  <c r="D176" i="21"/>
  <c r="P176" i="21"/>
  <c r="J176" i="21"/>
  <c r="L176" i="21"/>
  <c r="I176" i="21"/>
  <c r="N176" i="21"/>
  <c r="H177" i="21"/>
  <c r="M175" i="21"/>
  <c r="O175" i="21"/>
  <c r="Q175" i="21"/>
  <c r="K175" i="21"/>
  <c r="E176" i="21"/>
  <c r="D177" i="21"/>
  <c r="F176" i="21"/>
  <c r="Q176" i="21"/>
  <c r="K176" i="21"/>
  <c r="O176" i="21"/>
  <c r="M176" i="21"/>
  <c r="L177" i="21"/>
  <c r="H178" i="21"/>
  <c r="I177" i="21"/>
  <c r="J177" i="21"/>
  <c r="P177" i="21"/>
  <c r="N177" i="21"/>
  <c r="F177" i="21"/>
  <c r="E177" i="21"/>
  <c r="D178" i="21"/>
  <c r="P178" i="21"/>
  <c r="I178" i="21"/>
  <c r="L178" i="21"/>
  <c r="N178" i="21"/>
  <c r="H179" i="21"/>
  <c r="J178" i="21"/>
  <c r="O177" i="21"/>
  <c r="M177" i="21"/>
  <c r="K177" i="21"/>
  <c r="Q177" i="21"/>
  <c r="E178" i="21"/>
  <c r="D179" i="21"/>
  <c r="F178" i="21"/>
  <c r="O178" i="21"/>
  <c r="M178" i="21"/>
  <c r="Q178" i="21"/>
  <c r="K178" i="21"/>
  <c r="J179" i="21"/>
  <c r="L179" i="21"/>
  <c r="P179" i="21"/>
  <c r="H180" i="21"/>
  <c r="N179" i="21"/>
  <c r="I179" i="21"/>
  <c r="E179" i="21"/>
  <c r="D180" i="21"/>
  <c r="F179" i="21"/>
  <c r="L180" i="21"/>
  <c r="P180" i="21"/>
  <c r="J180" i="21"/>
  <c r="I180" i="21"/>
  <c r="N180" i="21"/>
  <c r="H181" i="21"/>
  <c r="M179" i="21"/>
  <c r="K179" i="21"/>
  <c r="O179" i="21"/>
  <c r="Q179" i="21"/>
  <c r="D181" i="21"/>
  <c r="F180" i="21"/>
  <c r="E180" i="21"/>
  <c r="M180" i="21"/>
  <c r="K180" i="21"/>
  <c r="O180" i="21"/>
  <c r="Q180" i="21"/>
  <c r="H182" i="21"/>
  <c r="J181" i="21"/>
  <c r="L181" i="21"/>
  <c r="N181" i="21"/>
  <c r="I181" i="21"/>
  <c r="P181" i="21"/>
  <c r="D182" i="21"/>
  <c r="F181" i="21"/>
  <c r="E181" i="21"/>
  <c r="H183" i="21"/>
  <c r="N182" i="21"/>
  <c r="P182" i="21"/>
  <c r="L182" i="21"/>
  <c r="I182" i="21"/>
  <c r="J182" i="21"/>
  <c r="O181" i="21"/>
  <c r="Q181" i="21"/>
  <c r="K181" i="21"/>
  <c r="M181" i="21"/>
  <c r="E182" i="21"/>
  <c r="F182" i="21"/>
  <c r="D183" i="21"/>
  <c r="L183" i="21"/>
  <c r="P183" i="21"/>
  <c r="H184" i="21"/>
  <c r="I183" i="21"/>
  <c r="N183" i="21"/>
  <c r="J183" i="21"/>
  <c r="Q182" i="21"/>
  <c r="K182" i="21"/>
  <c r="O182" i="21"/>
  <c r="M182" i="21"/>
  <c r="E183" i="21"/>
  <c r="D184" i="21"/>
  <c r="F183" i="21"/>
  <c r="P184" i="21"/>
  <c r="J184" i="21"/>
  <c r="L184" i="21"/>
  <c r="H185" i="21"/>
  <c r="N184" i="21"/>
  <c r="I184" i="21"/>
  <c r="O183" i="21"/>
  <c r="M183" i="21"/>
  <c r="Q183" i="21"/>
  <c r="K183" i="21"/>
  <c r="E184" i="21"/>
  <c r="D185" i="21"/>
  <c r="F184" i="21"/>
  <c r="I185" i="21"/>
  <c r="H186" i="21"/>
  <c r="P185" i="21"/>
  <c r="L185" i="21"/>
  <c r="N185" i="21"/>
  <c r="J185" i="21"/>
  <c r="Q184" i="21"/>
  <c r="O184" i="21"/>
  <c r="K184" i="21"/>
  <c r="M184" i="21"/>
  <c r="F185" i="21"/>
  <c r="E185" i="21"/>
  <c r="D186" i="21"/>
  <c r="O185" i="21"/>
  <c r="M185" i="21"/>
  <c r="Q185" i="21"/>
  <c r="K185" i="21"/>
  <c r="L186" i="21"/>
  <c r="N186" i="21"/>
  <c r="P186" i="21"/>
  <c r="H187" i="21"/>
  <c r="I186" i="21"/>
  <c r="J186" i="21"/>
  <c r="D187" i="21"/>
  <c r="F186" i="21"/>
  <c r="E186" i="21"/>
  <c r="P187" i="21"/>
  <c r="H188" i="21"/>
  <c r="I187" i="21"/>
  <c r="L187" i="21"/>
  <c r="N187" i="21"/>
  <c r="J187" i="21"/>
  <c r="M186" i="21"/>
  <c r="K186" i="21"/>
  <c r="Q186" i="21"/>
  <c r="O186" i="21"/>
  <c r="D188" i="21"/>
  <c r="E187" i="21"/>
  <c r="F187" i="21"/>
  <c r="J188" i="21"/>
  <c r="N188" i="21"/>
  <c r="H189" i="21"/>
  <c r="P188" i="21"/>
  <c r="L188" i="21"/>
  <c r="I188" i="21"/>
  <c r="K187" i="21"/>
  <c r="M187" i="21"/>
  <c r="Q187" i="21"/>
  <c r="O187" i="21"/>
  <c r="D189" i="21"/>
  <c r="F188" i="21"/>
  <c r="E188" i="21"/>
  <c r="P189" i="21"/>
  <c r="L189" i="21"/>
  <c r="N189" i="21"/>
  <c r="H190" i="21"/>
  <c r="I189" i="21"/>
  <c r="J189" i="21"/>
  <c r="M188" i="21"/>
  <c r="K188" i="21"/>
  <c r="O188" i="21"/>
  <c r="Q188" i="21"/>
  <c r="F189" i="21"/>
  <c r="D190" i="21"/>
  <c r="E189" i="21"/>
  <c r="P190" i="21"/>
  <c r="J190" i="21"/>
  <c r="L190" i="21"/>
  <c r="N190" i="21"/>
  <c r="I190" i="21"/>
  <c r="H191" i="21"/>
  <c r="M189" i="21"/>
  <c r="Q189" i="21"/>
  <c r="O189" i="21"/>
  <c r="K189" i="21"/>
  <c r="E190" i="21"/>
  <c r="F190" i="21"/>
  <c r="D191" i="21"/>
  <c r="K190" i="21"/>
  <c r="O190" i="21"/>
  <c r="M190" i="21"/>
  <c r="Q190" i="21"/>
  <c r="N191" i="21"/>
  <c r="J191" i="21"/>
  <c r="L191" i="21"/>
  <c r="I191" i="21"/>
  <c r="P191" i="21"/>
  <c r="H192" i="21"/>
  <c r="D192" i="21"/>
  <c r="F191" i="21"/>
  <c r="E191" i="21"/>
  <c r="M191" i="21"/>
  <c r="O191" i="21"/>
  <c r="Q191" i="21"/>
  <c r="K191" i="21"/>
  <c r="H193" i="21"/>
  <c r="P192" i="21"/>
  <c r="J192" i="21"/>
  <c r="L192" i="21"/>
  <c r="N192" i="21"/>
  <c r="I192" i="21"/>
  <c r="E192" i="21"/>
  <c r="F192" i="21"/>
  <c r="D193" i="21"/>
  <c r="H194" i="21"/>
  <c r="L193" i="21"/>
  <c r="N193" i="21"/>
  <c r="I193" i="21"/>
  <c r="P193" i="21"/>
  <c r="J193" i="21"/>
  <c r="O192" i="21"/>
  <c r="M192" i="21"/>
  <c r="Q192" i="21"/>
  <c r="K192" i="21"/>
  <c r="F193" i="21"/>
  <c r="D194" i="21"/>
  <c r="E193" i="21"/>
  <c r="L194" i="21"/>
  <c r="P194" i="21"/>
  <c r="N194" i="21"/>
  <c r="H195" i="21"/>
  <c r="J194" i="21"/>
  <c r="I194" i="21"/>
  <c r="O193" i="21"/>
  <c r="K193" i="21"/>
  <c r="M193" i="21"/>
  <c r="Q193" i="21"/>
  <c r="E194" i="21"/>
  <c r="D195" i="21"/>
  <c r="F194" i="21"/>
  <c r="I195" i="21"/>
  <c r="J195" i="21"/>
  <c r="N195" i="21"/>
  <c r="P195" i="21"/>
  <c r="H196" i="21"/>
  <c r="L195" i="21"/>
  <c r="Q194" i="21"/>
  <c r="M194" i="21"/>
  <c r="O194" i="21"/>
  <c r="K194" i="21"/>
  <c r="D196" i="21"/>
  <c r="F195" i="21"/>
  <c r="E195" i="21"/>
  <c r="M195" i="21"/>
  <c r="O195" i="21"/>
  <c r="K195" i="21"/>
  <c r="Q195" i="21"/>
  <c r="N196" i="21"/>
  <c r="I196" i="21"/>
  <c r="H197" i="21"/>
  <c r="L196" i="21"/>
  <c r="J196" i="21"/>
  <c r="P196" i="21"/>
  <c r="F196" i="21"/>
  <c r="D197" i="21"/>
  <c r="E196" i="21"/>
  <c r="M196" i="21"/>
  <c r="Q196" i="21"/>
  <c r="K196" i="21"/>
  <c r="O196" i="21"/>
  <c r="L197" i="21"/>
  <c r="P197" i="21"/>
  <c r="I197" i="21"/>
  <c r="H198" i="21"/>
  <c r="J197" i="21"/>
  <c r="N197" i="21"/>
  <c r="E197" i="21"/>
  <c r="D198" i="21"/>
  <c r="F197" i="21"/>
  <c r="M197" i="21"/>
  <c r="K197" i="21"/>
  <c r="Q197" i="21"/>
  <c r="O197" i="21"/>
  <c r="I198" i="21"/>
  <c r="J198" i="21"/>
  <c r="L198" i="21"/>
  <c r="N198" i="21"/>
  <c r="H199" i="21"/>
  <c r="P198" i="21"/>
  <c r="E198" i="21"/>
  <c r="F198" i="21"/>
  <c r="D199" i="21"/>
  <c r="K198" i="21"/>
  <c r="Q198" i="21"/>
  <c r="O198" i="21"/>
  <c r="M198" i="21"/>
  <c r="N199" i="21"/>
  <c r="L199" i="21"/>
  <c r="H200" i="21"/>
  <c r="J199" i="21"/>
  <c r="P199" i="21"/>
  <c r="I199" i="21"/>
  <c r="E199" i="21"/>
  <c r="D200" i="21"/>
  <c r="F199" i="21"/>
  <c r="J200" i="21"/>
  <c r="N200" i="21"/>
  <c r="L200" i="21"/>
  <c r="I200" i="21"/>
  <c r="H201" i="21"/>
  <c r="P200" i="21"/>
  <c r="K199" i="21"/>
  <c r="M199" i="21"/>
  <c r="O199" i="21"/>
  <c r="Q199" i="21"/>
  <c r="F200" i="21"/>
  <c r="D201" i="21"/>
  <c r="E200" i="21"/>
  <c r="Q200" i="21"/>
  <c r="O200" i="21"/>
  <c r="K200" i="21"/>
  <c r="M200" i="21"/>
  <c r="I201" i="21"/>
  <c r="N201" i="21"/>
  <c r="P201" i="21"/>
  <c r="H202" i="21"/>
  <c r="J201" i="21"/>
  <c r="L201" i="21"/>
  <c r="E201" i="21"/>
  <c r="F201" i="21"/>
  <c r="D202" i="21"/>
  <c r="O201" i="21"/>
  <c r="K201" i="21"/>
  <c r="M201" i="21"/>
  <c r="Q201" i="21"/>
  <c r="L202" i="21"/>
  <c r="P202" i="21"/>
  <c r="I202" i="21"/>
  <c r="J202" i="21"/>
  <c r="N202" i="21"/>
  <c r="H203" i="21"/>
  <c r="D203" i="21"/>
  <c r="E202" i="21"/>
  <c r="F202" i="21"/>
  <c r="M202" i="21"/>
  <c r="K202" i="21"/>
  <c r="Q202" i="21"/>
  <c r="O202" i="21"/>
  <c r="I203" i="21"/>
  <c r="H204" i="21"/>
  <c r="J203" i="21"/>
  <c r="L203" i="21"/>
  <c r="N203" i="21"/>
  <c r="P203" i="21"/>
  <c r="D204" i="21"/>
  <c r="F203" i="21"/>
  <c r="E203" i="21"/>
  <c r="K203" i="21"/>
  <c r="M203" i="21"/>
  <c r="Q203" i="21"/>
  <c r="O203" i="21"/>
  <c r="N204" i="21"/>
  <c r="P204" i="21"/>
  <c r="H205" i="21"/>
  <c r="I204" i="21"/>
  <c r="L204" i="21"/>
  <c r="J204" i="21"/>
  <c r="D205" i="21"/>
  <c r="F204" i="21"/>
  <c r="E204" i="21"/>
  <c r="L205" i="21"/>
  <c r="I205" i="21"/>
  <c r="H206" i="21"/>
  <c r="N205" i="21"/>
  <c r="J205" i="21"/>
  <c r="P205" i="21"/>
  <c r="O204" i="21"/>
  <c r="Q204" i="21"/>
  <c r="M204" i="21"/>
  <c r="K204" i="21"/>
  <c r="E205" i="21"/>
  <c r="D206" i="21"/>
  <c r="F205" i="21"/>
  <c r="Q205" i="21"/>
  <c r="K205" i="21"/>
  <c r="M205" i="21"/>
  <c r="O205" i="21"/>
  <c r="J206" i="21"/>
  <c r="H207" i="21"/>
  <c r="L206" i="21"/>
  <c r="N206" i="21"/>
  <c r="I206" i="21"/>
  <c r="P206" i="21"/>
  <c r="E206" i="21"/>
  <c r="F206" i="21"/>
  <c r="D207" i="21"/>
  <c r="L207" i="21"/>
  <c r="J207" i="21"/>
  <c r="H208" i="21"/>
  <c r="I207" i="21"/>
  <c r="P207" i="21"/>
  <c r="N207" i="21"/>
  <c r="O206" i="21"/>
  <c r="M206" i="21"/>
  <c r="K206" i="21"/>
  <c r="Q206" i="21"/>
  <c r="D208" i="21"/>
  <c r="E207" i="21"/>
  <c r="F207" i="21"/>
  <c r="I208" i="21"/>
  <c r="J208" i="21"/>
  <c r="N208" i="21"/>
  <c r="H209" i="21"/>
  <c r="P208" i="21"/>
  <c r="L208" i="21"/>
  <c r="K207" i="21"/>
  <c r="O207" i="21"/>
  <c r="M207" i="21"/>
  <c r="Q207" i="21"/>
  <c r="D209" i="21"/>
  <c r="F208" i="21"/>
  <c r="E208" i="21"/>
  <c r="O208" i="21"/>
  <c r="Q208" i="21"/>
  <c r="M208" i="21"/>
  <c r="K208" i="21"/>
  <c r="I209" i="21"/>
  <c r="H210" i="21"/>
  <c r="N209" i="21"/>
  <c r="P209" i="21"/>
  <c r="J209" i="21"/>
  <c r="L209" i="21"/>
  <c r="D210" i="21"/>
  <c r="F209" i="21"/>
  <c r="E209" i="21"/>
  <c r="M209" i="21"/>
  <c r="O209" i="21"/>
  <c r="K209" i="21"/>
  <c r="Q209" i="21"/>
  <c r="N210" i="21"/>
  <c r="P210" i="21"/>
  <c r="I210" i="21"/>
  <c r="H211" i="21"/>
  <c r="L210" i="21"/>
  <c r="J210" i="21"/>
  <c r="D211" i="21"/>
  <c r="E210" i="21"/>
  <c r="F210" i="21"/>
  <c r="M210" i="21"/>
  <c r="K210" i="21"/>
  <c r="Q210" i="21"/>
  <c r="O210" i="21"/>
  <c r="I211" i="21"/>
  <c r="N211" i="21"/>
  <c r="P211" i="21"/>
  <c r="H212" i="21"/>
  <c r="L211" i="21"/>
  <c r="J211" i="21"/>
  <c r="D212" i="21"/>
  <c r="E211" i="21"/>
  <c r="F211" i="21"/>
  <c r="O211" i="21"/>
  <c r="K211" i="21"/>
  <c r="M211" i="21"/>
  <c r="Q211" i="21"/>
  <c r="H213" i="21"/>
  <c r="L212" i="21"/>
  <c r="I212" i="21"/>
  <c r="P212" i="21"/>
  <c r="J212" i="21"/>
  <c r="N212" i="21"/>
  <c r="F212" i="21"/>
  <c r="E212" i="21"/>
  <c r="D213" i="21"/>
  <c r="L213" i="21"/>
  <c r="N213" i="21"/>
  <c r="P213" i="21"/>
  <c r="H214" i="21"/>
  <c r="J213" i="21"/>
  <c r="I213" i="21"/>
  <c r="K212" i="21"/>
  <c r="M212" i="21"/>
  <c r="Q212" i="21"/>
  <c r="O212" i="21"/>
  <c r="D214" i="21"/>
  <c r="E213" i="21"/>
  <c r="F213" i="21"/>
  <c r="P214" i="21"/>
  <c r="I214" i="21"/>
  <c r="J214" i="21"/>
  <c r="H215" i="21"/>
  <c r="L214" i="21"/>
  <c r="N214" i="21"/>
  <c r="Q213" i="21"/>
  <c r="K213" i="21"/>
  <c r="O213" i="21"/>
  <c r="M213" i="21"/>
  <c r="F214" i="21"/>
  <c r="D215" i="21"/>
  <c r="E214" i="21"/>
  <c r="K214" i="21"/>
  <c r="Q214" i="21"/>
  <c r="O214" i="21"/>
  <c r="M214" i="21"/>
  <c r="J215" i="21"/>
  <c r="H216" i="21"/>
  <c r="I215" i="21"/>
  <c r="L215" i="21"/>
  <c r="N215" i="21"/>
  <c r="P215" i="21"/>
  <c r="E215" i="21"/>
  <c r="D216" i="21"/>
  <c r="F215" i="21"/>
  <c r="P216" i="21"/>
  <c r="J216" i="21"/>
  <c r="N216" i="21"/>
  <c r="L216" i="21"/>
  <c r="H217" i="21"/>
  <c r="I216" i="21"/>
  <c r="O215" i="21"/>
  <c r="K215" i="21"/>
  <c r="M215" i="21"/>
  <c r="Q215" i="21"/>
  <c r="D217" i="21"/>
  <c r="E216" i="21"/>
  <c r="F216" i="21"/>
  <c r="P217" i="21"/>
  <c r="J217" i="21"/>
  <c r="L217" i="21"/>
  <c r="H218" i="21"/>
  <c r="I217" i="21"/>
  <c r="N217" i="21"/>
  <c r="K216" i="21"/>
  <c r="Q216" i="21"/>
  <c r="O216" i="21"/>
  <c r="M216" i="21"/>
  <c r="D218" i="21"/>
  <c r="F217" i="21"/>
  <c r="E217" i="21"/>
  <c r="J218" i="21"/>
  <c r="L218" i="21"/>
  <c r="N218" i="21"/>
  <c r="I218" i="21"/>
  <c r="P218" i="21"/>
  <c r="H219" i="21"/>
  <c r="K217" i="21"/>
  <c r="M217" i="21"/>
  <c r="Q217" i="21"/>
  <c r="O217" i="21"/>
  <c r="E218" i="21"/>
  <c r="D219" i="21"/>
  <c r="F218" i="21"/>
  <c r="M218" i="21"/>
  <c r="Q218" i="21"/>
  <c r="K218" i="21"/>
  <c r="O218" i="21"/>
  <c r="I219" i="21"/>
  <c r="H220" i="21"/>
  <c r="L219" i="21"/>
  <c r="N219" i="21"/>
  <c r="P219" i="21"/>
  <c r="J219" i="21"/>
  <c r="E219" i="21"/>
  <c r="F219" i="21"/>
  <c r="D220" i="21"/>
  <c r="O219" i="21"/>
  <c r="M219" i="21"/>
  <c r="K219" i="21"/>
  <c r="Q219" i="21"/>
  <c r="L220" i="21"/>
  <c r="P220" i="21"/>
  <c r="H221" i="21"/>
  <c r="I220" i="21"/>
  <c r="J220" i="21"/>
  <c r="N220" i="21"/>
  <c r="D221" i="21"/>
  <c r="F220" i="21"/>
  <c r="E220" i="21"/>
  <c r="N221" i="21"/>
  <c r="P221" i="21"/>
  <c r="I221" i="21"/>
  <c r="H222" i="21"/>
  <c r="L221" i="21"/>
  <c r="J221" i="21"/>
  <c r="Q220" i="21"/>
  <c r="M220" i="21"/>
  <c r="K220" i="21"/>
  <c r="O220" i="21"/>
  <c r="E221" i="21"/>
  <c r="D222" i="21"/>
  <c r="F221" i="21"/>
  <c r="K221" i="21"/>
  <c r="O221" i="21"/>
  <c r="Q221" i="21"/>
  <c r="M221" i="21"/>
  <c r="H223" i="21"/>
  <c r="J222" i="21"/>
  <c r="L222" i="21"/>
  <c r="P222" i="21"/>
  <c r="N222" i="21"/>
  <c r="I222" i="21"/>
  <c r="F222" i="21"/>
  <c r="D223" i="21"/>
  <c r="E222" i="21"/>
  <c r="H224" i="21"/>
  <c r="P223" i="21"/>
  <c r="J223" i="21"/>
  <c r="L223" i="21"/>
  <c r="N223" i="21"/>
  <c r="I223" i="21"/>
  <c r="M222" i="21"/>
  <c r="K222" i="21"/>
  <c r="O222" i="21"/>
  <c r="Q222" i="21"/>
  <c r="E223" i="21"/>
  <c r="D224" i="21"/>
  <c r="F223" i="21"/>
  <c r="J224" i="21"/>
  <c r="N224" i="21"/>
  <c r="L224" i="21"/>
  <c r="H225" i="21"/>
  <c r="I224" i="21"/>
  <c r="P224" i="21"/>
  <c r="Q223" i="21"/>
  <c r="K223" i="21"/>
  <c r="O223" i="21"/>
  <c r="M223" i="21"/>
  <c r="F224" i="21"/>
  <c r="E224" i="21"/>
  <c r="D225" i="21"/>
  <c r="J225" i="21"/>
  <c r="L225" i="21"/>
  <c r="N225" i="21"/>
  <c r="H226" i="21"/>
  <c r="P225" i="21"/>
  <c r="I225" i="21"/>
  <c r="Q224" i="21"/>
  <c r="O224" i="21"/>
  <c r="M224" i="21"/>
  <c r="K224" i="21"/>
  <c r="F225" i="21"/>
  <c r="D226" i="21"/>
  <c r="E225" i="21"/>
  <c r="H227" i="21"/>
  <c r="I226" i="21"/>
  <c r="J226" i="21"/>
  <c r="L226" i="21"/>
  <c r="N226" i="21"/>
  <c r="P226" i="21"/>
  <c r="Q225" i="21"/>
  <c r="K225" i="21"/>
  <c r="O225" i="21"/>
  <c r="M225" i="21"/>
  <c r="D227" i="21"/>
  <c r="F226" i="21"/>
  <c r="E226" i="21"/>
  <c r="I227" i="21"/>
  <c r="H228" i="21"/>
  <c r="J227" i="21"/>
  <c r="N227" i="21"/>
  <c r="P227" i="21"/>
  <c r="L227" i="21"/>
  <c r="K226" i="21"/>
  <c r="O226" i="21"/>
  <c r="M226" i="21"/>
  <c r="Q226" i="21"/>
  <c r="E227" i="21"/>
  <c r="D228" i="21"/>
  <c r="F227" i="21"/>
  <c r="M227" i="21"/>
  <c r="Q227" i="21"/>
  <c r="O227" i="21"/>
  <c r="K227" i="21"/>
  <c r="P228" i="21"/>
  <c r="N228" i="21"/>
  <c r="H229" i="21"/>
  <c r="J228" i="21"/>
  <c r="I228" i="21"/>
  <c r="L228" i="21"/>
  <c r="D229" i="21"/>
  <c r="F228" i="21"/>
  <c r="E228" i="21"/>
  <c r="I229" i="21"/>
  <c r="H230" i="21"/>
  <c r="J229" i="21"/>
  <c r="P229" i="21"/>
  <c r="L229" i="21"/>
  <c r="N229" i="21"/>
  <c r="M228" i="21"/>
  <c r="Q228" i="21"/>
  <c r="K228" i="21"/>
  <c r="O228" i="21"/>
  <c r="F229" i="21"/>
  <c r="E229" i="21"/>
  <c r="D230" i="21"/>
  <c r="Q229" i="21"/>
  <c r="K229" i="21"/>
  <c r="M229" i="21"/>
  <c r="O229" i="21"/>
  <c r="J230" i="21"/>
  <c r="L230" i="21"/>
  <c r="N230" i="21"/>
  <c r="P230" i="21"/>
  <c r="H231" i="21"/>
  <c r="I230" i="21"/>
  <c r="D231" i="21"/>
  <c r="E230" i="21"/>
  <c r="F230" i="21"/>
  <c r="J231" i="21"/>
  <c r="I231" i="21"/>
  <c r="P231" i="21"/>
  <c r="L231" i="21"/>
  <c r="N231" i="21"/>
  <c r="H232" i="21"/>
  <c r="O230" i="21"/>
  <c r="Q230" i="21"/>
  <c r="K230" i="21"/>
  <c r="M230" i="21"/>
  <c r="F231" i="21"/>
  <c r="E231" i="21"/>
  <c r="D232" i="21"/>
  <c r="M231" i="21"/>
  <c r="O231" i="21"/>
  <c r="Q231" i="21"/>
  <c r="K231" i="21"/>
  <c r="L232" i="21"/>
  <c r="P232" i="21"/>
  <c r="I232" i="21"/>
  <c r="H233" i="21"/>
  <c r="J232" i="21"/>
  <c r="N232" i="21"/>
  <c r="E232" i="21"/>
  <c r="D233" i="21"/>
  <c r="F232" i="21"/>
  <c r="M232" i="21"/>
  <c r="Q232" i="21"/>
  <c r="O232" i="21"/>
  <c r="K232" i="21"/>
  <c r="L233" i="21"/>
  <c r="H234" i="21"/>
  <c r="N233" i="21"/>
  <c r="P233" i="21"/>
  <c r="I233" i="21"/>
  <c r="J233" i="21"/>
  <c r="E233" i="21"/>
  <c r="F233" i="21"/>
  <c r="D234" i="21"/>
  <c r="N234" i="21"/>
  <c r="P234" i="21"/>
  <c r="L234" i="21"/>
  <c r="I234" i="21"/>
  <c r="J234" i="21"/>
  <c r="H235" i="21"/>
  <c r="M233" i="21"/>
  <c r="Q233" i="21"/>
  <c r="K233" i="21"/>
  <c r="O233" i="21"/>
  <c r="D235" i="21"/>
  <c r="F234" i="21"/>
  <c r="E234" i="21"/>
  <c r="K234" i="21"/>
  <c r="O234" i="21"/>
  <c r="Q234" i="21"/>
  <c r="M234" i="21"/>
  <c r="I235" i="21"/>
  <c r="H236" i="21"/>
  <c r="P235" i="21"/>
  <c r="J235" i="21"/>
  <c r="L235" i="21"/>
  <c r="N235" i="21"/>
  <c r="F235" i="21"/>
  <c r="E235" i="21"/>
  <c r="D236" i="21"/>
  <c r="M235" i="21"/>
  <c r="K235" i="21"/>
  <c r="Q235" i="21"/>
  <c r="O235" i="21"/>
  <c r="J236" i="21"/>
  <c r="P236" i="21"/>
  <c r="L236" i="21"/>
  <c r="I236" i="21"/>
  <c r="N236" i="21"/>
  <c r="H237" i="21"/>
  <c r="E236" i="21"/>
  <c r="F236" i="21"/>
  <c r="D237" i="21"/>
  <c r="K236" i="21"/>
  <c r="O236" i="21"/>
  <c r="M236" i="21"/>
  <c r="Q236" i="21"/>
  <c r="H238" i="21"/>
  <c r="I237" i="21"/>
  <c r="J237" i="21"/>
  <c r="N237" i="21"/>
  <c r="P237" i="21"/>
  <c r="L237" i="21"/>
  <c r="F237" i="21"/>
  <c r="D238" i="21"/>
  <c r="E237" i="21"/>
  <c r="I238" i="21"/>
  <c r="N238" i="21"/>
  <c r="P238" i="21"/>
  <c r="H239" i="21"/>
  <c r="J238" i="21"/>
  <c r="L238" i="21"/>
  <c r="M237" i="21"/>
  <c r="K237" i="21"/>
  <c r="O237" i="21"/>
  <c r="Q237" i="21"/>
  <c r="E238" i="21"/>
  <c r="D239" i="21"/>
  <c r="F238" i="21"/>
  <c r="M238" i="21"/>
  <c r="Q238" i="21"/>
  <c r="K238" i="21"/>
  <c r="O238" i="21"/>
  <c r="I239" i="21"/>
  <c r="L239" i="21"/>
  <c r="J239" i="21"/>
  <c r="N239" i="21"/>
  <c r="P239" i="21"/>
  <c r="H240" i="21"/>
  <c r="D240" i="21"/>
  <c r="F239" i="21"/>
  <c r="E239" i="21"/>
  <c r="M239" i="21"/>
  <c r="Q239" i="21"/>
  <c r="K239" i="21"/>
  <c r="O239" i="21"/>
  <c r="H241" i="21"/>
  <c r="L240" i="21"/>
  <c r="N240" i="21"/>
  <c r="P240" i="21"/>
  <c r="I240" i="21"/>
  <c r="J240" i="21"/>
  <c r="F240" i="21"/>
  <c r="E240" i="21"/>
  <c r="D241" i="21"/>
  <c r="H242" i="21"/>
  <c r="I241" i="21"/>
  <c r="J241" i="21"/>
  <c r="L241" i="21"/>
  <c r="N241" i="21"/>
  <c r="P241" i="21"/>
  <c r="K240" i="21"/>
  <c r="O240" i="21"/>
  <c r="M240" i="21"/>
  <c r="Q240" i="21"/>
  <c r="D242" i="21"/>
  <c r="E241" i="21"/>
  <c r="F241" i="21"/>
  <c r="L242" i="21"/>
  <c r="N242" i="21"/>
  <c r="P242" i="21"/>
  <c r="I242" i="21"/>
  <c r="H243" i="21"/>
  <c r="J242" i="21"/>
  <c r="M241" i="21"/>
  <c r="Q241" i="21"/>
  <c r="K241" i="21"/>
  <c r="O241" i="21"/>
  <c r="F242" i="21"/>
  <c r="D243" i="21"/>
  <c r="E242" i="21"/>
  <c r="Q242" i="21"/>
  <c r="K242" i="21"/>
  <c r="O242" i="21"/>
  <c r="M242" i="21"/>
  <c r="L243" i="21"/>
  <c r="H244" i="21"/>
  <c r="N243" i="21"/>
  <c r="I243" i="21"/>
  <c r="P243" i="21"/>
  <c r="J243" i="21"/>
  <c r="E243" i="21"/>
  <c r="D244" i="21"/>
  <c r="F243" i="21"/>
  <c r="H245" i="21"/>
  <c r="J244" i="21"/>
  <c r="L244" i="21"/>
  <c r="I244" i="21"/>
  <c r="N244" i="21"/>
  <c r="P244" i="21"/>
  <c r="K243" i="21"/>
  <c r="O243" i="21"/>
  <c r="M243" i="21"/>
  <c r="Q243" i="21"/>
  <c r="F244" i="21"/>
  <c r="E244" i="21"/>
  <c r="D245" i="21"/>
  <c r="I245" i="21"/>
  <c r="H246" i="21"/>
  <c r="J245" i="21"/>
  <c r="L245" i="21"/>
  <c r="N245" i="21"/>
  <c r="P245" i="21"/>
  <c r="O244" i="21"/>
  <c r="M244" i="21"/>
  <c r="Q244" i="21"/>
  <c r="K244" i="21"/>
  <c r="E245" i="21"/>
  <c r="D246" i="21"/>
  <c r="F245" i="21"/>
  <c r="Q245" i="21"/>
  <c r="K245" i="21"/>
  <c r="O245" i="21"/>
  <c r="M245" i="21"/>
  <c r="L246" i="21"/>
  <c r="N246" i="21"/>
  <c r="P246" i="21"/>
  <c r="I246" i="21"/>
  <c r="J246" i="21"/>
  <c r="H247" i="21"/>
  <c r="E246" i="21"/>
  <c r="D247" i="21"/>
  <c r="F246" i="21"/>
  <c r="K246" i="21"/>
  <c r="O246" i="21"/>
  <c r="M246" i="21"/>
  <c r="Q246" i="21"/>
  <c r="J247" i="21"/>
  <c r="L247" i="21"/>
  <c r="P247" i="21"/>
  <c r="N247" i="21"/>
  <c r="H248" i="21"/>
  <c r="I247" i="21"/>
  <c r="F247" i="21"/>
  <c r="E247" i="21"/>
  <c r="D248" i="21"/>
  <c r="P248" i="21"/>
  <c r="N248" i="21"/>
  <c r="J248" i="21"/>
  <c r="L248" i="21"/>
  <c r="H249" i="21"/>
  <c r="I248" i="21"/>
  <c r="Q247" i="21"/>
  <c r="K247" i="21"/>
  <c r="O247" i="21"/>
  <c r="M247" i="21"/>
  <c r="D249" i="21"/>
  <c r="F248" i="21"/>
  <c r="E248" i="21"/>
  <c r="P249" i="21"/>
  <c r="L249" i="21"/>
  <c r="N249" i="21"/>
  <c r="I249" i="21"/>
  <c r="H250" i="21"/>
  <c r="J249" i="21"/>
  <c r="O248" i="21"/>
  <c r="M248" i="21"/>
  <c r="Q248" i="21"/>
  <c r="K248" i="21"/>
  <c r="E249" i="21"/>
  <c r="F249" i="21"/>
  <c r="D250" i="21"/>
  <c r="M249" i="21"/>
  <c r="Q249" i="21"/>
  <c r="K249" i="21"/>
  <c r="O249" i="21"/>
  <c r="H251" i="21"/>
  <c r="N250" i="21"/>
  <c r="P250" i="21"/>
  <c r="I250" i="21"/>
  <c r="J250" i="21"/>
  <c r="L250" i="21"/>
  <c r="D251" i="21"/>
  <c r="E250" i="21"/>
  <c r="F250" i="21"/>
  <c r="I251" i="21"/>
  <c r="N251" i="21"/>
  <c r="J251" i="21"/>
  <c r="P251" i="21"/>
  <c r="L251" i="21"/>
  <c r="H252" i="21"/>
  <c r="Q250" i="21"/>
  <c r="K250" i="21"/>
  <c r="O250" i="21"/>
  <c r="M250" i="21"/>
  <c r="E251" i="21"/>
  <c r="D252" i="21"/>
  <c r="F251" i="21"/>
  <c r="Q251" i="21"/>
  <c r="M251" i="21"/>
  <c r="K251" i="21"/>
  <c r="O251" i="21"/>
  <c r="P252" i="21"/>
  <c r="H253" i="21"/>
  <c r="J252" i="21"/>
  <c r="L252" i="21"/>
  <c r="I252" i="21"/>
  <c r="N252" i="21"/>
  <c r="F252" i="21"/>
  <c r="D253" i="21"/>
  <c r="E252" i="21"/>
  <c r="I253" i="21"/>
  <c r="H254" i="21"/>
  <c r="J253" i="21"/>
  <c r="L253" i="21"/>
  <c r="N253" i="21"/>
  <c r="P253" i="21"/>
  <c r="Q252" i="21"/>
  <c r="K252" i="21"/>
  <c r="O252" i="21"/>
  <c r="M252" i="21"/>
  <c r="D254" i="21"/>
  <c r="F253" i="21"/>
  <c r="E253" i="21"/>
  <c r="Q253" i="21"/>
  <c r="K253" i="21"/>
  <c r="O253" i="21"/>
  <c r="M253" i="21"/>
  <c r="P254" i="21"/>
  <c r="N254" i="21"/>
  <c r="L254" i="21"/>
  <c r="H255" i="21"/>
  <c r="I254" i="21"/>
  <c r="J254" i="21"/>
  <c r="E254" i="21"/>
  <c r="D255" i="21"/>
  <c r="F254" i="21"/>
  <c r="P255" i="21"/>
  <c r="N255" i="21"/>
  <c r="L255" i="21"/>
  <c r="H256" i="21"/>
  <c r="I255" i="21"/>
  <c r="J255" i="21"/>
  <c r="M254" i="21"/>
  <c r="Q254" i="21"/>
  <c r="K254" i="21"/>
  <c r="O254" i="21"/>
  <c r="D256" i="21"/>
  <c r="F255" i="21"/>
  <c r="E255" i="21"/>
  <c r="P256" i="21"/>
  <c r="L256" i="21"/>
  <c r="N256" i="21"/>
  <c r="I256" i="21"/>
  <c r="J256" i="21"/>
  <c r="H257" i="21"/>
  <c r="Q255" i="21"/>
  <c r="K255" i="21"/>
  <c r="O255" i="21"/>
  <c r="M255" i="21"/>
  <c r="F256" i="21"/>
  <c r="E256" i="21"/>
  <c r="D257" i="21"/>
  <c r="K256" i="21"/>
  <c r="O256" i="21"/>
  <c r="M256" i="21"/>
  <c r="Q256" i="21"/>
  <c r="I257" i="21"/>
  <c r="H258" i="21"/>
  <c r="J257" i="21"/>
  <c r="N257" i="21"/>
  <c r="P257" i="21"/>
  <c r="L257" i="21"/>
  <c r="E257" i="21"/>
  <c r="D258" i="21"/>
  <c r="F257" i="21"/>
  <c r="O257" i="21"/>
  <c r="Q257" i="21"/>
  <c r="K257" i="21"/>
  <c r="M257" i="21"/>
  <c r="I258" i="21"/>
  <c r="N258" i="21"/>
  <c r="P258" i="21"/>
  <c r="H259" i="21"/>
  <c r="J258" i="21"/>
  <c r="L258" i="21"/>
  <c r="E258" i="21"/>
  <c r="F258" i="21"/>
  <c r="D259" i="21"/>
  <c r="Q258" i="21"/>
  <c r="M258" i="21"/>
  <c r="O258" i="21"/>
  <c r="K258" i="21"/>
  <c r="I259" i="21"/>
  <c r="L259" i="21"/>
  <c r="N259" i="21"/>
  <c r="H260" i="21"/>
  <c r="P259" i="21"/>
  <c r="J259" i="21"/>
  <c r="D260" i="21"/>
  <c r="E259" i="21"/>
  <c r="F259" i="21"/>
  <c r="Q259" i="21"/>
  <c r="M259" i="21"/>
  <c r="K259" i="21"/>
  <c r="O259" i="21"/>
  <c r="I260" i="21"/>
  <c r="P260" i="21"/>
  <c r="H261" i="21"/>
  <c r="J260" i="21"/>
  <c r="L260" i="21"/>
  <c r="N260" i="21"/>
  <c r="F260" i="21"/>
  <c r="E260" i="21"/>
  <c r="D261" i="21"/>
  <c r="M260" i="21"/>
  <c r="Q260" i="21"/>
  <c r="K260" i="21"/>
  <c r="O260" i="21"/>
  <c r="L261" i="21"/>
  <c r="N261" i="21"/>
  <c r="P261" i="21"/>
  <c r="H262" i="21"/>
  <c r="I261" i="21"/>
  <c r="J261" i="21"/>
  <c r="F261" i="21"/>
  <c r="D262" i="21"/>
  <c r="E261" i="21"/>
  <c r="H263" i="21"/>
  <c r="P262" i="21"/>
  <c r="J262" i="21"/>
  <c r="I262" i="21"/>
  <c r="L262" i="21"/>
  <c r="N262" i="21"/>
  <c r="K261" i="21"/>
  <c r="O261" i="21"/>
  <c r="M261" i="21"/>
  <c r="Q261" i="21"/>
  <c r="D263" i="21"/>
  <c r="E262" i="21"/>
  <c r="F262" i="21"/>
  <c r="N263" i="21"/>
  <c r="H264" i="21"/>
  <c r="P263" i="21"/>
  <c r="I263" i="21"/>
  <c r="L263" i="21"/>
  <c r="J263" i="21"/>
  <c r="M262" i="21"/>
  <c r="Q262" i="21"/>
  <c r="K262" i="21"/>
  <c r="O262" i="21"/>
  <c r="D264" i="21"/>
  <c r="F263" i="21"/>
  <c r="E263" i="21"/>
  <c r="J264" i="21"/>
  <c r="L264" i="21"/>
  <c r="I264" i="21"/>
  <c r="H265" i="21"/>
  <c r="N264" i="21"/>
  <c r="P264" i="21"/>
  <c r="O263" i="21"/>
  <c r="M263" i="21"/>
  <c r="Q263" i="21"/>
  <c r="K263" i="21"/>
  <c r="E264" i="21"/>
  <c r="D265" i="21"/>
  <c r="F264" i="21"/>
  <c r="Q264" i="21"/>
  <c r="O264" i="21"/>
  <c r="M264" i="21"/>
  <c r="K264" i="21"/>
  <c r="L265" i="21"/>
  <c r="I265" i="21"/>
  <c r="J265" i="21"/>
  <c r="H266" i="21"/>
  <c r="N265" i="21"/>
  <c r="P265" i="21"/>
  <c r="E265" i="21"/>
  <c r="D266" i="21"/>
  <c r="F265" i="21"/>
  <c r="O265" i="21"/>
  <c r="M265" i="21"/>
  <c r="Q265" i="21"/>
  <c r="K265" i="21"/>
  <c r="P266" i="21"/>
  <c r="I266" i="21"/>
  <c r="J266" i="21"/>
  <c r="L266" i="21"/>
  <c r="N266" i="21"/>
  <c r="H267" i="21"/>
  <c r="E266" i="21"/>
  <c r="F266" i="21"/>
  <c r="D267" i="21"/>
  <c r="K266" i="21"/>
  <c r="Q266" i="21"/>
  <c r="O266" i="21"/>
  <c r="M266" i="21"/>
  <c r="I267" i="21"/>
  <c r="J267" i="21"/>
  <c r="L267" i="21"/>
  <c r="N267" i="21"/>
  <c r="P267" i="21"/>
  <c r="H268" i="21"/>
  <c r="D268" i="21"/>
  <c r="E267" i="21"/>
  <c r="F267" i="21"/>
  <c r="M267" i="21"/>
  <c r="O267" i="21"/>
  <c r="Q267" i="21"/>
  <c r="K267" i="21"/>
  <c r="P268" i="21"/>
  <c r="N268" i="21"/>
  <c r="I268" i="21"/>
  <c r="L268" i="21"/>
  <c r="H269" i="21"/>
  <c r="J268" i="21"/>
  <c r="F268" i="21"/>
  <c r="D269" i="21"/>
  <c r="E268" i="21"/>
  <c r="O268" i="21"/>
  <c r="M268" i="21"/>
  <c r="Q268" i="21"/>
  <c r="K268" i="21"/>
  <c r="J269" i="21"/>
  <c r="L269" i="21"/>
  <c r="I269" i="21"/>
  <c r="H270" i="21"/>
  <c r="N269" i="21"/>
  <c r="P269" i="21"/>
  <c r="F269" i="21"/>
  <c r="D270" i="21"/>
  <c r="E269" i="21"/>
  <c r="Q269" i="21"/>
  <c r="K269" i="21"/>
  <c r="O269" i="21"/>
  <c r="M269" i="21"/>
  <c r="I270" i="21"/>
  <c r="H271" i="21"/>
  <c r="L270" i="21"/>
  <c r="N270" i="21"/>
  <c r="P270" i="21"/>
  <c r="J270" i="21"/>
  <c r="E270" i="21"/>
  <c r="D271" i="21"/>
  <c r="F270" i="21"/>
  <c r="K270" i="21"/>
  <c r="M270" i="21"/>
  <c r="Q270" i="21"/>
  <c r="O270" i="21"/>
  <c r="H272" i="21"/>
  <c r="I271" i="21"/>
  <c r="N271" i="21"/>
  <c r="P271" i="21"/>
  <c r="J271" i="21"/>
  <c r="L271" i="21"/>
  <c r="E271" i="21"/>
  <c r="F271" i="21"/>
  <c r="D272" i="21"/>
  <c r="J272" i="21"/>
  <c r="P272" i="21"/>
  <c r="H273" i="21"/>
  <c r="L272" i="21"/>
  <c r="I272" i="21"/>
  <c r="N272" i="21"/>
  <c r="Q271" i="21"/>
  <c r="K271" i="21"/>
  <c r="O271" i="21"/>
  <c r="M271" i="21"/>
  <c r="F272" i="21"/>
  <c r="D273" i="21"/>
  <c r="E272" i="21"/>
  <c r="L273" i="21"/>
  <c r="H274" i="21"/>
  <c r="J273" i="21"/>
  <c r="N273" i="21"/>
  <c r="P273" i="21"/>
  <c r="I273" i="21"/>
  <c r="Q272" i="21"/>
  <c r="K272" i="21"/>
  <c r="O272" i="21"/>
  <c r="M272" i="21"/>
  <c r="D274" i="21"/>
  <c r="E273" i="21"/>
  <c r="F273" i="21"/>
  <c r="I274" i="21"/>
  <c r="H275" i="21"/>
  <c r="N274" i="21"/>
  <c r="P274" i="21"/>
  <c r="J274" i="21"/>
  <c r="L274" i="21"/>
  <c r="M273" i="21"/>
  <c r="Q273" i="21"/>
  <c r="K273" i="21"/>
  <c r="O273" i="21"/>
  <c r="F274" i="21"/>
  <c r="E274" i="21"/>
  <c r="D275" i="21"/>
  <c r="K274" i="21"/>
  <c r="Q274" i="21"/>
  <c r="O274" i="21"/>
  <c r="M274" i="21"/>
  <c r="H276" i="21"/>
  <c r="I275" i="21"/>
  <c r="P275" i="21"/>
  <c r="L275" i="21"/>
  <c r="N275" i="21"/>
  <c r="J275" i="21"/>
  <c r="D276" i="21"/>
  <c r="E275" i="21"/>
  <c r="F275" i="21"/>
  <c r="L276" i="21"/>
  <c r="H277" i="21"/>
  <c r="N276" i="21"/>
  <c r="P276" i="21"/>
  <c r="I276" i="21"/>
  <c r="J276" i="21"/>
  <c r="M275" i="21"/>
  <c r="K275" i="21"/>
  <c r="O275" i="21"/>
  <c r="Q275" i="21"/>
  <c r="F276" i="21"/>
  <c r="E276" i="21"/>
  <c r="D277" i="21"/>
  <c r="N277" i="21"/>
  <c r="H278" i="21"/>
  <c r="J277" i="21"/>
  <c r="L277" i="21"/>
  <c r="P277" i="21"/>
  <c r="I277" i="21"/>
  <c r="K276" i="21"/>
  <c r="O276" i="21"/>
  <c r="M276" i="21"/>
  <c r="Q276" i="21"/>
  <c r="F277" i="21"/>
  <c r="D278" i="21"/>
  <c r="E277" i="21"/>
  <c r="H279" i="21"/>
  <c r="L278" i="21"/>
  <c r="N278" i="21"/>
  <c r="P278" i="21"/>
  <c r="I278" i="21"/>
  <c r="J278" i="21"/>
  <c r="Q277" i="21"/>
  <c r="K277" i="21"/>
  <c r="O277" i="21"/>
  <c r="M277" i="21"/>
  <c r="F278" i="21"/>
  <c r="E278" i="21"/>
  <c r="D279" i="21"/>
  <c r="L279" i="21"/>
  <c r="P279" i="21"/>
  <c r="N279" i="21"/>
  <c r="I279" i="21"/>
  <c r="H280" i="21"/>
  <c r="J279" i="21"/>
  <c r="O278" i="21"/>
  <c r="K278" i="21"/>
  <c r="M278" i="21"/>
  <c r="Q278" i="21"/>
  <c r="E279" i="21"/>
  <c r="F279" i="21"/>
  <c r="D280" i="21"/>
  <c r="Q279" i="21"/>
  <c r="K279" i="21"/>
  <c r="O279" i="21"/>
  <c r="M279" i="21"/>
  <c r="N280" i="21"/>
  <c r="P280" i="21"/>
  <c r="L280" i="21"/>
  <c r="I280" i="21"/>
  <c r="H281" i="21"/>
  <c r="J280" i="21"/>
  <c r="E280" i="21"/>
  <c r="D281" i="21"/>
  <c r="F280" i="21"/>
  <c r="Q280" i="21"/>
  <c r="K280" i="21"/>
  <c r="O280" i="21"/>
  <c r="M280" i="21"/>
  <c r="I281" i="21"/>
  <c r="N281" i="21"/>
  <c r="J281" i="21"/>
  <c r="L281" i="21"/>
  <c r="P281" i="21"/>
  <c r="H282" i="21"/>
  <c r="E281" i="21"/>
  <c r="F281" i="21"/>
  <c r="D282" i="21"/>
  <c r="K281" i="21"/>
  <c r="O281" i="21"/>
  <c r="M281" i="21"/>
  <c r="Q281" i="21"/>
  <c r="J282" i="21"/>
  <c r="L282" i="21"/>
  <c r="N282" i="21"/>
  <c r="P282" i="21"/>
  <c r="I282" i="21"/>
  <c r="H283" i="21"/>
  <c r="F282" i="21"/>
  <c r="E282" i="21"/>
  <c r="D283" i="21"/>
  <c r="Q282" i="21"/>
  <c r="K282" i="21"/>
  <c r="O282" i="21"/>
  <c r="M282" i="21"/>
  <c r="N283" i="21"/>
  <c r="L283" i="21"/>
  <c r="H284" i="21"/>
  <c r="I283" i="21"/>
  <c r="P283" i="21"/>
  <c r="J283" i="21"/>
  <c r="D284" i="21"/>
  <c r="F283" i="21"/>
  <c r="E283" i="21"/>
  <c r="L284" i="21"/>
  <c r="H285" i="21"/>
  <c r="N284" i="21"/>
  <c r="P284" i="21"/>
  <c r="I284" i="21"/>
  <c r="J284" i="21"/>
  <c r="M283" i="21"/>
  <c r="Q283" i="21"/>
  <c r="K283" i="21"/>
  <c r="O283" i="21"/>
  <c r="E284" i="21"/>
  <c r="F284" i="21"/>
  <c r="D285" i="21"/>
  <c r="L285" i="21"/>
  <c r="N285" i="21"/>
  <c r="P285" i="21"/>
  <c r="I285" i="21"/>
  <c r="J285" i="21"/>
  <c r="H286" i="21"/>
  <c r="Q284" i="21"/>
  <c r="K284" i="21"/>
  <c r="O284" i="21"/>
  <c r="M284" i="21"/>
  <c r="F285" i="21"/>
  <c r="D286" i="21"/>
  <c r="E285" i="21"/>
  <c r="K285" i="21"/>
  <c r="O285" i="21"/>
  <c r="M285" i="21"/>
  <c r="Q285" i="21"/>
  <c r="N286" i="21"/>
  <c r="P286" i="21"/>
  <c r="I286" i="21"/>
  <c r="H287" i="21"/>
  <c r="J286" i="21"/>
  <c r="L286" i="21"/>
  <c r="F286" i="21"/>
  <c r="E286" i="21"/>
  <c r="D287" i="21"/>
  <c r="K286" i="21"/>
  <c r="M286" i="21"/>
  <c r="Q286" i="21"/>
  <c r="O286" i="21"/>
  <c r="L287" i="21"/>
  <c r="I287" i="21"/>
  <c r="N287" i="21"/>
  <c r="P287" i="21"/>
  <c r="J287" i="21"/>
  <c r="H288" i="21"/>
  <c r="D288" i="21"/>
  <c r="F287" i="21"/>
  <c r="E287" i="21"/>
  <c r="K287" i="21"/>
  <c r="Q287" i="21"/>
  <c r="O287" i="21"/>
  <c r="M287" i="21"/>
  <c r="J288" i="21"/>
  <c r="L288" i="21"/>
  <c r="H289" i="21"/>
  <c r="P288" i="21"/>
  <c r="I288" i="21"/>
  <c r="N288" i="21"/>
  <c r="D289" i="21"/>
  <c r="E288" i="21"/>
  <c r="F288" i="21"/>
  <c r="I289" i="21"/>
  <c r="J289" i="21"/>
  <c r="L289" i="21"/>
  <c r="P289" i="21"/>
  <c r="N289" i="21"/>
  <c r="H290" i="21"/>
  <c r="Q288" i="21"/>
  <c r="O288" i="21"/>
  <c r="K288" i="21"/>
  <c r="M288" i="21"/>
  <c r="E289" i="21"/>
  <c r="F289" i="21"/>
  <c r="D290" i="21"/>
  <c r="K289" i="21"/>
  <c r="M289" i="21"/>
  <c r="Q289" i="21"/>
  <c r="O289" i="21"/>
  <c r="N290" i="21"/>
  <c r="I290" i="21"/>
  <c r="H291" i="21"/>
  <c r="J290" i="21"/>
  <c r="P290" i="21"/>
  <c r="L290" i="21"/>
  <c r="D291" i="21"/>
  <c r="F290" i="21"/>
  <c r="E290" i="21"/>
  <c r="M290" i="21"/>
  <c r="Q290" i="21"/>
  <c r="K290" i="21"/>
  <c r="O290" i="21"/>
  <c r="I291" i="21"/>
  <c r="H292" i="21"/>
  <c r="L291" i="21"/>
  <c r="N291" i="21"/>
  <c r="P291" i="21"/>
  <c r="J291" i="21"/>
  <c r="E291" i="21"/>
  <c r="F291" i="21"/>
  <c r="D292" i="21"/>
  <c r="O291" i="21"/>
  <c r="K291" i="21"/>
  <c r="M291" i="21"/>
  <c r="Q291" i="21"/>
  <c r="P292" i="21"/>
  <c r="J292" i="21"/>
  <c r="N292" i="21"/>
  <c r="I292" i="21"/>
  <c r="H293" i="21"/>
  <c r="L292" i="21"/>
  <c r="D293" i="21"/>
  <c r="F292" i="21"/>
  <c r="E292" i="21"/>
  <c r="Q292" i="21"/>
  <c r="O292" i="21"/>
  <c r="M292" i="21"/>
  <c r="K292" i="21"/>
  <c r="N293" i="21"/>
  <c r="H294" i="21"/>
  <c r="I293" i="21"/>
  <c r="L293" i="21"/>
  <c r="P293" i="21"/>
  <c r="J293" i="21"/>
  <c r="E293" i="21"/>
  <c r="D294" i="21"/>
  <c r="F293" i="21"/>
  <c r="H295" i="21"/>
  <c r="J294" i="21"/>
  <c r="L294" i="21"/>
  <c r="I294" i="21"/>
  <c r="N294" i="21"/>
  <c r="P294" i="21"/>
  <c r="O293" i="21"/>
  <c r="M293" i="21"/>
  <c r="Q293" i="21"/>
  <c r="K293" i="21"/>
  <c r="E294" i="21"/>
  <c r="D295" i="21"/>
  <c r="F294" i="21"/>
  <c r="I295" i="21"/>
  <c r="N295" i="21"/>
  <c r="H296" i="21"/>
  <c r="P295" i="21"/>
  <c r="L295" i="21"/>
  <c r="J295" i="21"/>
  <c r="O294" i="21"/>
  <c r="Q294" i="21"/>
  <c r="M294" i="21"/>
  <c r="K294" i="21"/>
  <c r="D296" i="21"/>
  <c r="F295" i="21"/>
  <c r="E295" i="21"/>
  <c r="O295" i="21"/>
  <c r="M295" i="21"/>
  <c r="Q295" i="21"/>
  <c r="K295" i="21"/>
  <c r="H297" i="21"/>
  <c r="I296" i="21"/>
  <c r="N296" i="21"/>
  <c r="P296" i="21"/>
  <c r="J296" i="21"/>
  <c r="L296" i="21"/>
  <c r="E296" i="21"/>
  <c r="F296" i="21"/>
  <c r="D297" i="21"/>
  <c r="H298" i="21"/>
  <c r="I297" i="21"/>
  <c r="J297" i="21"/>
  <c r="N297" i="21"/>
  <c r="L297" i="21"/>
  <c r="P297" i="21"/>
  <c r="M296" i="21"/>
  <c r="Q296" i="21"/>
  <c r="K296" i="21"/>
  <c r="O296" i="21"/>
  <c r="D298" i="21"/>
  <c r="E297" i="21"/>
  <c r="F297" i="21"/>
  <c r="L298" i="21"/>
  <c r="H299" i="21"/>
  <c r="J298" i="21"/>
  <c r="N298" i="21"/>
  <c r="P298" i="21"/>
  <c r="I298" i="21"/>
  <c r="Q297" i="21"/>
  <c r="O297" i="21"/>
  <c r="M297" i="21"/>
  <c r="K297" i="21"/>
  <c r="F298" i="21"/>
  <c r="E298" i="21"/>
  <c r="D299" i="21"/>
  <c r="L299" i="21"/>
  <c r="N299" i="21"/>
  <c r="P299" i="21"/>
  <c r="I299" i="21"/>
  <c r="H300" i="21"/>
  <c r="J299" i="21"/>
  <c r="M298" i="21"/>
  <c r="Q298" i="21"/>
  <c r="K298" i="21"/>
  <c r="O298" i="21"/>
  <c r="E299" i="21"/>
  <c r="D300" i="21"/>
  <c r="F299" i="21"/>
  <c r="M299" i="21"/>
  <c r="K299" i="21"/>
  <c r="O299" i="21"/>
  <c r="Q299" i="21"/>
  <c r="P300" i="21"/>
  <c r="H301" i="21"/>
  <c r="J300" i="21"/>
  <c r="L300" i="21"/>
  <c r="I300" i="21"/>
  <c r="N300" i="21"/>
  <c r="E300" i="21"/>
  <c r="F300" i="21"/>
  <c r="D301" i="21"/>
  <c r="H302" i="21"/>
  <c r="I301" i="21"/>
  <c r="J301" i="21"/>
  <c r="L301" i="21"/>
  <c r="N301" i="21"/>
  <c r="P301" i="21"/>
  <c r="O300" i="21"/>
  <c r="M300" i="21"/>
  <c r="Q300" i="21"/>
  <c r="K300" i="21"/>
  <c r="F301" i="21"/>
  <c r="D302" i="21"/>
  <c r="E301" i="21"/>
  <c r="L302" i="21"/>
  <c r="J302" i="21"/>
  <c r="N302" i="21"/>
  <c r="P302" i="21"/>
  <c r="I302" i="21"/>
  <c r="H303" i="21"/>
  <c r="M301" i="21"/>
  <c r="K301" i="21"/>
  <c r="Q301" i="21"/>
  <c r="O301" i="21"/>
  <c r="E302" i="21"/>
  <c r="D303" i="21"/>
  <c r="F302" i="21"/>
  <c r="M302" i="21"/>
  <c r="Q302" i="21"/>
  <c r="K302" i="21"/>
  <c r="O302" i="21"/>
  <c r="L303" i="21"/>
  <c r="P303" i="21"/>
  <c r="I303" i="21"/>
  <c r="J303" i="21"/>
  <c r="H304" i="21"/>
  <c r="N303" i="21"/>
  <c r="F303" i="21"/>
  <c r="D304" i="21"/>
  <c r="E303" i="21"/>
  <c r="K303" i="21"/>
  <c r="O303" i="21"/>
  <c r="M303" i="21"/>
  <c r="Q303" i="21"/>
  <c r="L304" i="21"/>
  <c r="P304" i="21"/>
  <c r="I304" i="21"/>
  <c r="H305" i="21"/>
  <c r="J304" i="21"/>
  <c r="N304" i="21"/>
  <c r="D305" i="21"/>
  <c r="E304" i="21"/>
  <c r="F304" i="21"/>
  <c r="Q304" i="21"/>
  <c r="K304" i="21"/>
  <c r="M304" i="21"/>
  <c r="O304" i="21"/>
  <c r="I305" i="21"/>
  <c r="H306" i="21"/>
  <c r="J305" i="21"/>
  <c r="P305" i="21"/>
  <c r="N305" i="21"/>
  <c r="L305" i="21"/>
  <c r="E305" i="21"/>
  <c r="D306" i="21"/>
  <c r="F305" i="21"/>
  <c r="K305" i="21"/>
  <c r="O305" i="21"/>
  <c r="M305" i="21"/>
  <c r="Q305" i="21"/>
  <c r="L306" i="21"/>
  <c r="J306" i="21"/>
  <c r="P306" i="21"/>
  <c r="N306" i="21"/>
  <c r="H307" i="21"/>
  <c r="I306" i="21"/>
  <c r="E306" i="21"/>
  <c r="D307" i="21"/>
  <c r="F306" i="21"/>
  <c r="I307" i="21"/>
  <c r="J307" i="21"/>
  <c r="N307" i="21"/>
  <c r="P307" i="21"/>
  <c r="H308" i="21"/>
  <c r="L307" i="21"/>
  <c r="Q306" i="21"/>
  <c r="K306" i="21"/>
  <c r="O306" i="21"/>
  <c r="M306" i="21"/>
  <c r="D308" i="21"/>
  <c r="E307" i="21"/>
  <c r="F307" i="21"/>
  <c r="M307" i="21"/>
  <c r="Q307" i="21"/>
  <c r="K307" i="21"/>
  <c r="O307" i="21"/>
  <c r="I308" i="21"/>
  <c r="L308" i="21"/>
  <c r="N308" i="21"/>
  <c r="H309" i="21"/>
  <c r="P308" i="21"/>
  <c r="J308" i="21"/>
  <c r="D309" i="21"/>
  <c r="E308" i="21"/>
  <c r="F308" i="21"/>
  <c r="O308" i="21"/>
  <c r="M308" i="21"/>
  <c r="Q308" i="21"/>
  <c r="K308" i="21"/>
  <c r="N309" i="21"/>
  <c r="H310" i="21"/>
  <c r="J309" i="21"/>
  <c r="L309" i="21"/>
  <c r="P309" i="21"/>
  <c r="I309" i="21"/>
  <c r="F309" i="21"/>
  <c r="E309" i="21"/>
  <c r="D310" i="21"/>
  <c r="L310" i="21"/>
  <c r="I310" i="21"/>
  <c r="N310" i="21"/>
  <c r="P310" i="21"/>
  <c r="J310" i="21"/>
  <c r="H311" i="21"/>
  <c r="M309" i="21"/>
  <c r="K309" i="21"/>
  <c r="Q309" i="21"/>
  <c r="O309" i="21"/>
  <c r="E310" i="21"/>
  <c r="F310" i="21"/>
  <c r="D311" i="21"/>
  <c r="M310" i="21"/>
  <c r="O310" i="21"/>
  <c r="Q310" i="21"/>
  <c r="K310" i="21"/>
  <c r="P311" i="21"/>
  <c r="H312" i="21"/>
  <c r="I311" i="21"/>
  <c r="J311" i="21"/>
  <c r="L311" i="21"/>
  <c r="N311" i="21"/>
  <c r="E311" i="21"/>
  <c r="D312" i="21"/>
  <c r="F311" i="21"/>
  <c r="I312" i="21"/>
  <c r="H313" i="21"/>
  <c r="P312" i="21"/>
  <c r="N312" i="21"/>
  <c r="L312" i="21"/>
  <c r="J312" i="21"/>
  <c r="K311" i="21"/>
  <c r="O311" i="21"/>
  <c r="Q311" i="21"/>
  <c r="M311" i="21"/>
  <c r="E312" i="21"/>
  <c r="F312" i="21"/>
  <c r="D313" i="21"/>
  <c r="Q312" i="21"/>
  <c r="K312" i="21"/>
  <c r="O312" i="21"/>
  <c r="M312" i="21"/>
  <c r="I313" i="21"/>
  <c r="H314" i="21"/>
  <c r="N313" i="21"/>
  <c r="J313" i="21"/>
  <c r="L313" i="21"/>
  <c r="P313" i="21"/>
  <c r="F313" i="21"/>
  <c r="D314" i="21"/>
  <c r="E313" i="21"/>
  <c r="Q313" i="21"/>
  <c r="K313" i="21"/>
  <c r="O313" i="21"/>
  <c r="M313" i="21"/>
  <c r="J314" i="21"/>
  <c r="N314" i="21"/>
  <c r="P314" i="21"/>
  <c r="I314" i="21"/>
  <c r="H315" i="21"/>
  <c r="L314" i="21"/>
  <c r="E314" i="21"/>
  <c r="D315" i="21"/>
  <c r="F314" i="21"/>
  <c r="Q314" i="21"/>
  <c r="K314" i="21"/>
  <c r="O314" i="21"/>
  <c r="M314" i="21"/>
  <c r="P315" i="21"/>
  <c r="J315" i="21"/>
  <c r="H316" i="21"/>
  <c r="N315" i="21"/>
  <c r="I315" i="21"/>
  <c r="L315" i="21"/>
  <c r="E315" i="21"/>
  <c r="D316" i="21"/>
  <c r="F315" i="21"/>
  <c r="H317" i="21"/>
  <c r="I316" i="21"/>
  <c r="J316" i="21"/>
  <c r="L316" i="21"/>
  <c r="N316" i="21"/>
  <c r="P316" i="21"/>
  <c r="O315" i="21"/>
  <c r="Q315" i="21"/>
  <c r="K315" i="21"/>
  <c r="M315" i="21"/>
  <c r="D317" i="21"/>
  <c r="F316" i="21"/>
  <c r="E316" i="21"/>
  <c r="I317" i="21"/>
  <c r="N317" i="21"/>
  <c r="P317" i="21"/>
  <c r="H318" i="21"/>
  <c r="J317" i="21"/>
  <c r="L317" i="21"/>
  <c r="Q316" i="21"/>
  <c r="K316" i="21"/>
  <c r="M316" i="21"/>
  <c r="O316" i="21"/>
  <c r="F317" i="21"/>
  <c r="E317" i="21"/>
  <c r="D318" i="21"/>
  <c r="K317" i="21"/>
  <c r="O317" i="21"/>
  <c r="M317" i="21"/>
  <c r="Q317" i="21"/>
  <c r="N318" i="21"/>
  <c r="L318" i="21"/>
  <c r="P318" i="21"/>
  <c r="H319" i="21"/>
  <c r="I318" i="21"/>
  <c r="J318" i="21"/>
  <c r="E318" i="21"/>
  <c r="F318" i="21"/>
  <c r="D319" i="21"/>
  <c r="J319" i="21"/>
  <c r="P319" i="21"/>
  <c r="H320" i="21"/>
  <c r="L319" i="21"/>
  <c r="N319" i="21"/>
  <c r="I319" i="21"/>
  <c r="O318" i="21"/>
  <c r="M318" i="21"/>
  <c r="Q318" i="21"/>
  <c r="K318" i="21"/>
  <c r="F319" i="21"/>
  <c r="E319" i="21"/>
  <c r="D320" i="21"/>
  <c r="L320" i="21"/>
  <c r="N320" i="21"/>
  <c r="P320" i="21"/>
  <c r="H321" i="21"/>
  <c r="I320" i="21"/>
  <c r="J320" i="21"/>
  <c r="O319" i="21"/>
  <c r="K319" i="21"/>
  <c r="M319" i="21"/>
  <c r="Q319" i="21"/>
  <c r="D321" i="21"/>
  <c r="E320" i="21"/>
  <c r="F320" i="21"/>
  <c r="N321" i="21"/>
  <c r="J321" i="21"/>
  <c r="L321" i="21"/>
  <c r="P321" i="21"/>
  <c r="I321" i="21"/>
  <c r="H322" i="21"/>
  <c r="M320" i="21"/>
  <c r="O320" i="21"/>
  <c r="Q320" i="21"/>
  <c r="K320" i="21"/>
  <c r="E321" i="21"/>
  <c r="D322" i="21"/>
  <c r="F321" i="21"/>
  <c r="M321" i="21"/>
  <c r="O321" i="21"/>
  <c r="Q321" i="21"/>
  <c r="K321" i="21"/>
  <c r="P322" i="21"/>
  <c r="J322" i="21"/>
  <c r="H323" i="21"/>
  <c r="L322" i="21"/>
  <c r="N322" i="21"/>
  <c r="I322" i="21"/>
  <c r="E322" i="21"/>
  <c r="F322" i="21"/>
  <c r="D323" i="21"/>
  <c r="J323" i="21"/>
  <c r="N323" i="21"/>
  <c r="P323" i="21"/>
  <c r="L323" i="21"/>
  <c r="I323" i="21"/>
  <c r="H324" i="21"/>
  <c r="O322" i="21"/>
  <c r="M322" i="21"/>
  <c r="Q322" i="21"/>
  <c r="K322" i="21"/>
  <c r="F323" i="21"/>
  <c r="D324" i="21"/>
  <c r="E323" i="21"/>
  <c r="Q323" i="21"/>
  <c r="K323" i="21"/>
  <c r="O323" i="21"/>
  <c r="M323" i="21"/>
  <c r="L324" i="21"/>
  <c r="J324" i="21"/>
  <c r="N324" i="21"/>
  <c r="P324" i="21"/>
  <c r="H325" i="21"/>
  <c r="I324" i="21"/>
  <c r="E324" i="21"/>
  <c r="D325" i="21"/>
  <c r="F324" i="21"/>
  <c r="N325" i="21"/>
  <c r="L325" i="21"/>
  <c r="P325" i="21"/>
  <c r="I325" i="21"/>
  <c r="H326" i="21"/>
  <c r="J325" i="21"/>
  <c r="K324" i="21"/>
  <c r="M324" i="21"/>
  <c r="Q324" i="21"/>
  <c r="O324" i="21"/>
  <c r="F325" i="21"/>
  <c r="E325" i="21"/>
  <c r="D326" i="21"/>
  <c r="O325" i="21"/>
  <c r="K325" i="21"/>
  <c r="M325" i="21"/>
  <c r="Q325" i="21"/>
  <c r="L326" i="21"/>
  <c r="I326" i="21"/>
  <c r="P326" i="21"/>
  <c r="J326" i="21"/>
  <c r="N326" i="21"/>
  <c r="H327" i="21"/>
  <c r="E326" i="21"/>
  <c r="D327" i="21"/>
  <c r="F326" i="21"/>
  <c r="Q326" i="21"/>
  <c r="K326" i="21"/>
  <c r="O326" i="21"/>
  <c r="M326" i="21"/>
  <c r="P327" i="21"/>
  <c r="L327" i="21"/>
  <c r="N327" i="21"/>
  <c r="H328" i="21"/>
  <c r="J327" i="21"/>
  <c r="I327" i="21"/>
  <c r="E327" i="21"/>
  <c r="D328" i="21"/>
  <c r="F327" i="21"/>
  <c r="P328" i="21"/>
  <c r="H329" i="21"/>
  <c r="J328" i="21"/>
  <c r="L328" i="21"/>
  <c r="N328" i="21"/>
  <c r="I328" i="21"/>
  <c r="Q327" i="21"/>
  <c r="K327" i="21"/>
  <c r="O327" i="21"/>
  <c r="M327" i="21"/>
  <c r="E328" i="21"/>
  <c r="D329" i="21"/>
  <c r="F328" i="21"/>
  <c r="I329" i="21"/>
  <c r="L329" i="21"/>
  <c r="N329" i="21"/>
  <c r="P329" i="21"/>
  <c r="J329" i="21"/>
  <c r="H330" i="21"/>
  <c r="K328" i="21"/>
  <c r="M328" i="21"/>
  <c r="O328" i="21"/>
  <c r="Q328" i="21"/>
  <c r="D330" i="21"/>
  <c r="E329" i="21"/>
  <c r="F329" i="21"/>
  <c r="Q329" i="21"/>
  <c r="M329" i="21"/>
  <c r="K329" i="21"/>
  <c r="O329" i="21"/>
  <c r="H331" i="21"/>
  <c r="P330" i="21"/>
  <c r="I330" i="21"/>
  <c r="J330" i="21"/>
  <c r="L330" i="21"/>
  <c r="N330" i="21"/>
  <c r="D331" i="21"/>
  <c r="E330" i="21"/>
  <c r="F330" i="21"/>
  <c r="N331" i="21"/>
  <c r="P331" i="21"/>
  <c r="L331" i="21"/>
  <c r="H332" i="21"/>
  <c r="I331" i="21"/>
  <c r="J331" i="21"/>
  <c r="O330" i="21"/>
  <c r="M330" i="21"/>
  <c r="Q330" i="21"/>
  <c r="K330" i="21"/>
  <c r="F331" i="21"/>
  <c r="E331" i="21"/>
  <c r="D332" i="21"/>
  <c r="J332" i="21"/>
  <c r="H333" i="21"/>
  <c r="I332" i="21"/>
  <c r="L332" i="21"/>
  <c r="N332" i="21"/>
  <c r="P332" i="21"/>
  <c r="M331" i="21"/>
  <c r="Q331" i="21"/>
  <c r="K331" i="21"/>
  <c r="O331" i="21"/>
  <c r="D333" i="21"/>
  <c r="F332" i="21"/>
  <c r="E332" i="21"/>
  <c r="L333" i="21"/>
  <c r="H334" i="21"/>
  <c r="J333" i="21"/>
  <c r="N333" i="21"/>
  <c r="P333" i="21"/>
  <c r="I333" i="21"/>
  <c r="K332" i="21"/>
  <c r="O332" i="21"/>
  <c r="M332" i="21"/>
  <c r="Q332" i="21"/>
  <c r="E333" i="21"/>
  <c r="F333" i="21"/>
  <c r="D334" i="21"/>
  <c r="J334" i="21"/>
  <c r="L334" i="21"/>
  <c r="I334" i="21"/>
  <c r="N334" i="21"/>
  <c r="H335" i="21"/>
  <c r="P334" i="21"/>
  <c r="M333" i="21"/>
  <c r="K333" i="21"/>
  <c r="O333" i="21"/>
  <c r="Q333" i="21"/>
  <c r="F334" i="21"/>
  <c r="D335" i="21"/>
  <c r="E334" i="21"/>
  <c r="K334" i="21"/>
  <c r="O334" i="21"/>
  <c r="M334" i="21"/>
  <c r="Q334" i="21"/>
  <c r="P335" i="21"/>
  <c r="J335" i="21"/>
  <c r="L335" i="21"/>
  <c r="N335" i="21"/>
  <c r="H336" i="21"/>
  <c r="I335" i="21"/>
  <c r="D336" i="21"/>
  <c r="F335" i="21"/>
  <c r="E335" i="21"/>
  <c r="N336" i="21"/>
  <c r="L336" i="21"/>
  <c r="P336" i="21"/>
  <c r="H337" i="21"/>
  <c r="I336" i="21"/>
  <c r="J336" i="21"/>
  <c r="Q335" i="21"/>
  <c r="K335" i="21"/>
  <c r="O335" i="21"/>
  <c r="M335" i="21"/>
  <c r="F336" i="21"/>
  <c r="D337" i="21"/>
  <c r="E336" i="21"/>
  <c r="I337" i="21"/>
  <c r="H338" i="21"/>
  <c r="P337" i="21"/>
  <c r="N337" i="21"/>
  <c r="J337" i="21"/>
  <c r="L337" i="21"/>
  <c r="M336" i="21"/>
  <c r="Q336" i="21"/>
  <c r="K336" i="21"/>
  <c r="O336" i="21"/>
  <c r="F337" i="21"/>
  <c r="E337" i="21"/>
  <c r="D338" i="21"/>
  <c r="O337" i="21"/>
  <c r="M337" i="21"/>
  <c r="Q337" i="21"/>
  <c r="K337" i="21"/>
  <c r="J338" i="21"/>
  <c r="L338" i="21"/>
  <c r="N338" i="21"/>
  <c r="P338" i="21"/>
  <c r="H339" i="21"/>
  <c r="I338" i="21"/>
  <c r="D339" i="21"/>
  <c r="E338" i="21"/>
  <c r="F338" i="21"/>
  <c r="H340" i="21"/>
  <c r="J339" i="21"/>
  <c r="L339" i="21"/>
  <c r="I339" i="21"/>
  <c r="N339" i="21"/>
  <c r="P339" i="21"/>
  <c r="K338" i="21"/>
  <c r="O338" i="21"/>
  <c r="M338" i="21"/>
  <c r="Q338" i="21"/>
  <c r="F339" i="21"/>
  <c r="E339" i="21"/>
  <c r="D340" i="21"/>
  <c r="J340" i="21"/>
  <c r="N340" i="21"/>
  <c r="P340" i="21"/>
  <c r="I340" i="21"/>
  <c r="L340" i="21"/>
  <c r="H341" i="21"/>
  <c r="K339" i="21"/>
  <c r="O339" i="21"/>
  <c r="M339" i="21"/>
  <c r="Q339" i="21"/>
  <c r="F340" i="21"/>
  <c r="E340" i="21"/>
  <c r="D341" i="21"/>
  <c r="Q340" i="21"/>
  <c r="K340" i="21"/>
  <c r="O340" i="21"/>
  <c r="M340" i="21"/>
  <c r="L341" i="21"/>
  <c r="N341" i="21"/>
  <c r="P341" i="21"/>
  <c r="J341" i="21"/>
  <c r="H342" i="21"/>
  <c r="I341" i="21"/>
  <c r="D342" i="21"/>
  <c r="F341" i="21"/>
  <c r="E341" i="21"/>
  <c r="J342" i="21"/>
  <c r="N342" i="21"/>
  <c r="P342" i="21"/>
  <c r="H343" i="21"/>
  <c r="L342" i="21"/>
  <c r="I342" i="21"/>
  <c r="M341" i="21"/>
  <c r="Q341" i="21"/>
  <c r="K341" i="21"/>
  <c r="O341" i="21"/>
  <c r="E342" i="21"/>
  <c r="F342" i="21"/>
  <c r="D343" i="21"/>
  <c r="J343" i="21"/>
  <c r="L343" i="21"/>
  <c r="N343" i="21"/>
  <c r="H344" i="21"/>
  <c r="P343" i="21"/>
  <c r="I343" i="21"/>
  <c r="K342" i="21"/>
  <c r="O342" i="21"/>
  <c r="M342" i="21"/>
  <c r="Q342" i="21"/>
  <c r="F343" i="21"/>
  <c r="D344" i="21"/>
  <c r="E343" i="21"/>
  <c r="P344" i="21"/>
  <c r="N344" i="21"/>
  <c r="L344" i="21"/>
  <c r="I344" i="21"/>
  <c r="H345" i="21"/>
  <c r="J344" i="21"/>
  <c r="M343" i="21"/>
  <c r="Q343" i="21"/>
  <c r="K343" i="21"/>
  <c r="O343" i="21"/>
  <c r="F344" i="21"/>
  <c r="E344" i="21"/>
  <c r="D345" i="21"/>
  <c r="K344" i="21"/>
  <c r="M344" i="21"/>
  <c r="O344" i="21"/>
  <c r="Q344" i="21"/>
  <c r="L345" i="21"/>
  <c r="I345" i="21"/>
  <c r="J345" i="21"/>
  <c r="N345" i="21"/>
  <c r="P345" i="21"/>
  <c r="H346" i="21"/>
  <c r="D346" i="21"/>
  <c r="E345" i="21"/>
  <c r="F345" i="21"/>
  <c r="Q345" i="21"/>
  <c r="K345" i="21"/>
  <c r="O345" i="21"/>
  <c r="M345" i="21"/>
  <c r="J346" i="21"/>
  <c r="L346" i="21"/>
  <c r="I346" i="21"/>
  <c r="N346" i="21"/>
  <c r="P346" i="21"/>
  <c r="H347" i="21"/>
  <c r="E346" i="21"/>
  <c r="D347" i="21"/>
  <c r="F346" i="21"/>
  <c r="Q346" i="21"/>
  <c r="K346" i="21"/>
  <c r="O346" i="21"/>
  <c r="M346" i="21"/>
  <c r="N347" i="21"/>
  <c r="J347" i="21"/>
  <c r="H348" i="21"/>
  <c r="I347" i="21"/>
  <c r="P347" i="21"/>
  <c r="L347" i="21"/>
  <c r="F347" i="21"/>
  <c r="D348" i="21"/>
  <c r="E347" i="21"/>
  <c r="H349" i="21"/>
  <c r="J348" i="21"/>
  <c r="N348" i="21"/>
  <c r="I348" i="21"/>
  <c r="P348" i="21"/>
  <c r="L348" i="21"/>
  <c r="M347" i="21"/>
  <c r="Q347" i="21"/>
  <c r="K347" i="21"/>
  <c r="O347" i="21"/>
  <c r="D349" i="21"/>
  <c r="E348" i="21"/>
  <c r="F348" i="21"/>
  <c r="I349" i="21"/>
  <c r="H350" i="21"/>
  <c r="J349" i="21"/>
  <c r="L349" i="21"/>
  <c r="N349" i="21"/>
  <c r="P349" i="21"/>
  <c r="K348" i="21"/>
  <c r="M348" i="21"/>
  <c r="O348" i="21"/>
  <c r="Q348" i="21"/>
  <c r="E349" i="21"/>
  <c r="D350" i="21"/>
  <c r="F349" i="21"/>
  <c r="M349" i="21"/>
  <c r="K349" i="21"/>
  <c r="O349" i="21"/>
  <c r="Q349" i="21"/>
  <c r="P350" i="21"/>
  <c r="J350" i="21"/>
  <c r="L350" i="21"/>
  <c r="H351" i="21"/>
  <c r="N350" i="21"/>
  <c r="I350" i="21"/>
  <c r="E350" i="21"/>
  <c r="F350" i="21"/>
  <c r="D351" i="21"/>
  <c r="I351" i="21"/>
  <c r="J351" i="21"/>
  <c r="L351" i="21"/>
  <c r="P351" i="21"/>
  <c r="N351" i="21"/>
  <c r="H352" i="21"/>
  <c r="Q350" i="21"/>
  <c r="K350" i="21"/>
  <c r="O350" i="21"/>
  <c r="M350" i="21"/>
  <c r="D352" i="21"/>
  <c r="F351" i="21"/>
  <c r="E351" i="21"/>
  <c r="K351" i="21"/>
  <c r="M351" i="21"/>
  <c r="Q351" i="21"/>
  <c r="O351" i="21"/>
  <c r="H353" i="21"/>
  <c r="N352" i="21"/>
  <c r="P352" i="21"/>
  <c r="J352" i="21"/>
  <c r="L352" i="21"/>
  <c r="I352" i="21"/>
  <c r="F352" i="21"/>
  <c r="E352" i="21"/>
  <c r="D353" i="21"/>
  <c r="L353" i="21"/>
  <c r="P353" i="21"/>
  <c r="I353" i="21"/>
  <c r="J353" i="21"/>
  <c r="N353" i="21"/>
  <c r="H354" i="21"/>
  <c r="K352" i="21"/>
  <c r="M352" i="21"/>
  <c r="O352" i="21"/>
  <c r="Q352" i="21"/>
  <c r="F353" i="21"/>
  <c r="E353" i="21"/>
  <c r="D354" i="21"/>
  <c r="Q353" i="21"/>
  <c r="K353" i="21"/>
  <c r="O353" i="21"/>
  <c r="M353" i="21"/>
  <c r="H355" i="21"/>
  <c r="J354" i="21"/>
  <c r="L354" i="21"/>
  <c r="N354" i="21"/>
  <c r="I354" i="21"/>
  <c r="P354" i="21"/>
  <c r="F354" i="21"/>
  <c r="E354" i="21"/>
  <c r="D355" i="21"/>
  <c r="P355" i="21"/>
  <c r="I355" i="21"/>
  <c r="J355" i="21"/>
  <c r="L355" i="21"/>
  <c r="N355" i="21"/>
  <c r="H356" i="21"/>
  <c r="Q354" i="21"/>
  <c r="O354" i="21"/>
  <c r="M354" i="21"/>
  <c r="K354" i="21"/>
  <c r="D356" i="21"/>
  <c r="F355" i="21"/>
  <c r="E355" i="21"/>
  <c r="K355" i="21"/>
  <c r="O355" i="21"/>
  <c r="M355" i="21"/>
  <c r="Q355" i="21"/>
  <c r="H357" i="21"/>
  <c r="I356" i="21"/>
  <c r="L356" i="21"/>
  <c r="N356" i="21"/>
  <c r="P356" i="21"/>
  <c r="J356" i="21"/>
  <c r="D357" i="21"/>
  <c r="F356" i="21"/>
  <c r="E356" i="21"/>
  <c r="L357" i="21"/>
  <c r="N357" i="21"/>
  <c r="P357" i="21"/>
  <c r="J357" i="21"/>
  <c r="H358" i="21"/>
  <c r="I357" i="21"/>
  <c r="M356" i="21"/>
  <c r="K356" i="21"/>
  <c r="O356" i="21"/>
  <c r="Q356" i="21"/>
  <c r="E357" i="21"/>
  <c r="F357" i="21"/>
  <c r="D358" i="21"/>
  <c r="L358" i="21"/>
  <c r="I358" i="21"/>
  <c r="J358" i="21"/>
  <c r="N358" i="21"/>
  <c r="P358" i="21"/>
  <c r="H359" i="21"/>
  <c r="O357" i="21"/>
  <c r="M357" i="21"/>
  <c r="K357" i="21"/>
  <c r="Q357" i="21"/>
  <c r="F358" i="21"/>
  <c r="D359" i="21"/>
  <c r="E358" i="21"/>
  <c r="K358" i="21"/>
  <c r="O358" i="21"/>
  <c r="M358" i="21"/>
  <c r="Q358" i="21"/>
  <c r="L359" i="21"/>
  <c r="J359" i="21"/>
  <c r="N359" i="21"/>
  <c r="I359" i="21"/>
  <c r="P359" i="21"/>
  <c r="H360" i="21"/>
  <c r="E359" i="21"/>
  <c r="D360" i="21"/>
  <c r="F359" i="21"/>
  <c r="K359" i="21"/>
  <c r="Q359" i="21"/>
  <c r="O359" i="21"/>
  <c r="M359" i="21"/>
  <c r="H361" i="21"/>
  <c r="L360" i="21"/>
  <c r="N360" i="21"/>
  <c r="P360" i="21"/>
  <c r="J360" i="21"/>
  <c r="I360" i="21"/>
  <c r="F360" i="21"/>
  <c r="E360" i="21"/>
  <c r="D361" i="21"/>
  <c r="I361" i="21"/>
  <c r="N361" i="21"/>
  <c r="H362" i="21"/>
  <c r="J361" i="21"/>
  <c r="P361" i="21"/>
  <c r="L361" i="21"/>
  <c r="K360" i="21"/>
  <c r="O360" i="21"/>
  <c r="M360" i="21"/>
  <c r="Q360" i="21"/>
  <c r="E361" i="21"/>
  <c r="F361" i="21"/>
  <c r="D362" i="21"/>
  <c r="O361" i="21"/>
  <c r="M361" i="21"/>
  <c r="Q361" i="21"/>
  <c r="K361" i="21"/>
  <c r="N362" i="21"/>
  <c r="L362" i="21"/>
  <c r="H363" i="21"/>
  <c r="J362" i="21"/>
  <c r="P362" i="21"/>
  <c r="I362" i="21"/>
  <c r="D363" i="21"/>
  <c r="E362" i="21"/>
  <c r="F362" i="21"/>
  <c r="L363" i="21"/>
  <c r="N363" i="21"/>
  <c r="H364" i="21"/>
  <c r="P363" i="21"/>
  <c r="J363" i="21"/>
  <c r="I363" i="21"/>
  <c r="Q362" i="21"/>
  <c r="K362" i="21"/>
  <c r="M362" i="21"/>
  <c r="O362" i="21"/>
  <c r="E363" i="21"/>
  <c r="F363" i="21"/>
  <c r="D364" i="21"/>
  <c r="L364" i="21"/>
  <c r="N364" i="21"/>
  <c r="P364" i="21"/>
  <c r="I364" i="21"/>
  <c r="H365" i="21"/>
  <c r="J364" i="21"/>
  <c r="O363" i="21"/>
  <c r="Q363" i="21"/>
  <c r="M363" i="21"/>
  <c r="K363" i="21"/>
  <c r="E364" i="21"/>
  <c r="D365" i="21"/>
  <c r="F364" i="21"/>
  <c r="K364" i="21"/>
  <c r="Q364" i="21"/>
  <c r="M364" i="21"/>
  <c r="O364" i="21"/>
  <c r="H366" i="21"/>
  <c r="I365" i="21"/>
  <c r="J365" i="21"/>
  <c r="L365" i="21"/>
  <c r="N365" i="21"/>
  <c r="P365" i="21"/>
  <c r="E365" i="21"/>
  <c r="D366" i="21"/>
  <c r="F365" i="21"/>
  <c r="H367" i="21"/>
  <c r="P366" i="21"/>
  <c r="J366" i="21"/>
  <c r="L366" i="21"/>
  <c r="N366" i="21"/>
  <c r="I366" i="21"/>
  <c r="M365" i="21"/>
  <c r="Q365" i="21"/>
  <c r="K365" i="21"/>
  <c r="O365" i="21"/>
  <c r="E366" i="21"/>
  <c r="D367" i="21"/>
  <c r="F366" i="21"/>
  <c r="N367" i="21"/>
  <c r="P367" i="21"/>
  <c r="I367" i="21"/>
  <c r="J367" i="21"/>
  <c r="L367" i="21"/>
  <c r="H368" i="21"/>
  <c r="K366" i="21"/>
  <c r="O366" i="21"/>
  <c r="M366" i="21"/>
  <c r="Q366" i="21"/>
  <c r="D368" i="21"/>
  <c r="F367" i="21"/>
  <c r="E367" i="21"/>
  <c r="Q367" i="21"/>
  <c r="M367" i="21"/>
  <c r="K367" i="21"/>
  <c r="O367" i="21"/>
  <c r="L368" i="21"/>
  <c r="J368" i="21"/>
  <c r="N368" i="21"/>
  <c r="P368" i="21"/>
  <c r="H369" i="21"/>
  <c r="I368" i="21"/>
  <c r="D369" i="21"/>
  <c r="F368" i="21"/>
  <c r="E368" i="21"/>
  <c r="H370" i="21"/>
  <c r="I369" i="21"/>
  <c r="L369" i="21"/>
  <c r="N369" i="21"/>
  <c r="J369" i="21"/>
  <c r="P369" i="21"/>
  <c r="M368" i="21"/>
  <c r="Q368" i="21"/>
  <c r="K368" i="21"/>
  <c r="O368" i="21"/>
  <c r="E369" i="21"/>
  <c r="D370" i="21"/>
  <c r="F369" i="21"/>
  <c r="P370" i="21"/>
  <c r="I370" i="21"/>
  <c r="L370" i="21"/>
  <c r="H371" i="21"/>
  <c r="J370" i="21"/>
  <c r="N370" i="21"/>
  <c r="M369" i="21"/>
  <c r="O369" i="21"/>
  <c r="Q369" i="21"/>
  <c r="K369" i="21"/>
  <c r="E370" i="21"/>
  <c r="D371" i="21"/>
  <c r="F370" i="21"/>
  <c r="M370" i="21"/>
  <c r="O370" i="21"/>
  <c r="Q370" i="21"/>
  <c r="K370" i="21"/>
  <c r="H372" i="21"/>
  <c r="I371" i="21"/>
  <c r="L371" i="21"/>
  <c r="N371" i="21"/>
  <c r="P371" i="21"/>
  <c r="J371" i="21"/>
  <c r="F371" i="21"/>
  <c r="D372" i="21"/>
  <c r="E371" i="21"/>
  <c r="I372" i="21"/>
  <c r="H373" i="21"/>
  <c r="L372" i="21"/>
  <c r="N372" i="21"/>
  <c r="P372" i="21"/>
  <c r="J372" i="21"/>
  <c r="Q371" i="21"/>
  <c r="M371" i="21"/>
  <c r="K371" i="21"/>
  <c r="O371" i="21"/>
  <c r="E372" i="21"/>
  <c r="F372" i="21"/>
  <c r="D373" i="21"/>
  <c r="M372" i="21"/>
  <c r="Q372" i="21"/>
  <c r="K372" i="21"/>
  <c r="O372" i="21"/>
  <c r="N373" i="21"/>
  <c r="P373" i="21"/>
  <c r="J373" i="21"/>
  <c r="L373" i="21"/>
  <c r="H374" i="21"/>
  <c r="I373" i="21"/>
  <c r="E373" i="21"/>
  <c r="D374" i="21"/>
  <c r="F373" i="21"/>
  <c r="J374" i="21"/>
  <c r="H375" i="21"/>
  <c r="L374" i="21"/>
  <c r="I374" i="21"/>
  <c r="N374" i="21"/>
  <c r="P374" i="21"/>
  <c r="O373" i="21"/>
  <c r="K373" i="21"/>
  <c r="M373" i="21"/>
  <c r="Q373" i="21"/>
  <c r="E374" i="21"/>
  <c r="F374" i="21"/>
  <c r="D375" i="21"/>
  <c r="I375" i="21"/>
  <c r="H376" i="21"/>
  <c r="N375" i="21"/>
  <c r="P375" i="21"/>
  <c r="L375" i="21"/>
  <c r="J375" i="21"/>
  <c r="O374" i="21"/>
  <c r="M374" i="21"/>
  <c r="Q374" i="21"/>
  <c r="K374" i="21"/>
  <c r="D376" i="21"/>
  <c r="E375" i="21"/>
  <c r="F375" i="21"/>
  <c r="M375" i="21"/>
  <c r="O375" i="21"/>
  <c r="K375" i="21"/>
  <c r="Q375" i="21"/>
  <c r="I376" i="21"/>
  <c r="P376" i="21"/>
  <c r="J376" i="21"/>
  <c r="L376" i="21"/>
  <c r="N376" i="21"/>
  <c r="H377" i="21"/>
  <c r="F376" i="21"/>
  <c r="E376" i="21"/>
  <c r="D377" i="21"/>
  <c r="Q376" i="21"/>
  <c r="K376" i="21"/>
  <c r="O376" i="21"/>
  <c r="M376" i="21"/>
  <c r="J377" i="21"/>
  <c r="I377" i="21"/>
  <c r="L377" i="21"/>
  <c r="H378" i="21"/>
  <c r="P377" i="21"/>
  <c r="N377" i="21"/>
  <c r="D378" i="21"/>
  <c r="E377" i="21"/>
  <c r="F377" i="21"/>
  <c r="Q377" i="21"/>
  <c r="K377" i="21"/>
  <c r="O377" i="21"/>
  <c r="M377" i="21"/>
  <c r="N378" i="21"/>
  <c r="I378" i="21"/>
  <c r="L378" i="21"/>
  <c r="P378" i="21"/>
  <c r="H379" i="21"/>
  <c r="J378" i="21"/>
  <c r="D379" i="21"/>
  <c r="E378" i="21"/>
  <c r="F378" i="21"/>
  <c r="Q378" i="21"/>
  <c r="K378" i="21"/>
  <c r="O378" i="21"/>
  <c r="M378" i="21"/>
  <c r="I379" i="21"/>
  <c r="P379" i="21"/>
  <c r="J379" i="21"/>
  <c r="H380" i="21"/>
  <c r="N379" i="21"/>
  <c r="L379" i="21"/>
  <c r="D380" i="21"/>
  <c r="F379" i="21"/>
  <c r="E379" i="21"/>
  <c r="M379" i="21"/>
  <c r="K379" i="21"/>
  <c r="O379" i="21"/>
  <c r="Q379" i="21"/>
  <c r="P380" i="21"/>
  <c r="N380" i="21"/>
  <c r="J380" i="21"/>
  <c r="H381" i="21"/>
  <c r="I380" i="21"/>
  <c r="L380" i="21"/>
  <c r="D381" i="21"/>
  <c r="F380" i="21"/>
  <c r="E380" i="21"/>
  <c r="I381" i="21"/>
  <c r="N381" i="21"/>
  <c r="L381" i="21"/>
  <c r="H382" i="21"/>
  <c r="P381" i="21"/>
  <c r="J381" i="21"/>
  <c r="K380" i="21"/>
  <c r="Q380" i="21"/>
  <c r="O380" i="21"/>
  <c r="M380" i="21"/>
  <c r="D382" i="21"/>
  <c r="E381" i="21"/>
  <c r="F381" i="21"/>
  <c r="M381" i="21"/>
  <c r="K381" i="21"/>
  <c r="O381" i="21"/>
  <c r="Q381" i="21"/>
  <c r="J382" i="21"/>
  <c r="H383" i="21"/>
  <c r="I382" i="21"/>
  <c r="L382" i="21"/>
  <c r="P382" i="21"/>
  <c r="N382" i="21"/>
  <c r="F382" i="21"/>
  <c r="D383" i="21"/>
  <c r="E382" i="21"/>
  <c r="I383" i="21"/>
  <c r="H384" i="21"/>
  <c r="J383" i="21"/>
  <c r="L383" i="21"/>
  <c r="N383" i="21"/>
  <c r="P383" i="21"/>
  <c r="Q382" i="21"/>
  <c r="K382" i="21"/>
  <c r="O382" i="21"/>
  <c r="M382" i="21"/>
  <c r="E383" i="21"/>
  <c r="D384" i="21"/>
  <c r="F383" i="21"/>
  <c r="Q383" i="21"/>
  <c r="K383" i="21"/>
  <c r="O383" i="21"/>
  <c r="M383" i="21"/>
  <c r="J384" i="21"/>
  <c r="N384" i="21"/>
  <c r="I384" i="21"/>
  <c r="P384" i="21"/>
  <c r="H385" i="21"/>
  <c r="L384" i="21"/>
  <c r="E384" i="21"/>
  <c r="F384" i="21"/>
  <c r="D385" i="21"/>
  <c r="M384" i="21"/>
  <c r="O384" i="21"/>
  <c r="K384" i="21"/>
  <c r="Q384" i="21"/>
  <c r="J385" i="21"/>
  <c r="L385" i="21"/>
  <c r="P385" i="21"/>
  <c r="N385" i="21"/>
  <c r="H386" i="21"/>
  <c r="I385" i="21"/>
  <c r="E385" i="21"/>
  <c r="F385" i="21"/>
  <c r="D386" i="21"/>
  <c r="H387" i="21"/>
  <c r="J386" i="21"/>
  <c r="I386" i="21"/>
  <c r="L386" i="21"/>
  <c r="N386" i="21"/>
  <c r="P386" i="21"/>
  <c r="Q385" i="21"/>
  <c r="K385" i="21"/>
  <c r="O385" i="21"/>
  <c r="M385" i="21"/>
  <c r="D387" i="21"/>
  <c r="E386" i="21"/>
  <c r="F386" i="21"/>
  <c r="J387" i="21"/>
  <c r="N387" i="21"/>
  <c r="I387" i="21"/>
  <c r="L387" i="21"/>
  <c r="H388" i="21"/>
  <c r="P387" i="21"/>
  <c r="M386" i="21"/>
  <c r="Q386" i="21"/>
  <c r="K386" i="21"/>
  <c r="O386" i="21"/>
  <c r="E387" i="21"/>
  <c r="F387" i="21"/>
  <c r="D388" i="21"/>
  <c r="M387" i="21"/>
  <c r="O387" i="21"/>
  <c r="K387" i="21"/>
  <c r="Q387" i="21"/>
  <c r="J388" i="21"/>
  <c r="I388" i="21"/>
  <c r="N388" i="21"/>
  <c r="P388" i="21"/>
  <c r="L388" i="21"/>
  <c r="H389" i="21"/>
  <c r="E388" i="21"/>
  <c r="D389" i="21"/>
  <c r="F388" i="21"/>
  <c r="O388" i="21"/>
  <c r="Q388" i="21"/>
  <c r="K388" i="21"/>
  <c r="M388" i="21"/>
  <c r="L389" i="21"/>
  <c r="I389" i="21"/>
  <c r="P389" i="21"/>
  <c r="H390" i="21"/>
  <c r="J389" i="21"/>
  <c r="N389" i="21"/>
  <c r="F389" i="21"/>
  <c r="D390" i="21"/>
  <c r="E389" i="21"/>
  <c r="O389" i="21"/>
  <c r="M389" i="21"/>
  <c r="Q389" i="21"/>
  <c r="K389" i="21"/>
  <c r="P390" i="21"/>
  <c r="H391" i="21"/>
  <c r="L390" i="21"/>
  <c r="J390" i="21"/>
  <c r="N390" i="21"/>
  <c r="I390" i="21"/>
  <c r="E390" i="21"/>
  <c r="F390" i="21"/>
  <c r="D391" i="21"/>
  <c r="H392" i="21"/>
  <c r="L391" i="21"/>
  <c r="J391" i="21"/>
  <c r="N391" i="21"/>
  <c r="I391" i="21"/>
  <c r="P391" i="21"/>
  <c r="M390" i="21"/>
  <c r="Q390" i="21"/>
  <c r="K390" i="21"/>
  <c r="O390" i="21"/>
  <c r="F391" i="21"/>
  <c r="D392" i="21"/>
  <c r="E391" i="21"/>
  <c r="I392" i="21"/>
  <c r="J392" i="21"/>
  <c r="L392" i="21"/>
  <c r="P392" i="21"/>
  <c r="H393" i="21"/>
  <c r="N392" i="21"/>
  <c r="Q391" i="21"/>
  <c r="K391" i="21"/>
  <c r="M391" i="21"/>
  <c r="O391" i="21"/>
  <c r="F392" i="21"/>
  <c r="D393" i="21"/>
  <c r="E392" i="21"/>
  <c r="Q392" i="21"/>
  <c r="K392" i="21"/>
  <c r="M392" i="21"/>
  <c r="O392" i="21"/>
  <c r="I393" i="21"/>
  <c r="H394" i="21"/>
  <c r="J393" i="21"/>
  <c r="L393" i="21"/>
  <c r="N393" i="21"/>
  <c r="P393" i="21"/>
  <c r="F393" i="21"/>
  <c r="E393" i="21"/>
  <c r="D394" i="21"/>
  <c r="M393" i="21"/>
  <c r="O393" i="21"/>
  <c r="Q393" i="21"/>
  <c r="K393" i="21"/>
  <c r="N394" i="21"/>
  <c r="J394" i="21"/>
  <c r="H395" i="21"/>
  <c r="L394" i="21"/>
  <c r="P394" i="21"/>
  <c r="I394" i="21"/>
  <c r="D395" i="21"/>
  <c r="E394" i="21"/>
  <c r="F394" i="21"/>
  <c r="I395" i="21"/>
  <c r="L395" i="21"/>
  <c r="P395" i="21"/>
  <c r="J395" i="21"/>
  <c r="N395" i="21"/>
  <c r="H396" i="21"/>
  <c r="M394" i="21"/>
  <c r="K394" i="21"/>
  <c r="Q394" i="21"/>
  <c r="O394" i="21"/>
  <c r="D396" i="21"/>
  <c r="F395" i="21"/>
  <c r="E395" i="21"/>
  <c r="Q395" i="21"/>
  <c r="K395" i="21"/>
  <c r="M395" i="21"/>
  <c r="O395" i="21"/>
  <c r="N396" i="21"/>
  <c r="L396" i="21"/>
  <c r="J396" i="21"/>
  <c r="H397" i="21"/>
  <c r="P396" i="21"/>
  <c r="I396" i="21"/>
  <c r="E396" i="21"/>
  <c r="F396" i="21"/>
  <c r="D397" i="21"/>
  <c r="P397" i="21"/>
  <c r="L397" i="21"/>
  <c r="I397" i="21"/>
  <c r="J397" i="21"/>
  <c r="H398" i="21"/>
  <c r="N397" i="21"/>
  <c r="Q396" i="21"/>
  <c r="O396" i="21"/>
  <c r="K396" i="21"/>
  <c r="M396" i="21"/>
  <c r="F397" i="21"/>
  <c r="D398" i="21"/>
  <c r="E397" i="21"/>
  <c r="K397" i="21"/>
  <c r="M397" i="21"/>
  <c r="O397" i="21"/>
  <c r="Q397" i="21"/>
  <c r="N398" i="21"/>
  <c r="H399" i="21"/>
  <c r="P398" i="21"/>
  <c r="I398" i="21"/>
  <c r="J398" i="21"/>
  <c r="L398" i="21"/>
  <c r="D399" i="21"/>
  <c r="F398" i="21"/>
  <c r="E398" i="21"/>
  <c r="H400" i="21"/>
  <c r="P399" i="21"/>
  <c r="I399" i="21"/>
  <c r="L399" i="21"/>
  <c r="N399" i="21"/>
  <c r="J399" i="21"/>
  <c r="M398" i="21"/>
  <c r="O398" i="21"/>
  <c r="Q398" i="21"/>
  <c r="K398" i="21"/>
  <c r="D400" i="21"/>
  <c r="E399" i="21"/>
  <c r="F399" i="21"/>
  <c r="L400" i="21"/>
  <c r="P400" i="21"/>
  <c r="J400" i="21"/>
  <c r="N400" i="21"/>
  <c r="H401" i="21"/>
  <c r="I400" i="21"/>
  <c r="O399" i="21"/>
  <c r="M399" i="21"/>
  <c r="K399" i="21"/>
  <c r="Q399" i="21"/>
  <c r="F400" i="21"/>
  <c r="E400" i="21"/>
  <c r="D401" i="21"/>
  <c r="H402" i="21"/>
  <c r="J401" i="21"/>
  <c r="L401" i="21"/>
  <c r="I401" i="21"/>
  <c r="N401" i="21"/>
  <c r="P401" i="21"/>
  <c r="K400" i="21"/>
  <c r="O400" i="21"/>
  <c r="M400" i="21"/>
  <c r="Q400" i="21"/>
  <c r="F401" i="21"/>
  <c r="D402" i="21"/>
  <c r="E401" i="21"/>
  <c r="L402" i="21"/>
  <c r="N402" i="21"/>
  <c r="J402" i="21"/>
  <c r="H403" i="21"/>
  <c r="I402" i="21"/>
  <c r="P402" i="21"/>
  <c r="O401" i="21"/>
  <c r="Q401" i="21"/>
  <c r="K401" i="21"/>
  <c r="M401" i="21"/>
  <c r="E402" i="21"/>
  <c r="D403" i="21"/>
  <c r="F402" i="21"/>
  <c r="I403" i="21"/>
  <c r="J403" i="21"/>
  <c r="L403" i="21"/>
  <c r="N403" i="21"/>
  <c r="H404" i="21"/>
  <c r="P403" i="21"/>
  <c r="M402" i="21"/>
  <c r="Q402" i="21"/>
  <c r="K402" i="21"/>
  <c r="O402" i="21"/>
  <c r="E403" i="21"/>
  <c r="F403" i="21"/>
  <c r="D404" i="21"/>
  <c r="O403" i="21"/>
  <c r="Q403" i="21"/>
  <c r="K403" i="21"/>
  <c r="M403" i="21"/>
  <c r="H405" i="21"/>
  <c r="J404" i="21"/>
  <c r="N404" i="21"/>
  <c r="I404" i="21"/>
  <c r="P404" i="21"/>
  <c r="L404" i="21"/>
  <c r="D405" i="21"/>
  <c r="E404" i="21"/>
  <c r="F404" i="21"/>
  <c r="J405" i="21"/>
  <c r="H406" i="21"/>
  <c r="L405" i="21"/>
  <c r="N405" i="21"/>
  <c r="P405" i="21"/>
  <c r="I405" i="21"/>
  <c r="M404" i="21"/>
  <c r="Q404" i="21"/>
  <c r="K404" i="21"/>
  <c r="O404" i="21"/>
  <c r="E405" i="21"/>
  <c r="D406" i="21"/>
  <c r="F405" i="21"/>
  <c r="J406" i="21"/>
  <c r="H407" i="21"/>
  <c r="I406" i="21"/>
  <c r="L406" i="21"/>
  <c r="P406" i="21"/>
  <c r="N406" i="21"/>
  <c r="O405" i="21"/>
  <c r="Q405" i="21"/>
  <c r="K405" i="21"/>
  <c r="M405" i="21"/>
  <c r="E406" i="21"/>
  <c r="D407" i="21"/>
  <c r="F406" i="21"/>
  <c r="H408" i="21"/>
  <c r="I407" i="21"/>
  <c r="J407" i="21"/>
  <c r="L407" i="21"/>
  <c r="N407" i="21"/>
  <c r="P407" i="21"/>
  <c r="Q406" i="21"/>
  <c r="K406" i="21"/>
  <c r="O406" i="21"/>
  <c r="M406" i="21"/>
  <c r="E407" i="21"/>
  <c r="D408" i="21"/>
  <c r="F407" i="21"/>
  <c r="L408" i="21"/>
  <c r="P408" i="21"/>
  <c r="N408" i="21"/>
  <c r="H409" i="21"/>
  <c r="I408" i="21"/>
  <c r="J408" i="21"/>
  <c r="Q407" i="21"/>
  <c r="K407" i="21"/>
  <c r="O407" i="21"/>
  <c r="M407" i="21"/>
  <c r="F408" i="21"/>
  <c r="D409" i="21"/>
  <c r="E408" i="21"/>
  <c r="I409" i="21"/>
  <c r="J409" i="21"/>
  <c r="N409" i="21"/>
  <c r="P409" i="21"/>
  <c r="L409" i="21"/>
  <c r="H410" i="21"/>
  <c r="K408" i="21"/>
  <c r="O408" i="21"/>
  <c r="M408" i="21"/>
  <c r="Q408" i="21"/>
  <c r="D410" i="21"/>
  <c r="E409" i="21"/>
  <c r="F409" i="21"/>
  <c r="Q409" i="21"/>
  <c r="K409" i="21"/>
  <c r="M409" i="21"/>
  <c r="O409" i="21"/>
  <c r="L410" i="21"/>
  <c r="P410" i="21"/>
  <c r="N410" i="21"/>
  <c r="I410" i="21"/>
  <c r="H411" i="21"/>
  <c r="J410" i="21"/>
  <c r="D411" i="21"/>
  <c r="F410" i="21"/>
  <c r="E410" i="21"/>
  <c r="O410" i="21"/>
  <c r="Q410" i="21"/>
  <c r="K410" i="21"/>
  <c r="M410" i="21"/>
  <c r="L411" i="21"/>
  <c r="N411" i="21"/>
  <c r="H412" i="21"/>
  <c r="J411" i="21"/>
  <c r="I411" i="21"/>
  <c r="P411" i="21"/>
  <c r="D412" i="21"/>
  <c r="E411" i="21"/>
  <c r="F411" i="21"/>
  <c r="P412" i="21"/>
  <c r="N412" i="21"/>
  <c r="H413" i="21"/>
  <c r="I412" i="21"/>
  <c r="L412" i="21"/>
  <c r="J412" i="21"/>
  <c r="M411" i="21"/>
  <c r="Q411" i="21"/>
  <c r="O411" i="21"/>
  <c r="K411" i="21"/>
  <c r="D413" i="21"/>
  <c r="E412" i="21"/>
  <c r="F412" i="21"/>
  <c r="J413" i="21"/>
  <c r="I413" i="21"/>
  <c r="P413" i="21"/>
  <c r="L413" i="21"/>
  <c r="N413" i="21"/>
  <c r="H414" i="21"/>
  <c r="Q412" i="21"/>
  <c r="K412" i="21"/>
  <c r="O412" i="21"/>
  <c r="M412" i="21"/>
  <c r="D414" i="21"/>
  <c r="F413" i="21"/>
  <c r="E413" i="21"/>
  <c r="K413" i="21"/>
  <c r="M413" i="21"/>
  <c r="Q413" i="21"/>
  <c r="O413" i="21"/>
  <c r="P414" i="21"/>
  <c r="I414" i="21"/>
  <c r="H415" i="21"/>
  <c r="L414" i="21"/>
  <c r="N414" i="21"/>
  <c r="J414" i="21"/>
  <c r="D415" i="21"/>
  <c r="F414" i="21"/>
  <c r="E414" i="21"/>
  <c r="O414" i="21"/>
  <c r="M414" i="21"/>
  <c r="Q414" i="21"/>
  <c r="K414" i="21"/>
  <c r="P415" i="21"/>
  <c r="J415" i="21"/>
  <c r="L415" i="21"/>
  <c r="H416" i="21"/>
  <c r="N415" i="21"/>
  <c r="I415" i="21"/>
  <c r="F415" i="21"/>
  <c r="D416" i="21"/>
  <c r="E415" i="21"/>
  <c r="J416" i="21"/>
  <c r="L416" i="21"/>
  <c r="I416" i="21"/>
  <c r="P416" i="21"/>
  <c r="H417" i="21"/>
  <c r="N416" i="21"/>
  <c r="K415" i="21"/>
  <c r="O415" i="21"/>
  <c r="Q415" i="21"/>
  <c r="M415" i="21"/>
  <c r="F416" i="21"/>
  <c r="D417" i="21"/>
  <c r="E416" i="21"/>
  <c r="M416" i="21"/>
  <c r="Q416" i="21"/>
  <c r="O416" i="21"/>
  <c r="K416" i="21"/>
  <c r="J417" i="21"/>
  <c r="N417" i="21"/>
  <c r="P417" i="21"/>
  <c r="I417" i="21"/>
  <c r="L417" i="21"/>
  <c r="H418" i="21"/>
  <c r="E417" i="21"/>
  <c r="D418" i="21"/>
  <c r="F417" i="21"/>
  <c r="K417" i="21"/>
  <c r="O417" i="21"/>
  <c r="M417" i="21"/>
  <c r="Q417" i="21"/>
  <c r="J418" i="21"/>
  <c r="L418" i="21"/>
  <c r="I418" i="21"/>
  <c r="P418" i="21"/>
  <c r="N418" i="21"/>
  <c r="H419" i="21"/>
  <c r="E418" i="21"/>
  <c r="F418" i="21"/>
  <c r="D419" i="21"/>
  <c r="Q418" i="21"/>
  <c r="M418" i="21"/>
  <c r="O418" i="21"/>
  <c r="K418" i="21"/>
  <c r="I419" i="21"/>
  <c r="J419" i="21"/>
  <c r="P419" i="21"/>
  <c r="L419" i="21"/>
  <c r="N419" i="21"/>
  <c r="H420" i="21"/>
  <c r="E419" i="21"/>
  <c r="D420" i="21"/>
  <c r="F419" i="21"/>
  <c r="Q419" i="21"/>
  <c r="K419" i="21"/>
  <c r="M419" i="21"/>
  <c r="O419" i="21"/>
  <c r="H421" i="21"/>
  <c r="J420" i="21"/>
  <c r="L420" i="21"/>
  <c r="P420" i="21"/>
  <c r="I420" i="21"/>
  <c r="N420" i="21"/>
  <c r="D421" i="21"/>
  <c r="E420" i="21"/>
  <c r="F420" i="21"/>
  <c r="N421" i="21"/>
  <c r="J421" i="21"/>
  <c r="L421" i="21"/>
  <c r="I421" i="21"/>
  <c r="P421" i="21"/>
  <c r="H422" i="21"/>
  <c r="M420" i="21"/>
  <c r="Q420" i="21"/>
  <c r="K420" i="21"/>
  <c r="O420" i="21"/>
  <c r="E421" i="21"/>
  <c r="D422" i="21"/>
  <c r="F421" i="21"/>
  <c r="Q421" i="21"/>
  <c r="K421" i="21"/>
  <c r="O421" i="21"/>
  <c r="M421" i="21"/>
  <c r="I422" i="21"/>
  <c r="N422" i="21"/>
  <c r="H423" i="21"/>
  <c r="L422" i="21"/>
  <c r="P422" i="21"/>
  <c r="J422" i="21"/>
  <c r="F422" i="21"/>
  <c r="E422" i="21"/>
  <c r="D423" i="21"/>
  <c r="K422" i="21"/>
  <c r="O422" i="21"/>
  <c r="Q422" i="21"/>
  <c r="M422" i="21"/>
  <c r="L423" i="21"/>
  <c r="N423" i="21"/>
  <c r="H424" i="21"/>
  <c r="J423" i="21"/>
  <c r="P423" i="21"/>
  <c r="I423" i="21"/>
  <c r="E423" i="21"/>
  <c r="D424" i="21"/>
  <c r="F423" i="21"/>
  <c r="H425" i="21"/>
  <c r="J424" i="21"/>
  <c r="I424" i="21"/>
  <c r="L424" i="21"/>
  <c r="N424" i="21"/>
  <c r="P424" i="21"/>
  <c r="Q423" i="21"/>
  <c r="K423" i="21"/>
  <c r="O423" i="21"/>
  <c r="M423" i="21"/>
  <c r="F424" i="21"/>
  <c r="D425" i="21"/>
  <c r="E424" i="21"/>
  <c r="P425" i="21"/>
  <c r="I425" i="21"/>
  <c r="H426" i="21"/>
  <c r="J425" i="21"/>
  <c r="N425" i="21"/>
  <c r="L425" i="21"/>
  <c r="Q424" i="21"/>
  <c r="K424" i="21"/>
  <c r="O424" i="21"/>
  <c r="M424" i="21"/>
  <c r="E425" i="21"/>
  <c r="D426" i="21"/>
  <c r="F425" i="21"/>
  <c r="O425" i="21"/>
  <c r="Q425" i="21"/>
  <c r="K425" i="21"/>
  <c r="M425" i="21"/>
  <c r="J426" i="21"/>
  <c r="H427" i="21"/>
  <c r="I426" i="21"/>
  <c r="L426" i="21"/>
  <c r="N426" i="21"/>
  <c r="P426" i="21"/>
  <c r="E426" i="21"/>
  <c r="D427" i="21"/>
  <c r="F426" i="21"/>
  <c r="J427" i="21"/>
  <c r="L427" i="21"/>
  <c r="H428" i="21"/>
  <c r="P427" i="21"/>
  <c r="N427" i="21"/>
  <c r="I427" i="21"/>
  <c r="Q426" i="21"/>
  <c r="K426" i="21"/>
  <c r="O426" i="21"/>
  <c r="M426" i="21"/>
  <c r="D428" i="21"/>
  <c r="E427" i="21"/>
  <c r="F427" i="21"/>
  <c r="N428" i="21"/>
  <c r="L428" i="21"/>
  <c r="P428" i="21"/>
  <c r="I428" i="21"/>
  <c r="H429" i="21"/>
  <c r="J428" i="21"/>
  <c r="Q427" i="21"/>
  <c r="K427" i="21"/>
  <c r="O427" i="21"/>
  <c r="M427" i="21"/>
  <c r="D429" i="21"/>
  <c r="E428" i="21"/>
  <c r="F428" i="21"/>
  <c r="M428" i="21"/>
  <c r="Q428" i="21"/>
  <c r="K428" i="21"/>
  <c r="O428" i="21"/>
  <c r="N429" i="21"/>
  <c r="I429" i="21"/>
  <c r="H430" i="21"/>
  <c r="P429" i="21"/>
  <c r="L429" i="21"/>
  <c r="J429" i="21"/>
  <c r="D430" i="21"/>
  <c r="E429" i="21"/>
  <c r="F429" i="21"/>
  <c r="Q429" i="21"/>
  <c r="K429" i="21"/>
  <c r="O429" i="21"/>
  <c r="M429" i="21"/>
  <c r="H431" i="21"/>
  <c r="I430" i="21"/>
  <c r="J430" i="21"/>
  <c r="L430" i="21"/>
  <c r="N430" i="21"/>
  <c r="P430" i="21"/>
  <c r="D431" i="21"/>
  <c r="E430" i="21"/>
  <c r="F430" i="21"/>
  <c r="H432" i="21"/>
  <c r="I431" i="21"/>
  <c r="L431" i="21"/>
  <c r="N431" i="21"/>
  <c r="P431" i="21"/>
  <c r="J431" i="21"/>
  <c r="K430" i="21"/>
  <c r="O430" i="21"/>
  <c r="Q430" i="21"/>
  <c r="M430" i="21"/>
  <c r="D432" i="21"/>
  <c r="E431" i="21"/>
  <c r="F431" i="21"/>
  <c r="H433" i="21"/>
  <c r="N432" i="21"/>
  <c r="P432" i="21"/>
  <c r="I432" i="21"/>
  <c r="J432" i="21"/>
  <c r="L432" i="21"/>
  <c r="M431" i="21"/>
  <c r="O431" i="21"/>
  <c r="Q431" i="21"/>
  <c r="K431" i="21"/>
  <c r="F432" i="21"/>
  <c r="E432" i="21"/>
  <c r="D433" i="21"/>
  <c r="L433" i="21"/>
  <c r="I433" i="21"/>
  <c r="N433" i="21"/>
  <c r="P433" i="21"/>
  <c r="J433" i="21"/>
  <c r="H434" i="21"/>
  <c r="Q432" i="21"/>
  <c r="K432" i="21"/>
  <c r="O432" i="21"/>
  <c r="M432" i="21"/>
  <c r="D434" i="21"/>
  <c r="F433" i="21"/>
  <c r="E433" i="21"/>
  <c r="K433" i="21"/>
  <c r="O433" i="21"/>
  <c r="M433" i="21"/>
  <c r="Q433" i="21"/>
  <c r="J434" i="21"/>
  <c r="L434" i="21"/>
  <c r="N434" i="21"/>
  <c r="P434" i="21"/>
  <c r="I434" i="21"/>
  <c r="H435" i="21"/>
  <c r="E434" i="21"/>
  <c r="D435" i="21"/>
  <c r="F434" i="21"/>
  <c r="O434" i="21"/>
  <c r="M434" i="21"/>
  <c r="Q434" i="21"/>
  <c r="K434" i="21"/>
  <c r="L435" i="21"/>
  <c r="I435" i="21"/>
  <c r="H436" i="21"/>
  <c r="J435" i="21"/>
  <c r="N435" i="21"/>
  <c r="P435" i="21"/>
  <c r="D436" i="21"/>
  <c r="E435" i="21"/>
  <c r="F435" i="21"/>
  <c r="O435" i="21"/>
  <c r="M435" i="21"/>
  <c r="Q435" i="21"/>
  <c r="K435" i="21"/>
  <c r="N436" i="21"/>
  <c r="P436" i="21"/>
  <c r="I436" i="21"/>
  <c r="H437" i="21"/>
  <c r="J436" i="21"/>
  <c r="L436" i="21"/>
  <c r="D437" i="21"/>
  <c r="E436" i="21"/>
  <c r="F436" i="21"/>
  <c r="M436" i="21"/>
  <c r="O436" i="21"/>
  <c r="Q436" i="21"/>
  <c r="K436" i="21"/>
  <c r="L437" i="21"/>
  <c r="N437" i="21"/>
  <c r="P437" i="21"/>
  <c r="H438" i="21"/>
  <c r="J437" i="21"/>
  <c r="I437" i="21"/>
  <c r="D438" i="21"/>
  <c r="F437" i="21"/>
  <c r="E437" i="21"/>
  <c r="N438" i="21"/>
  <c r="J438" i="21"/>
  <c r="L438" i="21"/>
  <c r="H439" i="21"/>
  <c r="I438" i="21"/>
  <c r="P438" i="21"/>
  <c r="K437" i="21"/>
  <c r="O437" i="21"/>
  <c r="Q437" i="21"/>
  <c r="M437" i="21"/>
  <c r="F438" i="21"/>
  <c r="E438" i="21"/>
  <c r="D439" i="21"/>
  <c r="I439" i="21"/>
  <c r="J439" i="21"/>
  <c r="L439" i="21"/>
  <c r="N439" i="21"/>
  <c r="P439" i="21"/>
  <c r="H440" i="21"/>
  <c r="K438" i="21"/>
  <c r="O438" i="21"/>
  <c r="Q438" i="21"/>
  <c r="M438" i="21"/>
  <c r="D440" i="21"/>
  <c r="E439" i="21"/>
  <c r="F439" i="21"/>
  <c r="Q439" i="21"/>
  <c r="K439" i="21"/>
  <c r="O439" i="21"/>
  <c r="M439" i="21"/>
  <c r="L440" i="21"/>
  <c r="I440" i="21"/>
  <c r="N440" i="21"/>
  <c r="P440" i="21"/>
  <c r="J440" i="21"/>
  <c r="H441" i="21"/>
  <c r="F440" i="21"/>
  <c r="D441" i="21"/>
  <c r="E440" i="21"/>
  <c r="O440" i="21"/>
  <c r="M440" i="21"/>
  <c r="Q440" i="21"/>
  <c r="K440" i="21"/>
  <c r="J441" i="21"/>
  <c r="I441" i="21"/>
  <c r="H442" i="21"/>
  <c r="L441" i="21"/>
  <c r="N441" i="21"/>
  <c r="P441" i="21"/>
  <c r="D442" i="21"/>
  <c r="F441" i="21"/>
  <c r="E441" i="21"/>
  <c r="O441" i="21"/>
  <c r="M441" i="21"/>
  <c r="K441" i="21"/>
  <c r="Q441" i="21"/>
  <c r="P442" i="21"/>
  <c r="N442" i="21"/>
  <c r="J442" i="21"/>
  <c r="L442" i="21"/>
  <c r="I442" i="21"/>
  <c r="H443" i="21"/>
  <c r="D443" i="21"/>
  <c r="E442" i="21"/>
  <c r="F442" i="21"/>
  <c r="K442" i="21"/>
  <c r="O442" i="21"/>
  <c r="M442" i="21"/>
  <c r="Q442" i="21"/>
  <c r="I443" i="21"/>
  <c r="H444" i="21"/>
  <c r="J443" i="21"/>
  <c r="L443" i="21"/>
  <c r="N443" i="21"/>
  <c r="P443" i="21"/>
  <c r="E443" i="21"/>
  <c r="D444" i="21"/>
  <c r="F443" i="21"/>
  <c r="M443" i="21"/>
  <c r="O443" i="21"/>
  <c r="Q443" i="21"/>
  <c r="K443" i="21"/>
  <c r="N444" i="21"/>
  <c r="P444" i="21"/>
  <c r="H445" i="21"/>
  <c r="I444" i="21"/>
  <c r="J444" i="21"/>
  <c r="L444" i="21"/>
  <c r="E444" i="21"/>
  <c r="D445" i="21"/>
  <c r="F444" i="21"/>
  <c r="L445" i="21"/>
  <c r="N445" i="21"/>
  <c r="I445" i="21"/>
  <c r="P445" i="21"/>
  <c r="H446" i="21"/>
  <c r="J445" i="21"/>
  <c r="M444" i="21"/>
  <c r="O444" i="21"/>
  <c r="Q444" i="21"/>
  <c r="K444" i="21"/>
  <c r="D446" i="21"/>
  <c r="F445" i="21"/>
  <c r="E445" i="21"/>
  <c r="Q445" i="21"/>
  <c r="O445" i="21"/>
  <c r="M445" i="21"/>
  <c r="K445" i="21"/>
  <c r="N446" i="21"/>
  <c r="I446" i="21"/>
  <c r="H447" i="21"/>
  <c r="P446" i="21"/>
  <c r="J446" i="21"/>
  <c r="L446" i="21"/>
  <c r="D447" i="21"/>
  <c r="F446" i="21"/>
  <c r="E446" i="21"/>
  <c r="K446" i="21"/>
  <c r="O446" i="21"/>
  <c r="M446" i="21"/>
  <c r="Q446" i="21"/>
  <c r="L447" i="21"/>
  <c r="J447" i="21"/>
  <c r="N447" i="21"/>
  <c r="P447" i="21"/>
  <c r="H448" i="21"/>
  <c r="I447" i="21"/>
  <c r="F447" i="21"/>
  <c r="E447" i="21"/>
  <c r="D448" i="21"/>
  <c r="N448" i="21"/>
  <c r="H449" i="21"/>
  <c r="L448" i="21"/>
  <c r="I448" i="21"/>
  <c r="P448" i="21"/>
  <c r="J448" i="21"/>
  <c r="Q447" i="21"/>
  <c r="K447" i="21"/>
  <c r="M447" i="21"/>
  <c r="O447" i="21"/>
  <c r="F448" i="21"/>
  <c r="D449" i="21"/>
  <c r="E448" i="21"/>
  <c r="P449" i="21"/>
  <c r="H450" i="21"/>
  <c r="I449" i="21"/>
  <c r="J449" i="21"/>
  <c r="N449" i="21"/>
  <c r="L449" i="21"/>
  <c r="K448" i="21"/>
  <c r="M448" i="21"/>
  <c r="Q448" i="21"/>
  <c r="O448" i="21"/>
  <c r="E449" i="21"/>
  <c r="F449" i="21"/>
  <c r="D450" i="21"/>
  <c r="I450" i="21"/>
  <c r="J450" i="21"/>
  <c r="L450" i="21"/>
  <c r="N450" i="21"/>
  <c r="H451" i="21"/>
  <c r="P450" i="21"/>
  <c r="Q449" i="21"/>
  <c r="O449" i="21"/>
  <c r="M449" i="21"/>
  <c r="K449" i="21"/>
  <c r="D451" i="21"/>
  <c r="E450" i="21"/>
  <c r="F450" i="21"/>
  <c r="Q450" i="21"/>
  <c r="K450" i="21"/>
  <c r="M450" i="21"/>
  <c r="O450" i="21"/>
  <c r="I451" i="21"/>
  <c r="L451" i="21"/>
  <c r="N451" i="21"/>
  <c r="H452" i="21"/>
  <c r="P451" i="21"/>
  <c r="J451" i="21"/>
  <c r="E451" i="21"/>
  <c r="F451" i="21"/>
  <c r="D452" i="21"/>
  <c r="O451" i="21"/>
  <c r="M451" i="21"/>
  <c r="Q451" i="21"/>
  <c r="K451" i="21"/>
  <c r="P452" i="21"/>
  <c r="I452" i="21"/>
  <c r="J452" i="21"/>
  <c r="N452" i="21"/>
  <c r="H453" i="21"/>
  <c r="L452" i="21"/>
  <c r="E452" i="21"/>
  <c r="D453" i="21"/>
  <c r="F452" i="21"/>
  <c r="M452" i="21"/>
  <c r="Q452" i="21"/>
  <c r="O452" i="21"/>
  <c r="K452" i="21"/>
  <c r="I453" i="21"/>
  <c r="J453" i="21"/>
  <c r="L453" i="21"/>
  <c r="N453" i="21"/>
  <c r="P453" i="21"/>
  <c r="H454" i="21"/>
  <c r="E453" i="21"/>
  <c r="F453" i="21"/>
  <c r="D454" i="21"/>
  <c r="Q453" i="21"/>
  <c r="O453" i="21"/>
  <c r="K453" i="21"/>
  <c r="M453" i="21"/>
  <c r="L454" i="21"/>
  <c r="N454" i="21"/>
  <c r="P454" i="21"/>
  <c r="I454" i="21"/>
  <c r="J454" i="21"/>
  <c r="H455" i="21"/>
  <c r="F454" i="21"/>
  <c r="E454" i="21"/>
  <c r="D455" i="21"/>
  <c r="K454" i="21"/>
  <c r="O454" i="21"/>
  <c r="M454" i="21"/>
  <c r="Q454" i="21"/>
  <c r="I455" i="21"/>
  <c r="J455" i="21"/>
  <c r="L455" i="21"/>
  <c r="N455" i="21"/>
  <c r="P455" i="21"/>
  <c r="H456" i="21"/>
  <c r="E455" i="21"/>
  <c r="D456" i="21"/>
  <c r="F455" i="21"/>
  <c r="Q455" i="21"/>
  <c r="O455" i="21"/>
  <c r="K455" i="21"/>
  <c r="M455" i="21"/>
  <c r="P456" i="21"/>
  <c r="L456" i="21"/>
  <c r="H457" i="21"/>
  <c r="I456" i="21"/>
  <c r="J456" i="21"/>
  <c r="N456" i="21"/>
  <c r="D457" i="21"/>
  <c r="F456" i="21"/>
  <c r="E456" i="21"/>
  <c r="I457" i="21"/>
  <c r="J457" i="21"/>
  <c r="L457" i="21"/>
  <c r="N457" i="21"/>
  <c r="P457" i="21"/>
  <c r="H458" i="21"/>
  <c r="O456" i="21"/>
  <c r="Q456" i="21"/>
  <c r="K456" i="21"/>
  <c r="M456" i="21"/>
  <c r="D458" i="21"/>
  <c r="E457" i="21"/>
  <c r="F457" i="21"/>
  <c r="O457" i="21"/>
  <c r="M457" i="21"/>
  <c r="Q457" i="21"/>
  <c r="K457" i="21"/>
  <c r="L458" i="21"/>
  <c r="N458" i="21"/>
  <c r="H459" i="21"/>
  <c r="J458" i="21"/>
  <c r="I458" i="21"/>
  <c r="P458" i="21"/>
  <c r="D459" i="21"/>
  <c r="E458" i="21"/>
  <c r="F458" i="21"/>
  <c r="H460" i="21"/>
  <c r="J459" i="21"/>
  <c r="L459" i="21"/>
  <c r="I459" i="21"/>
  <c r="P459" i="21"/>
  <c r="N459" i="21"/>
  <c r="K458" i="21"/>
  <c r="M458" i="21"/>
  <c r="Q458" i="21"/>
  <c r="O458" i="21"/>
  <c r="F459" i="21"/>
  <c r="D460" i="21"/>
  <c r="E459" i="21"/>
  <c r="N460" i="21"/>
  <c r="P460" i="21"/>
  <c r="H461" i="21"/>
  <c r="L460" i="21"/>
  <c r="I460" i="21"/>
  <c r="J460" i="21"/>
  <c r="Q459" i="21"/>
  <c r="O459" i="21"/>
  <c r="M459" i="21"/>
  <c r="K459" i="21"/>
  <c r="F460" i="21"/>
  <c r="D461" i="21"/>
  <c r="E460" i="21"/>
  <c r="L461" i="21"/>
  <c r="N461" i="21"/>
  <c r="H462" i="21"/>
  <c r="J461" i="21"/>
  <c r="P461" i="21"/>
  <c r="I461" i="21"/>
  <c r="O460" i="21"/>
  <c r="M460" i="21"/>
  <c r="Q460" i="21"/>
  <c r="K460" i="21"/>
  <c r="D462" i="21"/>
  <c r="F461" i="21"/>
  <c r="E461" i="21"/>
  <c r="I462" i="21"/>
  <c r="J462" i="21"/>
  <c r="L462" i="21"/>
  <c r="N462" i="21"/>
  <c r="P462" i="21"/>
  <c r="H463" i="21"/>
  <c r="Q461" i="21"/>
  <c r="O461" i="21"/>
  <c r="K461" i="21"/>
  <c r="M461" i="21"/>
  <c r="E462" i="21"/>
  <c r="D463" i="21"/>
  <c r="F462" i="21"/>
  <c r="M462" i="21"/>
  <c r="Q462" i="21"/>
  <c r="K462" i="21"/>
  <c r="O462" i="21"/>
  <c r="I463" i="21"/>
  <c r="J463" i="21"/>
  <c r="L463" i="21"/>
  <c r="N463" i="21"/>
  <c r="P463" i="21"/>
  <c r="H464" i="21"/>
  <c r="E463" i="21"/>
  <c r="D464" i="21"/>
  <c r="F463" i="21"/>
  <c r="Q463" i="21"/>
  <c r="O463" i="21"/>
  <c r="K463" i="21"/>
  <c r="M463" i="21"/>
  <c r="I464" i="21"/>
  <c r="J464" i="21"/>
  <c r="N464" i="21"/>
  <c r="P464" i="21"/>
  <c r="H465" i="21"/>
  <c r="L464" i="21"/>
  <c r="F464" i="21"/>
  <c r="E464" i="21"/>
  <c r="D465" i="21"/>
  <c r="O464" i="21"/>
  <c r="Q464" i="21"/>
  <c r="K464" i="21"/>
  <c r="M464" i="21"/>
  <c r="I465" i="21"/>
  <c r="J465" i="21"/>
  <c r="L465" i="21"/>
  <c r="N465" i="21"/>
  <c r="P465" i="21"/>
  <c r="H466" i="21"/>
  <c r="D466" i="21"/>
  <c r="F465" i="21"/>
  <c r="E465" i="21"/>
  <c r="Q465" i="21"/>
  <c r="M465" i="21"/>
  <c r="K465" i="21"/>
  <c r="O465" i="21"/>
  <c r="J466" i="21"/>
  <c r="L466" i="21"/>
  <c r="N466" i="21"/>
  <c r="I466" i="21"/>
  <c r="H467" i="21"/>
  <c r="P466" i="21"/>
  <c r="E466" i="21"/>
  <c r="D467" i="21"/>
  <c r="F466" i="21"/>
  <c r="Q466" i="21"/>
  <c r="K466" i="21"/>
  <c r="M466" i="21"/>
  <c r="O466" i="21"/>
  <c r="I467" i="21"/>
  <c r="J467" i="21"/>
  <c r="L467" i="21"/>
  <c r="N467" i="21"/>
  <c r="P467" i="21"/>
  <c r="H468" i="21"/>
  <c r="D468" i="21"/>
  <c r="E467" i="21"/>
  <c r="F467" i="21"/>
  <c r="M467" i="21"/>
  <c r="Q467" i="21"/>
  <c r="K467" i="21"/>
  <c r="O467" i="21"/>
  <c r="N468" i="21"/>
  <c r="J468" i="21"/>
  <c r="H469" i="21"/>
  <c r="I468" i="21"/>
  <c r="P468" i="21"/>
  <c r="L468" i="21"/>
  <c r="E468" i="21"/>
  <c r="D469" i="21"/>
  <c r="F468" i="21"/>
  <c r="L469" i="21"/>
  <c r="N469" i="21"/>
  <c r="I469" i="21"/>
  <c r="J469" i="21"/>
  <c r="P469" i="21"/>
  <c r="H470" i="21"/>
  <c r="M468" i="21"/>
  <c r="Q468" i="21"/>
  <c r="K468" i="21"/>
  <c r="O468" i="21"/>
  <c r="E469" i="21"/>
  <c r="F469" i="21"/>
  <c r="D470" i="21"/>
  <c r="Q469" i="21"/>
  <c r="O469" i="21"/>
  <c r="M469" i="21"/>
  <c r="K469" i="21"/>
  <c r="P470" i="21"/>
  <c r="J470" i="21"/>
  <c r="L470" i="21"/>
  <c r="N470" i="21"/>
  <c r="I470" i="21"/>
  <c r="H471" i="21"/>
  <c r="D471" i="21"/>
  <c r="F470" i="21"/>
  <c r="E470" i="21"/>
  <c r="M470" i="21"/>
  <c r="O470" i="21"/>
  <c r="Q470" i="21"/>
  <c r="K470" i="21"/>
  <c r="J471" i="21"/>
  <c r="I471" i="21"/>
  <c r="N471" i="21"/>
  <c r="P471" i="21"/>
  <c r="H472" i="21"/>
  <c r="L471" i="21"/>
  <c r="E471" i="21"/>
  <c r="D472" i="21"/>
  <c r="F471" i="21"/>
  <c r="Q471" i="21"/>
  <c r="K471" i="21"/>
  <c r="O471" i="21"/>
  <c r="M471" i="21"/>
  <c r="J472" i="21"/>
  <c r="L472" i="21"/>
  <c r="N472" i="21"/>
  <c r="H473" i="21"/>
  <c r="I472" i="21"/>
  <c r="P472" i="21"/>
  <c r="F472" i="21"/>
  <c r="E472" i="21"/>
  <c r="D473" i="21"/>
  <c r="N473" i="21"/>
  <c r="P473" i="21"/>
  <c r="H474" i="21"/>
  <c r="J473" i="21"/>
  <c r="L473" i="21"/>
  <c r="I473" i="21"/>
  <c r="O472" i="21"/>
  <c r="Q472" i="21"/>
  <c r="K472" i="21"/>
  <c r="M472" i="21"/>
  <c r="E473" i="21"/>
  <c r="F473" i="21"/>
  <c r="D474" i="21"/>
  <c r="J474" i="21"/>
  <c r="L474" i="21"/>
  <c r="H475" i="21"/>
  <c r="I474" i="21"/>
  <c r="P474" i="21"/>
  <c r="N474" i="21"/>
  <c r="O473" i="21"/>
  <c r="M473" i="21"/>
  <c r="Q473" i="21"/>
  <c r="K473" i="21"/>
  <c r="D475" i="21"/>
  <c r="F474" i="21"/>
  <c r="E474" i="21"/>
  <c r="N475" i="21"/>
  <c r="H476" i="21"/>
  <c r="J475" i="21"/>
  <c r="L475" i="21"/>
  <c r="P475" i="21"/>
  <c r="I475" i="21"/>
  <c r="K474" i="21"/>
  <c r="M474" i="21"/>
  <c r="Q474" i="21"/>
  <c r="O474" i="21"/>
  <c r="D476" i="21"/>
  <c r="E475" i="21"/>
  <c r="F475" i="21"/>
  <c r="P476" i="21"/>
  <c r="L476" i="21"/>
  <c r="I476" i="21"/>
  <c r="J476" i="21"/>
  <c r="N476" i="21"/>
  <c r="H477" i="21"/>
  <c r="Q475" i="21"/>
  <c r="O475" i="21"/>
  <c r="M475" i="21"/>
  <c r="K475" i="21"/>
  <c r="E476" i="21"/>
  <c r="D477" i="21"/>
  <c r="F476" i="21"/>
  <c r="K476" i="21"/>
  <c r="O476" i="21"/>
  <c r="M476" i="21"/>
  <c r="Q476" i="21"/>
  <c r="P477" i="21"/>
  <c r="N477" i="21"/>
  <c r="I477" i="21"/>
  <c r="H478" i="21"/>
  <c r="J477" i="21"/>
  <c r="L477" i="21"/>
  <c r="E477" i="21"/>
  <c r="F477" i="21"/>
  <c r="D478" i="21"/>
  <c r="Q477" i="21"/>
  <c r="O477" i="21"/>
  <c r="M477" i="21"/>
  <c r="K477" i="21"/>
  <c r="H479" i="21"/>
  <c r="L478" i="21"/>
  <c r="N478" i="21"/>
  <c r="J478" i="21"/>
  <c r="P478" i="21"/>
  <c r="I478" i="21"/>
  <c r="E478" i="21"/>
  <c r="F478" i="21"/>
  <c r="D479" i="21"/>
  <c r="H480" i="21"/>
  <c r="J479" i="21"/>
  <c r="L479" i="21"/>
  <c r="I479" i="21"/>
  <c r="P479" i="21"/>
  <c r="N479" i="21"/>
  <c r="O478" i="21"/>
  <c r="Q478" i="21"/>
  <c r="K478" i="21"/>
  <c r="M478" i="21"/>
  <c r="F479" i="21"/>
  <c r="D480" i="21"/>
  <c r="E479" i="21"/>
  <c r="J480" i="21"/>
  <c r="P480" i="21"/>
  <c r="H481" i="21"/>
  <c r="L480" i="21"/>
  <c r="I480" i="21"/>
  <c r="N480" i="21"/>
  <c r="Q479" i="21"/>
  <c r="M479" i="21"/>
  <c r="K479" i="21"/>
  <c r="O479" i="21"/>
  <c r="F480" i="21"/>
  <c r="E480" i="21"/>
  <c r="D481" i="21"/>
  <c r="L481" i="21"/>
  <c r="N481" i="21"/>
  <c r="P481" i="21"/>
  <c r="J481" i="21"/>
  <c r="I481" i="21"/>
  <c r="H482" i="21"/>
  <c r="O480" i="21"/>
  <c r="Q480" i="21"/>
  <c r="K480" i="21"/>
  <c r="M480" i="21"/>
  <c r="E481" i="21"/>
  <c r="F481" i="21"/>
  <c r="D482" i="21"/>
  <c r="K481" i="21"/>
  <c r="O481" i="21"/>
  <c r="M481" i="21"/>
  <c r="Q481" i="21"/>
  <c r="I482" i="21"/>
  <c r="J482" i="21"/>
  <c r="L482" i="21"/>
  <c r="N482" i="21"/>
  <c r="P482" i="21"/>
  <c r="H483" i="21"/>
  <c r="E482" i="21"/>
  <c r="D483" i="21"/>
  <c r="F482" i="21"/>
  <c r="K482" i="21"/>
  <c r="M482" i="21"/>
  <c r="Q482" i="21"/>
  <c r="O482" i="21"/>
  <c r="N483" i="21"/>
  <c r="H484" i="21"/>
  <c r="L483" i="21"/>
  <c r="I483" i="21"/>
  <c r="J483" i="21"/>
  <c r="P483" i="21"/>
  <c r="E483" i="21"/>
  <c r="D484" i="21"/>
  <c r="F483" i="21"/>
  <c r="P484" i="21"/>
  <c r="H485" i="21"/>
  <c r="J484" i="21"/>
  <c r="N484" i="21"/>
  <c r="I484" i="21"/>
  <c r="L484" i="21"/>
  <c r="O483" i="21"/>
  <c r="M483" i="21"/>
  <c r="Q483" i="21"/>
  <c r="K483" i="21"/>
  <c r="E484" i="21"/>
  <c r="D485" i="21"/>
  <c r="F484" i="21"/>
  <c r="N485" i="21"/>
  <c r="H486" i="21"/>
  <c r="J485" i="21"/>
  <c r="L485" i="21"/>
  <c r="P485" i="21"/>
  <c r="I485" i="21"/>
  <c r="K484" i="21"/>
  <c r="O484" i="21"/>
  <c r="M484" i="21"/>
  <c r="Q484" i="21"/>
  <c r="D486" i="21"/>
  <c r="F485" i="21"/>
  <c r="E485" i="21"/>
  <c r="L486" i="21"/>
  <c r="N486" i="21"/>
  <c r="J486" i="21"/>
  <c r="H487" i="21"/>
  <c r="I486" i="21"/>
  <c r="P486" i="21"/>
  <c r="Q485" i="21"/>
  <c r="O485" i="21"/>
  <c r="K485" i="21"/>
  <c r="M485" i="21"/>
  <c r="D487" i="21"/>
  <c r="F486" i="21"/>
  <c r="E486" i="21"/>
  <c r="H488" i="21"/>
  <c r="I487" i="21"/>
  <c r="J487" i="21"/>
  <c r="L487" i="21"/>
  <c r="N487" i="21"/>
  <c r="P487" i="21"/>
  <c r="K486" i="21"/>
  <c r="O486" i="21"/>
  <c r="Q486" i="21"/>
  <c r="M486" i="21"/>
  <c r="E487" i="21"/>
  <c r="F487" i="21"/>
  <c r="D488" i="21"/>
  <c r="J488" i="21"/>
  <c r="I488" i="21"/>
  <c r="N488" i="21"/>
  <c r="P488" i="21"/>
  <c r="H489" i="21"/>
  <c r="L488" i="21"/>
  <c r="Q487" i="21"/>
  <c r="O487" i="21"/>
  <c r="K487" i="21"/>
  <c r="M487" i="21"/>
  <c r="E488" i="21"/>
  <c r="F488" i="21"/>
  <c r="D489" i="21"/>
  <c r="O488" i="21"/>
  <c r="Q488" i="21"/>
  <c r="K488" i="21"/>
  <c r="M488" i="21"/>
  <c r="J489" i="21"/>
  <c r="H490" i="21"/>
  <c r="P489" i="21"/>
  <c r="L489" i="21"/>
  <c r="N489" i="21"/>
  <c r="I489" i="21"/>
  <c r="D490" i="21"/>
  <c r="F489" i="21"/>
  <c r="E489" i="21"/>
  <c r="I490" i="21"/>
  <c r="L490" i="21"/>
  <c r="N490" i="21"/>
  <c r="H491" i="21"/>
  <c r="P490" i="21"/>
  <c r="J490" i="21"/>
  <c r="Q489" i="21"/>
  <c r="M489" i="21"/>
  <c r="O489" i="21"/>
  <c r="K489" i="21"/>
  <c r="E490" i="21"/>
  <c r="D491" i="21"/>
  <c r="F490" i="21"/>
  <c r="K490" i="21"/>
  <c r="M490" i="21"/>
  <c r="Q490" i="21"/>
  <c r="O490" i="21"/>
  <c r="J491" i="21"/>
  <c r="L491" i="21"/>
  <c r="H492" i="21"/>
  <c r="I491" i="21"/>
  <c r="P491" i="21"/>
  <c r="N491" i="21"/>
  <c r="D492" i="21"/>
  <c r="F491" i="21"/>
  <c r="E491" i="21"/>
  <c r="L492" i="21"/>
  <c r="N492" i="21"/>
  <c r="J492" i="21"/>
  <c r="I492" i="21"/>
  <c r="H493" i="21"/>
  <c r="P492" i="21"/>
  <c r="O491" i="21"/>
  <c r="M491" i="21"/>
  <c r="Q491" i="21"/>
  <c r="K491" i="21"/>
  <c r="F492" i="21"/>
  <c r="E492" i="21"/>
  <c r="D493" i="21"/>
  <c r="Q492" i="21"/>
  <c r="O492" i="21"/>
  <c r="M492" i="21"/>
  <c r="K492" i="21"/>
  <c r="P493" i="21"/>
  <c r="N493" i="21"/>
  <c r="I493" i="21"/>
  <c r="J493" i="21"/>
  <c r="L493" i="21"/>
  <c r="H494" i="21"/>
  <c r="E493" i="21"/>
  <c r="F493" i="21"/>
  <c r="D494" i="21"/>
  <c r="Q493" i="21"/>
  <c r="O493" i="21"/>
  <c r="K493" i="21"/>
  <c r="M493" i="21"/>
  <c r="P494" i="21"/>
  <c r="I494" i="21"/>
  <c r="J494" i="21"/>
  <c r="L494" i="21"/>
  <c r="H495" i="21"/>
  <c r="N494" i="21"/>
  <c r="D495" i="21"/>
  <c r="F494" i="21"/>
  <c r="E494" i="21"/>
  <c r="Q494" i="21"/>
  <c r="K494" i="21"/>
  <c r="O494" i="21"/>
  <c r="M494" i="21"/>
  <c r="P495" i="21"/>
  <c r="N495" i="21"/>
  <c r="L495" i="21"/>
  <c r="H496" i="21"/>
  <c r="J495" i="21"/>
  <c r="I495" i="21"/>
  <c r="D496" i="21"/>
  <c r="F495" i="21"/>
  <c r="E495" i="21"/>
  <c r="P496" i="21"/>
  <c r="I496" i="21"/>
  <c r="J496" i="21"/>
  <c r="N496" i="21"/>
  <c r="H497" i="21"/>
  <c r="L496" i="21"/>
  <c r="M495" i="21"/>
  <c r="Q495" i="21"/>
  <c r="K495" i="21"/>
  <c r="O495" i="21"/>
  <c r="F496" i="21"/>
  <c r="D497" i="21"/>
  <c r="E496" i="21"/>
  <c r="K496" i="21"/>
  <c r="O496" i="21"/>
  <c r="M496" i="21"/>
  <c r="Q496" i="21"/>
  <c r="J497" i="21"/>
  <c r="I497" i="21"/>
  <c r="L497" i="21"/>
  <c r="N497" i="21"/>
  <c r="P497" i="21"/>
  <c r="H498" i="21"/>
  <c r="F497" i="21"/>
  <c r="D498" i="21"/>
  <c r="E497" i="21"/>
  <c r="K497" i="21"/>
  <c r="O497" i="21"/>
  <c r="M497" i="21"/>
  <c r="Q497" i="21"/>
  <c r="H499" i="21"/>
  <c r="P498" i="21"/>
  <c r="J498" i="21"/>
  <c r="L498" i="21"/>
  <c r="N498" i="21"/>
  <c r="I498" i="21"/>
  <c r="E498" i="21"/>
  <c r="D499" i="21"/>
  <c r="F498" i="21"/>
  <c r="I499" i="21"/>
  <c r="H500" i="21"/>
  <c r="J499" i="21"/>
  <c r="L499" i="21"/>
  <c r="P499" i="21"/>
  <c r="N499" i="21"/>
  <c r="Q498" i="21"/>
  <c r="K498" i="21"/>
  <c r="M498" i="21"/>
  <c r="O498" i="21"/>
  <c r="F499" i="21"/>
  <c r="E499" i="21"/>
  <c r="D500" i="21"/>
  <c r="M499" i="21"/>
  <c r="Q499" i="21"/>
  <c r="K499" i="21"/>
  <c r="O499" i="21"/>
  <c r="J500" i="21"/>
  <c r="L500" i="21"/>
  <c r="N500" i="21"/>
  <c r="I500" i="21"/>
  <c r="P500" i="21"/>
  <c r="H501" i="21"/>
  <c r="F500" i="21"/>
  <c r="D501" i="21"/>
  <c r="E500" i="21"/>
  <c r="M500" i="21"/>
  <c r="O500" i="21"/>
  <c r="K500" i="21"/>
  <c r="Q500" i="21"/>
  <c r="L501" i="21"/>
  <c r="N501" i="21"/>
  <c r="P501" i="21"/>
  <c r="J501" i="21"/>
  <c r="I501" i="21"/>
  <c r="H502" i="21"/>
  <c r="F501" i="21"/>
  <c r="E501" i="21"/>
  <c r="D502" i="21"/>
  <c r="O501" i="21"/>
  <c r="Q501" i="21"/>
  <c r="K501" i="21"/>
  <c r="M501" i="21"/>
  <c r="H503" i="21"/>
  <c r="N502" i="21"/>
  <c r="P502" i="21"/>
  <c r="I502" i="21"/>
  <c r="J502" i="21"/>
  <c r="L502" i="21"/>
  <c r="F502" i="21"/>
  <c r="E502" i="21"/>
  <c r="D503" i="21"/>
  <c r="N503" i="21"/>
  <c r="H504" i="21"/>
  <c r="J503" i="21"/>
  <c r="L503" i="21"/>
  <c r="I503" i="21"/>
  <c r="P503" i="21"/>
  <c r="Q502" i="21"/>
  <c r="K502" i="21"/>
  <c r="O502" i="21"/>
  <c r="M502" i="21"/>
  <c r="E503" i="21"/>
  <c r="D504" i="21"/>
  <c r="F503" i="21"/>
  <c r="N504" i="21"/>
  <c r="P504" i="21"/>
  <c r="J504" i="21"/>
  <c r="L504" i="21"/>
  <c r="I504" i="21"/>
  <c r="H505" i="21"/>
  <c r="M503" i="21"/>
  <c r="Q503" i="21"/>
  <c r="K503" i="21"/>
  <c r="O503" i="21"/>
  <c r="F504" i="21"/>
  <c r="D505" i="21"/>
  <c r="E504" i="21"/>
  <c r="K504" i="21"/>
  <c r="M504" i="21"/>
  <c r="O504" i="21"/>
  <c r="Q504" i="21"/>
  <c r="J505" i="21"/>
  <c r="N505" i="21"/>
  <c r="H506" i="21"/>
  <c r="L505" i="21"/>
  <c r="P505" i="21"/>
  <c r="I505" i="21"/>
  <c r="D506" i="21"/>
  <c r="F505" i="21"/>
  <c r="E505" i="21"/>
  <c r="J506" i="21"/>
  <c r="L506" i="21"/>
  <c r="N506" i="21"/>
  <c r="P506" i="21"/>
  <c r="I506" i="21"/>
  <c r="H507" i="21"/>
  <c r="O505" i="21"/>
  <c r="M505" i="21"/>
  <c r="K505" i="21"/>
  <c r="Q505" i="21"/>
  <c r="F506" i="21"/>
  <c r="D507" i="21"/>
  <c r="E506" i="21"/>
  <c r="K506" i="21"/>
  <c r="M506" i="21"/>
  <c r="Q506" i="21"/>
  <c r="O506" i="21"/>
  <c r="P507" i="21"/>
  <c r="I507" i="21"/>
  <c r="J507" i="21"/>
  <c r="L507" i="21"/>
  <c r="N507" i="21"/>
  <c r="H508" i="21"/>
  <c r="E507" i="21"/>
  <c r="D508" i="21"/>
  <c r="F507" i="21"/>
  <c r="O507" i="21"/>
  <c r="Q507" i="21"/>
  <c r="K507" i="21"/>
  <c r="M507" i="21"/>
  <c r="N508" i="21"/>
  <c r="J508" i="21"/>
  <c r="L508" i="21"/>
  <c r="H509" i="21"/>
  <c r="I508" i="21"/>
  <c r="P508" i="21"/>
  <c r="D509" i="21"/>
  <c r="E508" i="21"/>
  <c r="F508" i="21"/>
  <c r="H510" i="21"/>
  <c r="J509" i="21"/>
  <c r="L509" i="21"/>
  <c r="N509" i="21"/>
  <c r="P509" i="21"/>
  <c r="I509" i="21"/>
  <c r="Q508" i="21"/>
  <c r="M508" i="21"/>
  <c r="K508" i="21"/>
  <c r="O508" i="21"/>
  <c r="E509" i="21"/>
  <c r="F509" i="21"/>
  <c r="D510" i="21"/>
  <c r="N510" i="21"/>
  <c r="I510" i="21"/>
  <c r="L510" i="21"/>
  <c r="J510" i="21"/>
  <c r="H511" i="21"/>
  <c r="P510" i="21"/>
  <c r="Q509" i="21"/>
  <c r="M509" i="21"/>
  <c r="K509" i="21"/>
  <c r="O509" i="21"/>
  <c r="E510" i="21"/>
  <c r="D511" i="21"/>
  <c r="F510" i="21"/>
  <c r="O510" i="21"/>
  <c r="K510" i="21"/>
  <c r="Q510" i="21"/>
  <c r="M510" i="21"/>
  <c r="J511" i="21"/>
  <c r="L511" i="21"/>
  <c r="I511" i="21"/>
  <c r="H512" i="21"/>
  <c r="P511" i="21"/>
  <c r="N511" i="21"/>
  <c r="F511" i="21"/>
  <c r="D512" i="21"/>
  <c r="E511" i="21"/>
  <c r="Q511" i="21"/>
  <c r="M511" i="21"/>
  <c r="O511" i="21"/>
  <c r="K511" i="21"/>
  <c r="N512" i="21"/>
  <c r="P512" i="21"/>
  <c r="I512" i="21"/>
  <c r="J512" i="21"/>
  <c r="L512" i="21"/>
  <c r="H513" i="21"/>
  <c r="F512" i="21"/>
  <c r="E512" i="21"/>
  <c r="D513" i="21"/>
  <c r="Q512" i="21"/>
  <c r="M512" i="21"/>
  <c r="O512" i="21"/>
  <c r="K512" i="21"/>
  <c r="H514" i="21"/>
  <c r="L513" i="21"/>
  <c r="I513" i="21"/>
  <c r="P513" i="21"/>
  <c r="J513" i="21"/>
  <c r="N513" i="21"/>
  <c r="E513" i="21"/>
  <c r="D514" i="21"/>
  <c r="F513" i="21"/>
  <c r="J514" i="21"/>
  <c r="L514" i="21"/>
  <c r="N514" i="21"/>
  <c r="P514" i="21"/>
  <c r="H515" i="21"/>
  <c r="I514" i="21"/>
  <c r="O513" i="21"/>
  <c r="M513" i="21"/>
  <c r="Q513" i="21"/>
  <c r="K513" i="21"/>
  <c r="E514" i="21"/>
  <c r="D515" i="21"/>
  <c r="F514" i="21"/>
  <c r="H516" i="21"/>
  <c r="L515" i="21"/>
  <c r="I515" i="21"/>
  <c r="N515" i="21"/>
  <c r="P515" i="21"/>
  <c r="J515" i="21"/>
  <c r="K514" i="21"/>
  <c r="O514" i="21"/>
  <c r="Q514" i="21"/>
  <c r="M514" i="21"/>
  <c r="E515" i="21"/>
  <c r="F515" i="21"/>
  <c r="D516" i="21"/>
  <c r="H517" i="21"/>
  <c r="I516" i="21"/>
  <c r="N516" i="21"/>
  <c r="P516" i="21"/>
  <c r="J516" i="21"/>
  <c r="L516" i="21"/>
  <c r="M515" i="21"/>
  <c r="Q515" i="21"/>
  <c r="O515" i="21"/>
  <c r="K515" i="21"/>
  <c r="E516" i="21"/>
  <c r="D517" i="21"/>
  <c r="F516" i="21"/>
  <c r="N517" i="21"/>
  <c r="H518" i="21"/>
  <c r="J517" i="21"/>
  <c r="L517" i="21"/>
  <c r="P517" i="21"/>
  <c r="I517" i="21"/>
  <c r="Q516" i="21"/>
  <c r="K516" i="21"/>
  <c r="O516" i="21"/>
  <c r="M516" i="21"/>
  <c r="E517" i="21"/>
  <c r="F517" i="21"/>
  <c r="D518" i="21"/>
  <c r="N518" i="21"/>
  <c r="P518" i="21"/>
  <c r="L518" i="21"/>
  <c r="I518" i="21"/>
  <c r="J518" i="21"/>
  <c r="H519" i="21"/>
  <c r="Q517" i="21"/>
  <c r="O517" i="21"/>
  <c r="K517" i="21"/>
  <c r="M517" i="21"/>
  <c r="E518" i="21"/>
  <c r="F518" i="21"/>
  <c r="D519" i="21"/>
  <c r="K518" i="21"/>
  <c r="O518" i="21"/>
  <c r="M518" i="21"/>
  <c r="Q518" i="21"/>
  <c r="J519" i="21"/>
  <c r="L519" i="21"/>
  <c r="N519" i="21"/>
  <c r="I519" i="21"/>
  <c r="P519" i="21"/>
  <c r="H520" i="21"/>
  <c r="F519" i="21"/>
  <c r="D520" i="21"/>
  <c r="E519" i="21"/>
  <c r="Q519" i="21"/>
  <c r="M519" i="21"/>
  <c r="K519" i="21"/>
  <c r="O519" i="21"/>
  <c r="L520" i="21"/>
  <c r="J520" i="21"/>
  <c r="H521" i="21"/>
  <c r="I520" i="21"/>
  <c r="P520" i="21"/>
  <c r="N520" i="21"/>
  <c r="D521" i="21"/>
  <c r="F520" i="21"/>
  <c r="E520" i="21"/>
  <c r="J521" i="21"/>
  <c r="L521" i="21"/>
  <c r="P521" i="21"/>
  <c r="H522" i="21"/>
  <c r="N521" i="21"/>
  <c r="I521" i="21"/>
  <c r="O520" i="21"/>
  <c r="M520" i="21"/>
  <c r="K520" i="21"/>
  <c r="Q520" i="21"/>
  <c r="D522" i="21"/>
  <c r="F521" i="21"/>
  <c r="E521" i="21"/>
  <c r="H523" i="21"/>
  <c r="L522" i="21"/>
  <c r="I522" i="21"/>
  <c r="N522" i="21"/>
  <c r="P522" i="21"/>
  <c r="J522" i="21"/>
  <c r="Q521" i="21"/>
  <c r="M521" i="21"/>
  <c r="O521" i="21"/>
  <c r="K521" i="21"/>
  <c r="E522" i="21"/>
  <c r="D523" i="21"/>
  <c r="F522" i="21"/>
  <c r="P523" i="21"/>
  <c r="N523" i="21"/>
  <c r="J523" i="21"/>
  <c r="L523" i="21"/>
  <c r="I523" i="21"/>
  <c r="H524" i="21"/>
  <c r="M522" i="21"/>
  <c r="K522" i="21"/>
  <c r="O522" i="21"/>
  <c r="Q522" i="21"/>
  <c r="D524" i="21"/>
  <c r="F523" i="21"/>
  <c r="E523" i="21"/>
  <c r="O523" i="21"/>
  <c r="M523" i="21"/>
  <c r="Q523" i="21"/>
  <c r="K523" i="21"/>
  <c r="N524" i="21"/>
  <c r="P524" i="21"/>
  <c r="J524" i="21"/>
  <c r="H525" i="21"/>
  <c r="I524" i="21"/>
  <c r="L524" i="21"/>
  <c r="E524" i="21"/>
  <c r="F524" i="21"/>
  <c r="D525" i="21"/>
  <c r="L525" i="21"/>
  <c r="N525" i="21"/>
  <c r="I525" i="21"/>
  <c r="P525" i="21"/>
  <c r="H526" i="21"/>
  <c r="J525" i="21"/>
  <c r="K524" i="21"/>
  <c r="Q524" i="21"/>
  <c r="O524" i="21"/>
  <c r="M524" i="21"/>
  <c r="D526" i="21"/>
  <c r="F525" i="21"/>
  <c r="E525" i="21"/>
  <c r="Q525" i="21"/>
  <c r="O525" i="21"/>
  <c r="K525" i="21"/>
  <c r="M525" i="21"/>
  <c r="L526" i="21"/>
  <c r="N526" i="21"/>
  <c r="H527" i="21"/>
  <c r="J526" i="21"/>
  <c r="P526" i="21"/>
  <c r="I526" i="21"/>
  <c r="E526" i="21"/>
  <c r="D527" i="21"/>
  <c r="F526" i="21"/>
  <c r="H528" i="21"/>
  <c r="J527" i="21"/>
  <c r="L527" i="21"/>
  <c r="N527" i="21"/>
  <c r="P527" i="21"/>
  <c r="I527" i="21"/>
  <c r="Q526" i="21"/>
  <c r="M526" i="21"/>
  <c r="K526" i="21"/>
  <c r="O526" i="21"/>
  <c r="E527" i="21"/>
  <c r="D528" i="21"/>
  <c r="F527" i="21"/>
  <c r="H529" i="21"/>
  <c r="N528" i="21"/>
  <c r="I528" i="21"/>
  <c r="L528" i="21"/>
  <c r="P528" i="21"/>
  <c r="J528" i="21"/>
  <c r="Q527" i="21"/>
  <c r="K527" i="21"/>
  <c r="O527" i="21"/>
  <c r="M527" i="21"/>
  <c r="F528" i="21"/>
  <c r="E528" i="21"/>
  <c r="D529" i="21"/>
  <c r="N529" i="21"/>
  <c r="P529" i="21"/>
  <c r="H530" i="21"/>
  <c r="I529" i="21"/>
  <c r="J529" i="21"/>
  <c r="L529" i="21"/>
  <c r="O528" i="21"/>
  <c r="Q528" i="21"/>
  <c r="M528" i="21"/>
  <c r="K528" i="21"/>
  <c r="F529" i="21"/>
  <c r="D530" i="21"/>
  <c r="E529" i="21"/>
  <c r="I530" i="21"/>
  <c r="N530" i="21"/>
  <c r="J530" i="21"/>
  <c r="H531" i="21"/>
  <c r="L530" i="21"/>
  <c r="P530" i="21"/>
  <c r="M529" i="21"/>
  <c r="Q529" i="21"/>
  <c r="K529" i="21"/>
  <c r="O529" i="21"/>
  <c r="E530" i="21"/>
  <c r="D531" i="21"/>
  <c r="F530" i="21"/>
  <c r="M530" i="21"/>
  <c r="Q530" i="21"/>
  <c r="O530" i="21"/>
  <c r="K530" i="21"/>
  <c r="J531" i="21"/>
  <c r="N531" i="21"/>
  <c r="H532" i="21"/>
  <c r="I531" i="21"/>
  <c r="P531" i="21"/>
  <c r="L531" i="21"/>
  <c r="F531" i="21"/>
  <c r="D532" i="21"/>
  <c r="E531" i="21"/>
  <c r="H533" i="21"/>
  <c r="I532" i="21"/>
  <c r="P532" i="21"/>
  <c r="J532" i="21"/>
  <c r="L532" i="21"/>
  <c r="N532" i="21"/>
  <c r="O531" i="21"/>
  <c r="M531" i="21"/>
  <c r="Q531" i="21"/>
  <c r="K531" i="21"/>
  <c r="D533" i="21"/>
  <c r="F532" i="21"/>
  <c r="E532" i="21"/>
  <c r="L533" i="21"/>
  <c r="N533" i="21"/>
  <c r="P533" i="21"/>
  <c r="I533" i="21"/>
  <c r="J533" i="21"/>
  <c r="H534" i="21"/>
  <c r="M532" i="21"/>
  <c r="Q532" i="21"/>
  <c r="K532" i="21"/>
  <c r="O532" i="21"/>
  <c r="D534" i="21"/>
  <c r="F533" i="21"/>
  <c r="E533" i="21"/>
  <c r="Q533" i="21"/>
  <c r="O533" i="21"/>
  <c r="M533" i="21"/>
  <c r="K533" i="21"/>
  <c r="L534" i="21"/>
  <c r="J534" i="21"/>
  <c r="P534" i="21"/>
  <c r="I534" i="21"/>
  <c r="H535" i="21"/>
  <c r="N534" i="21"/>
  <c r="F534" i="21"/>
  <c r="E534" i="21"/>
  <c r="D535" i="21"/>
  <c r="K534" i="21"/>
  <c r="O534" i="21"/>
  <c r="M534" i="21"/>
  <c r="Q534" i="21"/>
  <c r="N535" i="21"/>
  <c r="H536" i="21"/>
  <c r="P535" i="21"/>
  <c r="I535" i="21"/>
  <c r="L535" i="21"/>
  <c r="J535" i="21"/>
  <c r="E535" i="21"/>
  <c r="F535" i="21"/>
  <c r="D536" i="21"/>
  <c r="J536" i="21"/>
  <c r="L536" i="21"/>
  <c r="N536" i="21"/>
  <c r="H537" i="21"/>
  <c r="P536" i="21"/>
  <c r="I536" i="21"/>
  <c r="O535" i="21"/>
  <c r="Q535" i="21"/>
  <c r="K535" i="21"/>
  <c r="M535" i="21"/>
  <c r="F536" i="21"/>
  <c r="E536" i="21"/>
  <c r="D537" i="21"/>
  <c r="J537" i="21"/>
  <c r="N537" i="21"/>
  <c r="P537" i="21"/>
  <c r="H538" i="21"/>
  <c r="I537" i="21"/>
  <c r="L537" i="21"/>
  <c r="Q536" i="21"/>
  <c r="K536" i="21"/>
  <c r="M536" i="21"/>
  <c r="O536" i="21"/>
  <c r="D538" i="21"/>
  <c r="F537" i="21"/>
  <c r="E537" i="21"/>
  <c r="P538" i="21"/>
  <c r="I538" i="21"/>
  <c r="L538" i="21"/>
  <c r="N538" i="21"/>
  <c r="J538" i="21"/>
  <c r="H539" i="21"/>
  <c r="K537" i="21"/>
  <c r="O537" i="21"/>
  <c r="M537" i="21"/>
  <c r="Q537" i="21"/>
  <c r="E538" i="21"/>
  <c r="F538" i="21"/>
  <c r="D539" i="21"/>
  <c r="Q538" i="21"/>
  <c r="K538" i="21"/>
  <c r="O538" i="21"/>
  <c r="M538" i="21"/>
  <c r="N539" i="21"/>
  <c r="P539" i="21"/>
  <c r="L539" i="21"/>
  <c r="H540" i="21"/>
  <c r="J539" i="21"/>
  <c r="I539" i="21"/>
  <c r="D540" i="21"/>
  <c r="E539" i="21"/>
  <c r="F539" i="21"/>
  <c r="I540" i="21"/>
  <c r="J540" i="21"/>
  <c r="N540" i="21"/>
  <c r="P540" i="21"/>
  <c r="L540" i="21"/>
  <c r="H541" i="21"/>
  <c r="Q539" i="21"/>
  <c r="K539" i="21"/>
  <c r="M539" i="21"/>
  <c r="O539" i="21"/>
  <c r="D541" i="21"/>
  <c r="F540" i="21"/>
  <c r="E540" i="21"/>
  <c r="O540" i="21"/>
  <c r="M540" i="21"/>
  <c r="Q540" i="21"/>
  <c r="K540" i="21"/>
  <c r="H542" i="21"/>
  <c r="J541" i="21"/>
  <c r="L541" i="21"/>
  <c r="N541" i="21"/>
  <c r="I541" i="21"/>
  <c r="P541" i="21"/>
  <c r="D542" i="21"/>
  <c r="F541" i="21"/>
  <c r="E541" i="21"/>
  <c r="P542" i="21"/>
  <c r="I542" i="21"/>
  <c r="J542" i="21"/>
  <c r="L542" i="21"/>
  <c r="N542" i="21"/>
  <c r="H543" i="21"/>
  <c r="K541" i="21"/>
  <c r="O541" i="21"/>
  <c r="Q541" i="21"/>
  <c r="M541" i="21"/>
  <c r="F542" i="21"/>
  <c r="D543" i="21"/>
  <c r="E542" i="21"/>
  <c r="Q542" i="21"/>
  <c r="O542" i="21"/>
  <c r="K542" i="21"/>
  <c r="M542" i="21"/>
  <c r="L543" i="21"/>
  <c r="N543" i="21"/>
  <c r="H544" i="21"/>
  <c r="P543" i="21"/>
  <c r="I543" i="21"/>
  <c r="J543" i="21"/>
  <c r="E543" i="21"/>
  <c r="F543" i="21"/>
  <c r="D544" i="21"/>
  <c r="P544" i="21"/>
  <c r="H545" i="21"/>
  <c r="J544" i="21"/>
  <c r="L544" i="21"/>
  <c r="N544" i="21"/>
  <c r="I544" i="21"/>
  <c r="K543" i="21"/>
  <c r="O543" i="21"/>
  <c r="M543" i="21"/>
  <c r="Q543" i="21"/>
  <c r="F544" i="21"/>
  <c r="D545" i="21"/>
  <c r="E544" i="21"/>
  <c r="H546" i="21"/>
  <c r="L545" i="21"/>
  <c r="I545" i="21"/>
  <c r="J545" i="21"/>
  <c r="P545" i="21"/>
  <c r="N545" i="21"/>
  <c r="O544" i="21"/>
  <c r="Q544" i="21"/>
  <c r="K544" i="21"/>
  <c r="M544" i="21"/>
  <c r="E545" i="21"/>
  <c r="D546" i="21"/>
  <c r="F545" i="21"/>
  <c r="J546" i="21"/>
  <c r="L546" i="21"/>
  <c r="I546" i="21"/>
  <c r="H547" i="21"/>
  <c r="P546" i="21"/>
  <c r="N546" i="21"/>
  <c r="O545" i="21"/>
  <c r="M545" i="21"/>
  <c r="Q545" i="21"/>
  <c r="K545" i="21"/>
  <c r="F546" i="21"/>
  <c r="E546" i="21"/>
  <c r="D547" i="21"/>
  <c r="Q546" i="21"/>
  <c r="K546" i="21"/>
  <c r="O546" i="21"/>
  <c r="M546" i="21"/>
  <c r="H548" i="21"/>
  <c r="N547" i="21"/>
  <c r="P547" i="21"/>
  <c r="I547" i="21"/>
  <c r="J547" i="21"/>
  <c r="L547" i="21"/>
  <c r="E547" i="21"/>
  <c r="D548" i="21"/>
  <c r="F547" i="21"/>
  <c r="I548" i="21"/>
  <c r="H549" i="21"/>
  <c r="J548" i="21"/>
  <c r="N548" i="21"/>
  <c r="L548" i="21"/>
  <c r="P548" i="21"/>
  <c r="Q547" i="21"/>
  <c r="O547" i="21"/>
  <c r="M547" i="21"/>
  <c r="K547" i="21"/>
  <c r="E548" i="21"/>
  <c r="F548" i="21"/>
  <c r="D549" i="21"/>
  <c r="M548" i="21"/>
  <c r="Q548" i="21"/>
  <c r="K548" i="21"/>
  <c r="O548" i="21"/>
  <c r="H550" i="21"/>
  <c r="I549" i="21"/>
  <c r="P549" i="21"/>
  <c r="L549" i="21"/>
  <c r="N549" i="21"/>
  <c r="J549" i="21"/>
  <c r="D550" i="21"/>
  <c r="E549" i="21"/>
  <c r="F549" i="21"/>
  <c r="N550" i="21"/>
  <c r="H551" i="21"/>
  <c r="I550" i="21"/>
  <c r="P550" i="21"/>
  <c r="J550" i="21"/>
  <c r="L550" i="21"/>
  <c r="Q549" i="21"/>
  <c r="K549" i="21"/>
  <c r="O549" i="21"/>
  <c r="M549" i="21"/>
  <c r="D551" i="21"/>
  <c r="E550" i="21"/>
  <c r="F550" i="21"/>
  <c r="H552" i="21"/>
  <c r="I551" i="21"/>
  <c r="P551" i="21"/>
  <c r="J551" i="21"/>
  <c r="L551" i="21"/>
  <c r="N551" i="21"/>
  <c r="K550" i="21"/>
  <c r="O550" i="21"/>
  <c r="Q550" i="21"/>
  <c r="M550" i="21"/>
  <c r="E551" i="21"/>
  <c r="D552" i="21"/>
  <c r="F551" i="21"/>
  <c r="I552" i="21"/>
  <c r="H553" i="21"/>
  <c r="J552" i="21"/>
  <c r="P552" i="21"/>
  <c r="N552" i="21"/>
  <c r="L552" i="21"/>
  <c r="O551" i="21"/>
  <c r="M551" i="21"/>
  <c r="Q551" i="21"/>
  <c r="K551" i="21"/>
  <c r="F552" i="21"/>
  <c r="D553" i="21"/>
  <c r="E552" i="21"/>
  <c r="K552" i="21"/>
  <c r="O552" i="21"/>
  <c r="M552" i="21"/>
  <c r="Q552" i="21"/>
  <c r="I553" i="21"/>
  <c r="J553" i="21"/>
  <c r="L553" i="21"/>
  <c r="N553" i="21"/>
  <c r="P553" i="21"/>
  <c r="H554" i="21"/>
  <c r="F553" i="21"/>
  <c r="D554" i="21"/>
  <c r="E553" i="21"/>
  <c r="O553" i="21"/>
  <c r="M553" i="21"/>
  <c r="Q553" i="21"/>
  <c r="K553" i="21"/>
  <c r="P554" i="21"/>
  <c r="L554" i="21"/>
  <c r="H555" i="21"/>
  <c r="J554" i="21"/>
  <c r="N554" i="21"/>
  <c r="I554" i="21"/>
  <c r="E554" i="21"/>
  <c r="D555" i="21"/>
  <c r="F554" i="21"/>
  <c r="I555" i="21"/>
  <c r="L555" i="21"/>
  <c r="N555" i="21"/>
  <c r="P555" i="21"/>
  <c r="H556" i="21"/>
  <c r="J555" i="21"/>
  <c r="Q554" i="21"/>
  <c r="K554" i="21"/>
  <c r="M554" i="21"/>
  <c r="O554" i="21"/>
  <c r="F555" i="21"/>
  <c r="D556" i="21"/>
  <c r="E555" i="21"/>
  <c r="Q555" i="21"/>
  <c r="O555" i="21"/>
  <c r="M555" i="21"/>
  <c r="K555" i="21"/>
  <c r="H557" i="21"/>
  <c r="N556" i="21"/>
  <c r="P556" i="21"/>
  <c r="I556" i="21"/>
  <c r="L556" i="21"/>
  <c r="J556" i="21"/>
  <c r="E556" i="21"/>
  <c r="D557" i="21"/>
  <c r="F556" i="21"/>
  <c r="P557" i="21"/>
  <c r="H558" i="21"/>
  <c r="J557" i="21"/>
  <c r="N557" i="21"/>
  <c r="L557" i="21"/>
  <c r="I557" i="21"/>
  <c r="Q556" i="21"/>
  <c r="O556" i="21"/>
  <c r="M556" i="21"/>
  <c r="K556" i="21"/>
  <c r="D558" i="21"/>
  <c r="E557" i="21"/>
  <c r="F557" i="21"/>
  <c r="I558" i="21"/>
  <c r="P558" i="21"/>
  <c r="J558" i="21"/>
  <c r="L558" i="21"/>
  <c r="N558" i="21"/>
  <c r="H559" i="21"/>
  <c r="Q557" i="21"/>
  <c r="K557" i="21"/>
  <c r="O557" i="21"/>
  <c r="M557" i="21"/>
  <c r="F558" i="21"/>
  <c r="D559" i="21"/>
  <c r="E558" i="21"/>
  <c r="K558" i="21"/>
  <c r="O558" i="21"/>
  <c r="M558" i="21"/>
  <c r="Q558" i="21"/>
  <c r="P559" i="21"/>
  <c r="J559" i="21"/>
  <c r="H560" i="21"/>
  <c r="L559" i="21"/>
  <c r="N559" i="21"/>
  <c r="I559" i="21"/>
  <c r="D560" i="21"/>
  <c r="E559" i="21"/>
  <c r="F559" i="21"/>
  <c r="J560" i="21"/>
  <c r="L560" i="21"/>
  <c r="N560" i="21"/>
  <c r="P560" i="21"/>
  <c r="I560" i="21"/>
  <c r="H561" i="21"/>
  <c r="Q559" i="21"/>
  <c r="O559" i="21"/>
  <c r="M559" i="21"/>
  <c r="K559" i="21"/>
  <c r="D561" i="21"/>
  <c r="E560" i="21"/>
  <c r="F560" i="21"/>
  <c r="K560" i="21"/>
  <c r="O560" i="21"/>
  <c r="M560" i="21"/>
  <c r="Q560" i="21"/>
  <c r="H562" i="21"/>
  <c r="I561" i="21"/>
  <c r="L561" i="21"/>
  <c r="N561" i="21"/>
  <c r="P561" i="21"/>
  <c r="J561" i="21"/>
  <c r="E561" i="21"/>
  <c r="D562" i="21"/>
  <c r="F561" i="21"/>
  <c r="N562" i="21"/>
  <c r="H563" i="21"/>
  <c r="I562" i="21"/>
  <c r="J562" i="21"/>
  <c r="L562" i="21"/>
  <c r="P562" i="21"/>
  <c r="O561" i="21"/>
  <c r="K561" i="21"/>
  <c r="M561" i="21"/>
  <c r="Q561" i="21"/>
  <c r="E562" i="21"/>
  <c r="D563" i="21"/>
  <c r="F562" i="21"/>
  <c r="P563" i="21"/>
  <c r="H564" i="21"/>
  <c r="J563" i="21"/>
  <c r="L563" i="21"/>
  <c r="N563" i="21"/>
  <c r="I563" i="21"/>
  <c r="K562" i="21"/>
  <c r="O562" i="21"/>
  <c r="M562" i="21"/>
  <c r="Q562" i="21"/>
  <c r="E563" i="21"/>
  <c r="F563" i="21"/>
  <c r="D564" i="21"/>
  <c r="N564" i="21"/>
  <c r="P564" i="21"/>
  <c r="I564" i="21"/>
  <c r="J564" i="21"/>
  <c r="L564" i="21"/>
  <c r="H565" i="21"/>
  <c r="O563" i="21"/>
  <c r="Q563" i="21"/>
  <c r="K563" i="21"/>
  <c r="M563" i="21"/>
  <c r="E564" i="21"/>
  <c r="F564" i="21"/>
  <c r="D565" i="21"/>
  <c r="K564" i="21"/>
  <c r="O564" i="21"/>
  <c r="M564" i="21"/>
  <c r="Q564" i="21"/>
  <c r="J565" i="21"/>
  <c r="L565" i="21"/>
  <c r="N565" i="21"/>
  <c r="P565" i="21"/>
  <c r="H566" i="21"/>
  <c r="I565" i="21"/>
  <c r="D566" i="21"/>
  <c r="F565" i="21"/>
  <c r="E565" i="21"/>
  <c r="P566" i="21"/>
  <c r="N566" i="21"/>
  <c r="J566" i="21"/>
  <c r="L566" i="21"/>
  <c r="I566" i="21"/>
  <c r="H567" i="21"/>
  <c r="Q565" i="21"/>
  <c r="K565" i="21"/>
  <c r="O565" i="21"/>
  <c r="M565" i="21"/>
  <c r="D567" i="21"/>
  <c r="E566" i="21"/>
  <c r="F566" i="21"/>
  <c r="Q566" i="21"/>
  <c r="K566" i="21"/>
  <c r="O566" i="21"/>
  <c r="M566" i="21"/>
  <c r="L567" i="21"/>
  <c r="N567" i="21"/>
  <c r="I567" i="21"/>
  <c r="P567" i="21"/>
  <c r="H568" i="21"/>
  <c r="J567" i="21"/>
  <c r="D568" i="21"/>
  <c r="E567" i="21"/>
  <c r="F567" i="21"/>
  <c r="Q567" i="21"/>
  <c r="K567" i="21"/>
  <c r="O567" i="21"/>
  <c r="M567" i="21"/>
  <c r="L568" i="21"/>
  <c r="N568" i="21"/>
  <c r="J568" i="21"/>
  <c r="P568" i="21"/>
  <c r="H569" i="21"/>
  <c r="I568" i="21"/>
  <c r="F568" i="21"/>
  <c r="D569" i="21"/>
  <c r="E568" i="21"/>
  <c r="P569" i="21"/>
  <c r="N569" i="21"/>
  <c r="H570" i="21"/>
  <c r="J569" i="21"/>
  <c r="L569" i="21"/>
  <c r="I569" i="21"/>
  <c r="Q568" i="21"/>
  <c r="K568" i="21"/>
  <c r="O568" i="21"/>
  <c r="M568" i="21"/>
  <c r="F569" i="21"/>
  <c r="E569" i="21"/>
  <c r="D570" i="21"/>
  <c r="J570" i="21"/>
  <c r="L570" i="21"/>
  <c r="N570" i="21"/>
  <c r="H571" i="21"/>
  <c r="I570" i="21"/>
  <c r="P570" i="21"/>
  <c r="O569" i="21"/>
  <c r="M569" i="21"/>
  <c r="Q569" i="21"/>
  <c r="K569" i="21"/>
  <c r="E570" i="21"/>
  <c r="D571" i="21"/>
  <c r="F570" i="21"/>
  <c r="J571" i="21"/>
  <c r="L571" i="21"/>
  <c r="H572" i="21"/>
  <c r="I571" i="21"/>
  <c r="N571" i="21"/>
  <c r="P571" i="21"/>
  <c r="M570" i="21"/>
  <c r="Q570" i="21"/>
  <c r="K570" i="21"/>
  <c r="O570" i="21"/>
  <c r="E571" i="21"/>
  <c r="D572" i="21"/>
  <c r="F571" i="21"/>
  <c r="H573" i="21"/>
  <c r="P572" i="21"/>
  <c r="N572" i="21"/>
  <c r="I572" i="21"/>
  <c r="J572" i="21"/>
  <c r="L572" i="21"/>
  <c r="O571" i="21"/>
  <c r="M571" i="21"/>
  <c r="Q571" i="21"/>
  <c r="K571" i="21"/>
  <c r="E572" i="21"/>
  <c r="D573" i="21"/>
  <c r="F572" i="21"/>
  <c r="L573" i="21"/>
  <c r="N573" i="21"/>
  <c r="J573" i="21"/>
  <c r="P573" i="21"/>
  <c r="H574" i="21"/>
  <c r="I573" i="21"/>
  <c r="M572" i="21"/>
  <c r="Q572" i="21"/>
  <c r="K572" i="21"/>
  <c r="O572" i="21"/>
  <c r="E573" i="21"/>
  <c r="F573" i="21"/>
  <c r="D574" i="21"/>
  <c r="L574" i="21"/>
  <c r="J574" i="21"/>
  <c r="N574" i="21"/>
  <c r="P574" i="21"/>
  <c r="H575" i="21"/>
  <c r="I574" i="21"/>
  <c r="Q573" i="21"/>
  <c r="K573" i="21"/>
  <c r="O573" i="21"/>
  <c r="M573" i="21"/>
  <c r="F574" i="21"/>
  <c r="D575" i="21"/>
  <c r="E574" i="21"/>
  <c r="I575" i="21"/>
  <c r="J575" i="21"/>
  <c r="L575" i="21"/>
  <c r="H576" i="21"/>
  <c r="P575" i="21"/>
  <c r="N575" i="21"/>
  <c r="O574" i="21"/>
  <c r="Q574" i="21"/>
  <c r="K574" i="21"/>
  <c r="M574" i="21"/>
  <c r="E575" i="21"/>
  <c r="D576" i="21"/>
  <c r="F575" i="21"/>
  <c r="Q575" i="21"/>
  <c r="M575" i="21"/>
  <c r="K575" i="21"/>
  <c r="O575" i="21"/>
  <c r="H577" i="21"/>
  <c r="I576" i="21"/>
  <c r="L576" i="21"/>
  <c r="N576" i="21"/>
  <c r="P576" i="21"/>
  <c r="J576" i="21"/>
  <c r="F576" i="21"/>
  <c r="E576" i="21"/>
  <c r="D577" i="21"/>
  <c r="L577" i="21"/>
  <c r="H578" i="21"/>
  <c r="J577" i="21"/>
  <c r="N577" i="21"/>
  <c r="P577" i="21"/>
  <c r="I577" i="21"/>
  <c r="Q576" i="21"/>
  <c r="K576" i="21"/>
  <c r="O576" i="21"/>
  <c r="M576" i="21"/>
  <c r="D578" i="21"/>
  <c r="F577" i="21"/>
  <c r="E577" i="21"/>
  <c r="H579" i="21"/>
  <c r="J578" i="21"/>
  <c r="L578" i="21"/>
  <c r="P578" i="21"/>
  <c r="I578" i="21"/>
  <c r="N578" i="21"/>
  <c r="O577" i="21"/>
  <c r="M577" i="21"/>
  <c r="Q577" i="21"/>
  <c r="K577" i="21"/>
  <c r="E578" i="21"/>
  <c r="D579" i="21"/>
  <c r="F578" i="21"/>
  <c r="P579" i="21"/>
  <c r="N579" i="21"/>
  <c r="H580" i="21"/>
  <c r="J579" i="21"/>
  <c r="L579" i="21"/>
  <c r="I579" i="21"/>
  <c r="K578" i="21"/>
  <c r="O578" i="21"/>
  <c r="Q578" i="21"/>
  <c r="M578" i="21"/>
  <c r="E579" i="21"/>
  <c r="D580" i="21"/>
  <c r="F579" i="21"/>
  <c r="N580" i="21"/>
  <c r="P580" i="21"/>
  <c r="L580" i="21"/>
  <c r="I580" i="21"/>
  <c r="H581" i="21"/>
  <c r="J580" i="21"/>
  <c r="Q579" i="21"/>
  <c r="O579" i="21"/>
  <c r="M579" i="21"/>
  <c r="K579" i="21"/>
  <c r="E580" i="21"/>
  <c r="D581" i="21"/>
  <c r="F580" i="21"/>
  <c r="Q580" i="21"/>
  <c r="K580" i="21"/>
  <c r="M580" i="21"/>
  <c r="O580" i="21"/>
  <c r="H582" i="21"/>
  <c r="N581" i="21"/>
  <c r="P581" i="21"/>
  <c r="J581" i="21"/>
  <c r="L581" i="21"/>
  <c r="I581" i="21"/>
  <c r="D582" i="21"/>
  <c r="F581" i="21"/>
  <c r="E581" i="21"/>
  <c r="J582" i="21"/>
  <c r="L582" i="21"/>
  <c r="N582" i="21"/>
  <c r="H583" i="21"/>
  <c r="P582" i="21"/>
  <c r="I582" i="21"/>
  <c r="Q581" i="21"/>
  <c r="M581" i="21"/>
  <c r="O581" i="21"/>
  <c r="K581" i="21"/>
  <c r="E582" i="21"/>
  <c r="F582" i="21"/>
  <c r="D583" i="21"/>
  <c r="I583" i="21"/>
  <c r="J583" i="21"/>
  <c r="L583" i="21"/>
  <c r="N583" i="21"/>
  <c r="H584" i="21"/>
  <c r="P583" i="21"/>
  <c r="K582" i="21"/>
  <c r="O582" i="21"/>
  <c r="Q582" i="21"/>
  <c r="M582" i="21"/>
  <c r="E583" i="21"/>
  <c r="F583" i="21"/>
  <c r="D584" i="21"/>
  <c r="Q583" i="21"/>
  <c r="M583" i="21"/>
  <c r="O583" i="21"/>
  <c r="K583" i="21"/>
  <c r="L584" i="21"/>
  <c r="N584" i="21"/>
  <c r="P584" i="21"/>
  <c r="H585" i="21"/>
  <c r="J584" i="21"/>
  <c r="I584" i="21"/>
  <c r="F584" i="21"/>
  <c r="D585" i="21"/>
  <c r="E584" i="21"/>
  <c r="H586" i="21"/>
  <c r="N585" i="21"/>
  <c r="P585" i="21"/>
  <c r="J585" i="21"/>
  <c r="L585" i="21"/>
  <c r="I585" i="21"/>
  <c r="O584" i="21"/>
  <c r="Q584" i="21"/>
  <c r="K584" i="21"/>
  <c r="M584" i="21"/>
  <c r="D586" i="21"/>
  <c r="F585" i="21"/>
  <c r="E585" i="21"/>
  <c r="H587" i="21"/>
  <c r="N586" i="21"/>
  <c r="P586" i="21"/>
  <c r="I586" i="21"/>
  <c r="J586" i="21"/>
  <c r="L586" i="21"/>
  <c r="Q585" i="21"/>
  <c r="O585" i="21"/>
  <c r="M585" i="21"/>
  <c r="K585" i="21"/>
  <c r="E586" i="21"/>
  <c r="D587" i="21"/>
  <c r="F586" i="21"/>
  <c r="J587" i="21"/>
  <c r="I587" i="21"/>
  <c r="N587" i="21"/>
  <c r="H588" i="21"/>
  <c r="P587" i="21"/>
  <c r="L587" i="21"/>
  <c r="Q586" i="21"/>
  <c r="K586" i="21"/>
  <c r="M586" i="21"/>
  <c r="O586" i="21"/>
  <c r="D588" i="21"/>
  <c r="E587" i="21"/>
  <c r="F587" i="21"/>
  <c r="Q587" i="21"/>
  <c r="K587" i="21"/>
  <c r="O587" i="21"/>
  <c r="M587" i="21"/>
  <c r="H589" i="21"/>
  <c r="I588" i="21"/>
  <c r="N588" i="21"/>
  <c r="J588" i="21"/>
  <c r="P588" i="21"/>
  <c r="L588" i="21"/>
  <c r="F588" i="21"/>
  <c r="D589" i="21"/>
  <c r="E588" i="21"/>
  <c r="L589" i="21"/>
  <c r="N589" i="21"/>
  <c r="J589" i="21"/>
  <c r="H590" i="21"/>
  <c r="P589" i="21"/>
  <c r="I589" i="21"/>
  <c r="Q588" i="21"/>
  <c r="K588" i="21"/>
  <c r="O588" i="21"/>
  <c r="M588" i="21"/>
  <c r="E589" i="21"/>
  <c r="F589" i="21"/>
  <c r="D590" i="21"/>
  <c r="J590" i="21"/>
  <c r="L590" i="21"/>
  <c r="N590" i="21"/>
  <c r="P590" i="21"/>
  <c r="I590" i="21"/>
  <c r="H591" i="21"/>
  <c r="K589" i="21"/>
  <c r="O589" i="21"/>
  <c r="Q589" i="21"/>
  <c r="M589" i="21"/>
  <c r="D591" i="21"/>
  <c r="F590" i="21"/>
  <c r="E590" i="21"/>
  <c r="O590" i="21"/>
  <c r="M590" i="21"/>
  <c r="Q590" i="21"/>
  <c r="K590" i="21"/>
  <c r="J591" i="21"/>
  <c r="N591" i="21"/>
  <c r="P591" i="21"/>
  <c r="H592" i="21"/>
  <c r="I591" i="21"/>
  <c r="L591" i="21"/>
  <c r="E591" i="21"/>
  <c r="D592" i="21"/>
  <c r="F591" i="21"/>
  <c r="J592" i="21"/>
  <c r="L592" i="21"/>
  <c r="I592" i="21"/>
  <c r="N592" i="21"/>
  <c r="P592" i="21"/>
  <c r="H593" i="21"/>
  <c r="Q591" i="21"/>
  <c r="O591" i="21"/>
  <c r="K591" i="21"/>
  <c r="M591" i="21"/>
  <c r="F592" i="21"/>
  <c r="E592" i="21"/>
  <c r="D593" i="21"/>
  <c r="K592" i="21"/>
  <c r="M592" i="21"/>
  <c r="O592" i="21"/>
  <c r="Q592" i="21"/>
  <c r="H594" i="21"/>
  <c r="L593" i="21"/>
  <c r="N593" i="21"/>
  <c r="I593" i="21"/>
  <c r="P593" i="21"/>
  <c r="J593" i="21"/>
  <c r="E593" i="21"/>
  <c r="F593" i="21"/>
  <c r="D594" i="21"/>
  <c r="J594" i="21"/>
  <c r="N594" i="21"/>
  <c r="I594" i="21"/>
  <c r="H595" i="21"/>
  <c r="P594" i="21"/>
  <c r="L594" i="21"/>
  <c r="Q593" i="21"/>
  <c r="K593" i="21"/>
  <c r="O593" i="21"/>
  <c r="M593" i="21"/>
  <c r="D595" i="21"/>
  <c r="E594" i="21"/>
  <c r="F594" i="21"/>
  <c r="M594" i="21"/>
  <c r="K594" i="21"/>
  <c r="Q594" i="21"/>
  <c r="O594" i="21"/>
  <c r="P595" i="21"/>
  <c r="N595" i="21"/>
  <c r="J595" i="21"/>
  <c r="H596" i="21"/>
  <c r="L595" i="21"/>
  <c r="I595" i="21"/>
  <c r="D596" i="21"/>
  <c r="E595" i="21"/>
  <c r="F595" i="21"/>
  <c r="L596" i="21"/>
  <c r="I596" i="21"/>
  <c r="H597" i="21"/>
  <c r="J596" i="21"/>
  <c r="P596" i="21"/>
  <c r="N596" i="21"/>
  <c r="O595" i="21"/>
  <c r="Q595" i="21"/>
  <c r="K595" i="21"/>
  <c r="M595" i="21"/>
  <c r="D597" i="21"/>
  <c r="E596" i="21"/>
  <c r="F596" i="21"/>
  <c r="M596" i="21"/>
  <c r="K596" i="21"/>
  <c r="O596" i="21"/>
  <c r="Q596" i="21"/>
  <c r="L597" i="21"/>
  <c r="N597" i="21"/>
  <c r="P597" i="21"/>
  <c r="H598" i="21"/>
  <c r="J597" i="21"/>
  <c r="I597" i="21"/>
  <c r="F597" i="21"/>
  <c r="E597" i="21"/>
  <c r="D598" i="21"/>
  <c r="J598" i="21"/>
  <c r="L598" i="21"/>
  <c r="N598" i="21"/>
  <c r="I598" i="21"/>
  <c r="H599" i="21"/>
  <c r="P598" i="21"/>
  <c r="Q597" i="21"/>
  <c r="M597" i="21"/>
  <c r="K597" i="21"/>
  <c r="O597" i="21"/>
  <c r="D599" i="21"/>
  <c r="F598" i="21"/>
  <c r="E598" i="21"/>
  <c r="Q598" i="21"/>
  <c r="K598" i="21"/>
  <c r="O598" i="21"/>
  <c r="M598" i="21"/>
  <c r="J599" i="21"/>
  <c r="L599" i="21"/>
  <c r="P599" i="21"/>
  <c r="N599" i="21"/>
  <c r="I599" i="21"/>
  <c r="H600" i="21"/>
  <c r="E599" i="21"/>
  <c r="D600" i="21"/>
  <c r="F599" i="21"/>
  <c r="Q599" i="21"/>
  <c r="O599" i="21"/>
  <c r="K599" i="21"/>
  <c r="M599" i="21"/>
  <c r="N600" i="21"/>
  <c r="P600" i="21"/>
  <c r="L600" i="21"/>
  <c r="I600" i="21"/>
  <c r="H601" i="21"/>
  <c r="J600" i="21"/>
  <c r="F600" i="21"/>
  <c r="D601" i="21"/>
  <c r="E600" i="21"/>
  <c r="O600" i="21"/>
  <c r="M600" i="21"/>
  <c r="Q600" i="21"/>
  <c r="K600" i="21"/>
  <c r="H602" i="21"/>
  <c r="P601" i="21"/>
  <c r="L601" i="21"/>
  <c r="I601" i="21"/>
  <c r="N601" i="21"/>
  <c r="J601" i="21"/>
  <c r="D602" i="21"/>
  <c r="F601" i="21"/>
  <c r="E601" i="21"/>
  <c r="P602" i="21"/>
  <c r="N602" i="21"/>
  <c r="I602" i="21"/>
  <c r="J602" i="21"/>
  <c r="L602" i="21"/>
  <c r="H603" i="21"/>
  <c r="O601" i="21"/>
  <c r="M601" i="21"/>
  <c r="Q601" i="21"/>
  <c r="K601" i="21"/>
  <c r="F602" i="21"/>
  <c r="E602" i="21"/>
  <c r="D603" i="21"/>
  <c r="K602" i="21"/>
  <c r="O602" i="21"/>
  <c r="M602" i="21"/>
  <c r="Q602" i="21"/>
  <c r="I603" i="21"/>
  <c r="J603" i="21"/>
  <c r="L603" i="21"/>
  <c r="H604" i="21"/>
  <c r="P603" i="21"/>
  <c r="N603" i="21"/>
  <c r="D604" i="21"/>
  <c r="F603" i="21"/>
  <c r="E603" i="21"/>
  <c r="Q603" i="21"/>
  <c r="K603" i="21"/>
  <c r="O603" i="21"/>
  <c r="M603" i="21"/>
  <c r="J604" i="21"/>
  <c r="H605" i="21"/>
  <c r="P604" i="21"/>
  <c r="L604" i="21"/>
  <c r="I604" i="21"/>
  <c r="N604" i="21"/>
  <c r="D605" i="21"/>
  <c r="E604" i="21"/>
  <c r="F604" i="21"/>
  <c r="I605" i="21"/>
  <c r="L605" i="21"/>
  <c r="N605" i="21"/>
  <c r="J605" i="21"/>
  <c r="P605" i="21"/>
  <c r="H606" i="21"/>
  <c r="Q604" i="21"/>
  <c r="O604" i="21"/>
  <c r="K604" i="21"/>
  <c r="M604" i="21"/>
  <c r="E605" i="21"/>
  <c r="F605" i="21"/>
  <c r="D606" i="21"/>
  <c r="Q605" i="21"/>
  <c r="O605" i="21"/>
  <c r="K605" i="21"/>
  <c r="M605" i="21"/>
  <c r="H607" i="21"/>
  <c r="N606" i="21"/>
  <c r="P606" i="21"/>
  <c r="I606" i="21"/>
  <c r="J606" i="21"/>
  <c r="L606" i="21"/>
  <c r="F606" i="21"/>
  <c r="D607" i="21"/>
  <c r="E606" i="21"/>
  <c r="I607" i="21"/>
  <c r="L607" i="21"/>
  <c r="J607" i="21"/>
  <c r="N607" i="21"/>
  <c r="H608" i="21"/>
  <c r="P607" i="21"/>
  <c r="O606" i="21"/>
  <c r="Q606" i="21"/>
  <c r="K606" i="21"/>
  <c r="M606" i="21"/>
  <c r="D608" i="21"/>
  <c r="E607" i="21"/>
  <c r="F607" i="21"/>
  <c r="Q607" i="21"/>
  <c r="O607" i="21"/>
  <c r="K607" i="21"/>
  <c r="M607" i="21"/>
  <c r="P608" i="21"/>
  <c r="N608" i="21"/>
  <c r="J608" i="21"/>
  <c r="L608" i="21"/>
  <c r="H609" i="21"/>
  <c r="I608" i="21"/>
  <c r="F608" i="21"/>
  <c r="D609" i="21"/>
  <c r="E608" i="21"/>
  <c r="N609" i="21"/>
  <c r="P609" i="21"/>
  <c r="J609" i="21"/>
  <c r="I609" i="21"/>
  <c r="L609" i="21"/>
  <c r="H610" i="21"/>
  <c r="O608" i="21"/>
  <c r="Q608" i="21"/>
  <c r="K608" i="21"/>
  <c r="M608" i="21"/>
  <c r="D610" i="21"/>
  <c r="E609" i="21"/>
  <c r="F609" i="21"/>
  <c r="Q609" i="21"/>
  <c r="K609" i="21"/>
  <c r="M609" i="21"/>
  <c r="O609" i="21"/>
  <c r="J610" i="21"/>
  <c r="L610" i="21"/>
  <c r="N610" i="21"/>
  <c r="P610" i="21"/>
  <c r="H611" i="21"/>
  <c r="I610" i="21"/>
  <c r="E610" i="21"/>
  <c r="D611" i="21"/>
  <c r="F610" i="21"/>
  <c r="J611" i="21"/>
  <c r="H612" i="21"/>
  <c r="N611" i="21"/>
  <c r="P611" i="21"/>
  <c r="I611" i="21"/>
  <c r="L611" i="21"/>
  <c r="M610" i="21"/>
  <c r="K610" i="21"/>
  <c r="O610" i="21"/>
  <c r="Q610" i="21"/>
  <c r="F611" i="21"/>
  <c r="E611" i="21"/>
  <c r="D612" i="21"/>
  <c r="H613" i="21"/>
  <c r="J612" i="21"/>
  <c r="N612" i="21"/>
  <c r="P612" i="21"/>
  <c r="I612" i="21"/>
  <c r="L612" i="21"/>
  <c r="O611" i="21"/>
  <c r="M611" i="21"/>
  <c r="K611" i="21"/>
  <c r="Q611" i="21"/>
  <c r="E612" i="21"/>
  <c r="D613" i="21"/>
  <c r="F612" i="21"/>
  <c r="H614" i="21"/>
  <c r="N613" i="21"/>
  <c r="I613" i="21"/>
  <c r="L613" i="21"/>
  <c r="P613" i="21"/>
  <c r="J613" i="21"/>
  <c r="Q612" i="21"/>
  <c r="K612" i="21"/>
  <c r="O612" i="21"/>
  <c r="M612" i="21"/>
  <c r="D614" i="21"/>
  <c r="F613" i="21"/>
  <c r="E613" i="21"/>
  <c r="I614" i="21"/>
  <c r="P614" i="21"/>
  <c r="J614" i="21"/>
  <c r="N614" i="21"/>
  <c r="H615" i="21"/>
  <c r="L614" i="21"/>
  <c r="M613" i="21"/>
  <c r="Q613" i="21"/>
  <c r="O613" i="21"/>
  <c r="K613" i="21"/>
  <c r="D615" i="21"/>
  <c r="F614" i="21"/>
  <c r="E614" i="21"/>
  <c r="Q614" i="21"/>
  <c r="K614" i="21"/>
  <c r="O614" i="21"/>
  <c r="M614" i="21"/>
  <c r="I615" i="21"/>
  <c r="J615" i="21"/>
  <c r="L615" i="21"/>
  <c r="H616" i="21"/>
  <c r="P615" i="21"/>
  <c r="N615" i="21"/>
  <c r="E615" i="21"/>
  <c r="F615" i="21"/>
  <c r="D616" i="21"/>
  <c r="O615" i="21"/>
  <c r="Q615" i="21"/>
  <c r="K615" i="21"/>
  <c r="M615" i="21"/>
  <c r="L616" i="21"/>
  <c r="N616" i="21"/>
  <c r="P616" i="21"/>
  <c r="I616" i="21"/>
  <c r="J616" i="21"/>
  <c r="H617" i="21"/>
  <c r="F616" i="21"/>
  <c r="D617" i="21"/>
  <c r="E616" i="21"/>
  <c r="O616" i="21"/>
  <c r="M616" i="21"/>
  <c r="Q616" i="21"/>
  <c r="K616" i="21"/>
  <c r="H618" i="21"/>
  <c r="I617" i="21"/>
  <c r="L617" i="21"/>
  <c r="P617" i="21"/>
  <c r="J617" i="21"/>
  <c r="N617" i="21"/>
  <c r="F617" i="21"/>
  <c r="D618" i="21"/>
  <c r="E617" i="21"/>
  <c r="N618" i="21"/>
  <c r="H619" i="21"/>
  <c r="J618" i="21"/>
  <c r="L618" i="21"/>
  <c r="I618" i="21"/>
  <c r="P618" i="21"/>
  <c r="K617" i="21"/>
  <c r="Q617" i="21"/>
  <c r="O617" i="21"/>
  <c r="M617" i="21"/>
  <c r="D619" i="21"/>
  <c r="E618" i="21"/>
  <c r="F618" i="21"/>
  <c r="J619" i="21"/>
  <c r="L619" i="21"/>
  <c r="P619" i="21"/>
  <c r="I619" i="21"/>
  <c r="H620" i="21"/>
  <c r="N619" i="21"/>
  <c r="O618" i="21"/>
  <c r="Q618" i="21"/>
  <c r="K618" i="21"/>
  <c r="M618" i="21"/>
  <c r="D620" i="21"/>
  <c r="F619" i="21"/>
  <c r="E619" i="21"/>
  <c r="M619" i="21"/>
  <c r="O619" i="21"/>
  <c r="Q619" i="21"/>
  <c r="K619" i="21"/>
  <c r="P620" i="21"/>
  <c r="N620" i="21"/>
  <c r="I620" i="21"/>
  <c r="H621" i="21"/>
  <c r="J620" i="21"/>
  <c r="L620" i="21"/>
  <c r="F620" i="21"/>
  <c r="D621" i="21"/>
  <c r="E620" i="21"/>
  <c r="M620" i="21"/>
  <c r="O620" i="21"/>
  <c r="Q620" i="21"/>
  <c r="K620" i="21"/>
  <c r="N621" i="21"/>
  <c r="I621" i="21"/>
  <c r="J621" i="21"/>
  <c r="P621" i="21"/>
  <c r="L621" i="21"/>
  <c r="H622" i="21"/>
  <c r="D622" i="21"/>
  <c r="F621" i="21"/>
  <c r="E621" i="21"/>
  <c r="Q621" i="21"/>
  <c r="O621" i="21"/>
  <c r="K621" i="21"/>
  <c r="M621" i="21"/>
  <c r="P622" i="21"/>
  <c r="J622" i="21"/>
  <c r="L622" i="21"/>
  <c r="N622" i="21"/>
  <c r="H623" i="21"/>
  <c r="I622" i="21"/>
  <c r="F622" i="21"/>
  <c r="D623" i="21"/>
  <c r="E622" i="21"/>
  <c r="H624" i="21"/>
  <c r="P623" i="21"/>
  <c r="I623" i="21"/>
  <c r="J623" i="21"/>
  <c r="L623" i="21"/>
  <c r="N623" i="21"/>
  <c r="O622" i="21"/>
  <c r="Q622" i="21"/>
  <c r="K622" i="21"/>
  <c r="M622" i="21"/>
  <c r="D624" i="21"/>
  <c r="E623" i="21"/>
  <c r="F623" i="21"/>
  <c r="H625" i="21"/>
  <c r="I624" i="21"/>
  <c r="J624" i="21"/>
  <c r="N624" i="21"/>
  <c r="P624" i="21"/>
  <c r="L624" i="21"/>
  <c r="Q623" i="21"/>
  <c r="O623" i="21"/>
  <c r="K623" i="21"/>
  <c r="M623" i="21"/>
  <c r="F624" i="21"/>
  <c r="D625" i="21"/>
  <c r="E624" i="21"/>
  <c r="J625" i="21"/>
  <c r="I625" i="21"/>
  <c r="L625" i="21"/>
  <c r="N625" i="21"/>
  <c r="P625" i="21"/>
  <c r="H626" i="21"/>
  <c r="Q624" i="21"/>
  <c r="O624" i="21"/>
  <c r="K624" i="21"/>
  <c r="M624" i="21"/>
  <c r="D626" i="21"/>
  <c r="E625" i="21"/>
  <c r="F625" i="21"/>
  <c r="Q625" i="21"/>
  <c r="K625" i="21"/>
  <c r="O625" i="21"/>
  <c r="M625" i="21"/>
  <c r="J626" i="21"/>
  <c r="L626" i="21"/>
  <c r="N626" i="21"/>
  <c r="H627" i="21"/>
  <c r="I626" i="21"/>
  <c r="P626" i="21"/>
  <c r="E626" i="21"/>
  <c r="D627" i="21"/>
  <c r="F626" i="21"/>
  <c r="L627" i="21"/>
  <c r="H628" i="21"/>
  <c r="J627" i="21"/>
  <c r="P627" i="21"/>
  <c r="N627" i="21"/>
  <c r="I627" i="21"/>
  <c r="M626" i="21"/>
  <c r="K626" i="21"/>
  <c r="Q626" i="21"/>
  <c r="O626" i="21"/>
  <c r="F627" i="21"/>
  <c r="D628" i="21"/>
  <c r="E627" i="21"/>
  <c r="N628" i="21"/>
  <c r="J628" i="21"/>
  <c r="P628" i="21"/>
  <c r="I628" i="21"/>
  <c r="H629" i="21"/>
  <c r="L628" i="21"/>
  <c r="Q627" i="21"/>
  <c r="O627" i="21"/>
  <c r="M627" i="21"/>
  <c r="K627" i="21"/>
  <c r="F628" i="21"/>
  <c r="E628" i="21"/>
  <c r="D629" i="21"/>
  <c r="M628" i="21"/>
  <c r="Q628" i="21"/>
  <c r="O628" i="21"/>
  <c r="K628" i="21"/>
  <c r="P629" i="21"/>
  <c r="J629" i="21"/>
  <c r="L629" i="21"/>
  <c r="I629" i="21"/>
  <c r="N629" i="21"/>
  <c r="H630" i="21"/>
  <c r="F629" i="21"/>
  <c r="D630" i="21"/>
  <c r="E629" i="21"/>
  <c r="Q629" i="21"/>
  <c r="O629" i="21"/>
  <c r="K629" i="21"/>
  <c r="M629" i="21"/>
  <c r="I630" i="21"/>
  <c r="J630" i="21"/>
  <c r="L630" i="21"/>
  <c r="N630" i="21"/>
  <c r="P630" i="21"/>
  <c r="H631" i="21"/>
  <c r="D631" i="21"/>
  <c r="E630" i="21"/>
  <c r="F630" i="21"/>
  <c r="O630" i="21"/>
  <c r="M630" i="21"/>
  <c r="Q630" i="21"/>
  <c r="K630" i="21"/>
  <c r="H632" i="21"/>
  <c r="N631" i="21"/>
  <c r="I631" i="21"/>
  <c r="J631" i="21"/>
  <c r="P631" i="21"/>
  <c r="L631" i="21"/>
  <c r="E631" i="21"/>
  <c r="D632" i="21"/>
  <c r="F631" i="21"/>
  <c r="J632" i="21"/>
  <c r="L632" i="21"/>
  <c r="N632" i="21"/>
  <c r="H633" i="21"/>
  <c r="P632" i="21"/>
  <c r="I632" i="21"/>
  <c r="Q631" i="21"/>
  <c r="K631" i="21"/>
  <c r="O631" i="21"/>
  <c r="M631" i="21"/>
  <c r="F632" i="21"/>
  <c r="E632" i="21"/>
  <c r="D633" i="21"/>
  <c r="H634" i="21"/>
  <c r="L633" i="21"/>
  <c r="J633" i="21"/>
  <c r="N633" i="21"/>
  <c r="P633" i="21"/>
  <c r="I633" i="21"/>
  <c r="O632" i="21"/>
  <c r="Q632" i="21"/>
  <c r="K632" i="21"/>
  <c r="M632" i="21"/>
  <c r="F633" i="21"/>
  <c r="E633" i="21"/>
  <c r="D634" i="21"/>
  <c r="J634" i="21"/>
  <c r="L634" i="21"/>
  <c r="H635" i="21"/>
  <c r="N634" i="21"/>
  <c r="I634" i="21"/>
  <c r="P634" i="21"/>
  <c r="O633" i="21"/>
  <c r="M633" i="21"/>
  <c r="Q633" i="21"/>
  <c r="K633" i="21"/>
  <c r="F634" i="21"/>
  <c r="E634" i="21"/>
  <c r="D635" i="21"/>
  <c r="N635" i="21"/>
  <c r="I635" i="21"/>
  <c r="J635" i="21"/>
  <c r="L635" i="21"/>
  <c r="P635" i="21"/>
  <c r="H636" i="21"/>
  <c r="Q634" i="21"/>
  <c r="K634" i="21"/>
  <c r="M634" i="21"/>
  <c r="O634" i="21"/>
  <c r="E635" i="21"/>
  <c r="D636" i="21"/>
  <c r="F635" i="21"/>
  <c r="M635" i="21"/>
  <c r="O635" i="21"/>
  <c r="Q635" i="21"/>
  <c r="K635" i="21"/>
  <c r="N636" i="21"/>
  <c r="H637" i="21"/>
  <c r="L636" i="21"/>
  <c r="I636" i="21"/>
  <c r="P636" i="21"/>
  <c r="J636" i="21"/>
  <c r="D637" i="21"/>
  <c r="F636" i="21"/>
  <c r="E636" i="21"/>
  <c r="N637" i="21"/>
  <c r="H638" i="21"/>
  <c r="I637" i="21"/>
  <c r="J637" i="21"/>
  <c r="P637" i="21"/>
  <c r="L637" i="21"/>
  <c r="M636" i="21"/>
  <c r="Q636" i="21"/>
  <c r="K636" i="21"/>
  <c r="O636" i="21"/>
  <c r="D638" i="21"/>
  <c r="F637" i="21"/>
  <c r="E637" i="21"/>
  <c r="H639" i="21"/>
  <c r="J638" i="21"/>
  <c r="L638" i="21"/>
  <c r="N638" i="21"/>
  <c r="P638" i="21"/>
  <c r="I638" i="21"/>
  <c r="Q637" i="21"/>
  <c r="O637" i="21"/>
  <c r="K637" i="21"/>
  <c r="M637" i="21"/>
  <c r="F638" i="21"/>
  <c r="D639" i="21"/>
  <c r="E638" i="21"/>
  <c r="H640" i="21"/>
  <c r="J639" i="21"/>
  <c r="L639" i="21"/>
  <c r="I639" i="21"/>
  <c r="P639" i="21"/>
  <c r="N639" i="21"/>
  <c r="K638" i="21"/>
  <c r="O638" i="21"/>
  <c r="Q638" i="21"/>
  <c r="M638" i="21"/>
  <c r="D640" i="21"/>
  <c r="E639" i="21"/>
  <c r="F639" i="21"/>
  <c r="L640" i="21"/>
  <c r="N640" i="21"/>
  <c r="I640" i="21"/>
  <c r="J640" i="21"/>
  <c r="H641" i="21"/>
  <c r="P640" i="21"/>
  <c r="Q639" i="21"/>
  <c r="K639" i="21"/>
  <c r="O639" i="21"/>
  <c r="M639" i="21"/>
  <c r="F640" i="21"/>
  <c r="D641" i="21"/>
  <c r="E640" i="21"/>
  <c r="O640" i="21"/>
  <c r="K640" i="21"/>
  <c r="M640" i="21"/>
  <c r="Q640" i="21"/>
  <c r="L641" i="21"/>
  <c r="N641" i="21"/>
  <c r="H642" i="21"/>
  <c r="J641" i="21"/>
  <c r="P641" i="21"/>
  <c r="I641" i="21"/>
  <c r="E641" i="21"/>
  <c r="F641" i="21"/>
  <c r="D642" i="21"/>
  <c r="J642" i="21"/>
  <c r="L642" i="21"/>
  <c r="N642" i="21"/>
  <c r="I642" i="21"/>
  <c r="H643" i="21"/>
  <c r="P642" i="21"/>
  <c r="O641" i="21"/>
  <c r="M641" i="21"/>
  <c r="K641" i="21"/>
  <c r="Q641" i="21"/>
  <c r="E642" i="21"/>
  <c r="D643" i="21"/>
  <c r="F642" i="21"/>
  <c r="O642" i="21"/>
  <c r="K642" i="21"/>
  <c r="Q642" i="21"/>
  <c r="M642" i="21"/>
  <c r="I643" i="21"/>
  <c r="J643" i="21"/>
  <c r="L643" i="21"/>
  <c r="N643" i="21"/>
  <c r="P643" i="21"/>
  <c r="H644" i="21"/>
  <c r="E643" i="21"/>
  <c r="D644" i="21"/>
  <c r="F643" i="21"/>
  <c r="M643" i="21"/>
  <c r="Q643" i="21"/>
  <c r="K643" i="21"/>
  <c r="O643" i="21"/>
  <c r="N644" i="21"/>
  <c r="L644" i="21"/>
  <c r="I644" i="21"/>
  <c r="J644" i="21"/>
  <c r="P644" i="21"/>
  <c r="H645" i="21"/>
  <c r="E644" i="21"/>
  <c r="D645" i="21"/>
  <c r="F644" i="21"/>
  <c r="O644" i="21"/>
  <c r="M644" i="21"/>
  <c r="Q644" i="21"/>
  <c r="K644" i="21"/>
  <c r="N645" i="21"/>
  <c r="H646" i="21"/>
  <c r="J645" i="21"/>
  <c r="L645" i="21"/>
  <c r="P645" i="21"/>
  <c r="I645" i="21"/>
  <c r="D646" i="21"/>
  <c r="F645" i="21"/>
  <c r="E645" i="21"/>
  <c r="N646" i="21"/>
  <c r="P646" i="21"/>
  <c r="H647" i="21"/>
  <c r="J646" i="21"/>
  <c r="L646" i="21"/>
  <c r="I646" i="21"/>
  <c r="Q645" i="21"/>
  <c r="O645" i="21"/>
  <c r="K645" i="21"/>
  <c r="M645" i="21"/>
  <c r="E646" i="21"/>
  <c r="F646" i="21"/>
  <c r="D647" i="21"/>
  <c r="I647" i="21"/>
  <c r="J647" i="21"/>
  <c r="L647" i="21"/>
  <c r="P647" i="21"/>
  <c r="N647" i="21"/>
  <c r="H648" i="21"/>
  <c r="Q646" i="21"/>
  <c r="K646" i="21"/>
  <c r="O646" i="21"/>
  <c r="M646" i="21"/>
  <c r="E647" i="21"/>
  <c r="F647" i="21"/>
  <c r="D648" i="21"/>
  <c r="Q647" i="21"/>
  <c r="M647" i="21"/>
  <c r="O647" i="21"/>
  <c r="K647" i="21"/>
  <c r="N648" i="21"/>
  <c r="J648" i="21"/>
  <c r="P648" i="21"/>
  <c r="H649" i="21"/>
  <c r="I648" i="21"/>
  <c r="L648" i="21"/>
  <c r="F648" i="21"/>
  <c r="E648" i="21"/>
  <c r="D649" i="21"/>
  <c r="J649" i="21"/>
  <c r="L649" i="21"/>
  <c r="N649" i="21"/>
  <c r="P649" i="21"/>
  <c r="I649" i="21"/>
  <c r="H650" i="21"/>
  <c r="O648" i="21"/>
  <c r="Q648" i="21"/>
  <c r="K648" i="21"/>
  <c r="M648" i="21"/>
  <c r="E649" i="21"/>
  <c r="F649" i="21"/>
  <c r="D650" i="21"/>
  <c r="K649" i="21"/>
  <c r="O649" i="21"/>
  <c r="M649" i="21"/>
  <c r="Q649" i="21"/>
  <c r="N650" i="21"/>
  <c r="H651" i="21"/>
  <c r="J650" i="21"/>
  <c r="L650" i="21"/>
  <c r="I650" i="21"/>
  <c r="P650" i="21"/>
  <c r="E650" i="21"/>
  <c r="D651" i="21"/>
  <c r="F650" i="21"/>
  <c r="I651" i="21"/>
  <c r="J651" i="21"/>
  <c r="L651" i="21"/>
  <c r="N651" i="21"/>
  <c r="H652" i="21"/>
  <c r="P651" i="21"/>
  <c r="K650" i="21"/>
  <c r="M650" i="21"/>
  <c r="Q650" i="21"/>
  <c r="O650" i="21"/>
  <c r="D652" i="21"/>
  <c r="E651" i="21"/>
  <c r="F651" i="21"/>
  <c r="O651" i="21"/>
  <c r="M651" i="21"/>
  <c r="Q651" i="21"/>
  <c r="K651" i="21"/>
  <c r="N652" i="21"/>
  <c r="P652" i="21"/>
  <c r="J652" i="21"/>
  <c r="L652" i="21"/>
  <c r="I652" i="21"/>
  <c r="H653" i="21"/>
  <c r="F652" i="21"/>
  <c r="E652" i="21"/>
  <c r="D653" i="21"/>
  <c r="Q652" i="21"/>
  <c r="O652" i="21"/>
  <c r="M652" i="21"/>
  <c r="K652" i="21"/>
  <c r="H654" i="21"/>
  <c r="J653" i="21"/>
  <c r="L653" i="21"/>
  <c r="N653" i="21"/>
  <c r="P653" i="21"/>
  <c r="I653" i="21"/>
  <c r="D654" i="21"/>
  <c r="F653" i="21"/>
  <c r="E653" i="21"/>
  <c r="J654" i="21"/>
  <c r="L654" i="21"/>
  <c r="N654" i="21"/>
  <c r="P654" i="21"/>
  <c r="H655" i="21"/>
  <c r="I654" i="21"/>
  <c r="O653" i="21"/>
  <c r="M653" i="21"/>
  <c r="Q653" i="21"/>
  <c r="K653" i="21"/>
  <c r="D655" i="21"/>
  <c r="F654" i="21"/>
  <c r="E654" i="21"/>
  <c r="N655" i="21"/>
  <c r="I655" i="21"/>
  <c r="P655" i="21"/>
  <c r="J655" i="21"/>
  <c r="L655" i="21"/>
  <c r="H656" i="21"/>
  <c r="Q654" i="21"/>
  <c r="O654" i="21"/>
  <c r="M654" i="21"/>
  <c r="K654" i="21"/>
  <c r="E655" i="21"/>
  <c r="D656" i="21"/>
  <c r="F655" i="21"/>
  <c r="K655" i="21"/>
  <c r="O655" i="21"/>
  <c r="Q655" i="21"/>
  <c r="M655" i="21"/>
  <c r="N656" i="21"/>
  <c r="H657" i="21"/>
  <c r="J656" i="21"/>
  <c r="L656" i="21"/>
  <c r="P656" i="21"/>
  <c r="I656" i="21"/>
  <c r="F656" i="21"/>
  <c r="D657" i="21"/>
  <c r="E656" i="21"/>
  <c r="P657" i="21"/>
  <c r="J657" i="21"/>
  <c r="I657" i="21"/>
  <c r="L657" i="21"/>
  <c r="N657" i="21"/>
  <c r="H658" i="21"/>
  <c r="Q656" i="21"/>
  <c r="O656" i="21"/>
  <c r="K656" i="21"/>
  <c r="M656" i="21"/>
  <c r="D658" i="21"/>
  <c r="F657" i="21"/>
  <c r="E657" i="21"/>
  <c r="Q657" i="21"/>
  <c r="K657" i="21"/>
  <c r="O657" i="21"/>
  <c r="M657" i="21"/>
  <c r="J658" i="21"/>
  <c r="L658" i="21"/>
  <c r="N658" i="21"/>
  <c r="I658" i="21"/>
  <c r="P658" i="21"/>
  <c r="H659" i="21"/>
  <c r="D659" i="21"/>
  <c r="E658" i="21"/>
  <c r="F658" i="21"/>
  <c r="M658" i="21"/>
  <c r="K658" i="21"/>
  <c r="Q658" i="21"/>
  <c r="O658" i="21"/>
  <c r="H660" i="21"/>
  <c r="J659" i="21"/>
  <c r="L659" i="21"/>
  <c r="I659" i="21"/>
  <c r="P659" i="21"/>
  <c r="N659" i="21"/>
  <c r="E659" i="21"/>
  <c r="F659" i="21"/>
  <c r="D660" i="21"/>
  <c r="N660" i="21"/>
  <c r="L660" i="21"/>
  <c r="P660" i="21"/>
  <c r="I660" i="21"/>
  <c r="J660" i="21"/>
  <c r="H661" i="21"/>
  <c r="O659" i="21"/>
  <c r="M659" i="21"/>
  <c r="Q659" i="21"/>
  <c r="K659" i="21"/>
  <c r="D661" i="21"/>
  <c r="E660" i="21"/>
  <c r="F660" i="21"/>
  <c r="K660" i="21"/>
  <c r="Q660" i="21"/>
  <c r="M660" i="21"/>
  <c r="O660" i="21"/>
  <c r="H662" i="21"/>
  <c r="I661" i="21"/>
  <c r="J661" i="21"/>
  <c r="N661" i="21"/>
  <c r="P661" i="21"/>
  <c r="L661" i="21"/>
  <c r="F661" i="21"/>
  <c r="D662" i="21"/>
  <c r="E661" i="21"/>
  <c r="I662" i="21"/>
  <c r="P662" i="21"/>
  <c r="H663" i="21"/>
  <c r="J662" i="21"/>
  <c r="L662" i="21"/>
  <c r="N662" i="21"/>
  <c r="Q661" i="21"/>
  <c r="O661" i="21"/>
  <c r="K661" i="21"/>
  <c r="M661" i="21"/>
  <c r="E662" i="21"/>
  <c r="F662" i="21"/>
  <c r="D663" i="21"/>
  <c r="O662" i="21"/>
  <c r="M662" i="21"/>
  <c r="Q662" i="21"/>
  <c r="K662" i="21"/>
  <c r="I663" i="21"/>
  <c r="L663" i="21"/>
  <c r="H664" i="21"/>
  <c r="N663" i="21"/>
  <c r="P663" i="21"/>
  <c r="J663" i="21"/>
  <c r="D664" i="21"/>
  <c r="E663" i="21"/>
  <c r="F663" i="21"/>
  <c r="Q663" i="21"/>
  <c r="O663" i="21"/>
  <c r="K663" i="21"/>
  <c r="M663" i="21"/>
  <c r="H665" i="21"/>
  <c r="I664" i="21"/>
  <c r="N664" i="21"/>
  <c r="P664" i="21"/>
  <c r="L664" i="21"/>
  <c r="J664" i="21"/>
  <c r="F664" i="21"/>
  <c r="D665" i="21"/>
  <c r="E664" i="21"/>
  <c r="L665" i="21"/>
  <c r="I665" i="21"/>
  <c r="N665" i="21"/>
  <c r="P665" i="21"/>
  <c r="J665" i="21"/>
  <c r="H666" i="21"/>
  <c r="O664" i="21"/>
  <c r="Q664" i="21"/>
  <c r="K664" i="21"/>
  <c r="M664" i="21"/>
  <c r="D666" i="21"/>
  <c r="F665" i="21"/>
  <c r="E665" i="21"/>
  <c r="O665" i="21"/>
  <c r="M665" i="21"/>
  <c r="Q665" i="21"/>
  <c r="K665" i="21"/>
  <c r="J666" i="21"/>
  <c r="L666" i="21"/>
  <c r="N666" i="21"/>
  <c r="I666" i="21"/>
  <c r="P666" i="21"/>
  <c r="H667" i="21"/>
  <c r="F666" i="21"/>
  <c r="E666" i="21"/>
  <c r="D667" i="21"/>
  <c r="Q666" i="21"/>
  <c r="M666" i="21"/>
  <c r="K666" i="21"/>
  <c r="O666" i="21"/>
  <c r="P667" i="21"/>
  <c r="L667" i="21"/>
  <c r="N667" i="21"/>
  <c r="H668" i="21"/>
  <c r="J667" i="21"/>
  <c r="I667" i="21"/>
  <c r="D668" i="21"/>
  <c r="E667" i="21"/>
  <c r="F667" i="21"/>
  <c r="H669" i="21"/>
  <c r="L668" i="21"/>
  <c r="N668" i="21"/>
  <c r="I668" i="21"/>
  <c r="J668" i="21"/>
  <c r="P668" i="21"/>
  <c r="K667" i="21"/>
  <c r="O667" i="21"/>
  <c r="M667" i="21"/>
  <c r="Q667" i="21"/>
  <c r="E668" i="21"/>
  <c r="F668" i="21"/>
  <c r="D669" i="21"/>
  <c r="H670" i="21"/>
  <c r="J669" i="21"/>
  <c r="L669" i="21"/>
  <c r="N669" i="21"/>
  <c r="P669" i="21"/>
  <c r="I669" i="21"/>
  <c r="M668" i="21"/>
  <c r="Q668" i="21"/>
  <c r="O668" i="21"/>
  <c r="K668" i="21"/>
  <c r="D670" i="21"/>
  <c r="E669" i="21"/>
  <c r="F669" i="21"/>
  <c r="P670" i="21"/>
  <c r="J670" i="21"/>
  <c r="H671" i="21"/>
  <c r="N670" i="21"/>
  <c r="I670" i="21"/>
  <c r="L670" i="21"/>
  <c r="Q669" i="21"/>
  <c r="K669" i="21"/>
  <c r="M669" i="21"/>
  <c r="O669" i="21"/>
  <c r="F670" i="21"/>
  <c r="D671" i="21"/>
  <c r="E670" i="21"/>
  <c r="H672" i="21"/>
  <c r="L671" i="21"/>
  <c r="P671" i="21"/>
  <c r="I671" i="21"/>
  <c r="N671" i="21"/>
  <c r="J671" i="21"/>
  <c r="O670" i="21"/>
  <c r="Q670" i="21"/>
  <c r="K670" i="21"/>
  <c r="M670" i="21"/>
  <c r="D672" i="21"/>
  <c r="E671" i="21"/>
  <c r="F671" i="21"/>
  <c r="H673" i="21"/>
  <c r="I672" i="21"/>
  <c r="N672" i="21"/>
  <c r="P672" i="21"/>
  <c r="J672" i="21"/>
  <c r="L672" i="21"/>
  <c r="O671" i="21"/>
  <c r="M671" i="21"/>
  <c r="Q671" i="21"/>
  <c r="K671" i="21"/>
  <c r="F672" i="21"/>
  <c r="D673" i="21"/>
  <c r="E672" i="21"/>
  <c r="P673" i="21"/>
  <c r="L673" i="21"/>
  <c r="N673" i="21"/>
  <c r="H674" i="21"/>
  <c r="J673" i="21"/>
  <c r="I673" i="21"/>
  <c r="Q672" i="21"/>
  <c r="M672" i="21"/>
  <c r="K672" i="21"/>
  <c r="O672" i="21"/>
  <c r="D674" i="21"/>
  <c r="F673" i="21"/>
  <c r="E673" i="21"/>
  <c r="N674" i="21"/>
  <c r="P674" i="21"/>
  <c r="I674" i="21"/>
  <c r="H675" i="21"/>
  <c r="J674" i="21"/>
  <c r="L674" i="21"/>
  <c r="Q673" i="21"/>
  <c r="K673" i="21"/>
  <c r="O673" i="21"/>
  <c r="M673" i="21"/>
  <c r="E674" i="21"/>
  <c r="F674" i="21"/>
  <c r="D675" i="21"/>
  <c r="M674" i="21"/>
  <c r="K674" i="21"/>
  <c r="O674" i="21"/>
  <c r="Q674" i="21"/>
  <c r="L675" i="21"/>
  <c r="P675" i="21"/>
  <c r="I675" i="21"/>
  <c r="H676" i="21"/>
  <c r="J675" i="21"/>
  <c r="N675" i="21"/>
  <c r="F675" i="21"/>
  <c r="E675" i="21"/>
  <c r="D676" i="21"/>
  <c r="O675" i="21"/>
  <c r="K675" i="21"/>
  <c r="M675" i="21"/>
  <c r="Q675" i="21"/>
  <c r="I676" i="21"/>
  <c r="P676" i="21"/>
  <c r="L676" i="21"/>
  <c r="N676" i="21"/>
  <c r="H677" i="21"/>
  <c r="J676" i="21"/>
  <c r="D677" i="21"/>
  <c r="E676" i="21"/>
  <c r="F676" i="21"/>
  <c r="Q676" i="21"/>
  <c r="O676" i="21"/>
  <c r="M676" i="21"/>
  <c r="K676" i="21"/>
  <c r="J677" i="21"/>
  <c r="N677" i="21"/>
  <c r="I677" i="21"/>
  <c r="P677" i="21"/>
  <c r="L677" i="21"/>
  <c r="H678" i="21"/>
  <c r="D678" i="21"/>
  <c r="E677" i="21"/>
  <c r="F677" i="21"/>
  <c r="Q677" i="21"/>
  <c r="O677" i="21"/>
  <c r="M677" i="21"/>
  <c r="K677" i="21"/>
  <c r="N678" i="21"/>
  <c r="P678" i="21"/>
  <c r="I678" i="21"/>
  <c r="J678" i="21"/>
  <c r="L678" i="21"/>
  <c r="H679" i="21"/>
  <c r="F678" i="21"/>
  <c r="E678" i="21"/>
  <c r="D679" i="21"/>
  <c r="K678" i="21"/>
  <c r="Q678" i="21"/>
  <c r="O678" i="21"/>
  <c r="M678" i="21"/>
  <c r="L679" i="21"/>
  <c r="I679" i="21"/>
  <c r="N679" i="21"/>
  <c r="H680" i="21"/>
  <c r="P679" i="21"/>
  <c r="J679" i="21"/>
  <c r="E679" i="21"/>
  <c r="D680" i="21"/>
  <c r="F679" i="21"/>
  <c r="M679" i="21"/>
  <c r="K679" i="21"/>
  <c r="O679" i="21"/>
  <c r="Q679" i="21"/>
  <c r="H681" i="21"/>
  <c r="I680" i="21"/>
  <c r="J680" i="21"/>
  <c r="N680" i="21"/>
  <c r="P680" i="21"/>
  <c r="L680" i="21"/>
  <c r="F680" i="21"/>
  <c r="D681" i="21"/>
  <c r="E680" i="21"/>
  <c r="L681" i="21"/>
  <c r="N681" i="21"/>
  <c r="P681" i="21"/>
  <c r="H682" i="21"/>
  <c r="J681" i="21"/>
  <c r="I681" i="21"/>
  <c r="Q680" i="21"/>
  <c r="K680" i="21"/>
  <c r="M680" i="21"/>
  <c r="O680" i="21"/>
  <c r="E681" i="21"/>
  <c r="F681" i="21"/>
  <c r="D682" i="21"/>
  <c r="N682" i="21"/>
  <c r="P682" i="21"/>
  <c r="L682" i="21"/>
  <c r="I682" i="21"/>
  <c r="J682" i="21"/>
  <c r="H683" i="21"/>
  <c r="O681" i="21"/>
  <c r="M681" i="21"/>
  <c r="Q681" i="21"/>
  <c r="K681" i="21"/>
  <c r="E682" i="21"/>
  <c r="F682" i="21"/>
  <c r="D683" i="21"/>
  <c r="K682" i="21"/>
  <c r="O682" i="21"/>
  <c r="Q682" i="21"/>
  <c r="M682" i="21"/>
  <c r="N683" i="21"/>
  <c r="P683" i="21"/>
  <c r="I683" i="21"/>
  <c r="H684" i="21"/>
  <c r="J683" i="21"/>
  <c r="L683" i="21"/>
  <c r="E683" i="21"/>
  <c r="D684" i="21"/>
  <c r="F683" i="21"/>
  <c r="O683" i="21"/>
  <c r="Q683" i="21"/>
  <c r="K683" i="21"/>
  <c r="M683" i="21"/>
  <c r="N684" i="21"/>
  <c r="P684" i="21"/>
  <c r="I684" i="21"/>
  <c r="J684" i="21"/>
  <c r="H685" i="21"/>
  <c r="L684" i="21"/>
  <c r="D685" i="21"/>
  <c r="E684" i="21"/>
  <c r="F684" i="21"/>
  <c r="O684" i="21"/>
  <c r="M684" i="21"/>
  <c r="Q684" i="21"/>
  <c r="K684" i="21"/>
  <c r="H686" i="21"/>
  <c r="J685" i="21"/>
  <c r="P685" i="21"/>
  <c r="L685" i="21"/>
  <c r="I685" i="21"/>
  <c r="N685" i="21"/>
  <c r="F685" i="21"/>
  <c r="E685" i="21"/>
  <c r="D686" i="21"/>
  <c r="J686" i="21"/>
  <c r="I686" i="21"/>
  <c r="L686" i="21"/>
  <c r="N686" i="21"/>
  <c r="P686" i="21"/>
  <c r="H687" i="21"/>
  <c r="Q685" i="21"/>
  <c r="O685" i="21"/>
  <c r="M685" i="21"/>
  <c r="K685" i="21"/>
  <c r="F686" i="21"/>
  <c r="D687" i="21"/>
  <c r="E686" i="21"/>
  <c r="M686" i="21"/>
  <c r="O686" i="21"/>
  <c r="Q686" i="21"/>
  <c r="K686" i="21"/>
  <c r="I687" i="21"/>
  <c r="P687" i="21"/>
  <c r="H688" i="21"/>
  <c r="J687" i="21"/>
  <c r="N687" i="21"/>
  <c r="L687" i="21"/>
  <c r="D688" i="21"/>
  <c r="F687" i="21"/>
  <c r="E687" i="21"/>
  <c r="Q687" i="21"/>
  <c r="K687" i="21"/>
  <c r="O687" i="21"/>
  <c r="M687" i="21"/>
  <c r="N688" i="21"/>
  <c r="H689" i="21"/>
  <c r="J688" i="21"/>
  <c r="I688" i="21"/>
  <c r="L688" i="21"/>
  <c r="P688" i="21"/>
  <c r="F688" i="21"/>
  <c r="E688" i="21"/>
  <c r="D689" i="21"/>
  <c r="I689" i="21"/>
  <c r="J689" i="21"/>
  <c r="P689" i="21"/>
  <c r="L689" i="21"/>
  <c r="H690" i="21"/>
  <c r="N689" i="21"/>
  <c r="Q688" i="21"/>
  <c r="K688" i="21"/>
  <c r="O688" i="21"/>
  <c r="M688" i="21"/>
  <c r="D690" i="21"/>
  <c r="E689" i="21"/>
  <c r="F689" i="21"/>
  <c r="O689" i="21"/>
  <c r="M689" i="21"/>
  <c r="Q689" i="21"/>
  <c r="K689" i="21"/>
  <c r="H691" i="21"/>
  <c r="I690" i="21"/>
  <c r="L690" i="21"/>
  <c r="N690" i="21"/>
  <c r="J690" i="21"/>
  <c r="P690" i="21"/>
  <c r="D691" i="21"/>
  <c r="E690" i="21"/>
  <c r="F690" i="21"/>
  <c r="P691" i="21"/>
  <c r="I691" i="21"/>
  <c r="N691" i="21"/>
  <c r="J691" i="21"/>
  <c r="L691" i="21"/>
  <c r="H692" i="21"/>
  <c r="K690" i="21"/>
  <c r="O690" i="21"/>
  <c r="M690" i="21"/>
  <c r="Q690" i="21"/>
  <c r="E691" i="21"/>
  <c r="D692" i="21"/>
  <c r="F691" i="21"/>
  <c r="M691" i="21"/>
  <c r="Q691" i="21"/>
  <c r="O691" i="21"/>
  <c r="K691" i="21"/>
  <c r="L692" i="21"/>
  <c r="N692" i="21"/>
  <c r="I692" i="21"/>
  <c r="H693" i="21"/>
  <c r="J692" i="21"/>
  <c r="P692" i="21"/>
  <c r="D693" i="21"/>
  <c r="E692" i="21"/>
  <c r="F692" i="21"/>
  <c r="O692" i="21"/>
  <c r="M692" i="21"/>
  <c r="Q692" i="21"/>
  <c r="K692" i="21"/>
  <c r="L693" i="21"/>
  <c r="N693" i="21"/>
  <c r="I693" i="21"/>
  <c r="H694" i="21"/>
  <c r="P693" i="21"/>
  <c r="J693" i="21"/>
  <c r="E693" i="21"/>
  <c r="F693" i="21"/>
  <c r="D694" i="21"/>
  <c r="Q693" i="21"/>
  <c r="K693" i="21"/>
  <c r="O693" i="21"/>
  <c r="M693" i="21"/>
  <c r="N694" i="21"/>
  <c r="P694" i="21"/>
  <c r="J694" i="21"/>
  <c r="I694" i="21"/>
  <c r="L694" i="21"/>
  <c r="H695" i="21"/>
  <c r="E694" i="21"/>
  <c r="D695" i="21"/>
  <c r="F694" i="21"/>
  <c r="O694" i="21"/>
  <c r="M694" i="21"/>
  <c r="K694" i="21"/>
  <c r="Q694" i="21"/>
  <c r="P695" i="21"/>
  <c r="L695" i="21"/>
  <c r="J695" i="21"/>
  <c r="I695" i="21"/>
  <c r="H696" i="21"/>
  <c r="N695" i="21"/>
  <c r="F695" i="21"/>
  <c r="D696" i="21"/>
  <c r="E695" i="21"/>
  <c r="M695" i="21"/>
  <c r="Q695" i="21"/>
  <c r="K695" i="21"/>
  <c r="O695" i="21"/>
  <c r="J696" i="21"/>
  <c r="P696" i="21"/>
  <c r="L696" i="21"/>
  <c r="N696" i="21"/>
  <c r="I696" i="21"/>
  <c r="H697" i="21"/>
  <c r="F696" i="21"/>
  <c r="E696" i="21"/>
  <c r="D697" i="21"/>
  <c r="K696" i="21"/>
  <c r="O696" i="21"/>
  <c r="M696" i="21"/>
  <c r="Q696" i="21"/>
  <c r="L697" i="21"/>
  <c r="P697" i="21"/>
  <c r="H698" i="21"/>
  <c r="I697" i="21"/>
  <c r="N697" i="21"/>
  <c r="J697" i="21"/>
  <c r="D698" i="21"/>
  <c r="F697" i="21"/>
  <c r="E697" i="21"/>
  <c r="J698" i="21"/>
  <c r="L698" i="21"/>
  <c r="P698" i="21"/>
  <c r="I698" i="21"/>
  <c r="H699" i="21"/>
  <c r="N698" i="21"/>
  <c r="M697" i="21"/>
  <c r="Q697" i="21"/>
  <c r="K697" i="21"/>
  <c r="O697" i="21"/>
  <c r="E698" i="21"/>
  <c r="D699" i="21"/>
  <c r="F698" i="21"/>
  <c r="K698" i="21"/>
  <c r="O698" i="21"/>
  <c r="Q698" i="21"/>
  <c r="M698" i="21"/>
  <c r="P699" i="21"/>
  <c r="I699" i="21"/>
  <c r="N699" i="21"/>
  <c r="H700" i="21"/>
  <c r="J699" i="21"/>
  <c r="L699" i="21"/>
  <c r="D700" i="21"/>
  <c r="E699" i="21"/>
  <c r="F699" i="21"/>
  <c r="M699" i="21"/>
  <c r="O699" i="21"/>
  <c r="Q699" i="21"/>
  <c r="K699" i="21"/>
  <c r="L700" i="21"/>
  <c r="P700" i="21"/>
  <c r="I700" i="21"/>
  <c r="J700" i="21"/>
  <c r="H701" i="21"/>
  <c r="N700" i="21"/>
  <c r="E700" i="21"/>
  <c r="F700" i="21"/>
  <c r="D701" i="21"/>
  <c r="M700" i="21"/>
  <c r="O700" i="21"/>
  <c r="K700" i="21"/>
  <c r="Q700" i="21"/>
  <c r="L701" i="21"/>
  <c r="N701" i="21"/>
  <c r="P701" i="21"/>
  <c r="I701" i="21"/>
  <c r="J701" i="21"/>
  <c r="H702" i="21"/>
  <c r="D702" i="21"/>
  <c r="F701" i="21"/>
  <c r="E701" i="21"/>
  <c r="Q701" i="21"/>
  <c r="O701" i="21"/>
  <c r="M701" i="21"/>
  <c r="K701" i="21"/>
  <c r="J702" i="21"/>
  <c r="L702" i="21"/>
  <c r="N702" i="21"/>
  <c r="P702" i="21"/>
  <c r="I702" i="21"/>
  <c r="H703" i="21"/>
  <c r="E702" i="21"/>
  <c r="F702" i="21"/>
  <c r="D703" i="21"/>
  <c r="Q702" i="21"/>
  <c r="K702" i="21"/>
  <c r="O702" i="21"/>
  <c r="M702" i="21"/>
  <c r="H704" i="21"/>
  <c r="J703" i="21"/>
  <c r="L703" i="21"/>
  <c r="N703" i="21"/>
  <c r="P703" i="21"/>
  <c r="I703" i="21"/>
  <c r="E703" i="21"/>
  <c r="D704" i="21"/>
  <c r="F703" i="21"/>
  <c r="I704" i="21"/>
  <c r="H705" i="21"/>
  <c r="L704" i="21"/>
  <c r="P704" i="21"/>
  <c r="N704" i="21"/>
  <c r="J704" i="21"/>
  <c r="Q703" i="21"/>
  <c r="M703" i="21"/>
  <c r="K703" i="21"/>
  <c r="O703" i="21"/>
  <c r="E704" i="21"/>
  <c r="D705" i="21"/>
  <c r="F704" i="21"/>
  <c r="K704" i="21"/>
  <c r="O704" i="21"/>
  <c r="M704" i="21"/>
  <c r="Q704" i="21"/>
  <c r="L705" i="21"/>
  <c r="H706" i="21"/>
  <c r="J705" i="21"/>
  <c r="N705" i="21"/>
  <c r="P705" i="21"/>
  <c r="I705" i="21"/>
  <c r="F705" i="21"/>
  <c r="E705" i="21"/>
  <c r="D706" i="21"/>
  <c r="I706" i="21"/>
  <c r="P706" i="21"/>
  <c r="H707" i="21"/>
  <c r="J706" i="21"/>
  <c r="L706" i="21"/>
  <c r="N706" i="21"/>
  <c r="M705" i="21"/>
  <c r="Q705" i="21"/>
  <c r="O705" i="21"/>
  <c r="K705" i="21"/>
  <c r="D707" i="21"/>
  <c r="E706" i="21"/>
  <c r="F706" i="21"/>
  <c r="M706" i="21"/>
  <c r="Q706" i="21"/>
  <c r="K706" i="21"/>
  <c r="O706" i="21"/>
  <c r="I707" i="21"/>
  <c r="L707" i="21"/>
  <c r="N707" i="21"/>
  <c r="P707" i="21"/>
  <c r="H708" i="21"/>
  <c r="J707" i="21"/>
  <c r="F707" i="21"/>
  <c r="E707" i="21"/>
  <c r="D708" i="21"/>
  <c r="O707" i="21"/>
  <c r="Q707" i="21"/>
  <c r="K707" i="21"/>
  <c r="M707" i="21"/>
  <c r="J708" i="21"/>
  <c r="N708" i="21"/>
  <c r="H709" i="21"/>
  <c r="I708" i="21"/>
  <c r="L708" i="21"/>
  <c r="P708" i="21"/>
  <c r="F708" i="21"/>
  <c r="D709" i="21"/>
  <c r="E708" i="21"/>
  <c r="H710" i="21"/>
  <c r="P709" i="21"/>
  <c r="I709" i="21"/>
  <c r="J709" i="21"/>
  <c r="L709" i="21"/>
  <c r="N709" i="21"/>
  <c r="Q708" i="21"/>
  <c r="K708" i="21"/>
  <c r="O708" i="21"/>
  <c r="M708" i="21"/>
  <c r="D710" i="21"/>
  <c r="E709" i="21"/>
  <c r="F709" i="21"/>
  <c r="N710" i="21"/>
  <c r="H711" i="21"/>
  <c r="J710" i="21"/>
  <c r="L710" i="21"/>
  <c r="I710" i="21"/>
  <c r="P710" i="21"/>
  <c r="Q709" i="21"/>
  <c r="K709" i="21"/>
  <c r="O709" i="21"/>
  <c r="M709" i="21"/>
  <c r="E710" i="21"/>
  <c r="D711" i="21"/>
  <c r="F710" i="21"/>
  <c r="P711" i="21"/>
  <c r="H712" i="21"/>
  <c r="I711" i="21"/>
  <c r="L711" i="21"/>
  <c r="N711" i="21"/>
  <c r="J711" i="21"/>
  <c r="M710" i="21"/>
  <c r="K710" i="21"/>
  <c r="Q710" i="21"/>
  <c r="O710" i="21"/>
  <c r="E711" i="21"/>
  <c r="D712" i="21"/>
  <c r="F711" i="21"/>
  <c r="N712" i="21"/>
  <c r="P712" i="21"/>
  <c r="H713" i="21"/>
  <c r="J712" i="21"/>
  <c r="L712" i="21"/>
  <c r="I712" i="21"/>
  <c r="Q711" i="21"/>
  <c r="K711" i="21"/>
  <c r="O711" i="21"/>
  <c r="M711" i="21"/>
  <c r="E712" i="21"/>
  <c r="D713" i="21"/>
  <c r="F712" i="21"/>
  <c r="I713" i="21"/>
  <c r="N713" i="21"/>
  <c r="P713" i="21"/>
  <c r="H714" i="21"/>
  <c r="J713" i="21"/>
  <c r="L713" i="21"/>
  <c r="M712" i="21"/>
  <c r="Q712" i="21"/>
  <c r="O712" i="21"/>
  <c r="K712" i="21"/>
  <c r="F713" i="21"/>
  <c r="D714" i="21"/>
  <c r="E713" i="21"/>
  <c r="K713" i="21"/>
  <c r="M713" i="21"/>
  <c r="O713" i="21"/>
  <c r="Q713" i="21"/>
  <c r="L714" i="21"/>
  <c r="P714" i="21"/>
  <c r="H715" i="21"/>
  <c r="I714" i="21"/>
  <c r="J714" i="21"/>
  <c r="N714" i="21"/>
  <c r="E714" i="21"/>
  <c r="F714" i="21"/>
  <c r="D715" i="21"/>
  <c r="P715" i="21"/>
  <c r="L715" i="21"/>
  <c r="I715" i="21"/>
  <c r="H716" i="21"/>
  <c r="J715" i="21"/>
  <c r="N715" i="21"/>
  <c r="Q714" i="21"/>
  <c r="K714" i="21"/>
  <c r="O714" i="21"/>
  <c r="M714" i="21"/>
  <c r="F715" i="21"/>
  <c r="E715" i="21"/>
  <c r="D716" i="21"/>
  <c r="K715" i="21"/>
  <c r="O715" i="21"/>
  <c r="M715" i="21"/>
  <c r="Q715" i="21"/>
  <c r="N716" i="21"/>
  <c r="P716" i="21"/>
  <c r="I716" i="21"/>
  <c r="L716" i="21"/>
  <c r="H717" i="21"/>
  <c r="J716" i="21"/>
  <c r="D717" i="21"/>
  <c r="E716" i="21"/>
  <c r="F716" i="21"/>
  <c r="M716" i="21"/>
  <c r="Q716" i="21"/>
  <c r="K716" i="21"/>
  <c r="O716" i="21"/>
  <c r="P717" i="21"/>
  <c r="N717" i="21"/>
  <c r="J717" i="21"/>
  <c r="L717" i="21"/>
  <c r="H718" i="21"/>
  <c r="I717" i="21"/>
  <c r="F717" i="21"/>
  <c r="E717" i="21"/>
  <c r="D718" i="21"/>
  <c r="N718" i="21"/>
  <c r="H719" i="21"/>
  <c r="J718" i="21"/>
  <c r="L718" i="21"/>
  <c r="I718" i="21"/>
  <c r="P718" i="21"/>
  <c r="Q717" i="21"/>
  <c r="M717" i="21"/>
  <c r="O717" i="21"/>
  <c r="K717" i="21"/>
  <c r="E718" i="21"/>
  <c r="F718" i="21"/>
  <c r="D719" i="21"/>
  <c r="H720" i="21"/>
  <c r="N719" i="21"/>
  <c r="I719" i="21"/>
  <c r="P719" i="21"/>
  <c r="J719" i="21"/>
  <c r="L719" i="21"/>
  <c r="M718" i="21"/>
  <c r="Q718" i="21"/>
  <c r="O718" i="21"/>
  <c r="K718" i="21"/>
  <c r="F719" i="21"/>
  <c r="E719" i="21"/>
  <c r="D720" i="21"/>
  <c r="P720" i="21"/>
  <c r="L720" i="21"/>
  <c r="N720" i="21"/>
  <c r="I720" i="21"/>
  <c r="H721" i="21"/>
  <c r="J720" i="21"/>
  <c r="Q719" i="21"/>
  <c r="O719" i="21"/>
  <c r="M719" i="21"/>
  <c r="K719" i="21"/>
  <c r="F720" i="21"/>
  <c r="D721" i="21"/>
  <c r="E720" i="21"/>
  <c r="M720" i="21"/>
  <c r="O720" i="21"/>
  <c r="K720" i="21"/>
  <c r="Q720" i="21"/>
  <c r="P721" i="21"/>
  <c r="L721" i="21"/>
  <c r="N721" i="21"/>
  <c r="I721" i="21"/>
  <c r="H722" i="21"/>
  <c r="J721" i="21"/>
  <c r="D722" i="21"/>
  <c r="F721" i="21"/>
  <c r="E721" i="21"/>
  <c r="Q721" i="21"/>
  <c r="O721" i="21"/>
  <c r="M721" i="21"/>
  <c r="K721" i="21"/>
  <c r="H723" i="21"/>
  <c r="P722" i="21"/>
  <c r="L722" i="21"/>
  <c r="I722" i="21"/>
  <c r="J722" i="21"/>
  <c r="N722" i="21"/>
  <c r="D723" i="21"/>
  <c r="E722" i="21"/>
  <c r="F722" i="21"/>
  <c r="J723" i="21"/>
  <c r="H724" i="21"/>
  <c r="P723" i="21"/>
  <c r="I723" i="21"/>
  <c r="L723" i="21"/>
  <c r="N723" i="21"/>
  <c r="M722" i="21"/>
  <c r="Q722" i="21"/>
  <c r="K722" i="21"/>
  <c r="O722" i="21"/>
  <c r="D724" i="21"/>
  <c r="E723" i="21"/>
  <c r="F723" i="21"/>
  <c r="P724" i="21"/>
  <c r="N724" i="21"/>
  <c r="I724" i="21"/>
  <c r="H725" i="21"/>
  <c r="J724" i="21"/>
  <c r="L724" i="21"/>
  <c r="Q723" i="21"/>
  <c r="O723" i="21"/>
  <c r="M723" i="21"/>
  <c r="K723" i="21"/>
  <c r="E724" i="21"/>
  <c r="D725" i="21"/>
  <c r="F724" i="21"/>
  <c r="O724" i="21"/>
  <c r="Q724" i="21"/>
  <c r="M724" i="21"/>
  <c r="K724" i="21"/>
  <c r="I725" i="21"/>
  <c r="H726" i="21"/>
  <c r="N725" i="21"/>
  <c r="P725" i="21"/>
  <c r="J725" i="21"/>
  <c r="L725" i="21"/>
  <c r="D726" i="21"/>
  <c r="E725" i="21"/>
  <c r="F725" i="21"/>
  <c r="K725" i="21"/>
  <c r="Q725" i="21"/>
  <c r="O725" i="21"/>
  <c r="M725" i="21"/>
  <c r="L726" i="21"/>
  <c r="N726" i="21"/>
  <c r="P726" i="21"/>
  <c r="H727" i="21"/>
  <c r="J726" i="21"/>
  <c r="I726" i="21"/>
  <c r="D727" i="21"/>
  <c r="E726" i="21"/>
  <c r="F726" i="21"/>
  <c r="H728" i="21"/>
  <c r="L727" i="21"/>
  <c r="N727" i="21"/>
  <c r="P727" i="21"/>
  <c r="I727" i="21"/>
  <c r="J727" i="21"/>
  <c r="K726" i="21"/>
  <c r="O726" i="21"/>
  <c r="Q726" i="21"/>
  <c r="M726" i="21"/>
  <c r="F727" i="21"/>
  <c r="E727" i="21"/>
  <c r="D728" i="21"/>
  <c r="L728" i="21"/>
  <c r="N728" i="21"/>
  <c r="P728" i="21"/>
  <c r="J728" i="21"/>
  <c r="I728" i="21"/>
  <c r="H729" i="21"/>
  <c r="Q727" i="21"/>
  <c r="K727" i="21"/>
  <c r="M727" i="21"/>
  <c r="O727" i="21"/>
  <c r="F728" i="21"/>
  <c r="E728" i="21"/>
  <c r="D729" i="21"/>
  <c r="K728" i="21"/>
  <c r="O728" i="21"/>
  <c r="Q728" i="21"/>
  <c r="M728" i="21"/>
  <c r="P729" i="21"/>
  <c r="H730" i="21"/>
  <c r="I729" i="21"/>
  <c r="J729" i="21"/>
  <c r="L729" i="21"/>
  <c r="N729" i="21"/>
  <c r="F729" i="21"/>
  <c r="D730" i="21"/>
  <c r="E729" i="21"/>
  <c r="J730" i="21"/>
  <c r="P730" i="21"/>
  <c r="L730" i="21"/>
  <c r="H731" i="21"/>
  <c r="I730" i="21"/>
  <c r="N730" i="21"/>
  <c r="K729" i="21"/>
  <c r="O729" i="21"/>
  <c r="M729" i="21"/>
  <c r="Q729" i="21"/>
  <c r="F730" i="21"/>
  <c r="E730" i="21"/>
  <c r="D731" i="21"/>
  <c r="J731" i="21"/>
  <c r="I731" i="21"/>
  <c r="L731" i="21"/>
  <c r="N731" i="21"/>
  <c r="H732" i="21"/>
  <c r="P731" i="21"/>
  <c r="Q730" i="21"/>
  <c r="K730" i="21"/>
  <c r="O730" i="21"/>
  <c r="M730" i="21"/>
  <c r="F731" i="21"/>
  <c r="E731" i="21"/>
  <c r="D732" i="21"/>
  <c r="M731" i="21"/>
  <c r="K731" i="21"/>
  <c r="Q731" i="21"/>
  <c r="O731" i="21"/>
  <c r="I732" i="21"/>
  <c r="J732" i="21"/>
  <c r="L732" i="21"/>
  <c r="N732" i="21"/>
  <c r="H733" i="21"/>
  <c r="P732" i="21"/>
  <c r="E732" i="21"/>
  <c r="D733" i="21"/>
  <c r="F732" i="21"/>
  <c r="Q732" i="21"/>
  <c r="M732" i="21"/>
  <c r="K732" i="21"/>
  <c r="O732" i="21"/>
  <c r="I733" i="21"/>
  <c r="J733" i="21"/>
  <c r="L733" i="21"/>
  <c r="N733" i="21"/>
  <c r="H734" i="21"/>
  <c r="P733" i="21"/>
  <c r="F733" i="21"/>
  <c r="D734" i="21"/>
  <c r="E733" i="21"/>
  <c r="Q733" i="21"/>
  <c r="O733" i="21"/>
  <c r="M733" i="21"/>
  <c r="K733" i="21"/>
  <c r="L734" i="21"/>
  <c r="I734" i="21"/>
  <c r="J734" i="21"/>
  <c r="N734" i="21"/>
  <c r="P734" i="21"/>
  <c r="H735" i="21"/>
  <c r="F734" i="21"/>
  <c r="E734" i="21"/>
  <c r="D735" i="21"/>
  <c r="O734" i="21"/>
  <c r="M734" i="21"/>
  <c r="Q734" i="21"/>
  <c r="K734" i="21"/>
  <c r="I735" i="21"/>
  <c r="H736" i="21"/>
  <c r="P735" i="21"/>
  <c r="J735" i="21"/>
  <c r="L735" i="21"/>
  <c r="N735" i="21"/>
  <c r="E735" i="21"/>
  <c r="D736" i="21"/>
  <c r="F735" i="21"/>
  <c r="O735" i="21"/>
  <c r="M735" i="21"/>
  <c r="Q735" i="21"/>
  <c r="K735" i="21"/>
  <c r="P736" i="21"/>
  <c r="L736" i="21"/>
  <c r="N736" i="21"/>
  <c r="H737" i="21"/>
  <c r="J736" i="21"/>
  <c r="I736" i="21"/>
  <c r="F736" i="21"/>
  <c r="D737" i="21"/>
  <c r="E736" i="21"/>
  <c r="I737" i="21"/>
  <c r="P737" i="21"/>
  <c r="J737" i="21"/>
  <c r="L737" i="21"/>
  <c r="H738" i="21"/>
  <c r="N737" i="21"/>
  <c r="K736" i="21"/>
  <c r="O736" i="21"/>
  <c r="Q736" i="21"/>
  <c r="M736" i="21"/>
  <c r="D738" i="21"/>
  <c r="E737" i="21"/>
  <c r="F737" i="21"/>
  <c r="K737" i="21"/>
  <c r="O737" i="21"/>
  <c r="M737" i="21"/>
  <c r="Q737" i="21"/>
  <c r="N738" i="21"/>
  <c r="P738" i="21"/>
  <c r="H739" i="21"/>
  <c r="J738" i="21"/>
  <c r="L738" i="21"/>
  <c r="I738" i="21"/>
  <c r="E738" i="21"/>
  <c r="F738" i="21"/>
  <c r="D739" i="21"/>
  <c r="N739" i="21"/>
  <c r="J739" i="21"/>
  <c r="L739" i="21"/>
  <c r="H740" i="21"/>
  <c r="I739" i="21"/>
  <c r="P739" i="21"/>
  <c r="K738" i="21"/>
  <c r="O738" i="21"/>
  <c r="M738" i="21"/>
  <c r="Q738" i="21"/>
  <c r="E739" i="21"/>
  <c r="F739" i="21"/>
  <c r="D740" i="21"/>
  <c r="H741" i="21"/>
  <c r="J740" i="21"/>
  <c r="N740" i="21"/>
  <c r="P740" i="21"/>
  <c r="I740" i="21"/>
  <c r="L740" i="21"/>
  <c r="Q739" i="21"/>
  <c r="O739" i="21"/>
  <c r="M739" i="21"/>
  <c r="K739" i="21"/>
  <c r="D741" i="21"/>
  <c r="F740" i="21"/>
  <c r="E740" i="21"/>
  <c r="H742" i="21"/>
  <c r="J741" i="21"/>
  <c r="L741" i="21"/>
  <c r="N741" i="21"/>
  <c r="I741" i="21"/>
  <c r="P741" i="21"/>
  <c r="O740" i="21"/>
  <c r="K740" i="21"/>
  <c r="M740" i="21"/>
  <c r="Q740" i="21"/>
  <c r="E741" i="21"/>
  <c r="D742" i="21"/>
  <c r="F741" i="21"/>
  <c r="H743" i="21"/>
  <c r="I742" i="21"/>
  <c r="J742" i="21"/>
  <c r="L742" i="21"/>
  <c r="N742" i="21"/>
  <c r="P742" i="21"/>
  <c r="Q741" i="21"/>
  <c r="K741" i="21"/>
  <c r="O741" i="21"/>
  <c r="M741" i="21"/>
  <c r="D743" i="21"/>
  <c r="F742" i="21"/>
  <c r="E742" i="21"/>
  <c r="H744" i="21"/>
  <c r="P743" i="21"/>
  <c r="J743" i="21"/>
  <c r="I743" i="21"/>
  <c r="L743" i="21"/>
  <c r="N743" i="21"/>
  <c r="Q742" i="21"/>
  <c r="O742" i="21"/>
  <c r="M742" i="21"/>
  <c r="K742" i="21"/>
  <c r="D744" i="21"/>
  <c r="F743" i="21"/>
  <c r="E743" i="21"/>
  <c r="J744" i="21"/>
  <c r="L744" i="21"/>
  <c r="N744" i="21"/>
  <c r="P744" i="21"/>
  <c r="I744" i="21"/>
  <c r="H745" i="21"/>
  <c r="M743" i="21"/>
  <c r="O743" i="21"/>
  <c r="Q743" i="21"/>
  <c r="K743" i="21"/>
  <c r="E744" i="21"/>
  <c r="D745" i="21"/>
  <c r="F744" i="21"/>
  <c r="O744" i="21"/>
  <c r="M744" i="21"/>
  <c r="K744" i="21"/>
  <c r="Q744" i="21"/>
  <c r="H746" i="21"/>
  <c r="N745" i="21"/>
  <c r="P745" i="21"/>
  <c r="J745" i="21"/>
  <c r="L745" i="21"/>
  <c r="I745" i="21"/>
  <c r="F745" i="21"/>
  <c r="D746" i="21"/>
  <c r="E745" i="21"/>
  <c r="P746" i="21"/>
  <c r="L746" i="21"/>
  <c r="N746" i="21"/>
  <c r="I746" i="21"/>
  <c r="J746" i="21"/>
  <c r="H747" i="21"/>
  <c r="O745" i="21"/>
  <c r="M745" i="21"/>
  <c r="Q745" i="21"/>
  <c r="K745" i="21"/>
  <c r="E746" i="21"/>
  <c r="F746" i="21"/>
  <c r="D747" i="21"/>
  <c r="K746" i="21"/>
  <c r="Q746" i="21"/>
  <c r="M746" i="21"/>
  <c r="O746" i="21"/>
  <c r="J747" i="21"/>
  <c r="H748" i="21"/>
  <c r="I747" i="21"/>
  <c r="P747" i="21"/>
  <c r="L747" i="21"/>
  <c r="N747" i="21"/>
  <c r="E747" i="21"/>
  <c r="F747" i="21"/>
  <c r="D748" i="21"/>
  <c r="H749" i="21"/>
  <c r="P748" i="21"/>
  <c r="I748" i="21"/>
  <c r="J748" i="21"/>
  <c r="L748" i="21"/>
  <c r="N748" i="21"/>
  <c r="Q747" i="21"/>
  <c r="O747" i="21"/>
  <c r="M747" i="21"/>
  <c r="K747" i="21"/>
  <c r="D749" i="21"/>
  <c r="E748" i="21"/>
  <c r="F748" i="21"/>
  <c r="L749" i="21"/>
  <c r="H750" i="21"/>
  <c r="N749" i="21"/>
  <c r="I749" i="21"/>
  <c r="J749" i="21"/>
  <c r="P749" i="21"/>
  <c r="M748" i="21"/>
  <c r="O748" i="21"/>
  <c r="Q748" i="21"/>
  <c r="K748" i="21"/>
  <c r="E749" i="21"/>
  <c r="F749" i="21"/>
  <c r="D750" i="21"/>
  <c r="N750" i="21"/>
  <c r="P750" i="21"/>
  <c r="J750" i="21"/>
  <c r="L750" i="21"/>
  <c r="H751" i="21"/>
  <c r="I750" i="21"/>
  <c r="Q749" i="21"/>
  <c r="O749" i="21"/>
  <c r="M749" i="21"/>
  <c r="K749" i="21"/>
  <c r="E750" i="21"/>
  <c r="F750" i="21"/>
  <c r="D751" i="21"/>
  <c r="N751" i="21"/>
  <c r="L751" i="21"/>
  <c r="I751" i="21"/>
  <c r="P751" i="21"/>
  <c r="H752" i="21"/>
  <c r="J751" i="21"/>
  <c r="Q750" i="21"/>
  <c r="M750" i="21"/>
  <c r="O750" i="21"/>
  <c r="K750" i="21"/>
  <c r="F751" i="21"/>
  <c r="E751" i="21"/>
  <c r="D752" i="21"/>
  <c r="Q751" i="21"/>
  <c r="O751" i="21"/>
  <c r="M751" i="21"/>
  <c r="K751" i="21"/>
  <c r="H753" i="21"/>
  <c r="I752" i="21"/>
  <c r="N752" i="21"/>
  <c r="L752" i="21"/>
  <c r="P752" i="21"/>
  <c r="J752" i="21"/>
  <c r="F752" i="21"/>
  <c r="E752" i="21"/>
  <c r="D753" i="21"/>
  <c r="P753" i="21"/>
  <c r="I753" i="21"/>
  <c r="H754" i="21"/>
  <c r="J753" i="21"/>
  <c r="L753" i="21"/>
  <c r="N753" i="21"/>
  <c r="O752" i="21"/>
  <c r="Q752" i="21"/>
  <c r="M752" i="21"/>
  <c r="K752" i="21"/>
  <c r="D754" i="21"/>
  <c r="F753" i="21"/>
  <c r="E753" i="21"/>
  <c r="M753" i="21"/>
  <c r="Q753" i="21"/>
  <c r="K753" i="21"/>
  <c r="O753" i="21"/>
  <c r="L754" i="21"/>
  <c r="N754" i="21"/>
  <c r="P754" i="21"/>
  <c r="J754" i="21"/>
  <c r="H755" i="21"/>
  <c r="I754" i="21"/>
  <c r="D755" i="21"/>
  <c r="E754" i="21"/>
  <c r="F754" i="21"/>
  <c r="I755" i="21"/>
  <c r="H756" i="21"/>
  <c r="J755" i="21"/>
  <c r="L755" i="21"/>
  <c r="N755" i="21"/>
  <c r="P755" i="21"/>
  <c r="O754" i="21"/>
  <c r="K754" i="21"/>
  <c r="M754" i="21"/>
  <c r="Q754" i="21"/>
  <c r="E755" i="21"/>
  <c r="D756" i="21"/>
  <c r="F755" i="21"/>
  <c r="O755" i="21"/>
  <c r="M755" i="21"/>
  <c r="K755" i="21"/>
  <c r="Q755" i="21"/>
  <c r="N756" i="21"/>
  <c r="P756" i="21"/>
  <c r="L756" i="21"/>
  <c r="I756" i="21"/>
  <c r="H757" i="21"/>
  <c r="J756" i="21"/>
  <c r="D757" i="21"/>
  <c r="F756" i="21"/>
  <c r="E756" i="21"/>
  <c r="Q756" i="21"/>
  <c r="M756" i="21"/>
  <c r="K756" i="21"/>
  <c r="O756" i="21"/>
  <c r="P757" i="21"/>
  <c r="I757" i="21"/>
  <c r="N757" i="21"/>
  <c r="H758" i="21"/>
  <c r="J757" i="21"/>
  <c r="L757" i="21"/>
  <c r="F757" i="21"/>
  <c r="D758" i="21"/>
  <c r="E757" i="21"/>
  <c r="Q757" i="21"/>
  <c r="K757" i="21"/>
  <c r="O757" i="21"/>
  <c r="M757" i="21"/>
  <c r="L758" i="21"/>
  <c r="P758" i="21"/>
  <c r="J758" i="21"/>
  <c r="H759" i="21"/>
  <c r="I758" i="21"/>
  <c r="N758" i="21"/>
  <c r="E758" i="21"/>
  <c r="F758" i="21"/>
  <c r="D759" i="21"/>
  <c r="H760" i="21"/>
  <c r="J759" i="21"/>
  <c r="L759" i="21"/>
  <c r="P759" i="21"/>
  <c r="N759" i="21"/>
  <c r="I759" i="21"/>
  <c r="Q758" i="21"/>
  <c r="K758" i="21"/>
  <c r="O758" i="21"/>
  <c r="M758" i="21"/>
  <c r="E759" i="21"/>
  <c r="D760" i="21"/>
  <c r="F759" i="21"/>
  <c r="L760" i="21"/>
  <c r="N760" i="21"/>
  <c r="P760" i="21"/>
  <c r="I760" i="21"/>
  <c r="H761" i="21"/>
  <c r="J760" i="21"/>
  <c r="M759" i="21"/>
  <c r="Q759" i="21"/>
  <c r="K759" i="21"/>
  <c r="O759" i="21"/>
  <c r="E760" i="21"/>
  <c r="F760" i="21"/>
  <c r="D761" i="21"/>
  <c r="K760" i="21"/>
  <c r="O760" i="21"/>
  <c r="M760" i="21"/>
  <c r="Q760" i="21"/>
  <c r="P761" i="21"/>
  <c r="I761" i="21"/>
  <c r="L761" i="21"/>
  <c r="N761" i="21"/>
  <c r="H762" i="21"/>
  <c r="J761" i="21"/>
  <c r="F761" i="21"/>
  <c r="E761" i="21"/>
  <c r="D762" i="21"/>
  <c r="Q761" i="21"/>
  <c r="K761" i="21"/>
  <c r="O761" i="21"/>
  <c r="M761" i="21"/>
  <c r="H763" i="21"/>
  <c r="I762" i="21"/>
  <c r="J762" i="21"/>
  <c r="N762" i="21"/>
  <c r="P762" i="21"/>
  <c r="L762" i="21"/>
  <c r="D763" i="21"/>
  <c r="E762" i="21"/>
  <c r="F762" i="21"/>
  <c r="L763" i="21"/>
  <c r="P763" i="21"/>
  <c r="H764" i="21"/>
  <c r="I763" i="21"/>
  <c r="J763" i="21"/>
  <c r="N763" i="21"/>
  <c r="O762" i="21"/>
  <c r="M762" i="21"/>
  <c r="Q762" i="21"/>
  <c r="K762" i="21"/>
  <c r="F763" i="21"/>
  <c r="E763" i="21"/>
  <c r="D764" i="21"/>
  <c r="I764" i="21"/>
  <c r="J764" i="21"/>
  <c r="P764" i="21"/>
  <c r="L764" i="21"/>
  <c r="N764" i="21"/>
  <c r="H765" i="21"/>
  <c r="M763" i="21"/>
  <c r="Q763" i="21"/>
  <c r="K763" i="21"/>
  <c r="O763" i="21"/>
  <c r="D765" i="21"/>
  <c r="E764" i="21"/>
  <c r="F764" i="21"/>
  <c r="K764" i="21"/>
  <c r="O764" i="21"/>
  <c r="M764" i="21"/>
  <c r="Q764" i="21"/>
  <c r="I765" i="21"/>
  <c r="H766" i="21"/>
  <c r="P765" i="21"/>
  <c r="J765" i="21"/>
  <c r="L765" i="21"/>
  <c r="N765" i="21"/>
  <c r="F765" i="21"/>
  <c r="E765" i="21"/>
  <c r="D766" i="21"/>
  <c r="Q765" i="21"/>
  <c r="K765" i="21"/>
  <c r="O765" i="21"/>
  <c r="M765" i="21"/>
  <c r="P766" i="21"/>
  <c r="H767" i="21"/>
  <c r="I766" i="21"/>
  <c r="N766" i="21"/>
  <c r="J766" i="21"/>
  <c r="L766" i="21"/>
  <c r="E766" i="21"/>
  <c r="D767" i="21"/>
  <c r="F766" i="21"/>
  <c r="I767" i="21"/>
  <c r="N767" i="21"/>
  <c r="P767" i="21"/>
  <c r="H768" i="21"/>
  <c r="J767" i="21"/>
  <c r="L767" i="21"/>
  <c r="K766" i="21"/>
  <c r="O766" i="21"/>
  <c r="M766" i="21"/>
  <c r="Q766" i="21"/>
  <c r="E767" i="21"/>
  <c r="D768" i="21"/>
  <c r="F767" i="21"/>
  <c r="M767" i="21"/>
  <c r="Q767" i="21"/>
  <c r="K767" i="21"/>
  <c r="O767" i="21"/>
  <c r="I768" i="21"/>
  <c r="H769" i="21"/>
  <c r="P768" i="21"/>
  <c r="J768" i="21"/>
  <c r="L768" i="21"/>
  <c r="N768" i="21"/>
  <c r="F768" i="21"/>
  <c r="D769" i="21"/>
  <c r="E768" i="21"/>
  <c r="Q768" i="21"/>
  <c r="K768" i="21"/>
  <c r="O768" i="21"/>
  <c r="M768" i="21"/>
  <c r="N769" i="21"/>
  <c r="I769" i="21"/>
  <c r="J769" i="21"/>
  <c r="L769" i="21"/>
  <c r="H770" i="21"/>
  <c r="P769" i="21"/>
  <c r="F769" i="21"/>
  <c r="D770" i="21"/>
  <c r="E769" i="21"/>
  <c r="Q769" i="21"/>
  <c r="K769" i="21"/>
  <c r="O769" i="21"/>
  <c r="M769" i="21"/>
  <c r="L770" i="21"/>
  <c r="P770" i="21"/>
  <c r="I770" i="21"/>
  <c r="N770" i="21"/>
  <c r="H771" i="21"/>
  <c r="J770" i="21"/>
  <c r="E770" i="21"/>
  <c r="D771" i="21"/>
  <c r="F770" i="21"/>
  <c r="O770" i="21"/>
  <c r="Q770" i="21"/>
  <c r="M770" i="21"/>
  <c r="K770" i="21"/>
  <c r="I771" i="21"/>
  <c r="H772" i="21"/>
  <c r="J771" i="21"/>
  <c r="L771" i="21"/>
  <c r="N771" i="21"/>
  <c r="P771" i="21"/>
  <c r="F771" i="21"/>
  <c r="D772" i="21"/>
  <c r="E771" i="21"/>
  <c r="Q771" i="21"/>
  <c r="K771" i="21"/>
  <c r="O771" i="21"/>
  <c r="M771" i="21"/>
  <c r="L772" i="21"/>
  <c r="N772" i="21"/>
  <c r="P772" i="21"/>
  <c r="I772" i="21"/>
  <c r="H773" i="21"/>
  <c r="J772" i="21"/>
  <c r="D773" i="21"/>
  <c r="E772" i="21"/>
  <c r="F772" i="21"/>
  <c r="K772" i="21"/>
  <c r="O772" i="21"/>
  <c r="M772" i="21"/>
  <c r="Q772" i="21"/>
  <c r="I773" i="21"/>
  <c r="L773" i="21"/>
  <c r="N773" i="21"/>
  <c r="P773" i="21"/>
  <c r="H774" i="21"/>
  <c r="J773" i="21"/>
  <c r="E773" i="21"/>
  <c r="F773" i="21"/>
  <c r="D774" i="21"/>
  <c r="M773" i="21"/>
  <c r="Q773" i="21"/>
  <c r="K773" i="21"/>
  <c r="O773" i="21"/>
  <c r="J774" i="21"/>
  <c r="L774" i="21"/>
  <c r="P774" i="21"/>
  <c r="N774" i="21"/>
  <c r="H775" i="21"/>
  <c r="I774" i="21"/>
  <c r="E774" i="21"/>
  <c r="F774" i="21"/>
  <c r="D775" i="21"/>
  <c r="N775" i="21"/>
  <c r="I775" i="21"/>
  <c r="J775" i="21"/>
  <c r="P775" i="21"/>
  <c r="L775" i="21"/>
  <c r="H776" i="21"/>
  <c r="K774" i="21"/>
  <c r="Q774" i="21"/>
  <c r="O774" i="21"/>
  <c r="M774" i="21"/>
  <c r="E775" i="21"/>
  <c r="D776" i="21"/>
  <c r="F775" i="21"/>
  <c r="K775" i="21"/>
  <c r="M775" i="21"/>
  <c r="O775" i="21"/>
  <c r="Q775" i="21"/>
  <c r="I776" i="21"/>
  <c r="L776" i="21"/>
  <c r="N776" i="21"/>
  <c r="H777" i="21"/>
  <c r="P776" i="21"/>
  <c r="J776" i="21"/>
  <c r="D777" i="21"/>
  <c r="F776" i="21"/>
  <c r="E776" i="21"/>
  <c r="Q776" i="21"/>
  <c r="K776" i="21"/>
  <c r="O776" i="21"/>
  <c r="M776" i="21"/>
  <c r="P777" i="21"/>
  <c r="I777" i="21"/>
  <c r="H778" i="21"/>
  <c r="J777" i="21"/>
  <c r="L777" i="21"/>
  <c r="N777" i="21"/>
  <c r="F777" i="21"/>
  <c r="E777" i="21"/>
  <c r="D778" i="21"/>
  <c r="K777" i="21"/>
  <c r="Q777" i="21"/>
  <c r="O777" i="21"/>
  <c r="M777" i="21"/>
  <c r="N778" i="21"/>
  <c r="H779" i="21"/>
  <c r="I778" i="21"/>
  <c r="J778" i="21"/>
  <c r="L778" i="21"/>
  <c r="P778" i="21"/>
  <c r="E778" i="21"/>
  <c r="F778" i="21"/>
  <c r="D779" i="21"/>
  <c r="H780" i="21"/>
  <c r="I779" i="21"/>
  <c r="J779" i="21"/>
  <c r="N779" i="21"/>
  <c r="L779" i="21"/>
  <c r="P779" i="21"/>
  <c r="M778" i="21"/>
  <c r="Q778" i="21"/>
  <c r="K778" i="21"/>
  <c r="O778" i="21"/>
  <c r="E779" i="21"/>
  <c r="D780" i="21"/>
  <c r="F779" i="21"/>
  <c r="N780" i="21"/>
  <c r="J780" i="21"/>
  <c r="L780" i="21"/>
  <c r="P780" i="21"/>
  <c r="I780" i="21"/>
  <c r="H781" i="21"/>
  <c r="Q779" i="21"/>
  <c r="K779" i="21"/>
  <c r="O779" i="21"/>
  <c r="M779" i="21"/>
  <c r="F780" i="21"/>
  <c r="E780" i="21"/>
  <c r="D781" i="21"/>
  <c r="O780" i="21"/>
  <c r="M780" i="21"/>
  <c r="K780" i="21"/>
  <c r="Q780" i="21"/>
  <c r="P781" i="21"/>
  <c r="N781" i="21"/>
  <c r="H782" i="21"/>
  <c r="I781" i="21"/>
  <c r="J781" i="21"/>
  <c r="L781" i="21"/>
  <c r="F781" i="21"/>
  <c r="D782" i="21"/>
  <c r="E781" i="21"/>
  <c r="L782" i="21"/>
  <c r="H783" i="21"/>
  <c r="P782" i="21"/>
  <c r="N782" i="21"/>
  <c r="I782" i="21"/>
  <c r="J782" i="21"/>
  <c r="K781" i="21"/>
  <c r="O781" i="21"/>
  <c r="M781" i="21"/>
  <c r="Q781" i="21"/>
  <c r="F782" i="21"/>
  <c r="D783" i="21"/>
  <c r="E782" i="21"/>
  <c r="I783" i="21"/>
  <c r="H784" i="21"/>
  <c r="P783" i="21"/>
  <c r="J783" i="21"/>
  <c r="L783" i="21"/>
  <c r="N783" i="21"/>
  <c r="K782" i="21"/>
  <c r="M782" i="21"/>
  <c r="Q782" i="21"/>
  <c r="O782" i="21"/>
  <c r="D784" i="21"/>
  <c r="E783" i="21"/>
  <c r="F783" i="21"/>
  <c r="M783" i="21"/>
  <c r="O783" i="21"/>
  <c r="K783" i="21"/>
  <c r="Q783" i="21"/>
  <c r="J784" i="21"/>
  <c r="H785" i="21"/>
  <c r="P784" i="21"/>
  <c r="I784" i="21"/>
  <c r="L784" i="21"/>
  <c r="N784" i="21"/>
  <c r="D785" i="21"/>
  <c r="F784" i="21"/>
  <c r="E784" i="21"/>
  <c r="J785" i="21"/>
  <c r="L785" i="21"/>
  <c r="P785" i="21"/>
  <c r="N785" i="21"/>
  <c r="I785" i="21"/>
  <c r="H786" i="21"/>
  <c r="Q784" i="21"/>
  <c r="K784" i="21"/>
  <c r="O784" i="21"/>
  <c r="M784" i="21"/>
  <c r="D786" i="21"/>
  <c r="F785" i="21"/>
  <c r="E785" i="21"/>
  <c r="Q785" i="21"/>
  <c r="O785" i="21"/>
  <c r="K785" i="21"/>
  <c r="M785" i="21"/>
  <c r="H787" i="21"/>
  <c r="I786" i="21"/>
  <c r="J786" i="21"/>
  <c r="L786" i="21"/>
  <c r="N786" i="21"/>
  <c r="P786" i="21"/>
  <c r="D787" i="21"/>
  <c r="E786" i="21"/>
  <c r="F786" i="21"/>
  <c r="P787" i="21"/>
  <c r="I787" i="21"/>
  <c r="H788" i="21"/>
  <c r="L787" i="21"/>
  <c r="N787" i="21"/>
  <c r="J787" i="21"/>
  <c r="O786" i="21"/>
  <c r="M786" i="21"/>
  <c r="Q786" i="21"/>
  <c r="K786" i="21"/>
  <c r="D788" i="21"/>
  <c r="F787" i="21"/>
  <c r="E787" i="21"/>
  <c r="K787" i="21"/>
  <c r="Q787" i="21"/>
  <c r="O787" i="21"/>
  <c r="M787" i="21"/>
  <c r="P788" i="21"/>
  <c r="I788" i="21"/>
  <c r="H789" i="21"/>
  <c r="L788" i="21"/>
  <c r="N788" i="21"/>
  <c r="J788" i="21"/>
  <c r="E788" i="21"/>
  <c r="D789" i="21"/>
  <c r="F788" i="21"/>
  <c r="M788" i="21"/>
  <c r="O788" i="21"/>
  <c r="K788" i="21"/>
  <c r="Q788" i="21"/>
  <c r="P789" i="21"/>
  <c r="I789" i="21"/>
  <c r="J789" i="21"/>
  <c r="L789" i="21"/>
  <c r="N789" i="21"/>
  <c r="H790" i="21"/>
  <c r="F789" i="21"/>
  <c r="E789" i="21"/>
  <c r="D790" i="21"/>
  <c r="O789" i="21"/>
  <c r="K789" i="21"/>
  <c r="M789" i="21"/>
  <c r="Q789" i="21"/>
  <c r="L790" i="21"/>
  <c r="P790" i="21"/>
  <c r="I790" i="21"/>
  <c r="N790" i="21"/>
  <c r="H791" i="21"/>
  <c r="J790" i="21"/>
  <c r="F790" i="21"/>
  <c r="D791" i="21"/>
  <c r="E790" i="21"/>
  <c r="Q790" i="21"/>
  <c r="K790" i="21"/>
  <c r="O790" i="21"/>
  <c r="M790" i="21"/>
  <c r="I791" i="21"/>
  <c r="H792" i="21"/>
  <c r="L791" i="21"/>
  <c r="J791" i="21"/>
  <c r="N791" i="21"/>
  <c r="P791" i="21"/>
  <c r="E791" i="21"/>
  <c r="D792" i="21"/>
  <c r="F791" i="21"/>
  <c r="Q791" i="21"/>
  <c r="M791" i="21"/>
  <c r="K791" i="21"/>
  <c r="O791" i="21"/>
  <c r="I792" i="21"/>
  <c r="H793" i="21"/>
  <c r="P792" i="21"/>
  <c r="J792" i="21"/>
  <c r="L792" i="21"/>
  <c r="N792" i="21"/>
  <c r="F792" i="21"/>
  <c r="D793" i="21"/>
  <c r="E792" i="21"/>
  <c r="O792" i="21"/>
  <c r="Q792" i="21"/>
  <c r="K792" i="21"/>
  <c r="M792" i="21"/>
  <c r="P793" i="21"/>
  <c r="L793" i="21"/>
  <c r="H794" i="21"/>
  <c r="J793" i="21"/>
  <c r="I793" i="21"/>
  <c r="N793" i="21"/>
  <c r="E793" i="21"/>
  <c r="D794" i="21"/>
  <c r="F793" i="21"/>
  <c r="N794" i="21"/>
  <c r="P794" i="21"/>
  <c r="I794" i="21"/>
  <c r="H795" i="21"/>
  <c r="J794" i="21"/>
  <c r="L794" i="21"/>
  <c r="M793" i="21"/>
  <c r="O793" i="21"/>
  <c r="Q793" i="21"/>
  <c r="K793" i="21"/>
  <c r="F794" i="21"/>
  <c r="E794" i="21"/>
  <c r="D795" i="21"/>
  <c r="K794" i="21"/>
  <c r="O794" i="21"/>
  <c r="M794" i="21"/>
  <c r="Q794" i="21"/>
  <c r="J795" i="21"/>
  <c r="N795" i="21"/>
  <c r="L795" i="21"/>
  <c r="I795" i="21"/>
  <c r="H796" i="21"/>
  <c r="P795" i="21"/>
  <c r="E795" i="21"/>
  <c r="D796" i="21"/>
  <c r="F795" i="21"/>
  <c r="Q795" i="21"/>
  <c r="K795" i="21"/>
  <c r="O795" i="21"/>
  <c r="M795" i="21"/>
  <c r="L796" i="21"/>
  <c r="N796" i="21"/>
  <c r="P796" i="21"/>
  <c r="H797" i="21"/>
  <c r="I796" i="21"/>
  <c r="J796" i="21"/>
  <c r="E796" i="21"/>
  <c r="D797" i="21"/>
  <c r="F796" i="21"/>
  <c r="L797" i="21"/>
  <c r="N797" i="21"/>
  <c r="I797" i="21"/>
  <c r="J797" i="21"/>
  <c r="P797" i="21"/>
  <c r="H798" i="21"/>
  <c r="K796" i="21"/>
  <c r="O796" i="21"/>
  <c r="M796" i="21"/>
  <c r="Q796" i="21"/>
  <c r="E797" i="21"/>
  <c r="D798" i="21"/>
  <c r="F797" i="21"/>
  <c r="O797" i="21"/>
  <c r="M797" i="21"/>
  <c r="Q797" i="21"/>
  <c r="K797" i="21"/>
  <c r="J798" i="21"/>
  <c r="N798" i="21"/>
  <c r="H799" i="21"/>
  <c r="I798" i="21"/>
  <c r="L798" i="21"/>
  <c r="P798" i="21"/>
  <c r="F798" i="21"/>
  <c r="D799" i="21"/>
  <c r="E798" i="21"/>
  <c r="I799" i="21"/>
  <c r="L799" i="21"/>
  <c r="H800" i="21"/>
  <c r="N799" i="21"/>
  <c r="P799" i="21"/>
  <c r="J799" i="21"/>
  <c r="K798" i="21"/>
  <c r="Q798" i="21"/>
  <c r="O798" i="21"/>
  <c r="M798" i="21"/>
  <c r="F799" i="21"/>
  <c r="E799" i="21"/>
  <c r="D800" i="21"/>
  <c r="Q799" i="21"/>
  <c r="O799" i="21"/>
  <c r="M799" i="21"/>
  <c r="K799" i="21"/>
  <c r="P800" i="21"/>
  <c r="N800" i="21"/>
  <c r="H801" i="21"/>
  <c r="I800" i="21"/>
  <c r="L800" i="21"/>
  <c r="J800" i="21"/>
  <c r="E800" i="21"/>
  <c r="F800" i="21"/>
  <c r="D801" i="21"/>
  <c r="P801" i="21"/>
  <c r="N801" i="21"/>
  <c r="H802" i="21"/>
  <c r="I801" i="21"/>
  <c r="J801" i="21"/>
  <c r="L801" i="21"/>
  <c r="Q800" i="21"/>
  <c r="K800" i="21"/>
  <c r="O800" i="21"/>
  <c r="M800" i="21"/>
  <c r="F801" i="21"/>
  <c r="E801" i="21"/>
  <c r="D802" i="21"/>
  <c r="P802" i="21"/>
  <c r="L802" i="21"/>
  <c r="N802" i="21"/>
  <c r="I802" i="21"/>
  <c r="H803" i="21"/>
  <c r="J802" i="21"/>
  <c r="O801" i="21"/>
  <c r="Q801" i="21"/>
  <c r="K801" i="21"/>
  <c r="M801" i="21"/>
  <c r="E802" i="21"/>
  <c r="D803" i="21"/>
  <c r="F802" i="21"/>
  <c r="M802" i="21"/>
  <c r="Q802" i="21"/>
  <c r="K802" i="21"/>
  <c r="O802" i="21"/>
  <c r="J803" i="21"/>
  <c r="I803" i="21"/>
  <c r="H804" i="21"/>
  <c r="L803" i="21"/>
  <c r="N803" i="21"/>
  <c r="P803" i="21"/>
  <c r="D804" i="21"/>
  <c r="E803" i="21"/>
  <c r="F803" i="21"/>
  <c r="Q803" i="21"/>
  <c r="K803" i="21"/>
  <c r="O803" i="21"/>
  <c r="M803" i="21"/>
  <c r="P804" i="21"/>
  <c r="I804" i="21"/>
  <c r="H805" i="21"/>
  <c r="N804" i="21"/>
  <c r="L804" i="21"/>
  <c r="J804" i="21"/>
  <c r="D805" i="21"/>
  <c r="F804" i="21"/>
  <c r="E804" i="21"/>
  <c r="O804" i="21"/>
  <c r="M804" i="21"/>
  <c r="K804" i="21"/>
  <c r="Q804" i="21"/>
  <c r="L805" i="21"/>
  <c r="N805" i="21"/>
  <c r="P805" i="21"/>
  <c r="H806" i="21"/>
  <c r="I805" i="21"/>
  <c r="J805" i="21"/>
  <c r="F805" i="21"/>
  <c r="E805" i="21"/>
  <c r="D806" i="21"/>
  <c r="N806" i="21"/>
  <c r="L806" i="21"/>
  <c r="P806" i="21"/>
  <c r="J806" i="21"/>
  <c r="H807" i="21"/>
  <c r="I806" i="21"/>
  <c r="O805" i="21"/>
  <c r="M805" i="21"/>
  <c r="K805" i="21"/>
  <c r="Q805" i="21"/>
  <c r="F806" i="21"/>
  <c r="D807" i="21"/>
  <c r="E806" i="21"/>
  <c r="I807" i="21"/>
  <c r="N807" i="21"/>
  <c r="P807" i="21"/>
  <c r="H808" i="21"/>
  <c r="J807" i="21"/>
  <c r="L807" i="21"/>
  <c r="K806" i="21"/>
  <c r="M806" i="21"/>
  <c r="O806" i="21"/>
  <c r="Q806" i="21"/>
  <c r="E807" i="21"/>
  <c r="D808" i="21"/>
  <c r="F807" i="21"/>
  <c r="Q807" i="21"/>
  <c r="K807" i="21"/>
  <c r="M807" i="21"/>
  <c r="O807" i="21"/>
  <c r="P808" i="21"/>
  <c r="J808" i="21"/>
  <c r="I808" i="21"/>
  <c r="L808" i="21"/>
  <c r="N808" i="21"/>
  <c r="H809" i="21"/>
  <c r="D809" i="21"/>
  <c r="F808" i="21"/>
  <c r="E808" i="21"/>
  <c r="Q808" i="21"/>
  <c r="K808" i="21"/>
  <c r="O808" i="21"/>
  <c r="M808" i="21"/>
  <c r="L809" i="21"/>
  <c r="N809" i="21"/>
  <c r="I809" i="21"/>
  <c r="J809" i="21"/>
  <c r="P809" i="21"/>
  <c r="H810" i="21"/>
  <c r="D810" i="21"/>
  <c r="E809" i="21"/>
  <c r="F809" i="21"/>
  <c r="K809" i="21"/>
  <c r="Q809" i="21"/>
  <c r="O809" i="21"/>
  <c r="M809" i="21"/>
  <c r="P810" i="21"/>
  <c r="H811" i="21"/>
  <c r="I810" i="21"/>
  <c r="N810" i="21"/>
  <c r="J810" i="21"/>
  <c r="L810" i="21"/>
  <c r="E810" i="21"/>
  <c r="D811" i="21"/>
  <c r="F810" i="21"/>
  <c r="H812" i="21"/>
  <c r="I811" i="21"/>
  <c r="J811" i="21"/>
  <c r="L811" i="21"/>
  <c r="N811" i="21"/>
  <c r="P811" i="21"/>
  <c r="Q810" i="21"/>
  <c r="K810" i="21"/>
  <c r="M810" i="21"/>
  <c r="O810" i="21"/>
  <c r="E811" i="21"/>
  <c r="F811" i="21"/>
  <c r="D812" i="21"/>
  <c r="H813" i="21"/>
  <c r="I812" i="21"/>
  <c r="P812" i="21"/>
  <c r="J812" i="21"/>
  <c r="L812" i="21"/>
  <c r="N812" i="21"/>
  <c r="M811" i="21"/>
  <c r="K811" i="21"/>
  <c r="O811" i="21"/>
  <c r="Q811" i="21"/>
  <c r="E812" i="21"/>
  <c r="D813" i="21"/>
  <c r="F812" i="21"/>
  <c r="P813" i="21"/>
  <c r="J813" i="21"/>
  <c r="H814" i="21"/>
  <c r="I813" i="21"/>
  <c r="L813" i="21"/>
  <c r="N813" i="21"/>
  <c r="Q812" i="21"/>
  <c r="K812" i="21"/>
  <c r="O812" i="21"/>
  <c r="M812" i="21"/>
  <c r="D814" i="21"/>
  <c r="E813" i="21"/>
  <c r="F813" i="21"/>
  <c r="I814" i="21"/>
  <c r="H815" i="21"/>
  <c r="P814" i="21"/>
  <c r="J814" i="21"/>
  <c r="L814" i="21"/>
  <c r="N814" i="21"/>
  <c r="M813" i="21"/>
  <c r="O813" i="21"/>
  <c r="K813" i="21"/>
  <c r="Q813" i="21"/>
  <c r="F814" i="21"/>
  <c r="E814" i="21"/>
  <c r="D815" i="21"/>
  <c r="K814" i="21"/>
  <c r="O814" i="21"/>
  <c r="M814" i="21"/>
  <c r="Q814" i="21"/>
  <c r="H816" i="21"/>
  <c r="J815" i="21"/>
  <c r="P815" i="21"/>
  <c r="L815" i="21"/>
  <c r="N815" i="21"/>
  <c r="I815" i="21"/>
  <c r="E815" i="21"/>
  <c r="D816" i="21"/>
  <c r="F815" i="21"/>
  <c r="H817" i="21"/>
  <c r="I816" i="21"/>
  <c r="J816" i="21"/>
  <c r="N816" i="21"/>
  <c r="L816" i="21"/>
  <c r="P816" i="21"/>
  <c r="M815" i="21"/>
  <c r="K815" i="21"/>
  <c r="O815" i="21"/>
  <c r="Q815" i="21"/>
  <c r="E816" i="21"/>
  <c r="D817" i="21"/>
  <c r="F816" i="21"/>
  <c r="H818" i="21"/>
  <c r="I817" i="21"/>
  <c r="J817" i="21"/>
  <c r="L817" i="21"/>
  <c r="N817" i="21"/>
  <c r="P817" i="21"/>
  <c r="M816" i="21"/>
  <c r="Q816" i="21"/>
  <c r="O816" i="21"/>
  <c r="K816" i="21"/>
  <c r="E817" i="21"/>
  <c r="D818" i="21"/>
  <c r="F817" i="21"/>
  <c r="I818" i="21"/>
  <c r="H819" i="21"/>
  <c r="P818" i="21"/>
  <c r="L818" i="21"/>
  <c r="J818" i="21"/>
  <c r="N818" i="21"/>
  <c r="K817" i="21"/>
  <c r="O817" i="21"/>
  <c r="M817" i="21"/>
  <c r="Q817" i="21"/>
  <c r="D819" i="21"/>
  <c r="E818" i="21"/>
  <c r="F818" i="21"/>
  <c r="Q818" i="21"/>
  <c r="K818" i="21"/>
  <c r="O818" i="21"/>
  <c r="M818" i="21"/>
  <c r="J819" i="21"/>
  <c r="L819" i="21"/>
  <c r="P819" i="21"/>
  <c r="I819" i="21"/>
  <c r="H820" i="21"/>
  <c r="N819" i="21"/>
  <c r="D820" i="21"/>
  <c r="E819" i="21"/>
  <c r="F819" i="21"/>
  <c r="M819" i="21"/>
  <c r="Q819" i="21"/>
  <c r="K819" i="21"/>
  <c r="O819" i="21"/>
  <c r="N820" i="21"/>
  <c r="P820" i="21"/>
  <c r="J820" i="21"/>
  <c r="L820" i="21"/>
  <c r="I820" i="21"/>
  <c r="H821" i="21"/>
  <c r="D821" i="21"/>
  <c r="E820" i="21"/>
  <c r="F820" i="21"/>
  <c r="K820" i="21"/>
  <c r="O820" i="21"/>
  <c r="M820" i="21"/>
  <c r="Q820" i="21"/>
  <c r="I821" i="21"/>
  <c r="J821" i="21"/>
  <c r="L821" i="21"/>
  <c r="P821" i="21"/>
  <c r="H822" i="21"/>
  <c r="N821" i="21"/>
  <c r="D822" i="21"/>
  <c r="E821" i="21"/>
  <c r="F821" i="21"/>
  <c r="O821" i="21"/>
  <c r="M821" i="21"/>
  <c r="K821" i="21"/>
  <c r="Q821" i="21"/>
  <c r="H823" i="21"/>
  <c r="P822" i="21"/>
  <c r="I822" i="21"/>
  <c r="J822" i="21"/>
  <c r="L822" i="21"/>
  <c r="N822" i="21"/>
  <c r="D823" i="21"/>
  <c r="E822" i="21"/>
  <c r="F822" i="21"/>
  <c r="L823" i="21"/>
  <c r="N823" i="21"/>
  <c r="P823" i="21"/>
  <c r="H824" i="21"/>
  <c r="J823" i="21"/>
  <c r="I823" i="21"/>
  <c r="Q822" i="21"/>
  <c r="M822" i="21"/>
  <c r="K822" i="21"/>
  <c r="O822" i="21"/>
  <c r="D824" i="21"/>
  <c r="E823" i="21"/>
  <c r="F823" i="21"/>
  <c r="I824" i="21"/>
  <c r="J824" i="21"/>
  <c r="L824" i="21"/>
  <c r="N824" i="21"/>
  <c r="P824" i="21"/>
  <c r="H825" i="21"/>
  <c r="K823" i="21"/>
  <c r="M823" i="21"/>
  <c r="Q823" i="21"/>
  <c r="O823" i="21"/>
  <c r="E824" i="21"/>
  <c r="D825" i="21"/>
  <c r="F824" i="21"/>
  <c r="K824" i="21"/>
  <c r="O824" i="21"/>
  <c r="M824" i="21"/>
  <c r="Q824" i="21"/>
  <c r="L825" i="21"/>
  <c r="I825" i="21"/>
  <c r="P825" i="21"/>
  <c r="J825" i="21"/>
  <c r="H826" i="21"/>
  <c r="N825" i="21"/>
  <c r="E825" i="21"/>
  <c r="D826" i="21"/>
  <c r="F825" i="21"/>
  <c r="Q825" i="21"/>
  <c r="K825" i="21"/>
  <c r="O825" i="21"/>
  <c r="M825" i="21"/>
  <c r="P826" i="21"/>
  <c r="J826" i="21"/>
  <c r="L826" i="21"/>
  <c r="I826" i="21"/>
  <c r="H827" i="21"/>
  <c r="N826" i="21"/>
  <c r="D827" i="21"/>
  <c r="E826" i="21"/>
  <c r="F826" i="21"/>
  <c r="O826" i="21"/>
  <c r="M826" i="21"/>
  <c r="Q826" i="21"/>
  <c r="K826" i="21"/>
  <c r="I827" i="21"/>
  <c r="P827" i="21"/>
  <c r="J827" i="21"/>
  <c r="L827" i="21"/>
  <c r="N827" i="21"/>
  <c r="H828" i="21"/>
  <c r="F827" i="21"/>
  <c r="D828" i="21"/>
  <c r="E827" i="21"/>
  <c r="K827" i="21"/>
  <c r="O827" i="21"/>
  <c r="M827" i="21"/>
  <c r="Q827" i="21"/>
  <c r="H829" i="21"/>
  <c r="J828" i="21"/>
  <c r="P828" i="21"/>
  <c r="L828" i="21"/>
  <c r="N828" i="21"/>
  <c r="I828" i="21"/>
  <c r="F828" i="21"/>
  <c r="D829" i="21"/>
  <c r="E828" i="21"/>
  <c r="L829" i="21"/>
  <c r="N829" i="21"/>
  <c r="H830" i="21"/>
  <c r="I829" i="21"/>
  <c r="J829" i="21"/>
  <c r="P829" i="21"/>
  <c r="M828" i="21"/>
  <c r="K828" i="21"/>
  <c r="O828" i="21"/>
  <c r="Q828" i="21"/>
  <c r="D830" i="21"/>
  <c r="E829" i="21"/>
  <c r="F829" i="21"/>
  <c r="P830" i="21"/>
  <c r="I830" i="21"/>
  <c r="J830" i="21"/>
  <c r="L830" i="21"/>
  <c r="H831" i="21"/>
  <c r="N830" i="21"/>
  <c r="K829" i="21"/>
  <c r="O829" i="21"/>
  <c r="M829" i="21"/>
  <c r="Q829" i="21"/>
  <c r="E830" i="21"/>
  <c r="F830" i="21"/>
  <c r="D831" i="21"/>
  <c r="O830" i="21"/>
  <c r="M830" i="21"/>
  <c r="Q830" i="21"/>
  <c r="K830" i="21"/>
  <c r="H832" i="21"/>
  <c r="J831" i="21"/>
  <c r="L831" i="21"/>
  <c r="I831" i="21"/>
  <c r="N831" i="21"/>
  <c r="P831" i="21"/>
  <c r="D832" i="21"/>
  <c r="E831" i="21"/>
  <c r="F831" i="21"/>
  <c r="I832" i="21"/>
  <c r="J832" i="21"/>
  <c r="L832" i="21"/>
  <c r="N832" i="21"/>
  <c r="P832" i="21"/>
  <c r="H833" i="21"/>
  <c r="M831" i="21"/>
  <c r="Q831" i="21"/>
  <c r="O831" i="21"/>
  <c r="K831" i="21"/>
  <c r="D833" i="21"/>
  <c r="E832" i="21"/>
  <c r="F832" i="21"/>
  <c r="O832" i="21"/>
  <c r="M832" i="21"/>
  <c r="Q832" i="21"/>
  <c r="K832" i="21"/>
  <c r="I833" i="21"/>
  <c r="J833" i="21"/>
  <c r="H834" i="21"/>
  <c r="N833" i="21"/>
  <c r="P833" i="21"/>
  <c r="L833" i="21"/>
  <c r="D834" i="21"/>
  <c r="E833" i="21"/>
  <c r="F833" i="21"/>
  <c r="O833" i="21"/>
  <c r="M833" i="21"/>
  <c r="K833" i="21"/>
  <c r="Q833" i="21"/>
  <c r="H835" i="21"/>
  <c r="N834" i="21"/>
  <c r="P834" i="21"/>
  <c r="I834" i="21"/>
  <c r="J834" i="21"/>
  <c r="L834" i="21"/>
  <c r="E834" i="21"/>
  <c r="D835" i="21"/>
  <c r="F834" i="21"/>
  <c r="I835" i="21"/>
  <c r="J835" i="21"/>
  <c r="H836" i="21"/>
  <c r="P835" i="21"/>
  <c r="L835" i="21"/>
  <c r="N835" i="21"/>
  <c r="Q834" i="21"/>
  <c r="O834" i="21"/>
  <c r="M834" i="21"/>
  <c r="K834" i="21"/>
  <c r="F835" i="21"/>
  <c r="E835" i="21"/>
  <c r="D836" i="21"/>
  <c r="M835" i="21"/>
  <c r="Q835" i="21"/>
  <c r="K835" i="21"/>
  <c r="O835" i="21"/>
  <c r="H837" i="21"/>
  <c r="J836" i="21"/>
  <c r="I836" i="21"/>
  <c r="N836" i="21"/>
  <c r="L836" i="21"/>
  <c r="P836" i="21"/>
  <c r="E836" i="21"/>
  <c r="F836" i="21"/>
  <c r="D837" i="21"/>
  <c r="H838" i="21"/>
  <c r="I837" i="21"/>
  <c r="J837" i="21"/>
  <c r="L837" i="21"/>
  <c r="N837" i="21"/>
  <c r="P837" i="21"/>
  <c r="Q836" i="21"/>
  <c r="K836" i="21"/>
  <c r="M836" i="21"/>
  <c r="O836" i="21"/>
  <c r="E837" i="21"/>
  <c r="D838" i="21"/>
  <c r="F837" i="21"/>
  <c r="I838" i="21"/>
  <c r="L838" i="21"/>
  <c r="J838" i="21"/>
  <c r="N838" i="21"/>
  <c r="P838" i="21"/>
  <c r="H839" i="21"/>
  <c r="K837" i="21"/>
  <c r="O837" i="21"/>
  <c r="M837" i="21"/>
  <c r="Q837" i="21"/>
  <c r="D839" i="21"/>
  <c r="F838" i="21"/>
  <c r="E838" i="21"/>
  <c r="K838" i="21"/>
  <c r="O838" i="21"/>
  <c r="M838" i="21"/>
  <c r="Q838" i="21"/>
  <c r="P839" i="21"/>
  <c r="I839" i="21"/>
  <c r="N839" i="21"/>
  <c r="H840" i="21"/>
  <c r="J839" i="21"/>
  <c r="L839" i="21"/>
  <c r="E839" i="21"/>
  <c r="D840" i="21"/>
  <c r="F839" i="21"/>
  <c r="M839" i="21"/>
  <c r="Q839" i="21"/>
  <c r="K839" i="21"/>
  <c r="O839" i="21"/>
  <c r="P840" i="21"/>
  <c r="H841" i="21"/>
  <c r="I840" i="21"/>
  <c r="J840" i="21"/>
  <c r="L840" i="21"/>
  <c r="N840" i="21"/>
  <c r="D841" i="21"/>
  <c r="E840" i="21"/>
  <c r="F840" i="21"/>
  <c r="I841" i="21"/>
  <c r="H842" i="21"/>
  <c r="L841" i="21"/>
  <c r="N841" i="21"/>
  <c r="P841" i="21"/>
  <c r="J841" i="21"/>
  <c r="Q840" i="21"/>
  <c r="M840" i="21"/>
  <c r="K840" i="21"/>
  <c r="O840" i="21"/>
  <c r="E841" i="21"/>
  <c r="F841" i="21"/>
  <c r="D842" i="21"/>
  <c r="Q841" i="21"/>
  <c r="O841" i="21"/>
  <c r="M841" i="21"/>
  <c r="K841" i="21"/>
  <c r="J842" i="21"/>
  <c r="L842" i="21"/>
  <c r="I842" i="21"/>
  <c r="H843" i="21"/>
  <c r="P842" i="21"/>
  <c r="N842" i="21"/>
  <c r="D843" i="21"/>
  <c r="E842" i="21"/>
  <c r="F842" i="21"/>
  <c r="O842" i="21"/>
  <c r="M842" i="21"/>
  <c r="Q842" i="21"/>
  <c r="K842" i="21"/>
  <c r="L843" i="21"/>
  <c r="N843" i="21"/>
  <c r="P843" i="21"/>
  <c r="H844" i="21"/>
  <c r="J843" i="21"/>
  <c r="I843" i="21"/>
  <c r="D844" i="21"/>
  <c r="E843" i="21"/>
  <c r="F843" i="21"/>
  <c r="I844" i="21"/>
  <c r="L844" i="21"/>
  <c r="P844" i="21"/>
  <c r="H845" i="21"/>
  <c r="N844" i="21"/>
  <c r="J844" i="21"/>
  <c r="Q843" i="21"/>
  <c r="K843" i="21"/>
  <c r="O843" i="21"/>
  <c r="M843" i="21"/>
  <c r="D845" i="21"/>
  <c r="E844" i="21"/>
  <c r="F844" i="21"/>
  <c r="Q844" i="21"/>
  <c r="K844" i="21"/>
  <c r="M844" i="21"/>
  <c r="O844" i="21"/>
  <c r="L845" i="21"/>
  <c r="I845" i="21"/>
  <c r="P845" i="21"/>
  <c r="H846" i="21"/>
  <c r="J845" i="21"/>
  <c r="N845" i="21"/>
  <c r="E845" i="21"/>
  <c r="D846" i="21"/>
  <c r="F845" i="21"/>
  <c r="K845" i="21"/>
  <c r="O845" i="21"/>
  <c r="M845" i="21"/>
  <c r="Q845" i="21"/>
  <c r="L846" i="21"/>
  <c r="N846" i="21"/>
  <c r="H847" i="21"/>
  <c r="I846" i="21"/>
  <c r="J846" i="21"/>
  <c r="P846" i="21"/>
  <c r="D847" i="21"/>
  <c r="F846" i="21"/>
  <c r="E846" i="21"/>
  <c r="N847" i="21"/>
  <c r="P847" i="21"/>
  <c r="I847" i="21"/>
  <c r="J847" i="21"/>
  <c r="L847" i="21"/>
  <c r="H848" i="21"/>
  <c r="M846" i="21"/>
  <c r="Q846" i="21"/>
  <c r="O846" i="21"/>
  <c r="K846" i="21"/>
  <c r="E847" i="21"/>
  <c r="F847" i="21"/>
  <c r="D848" i="21"/>
  <c r="K847" i="21"/>
  <c r="M847" i="21"/>
  <c r="O847" i="21"/>
  <c r="Q847" i="21"/>
  <c r="J848" i="21"/>
  <c r="I848" i="21"/>
  <c r="N848" i="21"/>
  <c r="P848" i="21"/>
  <c r="H849" i="21"/>
  <c r="L848" i="21"/>
  <c r="D849" i="21"/>
  <c r="E848" i="21"/>
  <c r="F848" i="21"/>
  <c r="Q848" i="21"/>
  <c r="K848" i="21"/>
  <c r="O848" i="21"/>
  <c r="M848" i="21"/>
  <c r="P849" i="21"/>
  <c r="H850" i="21"/>
  <c r="I849" i="21"/>
  <c r="L849" i="21"/>
  <c r="N849" i="21"/>
  <c r="J849" i="21"/>
  <c r="E849" i="21"/>
  <c r="D850" i="21"/>
  <c r="F849" i="21"/>
  <c r="J850" i="21"/>
  <c r="L850" i="21"/>
  <c r="I850" i="21"/>
  <c r="H851" i="21"/>
  <c r="P850" i="21"/>
  <c r="N850" i="21"/>
  <c r="M849" i="21"/>
  <c r="K849" i="21"/>
  <c r="Q849" i="21"/>
  <c r="O849" i="21"/>
  <c r="E850" i="21"/>
  <c r="D851" i="21"/>
  <c r="F850" i="21"/>
  <c r="O850" i="21"/>
  <c r="M850" i="21"/>
  <c r="Q850" i="21"/>
  <c r="K850" i="21"/>
  <c r="J851" i="21"/>
  <c r="I851" i="21"/>
  <c r="L851" i="21"/>
  <c r="P851" i="21"/>
  <c r="N851" i="21"/>
  <c r="H852" i="21"/>
  <c r="F851" i="21"/>
  <c r="E851" i="21"/>
  <c r="D852" i="21"/>
  <c r="O851" i="21"/>
  <c r="M851" i="21"/>
  <c r="K851" i="21"/>
  <c r="Q851" i="21"/>
  <c r="J852" i="21"/>
  <c r="L852" i="21"/>
  <c r="N852" i="21"/>
  <c r="P852" i="21"/>
  <c r="H853" i="21"/>
  <c r="I852" i="21"/>
  <c r="F852" i="21"/>
  <c r="E852" i="21"/>
  <c r="D853" i="21"/>
  <c r="I853" i="21"/>
  <c r="P853" i="21"/>
  <c r="H854" i="21"/>
  <c r="J853" i="21"/>
  <c r="N853" i="21"/>
  <c r="L853" i="21"/>
  <c r="O852" i="21"/>
  <c r="M852" i="21"/>
  <c r="K852" i="21"/>
  <c r="Q852" i="21"/>
  <c r="D854" i="21"/>
  <c r="E853" i="21"/>
  <c r="F853" i="21"/>
  <c r="M853" i="21"/>
  <c r="Q853" i="21"/>
  <c r="K853" i="21"/>
  <c r="O853" i="21"/>
  <c r="J854" i="21"/>
  <c r="L854" i="21"/>
  <c r="I854" i="21"/>
  <c r="P854" i="21"/>
  <c r="H855" i="21"/>
  <c r="N854" i="21"/>
  <c r="D855" i="21"/>
  <c r="E854" i="21"/>
  <c r="F854" i="21"/>
  <c r="K854" i="21"/>
  <c r="O854" i="21"/>
  <c r="M854" i="21"/>
  <c r="Q854" i="21"/>
  <c r="L855" i="21"/>
  <c r="N855" i="21"/>
  <c r="J855" i="21"/>
  <c r="P855" i="21"/>
  <c r="H856" i="21"/>
  <c r="I855" i="21"/>
  <c r="E855" i="21"/>
  <c r="D856" i="21"/>
  <c r="F855" i="21"/>
  <c r="I856" i="21"/>
  <c r="H857" i="21"/>
  <c r="J856" i="21"/>
  <c r="L856" i="21"/>
  <c r="P856" i="21"/>
  <c r="N856" i="21"/>
  <c r="Q855" i="21"/>
  <c r="O855" i="21"/>
  <c r="K855" i="21"/>
  <c r="M855" i="21"/>
  <c r="D857" i="21"/>
  <c r="E856" i="21"/>
  <c r="F856" i="21"/>
  <c r="Q856" i="21"/>
  <c r="K856" i="21"/>
  <c r="O856" i="21"/>
  <c r="M856" i="21"/>
  <c r="P857" i="21"/>
  <c r="H858" i="21"/>
  <c r="J857" i="21"/>
  <c r="I857" i="21"/>
  <c r="L857" i="21"/>
  <c r="N857" i="21"/>
  <c r="F857" i="21"/>
  <c r="E857" i="21"/>
  <c r="D858" i="21"/>
  <c r="J858" i="21"/>
  <c r="L858" i="21"/>
  <c r="I858" i="21"/>
  <c r="H859" i="21"/>
  <c r="P858" i="21"/>
  <c r="N858" i="21"/>
  <c r="Q857" i="21"/>
  <c r="K857" i="21"/>
  <c r="O857" i="21"/>
  <c r="M857" i="21"/>
  <c r="E858" i="21"/>
  <c r="D859" i="21"/>
  <c r="F858" i="21"/>
  <c r="Q858" i="21"/>
  <c r="K858" i="21"/>
  <c r="O858" i="21"/>
  <c r="M858" i="21"/>
  <c r="P859" i="21"/>
  <c r="H860" i="21"/>
  <c r="I859" i="21"/>
  <c r="J859" i="21"/>
  <c r="L859" i="21"/>
  <c r="N859" i="21"/>
  <c r="D860" i="21"/>
  <c r="E859" i="21"/>
  <c r="F859" i="21"/>
  <c r="N860" i="21"/>
  <c r="P860" i="21"/>
  <c r="I860" i="21"/>
  <c r="J860" i="21"/>
  <c r="L860" i="21"/>
  <c r="H861" i="21"/>
  <c r="O859" i="21"/>
  <c r="M859" i="21"/>
  <c r="Q859" i="21"/>
  <c r="K859" i="21"/>
  <c r="D861" i="21"/>
  <c r="F860" i="21"/>
  <c r="E860" i="21"/>
  <c r="K860" i="21"/>
  <c r="O860" i="21"/>
  <c r="M860" i="21"/>
  <c r="Q860" i="21"/>
  <c r="J861" i="21"/>
  <c r="H862" i="21"/>
  <c r="I861" i="21"/>
  <c r="L861" i="21"/>
  <c r="P861" i="21"/>
  <c r="N861" i="21"/>
  <c r="E861" i="21"/>
  <c r="D862" i="21"/>
  <c r="F861" i="21"/>
  <c r="J862" i="21"/>
  <c r="H863" i="21"/>
  <c r="I862" i="21"/>
  <c r="L862" i="21"/>
  <c r="P862" i="21"/>
  <c r="N862" i="21"/>
  <c r="K861" i="21"/>
  <c r="O861" i="21"/>
  <c r="M861" i="21"/>
  <c r="Q861" i="21"/>
  <c r="D863" i="21"/>
  <c r="F862" i="21"/>
  <c r="E862" i="21"/>
  <c r="L863" i="21"/>
  <c r="N863" i="21"/>
  <c r="P863" i="21"/>
  <c r="J863" i="21"/>
  <c r="H864" i="21"/>
  <c r="I863" i="21"/>
  <c r="M862" i="21"/>
  <c r="Q862" i="21"/>
  <c r="K862" i="21"/>
  <c r="O862" i="21"/>
  <c r="F863" i="21"/>
  <c r="D864" i="21"/>
  <c r="E863" i="21"/>
  <c r="I864" i="21"/>
  <c r="P864" i="21"/>
  <c r="J864" i="21"/>
  <c r="L864" i="21"/>
  <c r="N864" i="21"/>
  <c r="H865" i="21"/>
  <c r="Q863" i="21"/>
  <c r="K863" i="21"/>
  <c r="M863" i="21"/>
  <c r="O863" i="21"/>
  <c r="D865" i="21"/>
  <c r="E864" i="21"/>
  <c r="F864" i="21"/>
  <c r="Q864" i="21"/>
  <c r="K864" i="21"/>
  <c r="O864" i="21"/>
  <c r="M864" i="21"/>
  <c r="H866" i="21"/>
  <c r="I865" i="21"/>
  <c r="J865" i="21"/>
  <c r="L865" i="21"/>
  <c r="P865" i="21"/>
  <c r="N865" i="21"/>
  <c r="D866" i="21"/>
  <c r="F865" i="21"/>
  <c r="E865" i="21"/>
  <c r="I866" i="21"/>
  <c r="P866" i="21"/>
  <c r="J866" i="21"/>
  <c r="L866" i="21"/>
  <c r="H867" i="21"/>
  <c r="N866" i="21"/>
  <c r="M865" i="21"/>
  <c r="Q865" i="21"/>
  <c r="K865" i="21"/>
  <c r="O865" i="21"/>
  <c r="E866" i="21"/>
  <c r="D867" i="21"/>
  <c r="F866" i="21"/>
  <c r="O866" i="21"/>
  <c r="M866" i="21"/>
  <c r="Q866" i="21"/>
  <c r="K866" i="21"/>
  <c r="P867" i="21"/>
  <c r="H868" i="21"/>
  <c r="I867" i="21"/>
  <c r="J867" i="21"/>
  <c r="N867" i="21"/>
  <c r="L867" i="21"/>
  <c r="E867" i="21"/>
  <c r="D868" i="21"/>
  <c r="F867" i="21"/>
  <c r="J868" i="21"/>
  <c r="L868" i="21"/>
  <c r="N868" i="21"/>
  <c r="H869" i="21"/>
  <c r="I868" i="21"/>
  <c r="P868" i="21"/>
  <c r="M867" i="21"/>
  <c r="O867" i="21"/>
  <c r="Q867" i="21"/>
  <c r="K867" i="21"/>
  <c r="D869" i="21"/>
  <c r="E868" i="21"/>
  <c r="F868" i="21"/>
  <c r="L869" i="21"/>
  <c r="P869" i="21"/>
  <c r="I869" i="21"/>
  <c r="H870" i="21"/>
  <c r="J869" i="21"/>
  <c r="N869" i="21"/>
  <c r="Q868" i="21"/>
  <c r="K868" i="21"/>
  <c r="M868" i="21"/>
  <c r="O868" i="21"/>
  <c r="D870" i="21"/>
  <c r="E869" i="21"/>
  <c r="F869" i="21"/>
  <c r="K869" i="21"/>
  <c r="O869" i="21"/>
  <c r="M869" i="21"/>
  <c r="Q869" i="21"/>
  <c r="J870" i="21"/>
  <c r="L870" i="21"/>
  <c r="H871" i="21"/>
  <c r="I870" i="21"/>
  <c r="P870" i="21"/>
  <c r="N870" i="21"/>
  <c r="E870" i="21"/>
  <c r="D871" i="21"/>
  <c r="F870" i="21"/>
  <c r="N871" i="21"/>
  <c r="H872" i="21"/>
  <c r="J871" i="21"/>
  <c r="L871" i="21"/>
  <c r="P871" i="21"/>
  <c r="I871" i="21"/>
  <c r="M870" i="21"/>
  <c r="O870" i="21"/>
  <c r="Q870" i="21"/>
  <c r="K870" i="21"/>
  <c r="F871" i="21"/>
  <c r="D872" i="21"/>
  <c r="E871" i="21"/>
  <c r="J872" i="21"/>
  <c r="P872" i="21"/>
  <c r="L872" i="21"/>
  <c r="I872" i="21"/>
  <c r="N872" i="21"/>
  <c r="H873" i="21"/>
  <c r="O871" i="21"/>
  <c r="Q871" i="21"/>
  <c r="K871" i="21"/>
  <c r="M871" i="21"/>
  <c r="E872" i="21"/>
  <c r="D873" i="21"/>
  <c r="F872" i="21"/>
  <c r="K872" i="21"/>
  <c r="O872" i="21"/>
  <c r="M872" i="21"/>
  <c r="Q872" i="21"/>
  <c r="N873" i="21"/>
  <c r="P873" i="21"/>
  <c r="I873" i="21"/>
  <c r="H874" i="21"/>
  <c r="J873" i="21"/>
  <c r="L873" i="21"/>
  <c r="F873" i="21"/>
  <c r="E873" i="21"/>
  <c r="D874" i="21"/>
  <c r="O873" i="21"/>
  <c r="M873" i="21"/>
  <c r="K873" i="21"/>
  <c r="Q873" i="21"/>
  <c r="I874" i="21"/>
  <c r="J874" i="21"/>
  <c r="L874" i="21"/>
  <c r="H875" i="21"/>
  <c r="N874" i="21"/>
  <c r="P874" i="21"/>
  <c r="E874" i="21"/>
  <c r="D875" i="21"/>
  <c r="F874" i="21"/>
  <c r="Q874" i="21"/>
  <c r="M874" i="21"/>
  <c r="O874" i="21"/>
  <c r="K874" i="21"/>
  <c r="H876" i="21"/>
  <c r="L875" i="21"/>
  <c r="N875" i="21"/>
  <c r="J875" i="21"/>
  <c r="P875" i="21"/>
  <c r="I875" i="21"/>
  <c r="E875" i="21"/>
  <c r="D876" i="21"/>
  <c r="F875" i="21"/>
  <c r="J876" i="21"/>
  <c r="L876" i="21"/>
  <c r="I876" i="21"/>
  <c r="H877" i="21"/>
  <c r="P876" i="21"/>
  <c r="N876" i="21"/>
  <c r="Q875" i="21"/>
  <c r="K875" i="21"/>
  <c r="O875" i="21"/>
  <c r="M875" i="21"/>
  <c r="D877" i="21"/>
  <c r="E876" i="21"/>
  <c r="F876" i="21"/>
  <c r="M876" i="21"/>
  <c r="O876" i="21"/>
  <c r="K876" i="21"/>
  <c r="Q876" i="21"/>
  <c r="H878" i="21"/>
  <c r="I877" i="21"/>
  <c r="N877" i="21"/>
  <c r="P877" i="21"/>
  <c r="J877" i="21"/>
  <c r="L877" i="21"/>
  <c r="D878" i="21"/>
  <c r="E877" i="21"/>
  <c r="F877" i="21"/>
  <c r="H879" i="21"/>
  <c r="P878" i="21"/>
  <c r="J878" i="21"/>
  <c r="I878" i="21"/>
  <c r="L878" i="21"/>
  <c r="N878" i="21"/>
  <c r="K877" i="21"/>
  <c r="O877" i="21"/>
  <c r="M877" i="21"/>
  <c r="Q877" i="21"/>
  <c r="E878" i="21"/>
  <c r="D879" i="21"/>
  <c r="F878" i="21"/>
  <c r="P879" i="21"/>
  <c r="H880" i="21"/>
  <c r="J879" i="21"/>
  <c r="L879" i="21"/>
  <c r="N879" i="21"/>
  <c r="I879" i="21"/>
  <c r="O878" i="21"/>
  <c r="Q878" i="21"/>
  <c r="M878" i="21"/>
  <c r="K878" i="21"/>
  <c r="D880" i="21"/>
  <c r="E879" i="21"/>
  <c r="F879" i="21"/>
  <c r="H881" i="21"/>
  <c r="I880" i="21"/>
  <c r="L880" i="21"/>
  <c r="J880" i="21"/>
  <c r="N880" i="21"/>
  <c r="P880" i="21"/>
  <c r="Q879" i="21"/>
  <c r="O879" i="21"/>
  <c r="M879" i="21"/>
  <c r="K879" i="21"/>
  <c r="F880" i="21"/>
  <c r="E880" i="21"/>
  <c r="D881" i="21"/>
  <c r="J881" i="21"/>
  <c r="L881" i="21"/>
  <c r="N881" i="21"/>
  <c r="P881" i="21"/>
  <c r="H882" i="21"/>
  <c r="I881" i="21"/>
  <c r="K880" i="21"/>
  <c r="O880" i="21"/>
  <c r="M880" i="21"/>
  <c r="Q880" i="21"/>
  <c r="F881" i="21"/>
  <c r="E881" i="21"/>
  <c r="D882" i="21"/>
  <c r="J882" i="21"/>
  <c r="L882" i="21"/>
  <c r="N882" i="21"/>
  <c r="H883" i="21"/>
  <c r="P882" i="21"/>
  <c r="I882" i="21"/>
  <c r="O881" i="21"/>
  <c r="M881" i="21"/>
  <c r="Q881" i="21"/>
  <c r="K881" i="21"/>
  <c r="D883" i="21"/>
  <c r="E882" i="21"/>
  <c r="F882" i="21"/>
  <c r="H884" i="21"/>
  <c r="P883" i="21"/>
  <c r="I883" i="21"/>
  <c r="J883" i="21"/>
  <c r="L883" i="21"/>
  <c r="N883" i="21"/>
  <c r="Q882" i="21"/>
  <c r="O882" i="21"/>
  <c r="M882" i="21"/>
  <c r="K882" i="21"/>
  <c r="D884" i="21"/>
  <c r="E883" i="21"/>
  <c r="F883" i="21"/>
  <c r="I884" i="21"/>
  <c r="P884" i="21"/>
  <c r="J884" i="21"/>
  <c r="L884" i="21"/>
  <c r="H885" i="21"/>
  <c r="N884" i="21"/>
  <c r="M883" i="21"/>
  <c r="Q883" i="21"/>
  <c r="K883" i="21"/>
  <c r="O883" i="21"/>
  <c r="D885" i="21"/>
  <c r="F884" i="21"/>
  <c r="E884" i="21"/>
  <c r="O884" i="21"/>
  <c r="M884" i="21"/>
  <c r="Q884" i="21"/>
  <c r="K884" i="21"/>
  <c r="L885" i="21"/>
  <c r="N885" i="21"/>
  <c r="P885" i="21"/>
  <c r="H886" i="21"/>
  <c r="J885" i="21"/>
  <c r="I885" i="21"/>
  <c r="E885" i="21"/>
  <c r="F885" i="21"/>
  <c r="D886" i="21"/>
  <c r="I886" i="21"/>
  <c r="N886" i="21"/>
  <c r="P886" i="21"/>
  <c r="J886" i="21"/>
  <c r="L886" i="21"/>
  <c r="H887" i="21"/>
  <c r="K885" i="21"/>
  <c r="O885" i="21"/>
  <c r="M885" i="21"/>
  <c r="Q885" i="21"/>
  <c r="D887" i="21"/>
  <c r="F886" i="21"/>
  <c r="E886" i="21"/>
  <c r="O886" i="21"/>
  <c r="K886" i="21"/>
  <c r="M886" i="21"/>
  <c r="Q886" i="21"/>
  <c r="I887" i="21"/>
  <c r="J887" i="21"/>
  <c r="L887" i="21"/>
  <c r="N887" i="21"/>
  <c r="P887" i="21"/>
  <c r="H888" i="21"/>
  <c r="D888" i="21"/>
  <c r="E887" i="21"/>
  <c r="F887" i="21"/>
  <c r="O887" i="21"/>
  <c r="M887" i="21"/>
  <c r="Q887" i="21"/>
  <c r="K887" i="21"/>
  <c r="H889" i="21"/>
  <c r="J888" i="21"/>
  <c r="L888" i="21"/>
  <c r="P888" i="21"/>
  <c r="I888" i="21"/>
  <c r="N888" i="21"/>
  <c r="F888" i="21"/>
  <c r="E888" i="21"/>
  <c r="D889" i="21"/>
  <c r="P889" i="21"/>
  <c r="L889" i="21"/>
  <c r="N889" i="21"/>
  <c r="H890" i="21"/>
  <c r="J889" i="21"/>
  <c r="I889" i="21"/>
  <c r="O888" i="21"/>
  <c r="M888" i="21"/>
  <c r="Q888" i="21"/>
  <c r="K888" i="21"/>
  <c r="F889" i="21"/>
  <c r="D890" i="21"/>
  <c r="E889" i="21"/>
  <c r="I890" i="21"/>
  <c r="J890" i="21"/>
  <c r="L890" i="21"/>
  <c r="N890" i="21"/>
  <c r="H891" i="21"/>
  <c r="P890" i="21"/>
  <c r="Q889" i="21"/>
  <c r="K889" i="21"/>
  <c r="M889" i="21"/>
  <c r="O889" i="21"/>
  <c r="E890" i="21"/>
  <c r="F890" i="21"/>
  <c r="D891" i="21"/>
  <c r="O890" i="21"/>
  <c r="M890" i="21"/>
  <c r="Q890" i="21"/>
  <c r="K890" i="21"/>
  <c r="L891" i="21"/>
  <c r="N891" i="21"/>
  <c r="P891" i="21"/>
  <c r="I891" i="21"/>
  <c r="J891" i="21"/>
  <c r="H892" i="21"/>
  <c r="E891" i="21"/>
  <c r="D892" i="21"/>
  <c r="F891" i="21"/>
  <c r="Q891" i="21"/>
  <c r="K891" i="21"/>
  <c r="M891" i="21"/>
  <c r="O891" i="21"/>
  <c r="J892" i="21"/>
  <c r="I892" i="21"/>
  <c r="H893" i="21"/>
  <c r="N892" i="21"/>
  <c r="P892" i="21"/>
  <c r="L892" i="21"/>
  <c r="F892" i="21"/>
  <c r="D893" i="21"/>
  <c r="E892" i="21"/>
  <c r="M892" i="21"/>
  <c r="O892" i="21"/>
  <c r="Q892" i="21"/>
  <c r="K892" i="21"/>
  <c r="L893" i="21"/>
  <c r="N893" i="21"/>
  <c r="J893" i="21"/>
  <c r="P893" i="21"/>
  <c r="I893" i="21"/>
  <c r="H894" i="21"/>
  <c r="F893" i="21"/>
  <c r="D894" i="21"/>
  <c r="E893" i="21"/>
  <c r="M893" i="21"/>
  <c r="Q893" i="21"/>
  <c r="K893" i="21"/>
  <c r="O893" i="21"/>
  <c r="I894" i="21"/>
  <c r="J894" i="21"/>
  <c r="N894" i="21"/>
  <c r="P894" i="21"/>
  <c r="L894" i="21"/>
  <c r="H895" i="21"/>
  <c r="E894" i="21"/>
  <c r="D895" i="21"/>
  <c r="F894" i="21"/>
  <c r="M894" i="21"/>
  <c r="Q894" i="21"/>
  <c r="K894" i="21"/>
  <c r="O894" i="21"/>
  <c r="H896" i="21"/>
  <c r="I895" i="21"/>
  <c r="L895" i="21"/>
  <c r="N895" i="21"/>
  <c r="P895" i="21"/>
  <c r="J895" i="21"/>
  <c r="E895" i="21"/>
  <c r="D896" i="21"/>
  <c r="F895" i="21"/>
  <c r="L896" i="21"/>
  <c r="P896" i="21"/>
  <c r="H897" i="21"/>
  <c r="I896" i="21"/>
  <c r="J896" i="21"/>
  <c r="N896" i="21"/>
  <c r="M895" i="21"/>
  <c r="K895" i="21"/>
  <c r="O895" i="21"/>
  <c r="Q895" i="21"/>
  <c r="D897" i="21"/>
  <c r="F896" i="21"/>
  <c r="E896" i="21"/>
  <c r="L897" i="21"/>
  <c r="N897" i="21"/>
  <c r="I897" i="21"/>
  <c r="J897" i="21"/>
  <c r="P897" i="21"/>
  <c r="H898" i="21"/>
  <c r="K896" i="21"/>
  <c r="Q896" i="21"/>
  <c r="O896" i="21"/>
  <c r="M896" i="21"/>
  <c r="E897" i="21"/>
  <c r="F897" i="21"/>
  <c r="D898" i="21"/>
  <c r="K897" i="21"/>
  <c r="M897" i="21"/>
  <c r="Q897" i="21"/>
  <c r="O897" i="21"/>
  <c r="J898" i="21"/>
  <c r="H899" i="21"/>
  <c r="L898" i="21"/>
  <c r="N898" i="21"/>
  <c r="P898" i="21"/>
  <c r="I898" i="21"/>
  <c r="F898" i="21"/>
  <c r="E898" i="21"/>
  <c r="D899" i="21"/>
  <c r="H900" i="21"/>
  <c r="I899" i="21"/>
  <c r="J899" i="21"/>
  <c r="L899" i="21"/>
  <c r="N899" i="21"/>
  <c r="P899" i="21"/>
  <c r="O898" i="21"/>
  <c r="Q898" i="21"/>
  <c r="K898" i="21"/>
  <c r="M898" i="21"/>
  <c r="E899" i="21"/>
  <c r="D900" i="21"/>
  <c r="F899" i="21"/>
  <c r="I900" i="21"/>
  <c r="H901" i="21"/>
  <c r="J900" i="21"/>
  <c r="P900" i="21"/>
  <c r="L900" i="21"/>
  <c r="N900" i="21"/>
  <c r="O899" i="21"/>
  <c r="Q899" i="21"/>
  <c r="M899" i="21"/>
  <c r="K899" i="21"/>
  <c r="D901" i="21"/>
  <c r="E900" i="21"/>
  <c r="F900" i="21"/>
  <c r="Q900" i="21"/>
  <c r="M900" i="21"/>
  <c r="K900" i="21"/>
  <c r="O900" i="21"/>
  <c r="H902" i="21"/>
  <c r="J901" i="21"/>
  <c r="L901" i="21"/>
  <c r="I901" i="21"/>
  <c r="N901" i="21"/>
  <c r="P901" i="21"/>
  <c r="D902" i="21"/>
  <c r="E901" i="21"/>
  <c r="F901" i="21"/>
  <c r="J902" i="21"/>
  <c r="H903" i="21"/>
  <c r="I902" i="21"/>
  <c r="L902" i="21"/>
  <c r="N902" i="21"/>
  <c r="P902" i="21"/>
  <c r="O901" i="21"/>
  <c r="K901" i="21"/>
  <c r="M901" i="21"/>
  <c r="Q901" i="21"/>
  <c r="E902" i="21"/>
  <c r="F902" i="21"/>
  <c r="D903" i="21"/>
  <c r="P903" i="21"/>
  <c r="L903" i="21"/>
  <c r="N903" i="21"/>
  <c r="H904" i="21"/>
  <c r="I903" i="21"/>
  <c r="J903" i="21"/>
  <c r="O902" i="21"/>
  <c r="Q902" i="21"/>
  <c r="M902" i="21"/>
  <c r="K902" i="21"/>
  <c r="D904" i="21"/>
  <c r="F903" i="21"/>
  <c r="E903" i="21"/>
  <c r="I904" i="21"/>
  <c r="J904" i="21"/>
  <c r="L904" i="21"/>
  <c r="H905" i="21"/>
  <c r="N904" i="21"/>
  <c r="P904" i="21"/>
  <c r="K903" i="21"/>
  <c r="O903" i="21"/>
  <c r="Q903" i="21"/>
  <c r="M903" i="21"/>
  <c r="E904" i="21"/>
  <c r="F904" i="21"/>
  <c r="D905" i="21"/>
  <c r="Q904" i="21"/>
  <c r="K904" i="21"/>
  <c r="O904" i="21"/>
  <c r="M904" i="21"/>
  <c r="P905" i="21"/>
  <c r="L905" i="21"/>
  <c r="I905" i="21"/>
  <c r="H906" i="21"/>
  <c r="J905" i="21"/>
  <c r="N905" i="21"/>
  <c r="E905" i="21"/>
  <c r="D906" i="21"/>
  <c r="F905" i="21"/>
  <c r="K905" i="21"/>
  <c r="M905" i="21"/>
  <c r="O905" i="21"/>
  <c r="Q905" i="21"/>
  <c r="L906" i="21"/>
  <c r="H907" i="21"/>
  <c r="J906" i="21"/>
  <c r="I906" i="21"/>
  <c r="N906" i="21"/>
  <c r="P906" i="21"/>
  <c r="E906" i="21"/>
  <c r="D907" i="21"/>
  <c r="F906" i="21"/>
  <c r="P907" i="21"/>
  <c r="I907" i="21"/>
  <c r="N907" i="21"/>
  <c r="H908" i="21"/>
  <c r="J907" i="21"/>
  <c r="L907" i="21"/>
  <c r="M906" i="21"/>
  <c r="K906" i="21"/>
  <c r="O906" i="21"/>
  <c r="Q906" i="21"/>
  <c r="F907" i="21"/>
  <c r="E907" i="21"/>
  <c r="D908" i="21"/>
  <c r="Q907" i="21"/>
  <c r="M907" i="21"/>
  <c r="K907" i="21"/>
  <c r="O907" i="21"/>
  <c r="I908" i="21"/>
  <c r="H909" i="21"/>
  <c r="P908" i="21"/>
  <c r="J908" i="21"/>
  <c r="L908" i="21"/>
  <c r="N908" i="21"/>
  <c r="F908" i="21"/>
  <c r="E908" i="21"/>
  <c r="D909" i="21"/>
  <c r="M908" i="21"/>
  <c r="O908" i="21"/>
  <c r="K908" i="21"/>
  <c r="Q908" i="21"/>
  <c r="P909" i="21"/>
  <c r="N909" i="21"/>
  <c r="I909" i="21"/>
  <c r="L909" i="21"/>
  <c r="H910" i="21"/>
  <c r="J909" i="21"/>
  <c r="F909" i="21"/>
  <c r="E909" i="21"/>
  <c r="D910" i="21"/>
  <c r="M909" i="21"/>
  <c r="K909" i="21"/>
  <c r="O909" i="21"/>
  <c r="Q909" i="21"/>
  <c r="J910" i="21"/>
  <c r="P910" i="21"/>
  <c r="H911" i="21"/>
  <c r="L910" i="21"/>
  <c r="I910" i="21"/>
  <c r="N910" i="21"/>
  <c r="E910" i="21"/>
  <c r="D911" i="21"/>
  <c r="F910" i="21"/>
  <c r="P911" i="21"/>
  <c r="J911" i="21"/>
  <c r="I911" i="21"/>
  <c r="H912" i="21"/>
  <c r="L911" i="21"/>
  <c r="N911" i="21"/>
  <c r="M910" i="21"/>
  <c r="Q910" i="21"/>
  <c r="O910" i="21"/>
  <c r="K910" i="21"/>
  <c r="E911" i="21"/>
  <c r="F911" i="21"/>
  <c r="D912" i="21"/>
  <c r="Q911" i="21"/>
  <c r="O911" i="21"/>
  <c r="M911" i="21"/>
  <c r="K911" i="21"/>
  <c r="J912" i="21"/>
  <c r="P912" i="21"/>
  <c r="I912" i="21"/>
  <c r="L912" i="21"/>
  <c r="N912" i="21"/>
  <c r="H913" i="21"/>
  <c r="F912" i="21"/>
  <c r="D913" i="21"/>
  <c r="E912" i="21"/>
  <c r="O912" i="21"/>
  <c r="K912" i="21"/>
  <c r="M912" i="21"/>
  <c r="Q912" i="21"/>
  <c r="N913" i="21"/>
  <c r="J913" i="21"/>
  <c r="P913" i="21"/>
  <c r="L913" i="21"/>
  <c r="H914" i="21"/>
  <c r="I913" i="21"/>
  <c r="F913" i="21"/>
  <c r="E913" i="21"/>
  <c r="D914" i="21"/>
  <c r="J914" i="21"/>
  <c r="N914" i="21"/>
  <c r="P914" i="21"/>
  <c r="H915" i="21"/>
  <c r="L914" i="21"/>
  <c r="I914" i="21"/>
  <c r="M913" i="21"/>
  <c r="O913" i="21"/>
  <c r="K913" i="21"/>
  <c r="Q913" i="21"/>
  <c r="F914" i="21"/>
  <c r="E914" i="21"/>
  <c r="D915" i="21"/>
  <c r="H916" i="21"/>
  <c r="P915" i="21"/>
  <c r="I915" i="21"/>
  <c r="J915" i="21"/>
  <c r="L915" i="21"/>
  <c r="N915" i="21"/>
  <c r="M914" i="21"/>
  <c r="Q914" i="21"/>
  <c r="K914" i="21"/>
  <c r="O914" i="21"/>
  <c r="D916" i="21"/>
  <c r="E915" i="21"/>
  <c r="F915" i="21"/>
  <c r="I916" i="21"/>
  <c r="L916" i="21"/>
  <c r="P916" i="21"/>
  <c r="J916" i="21"/>
  <c r="H917" i="21"/>
  <c r="N916" i="21"/>
  <c r="Q915" i="21"/>
  <c r="M915" i="21"/>
  <c r="K915" i="21"/>
  <c r="O915" i="21"/>
  <c r="F916" i="21"/>
  <c r="E916" i="21"/>
  <c r="D917" i="21"/>
  <c r="K916" i="21"/>
  <c r="O916" i="21"/>
  <c r="Q916" i="21"/>
  <c r="M916" i="21"/>
  <c r="H918" i="21"/>
  <c r="I917" i="21"/>
  <c r="J917" i="21"/>
  <c r="L917" i="21"/>
  <c r="N917" i="21"/>
  <c r="P917" i="21"/>
  <c r="E917" i="21"/>
  <c r="D918" i="21"/>
  <c r="F917" i="21"/>
  <c r="N918" i="21"/>
  <c r="P918" i="21"/>
  <c r="H919" i="21"/>
  <c r="I918" i="21"/>
  <c r="J918" i="21"/>
  <c r="L918" i="21"/>
  <c r="M917" i="21"/>
  <c r="Q917" i="21"/>
  <c r="K917" i="21"/>
  <c r="O917" i="21"/>
  <c r="E918" i="21"/>
  <c r="D919" i="21"/>
  <c r="F918" i="21"/>
  <c r="I919" i="21"/>
  <c r="H920" i="21"/>
  <c r="N919" i="21"/>
  <c r="P919" i="21"/>
  <c r="L919" i="21"/>
  <c r="J919" i="21"/>
  <c r="K918" i="21"/>
  <c r="M918" i="21"/>
  <c r="Q918" i="21"/>
  <c r="O918" i="21"/>
  <c r="D920" i="21"/>
  <c r="F919" i="21"/>
  <c r="E919" i="21"/>
  <c r="O919" i="21"/>
  <c r="Q919" i="21"/>
  <c r="K919" i="21"/>
  <c r="M919" i="21"/>
  <c r="L920" i="21"/>
  <c r="J920" i="21"/>
  <c r="N920" i="21"/>
  <c r="P920" i="21"/>
  <c r="H921" i="21"/>
  <c r="I920" i="21"/>
  <c r="F920" i="21"/>
  <c r="E920" i="21"/>
  <c r="D921" i="21"/>
  <c r="L921" i="21"/>
  <c r="I921" i="21"/>
  <c r="H922" i="21"/>
  <c r="J921" i="21"/>
  <c r="N921" i="21"/>
  <c r="P921" i="21"/>
  <c r="Q920" i="21"/>
  <c r="K920" i="21"/>
  <c r="M920" i="21"/>
  <c r="O920" i="21"/>
  <c r="F921" i="21"/>
  <c r="E921" i="21"/>
  <c r="D922" i="21"/>
  <c r="O921" i="21"/>
  <c r="Q921" i="21"/>
  <c r="K921" i="21"/>
  <c r="M921" i="21"/>
  <c r="N922" i="21"/>
  <c r="H923" i="21"/>
  <c r="L922" i="21"/>
  <c r="P922" i="21"/>
  <c r="I922" i="21"/>
  <c r="J922" i="21"/>
  <c r="E922" i="21"/>
  <c r="D923" i="21"/>
  <c r="F922" i="21"/>
  <c r="I923" i="21"/>
  <c r="J923" i="21"/>
  <c r="L923" i="21"/>
  <c r="N923" i="21"/>
  <c r="P923" i="21"/>
  <c r="H924" i="21"/>
  <c r="O922" i="21"/>
  <c r="K922" i="21"/>
  <c r="Q922" i="21"/>
  <c r="M922" i="21"/>
  <c r="D924" i="21"/>
  <c r="F923" i="21"/>
  <c r="E923" i="21"/>
  <c r="Q923" i="21"/>
  <c r="K923" i="21"/>
  <c r="M923" i="21"/>
  <c r="O923" i="21"/>
  <c r="N924" i="21"/>
  <c r="H925" i="21"/>
  <c r="L924" i="21"/>
  <c r="J924" i="21"/>
  <c r="I924" i="21"/>
  <c r="P924" i="21"/>
  <c r="F924" i="21"/>
  <c r="E924" i="21"/>
  <c r="D925" i="21"/>
  <c r="J925" i="21"/>
  <c r="L925" i="21"/>
  <c r="P925" i="21"/>
  <c r="H926" i="21"/>
  <c r="I925" i="21"/>
  <c r="N925" i="21"/>
  <c r="K924" i="21"/>
  <c r="Q924" i="21"/>
  <c r="O924" i="21"/>
  <c r="M924" i="21"/>
  <c r="D926" i="21"/>
  <c r="E925" i="21"/>
  <c r="F925" i="21"/>
  <c r="J926" i="21"/>
  <c r="H927" i="21"/>
  <c r="L926" i="21"/>
  <c r="N926" i="21"/>
  <c r="I926" i="21"/>
  <c r="P926" i="21"/>
  <c r="K925" i="21"/>
  <c r="Q925" i="21"/>
  <c r="M925" i="21"/>
  <c r="O925" i="21"/>
  <c r="E926" i="21"/>
  <c r="F926" i="21"/>
  <c r="D927" i="21"/>
  <c r="J927" i="21"/>
  <c r="L927" i="21"/>
  <c r="P927" i="21"/>
  <c r="N927" i="21"/>
  <c r="H928" i="21"/>
  <c r="I927" i="21"/>
  <c r="Q926" i="21"/>
  <c r="O926" i="21"/>
  <c r="K926" i="21"/>
  <c r="M926" i="21"/>
  <c r="E927" i="21"/>
  <c r="D928" i="21"/>
  <c r="F927" i="21"/>
  <c r="H929" i="21"/>
  <c r="J928" i="21"/>
  <c r="I928" i="21"/>
  <c r="N928" i="21"/>
  <c r="P928" i="21"/>
  <c r="L928" i="21"/>
  <c r="Q927" i="21"/>
  <c r="K927" i="21"/>
  <c r="O927" i="21"/>
  <c r="M927" i="21"/>
  <c r="F928" i="21"/>
  <c r="E928" i="21"/>
  <c r="D929" i="21"/>
  <c r="L929" i="21"/>
  <c r="J929" i="21"/>
  <c r="N929" i="21"/>
  <c r="P929" i="21"/>
  <c r="H930" i="21"/>
  <c r="I929" i="21"/>
  <c r="M928" i="21"/>
  <c r="K928" i="21"/>
  <c r="O928" i="21"/>
  <c r="Q928" i="21"/>
  <c r="E929" i="21"/>
  <c r="F929" i="21"/>
  <c r="D930" i="21"/>
  <c r="J930" i="21"/>
  <c r="L930" i="21"/>
  <c r="P930" i="21"/>
  <c r="H931" i="21"/>
  <c r="I930" i="21"/>
  <c r="N930" i="21"/>
  <c r="M929" i="21"/>
  <c r="Q929" i="21"/>
  <c r="K929" i="21"/>
  <c r="O929" i="21"/>
  <c r="F930" i="21"/>
  <c r="D931" i="21"/>
  <c r="E930" i="21"/>
  <c r="H932" i="21"/>
  <c r="P931" i="21"/>
  <c r="J931" i="21"/>
  <c r="L931" i="21"/>
  <c r="I931" i="21"/>
  <c r="N931" i="21"/>
  <c r="Q930" i="21"/>
  <c r="K930" i="21"/>
  <c r="O930" i="21"/>
  <c r="M930" i="21"/>
  <c r="E931" i="21"/>
  <c r="D932" i="21"/>
  <c r="F931" i="21"/>
  <c r="J932" i="21"/>
  <c r="N932" i="21"/>
  <c r="L932" i="21"/>
  <c r="P932" i="21"/>
  <c r="H933" i="21"/>
  <c r="I932" i="21"/>
  <c r="K931" i="21"/>
  <c r="O931" i="21"/>
  <c r="M931" i="21"/>
  <c r="Q931" i="21"/>
  <c r="D933" i="21"/>
  <c r="F932" i="21"/>
  <c r="E932" i="21"/>
  <c r="H934" i="21"/>
  <c r="I933" i="21"/>
  <c r="L933" i="21"/>
  <c r="N933" i="21"/>
  <c r="P933" i="21"/>
  <c r="J933" i="21"/>
  <c r="Q932" i="21"/>
  <c r="K932" i="21"/>
  <c r="M932" i="21"/>
  <c r="O932" i="21"/>
  <c r="D934" i="21"/>
  <c r="F933" i="21"/>
  <c r="E933" i="21"/>
  <c r="I934" i="21"/>
  <c r="H935" i="21"/>
  <c r="L934" i="21"/>
  <c r="N934" i="21"/>
  <c r="P934" i="21"/>
  <c r="J934" i="21"/>
  <c r="M933" i="21"/>
  <c r="K933" i="21"/>
  <c r="O933" i="21"/>
  <c r="Q933" i="21"/>
  <c r="E934" i="21"/>
  <c r="D935" i="21"/>
  <c r="F934" i="21"/>
  <c r="M934" i="21"/>
  <c r="Q934" i="21"/>
  <c r="K934" i="21"/>
  <c r="O934" i="21"/>
  <c r="P935" i="21"/>
  <c r="H936" i="21"/>
  <c r="J935" i="21"/>
  <c r="N935" i="21"/>
  <c r="I935" i="21"/>
  <c r="L935" i="21"/>
  <c r="E935" i="21"/>
  <c r="D936" i="21"/>
  <c r="F935" i="21"/>
  <c r="P936" i="21"/>
  <c r="I936" i="21"/>
  <c r="J936" i="21"/>
  <c r="L936" i="21"/>
  <c r="H937" i="21"/>
  <c r="N936" i="21"/>
  <c r="M935" i="21"/>
  <c r="Q935" i="21"/>
  <c r="K935" i="21"/>
  <c r="O935" i="21"/>
  <c r="D937" i="21"/>
  <c r="E936" i="21"/>
  <c r="F936" i="21"/>
  <c r="M936" i="21"/>
  <c r="Q936" i="21"/>
  <c r="O936" i="21"/>
  <c r="K936" i="21"/>
  <c r="I937" i="21"/>
  <c r="H938" i="21"/>
  <c r="J937" i="21"/>
  <c r="L937" i="21"/>
  <c r="P937" i="21"/>
  <c r="N937" i="21"/>
  <c r="F937" i="21"/>
  <c r="D938" i="21"/>
  <c r="E937" i="21"/>
  <c r="Q937" i="21"/>
  <c r="K937" i="21"/>
  <c r="O937" i="21"/>
  <c r="M937" i="21"/>
  <c r="L938" i="21"/>
  <c r="N938" i="21"/>
  <c r="I938" i="21"/>
  <c r="H939" i="21"/>
  <c r="J938" i="21"/>
  <c r="P938" i="21"/>
  <c r="D939" i="21"/>
  <c r="E938" i="21"/>
  <c r="F938" i="21"/>
  <c r="O938" i="21"/>
  <c r="M938" i="21"/>
  <c r="Q938" i="21"/>
  <c r="K938" i="21"/>
  <c r="N939" i="21"/>
  <c r="P939" i="21"/>
  <c r="H940" i="21"/>
  <c r="I939" i="21"/>
  <c r="J939" i="21"/>
  <c r="L939" i="21"/>
  <c r="E939" i="21"/>
  <c r="D940" i="21"/>
  <c r="F939" i="21"/>
  <c r="I940" i="21"/>
  <c r="L940" i="21"/>
  <c r="N940" i="21"/>
  <c r="H941" i="21"/>
  <c r="J940" i="21"/>
  <c r="P940" i="21"/>
  <c r="Q939" i="21"/>
  <c r="K939" i="21"/>
  <c r="M939" i="21"/>
  <c r="O939" i="21"/>
  <c r="D941" i="21"/>
  <c r="F940" i="21"/>
  <c r="E940" i="21"/>
  <c r="M940" i="21"/>
  <c r="Q940" i="21"/>
  <c r="K940" i="21"/>
  <c r="O940" i="21"/>
  <c r="I941" i="21"/>
  <c r="H942" i="21"/>
  <c r="J941" i="21"/>
  <c r="L941" i="21"/>
  <c r="P941" i="21"/>
  <c r="N941" i="21"/>
  <c r="D942" i="21"/>
  <c r="E941" i="21"/>
  <c r="F941" i="21"/>
  <c r="Q941" i="21"/>
  <c r="O941" i="21"/>
  <c r="M941" i="21"/>
  <c r="K941" i="21"/>
  <c r="I942" i="21"/>
  <c r="H943" i="21"/>
  <c r="J942" i="21"/>
  <c r="N942" i="21"/>
  <c r="P942" i="21"/>
  <c r="L942" i="21"/>
  <c r="D943" i="21"/>
  <c r="F942" i="21"/>
  <c r="E942" i="21"/>
  <c r="Q942" i="21"/>
  <c r="K942" i="21"/>
  <c r="O942" i="21"/>
  <c r="M942" i="21"/>
  <c r="H944" i="21"/>
  <c r="I943" i="21"/>
  <c r="L943" i="21"/>
  <c r="N943" i="21"/>
  <c r="J943" i="21"/>
  <c r="P943" i="21"/>
  <c r="E943" i="21"/>
  <c r="F943" i="21"/>
  <c r="D944" i="21"/>
  <c r="L944" i="21"/>
  <c r="N944" i="21"/>
  <c r="H945" i="21"/>
  <c r="J944" i="21"/>
  <c r="P944" i="21"/>
  <c r="I944" i="21"/>
  <c r="O943" i="21"/>
  <c r="M943" i="21"/>
  <c r="Q943" i="21"/>
  <c r="K943" i="21"/>
  <c r="D945" i="21"/>
  <c r="E944" i="21"/>
  <c r="F944" i="21"/>
  <c r="N945" i="21"/>
  <c r="P945" i="21"/>
  <c r="H946" i="21"/>
  <c r="J945" i="21"/>
  <c r="L945" i="21"/>
  <c r="I945" i="21"/>
  <c r="K944" i="21"/>
  <c r="O944" i="21"/>
  <c r="M944" i="21"/>
  <c r="Q944" i="21"/>
  <c r="D946" i="21"/>
  <c r="F945" i="21"/>
  <c r="E945" i="21"/>
  <c r="H947" i="21"/>
  <c r="I946" i="21"/>
  <c r="J946" i="21"/>
  <c r="N946" i="21"/>
  <c r="P946" i="21"/>
  <c r="L946" i="21"/>
  <c r="M945" i="21"/>
  <c r="Q945" i="21"/>
  <c r="O945" i="21"/>
  <c r="K945" i="21"/>
  <c r="E946" i="21"/>
  <c r="D947" i="21"/>
  <c r="F946" i="21"/>
  <c r="I947" i="21"/>
  <c r="H948" i="21"/>
  <c r="J947" i="21"/>
  <c r="L947" i="21"/>
  <c r="N947" i="21"/>
  <c r="P947" i="21"/>
  <c r="K946" i="21"/>
  <c r="O946" i="21"/>
  <c r="M946" i="21"/>
  <c r="Q946" i="21"/>
  <c r="D948" i="21"/>
  <c r="E947" i="21"/>
  <c r="F947" i="21"/>
  <c r="M947" i="21"/>
  <c r="K947" i="21"/>
  <c r="O947" i="21"/>
  <c r="Q947" i="21"/>
  <c r="P948" i="21"/>
  <c r="I948" i="21"/>
  <c r="J948" i="21"/>
  <c r="L948" i="21"/>
  <c r="N948" i="21"/>
  <c r="H949" i="21"/>
  <c r="E948" i="21"/>
  <c r="F948" i="21"/>
  <c r="D949" i="21"/>
  <c r="O948" i="21"/>
  <c r="M948" i="21"/>
  <c r="Q948" i="21"/>
  <c r="K948" i="21"/>
  <c r="J949" i="21"/>
  <c r="L949" i="21"/>
  <c r="N949" i="21"/>
  <c r="P949" i="21"/>
  <c r="H950" i="21"/>
  <c r="I949" i="21"/>
  <c r="E949" i="21"/>
  <c r="D950" i="21"/>
  <c r="F949" i="21"/>
  <c r="H951" i="21"/>
  <c r="I950" i="21"/>
  <c r="J950" i="21"/>
  <c r="L950" i="21"/>
  <c r="N950" i="21"/>
  <c r="P950" i="21"/>
  <c r="Q949" i="21"/>
  <c r="K949" i="21"/>
  <c r="O949" i="21"/>
  <c r="M949" i="21"/>
  <c r="D951" i="21"/>
  <c r="F950" i="21"/>
  <c r="E950" i="21"/>
  <c r="I951" i="21"/>
  <c r="H952" i="21"/>
  <c r="L951" i="21"/>
  <c r="N951" i="21"/>
  <c r="P951" i="21"/>
  <c r="J951" i="21"/>
  <c r="O950" i="21"/>
  <c r="M950" i="21"/>
  <c r="Q950" i="21"/>
  <c r="K950" i="21"/>
  <c r="E951" i="21"/>
  <c r="D952" i="21"/>
  <c r="F951" i="21"/>
  <c r="K951" i="21"/>
  <c r="O951" i="21"/>
  <c r="M951" i="21"/>
  <c r="Q951" i="21"/>
  <c r="L952" i="21"/>
  <c r="N952" i="21"/>
  <c r="H953" i="21"/>
  <c r="J952" i="21"/>
  <c r="I952" i="21"/>
  <c r="P952" i="21"/>
  <c r="E952" i="21"/>
  <c r="D953" i="21"/>
  <c r="F952" i="21"/>
  <c r="J953" i="21"/>
  <c r="L953" i="21"/>
  <c r="H954" i="21"/>
  <c r="I953" i="21"/>
  <c r="N953" i="21"/>
  <c r="P953" i="21"/>
  <c r="Q952" i="21"/>
  <c r="K952" i="21"/>
  <c r="M952" i="21"/>
  <c r="O952" i="21"/>
  <c r="D954" i="21"/>
  <c r="F953" i="21"/>
  <c r="E953" i="21"/>
  <c r="H955" i="21"/>
  <c r="J954" i="21"/>
  <c r="I954" i="21"/>
  <c r="L954" i="21"/>
  <c r="N954" i="21"/>
  <c r="P954" i="21"/>
  <c r="O953" i="21"/>
  <c r="M953" i="21"/>
  <c r="Q953" i="21"/>
  <c r="K953" i="21"/>
  <c r="D955" i="21"/>
  <c r="F954" i="21"/>
  <c r="E954" i="21"/>
  <c r="H956" i="21"/>
  <c r="I955" i="21"/>
  <c r="J955" i="21"/>
  <c r="L955" i="21"/>
  <c r="N955" i="21"/>
  <c r="P955" i="21"/>
  <c r="O954" i="21"/>
  <c r="M954" i="21"/>
  <c r="Q954" i="21"/>
  <c r="K954" i="21"/>
  <c r="E955" i="21"/>
  <c r="D956" i="21"/>
  <c r="F955" i="21"/>
  <c r="H957" i="21"/>
  <c r="J956" i="21"/>
  <c r="P956" i="21"/>
  <c r="L956" i="21"/>
  <c r="N956" i="21"/>
  <c r="I956" i="21"/>
  <c r="M955" i="21"/>
  <c r="K955" i="21"/>
  <c r="O955" i="21"/>
  <c r="Q955" i="21"/>
  <c r="D957" i="21"/>
  <c r="F956" i="21"/>
  <c r="E956" i="21"/>
  <c r="P957" i="21"/>
  <c r="H958" i="21"/>
  <c r="N957" i="21"/>
  <c r="J957" i="21"/>
  <c r="L957" i="21"/>
  <c r="I957" i="21"/>
  <c r="Q956" i="21"/>
  <c r="K956" i="21"/>
  <c r="O956" i="21"/>
  <c r="M956" i="21"/>
  <c r="E957" i="21"/>
  <c r="D958" i="21"/>
  <c r="F957" i="21"/>
  <c r="L958" i="21"/>
  <c r="N958" i="21"/>
  <c r="P958" i="21"/>
  <c r="H959" i="21"/>
  <c r="I958" i="21"/>
  <c r="J958" i="21"/>
  <c r="M957" i="21"/>
  <c r="Q957" i="21"/>
  <c r="K957" i="21"/>
  <c r="O957" i="21"/>
  <c r="D959" i="21"/>
  <c r="F958" i="21"/>
  <c r="E958" i="21"/>
  <c r="N959" i="21"/>
  <c r="J959" i="21"/>
  <c r="L959" i="21"/>
  <c r="H960" i="21"/>
  <c r="I959" i="21"/>
  <c r="P959" i="21"/>
  <c r="O958" i="21"/>
  <c r="M958" i="21"/>
  <c r="Q958" i="21"/>
  <c r="K958" i="21"/>
  <c r="E959" i="21"/>
  <c r="F959" i="21"/>
  <c r="D960" i="21"/>
  <c r="J960" i="21"/>
  <c r="P960" i="21"/>
  <c r="I960" i="21"/>
  <c r="L960" i="21"/>
  <c r="N960" i="21"/>
  <c r="H961" i="21"/>
  <c r="M959" i="21"/>
  <c r="Q959" i="21"/>
  <c r="K959" i="21"/>
  <c r="O959" i="21"/>
  <c r="E960" i="21"/>
  <c r="D961" i="21"/>
  <c r="F960" i="21"/>
  <c r="M960" i="21"/>
  <c r="O960" i="21"/>
  <c r="Q960" i="21"/>
  <c r="K960" i="21"/>
  <c r="P961" i="21"/>
  <c r="N961" i="21"/>
  <c r="I961" i="21"/>
  <c r="J961" i="21"/>
  <c r="L961" i="21"/>
  <c r="H962" i="21"/>
  <c r="F961" i="21"/>
  <c r="E961" i="21"/>
  <c r="D962" i="21"/>
  <c r="Q961" i="21"/>
  <c r="K961" i="21"/>
  <c r="O961" i="21"/>
  <c r="M961" i="21"/>
  <c r="N962" i="21"/>
  <c r="I962" i="21"/>
  <c r="P962" i="21"/>
  <c r="L962" i="21"/>
  <c r="H963" i="21"/>
  <c r="J962" i="21"/>
  <c r="D963" i="21"/>
  <c r="E962" i="21"/>
  <c r="F962" i="21"/>
  <c r="O962" i="21"/>
  <c r="Q962" i="21"/>
  <c r="K962" i="21"/>
  <c r="M962" i="21"/>
  <c r="J963" i="21"/>
  <c r="N963" i="21"/>
  <c r="I963" i="21"/>
  <c r="H964" i="21"/>
  <c r="L963" i="21"/>
  <c r="P963" i="21"/>
  <c r="D964" i="21"/>
  <c r="F963" i="21"/>
  <c r="E963" i="21"/>
  <c r="Q963" i="21"/>
  <c r="K963" i="21"/>
  <c r="O963" i="21"/>
  <c r="M963" i="21"/>
  <c r="P964" i="21"/>
  <c r="H965" i="21"/>
  <c r="J964" i="21"/>
  <c r="I964" i="21"/>
  <c r="L964" i="21"/>
  <c r="N964" i="21"/>
  <c r="E964" i="21"/>
  <c r="F964" i="21"/>
  <c r="D965" i="21"/>
  <c r="H966" i="21"/>
  <c r="N965" i="21"/>
  <c r="P965" i="21"/>
  <c r="J965" i="21"/>
  <c r="I965" i="21"/>
  <c r="L965" i="21"/>
  <c r="Q964" i="21"/>
  <c r="K964" i="21"/>
  <c r="O964" i="21"/>
  <c r="M964" i="21"/>
  <c r="E965" i="21"/>
  <c r="D966" i="21"/>
  <c r="F965" i="21"/>
  <c r="I966" i="21"/>
  <c r="J966" i="21"/>
  <c r="H967" i="21"/>
  <c r="N966" i="21"/>
  <c r="L966" i="21"/>
  <c r="P966" i="21"/>
  <c r="Q965" i="21"/>
  <c r="K965" i="21"/>
  <c r="M965" i="21"/>
  <c r="O965" i="21"/>
  <c r="F966" i="21"/>
  <c r="E966" i="21"/>
  <c r="D967" i="21"/>
  <c r="O966" i="21"/>
  <c r="Q966" i="21"/>
  <c r="M966" i="21"/>
  <c r="K966" i="21"/>
  <c r="H968" i="21"/>
  <c r="I967" i="21"/>
  <c r="L967" i="21"/>
  <c r="N967" i="21"/>
  <c r="P967" i="21"/>
  <c r="J967" i="21"/>
  <c r="F967" i="21"/>
  <c r="E967" i="21"/>
  <c r="D968" i="21"/>
  <c r="N968" i="21"/>
  <c r="J968" i="21"/>
  <c r="L968" i="21"/>
  <c r="H969" i="21"/>
  <c r="I968" i="21"/>
  <c r="P968" i="21"/>
  <c r="K967" i="21"/>
  <c r="O967" i="21"/>
  <c r="Q967" i="21"/>
  <c r="M967" i="21"/>
  <c r="D969" i="21"/>
  <c r="E968" i="21"/>
  <c r="F968" i="21"/>
  <c r="J969" i="21"/>
  <c r="N969" i="21"/>
  <c r="L969" i="21"/>
  <c r="I969" i="21"/>
  <c r="H970" i="21"/>
  <c r="P969" i="21"/>
  <c r="Q968" i="21"/>
  <c r="O968" i="21"/>
  <c r="K968" i="21"/>
  <c r="M968" i="21"/>
  <c r="F969" i="21"/>
  <c r="D970" i="21"/>
  <c r="E969" i="21"/>
  <c r="O969" i="21"/>
  <c r="K969" i="21"/>
  <c r="M969" i="21"/>
  <c r="Q969" i="21"/>
  <c r="N970" i="21"/>
  <c r="H971" i="21"/>
  <c r="I970" i="21"/>
  <c r="J970" i="21"/>
  <c r="L970" i="21"/>
  <c r="P970" i="21"/>
  <c r="E970" i="21"/>
  <c r="D971" i="21"/>
  <c r="F970" i="21"/>
  <c r="P971" i="21"/>
  <c r="H972" i="21"/>
  <c r="J971" i="21"/>
  <c r="N971" i="21"/>
  <c r="L971" i="21"/>
  <c r="I971" i="21"/>
  <c r="Q970" i="21"/>
  <c r="K970" i="21"/>
  <c r="O970" i="21"/>
  <c r="M970" i="21"/>
  <c r="D972" i="21"/>
  <c r="F971" i="21"/>
  <c r="E971" i="21"/>
  <c r="I972" i="21"/>
  <c r="J972" i="21"/>
  <c r="N972" i="21"/>
  <c r="P972" i="21"/>
  <c r="L972" i="21"/>
  <c r="H973" i="21"/>
  <c r="K971" i="21"/>
  <c r="O971" i="21"/>
  <c r="M971" i="21"/>
  <c r="Q971" i="21"/>
  <c r="D973" i="21"/>
  <c r="F972" i="21"/>
  <c r="E972" i="21"/>
  <c r="Q972" i="21"/>
  <c r="K972" i="21"/>
  <c r="O972" i="21"/>
  <c r="M972" i="21"/>
  <c r="H974" i="21"/>
  <c r="I973" i="21"/>
  <c r="J973" i="21"/>
  <c r="N973" i="21"/>
  <c r="L973" i="21"/>
  <c r="P973" i="21"/>
  <c r="F973" i="21"/>
  <c r="D974" i="21"/>
  <c r="E973" i="21"/>
  <c r="H975" i="21"/>
  <c r="N974" i="21"/>
  <c r="J974" i="21"/>
  <c r="I974" i="21"/>
  <c r="L974" i="21"/>
  <c r="P974" i="21"/>
  <c r="Q973" i="21"/>
  <c r="K973" i="21"/>
  <c r="M973" i="21"/>
  <c r="O973" i="21"/>
  <c r="F974" i="21"/>
  <c r="D975" i="21"/>
  <c r="E974" i="21"/>
  <c r="H976" i="21"/>
  <c r="N975" i="21"/>
  <c r="I975" i="21"/>
  <c r="J975" i="21"/>
  <c r="L975" i="21"/>
  <c r="P975" i="21"/>
  <c r="Q974" i="21"/>
  <c r="M974" i="21"/>
  <c r="K974" i="21"/>
  <c r="O974" i="21"/>
  <c r="D976" i="21"/>
  <c r="E975" i="21"/>
  <c r="F975" i="21"/>
  <c r="J976" i="21"/>
  <c r="I976" i="21"/>
  <c r="H977" i="21"/>
  <c r="L976" i="21"/>
  <c r="N976" i="21"/>
  <c r="P976" i="21"/>
  <c r="K975" i="21"/>
  <c r="O975" i="21"/>
  <c r="Q975" i="21"/>
  <c r="M975" i="21"/>
  <c r="D977" i="21"/>
  <c r="E976" i="21"/>
  <c r="F976" i="21"/>
  <c r="K976" i="21"/>
  <c r="M976" i="21"/>
  <c r="Q976" i="21"/>
  <c r="O976" i="21"/>
  <c r="J977" i="21"/>
  <c r="N977" i="21"/>
  <c r="H978" i="21"/>
  <c r="I977" i="21"/>
  <c r="L977" i="21"/>
  <c r="P977" i="21"/>
  <c r="D978" i="21"/>
  <c r="F977" i="21"/>
  <c r="E977" i="21"/>
  <c r="I978" i="21"/>
  <c r="H979" i="21"/>
  <c r="J978" i="21"/>
  <c r="L978" i="21"/>
  <c r="P978" i="21"/>
  <c r="N978" i="21"/>
  <c r="Q977" i="21"/>
  <c r="O977" i="21"/>
  <c r="M977" i="21"/>
  <c r="K977" i="21"/>
  <c r="E978" i="21"/>
  <c r="D979" i="21"/>
  <c r="F978" i="21"/>
  <c r="Q978" i="21"/>
  <c r="K978" i="21"/>
  <c r="O978" i="21"/>
  <c r="M978" i="21"/>
  <c r="H980" i="21"/>
  <c r="J979" i="21"/>
  <c r="N979" i="21"/>
  <c r="P979" i="21"/>
  <c r="L979" i="21"/>
  <c r="I979" i="21"/>
  <c r="E979" i="21"/>
  <c r="F979" i="21"/>
  <c r="D980" i="21"/>
  <c r="J980" i="21"/>
  <c r="H981" i="21"/>
  <c r="I980" i="21"/>
  <c r="P980" i="21"/>
  <c r="L980" i="21"/>
  <c r="N980" i="21"/>
  <c r="Q979" i="21"/>
  <c r="O979" i="21"/>
  <c r="M979" i="21"/>
  <c r="K979" i="21"/>
  <c r="E980" i="21"/>
  <c r="D981" i="21"/>
  <c r="F980" i="21"/>
  <c r="N981" i="21"/>
  <c r="P981" i="21"/>
  <c r="I981" i="21"/>
  <c r="J981" i="21"/>
  <c r="H982" i="21"/>
  <c r="L981" i="21"/>
  <c r="O980" i="21"/>
  <c r="Q980" i="21"/>
  <c r="K980" i="21"/>
  <c r="M980" i="21"/>
  <c r="F981" i="21"/>
  <c r="D982" i="21"/>
  <c r="E981" i="21"/>
  <c r="Q981" i="21"/>
  <c r="O981" i="21"/>
  <c r="M981" i="21"/>
  <c r="K981" i="21"/>
  <c r="L982" i="21"/>
  <c r="P982" i="21"/>
  <c r="I982" i="21"/>
  <c r="H983" i="21"/>
  <c r="J982" i="21"/>
  <c r="N982" i="21"/>
  <c r="F982" i="21"/>
  <c r="D983" i="21"/>
  <c r="E982" i="21"/>
  <c r="O982" i="21"/>
  <c r="Q982" i="21"/>
  <c r="K982" i="21"/>
  <c r="M982" i="21"/>
  <c r="J983" i="21"/>
  <c r="N983" i="21"/>
  <c r="I983" i="21"/>
  <c r="P983" i="21"/>
  <c r="L983" i="21"/>
  <c r="H984" i="21"/>
  <c r="F983" i="21"/>
  <c r="E983" i="21"/>
  <c r="D984" i="21"/>
  <c r="M983" i="21"/>
  <c r="Q983" i="21"/>
  <c r="K983" i="21"/>
  <c r="O983" i="21"/>
  <c r="P984" i="21"/>
  <c r="J984" i="21"/>
  <c r="H985" i="21"/>
  <c r="I984" i="21"/>
  <c r="L984" i="21"/>
  <c r="N984" i="21"/>
  <c r="E984" i="21"/>
  <c r="D985" i="21"/>
  <c r="F984" i="21"/>
  <c r="H986" i="21"/>
  <c r="N985" i="21"/>
  <c r="P985" i="21"/>
  <c r="J985" i="21"/>
  <c r="I985" i="21"/>
  <c r="L985" i="21"/>
  <c r="Q984" i="21"/>
  <c r="O984" i="21"/>
  <c r="M984" i="21"/>
  <c r="K984" i="21"/>
  <c r="E985" i="21"/>
  <c r="F985" i="21"/>
  <c r="D986" i="21"/>
  <c r="I986" i="21"/>
  <c r="H987" i="21"/>
  <c r="J986" i="21"/>
  <c r="L986" i="21"/>
  <c r="P986" i="21"/>
  <c r="N986" i="21"/>
  <c r="Q985" i="21"/>
  <c r="O985" i="21"/>
  <c r="M985" i="21"/>
  <c r="K985" i="21"/>
  <c r="E986" i="21"/>
  <c r="D987" i="21"/>
  <c r="F986" i="21"/>
  <c r="O986" i="21"/>
  <c r="Q986" i="21"/>
  <c r="M986" i="21"/>
  <c r="K986" i="21"/>
  <c r="N987" i="21"/>
  <c r="I987" i="21"/>
  <c r="H988" i="21"/>
  <c r="J987" i="21"/>
  <c r="L987" i="21"/>
  <c r="P987" i="21"/>
  <c r="E987" i="21"/>
  <c r="F987" i="21"/>
  <c r="D988" i="21"/>
  <c r="M987" i="21"/>
  <c r="K987" i="21"/>
  <c r="O987" i="21"/>
  <c r="Q987" i="21"/>
  <c r="H989" i="21"/>
  <c r="J988" i="21"/>
  <c r="I988" i="21"/>
  <c r="P988" i="21"/>
  <c r="L988" i="21"/>
  <c r="N988" i="21"/>
  <c r="F988" i="21"/>
  <c r="E988" i="21"/>
  <c r="D989" i="21"/>
  <c r="I989" i="21"/>
  <c r="J989" i="21"/>
  <c r="N989" i="21"/>
  <c r="P989" i="21"/>
  <c r="H990" i="21"/>
  <c r="L989" i="21"/>
  <c r="Q988" i="21"/>
  <c r="K988" i="21"/>
  <c r="O988" i="21"/>
  <c r="M988" i="21"/>
  <c r="D990" i="21"/>
  <c r="F989" i="21"/>
  <c r="E989" i="21"/>
  <c r="Q989" i="21"/>
  <c r="O989" i="21"/>
  <c r="M989" i="21"/>
  <c r="K989" i="21"/>
  <c r="L990" i="21"/>
  <c r="H991" i="21"/>
  <c r="J990" i="21"/>
  <c r="P990" i="21"/>
  <c r="I990" i="21"/>
  <c r="N990" i="21"/>
  <c r="F990" i="21"/>
  <c r="D991" i="21"/>
  <c r="E990" i="21"/>
  <c r="H992" i="21"/>
  <c r="P991" i="21"/>
  <c r="J991" i="21"/>
  <c r="N991" i="21"/>
  <c r="L991" i="21"/>
  <c r="I991" i="21"/>
  <c r="Q990" i="21"/>
  <c r="K990" i="21"/>
  <c r="O990" i="21"/>
  <c r="M990" i="21"/>
  <c r="E991" i="21"/>
  <c r="D992" i="21"/>
  <c r="F991" i="21"/>
  <c r="N992" i="21"/>
  <c r="H993" i="21"/>
  <c r="I992" i="21"/>
  <c r="J992" i="21"/>
  <c r="L992" i="21"/>
  <c r="P992" i="21"/>
  <c r="O991" i="21"/>
  <c r="K991" i="21"/>
  <c r="Q991" i="21"/>
  <c r="M991" i="21"/>
  <c r="D993" i="21"/>
  <c r="E992" i="21"/>
  <c r="F992" i="21"/>
  <c r="J993" i="21"/>
  <c r="H994" i="21"/>
  <c r="I993" i="21"/>
  <c r="L993" i="21"/>
  <c r="N993" i="21"/>
  <c r="P993" i="21"/>
  <c r="Q992" i="21"/>
  <c r="O992" i="21"/>
  <c r="K992" i="21"/>
  <c r="M992" i="21"/>
  <c r="F993" i="21"/>
  <c r="D994" i="21"/>
  <c r="E993" i="21"/>
  <c r="L994" i="21"/>
  <c r="P994" i="21"/>
  <c r="H995" i="21"/>
  <c r="I994" i="21"/>
  <c r="J994" i="21"/>
  <c r="N994" i="21"/>
  <c r="O993" i="21"/>
  <c r="M993" i="21"/>
  <c r="Q993" i="21"/>
  <c r="K993" i="21"/>
  <c r="F994" i="21"/>
  <c r="D995" i="21"/>
  <c r="E994" i="21"/>
  <c r="J995" i="21"/>
  <c r="N995" i="21"/>
  <c r="H996" i="21"/>
  <c r="P995" i="21"/>
  <c r="L995" i="21"/>
  <c r="I995" i="21"/>
  <c r="K994" i="21"/>
  <c r="M994" i="21"/>
  <c r="Q994" i="21"/>
  <c r="O994" i="21"/>
  <c r="D996" i="21"/>
  <c r="F995" i="21"/>
  <c r="E995" i="21"/>
  <c r="P996" i="21"/>
  <c r="I996" i="21"/>
  <c r="J996" i="21"/>
  <c r="H997" i="21"/>
  <c r="L996" i="21"/>
  <c r="N996" i="21"/>
  <c r="K995" i="21"/>
  <c r="O995" i="21"/>
  <c r="M995" i="21"/>
  <c r="Q995" i="21"/>
  <c r="D997" i="21"/>
  <c r="F996" i="21"/>
  <c r="E996" i="21"/>
  <c r="Q996" i="21"/>
  <c r="O996" i="21"/>
  <c r="M996" i="21"/>
  <c r="K996" i="21"/>
  <c r="H998" i="21"/>
  <c r="J997" i="21"/>
  <c r="L997" i="21"/>
  <c r="N997" i="21"/>
  <c r="P997" i="21"/>
  <c r="I997" i="21"/>
  <c r="E997" i="21"/>
  <c r="D998" i="21"/>
  <c r="F997" i="21"/>
  <c r="J998" i="21"/>
  <c r="H999" i="21"/>
  <c r="I998" i="21"/>
  <c r="N998" i="21"/>
  <c r="L998" i="21"/>
  <c r="P998" i="21"/>
  <c r="M997" i="21"/>
  <c r="Q997" i="21"/>
  <c r="O997" i="21"/>
  <c r="K997" i="21"/>
  <c r="F998" i="21"/>
  <c r="E998" i="21"/>
  <c r="D999" i="21"/>
  <c r="N999" i="21"/>
  <c r="I999" i="21"/>
  <c r="H1000" i="21"/>
  <c r="J999" i="21"/>
  <c r="L999" i="21"/>
  <c r="P999" i="21"/>
  <c r="O998" i="21"/>
  <c r="Q998" i="21"/>
  <c r="M998" i="21"/>
  <c r="K998" i="21"/>
  <c r="F999" i="21"/>
  <c r="D1000" i="21"/>
  <c r="E999" i="21"/>
  <c r="K999" i="21"/>
  <c r="O999" i="21"/>
  <c r="Q999" i="21"/>
  <c r="M999" i="21"/>
  <c r="L1000" i="21"/>
  <c r="H1001" i="21"/>
  <c r="J1000" i="21"/>
  <c r="N1000" i="21"/>
  <c r="I1000" i="21"/>
  <c r="P1000" i="21"/>
  <c r="E1000" i="21"/>
  <c r="D1001" i="21"/>
  <c r="F1000" i="21"/>
  <c r="I1001" i="21"/>
  <c r="H1002" i="21"/>
  <c r="J1001" i="21"/>
  <c r="L1001" i="21"/>
  <c r="P1001" i="21"/>
  <c r="N1001" i="21"/>
  <c r="O1000" i="21"/>
  <c r="Q1000" i="21"/>
  <c r="M1000" i="21"/>
  <c r="K1000" i="21"/>
  <c r="F1001" i="21"/>
  <c r="D1002" i="21"/>
  <c r="E1001" i="21"/>
  <c r="M1001" i="21"/>
  <c r="K1001" i="21"/>
  <c r="O1001" i="21"/>
  <c r="Q1001" i="21"/>
  <c r="N1002" i="21"/>
  <c r="I1002" i="21"/>
  <c r="H1003" i="21"/>
  <c r="J1002" i="21"/>
  <c r="L1002" i="21"/>
  <c r="P1002" i="21"/>
  <c r="D1003" i="21"/>
  <c r="E1002" i="21"/>
  <c r="F1002" i="21"/>
  <c r="O1002" i="21"/>
  <c r="Q1002" i="21"/>
  <c r="M1002" i="21"/>
  <c r="K1002" i="21"/>
  <c r="P1003" i="21"/>
  <c r="H1004" i="21"/>
  <c r="N1003" i="21"/>
  <c r="I1003" i="21"/>
  <c r="J1003" i="21"/>
  <c r="L1003" i="21"/>
  <c r="D1004" i="21"/>
  <c r="F1003" i="21"/>
  <c r="E1003" i="21"/>
  <c r="N1004" i="21"/>
  <c r="H1005" i="21"/>
  <c r="I1004" i="21"/>
  <c r="J1004" i="21"/>
  <c r="L1004" i="21"/>
  <c r="P1004" i="21"/>
  <c r="K1003" i="21"/>
  <c r="O1003" i="21"/>
  <c r="Q1003" i="21"/>
  <c r="M1003" i="21"/>
  <c r="F1004" i="21"/>
  <c r="D1005" i="21"/>
  <c r="E1004" i="21"/>
  <c r="H1006" i="21"/>
  <c r="I1005" i="21"/>
  <c r="J1005" i="21"/>
  <c r="N1005" i="21"/>
  <c r="L1005" i="21"/>
  <c r="P1005" i="21"/>
  <c r="Q1004" i="21"/>
  <c r="K1004" i="21"/>
  <c r="O1004" i="21"/>
  <c r="M1004" i="21"/>
  <c r="F1005" i="21"/>
  <c r="D1006" i="21"/>
  <c r="E1005" i="21"/>
  <c r="N1006" i="21"/>
  <c r="I1006" i="21"/>
  <c r="H1007" i="21"/>
  <c r="J1006" i="21"/>
  <c r="L1006" i="21"/>
  <c r="P1006" i="21"/>
  <c r="O1005" i="21"/>
  <c r="M1005" i="21"/>
  <c r="K1005" i="21"/>
  <c r="Q1005" i="21"/>
  <c r="F1006" i="21"/>
  <c r="D1007" i="21"/>
  <c r="E1006" i="21"/>
  <c r="M1006" i="21"/>
  <c r="O1006" i="21"/>
  <c r="Q1006" i="21"/>
  <c r="K1006" i="21"/>
  <c r="J1007" i="21"/>
  <c r="N1007" i="21"/>
  <c r="H1008" i="21"/>
  <c r="I1007" i="21"/>
  <c r="L1007" i="21"/>
  <c r="P1007" i="21"/>
  <c r="D1008" i="21"/>
  <c r="E1007" i="21"/>
  <c r="F1007" i="21"/>
  <c r="P1008" i="21"/>
  <c r="H1009" i="21"/>
  <c r="J1008" i="21"/>
  <c r="I1008" i="21"/>
  <c r="L1008" i="21"/>
  <c r="N1008" i="21"/>
  <c r="M1007" i="21"/>
  <c r="K1007" i="21"/>
  <c r="O1007" i="21"/>
  <c r="Q1007" i="21"/>
  <c r="E1008" i="21"/>
  <c r="D1009" i="21"/>
  <c r="F1008" i="21"/>
  <c r="H1010" i="21"/>
  <c r="J1009" i="21"/>
  <c r="N1009" i="21"/>
  <c r="P1009" i="21"/>
  <c r="L1009" i="21"/>
  <c r="I1009" i="21"/>
  <c r="O1008" i="21"/>
  <c r="Q1008" i="21"/>
  <c r="K1008" i="21"/>
  <c r="M1008" i="21"/>
  <c r="D1010" i="21"/>
  <c r="F1009" i="21"/>
  <c r="E1009" i="21"/>
  <c r="I1010" i="21"/>
  <c r="H1011" i="21"/>
  <c r="J1010" i="21"/>
  <c r="L1010" i="21"/>
  <c r="P1010" i="21"/>
  <c r="N1010" i="21"/>
  <c r="Q1009" i="21"/>
  <c r="O1009" i="21"/>
  <c r="M1009" i="21"/>
  <c r="K1009" i="21"/>
  <c r="E1010" i="21"/>
  <c r="D1011" i="21"/>
  <c r="F1010" i="21"/>
  <c r="Q1010" i="21"/>
  <c r="O1010" i="21"/>
  <c r="M1010" i="21"/>
  <c r="K1010" i="21"/>
  <c r="H1012" i="21"/>
  <c r="L1011" i="21"/>
  <c r="N1011" i="21"/>
  <c r="P1011" i="21"/>
  <c r="I1011" i="21"/>
  <c r="J1011" i="21"/>
  <c r="D1012" i="21"/>
  <c r="F1011" i="21"/>
  <c r="E1011" i="21"/>
  <c r="L1012" i="21"/>
  <c r="N1012" i="21"/>
  <c r="J1012" i="21"/>
  <c r="I1012" i="21"/>
  <c r="H1013" i="21"/>
  <c r="P1012" i="21"/>
  <c r="K1011" i="21"/>
  <c r="M1011" i="21"/>
  <c r="Q1011" i="21"/>
  <c r="O1011" i="21"/>
  <c r="E1012" i="21"/>
  <c r="F1012" i="21"/>
  <c r="D1013" i="21"/>
  <c r="Q1012" i="21"/>
  <c r="K1012" i="21"/>
  <c r="O1012" i="21"/>
  <c r="M1012" i="21"/>
  <c r="L1013" i="21"/>
  <c r="I1013" i="21"/>
  <c r="J1013" i="21"/>
  <c r="H1014" i="21"/>
  <c r="N1013" i="21"/>
  <c r="P1013" i="21"/>
  <c r="E1013" i="21"/>
  <c r="F1013" i="21"/>
  <c r="D1014" i="21"/>
  <c r="Q1013" i="21"/>
  <c r="O1013" i="21"/>
  <c r="M1013" i="21"/>
  <c r="K1013" i="21"/>
  <c r="J1014" i="21"/>
  <c r="N1014" i="21"/>
  <c r="H1015" i="21"/>
  <c r="I1014" i="21"/>
  <c r="L1014" i="21"/>
  <c r="P1014" i="21"/>
  <c r="F1014" i="21"/>
  <c r="D1015" i="21"/>
  <c r="E1014" i="21"/>
  <c r="P1015" i="21"/>
  <c r="H1016" i="21"/>
  <c r="I1015" i="21"/>
  <c r="J1015" i="21"/>
  <c r="L1015" i="21"/>
  <c r="N1015" i="21"/>
  <c r="Q1014" i="21"/>
  <c r="O1014" i="21"/>
  <c r="M1014" i="21"/>
  <c r="K1014" i="21"/>
  <c r="E1015" i="21"/>
  <c r="D1016" i="21"/>
  <c r="F1015" i="21"/>
  <c r="J1016" i="21"/>
  <c r="L1016" i="21"/>
  <c r="N1016" i="21"/>
  <c r="H1017" i="21"/>
  <c r="I1016" i="21"/>
  <c r="P1016" i="21"/>
  <c r="Q1015" i="21"/>
  <c r="O1015" i="21"/>
  <c r="K1015" i="21"/>
  <c r="M1015" i="21"/>
  <c r="E1016" i="21"/>
  <c r="D1017" i="21"/>
  <c r="F1016" i="21"/>
  <c r="L1017" i="21"/>
  <c r="J1017" i="21"/>
  <c r="N1017" i="21"/>
  <c r="I1017" i="21"/>
  <c r="H1018" i="21"/>
  <c r="P1017" i="21"/>
  <c r="Q1016" i="21"/>
  <c r="O1016" i="21"/>
  <c r="K1016" i="21"/>
  <c r="M1016" i="21"/>
  <c r="F1017" i="21"/>
  <c r="D1018" i="21"/>
  <c r="E1017" i="21"/>
  <c r="Q1017" i="21"/>
  <c r="K1017" i="21"/>
  <c r="O1017" i="21"/>
  <c r="M1017" i="21"/>
  <c r="J1018" i="21"/>
  <c r="H1019" i="21"/>
  <c r="I1018" i="21"/>
  <c r="N1018" i="21"/>
  <c r="L1018" i="21"/>
  <c r="P1018" i="21"/>
  <c r="F1018" i="21"/>
  <c r="D1019" i="21"/>
  <c r="E1018" i="21"/>
  <c r="H1020" i="21"/>
  <c r="J1019" i="21"/>
  <c r="L1019" i="21"/>
  <c r="N1019" i="21"/>
  <c r="I1019" i="21"/>
  <c r="P1019" i="21"/>
  <c r="Q1018" i="21"/>
  <c r="O1018" i="21"/>
  <c r="K1018" i="21"/>
  <c r="M1018" i="21"/>
  <c r="E1019" i="21"/>
  <c r="F1019" i="21"/>
  <c r="D1020" i="21"/>
  <c r="H1021" i="21"/>
  <c r="J1020" i="21"/>
  <c r="I1020" i="21"/>
  <c r="P1020" i="21"/>
  <c r="L1020" i="21"/>
  <c r="N1020" i="21"/>
  <c r="O1019" i="21"/>
  <c r="M1019" i="21"/>
  <c r="K1019" i="21"/>
  <c r="Q1019" i="21"/>
  <c r="E1020" i="21"/>
  <c r="F1020" i="21"/>
  <c r="D1021" i="21"/>
  <c r="L1021" i="21"/>
  <c r="I1021" i="21"/>
  <c r="N1021" i="21"/>
  <c r="P1021" i="21"/>
  <c r="J1021" i="21"/>
  <c r="H1022" i="21"/>
  <c r="Q1020" i="21"/>
  <c r="K1020" i="21"/>
  <c r="O1020" i="21"/>
  <c r="M1020" i="21"/>
  <c r="E1021" i="21"/>
  <c r="D1022" i="21"/>
  <c r="F1021" i="21"/>
  <c r="K1021" i="21"/>
  <c r="M1021" i="21"/>
  <c r="Q1021" i="21"/>
  <c r="O1021" i="21"/>
  <c r="P1022" i="21"/>
  <c r="H1023" i="21"/>
  <c r="N1022" i="21"/>
  <c r="J1022" i="21"/>
  <c r="L1022" i="21"/>
  <c r="I1022" i="21"/>
  <c r="F1022" i="21"/>
  <c r="D1023" i="21"/>
  <c r="E1022" i="21"/>
  <c r="H1024" i="21"/>
  <c r="N1023" i="21"/>
  <c r="P1023" i="21"/>
  <c r="I1023" i="21"/>
  <c r="J1023" i="21"/>
  <c r="L1023" i="21"/>
  <c r="M1022" i="21"/>
  <c r="O1022" i="21"/>
  <c r="Q1022" i="21"/>
  <c r="K1022" i="21"/>
  <c r="F1023" i="21"/>
  <c r="D1024" i="21"/>
  <c r="E1023" i="21"/>
  <c r="H1025" i="21"/>
  <c r="J1024" i="21"/>
  <c r="P1024" i="21"/>
  <c r="N1024" i="21"/>
  <c r="L1024" i="21"/>
  <c r="I1024" i="21"/>
  <c r="O1023" i="21"/>
  <c r="M1023" i="21"/>
  <c r="Q1023" i="21"/>
  <c r="K1023" i="21"/>
  <c r="E1024" i="21"/>
  <c r="D1025" i="21"/>
  <c r="F1024" i="21"/>
  <c r="L1025" i="21"/>
  <c r="N1025" i="21"/>
  <c r="J1025" i="21"/>
  <c r="P1025" i="21"/>
  <c r="I1025" i="21"/>
  <c r="H1026" i="21"/>
  <c r="M1024" i="21"/>
  <c r="K1024" i="21"/>
  <c r="Q1024" i="21"/>
  <c r="O1024" i="21"/>
  <c r="F1025" i="21"/>
  <c r="D1026" i="21"/>
  <c r="E1025" i="21"/>
  <c r="M1025" i="21"/>
  <c r="Q1025" i="21"/>
  <c r="K1025" i="21"/>
  <c r="O1025" i="21"/>
  <c r="N1026" i="21"/>
  <c r="I1026" i="21"/>
  <c r="H1027" i="21"/>
  <c r="J1026" i="21"/>
  <c r="L1026" i="21"/>
  <c r="P1026" i="21"/>
  <c r="D1027" i="21"/>
  <c r="F1026" i="21"/>
  <c r="E1026" i="21"/>
  <c r="O1026" i="21"/>
  <c r="Q1026" i="21"/>
  <c r="M1026" i="21"/>
  <c r="K1026" i="21"/>
  <c r="L1027" i="21"/>
  <c r="N1027" i="21"/>
  <c r="J1027" i="21"/>
  <c r="H1028" i="21"/>
  <c r="I1027" i="21"/>
  <c r="P1027" i="21"/>
  <c r="F1027" i="21"/>
  <c r="D1028" i="21"/>
  <c r="E1027" i="21"/>
  <c r="L1028" i="21"/>
  <c r="N1028" i="21"/>
  <c r="H1029" i="21"/>
  <c r="I1028" i="21"/>
  <c r="J1028" i="21"/>
  <c r="P1028" i="21"/>
  <c r="M1027" i="21"/>
  <c r="K1027" i="21"/>
  <c r="Q1027" i="21"/>
  <c r="O1027" i="21"/>
  <c r="F1028" i="21"/>
  <c r="D1029" i="21"/>
  <c r="E1028" i="21"/>
  <c r="H1030" i="21"/>
  <c r="J1029" i="21"/>
  <c r="I1029" i="21"/>
  <c r="P1029" i="21"/>
  <c r="N1029" i="21"/>
  <c r="L1029" i="21"/>
  <c r="O1028" i="21"/>
  <c r="M1028" i="21"/>
  <c r="Q1028" i="21"/>
  <c r="K1028" i="21"/>
  <c r="E1029" i="21"/>
  <c r="F1029" i="21"/>
  <c r="D1030" i="21"/>
  <c r="I1030" i="21"/>
  <c r="H1031" i="21"/>
  <c r="J1030" i="21"/>
  <c r="L1030" i="21"/>
  <c r="P1030" i="21"/>
  <c r="N1030" i="21"/>
  <c r="K1029" i="21"/>
  <c r="O1029" i="21"/>
  <c r="M1029" i="21"/>
  <c r="Q1029" i="21"/>
  <c r="F1030" i="21"/>
  <c r="E1030" i="21"/>
  <c r="D1031" i="21"/>
  <c r="Q1030" i="21"/>
  <c r="M1030" i="21"/>
  <c r="K1030" i="21"/>
  <c r="O1030" i="21"/>
  <c r="N1031" i="21"/>
  <c r="H1032" i="21"/>
  <c r="J1031" i="21"/>
  <c r="P1031" i="21"/>
  <c r="L1031" i="21"/>
  <c r="I1031" i="21"/>
  <c r="F1031" i="21"/>
  <c r="E1031" i="21"/>
  <c r="D1032" i="21"/>
  <c r="L1032" i="21"/>
  <c r="N1032" i="21"/>
  <c r="J1032" i="21"/>
  <c r="H1033" i="21"/>
  <c r="I1032" i="21"/>
  <c r="P1032" i="21"/>
  <c r="K1031" i="21"/>
  <c r="O1031" i="21"/>
  <c r="Q1031" i="21"/>
  <c r="M1031" i="21"/>
  <c r="D1033" i="21"/>
  <c r="E1032" i="21"/>
  <c r="F1032" i="21"/>
  <c r="N1033" i="21"/>
  <c r="J1033" i="21"/>
  <c r="L1033" i="21"/>
  <c r="I1033" i="21"/>
  <c r="H1034" i="21"/>
  <c r="P1033" i="21"/>
  <c r="Q1032" i="21"/>
  <c r="O1032" i="21"/>
  <c r="K1032" i="21"/>
  <c r="M1032" i="21"/>
  <c r="F1033" i="21"/>
  <c r="D1034" i="21"/>
  <c r="E1033" i="21"/>
  <c r="M1033" i="21"/>
  <c r="O1033" i="21"/>
  <c r="K1033" i="21"/>
  <c r="Q1033" i="21"/>
  <c r="N1034" i="21"/>
  <c r="H1035" i="21"/>
  <c r="I1034" i="21"/>
  <c r="J1034" i="21"/>
  <c r="L1034" i="21"/>
  <c r="P1034" i="21"/>
  <c r="E1034" i="21"/>
  <c r="F1034" i="21"/>
  <c r="D1035" i="21"/>
  <c r="H1036" i="21"/>
  <c r="P1035" i="21"/>
  <c r="J1035" i="21"/>
  <c r="N1035" i="21"/>
  <c r="L1035" i="21"/>
  <c r="I1035" i="21"/>
  <c r="K1034" i="21"/>
  <c r="Q1034" i="21"/>
  <c r="M1034" i="21"/>
  <c r="O1034" i="21"/>
  <c r="E1035" i="21"/>
  <c r="F1035" i="21"/>
  <c r="D1036" i="21"/>
  <c r="N1036" i="21"/>
  <c r="H1037" i="21"/>
  <c r="J1036" i="21"/>
  <c r="P1036" i="21"/>
  <c r="L1036" i="21"/>
  <c r="I1036" i="21"/>
  <c r="K1035" i="21"/>
  <c r="O1035" i="21"/>
  <c r="M1035" i="21"/>
  <c r="Q1035" i="21"/>
  <c r="F1036" i="21"/>
  <c r="D1037" i="21"/>
  <c r="E1036" i="21"/>
  <c r="J1037" i="21"/>
  <c r="P1037" i="21"/>
  <c r="N1037" i="21"/>
  <c r="H1038" i="21"/>
  <c r="L1037" i="21"/>
  <c r="I1037" i="21"/>
  <c r="Q1036" i="21"/>
  <c r="O1036" i="21"/>
  <c r="K1036" i="21"/>
  <c r="M1036" i="21"/>
  <c r="E1037" i="21"/>
  <c r="D1038" i="21"/>
  <c r="F1037" i="21"/>
  <c r="I1038" i="21"/>
  <c r="P1038" i="21"/>
  <c r="J1038" i="21"/>
  <c r="L1038" i="21"/>
  <c r="H1039" i="21"/>
  <c r="N1038" i="21"/>
  <c r="Q1037" i="21"/>
  <c r="O1037" i="21"/>
  <c r="M1037" i="21"/>
  <c r="K1037" i="21"/>
  <c r="E1038" i="21"/>
  <c r="D1039" i="21"/>
  <c r="F1038" i="21"/>
  <c r="M1038" i="21"/>
  <c r="K1038" i="21"/>
  <c r="Q1038" i="21"/>
  <c r="O1038" i="21"/>
  <c r="I1039" i="21"/>
  <c r="L1039" i="21"/>
  <c r="J1039" i="21"/>
  <c r="P1039" i="21"/>
  <c r="H1040" i="21"/>
  <c r="N1039" i="21"/>
  <c r="E1039" i="21"/>
  <c r="D1040" i="21"/>
  <c r="F1039" i="21"/>
  <c r="K1039" i="21"/>
  <c r="M1039" i="21"/>
  <c r="O1039" i="21"/>
  <c r="Q1039" i="21"/>
  <c r="J1040" i="21"/>
  <c r="L1040" i="21"/>
  <c r="N1040" i="21"/>
  <c r="I1040" i="21"/>
  <c r="H1041" i="21"/>
  <c r="P1040" i="21"/>
  <c r="E1040" i="21"/>
  <c r="F1040" i="21"/>
  <c r="D1041" i="21"/>
  <c r="Q1040" i="21"/>
  <c r="M1040" i="21"/>
  <c r="O1040" i="21"/>
  <c r="K1040" i="21"/>
  <c r="I1041" i="21"/>
  <c r="L1041" i="21"/>
  <c r="N1041" i="21"/>
  <c r="J1041" i="21"/>
  <c r="P1041" i="21"/>
  <c r="H1042" i="21"/>
  <c r="D1042" i="21"/>
  <c r="F1041" i="21"/>
  <c r="E1041" i="21"/>
  <c r="K1041" i="21"/>
  <c r="Q1041" i="21"/>
  <c r="O1041" i="21"/>
  <c r="M1041" i="21"/>
  <c r="I1042" i="21"/>
  <c r="P1042" i="21"/>
  <c r="J1042" i="21"/>
  <c r="N1042" i="21"/>
  <c r="L1042" i="21"/>
  <c r="H1043" i="21"/>
  <c r="D1043" i="21"/>
  <c r="F1042" i="21"/>
  <c r="E1042" i="21"/>
  <c r="O1042" i="21"/>
  <c r="M1042" i="21"/>
  <c r="Q1042" i="21"/>
  <c r="K1042" i="21"/>
  <c r="H1044" i="21"/>
  <c r="P1043" i="21"/>
  <c r="L1043" i="21"/>
  <c r="J1043" i="21"/>
  <c r="N1043" i="21"/>
  <c r="I1043" i="21"/>
  <c r="D1044" i="21"/>
  <c r="E1043" i="21"/>
  <c r="F1043" i="21"/>
  <c r="L1044" i="21"/>
  <c r="N1044" i="21"/>
  <c r="H1045" i="21"/>
  <c r="I1044" i="21"/>
  <c r="J1044" i="21"/>
  <c r="P1044" i="21"/>
  <c r="Q1043" i="21"/>
  <c r="M1043" i="21"/>
  <c r="K1043" i="21"/>
  <c r="O1043" i="21"/>
  <c r="F1044" i="21"/>
  <c r="D1045" i="21"/>
  <c r="E1044" i="21"/>
  <c r="J1045" i="21"/>
  <c r="P1045" i="21"/>
  <c r="L1045" i="21"/>
  <c r="H1046" i="21"/>
  <c r="N1045" i="21"/>
  <c r="I1045" i="21"/>
  <c r="Q1044" i="21"/>
  <c r="M1044" i="21"/>
  <c r="K1044" i="21"/>
  <c r="O1044" i="21"/>
  <c r="E1045" i="21"/>
  <c r="D1046" i="21"/>
  <c r="F1045" i="21"/>
  <c r="J1046" i="21"/>
  <c r="L1046" i="21"/>
  <c r="N1046" i="21"/>
  <c r="P1046" i="21"/>
  <c r="I1046" i="21"/>
  <c r="H1047" i="21"/>
  <c r="Q1045" i="21"/>
  <c r="O1045" i="21"/>
  <c r="M1045" i="21"/>
  <c r="K1045" i="21"/>
  <c r="E1046" i="21"/>
  <c r="D1047" i="21"/>
  <c r="F1046" i="21"/>
  <c r="K1046" i="21"/>
  <c r="O1046" i="21"/>
  <c r="M1046" i="21"/>
  <c r="Q1046" i="21"/>
  <c r="N1047" i="21"/>
  <c r="I1047" i="21"/>
  <c r="J1047" i="21"/>
  <c r="L1047" i="21"/>
  <c r="P1047" i="21"/>
  <c r="H1048" i="21"/>
  <c r="E1047" i="21"/>
  <c r="D1048" i="21"/>
  <c r="F1047" i="21"/>
  <c r="O1047" i="21"/>
  <c r="Q1047" i="21"/>
  <c r="M1047" i="21"/>
  <c r="K1047" i="21"/>
  <c r="J1048" i="21"/>
  <c r="H1049" i="21"/>
  <c r="L1048" i="21"/>
  <c r="N1048" i="21"/>
  <c r="P1048" i="21"/>
  <c r="I1048" i="21"/>
  <c r="E1048" i="21"/>
  <c r="D1049" i="21"/>
  <c r="F1048" i="21"/>
  <c r="I1049" i="21"/>
  <c r="J1049" i="21"/>
  <c r="L1049" i="21"/>
  <c r="N1049" i="21"/>
  <c r="H1050" i="21"/>
  <c r="P1049" i="21"/>
  <c r="Q1048" i="21"/>
  <c r="O1048" i="21"/>
  <c r="M1048" i="21"/>
  <c r="K1048" i="21"/>
  <c r="F1049" i="21"/>
  <c r="E1049" i="21"/>
  <c r="D1050" i="21"/>
  <c r="O1049" i="21"/>
  <c r="M1049" i="21"/>
  <c r="Q1049" i="21"/>
  <c r="K1049" i="21"/>
  <c r="J1050" i="21"/>
  <c r="P1050" i="21"/>
  <c r="N1050" i="21"/>
  <c r="H1051" i="21"/>
  <c r="L1050" i="21"/>
  <c r="I1050" i="21"/>
  <c r="E1050" i="21"/>
  <c r="F1050" i="21"/>
  <c r="D1051" i="21"/>
  <c r="J1051" i="21"/>
  <c r="I1051" i="21"/>
  <c r="L1051" i="21"/>
  <c r="P1051" i="21"/>
  <c r="H1052" i="21"/>
  <c r="N1051" i="21"/>
  <c r="M1050" i="21"/>
  <c r="K1050" i="21"/>
  <c r="O1050" i="21"/>
  <c r="Q1050" i="21"/>
  <c r="E1051" i="21"/>
  <c r="F1051" i="21"/>
  <c r="D1052" i="21"/>
  <c r="K1051" i="21"/>
  <c r="M1051" i="21"/>
  <c r="Q1051" i="21"/>
  <c r="O1051" i="21"/>
  <c r="I1052" i="21"/>
  <c r="J1052" i="21"/>
  <c r="N1052" i="21"/>
  <c r="L1052" i="21"/>
  <c r="H1053" i="21"/>
  <c r="P1052" i="21"/>
  <c r="E1052" i="21"/>
  <c r="D1053" i="21"/>
  <c r="F1052" i="21"/>
  <c r="O1052" i="21"/>
  <c r="Q1052" i="21"/>
  <c r="K1052" i="21"/>
  <c r="M1052" i="21"/>
  <c r="N1053" i="21"/>
  <c r="L1053" i="21"/>
  <c r="H1054" i="21"/>
  <c r="I1053" i="21"/>
  <c r="J1053" i="21"/>
  <c r="P1053" i="21"/>
  <c r="D1054" i="21"/>
  <c r="E1053" i="21"/>
  <c r="F1053" i="21"/>
  <c r="N1054" i="21"/>
  <c r="P1054" i="21"/>
  <c r="I1054" i="21"/>
  <c r="J1054" i="21"/>
  <c r="L1054" i="21"/>
  <c r="H1055" i="21"/>
  <c r="Q1053" i="21"/>
  <c r="K1053" i="21"/>
  <c r="M1053" i="21"/>
  <c r="O1053" i="21"/>
  <c r="E1054" i="21"/>
  <c r="D1055" i="21"/>
  <c r="F1054" i="21"/>
  <c r="M1054" i="21"/>
  <c r="O1054" i="21"/>
  <c r="Q1054" i="21"/>
  <c r="K1054" i="21"/>
  <c r="I1055" i="21"/>
  <c r="J1055" i="21"/>
  <c r="L1055" i="21"/>
  <c r="N1055" i="21"/>
  <c r="H1056" i="21"/>
  <c r="P1055" i="21"/>
  <c r="F1055" i="21"/>
  <c r="E1055" i="21"/>
  <c r="D1056" i="21"/>
  <c r="M1055" i="21"/>
  <c r="Q1055" i="21"/>
  <c r="O1055" i="21"/>
  <c r="K1055" i="21"/>
  <c r="N1056" i="21"/>
  <c r="I1056" i="21"/>
  <c r="P1056" i="21"/>
  <c r="J1056" i="21"/>
  <c r="L1056" i="21"/>
  <c r="H1057" i="21"/>
  <c r="E1056" i="21"/>
  <c r="D1057" i="21"/>
  <c r="F1056" i="21"/>
  <c r="O1056" i="21"/>
  <c r="Q1056" i="21"/>
  <c r="M1056" i="21"/>
  <c r="K1056" i="21"/>
  <c r="L1057" i="21"/>
  <c r="N1057" i="21"/>
  <c r="P1057" i="21"/>
  <c r="J1057" i="21"/>
  <c r="I1057" i="21"/>
  <c r="H1058" i="21"/>
  <c r="F1057" i="21"/>
  <c r="E1057" i="21"/>
  <c r="D1058" i="21"/>
  <c r="M1057" i="21"/>
  <c r="Q1057" i="21"/>
  <c r="K1057" i="21"/>
  <c r="O1057" i="21"/>
  <c r="N1058" i="21"/>
  <c r="I1058" i="21"/>
  <c r="H1059" i="21"/>
  <c r="J1058" i="21"/>
  <c r="L1058" i="21"/>
  <c r="P1058" i="21"/>
  <c r="E1058" i="21"/>
  <c r="D1059" i="21"/>
  <c r="F1058" i="21"/>
  <c r="O1058" i="21"/>
  <c r="Q1058" i="21"/>
  <c r="M1058" i="21"/>
  <c r="K1058" i="21"/>
  <c r="N1059" i="21"/>
  <c r="L1059" i="21"/>
  <c r="J1059" i="21"/>
  <c r="H1060" i="21"/>
  <c r="I1059" i="21"/>
  <c r="P1059" i="21"/>
  <c r="F1059" i="21"/>
  <c r="D1060" i="21"/>
  <c r="E1059" i="21"/>
  <c r="I1060" i="21"/>
  <c r="H1061" i="21"/>
  <c r="J1060" i="21"/>
  <c r="L1060" i="21"/>
  <c r="N1060" i="21"/>
  <c r="P1060" i="21"/>
  <c r="K1059" i="21"/>
  <c r="O1059" i="21"/>
  <c r="M1059" i="21"/>
  <c r="Q1059" i="21"/>
  <c r="D1061" i="21"/>
  <c r="F1060" i="21"/>
  <c r="E1060" i="21"/>
  <c r="K1060" i="21"/>
  <c r="O1060" i="21"/>
  <c r="Q1060" i="21"/>
  <c r="M1060" i="21"/>
  <c r="N1061" i="21"/>
  <c r="J1061" i="21"/>
  <c r="L1061" i="21"/>
  <c r="P1061" i="21"/>
  <c r="I1061" i="21"/>
  <c r="H1062" i="21"/>
  <c r="E1061" i="21"/>
  <c r="D1062" i="21"/>
  <c r="F1061" i="21"/>
  <c r="M1061" i="21"/>
  <c r="K1061" i="21"/>
  <c r="Q1061" i="21"/>
  <c r="O1061" i="21"/>
  <c r="N1062" i="21"/>
  <c r="P1062" i="21"/>
  <c r="L1062" i="21"/>
  <c r="H1063" i="21"/>
  <c r="I1062" i="21"/>
  <c r="J1062" i="21"/>
  <c r="D1063" i="21"/>
  <c r="E1062" i="21"/>
  <c r="F1062" i="21"/>
  <c r="N1063" i="21"/>
  <c r="H1064" i="21"/>
  <c r="I1063" i="21"/>
  <c r="J1063" i="21"/>
  <c r="L1063" i="21"/>
  <c r="P1063" i="21"/>
  <c r="Q1062" i="21"/>
  <c r="K1062" i="21"/>
  <c r="O1062" i="21"/>
  <c r="M1062" i="21"/>
  <c r="E1063" i="21"/>
  <c r="F1063" i="21"/>
  <c r="D1064" i="21"/>
  <c r="P1064" i="21"/>
  <c r="H1065" i="21"/>
  <c r="J1064" i="21"/>
  <c r="N1064" i="21"/>
  <c r="I1064" i="21"/>
  <c r="L1064" i="21"/>
  <c r="Q1063" i="21"/>
  <c r="O1063" i="21"/>
  <c r="M1063" i="21"/>
  <c r="K1063" i="21"/>
  <c r="E1064" i="21"/>
  <c r="F1064" i="21"/>
  <c r="D1065" i="21"/>
  <c r="I1065" i="21"/>
  <c r="J1065" i="21"/>
  <c r="N1065" i="21"/>
  <c r="L1065" i="21"/>
  <c r="P1065" i="21"/>
  <c r="H1066" i="21"/>
  <c r="O1064" i="21"/>
  <c r="Q1064" i="21"/>
  <c r="M1064" i="21"/>
  <c r="K1064" i="21"/>
  <c r="F1065" i="21"/>
  <c r="D1066" i="21"/>
  <c r="E1065" i="21"/>
  <c r="Q1065" i="21"/>
  <c r="O1065" i="21"/>
  <c r="M1065" i="21"/>
  <c r="K1065" i="21"/>
  <c r="L1066" i="21"/>
  <c r="H1067" i="21"/>
  <c r="J1066" i="21"/>
  <c r="P1066" i="21"/>
  <c r="N1066" i="21"/>
  <c r="I1066" i="21"/>
  <c r="D1067" i="21"/>
  <c r="E1066" i="21"/>
  <c r="F1066" i="21"/>
  <c r="P1067" i="21"/>
  <c r="N1067" i="21"/>
  <c r="J1067" i="21"/>
  <c r="I1067" i="21"/>
  <c r="H1068" i="21"/>
  <c r="L1067" i="21"/>
  <c r="M1066" i="21"/>
  <c r="O1066" i="21"/>
  <c r="Q1066" i="21"/>
  <c r="K1066" i="21"/>
  <c r="D1068" i="21"/>
  <c r="F1067" i="21"/>
  <c r="E1067" i="21"/>
  <c r="K1067" i="21"/>
  <c r="M1067" i="21"/>
  <c r="Q1067" i="21"/>
  <c r="O1067" i="21"/>
  <c r="N1068" i="21"/>
  <c r="I1068" i="21"/>
  <c r="H1069" i="21"/>
  <c r="J1068" i="21"/>
  <c r="L1068" i="21"/>
  <c r="P1068" i="21"/>
  <c r="F1068" i="21"/>
  <c r="E1068" i="21"/>
  <c r="D1069" i="21"/>
  <c r="Q1068" i="21"/>
  <c r="O1068" i="21"/>
  <c r="M1068" i="21"/>
  <c r="K1068" i="21"/>
  <c r="P1069" i="21"/>
  <c r="L1069" i="21"/>
  <c r="N1069" i="21"/>
  <c r="H1070" i="21"/>
  <c r="J1069" i="21"/>
  <c r="I1069" i="21"/>
  <c r="E1069" i="21"/>
  <c r="D1070" i="21"/>
  <c r="F1069" i="21"/>
  <c r="L1070" i="21"/>
  <c r="N1070" i="21"/>
  <c r="P1070" i="21"/>
  <c r="J1070" i="21"/>
  <c r="I1070" i="21"/>
  <c r="H1071" i="21"/>
  <c r="Q1069" i="21"/>
  <c r="O1069" i="21"/>
  <c r="M1069" i="21"/>
  <c r="K1069" i="21"/>
  <c r="E1070" i="21"/>
  <c r="D1071" i="21"/>
  <c r="F1070" i="21"/>
  <c r="Q1070" i="21"/>
  <c r="O1070" i="21"/>
  <c r="M1070" i="21"/>
  <c r="K1070" i="21"/>
  <c r="I1071" i="21"/>
  <c r="H1072" i="21"/>
  <c r="P1071" i="21"/>
  <c r="N1071" i="21"/>
  <c r="L1071" i="21"/>
  <c r="J1071" i="21"/>
  <c r="F1071" i="21"/>
  <c r="E1071" i="21"/>
  <c r="D1072" i="21"/>
  <c r="K1071" i="21"/>
  <c r="Q1071" i="21"/>
  <c r="M1071" i="21"/>
  <c r="O1071" i="21"/>
  <c r="I1072" i="21"/>
  <c r="J1072" i="21"/>
  <c r="H1073" i="21"/>
  <c r="N1072" i="21"/>
  <c r="L1072" i="21"/>
  <c r="P1072" i="21"/>
  <c r="E1072" i="21"/>
  <c r="D1073" i="21"/>
  <c r="F1072" i="21"/>
  <c r="O1072" i="21"/>
  <c r="Q1072" i="21"/>
  <c r="K1072" i="21"/>
  <c r="M1072" i="21"/>
  <c r="N1073" i="21"/>
  <c r="L1073" i="21"/>
  <c r="H1074" i="21"/>
  <c r="I1073" i="21"/>
  <c r="J1073" i="21"/>
  <c r="P1073" i="21"/>
  <c r="D1074" i="21"/>
  <c r="F1073" i="21"/>
  <c r="E1073" i="21"/>
  <c r="L1074" i="21"/>
  <c r="H1075" i="21"/>
  <c r="J1074" i="21"/>
  <c r="N1074" i="21"/>
  <c r="P1074" i="21"/>
  <c r="I1074" i="21"/>
  <c r="O1073" i="21"/>
  <c r="M1073" i="21"/>
  <c r="Q1073" i="21"/>
  <c r="K1073" i="21"/>
  <c r="E1074" i="21"/>
  <c r="D1075" i="21"/>
  <c r="F1074" i="21"/>
  <c r="N1075" i="21"/>
  <c r="H1076" i="21"/>
  <c r="I1075" i="21"/>
  <c r="J1075" i="21"/>
  <c r="L1075" i="21"/>
  <c r="P1075" i="21"/>
  <c r="O1074" i="21"/>
  <c r="Q1074" i="21"/>
  <c r="K1074" i="21"/>
  <c r="M1074" i="21"/>
  <c r="D1076" i="21"/>
  <c r="F1075" i="21"/>
  <c r="E1075" i="21"/>
  <c r="I1076" i="21"/>
  <c r="H1077" i="21"/>
  <c r="N1076" i="21"/>
  <c r="J1076" i="21"/>
  <c r="L1076" i="21"/>
  <c r="P1076" i="21"/>
  <c r="K1075" i="21"/>
  <c r="M1075" i="21"/>
  <c r="Q1075" i="21"/>
  <c r="O1075" i="21"/>
  <c r="D1077" i="21"/>
  <c r="F1076" i="21"/>
  <c r="E1076" i="21"/>
  <c r="O1076" i="21"/>
  <c r="K1076" i="21"/>
  <c r="M1076" i="21"/>
  <c r="Q1076" i="21"/>
  <c r="J1077" i="21"/>
  <c r="L1077" i="21"/>
  <c r="N1077" i="21"/>
  <c r="P1077" i="21"/>
  <c r="H1078" i="21"/>
  <c r="I1077" i="21"/>
  <c r="E1077" i="21"/>
  <c r="F1077" i="21"/>
  <c r="D1078" i="21"/>
  <c r="N1078" i="21"/>
  <c r="I1078" i="21"/>
  <c r="H1079" i="21"/>
  <c r="J1078" i="21"/>
  <c r="L1078" i="21"/>
  <c r="P1078" i="21"/>
  <c r="K1077" i="21"/>
  <c r="O1077" i="21"/>
  <c r="Q1077" i="21"/>
  <c r="M1077" i="21"/>
  <c r="E1078" i="21"/>
  <c r="D1079" i="21"/>
  <c r="F1078" i="21"/>
  <c r="M1078" i="21"/>
  <c r="K1078" i="21"/>
  <c r="O1078" i="21"/>
  <c r="Q1078" i="21"/>
  <c r="J1079" i="21"/>
  <c r="N1079" i="21"/>
  <c r="I1079" i="21"/>
  <c r="L1079" i="21"/>
  <c r="P1079" i="21"/>
  <c r="H1080" i="21"/>
  <c r="E1079" i="21"/>
  <c r="D1080" i="21"/>
  <c r="F1079" i="21"/>
  <c r="M1079" i="21"/>
  <c r="Q1079" i="21"/>
  <c r="K1079" i="21"/>
  <c r="O1079" i="21"/>
  <c r="J1080" i="21"/>
  <c r="N1080" i="21"/>
  <c r="P1080" i="21"/>
  <c r="H1081" i="21"/>
  <c r="I1080" i="21"/>
  <c r="L1080" i="21"/>
  <c r="E1080" i="21"/>
  <c r="F1080" i="21"/>
  <c r="D1081" i="21"/>
  <c r="P1081" i="21"/>
  <c r="N1081" i="21"/>
  <c r="I1081" i="21"/>
  <c r="J1081" i="21"/>
  <c r="L1081" i="21"/>
  <c r="H1082" i="21"/>
  <c r="M1080" i="21"/>
  <c r="K1080" i="21"/>
  <c r="O1080" i="21"/>
  <c r="Q1080" i="21"/>
  <c r="F1081" i="21"/>
  <c r="D1082" i="21"/>
  <c r="E1081" i="21"/>
  <c r="Q1081" i="21"/>
  <c r="K1081" i="21"/>
  <c r="O1081" i="21"/>
  <c r="M1081" i="21"/>
  <c r="H1083" i="21"/>
  <c r="I1082" i="21"/>
  <c r="P1082" i="21"/>
  <c r="J1082" i="21"/>
  <c r="L1082" i="21"/>
  <c r="N1082" i="21"/>
  <c r="F1082" i="21"/>
  <c r="D1083" i="21"/>
  <c r="E1082" i="21"/>
  <c r="J1083" i="21"/>
  <c r="N1083" i="21"/>
  <c r="H1084" i="21"/>
  <c r="I1083" i="21"/>
  <c r="L1083" i="21"/>
  <c r="P1083" i="21"/>
  <c r="O1082" i="21"/>
  <c r="Q1082" i="21"/>
  <c r="K1082" i="21"/>
  <c r="M1082" i="21"/>
  <c r="E1083" i="21"/>
  <c r="D1084" i="21"/>
  <c r="F1083" i="21"/>
  <c r="N1084" i="21"/>
  <c r="J1084" i="21"/>
  <c r="H1085" i="21"/>
  <c r="L1084" i="21"/>
  <c r="I1084" i="21"/>
  <c r="P1084" i="21"/>
  <c r="M1083" i="21"/>
  <c r="K1083" i="21"/>
  <c r="O1083" i="21"/>
  <c r="Q1083" i="21"/>
  <c r="E1084" i="21"/>
  <c r="F1084" i="21"/>
  <c r="D1085" i="21"/>
  <c r="H1086" i="21"/>
  <c r="J1085" i="21"/>
  <c r="L1085" i="21"/>
  <c r="N1085" i="21"/>
  <c r="P1085" i="21"/>
  <c r="I1085" i="21"/>
  <c r="Q1084" i="21"/>
  <c r="M1084" i="21"/>
  <c r="O1084" i="21"/>
  <c r="K1084" i="21"/>
  <c r="D1086" i="21"/>
  <c r="F1085" i="21"/>
  <c r="E1085" i="21"/>
  <c r="J1086" i="21"/>
  <c r="L1086" i="21"/>
  <c r="P1086" i="21"/>
  <c r="I1086" i="21"/>
  <c r="H1087" i="21"/>
  <c r="N1086" i="21"/>
  <c r="M1085" i="21"/>
  <c r="Q1085" i="21"/>
  <c r="K1085" i="21"/>
  <c r="O1085" i="21"/>
  <c r="D1087" i="21"/>
  <c r="E1086" i="21"/>
  <c r="F1086" i="21"/>
  <c r="O1086" i="21"/>
  <c r="K1086" i="21"/>
  <c r="M1086" i="21"/>
  <c r="Q1086" i="21"/>
  <c r="J1087" i="21"/>
  <c r="L1087" i="21"/>
  <c r="I1087" i="21"/>
  <c r="N1087" i="21"/>
  <c r="P1087" i="21"/>
  <c r="H1088" i="21"/>
  <c r="F1087" i="21"/>
  <c r="D1088" i="21"/>
  <c r="E1087" i="21"/>
  <c r="Q1087" i="21"/>
  <c r="K1087" i="21"/>
  <c r="M1087" i="21"/>
  <c r="O1087" i="21"/>
  <c r="P1088" i="21"/>
  <c r="H1089" i="21"/>
  <c r="J1088" i="21"/>
  <c r="L1088" i="21"/>
  <c r="I1088" i="21"/>
  <c r="N1088" i="21"/>
  <c r="F1088" i="21"/>
  <c r="E1088" i="21"/>
  <c r="D1089" i="21"/>
  <c r="N1089" i="21"/>
  <c r="P1089" i="21"/>
  <c r="L1089" i="21"/>
  <c r="I1089" i="21"/>
  <c r="H1090" i="21"/>
  <c r="J1089" i="21"/>
  <c r="O1088" i="21"/>
  <c r="M1088" i="21"/>
  <c r="Q1088" i="21"/>
  <c r="K1088" i="21"/>
  <c r="D1090" i="21"/>
  <c r="F1089" i="21"/>
  <c r="E1089" i="21"/>
  <c r="K1089" i="21"/>
  <c r="O1089" i="21"/>
  <c r="M1089" i="21"/>
  <c r="Q1089" i="21"/>
  <c r="H1091" i="21"/>
  <c r="I1090" i="21"/>
  <c r="J1090" i="21"/>
  <c r="L1090" i="21"/>
  <c r="N1090" i="21"/>
  <c r="P1090" i="21"/>
  <c r="E1090" i="21"/>
  <c r="D1091" i="21"/>
  <c r="F1090" i="21"/>
  <c r="N1091" i="21"/>
  <c r="H1092" i="21"/>
  <c r="L1091" i="21"/>
  <c r="P1091" i="21"/>
  <c r="J1091" i="21"/>
  <c r="I1091" i="21"/>
  <c r="Q1090" i="21"/>
  <c r="O1090" i="21"/>
  <c r="K1090" i="21"/>
  <c r="M1090" i="21"/>
  <c r="F1091" i="21"/>
  <c r="E1091" i="21"/>
  <c r="D1092" i="21"/>
  <c r="J1092" i="21"/>
  <c r="L1092" i="21"/>
  <c r="H1093" i="21"/>
  <c r="N1092" i="21"/>
  <c r="P1092" i="21"/>
  <c r="I1092" i="21"/>
  <c r="K1091" i="21"/>
  <c r="M1091" i="21"/>
  <c r="O1091" i="21"/>
  <c r="Q1091" i="21"/>
  <c r="E1092" i="21"/>
  <c r="F1092" i="21"/>
  <c r="D1093" i="21"/>
  <c r="I1093" i="21"/>
  <c r="J1093" i="21"/>
  <c r="L1093" i="21"/>
  <c r="N1093" i="21"/>
  <c r="P1093" i="21"/>
  <c r="H1094" i="21"/>
  <c r="K1092" i="21"/>
  <c r="O1092" i="21"/>
  <c r="M1092" i="21"/>
  <c r="Q1092" i="21"/>
  <c r="D1094" i="21"/>
  <c r="F1093" i="21"/>
  <c r="E1093" i="21"/>
  <c r="K1093" i="21"/>
  <c r="O1093" i="21"/>
  <c r="Q1093" i="21"/>
  <c r="M1093" i="21"/>
  <c r="N1094" i="21"/>
  <c r="I1094" i="21"/>
  <c r="J1094" i="21"/>
  <c r="L1094" i="21"/>
  <c r="P1094" i="21"/>
  <c r="H1095" i="21"/>
  <c r="E1094" i="21"/>
  <c r="D1095" i="21"/>
  <c r="F1094" i="21"/>
  <c r="K1094" i="21"/>
  <c r="O1094" i="21"/>
  <c r="M1094" i="21"/>
  <c r="Q1094" i="21"/>
  <c r="H1096" i="21"/>
  <c r="L1095" i="21"/>
  <c r="N1095" i="21"/>
  <c r="P1095" i="21"/>
  <c r="I1095" i="21"/>
  <c r="J1095" i="21"/>
  <c r="D1096" i="21"/>
  <c r="F1095" i="21"/>
  <c r="E1095" i="21"/>
  <c r="N1096" i="21"/>
  <c r="P1096" i="21"/>
  <c r="L1096" i="21"/>
  <c r="I1096" i="21"/>
  <c r="J1096" i="21"/>
  <c r="H1097" i="21"/>
  <c r="K1095" i="21"/>
  <c r="O1095" i="21"/>
  <c r="Q1095" i="21"/>
  <c r="M1095" i="21"/>
  <c r="D1097" i="21"/>
  <c r="F1096" i="21"/>
  <c r="E1096" i="21"/>
  <c r="K1096" i="21"/>
  <c r="M1096" i="21"/>
  <c r="O1096" i="21"/>
  <c r="Q1096" i="21"/>
  <c r="L1097" i="21"/>
  <c r="N1097" i="21"/>
  <c r="H1098" i="21"/>
  <c r="J1097" i="21"/>
  <c r="P1097" i="21"/>
  <c r="I1097" i="21"/>
  <c r="E1097" i="21"/>
  <c r="F1097" i="21"/>
  <c r="D1098" i="21"/>
  <c r="N1098" i="21"/>
  <c r="H1099" i="21"/>
  <c r="P1098" i="21"/>
  <c r="L1098" i="21"/>
  <c r="J1098" i="21"/>
  <c r="I1098" i="21"/>
  <c r="K1097" i="21"/>
  <c r="O1097" i="21"/>
  <c r="M1097" i="21"/>
  <c r="Q1097" i="21"/>
  <c r="E1098" i="21"/>
  <c r="D1099" i="21"/>
  <c r="F1098" i="21"/>
  <c r="H1100" i="21"/>
  <c r="N1099" i="21"/>
  <c r="P1099" i="21"/>
  <c r="J1099" i="21"/>
  <c r="I1099" i="21"/>
  <c r="L1099" i="21"/>
  <c r="K1098" i="21"/>
  <c r="O1098" i="21"/>
  <c r="Q1098" i="21"/>
  <c r="M1098" i="21"/>
  <c r="D1100" i="21"/>
  <c r="F1099" i="21"/>
  <c r="E1099" i="21"/>
  <c r="L1100" i="21"/>
  <c r="P1100" i="21"/>
  <c r="H1101" i="21"/>
  <c r="I1100" i="21"/>
  <c r="J1100" i="21"/>
  <c r="N1100" i="21"/>
  <c r="M1099" i="21"/>
  <c r="Q1099" i="21"/>
  <c r="K1099" i="21"/>
  <c r="O1099" i="21"/>
  <c r="F1100" i="21"/>
  <c r="D1101" i="21"/>
  <c r="E1100" i="21"/>
  <c r="P1101" i="21"/>
  <c r="N1101" i="21"/>
  <c r="I1101" i="21"/>
  <c r="J1101" i="21"/>
  <c r="L1101" i="21"/>
  <c r="H1102" i="21"/>
  <c r="M1100" i="21"/>
  <c r="Q1100" i="21"/>
  <c r="K1100" i="21"/>
  <c r="O1100" i="21"/>
  <c r="D1102" i="21"/>
  <c r="E1101" i="21"/>
  <c r="F1101" i="21"/>
  <c r="K1101" i="21"/>
  <c r="M1101" i="21"/>
  <c r="Q1101" i="21"/>
  <c r="O1101" i="21"/>
  <c r="J1102" i="21"/>
  <c r="L1102" i="21"/>
  <c r="N1102" i="21"/>
  <c r="H1103" i="21"/>
  <c r="P1102" i="21"/>
  <c r="I1102" i="21"/>
  <c r="E1102" i="21"/>
  <c r="F1102" i="21"/>
  <c r="D1103" i="21"/>
  <c r="I1103" i="21"/>
  <c r="N1103" i="21"/>
  <c r="L1103" i="21"/>
  <c r="H1104" i="21"/>
  <c r="J1103" i="21"/>
  <c r="P1103" i="21"/>
  <c r="M1102" i="21"/>
  <c r="K1102" i="21"/>
  <c r="O1102" i="21"/>
  <c r="Q1102" i="21"/>
  <c r="D1104" i="21"/>
  <c r="E1103" i="21"/>
  <c r="F1103" i="21"/>
  <c r="O1103" i="21"/>
  <c r="M1103" i="21"/>
  <c r="Q1103" i="21"/>
  <c r="K1103" i="21"/>
  <c r="P1104" i="21"/>
  <c r="H1105" i="21"/>
  <c r="I1104" i="21"/>
  <c r="L1104" i="21"/>
  <c r="J1104" i="21"/>
  <c r="N1104" i="21"/>
  <c r="F1104" i="21"/>
  <c r="E1104" i="21"/>
  <c r="D1105" i="21"/>
  <c r="H1106" i="21"/>
  <c r="J1105" i="21"/>
  <c r="L1105" i="21"/>
  <c r="N1105" i="21"/>
  <c r="P1105" i="21"/>
  <c r="I1105" i="21"/>
  <c r="M1104" i="21"/>
  <c r="K1104" i="21"/>
  <c r="O1104" i="21"/>
  <c r="Q1104" i="21"/>
  <c r="E1105" i="21"/>
  <c r="F1105" i="21"/>
  <c r="D1106" i="21"/>
  <c r="J1106" i="21"/>
  <c r="L1106" i="21"/>
  <c r="N1106" i="21"/>
  <c r="I1106" i="21"/>
  <c r="P1106" i="21"/>
  <c r="H1107" i="21"/>
  <c r="M1105" i="21"/>
  <c r="K1105" i="21"/>
  <c r="O1105" i="21"/>
  <c r="Q1105" i="21"/>
  <c r="E1106" i="21"/>
  <c r="D1107" i="21"/>
  <c r="F1106" i="21"/>
  <c r="O1106" i="21"/>
  <c r="Q1106" i="21"/>
  <c r="K1106" i="21"/>
  <c r="M1106" i="21"/>
  <c r="J1107" i="21"/>
  <c r="L1107" i="21"/>
  <c r="I1107" i="21"/>
  <c r="H1108" i="21"/>
  <c r="N1107" i="21"/>
  <c r="P1107" i="21"/>
  <c r="D1108" i="21"/>
  <c r="E1107" i="21"/>
  <c r="F1107" i="21"/>
  <c r="K1107" i="21"/>
  <c r="M1107" i="21"/>
  <c r="Q1107" i="21"/>
  <c r="O1107" i="21"/>
  <c r="H1109" i="21"/>
  <c r="I1108" i="21"/>
  <c r="L1108" i="21"/>
  <c r="P1108" i="21"/>
  <c r="J1108" i="21"/>
  <c r="N1108" i="21"/>
  <c r="F1108" i="21"/>
  <c r="D1109" i="21"/>
  <c r="E1108" i="21"/>
  <c r="L1109" i="21"/>
  <c r="N1109" i="21"/>
  <c r="P1109" i="21"/>
  <c r="H1110" i="21"/>
  <c r="I1109" i="21"/>
  <c r="J1109" i="21"/>
  <c r="M1108" i="21"/>
  <c r="K1108" i="21"/>
  <c r="O1108" i="21"/>
  <c r="Q1108" i="21"/>
  <c r="F1109" i="21"/>
  <c r="D1110" i="21"/>
  <c r="E1109" i="21"/>
  <c r="P1110" i="21"/>
  <c r="I1110" i="21"/>
  <c r="J1110" i="21"/>
  <c r="L1110" i="21"/>
  <c r="N1110" i="21"/>
  <c r="H1111" i="21"/>
  <c r="K1109" i="21"/>
  <c r="M1109" i="21"/>
  <c r="Q1109" i="21"/>
  <c r="O1109" i="21"/>
  <c r="F1110" i="21"/>
  <c r="D1111" i="21"/>
  <c r="E1110" i="21"/>
  <c r="O1110" i="21"/>
  <c r="M1110" i="21"/>
  <c r="Q1110" i="21"/>
  <c r="K1110" i="21"/>
  <c r="P1111" i="21"/>
  <c r="I1111" i="21"/>
  <c r="L1111" i="21"/>
  <c r="N1111" i="21"/>
  <c r="H1112" i="21"/>
  <c r="J1111" i="21"/>
  <c r="E1111" i="21"/>
  <c r="D1112" i="21"/>
  <c r="F1111" i="21"/>
  <c r="Q1111" i="21"/>
  <c r="K1111" i="21"/>
  <c r="O1111" i="21"/>
  <c r="M1111" i="21"/>
  <c r="H1113" i="21"/>
  <c r="L1112" i="21"/>
  <c r="P1112" i="21"/>
  <c r="N1112" i="21"/>
  <c r="I1112" i="21"/>
  <c r="J1112" i="21"/>
  <c r="F1112" i="21"/>
  <c r="D1113" i="21"/>
  <c r="E1112" i="21"/>
  <c r="N1113" i="21"/>
  <c r="P1113" i="21"/>
  <c r="H1114" i="21"/>
  <c r="L1113" i="21"/>
  <c r="I1113" i="21"/>
  <c r="J1113" i="21"/>
  <c r="Q1112" i="21"/>
  <c r="O1112" i="21"/>
  <c r="M1112" i="21"/>
  <c r="K1112" i="21"/>
  <c r="D1114" i="21"/>
  <c r="E1113" i="21"/>
  <c r="F1113" i="21"/>
  <c r="L1114" i="21"/>
  <c r="N1114" i="21"/>
  <c r="J1114" i="21"/>
  <c r="P1114" i="21"/>
  <c r="H1115" i="21"/>
  <c r="I1114" i="21"/>
  <c r="O1113" i="21"/>
  <c r="M1113" i="21"/>
  <c r="Q1113" i="21"/>
  <c r="K1113" i="21"/>
  <c r="F1114" i="21"/>
  <c r="D1115" i="21"/>
  <c r="E1114" i="21"/>
  <c r="I1115" i="21"/>
  <c r="L1115" i="21"/>
  <c r="P1115" i="21"/>
  <c r="N1115" i="21"/>
  <c r="H1116" i="21"/>
  <c r="J1115" i="21"/>
  <c r="O1114" i="21"/>
  <c r="Q1114" i="21"/>
  <c r="K1114" i="21"/>
  <c r="M1114" i="21"/>
  <c r="D1116" i="21"/>
  <c r="F1115" i="21"/>
  <c r="E1115" i="21"/>
  <c r="M1115" i="21"/>
  <c r="K1115" i="21"/>
  <c r="O1115" i="21"/>
  <c r="Q1115" i="21"/>
  <c r="J1116" i="21"/>
  <c r="L1116" i="21"/>
  <c r="N1116" i="21"/>
  <c r="P1116" i="21"/>
  <c r="H1117" i="21"/>
  <c r="I1116" i="21"/>
  <c r="D1117" i="21"/>
  <c r="F1116" i="21"/>
  <c r="E1116" i="21"/>
  <c r="J1117" i="21"/>
  <c r="L1117" i="21"/>
  <c r="H1118" i="21"/>
  <c r="P1117" i="21"/>
  <c r="N1117" i="21"/>
  <c r="I1117" i="21"/>
  <c r="K1116" i="21"/>
  <c r="M1116" i="21"/>
  <c r="Q1116" i="21"/>
  <c r="O1116" i="21"/>
  <c r="F1117" i="21"/>
  <c r="D1118" i="21"/>
  <c r="E1117" i="21"/>
  <c r="P1118" i="21"/>
  <c r="H1119" i="21"/>
  <c r="L1118" i="21"/>
  <c r="N1118" i="21"/>
  <c r="I1118" i="21"/>
  <c r="J1118" i="21"/>
  <c r="Q1117" i="21"/>
  <c r="K1117" i="21"/>
  <c r="M1117" i="21"/>
  <c r="O1117" i="21"/>
  <c r="D1119" i="21"/>
  <c r="E1118" i="21"/>
  <c r="F1118" i="21"/>
  <c r="L1119" i="21"/>
  <c r="J1119" i="21"/>
  <c r="P1119" i="21"/>
  <c r="H1120" i="21"/>
  <c r="N1119" i="21"/>
  <c r="I1119" i="21"/>
  <c r="K1118" i="21"/>
  <c r="O1118" i="21"/>
  <c r="M1118" i="21"/>
  <c r="Q1118" i="21"/>
  <c r="F1119" i="21"/>
  <c r="E1119" i="21"/>
  <c r="D1120" i="21"/>
  <c r="I1120" i="21"/>
  <c r="L1120" i="21"/>
  <c r="N1120" i="21"/>
  <c r="P1120" i="21"/>
  <c r="H1121" i="21"/>
  <c r="J1120" i="21"/>
  <c r="O1119" i="21"/>
  <c r="Q1119" i="21"/>
  <c r="M1119" i="21"/>
  <c r="K1119" i="21"/>
  <c r="F1120" i="21"/>
  <c r="D1121" i="21"/>
  <c r="E1120" i="21"/>
  <c r="K1120" i="21"/>
  <c r="M1120" i="21"/>
  <c r="O1120" i="21"/>
  <c r="Q1120" i="21"/>
  <c r="L1121" i="21"/>
  <c r="N1121" i="21"/>
  <c r="P1121" i="21"/>
  <c r="J1121" i="21"/>
  <c r="I1121" i="21"/>
  <c r="H1122" i="21"/>
  <c r="E1121" i="21"/>
  <c r="F1121" i="21"/>
  <c r="D1122" i="21"/>
  <c r="K1121" i="21"/>
  <c r="O1121" i="21"/>
  <c r="M1121" i="21"/>
  <c r="Q1121" i="21"/>
  <c r="J1122" i="21"/>
  <c r="L1122" i="21"/>
  <c r="N1122" i="21"/>
  <c r="I1122" i="21"/>
  <c r="H1123" i="21"/>
  <c r="P1122" i="21"/>
  <c r="F1122" i="21"/>
  <c r="E1122" i="21"/>
  <c r="D1123" i="21"/>
  <c r="K1122" i="21"/>
  <c r="M1122" i="21"/>
  <c r="Q1122" i="21"/>
  <c r="O1122" i="21"/>
  <c r="P1123" i="21"/>
  <c r="I1123" i="21"/>
  <c r="L1123" i="21"/>
  <c r="N1123" i="21"/>
  <c r="H1124" i="21"/>
  <c r="J1123" i="21"/>
  <c r="F1123" i="21"/>
  <c r="D1124" i="21"/>
  <c r="E1123" i="21"/>
  <c r="Q1123" i="21"/>
  <c r="M1123" i="21"/>
  <c r="O1123" i="21"/>
  <c r="K1123" i="21"/>
  <c r="H1125" i="21"/>
  <c r="J1124" i="21"/>
  <c r="L1124" i="21"/>
  <c r="N1124" i="21"/>
  <c r="P1124" i="21"/>
  <c r="I1124" i="21"/>
  <c r="D1125" i="21"/>
  <c r="F1124" i="21"/>
  <c r="E1124" i="21"/>
  <c r="H1126" i="21"/>
  <c r="N1125" i="21"/>
  <c r="P1125" i="21"/>
  <c r="J1125" i="21"/>
  <c r="L1125" i="21"/>
  <c r="I1125" i="21"/>
  <c r="Q1124" i="21"/>
  <c r="K1124" i="21"/>
  <c r="M1124" i="21"/>
  <c r="O1124" i="21"/>
  <c r="E1125" i="21"/>
  <c r="F1125" i="21"/>
  <c r="D1126" i="21"/>
  <c r="N1126" i="21"/>
  <c r="P1126" i="21"/>
  <c r="L1126" i="21"/>
  <c r="H1127" i="21"/>
  <c r="I1126" i="21"/>
  <c r="J1126" i="21"/>
  <c r="Q1125" i="21"/>
  <c r="K1125" i="21"/>
  <c r="M1125" i="21"/>
  <c r="O1125" i="21"/>
  <c r="E1126" i="21"/>
  <c r="D1127" i="21"/>
  <c r="F1126" i="21"/>
  <c r="J1127" i="21"/>
  <c r="N1127" i="21"/>
  <c r="I1127" i="21"/>
  <c r="P1127" i="21"/>
  <c r="L1127" i="21"/>
  <c r="H1128" i="21"/>
  <c r="K1126" i="21"/>
  <c r="O1126" i="21"/>
  <c r="M1126" i="21"/>
  <c r="Q1126" i="21"/>
  <c r="D1128" i="21"/>
  <c r="F1127" i="21"/>
  <c r="E1127" i="21"/>
  <c r="M1127" i="21"/>
  <c r="K1127" i="21"/>
  <c r="O1127" i="21"/>
  <c r="Q1127" i="21"/>
  <c r="N1128" i="21"/>
  <c r="P1128" i="21"/>
  <c r="I1128" i="21"/>
  <c r="L1128" i="21"/>
  <c r="H1129" i="21"/>
  <c r="J1128" i="21"/>
  <c r="D1129" i="21"/>
  <c r="F1128" i="21"/>
  <c r="E1128" i="21"/>
  <c r="K1128" i="21"/>
  <c r="M1128" i="21"/>
  <c r="O1128" i="21"/>
  <c r="Q1128" i="21"/>
  <c r="H1130" i="21"/>
  <c r="J1129" i="21"/>
  <c r="L1129" i="21"/>
  <c r="N1129" i="21"/>
  <c r="P1129" i="21"/>
  <c r="I1129" i="21"/>
  <c r="E1129" i="21"/>
  <c r="F1129" i="21"/>
  <c r="D1130" i="21"/>
  <c r="P1130" i="21"/>
  <c r="N1130" i="21"/>
  <c r="H1131" i="21"/>
  <c r="L1130" i="21"/>
  <c r="J1130" i="21"/>
  <c r="I1130" i="21"/>
  <c r="O1129" i="21"/>
  <c r="M1129" i="21"/>
  <c r="Q1129" i="21"/>
  <c r="K1129" i="21"/>
  <c r="D1131" i="21"/>
  <c r="E1130" i="21"/>
  <c r="F1130" i="21"/>
  <c r="N1131" i="21"/>
  <c r="L1131" i="21"/>
  <c r="P1131" i="21"/>
  <c r="I1131" i="21"/>
  <c r="H1132" i="21"/>
  <c r="J1131" i="21"/>
  <c r="Q1130" i="21"/>
  <c r="K1130" i="21"/>
  <c r="O1130" i="21"/>
  <c r="M1130" i="21"/>
  <c r="D1132" i="21"/>
  <c r="F1131" i="21"/>
  <c r="E1131" i="21"/>
  <c r="M1131" i="21"/>
  <c r="K1131" i="21"/>
  <c r="O1131" i="21"/>
  <c r="Q1131" i="21"/>
  <c r="H1133" i="21"/>
  <c r="P1132" i="21"/>
  <c r="J1132" i="21"/>
  <c r="L1132" i="21"/>
  <c r="N1132" i="21"/>
  <c r="I1132" i="21"/>
  <c r="D1133" i="21"/>
  <c r="F1132" i="21"/>
  <c r="E1132" i="21"/>
  <c r="P1133" i="21"/>
  <c r="J1133" i="21"/>
  <c r="I1133" i="21"/>
  <c r="L1133" i="21"/>
  <c r="N1133" i="21"/>
  <c r="H1134" i="21"/>
  <c r="K1132" i="21"/>
  <c r="M1132" i="21"/>
  <c r="Q1132" i="21"/>
  <c r="O1132" i="21"/>
  <c r="E1133" i="21"/>
  <c r="D1134" i="21"/>
  <c r="F1133" i="21"/>
  <c r="K1133" i="21"/>
  <c r="M1133" i="21"/>
  <c r="Q1133" i="21"/>
  <c r="O1133" i="21"/>
  <c r="J1134" i="21"/>
  <c r="L1134" i="21"/>
  <c r="N1134" i="21"/>
  <c r="I1134" i="21"/>
  <c r="H1135" i="21"/>
  <c r="P1134" i="21"/>
  <c r="D1135" i="21"/>
  <c r="E1134" i="21"/>
  <c r="F1134" i="21"/>
  <c r="K1134" i="21"/>
  <c r="O1134" i="21"/>
  <c r="M1134" i="21"/>
  <c r="Q1134" i="21"/>
  <c r="H1136" i="21"/>
  <c r="L1135" i="21"/>
  <c r="N1135" i="21"/>
  <c r="P1135" i="21"/>
  <c r="J1135" i="21"/>
  <c r="I1135" i="21"/>
  <c r="E1135" i="21"/>
  <c r="D1136" i="21"/>
  <c r="F1135" i="21"/>
  <c r="P1136" i="21"/>
  <c r="H1137" i="21"/>
  <c r="I1136" i="21"/>
  <c r="L1136" i="21"/>
  <c r="J1136" i="21"/>
  <c r="N1136" i="21"/>
  <c r="O1135" i="21"/>
  <c r="M1135" i="21"/>
  <c r="Q1135" i="21"/>
  <c r="K1135" i="21"/>
  <c r="F1136" i="21"/>
  <c r="D1137" i="21"/>
  <c r="E1136" i="21"/>
  <c r="H1138" i="21"/>
  <c r="P1137" i="21"/>
  <c r="J1137" i="21"/>
  <c r="L1137" i="21"/>
  <c r="N1137" i="21"/>
  <c r="I1137" i="21"/>
  <c r="K1136" i="21"/>
  <c r="M1136" i="21"/>
  <c r="O1136" i="21"/>
  <c r="Q1136" i="21"/>
  <c r="F1137" i="21"/>
  <c r="D1138" i="21"/>
  <c r="E1137" i="21"/>
  <c r="L1138" i="21"/>
  <c r="N1138" i="21"/>
  <c r="I1138" i="21"/>
  <c r="J1138" i="21"/>
  <c r="P1138" i="21"/>
  <c r="H1139" i="21"/>
  <c r="M1137" i="21"/>
  <c r="K1137" i="21"/>
  <c r="O1137" i="21"/>
  <c r="Q1137" i="21"/>
  <c r="D1139" i="21"/>
  <c r="E1138" i="21"/>
  <c r="F1138" i="21"/>
  <c r="Q1138" i="21"/>
  <c r="O1138" i="21"/>
  <c r="K1138" i="21"/>
  <c r="M1138" i="21"/>
  <c r="I1139" i="21"/>
  <c r="J1139" i="21"/>
  <c r="L1139" i="21"/>
  <c r="H1140" i="21"/>
  <c r="N1139" i="21"/>
  <c r="P1139" i="21"/>
  <c r="D1140" i="21"/>
  <c r="F1139" i="21"/>
  <c r="E1139" i="21"/>
  <c r="K1139" i="21"/>
  <c r="M1139" i="21"/>
  <c r="Q1139" i="21"/>
  <c r="O1139" i="21"/>
  <c r="N1140" i="21"/>
  <c r="H1141" i="21"/>
  <c r="I1140" i="21"/>
  <c r="P1140" i="21"/>
  <c r="J1140" i="21"/>
  <c r="L1140" i="21"/>
  <c r="E1140" i="21"/>
  <c r="F1140" i="21"/>
  <c r="D1141" i="21"/>
  <c r="L1141" i="21"/>
  <c r="N1141" i="21"/>
  <c r="P1141" i="21"/>
  <c r="H1142" i="21"/>
  <c r="I1141" i="21"/>
  <c r="J1141" i="21"/>
  <c r="K1140" i="21"/>
  <c r="O1140" i="21"/>
  <c r="M1140" i="21"/>
  <c r="Q1140" i="21"/>
  <c r="E1141" i="21"/>
  <c r="F1141" i="21"/>
  <c r="D1142" i="21"/>
  <c r="I1142" i="21"/>
  <c r="P1142" i="21"/>
  <c r="J1142" i="21"/>
  <c r="L1142" i="21"/>
  <c r="N1142" i="21"/>
  <c r="H1143" i="21"/>
  <c r="K1141" i="21"/>
  <c r="M1141" i="21"/>
  <c r="Q1141" i="21"/>
  <c r="O1141" i="21"/>
  <c r="D1143" i="21"/>
  <c r="E1142" i="21"/>
  <c r="F1142" i="21"/>
  <c r="K1142" i="21"/>
  <c r="O1142" i="21"/>
  <c r="M1142" i="21"/>
  <c r="Q1142" i="21"/>
  <c r="P1143" i="21"/>
  <c r="J1143" i="21"/>
  <c r="N1143" i="21"/>
  <c r="H1144" i="21"/>
  <c r="I1143" i="21"/>
  <c r="L1143" i="21"/>
  <c r="E1143" i="21"/>
  <c r="D1144" i="21"/>
  <c r="F1143" i="21"/>
  <c r="P1144" i="21"/>
  <c r="L1144" i="21"/>
  <c r="I1144" i="21"/>
  <c r="H1145" i="21"/>
  <c r="J1144" i="21"/>
  <c r="N1144" i="21"/>
  <c r="K1143" i="21"/>
  <c r="M1143" i="21"/>
  <c r="Q1143" i="21"/>
  <c r="O1143" i="21"/>
  <c r="F1144" i="21"/>
  <c r="E1144" i="21"/>
  <c r="D1145" i="21"/>
  <c r="Q1144" i="21"/>
  <c r="K1144" i="21"/>
  <c r="O1144" i="21"/>
  <c r="M1144" i="21"/>
  <c r="P1145" i="21"/>
  <c r="H1146" i="21"/>
  <c r="L1145" i="21"/>
  <c r="N1145" i="21"/>
  <c r="I1145" i="21"/>
  <c r="J1145" i="21"/>
  <c r="F1145" i="21"/>
  <c r="E1145" i="21"/>
  <c r="D1146" i="21"/>
  <c r="N1146" i="21"/>
  <c r="P1146" i="21"/>
  <c r="I1146" i="21"/>
  <c r="J1146" i="21"/>
  <c r="L1146" i="21"/>
  <c r="H1147" i="21"/>
  <c r="K1145" i="21"/>
  <c r="O1145" i="21"/>
  <c r="M1145" i="21"/>
  <c r="Q1145" i="21"/>
  <c r="D1147" i="21"/>
  <c r="E1146" i="21"/>
  <c r="F1146" i="21"/>
  <c r="Q1146" i="21"/>
  <c r="K1146" i="21"/>
  <c r="O1146" i="21"/>
  <c r="M1146" i="21"/>
  <c r="H1148" i="21"/>
  <c r="J1147" i="21"/>
  <c r="I1147" i="21"/>
  <c r="P1147" i="21"/>
  <c r="N1147" i="21"/>
  <c r="L1147" i="21"/>
  <c r="D1148" i="21"/>
  <c r="F1147" i="21"/>
  <c r="E1147" i="21"/>
  <c r="I1148" i="21"/>
  <c r="J1148" i="21"/>
  <c r="L1148" i="21"/>
  <c r="N1148" i="21"/>
  <c r="P1148" i="21"/>
  <c r="H1149" i="21"/>
  <c r="K1147" i="21"/>
  <c r="O1147" i="21"/>
  <c r="Q1147" i="21"/>
  <c r="M1147" i="21"/>
  <c r="E1148" i="21"/>
  <c r="D1149" i="21"/>
  <c r="F1148" i="21"/>
  <c r="Q1148" i="21"/>
  <c r="K1148" i="21"/>
  <c r="O1148" i="21"/>
  <c r="M1148" i="21"/>
  <c r="N1149" i="21"/>
  <c r="P1149" i="21"/>
  <c r="H1150" i="21"/>
  <c r="I1149" i="21"/>
  <c r="L1149" i="21"/>
  <c r="J1149" i="21"/>
  <c r="F1149" i="21"/>
  <c r="D1150" i="21"/>
  <c r="E1149" i="21"/>
  <c r="L1150" i="21"/>
  <c r="J1150" i="21"/>
  <c r="N1150" i="21"/>
  <c r="P1150" i="21"/>
  <c r="I1150" i="21"/>
  <c r="H1151" i="21"/>
  <c r="Q1149" i="21"/>
  <c r="K1149" i="21"/>
  <c r="M1149" i="21"/>
  <c r="O1149" i="21"/>
  <c r="D1151" i="21"/>
  <c r="F1150" i="21"/>
  <c r="E1150" i="21"/>
  <c r="O1150" i="21"/>
  <c r="M1150" i="21"/>
  <c r="Q1150" i="21"/>
  <c r="K1150" i="21"/>
  <c r="H1152" i="21"/>
  <c r="J1151" i="21"/>
  <c r="L1151" i="21"/>
  <c r="N1151" i="21"/>
  <c r="P1151" i="21"/>
  <c r="I1151" i="21"/>
  <c r="D1152" i="21"/>
  <c r="E1151" i="21"/>
  <c r="F1151" i="21"/>
  <c r="N1152" i="21"/>
  <c r="P1152" i="21"/>
  <c r="H1153" i="21"/>
  <c r="I1152" i="21"/>
  <c r="L1152" i="21"/>
  <c r="J1152" i="21"/>
  <c r="Q1151" i="21"/>
  <c r="O1151" i="21"/>
  <c r="M1151" i="21"/>
  <c r="K1151" i="21"/>
  <c r="F1152" i="21"/>
  <c r="E1152" i="21"/>
  <c r="D1153" i="21"/>
  <c r="I1153" i="21"/>
  <c r="H1154" i="21"/>
  <c r="L1153" i="21"/>
  <c r="N1153" i="21"/>
  <c r="P1153" i="21"/>
  <c r="J1153" i="21"/>
  <c r="Q1152" i="21"/>
  <c r="M1152" i="21"/>
  <c r="K1152" i="21"/>
  <c r="O1152" i="21"/>
  <c r="E1153" i="21"/>
  <c r="D1154" i="21"/>
  <c r="F1153" i="21"/>
  <c r="O1153" i="21"/>
  <c r="M1153" i="21"/>
  <c r="K1153" i="21"/>
  <c r="Q1153" i="21"/>
  <c r="N1154" i="21"/>
  <c r="P1154" i="21"/>
  <c r="I1154" i="21"/>
  <c r="J1154" i="21"/>
  <c r="L1154" i="21"/>
  <c r="H1155" i="21"/>
  <c r="D1155" i="21"/>
  <c r="E1154" i="21"/>
  <c r="F1154" i="21"/>
  <c r="Q1154" i="21"/>
  <c r="K1154" i="21"/>
  <c r="O1154" i="21"/>
  <c r="M1154" i="21"/>
  <c r="L1155" i="21"/>
  <c r="N1155" i="21"/>
  <c r="H1156" i="21"/>
  <c r="I1155" i="21"/>
  <c r="P1155" i="21"/>
  <c r="J1155" i="21"/>
  <c r="F1155" i="21"/>
  <c r="D1156" i="21"/>
  <c r="E1155" i="21"/>
  <c r="H1157" i="21"/>
  <c r="I1156" i="21"/>
  <c r="J1156" i="21"/>
  <c r="L1156" i="21"/>
  <c r="N1156" i="21"/>
  <c r="P1156" i="21"/>
  <c r="K1155" i="21"/>
  <c r="M1155" i="21"/>
  <c r="Q1155" i="21"/>
  <c r="O1155" i="21"/>
  <c r="D1157" i="21"/>
  <c r="E1156" i="21"/>
  <c r="F1156" i="21"/>
  <c r="L1157" i="21"/>
  <c r="J1157" i="21"/>
  <c r="H1158" i="21"/>
  <c r="N1157" i="21"/>
  <c r="P1157" i="21"/>
  <c r="I1157" i="21"/>
  <c r="O1156" i="21"/>
  <c r="Q1156" i="21"/>
  <c r="K1156" i="21"/>
  <c r="M1156" i="21"/>
  <c r="D1158" i="21"/>
  <c r="F1157" i="21"/>
  <c r="E1157" i="21"/>
  <c r="H1159" i="21"/>
  <c r="J1158" i="21"/>
  <c r="I1158" i="21"/>
  <c r="L1158" i="21"/>
  <c r="N1158" i="21"/>
  <c r="P1158" i="21"/>
  <c r="K1157" i="21"/>
  <c r="O1157" i="21"/>
  <c r="M1157" i="21"/>
  <c r="Q1157" i="21"/>
  <c r="E1158" i="21"/>
  <c r="F1158" i="21"/>
  <c r="D1159" i="21"/>
  <c r="H1160" i="21"/>
  <c r="J1159" i="21"/>
  <c r="L1159" i="21"/>
  <c r="I1159" i="21"/>
  <c r="N1159" i="21"/>
  <c r="P1159" i="21"/>
  <c r="O1158" i="21"/>
  <c r="M1158" i="21"/>
  <c r="Q1158" i="21"/>
  <c r="K1158" i="21"/>
  <c r="E1159" i="21"/>
  <c r="D1160" i="21"/>
  <c r="F1159" i="21"/>
  <c r="L1160" i="21"/>
  <c r="N1160" i="21"/>
  <c r="P1160" i="21"/>
  <c r="I1160" i="21"/>
  <c r="H1161" i="21"/>
  <c r="J1160" i="21"/>
  <c r="K1159" i="21"/>
  <c r="O1159" i="21"/>
  <c r="M1159" i="21"/>
  <c r="Q1159" i="21"/>
  <c r="F1160" i="21"/>
  <c r="D1161" i="21"/>
  <c r="E1160" i="21"/>
  <c r="Q1160" i="21"/>
  <c r="K1160" i="21"/>
  <c r="O1160" i="21"/>
  <c r="M1160" i="21"/>
  <c r="L1161" i="21"/>
  <c r="H1162" i="21"/>
  <c r="J1161" i="21"/>
  <c r="N1161" i="21"/>
  <c r="P1161" i="21"/>
  <c r="I1161" i="21"/>
  <c r="D1162" i="21"/>
  <c r="F1161" i="21"/>
  <c r="E1161" i="21"/>
  <c r="P1162" i="21"/>
  <c r="I1162" i="21"/>
  <c r="J1162" i="21"/>
  <c r="L1162" i="21"/>
  <c r="N1162" i="21"/>
  <c r="H1163" i="21"/>
  <c r="O1161" i="21"/>
  <c r="M1161" i="21"/>
  <c r="Q1161" i="21"/>
  <c r="K1161" i="21"/>
  <c r="E1162" i="21"/>
  <c r="D1163" i="21"/>
  <c r="F1162" i="21"/>
  <c r="Q1162" i="21"/>
  <c r="K1162" i="21"/>
  <c r="O1162" i="21"/>
  <c r="M1162" i="21"/>
  <c r="J1163" i="21"/>
  <c r="L1163" i="21"/>
  <c r="N1163" i="21"/>
  <c r="I1163" i="21"/>
  <c r="P1163" i="21"/>
  <c r="H1164" i="21"/>
  <c r="D1164" i="21"/>
  <c r="F1163" i="21"/>
  <c r="E1163" i="21"/>
  <c r="K1163" i="21"/>
  <c r="O1163" i="21"/>
  <c r="M1163" i="21"/>
  <c r="Q1163" i="21"/>
  <c r="N1164" i="21"/>
  <c r="P1164" i="21"/>
  <c r="I1164" i="21"/>
  <c r="H1165" i="21"/>
  <c r="J1164" i="21"/>
  <c r="L1164" i="21"/>
  <c r="D1165" i="21"/>
  <c r="F1164" i="21"/>
  <c r="E1164" i="21"/>
  <c r="M1164" i="21"/>
  <c r="Q1164" i="21"/>
  <c r="K1164" i="21"/>
  <c r="O1164" i="21"/>
  <c r="H1166" i="21"/>
  <c r="I1165" i="21"/>
  <c r="J1165" i="21"/>
  <c r="L1165" i="21"/>
  <c r="N1165" i="21"/>
  <c r="P1165" i="21"/>
  <c r="E1165" i="21"/>
  <c r="F1165" i="21"/>
  <c r="D1166" i="21"/>
  <c r="I1166" i="21"/>
  <c r="J1166" i="21"/>
  <c r="L1166" i="21"/>
  <c r="N1166" i="21"/>
  <c r="P1166" i="21"/>
  <c r="H1167" i="21"/>
  <c r="M1165" i="21"/>
  <c r="Q1165" i="21"/>
  <c r="K1165" i="21"/>
  <c r="O1165" i="21"/>
  <c r="E1166" i="21"/>
  <c r="D1167" i="21"/>
  <c r="F1166" i="21"/>
  <c r="M1166" i="21"/>
  <c r="Q1166" i="21"/>
  <c r="K1166" i="21"/>
  <c r="O1166" i="21"/>
  <c r="H1168" i="21"/>
  <c r="J1167" i="21"/>
  <c r="L1167" i="21"/>
  <c r="I1167" i="21"/>
  <c r="N1167" i="21"/>
  <c r="P1167" i="21"/>
  <c r="D1168" i="21"/>
  <c r="F1167" i="21"/>
  <c r="E1167" i="21"/>
  <c r="L1168" i="21"/>
  <c r="N1168" i="21"/>
  <c r="P1168" i="21"/>
  <c r="H1169" i="21"/>
  <c r="I1168" i="21"/>
  <c r="J1168" i="21"/>
  <c r="Q1167" i="21"/>
  <c r="K1167" i="21"/>
  <c r="O1167" i="21"/>
  <c r="M1167" i="21"/>
  <c r="F1168" i="21"/>
  <c r="E1168" i="21"/>
  <c r="D1169" i="21"/>
  <c r="I1169" i="21"/>
  <c r="H1170" i="21"/>
  <c r="J1169" i="21"/>
  <c r="L1169" i="21"/>
  <c r="N1169" i="21"/>
  <c r="P1169" i="21"/>
  <c r="M1168" i="21"/>
  <c r="Q1168" i="21"/>
  <c r="K1168" i="21"/>
  <c r="O1168" i="21"/>
  <c r="D1170" i="21"/>
  <c r="F1169" i="21"/>
  <c r="E1169" i="21"/>
  <c r="O1169" i="21"/>
  <c r="M1169" i="21"/>
  <c r="Q1169" i="21"/>
  <c r="K1169" i="21"/>
  <c r="H1171" i="21"/>
  <c r="J1170" i="21"/>
  <c r="L1170" i="21"/>
  <c r="N1170" i="21"/>
  <c r="P1170" i="21"/>
  <c r="I1170" i="21"/>
  <c r="D1171" i="21"/>
  <c r="E1170" i="21"/>
  <c r="F1170" i="21"/>
  <c r="H1172" i="21"/>
  <c r="J1171" i="21"/>
  <c r="L1171" i="21"/>
  <c r="I1171" i="21"/>
  <c r="N1171" i="21"/>
  <c r="P1171" i="21"/>
  <c r="O1170" i="21"/>
  <c r="M1170" i="21"/>
  <c r="Q1170" i="21"/>
  <c r="K1170" i="21"/>
  <c r="D1172" i="21"/>
  <c r="E1171" i="21"/>
  <c r="F1171" i="21"/>
  <c r="N1172" i="21"/>
  <c r="P1172" i="21"/>
  <c r="H1173" i="21"/>
  <c r="I1172" i="21"/>
  <c r="J1172" i="21"/>
  <c r="L1172" i="21"/>
  <c r="K1171" i="21"/>
  <c r="O1171" i="21"/>
  <c r="M1171" i="21"/>
  <c r="Q1171" i="21"/>
  <c r="E1172" i="21"/>
  <c r="D1173" i="21"/>
  <c r="F1172" i="21"/>
  <c r="L1173" i="21"/>
  <c r="H1174" i="21"/>
  <c r="J1173" i="21"/>
  <c r="N1173" i="21"/>
  <c r="P1173" i="21"/>
  <c r="I1173" i="21"/>
  <c r="Q1172" i="21"/>
  <c r="K1172" i="21"/>
  <c r="O1172" i="21"/>
  <c r="M1172" i="21"/>
  <c r="D1174" i="21"/>
  <c r="F1173" i="21"/>
  <c r="E1173" i="21"/>
  <c r="J1174" i="21"/>
  <c r="L1174" i="21"/>
  <c r="P1174" i="21"/>
  <c r="N1174" i="21"/>
  <c r="I1174" i="21"/>
  <c r="H1175" i="21"/>
  <c r="K1173" i="21"/>
  <c r="O1173" i="21"/>
  <c r="M1173" i="21"/>
  <c r="Q1173" i="21"/>
  <c r="F1174" i="21"/>
  <c r="D1175" i="21"/>
  <c r="E1174" i="21"/>
  <c r="K1174" i="21"/>
  <c r="O1174" i="21"/>
  <c r="M1174" i="21"/>
  <c r="Q1174" i="21"/>
  <c r="J1175" i="21"/>
  <c r="L1175" i="21"/>
  <c r="N1175" i="21"/>
  <c r="H1176" i="21"/>
  <c r="P1175" i="21"/>
  <c r="I1175" i="21"/>
  <c r="F1175" i="21"/>
  <c r="E1175" i="21"/>
  <c r="D1176" i="21"/>
  <c r="H1177" i="21"/>
  <c r="I1176" i="21"/>
  <c r="J1176" i="21"/>
  <c r="L1176" i="21"/>
  <c r="N1176" i="21"/>
  <c r="P1176" i="21"/>
  <c r="M1175" i="21"/>
  <c r="Q1175" i="21"/>
  <c r="K1175" i="21"/>
  <c r="O1175" i="21"/>
  <c r="F1176" i="21"/>
  <c r="D1177" i="21"/>
  <c r="E1176" i="21"/>
  <c r="H1178" i="21"/>
  <c r="J1177" i="21"/>
  <c r="L1177" i="21"/>
  <c r="P1177" i="21"/>
  <c r="I1177" i="21"/>
  <c r="N1177" i="21"/>
  <c r="M1176" i="21"/>
  <c r="Q1176" i="21"/>
  <c r="K1176" i="21"/>
  <c r="O1176" i="21"/>
  <c r="E1177" i="21"/>
  <c r="F1177" i="21"/>
  <c r="D1178" i="21"/>
  <c r="P1178" i="21"/>
  <c r="J1178" i="21"/>
  <c r="L1178" i="21"/>
  <c r="N1178" i="21"/>
  <c r="H1179" i="21"/>
  <c r="I1178" i="21"/>
  <c r="O1177" i="21"/>
  <c r="M1177" i="21"/>
  <c r="Q1177" i="21"/>
  <c r="K1177" i="21"/>
  <c r="E1178" i="21"/>
  <c r="D1179" i="21"/>
  <c r="F1178" i="21"/>
  <c r="H1180" i="21"/>
  <c r="J1179" i="21"/>
  <c r="L1179" i="21"/>
  <c r="I1179" i="21"/>
  <c r="N1179" i="21"/>
  <c r="P1179" i="21"/>
  <c r="O1178" i="21"/>
  <c r="M1178" i="21"/>
  <c r="Q1178" i="21"/>
  <c r="K1178" i="21"/>
  <c r="F1179" i="21"/>
  <c r="E1179" i="21"/>
  <c r="D1180" i="21"/>
  <c r="P1180" i="21"/>
  <c r="I1180" i="21"/>
  <c r="J1180" i="21"/>
  <c r="N1180" i="21"/>
  <c r="L1180" i="21"/>
  <c r="H1181" i="21"/>
  <c r="K1179" i="21"/>
  <c r="O1179" i="21"/>
  <c r="M1179" i="21"/>
  <c r="Q1179" i="21"/>
  <c r="E1180" i="21"/>
  <c r="D1181" i="21"/>
  <c r="F1180" i="21"/>
  <c r="M1180" i="21"/>
  <c r="Q1180" i="21"/>
  <c r="K1180" i="21"/>
  <c r="O1180" i="21"/>
  <c r="L1181" i="21"/>
  <c r="N1181" i="21"/>
  <c r="P1181" i="21"/>
  <c r="H1182" i="21"/>
  <c r="I1181" i="21"/>
  <c r="J1181" i="21"/>
  <c r="D1182" i="21"/>
  <c r="F1181" i="21"/>
  <c r="E1181" i="21"/>
  <c r="J1182" i="21"/>
  <c r="N1182" i="21"/>
  <c r="P1182" i="21"/>
  <c r="L1182" i="21"/>
  <c r="H1183" i="21"/>
  <c r="I1182" i="21"/>
  <c r="M1181" i="21"/>
  <c r="Q1181" i="21"/>
  <c r="K1181" i="21"/>
  <c r="O1181" i="21"/>
  <c r="E1182" i="21"/>
  <c r="F1182" i="21"/>
  <c r="D1183" i="21"/>
  <c r="H1184" i="21"/>
  <c r="J1183" i="21"/>
  <c r="L1183" i="21"/>
  <c r="I1183" i="21"/>
  <c r="P1183" i="21"/>
  <c r="N1183" i="21"/>
  <c r="O1182" i="21"/>
  <c r="M1182" i="21"/>
  <c r="K1182" i="21"/>
  <c r="Q1182" i="21"/>
  <c r="E1183" i="21"/>
  <c r="D1184" i="21"/>
  <c r="F1183" i="21"/>
  <c r="P1184" i="21"/>
  <c r="L1184" i="21"/>
  <c r="N1184" i="21"/>
  <c r="H1185" i="21"/>
  <c r="I1184" i="21"/>
  <c r="J1184" i="21"/>
  <c r="Q1183" i="21"/>
  <c r="K1183" i="21"/>
  <c r="M1183" i="21"/>
  <c r="O1183" i="21"/>
  <c r="F1184" i="21"/>
  <c r="D1185" i="21"/>
  <c r="E1184" i="21"/>
  <c r="J1185" i="21"/>
  <c r="N1185" i="21"/>
  <c r="P1185" i="21"/>
  <c r="H1186" i="21"/>
  <c r="I1185" i="21"/>
  <c r="L1185" i="21"/>
  <c r="M1184" i="21"/>
  <c r="Q1184" i="21"/>
  <c r="K1184" i="21"/>
  <c r="O1184" i="21"/>
  <c r="E1185" i="21"/>
  <c r="D1186" i="21"/>
  <c r="F1185" i="21"/>
  <c r="L1186" i="21"/>
  <c r="I1186" i="21"/>
  <c r="J1186" i="21"/>
  <c r="N1186" i="21"/>
  <c r="H1187" i="21"/>
  <c r="P1186" i="21"/>
  <c r="O1185" i="21"/>
  <c r="M1185" i="21"/>
  <c r="Q1185" i="21"/>
  <c r="K1185" i="21"/>
  <c r="E1186" i="21"/>
  <c r="D1187" i="21"/>
  <c r="F1186" i="21"/>
  <c r="Q1186" i="21"/>
  <c r="K1186" i="21"/>
  <c r="M1186" i="21"/>
  <c r="O1186" i="21"/>
  <c r="L1187" i="21"/>
  <c r="N1187" i="21"/>
  <c r="J1187" i="21"/>
  <c r="I1187" i="21"/>
  <c r="P1187" i="21"/>
  <c r="H1188" i="21"/>
  <c r="F1187" i="21"/>
  <c r="D1188" i="21"/>
  <c r="E1187" i="21"/>
  <c r="M1187" i="21"/>
  <c r="K1187" i="21"/>
  <c r="Q1187" i="21"/>
  <c r="O1187" i="21"/>
  <c r="J1188" i="21"/>
  <c r="N1188" i="21"/>
  <c r="I1188" i="21"/>
  <c r="H1189" i="21"/>
  <c r="P1188" i="21"/>
  <c r="L1188" i="21"/>
  <c r="D1189" i="21"/>
  <c r="E1188" i="21"/>
  <c r="F1188" i="21"/>
  <c r="M1188" i="21"/>
  <c r="Q1188" i="21"/>
  <c r="O1188" i="21"/>
  <c r="K1188" i="21"/>
  <c r="H1190" i="21"/>
  <c r="I1189" i="21"/>
  <c r="N1189" i="21"/>
  <c r="P1189" i="21"/>
  <c r="J1189" i="21"/>
  <c r="L1189" i="21"/>
  <c r="E1189" i="21"/>
  <c r="F1189" i="21"/>
  <c r="D1190" i="21"/>
  <c r="N1190" i="21"/>
  <c r="J1190" i="21"/>
  <c r="P1190" i="21"/>
  <c r="I1190" i="21"/>
  <c r="L1190" i="21"/>
  <c r="H1191" i="21"/>
  <c r="M1189" i="21"/>
  <c r="Q1189" i="21"/>
  <c r="K1189" i="21"/>
  <c r="O1189" i="21"/>
  <c r="D1191" i="21"/>
  <c r="F1190" i="21"/>
  <c r="E1190" i="21"/>
  <c r="M1190" i="21"/>
  <c r="K1190" i="21"/>
  <c r="O1190" i="21"/>
  <c r="Q1190" i="21"/>
  <c r="L1191" i="21"/>
  <c r="I1191" i="21"/>
  <c r="J1191" i="21"/>
  <c r="N1191" i="21"/>
  <c r="P1191" i="21"/>
  <c r="H1192" i="21"/>
  <c r="E1191" i="21"/>
  <c r="D1192" i="21"/>
  <c r="F1191" i="21"/>
  <c r="K1191" i="21"/>
  <c r="Q1191" i="21"/>
  <c r="O1191" i="21"/>
  <c r="M1191" i="21"/>
  <c r="N1192" i="21"/>
  <c r="P1192" i="21"/>
  <c r="I1192" i="21"/>
  <c r="J1192" i="21"/>
  <c r="L1192" i="21"/>
  <c r="H1193" i="21"/>
  <c r="F1192" i="21"/>
  <c r="D1193" i="21"/>
  <c r="E1192" i="21"/>
  <c r="O1192" i="21"/>
  <c r="Q1192" i="21"/>
  <c r="K1192" i="21"/>
  <c r="M1192" i="21"/>
  <c r="L1193" i="21"/>
  <c r="H1194" i="21"/>
  <c r="I1193" i="21"/>
  <c r="N1193" i="21"/>
  <c r="P1193" i="21"/>
  <c r="J1193" i="21"/>
  <c r="E1193" i="21"/>
  <c r="D1194" i="21"/>
  <c r="F1193" i="21"/>
  <c r="I1194" i="21"/>
  <c r="J1194" i="21"/>
  <c r="L1194" i="21"/>
  <c r="N1194" i="21"/>
  <c r="H1195" i="21"/>
  <c r="P1194" i="21"/>
  <c r="K1193" i="21"/>
  <c r="O1193" i="21"/>
  <c r="M1193" i="21"/>
  <c r="Q1193" i="21"/>
  <c r="E1194" i="21"/>
  <c r="D1195" i="21"/>
  <c r="F1194" i="21"/>
  <c r="Q1194" i="21"/>
  <c r="O1194" i="21"/>
  <c r="K1194" i="21"/>
  <c r="M1194" i="21"/>
  <c r="P1195" i="21"/>
  <c r="H1196" i="21"/>
  <c r="L1195" i="21"/>
  <c r="N1195" i="21"/>
  <c r="I1195" i="21"/>
  <c r="J1195" i="21"/>
  <c r="F1195" i="21"/>
  <c r="D1196" i="21"/>
  <c r="E1195" i="21"/>
  <c r="L1196" i="21"/>
  <c r="P1196" i="21"/>
  <c r="N1196" i="21"/>
  <c r="H1197" i="21"/>
  <c r="I1196" i="21"/>
  <c r="J1196" i="21"/>
  <c r="K1195" i="21"/>
  <c r="O1195" i="21"/>
  <c r="M1195" i="21"/>
  <c r="Q1195" i="21"/>
  <c r="E1196" i="21"/>
  <c r="D1197" i="21"/>
  <c r="F1196" i="21"/>
  <c r="J1197" i="21"/>
  <c r="L1197" i="21"/>
  <c r="I1197" i="21"/>
  <c r="N1197" i="21"/>
  <c r="P1197" i="21"/>
  <c r="H1198" i="21"/>
  <c r="K1196" i="21"/>
  <c r="O1196" i="21"/>
  <c r="M1196" i="21"/>
  <c r="Q1196" i="21"/>
  <c r="D1198" i="21"/>
  <c r="F1197" i="21"/>
  <c r="E1197" i="21"/>
  <c r="M1197" i="21"/>
  <c r="Q1197" i="21"/>
  <c r="O1197" i="21"/>
  <c r="K1197" i="21"/>
  <c r="P1198" i="21"/>
  <c r="H1199" i="21"/>
  <c r="L1198" i="21"/>
  <c r="N1198" i="21"/>
  <c r="I1198" i="21"/>
  <c r="J1198" i="21"/>
  <c r="E1198" i="21"/>
  <c r="F1198" i="21"/>
  <c r="D1199" i="21"/>
  <c r="L1199" i="21"/>
  <c r="H1200" i="21"/>
  <c r="N1199" i="21"/>
  <c r="P1199" i="21"/>
  <c r="I1199" i="21"/>
  <c r="J1199" i="21"/>
  <c r="M1198" i="21"/>
  <c r="Q1198" i="21"/>
  <c r="K1198" i="21"/>
  <c r="O1198" i="21"/>
  <c r="E1199" i="21"/>
  <c r="D1200" i="21"/>
  <c r="F1199" i="21"/>
  <c r="P1200" i="21"/>
  <c r="H1201" i="21"/>
  <c r="I1200" i="21"/>
  <c r="N1200" i="21"/>
  <c r="J1200" i="21"/>
  <c r="L1200" i="21"/>
  <c r="M1199" i="21"/>
  <c r="Q1199" i="21"/>
  <c r="K1199" i="21"/>
  <c r="O1199" i="21"/>
  <c r="F1200" i="21"/>
  <c r="E1200" i="21"/>
  <c r="D1201" i="21"/>
  <c r="J1201" i="21"/>
  <c r="L1201" i="21"/>
  <c r="N1201" i="21"/>
  <c r="P1201" i="21"/>
  <c r="H1202" i="21"/>
  <c r="I1201" i="21"/>
  <c r="O1200" i="21"/>
  <c r="M1200" i="21"/>
  <c r="Q1200" i="21"/>
  <c r="K1200" i="21"/>
  <c r="D1202" i="21"/>
  <c r="E1201" i="21"/>
  <c r="F1201" i="21"/>
  <c r="H1203" i="21"/>
  <c r="J1202" i="21"/>
  <c r="I1202" i="21"/>
  <c r="L1202" i="21"/>
  <c r="N1202" i="21"/>
  <c r="P1202" i="21"/>
  <c r="O1201" i="21"/>
  <c r="M1201" i="21"/>
  <c r="Q1201" i="21"/>
  <c r="K1201" i="21"/>
  <c r="D1203" i="21"/>
  <c r="E1202" i="21"/>
  <c r="F1202" i="21"/>
  <c r="L1203" i="21"/>
  <c r="I1203" i="21"/>
  <c r="H1204" i="21"/>
  <c r="J1203" i="21"/>
  <c r="P1203" i="21"/>
  <c r="N1203" i="21"/>
  <c r="Q1202" i="21"/>
  <c r="K1202" i="21"/>
  <c r="O1202" i="21"/>
  <c r="M1202" i="21"/>
  <c r="E1203" i="21"/>
  <c r="D1204" i="21"/>
  <c r="F1203" i="21"/>
  <c r="O1203" i="21"/>
  <c r="M1203" i="21"/>
  <c r="Q1203" i="21"/>
  <c r="K1203" i="21"/>
  <c r="P1204" i="21"/>
  <c r="N1204" i="21"/>
  <c r="L1204" i="21"/>
  <c r="H1205" i="21"/>
  <c r="I1204" i="21"/>
  <c r="J1204" i="21"/>
  <c r="E1204" i="21"/>
  <c r="D1205" i="21"/>
  <c r="F1204" i="21"/>
  <c r="L1205" i="21"/>
  <c r="H1206" i="21"/>
  <c r="J1205" i="21"/>
  <c r="N1205" i="21"/>
  <c r="P1205" i="21"/>
  <c r="I1205" i="21"/>
  <c r="Q1204" i="21"/>
  <c r="K1204" i="21"/>
  <c r="O1204" i="21"/>
  <c r="M1204" i="21"/>
  <c r="E1205" i="21"/>
  <c r="F1205" i="21"/>
  <c r="D1206" i="21"/>
  <c r="L1206" i="21"/>
  <c r="P1206" i="21"/>
  <c r="J1206" i="21"/>
  <c r="N1206" i="21"/>
  <c r="H1207" i="21"/>
  <c r="I1206" i="21"/>
  <c r="K1205" i="21"/>
  <c r="O1205" i="21"/>
  <c r="M1205" i="21"/>
  <c r="Q1205" i="21"/>
  <c r="F1206" i="21"/>
  <c r="E1206" i="21"/>
  <c r="D1207" i="21"/>
  <c r="H1208" i="21"/>
  <c r="J1207" i="21"/>
  <c r="L1207" i="21"/>
  <c r="P1207" i="21"/>
  <c r="I1207" i="21"/>
  <c r="N1207" i="21"/>
  <c r="Q1206" i="21"/>
  <c r="K1206" i="21"/>
  <c r="O1206" i="21"/>
  <c r="M1206" i="21"/>
  <c r="D1208" i="21"/>
  <c r="E1207" i="21"/>
  <c r="F1207" i="21"/>
  <c r="L1208" i="21"/>
  <c r="N1208" i="21"/>
  <c r="P1208" i="21"/>
  <c r="H1209" i="21"/>
  <c r="I1208" i="21"/>
  <c r="J1208" i="21"/>
  <c r="M1207" i="21"/>
  <c r="Q1207" i="21"/>
  <c r="K1207" i="21"/>
  <c r="O1207" i="21"/>
  <c r="F1208" i="21"/>
  <c r="D1209" i="21"/>
  <c r="E1208" i="21"/>
  <c r="H1210" i="21"/>
  <c r="I1209" i="21"/>
  <c r="N1209" i="21"/>
  <c r="P1209" i="21"/>
  <c r="L1209" i="21"/>
  <c r="J1209" i="21"/>
  <c r="M1208" i="21"/>
  <c r="Q1208" i="21"/>
  <c r="K1208" i="21"/>
  <c r="O1208" i="21"/>
  <c r="F1209" i="21"/>
  <c r="D1210" i="21"/>
  <c r="E1209" i="21"/>
  <c r="J1210" i="21"/>
  <c r="L1210" i="21"/>
  <c r="H1211" i="21"/>
  <c r="N1210" i="21"/>
  <c r="P1210" i="21"/>
  <c r="I1210" i="21"/>
  <c r="K1209" i="21"/>
  <c r="O1209" i="21"/>
  <c r="M1209" i="21"/>
  <c r="Q1209" i="21"/>
  <c r="E1210" i="21"/>
  <c r="D1211" i="21"/>
  <c r="F1210" i="21"/>
  <c r="N1211" i="21"/>
  <c r="I1211" i="21"/>
  <c r="J1211" i="21"/>
  <c r="L1211" i="21"/>
  <c r="H1212" i="21"/>
  <c r="P1211" i="21"/>
  <c r="Q1210" i="21"/>
  <c r="M1210" i="21"/>
  <c r="K1210" i="21"/>
  <c r="O1210" i="21"/>
  <c r="D1212" i="21"/>
  <c r="F1211" i="21"/>
  <c r="E1211" i="21"/>
  <c r="K1211" i="21"/>
  <c r="O1211" i="21"/>
  <c r="M1211" i="21"/>
  <c r="Q1211" i="21"/>
  <c r="H1213" i="21"/>
  <c r="N1212" i="21"/>
  <c r="P1212" i="21"/>
  <c r="L1212" i="21"/>
  <c r="I1212" i="21"/>
  <c r="J1212" i="21"/>
  <c r="E1212" i="21"/>
  <c r="D1213" i="21"/>
  <c r="F1212" i="21"/>
  <c r="J1213" i="21"/>
  <c r="I1213" i="21"/>
  <c r="H1214" i="21"/>
  <c r="L1213" i="21"/>
  <c r="N1213" i="21"/>
  <c r="P1213" i="21"/>
  <c r="K1212" i="21"/>
  <c r="M1212" i="21"/>
  <c r="O1212" i="21"/>
  <c r="Q1212" i="21"/>
  <c r="E1213" i="21"/>
  <c r="D1214" i="21"/>
  <c r="F1213" i="21"/>
  <c r="M1213" i="21"/>
  <c r="K1213" i="21"/>
  <c r="O1213" i="21"/>
  <c r="Q1213" i="21"/>
  <c r="P1214" i="21"/>
  <c r="J1214" i="21"/>
  <c r="L1214" i="21"/>
  <c r="H1215" i="21"/>
  <c r="N1214" i="21"/>
  <c r="I1214" i="21"/>
  <c r="E1214" i="21"/>
  <c r="F1214" i="21"/>
  <c r="D1215" i="21"/>
  <c r="I1215" i="21"/>
  <c r="J1215" i="21"/>
  <c r="L1215" i="21"/>
  <c r="P1215" i="21"/>
  <c r="N1215" i="21"/>
  <c r="H1216" i="21"/>
  <c r="Q1214" i="21"/>
  <c r="K1214" i="21"/>
  <c r="O1214" i="21"/>
  <c r="M1214" i="21"/>
  <c r="D1216" i="21"/>
  <c r="F1215" i="21"/>
  <c r="E1215" i="21"/>
  <c r="M1215" i="21"/>
  <c r="K1215" i="21"/>
  <c r="Q1215" i="21"/>
  <c r="O1215" i="21"/>
  <c r="H1217" i="21"/>
  <c r="N1216" i="21"/>
  <c r="P1216" i="21"/>
  <c r="J1216" i="21"/>
  <c r="L1216" i="21"/>
  <c r="I1216" i="21"/>
  <c r="D1217" i="21"/>
  <c r="F1216" i="21"/>
  <c r="E1216" i="21"/>
  <c r="L1217" i="21"/>
  <c r="P1217" i="21"/>
  <c r="H1218" i="21"/>
  <c r="J1217" i="21"/>
  <c r="N1217" i="21"/>
  <c r="I1217" i="21"/>
  <c r="K1216" i="21"/>
  <c r="M1216" i="21"/>
  <c r="O1216" i="21"/>
  <c r="Q1216" i="21"/>
  <c r="E1217" i="21"/>
  <c r="D1218" i="21"/>
  <c r="F1217" i="21"/>
  <c r="L1218" i="21"/>
  <c r="H1219" i="21"/>
  <c r="J1218" i="21"/>
  <c r="N1218" i="21"/>
  <c r="P1218" i="21"/>
  <c r="I1218" i="21"/>
  <c r="Q1217" i="21"/>
  <c r="O1217" i="21"/>
  <c r="M1217" i="21"/>
  <c r="K1217" i="21"/>
  <c r="E1218" i="21"/>
  <c r="D1219" i="21"/>
  <c r="F1218" i="21"/>
  <c r="J1219" i="21"/>
  <c r="L1219" i="21"/>
  <c r="N1219" i="21"/>
  <c r="H1220" i="21"/>
  <c r="I1219" i="21"/>
  <c r="P1219" i="21"/>
  <c r="O1218" i="21"/>
  <c r="K1218" i="21"/>
  <c r="Q1218" i="21"/>
  <c r="M1218" i="21"/>
  <c r="D1220" i="21"/>
  <c r="F1219" i="21"/>
  <c r="E1219" i="21"/>
  <c r="P1220" i="21"/>
  <c r="N1220" i="21"/>
  <c r="H1221" i="21"/>
  <c r="I1220" i="21"/>
  <c r="L1220" i="21"/>
  <c r="J1220" i="21"/>
  <c r="O1219" i="21"/>
  <c r="M1219" i="21"/>
  <c r="K1219" i="21"/>
  <c r="Q1219" i="21"/>
  <c r="F1220" i="21"/>
  <c r="D1221" i="21"/>
  <c r="E1220" i="21"/>
  <c r="J1221" i="21"/>
  <c r="L1221" i="21"/>
  <c r="P1221" i="21"/>
  <c r="H1222" i="21"/>
  <c r="N1221" i="21"/>
  <c r="I1221" i="21"/>
  <c r="Q1220" i="21"/>
  <c r="K1220" i="21"/>
  <c r="O1220" i="21"/>
  <c r="M1220" i="21"/>
  <c r="E1221" i="21"/>
  <c r="D1222" i="21"/>
  <c r="F1221" i="21"/>
  <c r="J1222" i="21"/>
  <c r="H1223" i="21"/>
  <c r="N1222" i="21"/>
  <c r="I1222" i="21"/>
  <c r="L1222" i="21"/>
  <c r="P1222" i="21"/>
  <c r="O1221" i="21"/>
  <c r="M1221" i="21"/>
  <c r="K1221" i="21"/>
  <c r="Q1221" i="21"/>
  <c r="E1222" i="21"/>
  <c r="D1223" i="21"/>
  <c r="F1222" i="21"/>
  <c r="N1223" i="21"/>
  <c r="I1223" i="21"/>
  <c r="J1223" i="21"/>
  <c r="L1223" i="21"/>
  <c r="H1224" i="21"/>
  <c r="P1223" i="21"/>
  <c r="K1222" i="21"/>
  <c r="M1222" i="21"/>
  <c r="Q1222" i="21"/>
  <c r="O1222" i="21"/>
  <c r="F1223" i="21"/>
  <c r="E1223" i="21"/>
  <c r="D1224" i="21"/>
  <c r="K1223" i="21"/>
  <c r="M1223" i="21"/>
  <c r="Q1223" i="21"/>
  <c r="O1223" i="21"/>
  <c r="I1224" i="21"/>
  <c r="J1224" i="21"/>
  <c r="H1225" i="21"/>
  <c r="N1224" i="21"/>
  <c r="P1224" i="21"/>
  <c r="L1224" i="21"/>
  <c r="D1225" i="21"/>
  <c r="F1224" i="21"/>
  <c r="E1224" i="21"/>
  <c r="M1224" i="21"/>
  <c r="K1224" i="21"/>
  <c r="O1224" i="21"/>
  <c r="Q1224" i="21"/>
  <c r="P1225" i="21"/>
  <c r="H1226" i="21"/>
  <c r="J1225" i="21"/>
  <c r="N1225" i="21"/>
  <c r="I1225" i="21"/>
  <c r="L1225" i="21"/>
  <c r="D1226" i="21"/>
  <c r="E1225" i="21"/>
  <c r="F1225" i="21"/>
  <c r="P1226" i="21"/>
  <c r="J1226" i="21"/>
  <c r="L1226" i="21"/>
  <c r="I1226" i="21"/>
  <c r="N1226" i="21"/>
  <c r="H1227" i="21"/>
  <c r="Q1225" i="21"/>
  <c r="K1225" i="21"/>
  <c r="O1225" i="21"/>
  <c r="M1225" i="21"/>
  <c r="E1226" i="21"/>
  <c r="D1227" i="21"/>
  <c r="F1226" i="21"/>
  <c r="Q1226" i="21"/>
  <c r="K1226" i="21"/>
  <c r="M1226" i="21"/>
  <c r="O1226" i="21"/>
  <c r="L1227" i="21"/>
  <c r="I1227" i="21"/>
  <c r="J1227" i="21"/>
  <c r="N1227" i="21"/>
  <c r="H1228" i="21"/>
  <c r="P1227" i="21"/>
  <c r="E1227" i="21"/>
  <c r="F1227" i="21"/>
  <c r="D1228" i="21"/>
  <c r="O1227" i="21"/>
  <c r="M1227" i="21"/>
  <c r="Q1227" i="21"/>
  <c r="K1227" i="21"/>
  <c r="P1228" i="21"/>
  <c r="H1229" i="21"/>
  <c r="L1228" i="21"/>
  <c r="N1228" i="21"/>
  <c r="I1228" i="21"/>
  <c r="J1228" i="21"/>
  <c r="E1228" i="21"/>
  <c r="F1228" i="21"/>
  <c r="D1229" i="21"/>
  <c r="L1229" i="21"/>
  <c r="N1229" i="21"/>
  <c r="I1229" i="21"/>
  <c r="H1230" i="21"/>
  <c r="J1229" i="21"/>
  <c r="P1229" i="21"/>
  <c r="M1228" i="21"/>
  <c r="K1228" i="21"/>
  <c r="Q1228" i="21"/>
  <c r="O1228" i="21"/>
  <c r="E1229" i="21"/>
  <c r="D1230" i="21"/>
  <c r="F1229" i="21"/>
  <c r="M1229" i="21"/>
  <c r="K1229" i="21"/>
  <c r="O1229" i="21"/>
  <c r="Q1229" i="21"/>
  <c r="J1230" i="21"/>
  <c r="L1230" i="21"/>
  <c r="I1230" i="21"/>
  <c r="P1230" i="21"/>
  <c r="N1230" i="21"/>
  <c r="H1231" i="21"/>
  <c r="E1230" i="21"/>
  <c r="D1231" i="21"/>
  <c r="F1230" i="21"/>
  <c r="O1230" i="21"/>
  <c r="M1230" i="21"/>
  <c r="K1230" i="21"/>
  <c r="Q1230" i="21"/>
  <c r="H1232" i="21"/>
  <c r="P1231" i="21"/>
  <c r="J1231" i="21"/>
  <c r="L1231" i="21"/>
  <c r="N1231" i="21"/>
  <c r="I1231" i="21"/>
  <c r="E1231" i="21"/>
  <c r="D1232" i="21"/>
  <c r="F1231" i="21"/>
  <c r="L1232" i="21"/>
  <c r="I1232" i="21"/>
  <c r="H1233" i="21"/>
  <c r="J1232" i="21"/>
  <c r="P1232" i="21"/>
  <c r="N1232" i="21"/>
  <c r="K1231" i="21"/>
  <c r="M1231" i="21"/>
  <c r="Q1231" i="21"/>
  <c r="O1231" i="21"/>
  <c r="D1233" i="21"/>
  <c r="F1232" i="21"/>
  <c r="E1232" i="21"/>
  <c r="Q1232" i="21"/>
  <c r="K1232" i="21"/>
  <c r="O1232" i="21"/>
  <c r="M1232" i="21"/>
  <c r="P1233" i="21"/>
  <c r="I1233" i="21"/>
  <c r="J1233" i="21"/>
  <c r="L1233" i="21"/>
  <c r="N1233" i="21"/>
  <c r="H1234" i="21"/>
  <c r="E1233" i="21"/>
  <c r="D1234" i="21"/>
  <c r="F1233" i="21"/>
  <c r="K1233" i="21"/>
  <c r="O1233" i="21"/>
  <c r="M1233" i="21"/>
  <c r="Q1233" i="21"/>
  <c r="L1234" i="21"/>
  <c r="J1234" i="21"/>
  <c r="I1234" i="21"/>
  <c r="P1234" i="21"/>
  <c r="N1234" i="21"/>
  <c r="H1235" i="21"/>
  <c r="D1235" i="21"/>
  <c r="E1234" i="21"/>
  <c r="F1234" i="21"/>
  <c r="Q1234" i="21"/>
  <c r="O1234" i="21"/>
  <c r="M1234" i="21"/>
  <c r="K1234" i="21"/>
  <c r="I1235" i="21"/>
  <c r="J1235" i="21"/>
  <c r="L1235" i="21"/>
  <c r="N1235" i="21"/>
  <c r="H1236" i="21"/>
  <c r="P1235" i="21"/>
  <c r="D1236" i="21"/>
  <c r="E1235" i="21"/>
  <c r="F1235" i="21"/>
  <c r="Q1235" i="21"/>
  <c r="K1235" i="21"/>
  <c r="O1235" i="21"/>
  <c r="M1235" i="21"/>
  <c r="L1236" i="21"/>
  <c r="I1236" i="21"/>
  <c r="N1236" i="21"/>
  <c r="P1236" i="21"/>
  <c r="H1237" i="21"/>
  <c r="J1236" i="21"/>
  <c r="F1236" i="21"/>
  <c r="E1236" i="21"/>
  <c r="D1237" i="21"/>
  <c r="O1236" i="21"/>
  <c r="Q1236" i="21"/>
  <c r="K1236" i="21"/>
  <c r="M1236" i="21"/>
  <c r="J1237" i="21"/>
  <c r="L1237" i="21"/>
  <c r="P1237" i="21"/>
  <c r="H1238" i="21"/>
  <c r="N1237" i="21"/>
  <c r="I1237" i="21"/>
  <c r="D1238" i="21"/>
  <c r="E1237" i="21"/>
  <c r="F1237" i="21"/>
  <c r="H1239" i="21"/>
  <c r="P1238" i="21"/>
  <c r="J1238" i="21"/>
  <c r="L1238" i="21"/>
  <c r="N1238" i="21"/>
  <c r="I1238" i="21"/>
  <c r="K1237" i="21"/>
  <c r="O1237" i="21"/>
  <c r="M1237" i="21"/>
  <c r="Q1237" i="21"/>
  <c r="D1239" i="21"/>
  <c r="F1238" i="21"/>
  <c r="E1238" i="21"/>
  <c r="L1239" i="21"/>
  <c r="I1239" i="21"/>
  <c r="J1239" i="21"/>
  <c r="N1239" i="21"/>
  <c r="H1240" i="21"/>
  <c r="P1239" i="21"/>
  <c r="O1238" i="21"/>
  <c r="M1238" i="21"/>
  <c r="Q1238" i="21"/>
  <c r="K1238" i="21"/>
  <c r="E1239" i="21"/>
  <c r="D1240" i="21"/>
  <c r="F1239" i="21"/>
  <c r="K1239" i="21"/>
  <c r="M1239" i="21"/>
  <c r="Q1239" i="21"/>
  <c r="O1239" i="21"/>
  <c r="P1240" i="21"/>
  <c r="N1240" i="21"/>
  <c r="H1241" i="21"/>
  <c r="I1240" i="21"/>
  <c r="L1240" i="21"/>
  <c r="J1240" i="21"/>
  <c r="E1240" i="21"/>
  <c r="F1240" i="21"/>
  <c r="D1241" i="21"/>
  <c r="L1241" i="21"/>
  <c r="N1241" i="21"/>
  <c r="H1242" i="21"/>
  <c r="I1241" i="21"/>
  <c r="J1241" i="21"/>
  <c r="P1241" i="21"/>
  <c r="M1240" i="21"/>
  <c r="K1240" i="21"/>
  <c r="Q1240" i="21"/>
  <c r="O1240" i="21"/>
  <c r="F1241" i="21"/>
  <c r="E1241" i="21"/>
  <c r="D1242" i="21"/>
  <c r="J1242" i="21"/>
  <c r="L1242" i="21"/>
  <c r="H1243" i="21"/>
  <c r="P1242" i="21"/>
  <c r="N1242" i="21"/>
  <c r="I1242" i="21"/>
  <c r="K1241" i="21"/>
  <c r="O1241" i="21"/>
  <c r="M1241" i="21"/>
  <c r="Q1241" i="21"/>
  <c r="E1242" i="21"/>
  <c r="D1243" i="21"/>
  <c r="F1242" i="21"/>
  <c r="P1243" i="21"/>
  <c r="H1244" i="21"/>
  <c r="J1243" i="21"/>
  <c r="L1243" i="21"/>
  <c r="N1243" i="21"/>
  <c r="I1243" i="21"/>
  <c r="O1242" i="21"/>
  <c r="Q1242" i="21"/>
  <c r="K1242" i="21"/>
  <c r="M1242" i="21"/>
  <c r="E1243" i="21"/>
  <c r="F1243" i="21"/>
  <c r="D1244" i="21"/>
  <c r="P1244" i="21"/>
  <c r="H1245" i="21"/>
  <c r="J1244" i="21"/>
  <c r="L1244" i="21"/>
  <c r="N1244" i="21"/>
  <c r="I1244" i="21"/>
  <c r="M1243" i="21"/>
  <c r="O1243" i="21"/>
  <c r="Q1243" i="21"/>
  <c r="K1243" i="21"/>
  <c r="E1244" i="21"/>
  <c r="D1245" i="21"/>
  <c r="F1244" i="21"/>
  <c r="H1246" i="21"/>
  <c r="P1245" i="21"/>
  <c r="I1245" i="21"/>
  <c r="J1245" i="21"/>
  <c r="L1245" i="21"/>
  <c r="N1245" i="21"/>
  <c r="O1244" i="21"/>
  <c r="M1244" i="21"/>
  <c r="Q1244" i="21"/>
  <c r="K1244" i="21"/>
  <c r="D1246" i="21"/>
  <c r="E1245" i="21"/>
  <c r="F1245" i="21"/>
  <c r="P1246" i="21"/>
  <c r="I1246" i="21"/>
  <c r="J1246" i="21"/>
  <c r="L1246" i="21"/>
  <c r="N1246" i="21"/>
  <c r="H1247" i="21"/>
  <c r="K1245" i="21"/>
  <c r="O1245" i="21"/>
  <c r="M1245" i="21"/>
  <c r="Q1245" i="21"/>
  <c r="F1246" i="21"/>
  <c r="D1247" i="21"/>
  <c r="E1246" i="21"/>
  <c r="K1246" i="21"/>
  <c r="O1246" i="21"/>
  <c r="Q1246" i="21"/>
  <c r="M1246" i="21"/>
  <c r="I1247" i="21"/>
  <c r="J1247" i="21"/>
  <c r="L1247" i="21"/>
  <c r="N1247" i="21"/>
  <c r="H1248" i="21"/>
  <c r="P1247" i="21"/>
  <c r="D1248" i="21"/>
  <c r="F1247" i="21"/>
  <c r="E1247" i="21"/>
  <c r="M1247" i="21"/>
  <c r="O1247" i="21"/>
  <c r="Q1247" i="21"/>
  <c r="K1247" i="21"/>
  <c r="J1248" i="21"/>
  <c r="N1248" i="21"/>
  <c r="P1248" i="21"/>
  <c r="I1248" i="21"/>
  <c r="L1248" i="21"/>
  <c r="H1249" i="21"/>
  <c r="D1249" i="21"/>
  <c r="F1248" i="21"/>
  <c r="E1248" i="21"/>
  <c r="M1248" i="21"/>
  <c r="K1248" i="21"/>
  <c r="O1248" i="21"/>
  <c r="Q1248" i="21"/>
  <c r="L1249" i="21"/>
  <c r="P1249" i="21"/>
  <c r="H1250" i="21"/>
  <c r="J1249" i="21"/>
  <c r="N1249" i="21"/>
  <c r="I1249" i="21"/>
  <c r="E1249" i="21"/>
  <c r="D1250" i="21"/>
  <c r="F1249" i="21"/>
  <c r="P1250" i="21"/>
  <c r="I1250" i="21"/>
  <c r="N1250" i="21"/>
  <c r="J1250" i="21"/>
  <c r="L1250" i="21"/>
  <c r="H1251" i="21"/>
  <c r="K1249" i="21"/>
  <c r="O1249" i="21"/>
  <c r="M1249" i="21"/>
  <c r="Q1249" i="21"/>
  <c r="E1250" i="21"/>
  <c r="D1251" i="21"/>
  <c r="F1250" i="21"/>
  <c r="M1250" i="21"/>
  <c r="Q1250" i="21"/>
  <c r="K1250" i="21"/>
  <c r="O1250" i="21"/>
  <c r="L1251" i="21"/>
  <c r="P1251" i="21"/>
  <c r="N1251" i="21"/>
  <c r="H1252" i="21"/>
  <c r="J1251" i="21"/>
  <c r="I1251" i="21"/>
  <c r="E1251" i="21"/>
  <c r="F1251" i="21"/>
  <c r="D1252" i="21"/>
  <c r="I1252" i="21"/>
  <c r="J1252" i="21"/>
  <c r="P1252" i="21"/>
  <c r="H1253" i="21"/>
  <c r="N1252" i="21"/>
  <c r="L1252" i="21"/>
  <c r="Q1251" i="21"/>
  <c r="K1251" i="21"/>
  <c r="O1251" i="21"/>
  <c r="M1251" i="21"/>
  <c r="F1252" i="21"/>
  <c r="D1253" i="21"/>
  <c r="E1252" i="21"/>
  <c r="O1252" i="21"/>
  <c r="M1252" i="21"/>
  <c r="Q1252" i="21"/>
  <c r="K1252" i="21"/>
  <c r="P1253" i="21"/>
  <c r="J1253" i="21"/>
  <c r="L1253" i="21"/>
  <c r="I1253" i="21"/>
  <c r="N1253" i="21"/>
  <c r="H1254" i="21"/>
  <c r="E1253" i="21"/>
  <c r="D1254" i="21"/>
  <c r="F1253" i="21"/>
  <c r="K1253" i="21"/>
  <c r="M1253" i="21"/>
  <c r="Q1253" i="21"/>
  <c r="O1253" i="21"/>
  <c r="H1255" i="21"/>
  <c r="I1254" i="21"/>
  <c r="N1254" i="21"/>
  <c r="P1254" i="21"/>
  <c r="L1254" i="21"/>
  <c r="J1254" i="21"/>
  <c r="D1255" i="21"/>
  <c r="F1254" i="21"/>
  <c r="E1254" i="21"/>
  <c r="H1256" i="21"/>
  <c r="N1255" i="21"/>
  <c r="I1255" i="21"/>
  <c r="L1255" i="21"/>
  <c r="P1255" i="21"/>
  <c r="J1255" i="21"/>
  <c r="M1254" i="21"/>
  <c r="K1254" i="21"/>
  <c r="O1254" i="21"/>
  <c r="Q1254" i="21"/>
  <c r="D1256" i="21"/>
  <c r="F1255" i="21"/>
  <c r="E1255" i="21"/>
  <c r="I1256" i="21"/>
  <c r="J1256" i="21"/>
  <c r="L1256" i="21"/>
  <c r="N1256" i="21"/>
  <c r="P1256" i="21"/>
  <c r="H1257" i="21"/>
  <c r="O1255" i="21"/>
  <c r="K1255" i="21"/>
  <c r="Q1255" i="21"/>
  <c r="M1255" i="21"/>
  <c r="E1256" i="21"/>
  <c r="F1256" i="21"/>
  <c r="D1257" i="21"/>
  <c r="Q1256" i="21"/>
  <c r="K1256" i="21"/>
  <c r="M1256" i="21"/>
  <c r="O1256" i="21"/>
  <c r="J1257" i="21"/>
  <c r="H1258" i="21"/>
  <c r="I1257" i="21"/>
  <c r="L1257" i="21"/>
  <c r="N1257" i="21"/>
  <c r="P1257" i="21"/>
  <c r="E1257" i="21"/>
  <c r="D1258" i="21"/>
  <c r="F1257" i="21"/>
  <c r="L1258" i="21"/>
  <c r="N1258" i="21"/>
  <c r="P1258" i="21"/>
  <c r="I1258" i="21"/>
  <c r="J1258" i="21"/>
  <c r="H1259" i="21"/>
  <c r="K1257" i="21"/>
  <c r="O1257" i="21"/>
  <c r="M1257" i="21"/>
  <c r="Q1257" i="21"/>
  <c r="D1259" i="21"/>
  <c r="E1258" i="21"/>
  <c r="F1258" i="21"/>
  <c r="Q1258" i="21"/>
  <c r="O1258" i="21"/>
  <c r="K1258" i="21"/>
  <c r="M1258" i="21"/>
  <c r="J1259" i="21"/>
  <c r="H1260" i="21"/>
  <c r="I1259" i="21"/>
  <c r="P1259" i="21"/>
  <c r="L1259" i="21"/>
  <c r="N1259" i="21"/>
  <c r="D1260" i="21"/>
  <c r="F1259" i="21"/>
  <c r="E1259" i="21"/>
  <c r="H1261" i="21"/>
  <c r="I1260" i="21"/>
  <c r="J1260" i="21"/>
  <c r="L1260" i="21"/>
  <c r="P1260" i="21"/>
  <c r="N1260" i="21"/>
  <c r="K1259" i="21"/>
  <c r="M1259" i="21"/>
  <c r="Q1259" i="21"/>
  <c r="O1259" i="21"/>
  <c r="D1261" i="21"/>
  <c r="E1260" i="21"/>
  <c r="F1260" i="21"/>
  <c r="I1261" i="21"/>
  <c r="H1262" i="21"/>
  <c r="L1261" i="21"/>
  <c r="N1261" i="21"/>
  <c r="P1261" i="21"/>
  <c r="J1261" i="21"/>
  <c r="K1260" i="21"/>
  <c r="O1260" i="21"/>
  <c r="M1260" i="21"/>
  <c r="Q1260" i="21"/>
  <c r="D1262" i="21"/>
  <c r="E1261" i="21"/>
  <c r="F1261" i="21"/>
  <c r="Q1261" i="21"/>
  <c r="K1261" i="21"/>
  <c r="O1261" i="21"/>
  <c r="M1261" i="21"/>
  <c r="P1262" i="21"/>
  <c r="I1262" i="21"/>
  <c r="L1262" i="21"/>
  <c r="H1263" i="21"/>
  <c r="J1262" i="21"/>
  <c r="N1262" i="21"/>
  <c r="D1263" i="21"/>
  <c r="E1262" i="21"/>
  <c r="F1262" i="21"/>
  <c r="Q1262" i="21"/>
  <c r="K1262" i="21"/>
  <c r="O1262" i="21"/>
  <c r="M1262" i="21"/>
  <c r="I1263" i="21"/>
  <c r="L1263" i="21"/>
  <c r="P1263" i="21"/>
  <c r="J1263" i="21"/>
  <c r="H1264" i="21"/>
  <c r="N1263" i="21"/>
  <c r="E1263" i="21"/>
  <c r="D1264" i="21"/>
  <c r="F1263" i="21"/>
  <c r="O1263" i="21"/>
  <c r="M1263" i="21"/>
  <c r="Q1263" i="21"/>
  <c r="K1263" i="21"/>
  <c r="J1264" i="21"/>
  <c r="L1264" i="21"/>
  <c r="H1265" i="21"/>
  <c r="I1264" i="21"/>
  <c r="P1264" i="21"/>
  <c r="N1264" i="21"/>
  <c r="D1265" i="21"/>
  <c r="E1264" i="21"/>
  <c r="F1264" i="21"/>
  <c r="H1266" i="21"/>
  <c r="P1265" i="21"/>
  <c r="I1265" i="21"/>
  <c r="J1265" i="21"/>
  <c r="L1265" i="21"/>
  <c r="N1265" i="21"/>
  <c r="M1264" i="21"/>
  <c r="Q1264" i="21"/>
  <c r="K1264" i="21"/>
  <c r="O1264" i="21"/>
  <c r="E1265" i="21"/>
  <c r="D1266" i="21"/>
  <c r="F1265" i="21"/>
  <c r="L1266" i="21"/>
  <c r="J1266" i="21"/>
  <c r="H1267" i="21"/>
  <c r="N1266" i="21"/>
  <c r="I1266" i="21"/>
  <c r="P1266" i="21"/>
  <c r="K1265" i="21"/>
  <c r="O1265" i="21"/>
  <c r="M1265" i="21"/>
  <c r="Q1265" i="21"/>
  <c r="D1267" i="21"/>
  <c r="E1266" i="21"/>
  <c r="F1266" i="21"/>
  <c r="P1267" i="21"/>
  <c r="N1267" i="21"/>
  <c r="J1267" i="21"/>
  <c r="L1267" i="21"/>
  <c r="H1268" i="21"/>
  <c r="I1267" i="21"/>
  <c r="M1266" i="21"/>
  <c r="Q1266" i="21"/>
  <c r="O1266" i="21"/>
  <c r="K1266" i="21"/>
  <c r="E1267" i="21"/>
  <c r="D1268" i="21"/>
  <c r="F1267" i="21"/>
  <c r="P1268" i="21"/>
  <c r="N1268" i="21"/>
  <c r="I1268" i="21"/>
  <c r="J1268" i="21"/>
  <c r="H1269" i="21"/>
  <c r="L1268" i="21"/>
  <c r="O1267" i="21"/>
  <c r="M1267" i="21"/>
  <c r="Q1267" i="21"/>
  <c r="K1267" i="21"/>
  <c r="F1268" i="21"/>
  <c r="D1269" i="21"/>
  <c r="E1268" i="21"/>
  <c r="O1268" i="21"/>
  <c r="K1268" i="21"/>
  <c r="Q1268" i="21"/>
  <c r="M1268" i="21"/>
  <c r="J1269" i="21"/>
  <c r="L1269" i="21"/>
  <c r="P1269" i="21"/>
  <c r="H1270" i="21"/>
  <c r="I1269" i="21"/>
  <c r="N1269" i="21"/>
  <c r="E1269" i="21"/>
  <c r="D1270" i="21"/>
  <c r="F1269" i="21"/>
  <c r="P1270" i="21"/>
  <c r="L1270" i="21"/>
  <c r="H1271" i="21"/>
  <c r="N1270" i="21"/>
  <c r="I1270" i="21"/>
  <c r="J1270" i="21"/>
  <c r="M1269" i="21"/>
  <c r="K1269" i="21"/>
  <c r="O1269" i="21"/>
  <c r="Q1269" i="21"/>
  <c r="D1271" i="21"/>
  <c r="E1270" i="21"/>
  <c r="F1270" i="21"/>
  <c r="H1272" i="21"/>
  <c r="N1271" i="21"/>
  <c r="I1271" i="21"/>
  <c r="J1271" i="21"/>
  <c r="L1271" i="21"/>
  <c r="P1271" i="21"/>
  <c r="M1270" i="21"/>
  <c r="Q1270" i="21"/>
  <c r="K1270" i="21"/>
  <c r="O1270" i="21"/>
  <c r="D1272" i="21"/>
  <c r="F1271" i="21"/>
  <c r="E1271" i="21"/>
  <c r="H1273" i="21"/>
  <c r="J1272" i="21"/>
  <c r="N1272" i="21"/>
  <c r="P1272" i="21"/>
  <c r="L1272" i="21"/>
  <c r="I1272" i="21"/>
  <c r="K1271" i="21"/>
  <c r="O1271" i="21"/>
  <c r="M1271" i="21"/>
  <c r="Q1271" i="21"/>
  <c r="F1272" i="21"/>
  <c r="E1272" i="21"/>
  <c r="D1273" i="21"/>
  <c r="L1273" i="21"/>
  <c r="P1273" i="21"/>
  <c r="J1273" i="21"/>
  <c r="H1274" i="21"/>
  <c r="I1273" i="21"/>
  <c r="N1273" i="21"/>
  <c r="K1272" i="21"/>
  <c r="O1272" i="21"/>
  <c r="M1272" i="21"/>
  <c r="Q1272" i="21"/>
  <c r="D1274" i="21"/>
  <c r="E1273" i="21"/>
  <c r="F1273" i="21"/>
  <c r="P1274" i="21"/>
  <c r="N1274" i="21"/>
  <c r="J1274" i="21"/>
  <c r="L1274" i="21"/>
  <c r="I1274" i="21"/>
  <c r="H1275" i="21"/>
  <c r="O1273" i="21"/>
  <c r="M1273" i="21"/>
  <c r="Q1273" i="21"/>
  <c r="K1273" i="21"/>
  <c r="F1274" i="21"/>
  <c r="D1275" i="21"/>
  <c r="E1274" i="21"/>
  <c r="M1274" i="21"/>
  <c r="K1274" i="21"/>
  <c r="O1274" i="21"/>
  <c r="Q1274" i="21"/>
  <c r="H1276" i="21"/>
  <c r="N1275" i="21"/>
  <c r="J1275" i="21"/>
  <c r="L1275" i="21"/>
  <c r="P1275" i="21"/>
  <c r="I1275" i="21"/>
  <c r="D1276" i="21"/>
  <c r="E1275" i="21"/>
  <c r="F1275" i="21"/>
  <c r="H1277" i="21"/>
  <c r="I1276" i="21"/>
  <c r="J1276" i="21"/>
  <c r="N1276" i="21"/>
  <c r="P1276" i="21"/>
  <c r="L1276" i="21"/>
  <c r="Q1275" i="21"/>
  <c r="K1275" i="21"/>
  <c r="O1275" i="21"/>
  <c r="M1275" i="21"/>
  <c r="F1276" i="21"/>
  <c r="D1277" i="21"/>
  <c r="E1276" i="21"/>
  <c r="P1277" i="21"/>
  <c r="J1277" i="21"/>
  <c r="L1277" i="21"/>
  <c r="N1277" i="21"/>
  <c r="I1277" i="21"/>
  <c r="H1278" i="21"/>
  <c r="M1276" i="21"/>
  <c r="K1276" i="21"/>
  <c r="O1276" i="21"/>
  <c r="Q1276" i="21"/>
  <c r="F1277" i="21"/>
  <c r="D1278" i="21"/>
  <c r="E1277" i="21"/>
  <c r="Q1277" i="21"/>
  <c r="K1277" i="21"/>
  <c r="O1277" i="21"/>
  <c r="M1277" i="21"/>
  <c r="I1278" i="21"/>
  <c r="H1279" i="21"/>
  <c r="J1278" i="21"/>
  <c r="N1278" i="21"/>
  <c r="L1278" i="21"/>
  <c r="P1278" i="21"/>
  <c r="E1278" i="21"/>
  <c r="F1278" i="21"/>
  <c r="D1279" i="21"/>
  <c r="M1278" i="21"/>
  <c r="Q1278" i="21"/>
  <c r="O1278" i="21"/>
  <c r="K1278" i="21"/>
  <c r="P1279" i="21"/>
  <c r="J1279" i="21"/>
  <c r="L1279" i="21"/>
  <c r="N1279" i="21"/>
  <c r="I1279" i="21"/>
  <c r="H1280" i="21"/>
  <c r="D1280" i="21"/>
  <c r="F1279" i="21"/>
  <c r="E1279" i="21"/>
  <c r="M1279" i="21"/>
  <c r="Q1279" i="21"/>
  <c r="K1279" i="21"/>
  <c r="O1279" i="21"/>
  <c r="N1280" i="21"/>
  <c r="P1280" i="21"/>
  <c r="J1280" i="21"/>
  <c r="L1280" i="21"/>
  <c r="H1281" i="21"/>
  <c r="I1280" i="21"/>
  <c r="E1280" i="21"/>
  <c r="F1280" i="21"/>
  <c r="D1281" i="21"/>
  <c r="P1281" i="21"/>
  <c r="L1281" i="21"/>
  <c r="N1281" i="21"/>
  <c r="H1282" i="21"/>
  <c r="I1281" i="21"/>
  <c r="J1281" i="21"/>
  <c r="K1280" i="21"/>
  <c r="M1280" i="21"/>
  <c r="Q1280" i="21"/>
  <c r="O1280" i="21"/>
  <c r="E1281" i="21"/>
  <c r="D1282" i="21"/>
  <c r="F1281" i="21"/>
  <c r="I1282" i="21"/>
  <c r="H1283" i="21"/>
  <c r="J1282" i="21"/>
  <c r="P1282" i="21"/>
  <c r="L1282" i="21"/>
  <c r="N1282" i="21"/>
  <c r="M1281" i="21"/>
  <c r="O1281" i="21"/>
  <c r="Q1281" i="21"/>
  <c r="K1281" i="21"/>
  <c r="F1282" i="21"/>
  <c r="D1283" i="21"/>
  <c r="E1282" i="21"/>
  <c r="K1282" i="21"/>
  <c r="O1282" i="21"/>
  <c r="M1282" i="21"/>
  <c r="Q1282" i="21"/>
  <c r="J1283" i="21"/>
  <c r="L1283" i="21"/>
  <c r="P1283" i="21"/>
  <c r="H1284" i="21"/>
  <c r="N1283" i="21"/>
  <c r="I1283" i="21"/>
  <c r="E1283" i="21"/>
  <c r="D1284" i="21"/>
  <c r="F1283" i="21"/>
  <c r="H1285" i="21"/>
  <c r="I1284" i="21"/>
  <c r="J1284" i="21"/>
  <c r="L1284" i="21"/>
  <c r="N1284" i="21"/>
  <c r="P1284" i="21"/>
  <c r="K1283" i="21"/>
  <c r="M1283" i="21"/>
  <c r="O1283" i="21"/>
  <c r="Q1283" i="21"/>
  <c r="D1285" i="21"/>
  <c r="F1284" i="21"/>
  <c r="E1284" i="21"/>
  <c r="P1285" i="21"/>
  <c r="L1285" i="21"/>
  <c r="N1285" i="21"/>
  <c r="H1286" i="21"/>
  <c r="I1285" i="21"/>
  <c r="J1285" i="21"/>
  <c r="O1284" i="21"/>
  <c r="Q1284" i="21"/>
  <c r="M1284" i="21"/>
  <c r="K1284" i="21"/>
  <c r="F1285" i="21"/>
  <c r="D1286" i="21"/>
  <c r="E1285" i="21"/>
  <c r="I1286" i="21"/>
  <c r="N1286" i="21"/>
  <c r="P1286" i="21"/>
  <c r="H1287" i="21"/>
  <c r="J1286" i="21"/>
  <c r="L1286" i="21"/>
  <c r="Q1285" i="21"/>
  <c r="O1285" i="21"/>
  <c r="M1285" i="21"/>
  <c r="K1285" i="21"/>
  <c r="D1287" i="21"/>
  <c r="E1286" i="21"/>
  <c r="F1286" i="21"/>
  <c r="Q1286" i="21"/>
  <c r="O1286" i="21"/>
  <c r="M1286" i="21"/>
  <c r="K1286" i="21"/>
  <c r="P1287" i="21"/>
  <c r="I1287" i="21"/>
  <c r="N1287" i="21"/>
  <c r="H1288" i="21"/>
  <c r="J1287" i="21"/>
  <c r="L1287" i="21"/>
  <c r="D1288" i="21"/>
  <c r="F1287" i="21"/>
  <c r="E1287" i="21"/>
  <c r="Q1287" i="21"/>
  <c r="K1287" i="21"/>
  <c r="O1287" i="21"/>
  <c r="M1287" i="21"/>
  <c r="N1288" i="21"/>
  <c r="I1288" i="21"/>
  <c r="L1288" i="21"/>
  <c r="J1288" i="21"/>
  <c r="H1289" i="21"/>
  <c r="P1288" i="21"/>
  <c r="F1288" i="21"/>
  <c r="E1288" i="21"/>
  <c r="D1289" i="21"/>
  <c r="K1288" i="21"/>
  <c r="Q1288" i="21"/>
  <c r="O1288" i="21"/>
  <c r="M1288" i="21"/>
  <c r="H1290" i="21"/>
  <c r="L1289" i="21"/>
  <c r="J1289" i="21"/>
  <c r="P1289" i="21"/>
  <c r="N1289" i="21"/>
  <c r="I1289" i="21"/>
  <c r="E1289" i="21"/>
  <c r="D1290" i="21"/>
  <c r="F1289" i="21"/>
  <c r="I1290" i="21"/>
  <c r="H1291" i="21"/>
  <c r="J1290" i="21"/>
  <c r="L1290" i="21"/>
  <c r="N1290" i="21"/>
  <c r="P1290" i="21"/>
  <c r="O1289" i="21"/>
  <c r="K1289" i="21"/>
  <c r="M1289" i="21"/>
  <c r="Q1289" i="21"/>
  <c r="E1290" i="21"/>
  <c r="D1291" i="21"/>
  <c r="F1290" i="21"/>
  <c r="Q1290" i="21"/>
  <c r="K1290" i="21"/>
  <c r="O1290" i="21"/>
  <c r="M1290" i="21"/>
  <c r="N1291" i="21"/>
  <c r="P1291" i="21"/>
  <c r="I1291" i="21"/>
  <c r="J1291" i="21"/>
  <c r="L1291" i="21"/>
  <c r="H1292" i="21"/>
  <c r="E1291" i="21"/>
  <c r="D1292" i="21"/>
  <c r="F1291" i="21"/>
  <c r="Q1291" i="21"/>
  <c r="M1291" i="21"/>
  <c r="K1291" i="21"/>
  <c r="O1291" i="21"/>
  <c r="P1292" i="21"/>
  <c r="I1292" i="21"/>
  <c r="J1292" i="21"/>
  <c r="L1292" i="21"/>
  <c r="N1292" i="21"/>
  <c r="H1293" i="21"/>
  <c r="D1293" i="21"/>
  <c r="F1292" i="21"/>
  <c r="E1292" i="21"/>
  <c r="M1292" i="21"/>
  <c r="Q1292" i="21"/>
  <c r="K1292" i="21"/>
  <c r="O1292" i="21"/>
  <c r="L1293" i="21"/>
  <c r="I1293" i="21"/>
  <c r="H1294" i="21"/>
  <c r="J1293" i="21"/>
  <c r="N1293" i="21"/>
  <c r="P1293" i="21"/>
  <c r="D1294" i="21"/>
  <c r="E1293" i="21"/>
  <c r="F1293" i="21"/>
  <c r="Q1293" i="21"/>
  <c r="K1293" i="21"/>
  <c r="O1293" i="21"/>
  <c r="M1293" i="21"/>
  <c r="H1295" i="21"/>
  <c r="L1294" i="21"/>
  <c r="N1294" i="21"/>
  <c r="J1294" i="21"/>
  <c r="I1294" i="21"/>
  <c r="P1294" i="21"/>
  <c r="F1294" i="21"/>
  <c r="E1294" i="21"/>
  <c r="D1295" i="21"/>
  <c r="I1295" i="21"/>
  <c r="N1295" i="21"/>
  <c r="P1295" i="21"/>
  <c r="H1296" i="21"/>
  <c r="J1295" i="21"/>
  <c r="L1295" i="21"/>
  <c r="Q1294" i="21"/>
  <c r="O1294" i="21"/>
  <c r="M1294" i="21"/>
  <c r="K1294" i="21"/>
  <c r="D1296" i="21"/>
  <c r="F1295" i="21"/>
  <c r="E1295" i="21"/>
  <c r="O1295" i="21"/>
  <c r="M1295" i="21"/>
  <c r="Q1295" i="21"/>
  <c r="K1295" i="21"/>
  <c r="N1296" i="21"/>
  <c r="I1296" i="21"/>
  <c r="P1296" i="21"/>
  <c r="L1296" i="21"/>
  <c r="H1297" i="21"/>
  <c r="J1296" i="21"/>
  <c r="F1296" i="21"/>
  <c r="E1296" i="21"/>
  <c r="D1297" i="21"/>
  <c r="K1296" i="21"/>
  <c r="Q1296" i="21"/>
  <c r="O1296" i="21"/>
  <c r="M1296" i="21"/>
  <c r="P1297" i="21"/>
  <c r="H1298" i="21"/>
  <c r="I1297" i="21"/>
  <c r="J1297" i="21"/>
  <c r="L1297" i="21"/>
  <c r="N1297" i="21"/>
  <c r="E1297" i="21"/>
  <c r="F1297" i="21"/>
  <c r="D1298" i="21"/>
  <c r="J1298" i="21"/>
  <c r="I1298" i="21"/>
  <c r="P1298" i="21"/>
  <c r="H1299" i="21"/>
  <c r="L1298" i="21"/>
  <c r="N1298" i="21"/>
  <c r="M1297" i="21"/>
  <c r="Q1297" i="21"/>
  <c r="K1297" i="21"/>
  <c r="O1297" i="21"/>
  <c r="E1298" i="21"/>
  <c r="D1299" i="21"/>
  <c r="F1298" i="21"/>
  <c r="M1298" i="21"/>
  <c r="Q1298" i="21"/>
  <c r="K1298" i="21"/>
  <c r="O1298" i="21"/>
  <c r="N1299" i="21"/>
  <c r="P1299" i="21"/>
  <c r="L1299" i="21"/>
  <c r="I1299" i="21"/>
  <c r="J1299" i="21"/>
  <c r="H1300" i="21"/>
  <c r="F1299" i="21"/>
  <c r="D1300" i="21"/>
  <c r="E1299" i="21"/>
  <c r="Q1299" i="21"/>
  <c r="K1299" i="21"/>
  <c r="O1299" i="21"/>
  <c r="M1299" i="21"/>
  <c r="L1300" i="21"/>
  <c r="H1301" i="21"/>
  <c r="I1300" i="21"/>
  <c r="J1300" i="21"/>
  <c r="N1300" i="21"/>
  <c r="P1300" i="21"/>
  <c r="F1300" i="21"/>
  <c r="D1301" i="21"/>
  <c r="E1300" i="21"/>
  <c r="L1301" i="21"/>
  <c r="P1301" i="21"/>
  <c r="I1301" i="21"/>
  <c r="H1302" i="21"/>
  <c r="J1301" i="21"/>
  <c r="N1301" i="21"/>
  <c r="O1300" i="21"/>
  <c r="M1300" i="21"/>
  <c r="K1300" i="21"/>
  <c r="Q1300" i="21"/>
  <c r="E1301" i="21"/>
  <c r="D1302" i="21"/>
  <c r="F1301" i="21"/>
  <c r="K1301" i="21"/>
  <c r="O1301" i="21"/>
  <c r="M1301" i="21"/>
  <c r="Q1301" i="21"/>
  <c r="L1302" i="21"/>
  <c r="N1302" i="21"/>
  <c r="J1302" i="21"/>
  <c r="I1302" i="21"/>
  <c r="H1303" i="21"/>
  <c r="P1302" i="21"/>
  <c r="D1303" i="21"/>
  <c r="E1302" i="21"/>
  <c r="F1302" i="21"/>
  <c r="Q1302" i="21"/>
  <c r="O1302" i="21"/>
  <c r="M1302" i="21"/>
  <c r="K1302" i="21"/>
  <c r="H1304" i="21"/>
  <c r="P1303" i="21"/>
  <c r="J1303" i="21"/>
  <c r="L1303" i="21"/>
  <c r="N1303" i="21"/>
  <c r="I1303" i="21"/>
  <c r="E1303" i="21"/>
  <c r="F1303" i="21"/>
  <c r="D1304" i="21"/>
  <c r="N1304" i="21"/>
  <c r="P1304" i="21"/>
  <c r="J1304" i="21"/>
  <c r="L1304" i="21"/>
  <c r="I1304" i="21"/>
  <c r="H1305" i="21"/>
  <c r="O1303" i="21"/>
  <c r="M1303" i="21"/>
  <c r="Q1303" i="21"/>
  <c r="K1303" i="21"/>
  <c r="F1304" i="21"/>
  <c r="D1305" i="21"/>
  <c r="E1304" i="21"/>
  <c r="O1304" i="21"/>
  <c r="Q1304" i="21"/>
  <c r="K1304" i="21"/>
  <c r="M1304" i="21"/>
  <c r="I1305" i="21"/>
  <c r="L1305" i="21"/>
  <c r="N1305" i="21"/>
  <c r="P1305" i="21"/>
  <c r="H1306" i="21"/>
  <c r="J1305" i="21"/>
  <c r="E1305" i="21"/>
  <c r="D1306" i="21"/>
  <c r="F1305" i="21"/>
  <c r="O1305" i="21"/>
  <c r="M1305" i="21"/>
  <c r="Q1305" i="21"/>
  <c r="K1305" i="21"/>
  <c r="P1306" i="21"/>
  <c r="I1306" i="21"/>
  <c r="N1306" i="21"/>
  <c r="H1307" i="21"/>
  <c r="J1306" i="21"/>
  <c r="L1306" i="21"/>
  <c r="D1307" i="21"/>
  <c r="E1306" i="21"/>
  <c r="F1306" i="21"/>
  <c r="Q1306" i="21"/>
  <c r="K1306" i="21"/>
  <c r="O1306" i="21"/>
  <c r="M1306" i="21"/>
  <c r="N1307" i="21"/>
  <c r="I1307" i="21"/>
  <c r="P1307" i="21"/>
  <c r="J1307" i="21"/>
  <c r="L1307" i="21"/>
  <c r="H1308" i="21"/>
  <c r="E1307" i="21"/>
  <c r="D1308" i="21"/>
  <c r="F1307" i="21"/>
  <c r="Q1307" i="21"/>
  <c r="K1307" i="21"/>
  <c r="O1307" i="21"/>
  <c r="M1307" i="21"/>
  <c r="J1308" i="21"/>
  <c r="L1308" i="21"/>
  <c r="P1308" i="21"/>
  <c r="H1309" i="21"/>
  <c r="N1308" i="21"/>
  <c r="I1308" i="21"/>
  <c r="F1308" i="21"/>
  <c r="E1308" i="21"/>
  <c r="D1309" i="21"/>
  <c r="P1309" i="21"/>
  <c r="N1309" i="21"/>
  <c r="I1309" i="21"/>
  <c r="L1309" i="21"/>
  <c r="H1310" i="21"/>
  <c r="J1309" i="21"/>
  <c r="O1308" i="21"/>
  <c r="M1308" i="21"/>
  <c r="Q1308" i="21"/>
  <c r="K1308" i="21"/>
  <c r="D1310" i="21"/>
  <c r="E1309" i="21"/>
  <c r="F1309" i="21"/>
  <c r="O1309" i="21"/>
  <c r="Q1309" i="21"/>
  <c r="K1309" i="21"/>
  <c r="M1309" i="21"/>
  <c r="I1310" i="21"/>
  <c r="H1311" i="21"/>
  <c r="N1310" i="21"/>
  <c r="J1310" i="21"/>
  <c r="L1310" i="21"/>
  <c r="P1310" i="21"/>
  <c r="D1311" i="21"/>
  <c r="E1310" i="21"/>
  <c r="F1310" i="21"/>
  <c r="M1310" i="21"/>
  <c r="K1310" i="21"/>
  <c r="Q1310" i="21"/>
  <c r="O1310" i="21"/>
  <c r="I1311" i="21"/>
  <c r="H1312" i="21"/>
  <c r="P1311" i="21"/>
  <c r="J1311" i="21"/>
  <c r="L1311" i="21"/>
  <c r="N1311" i="21"/>
  <c r="D1312" i="21"/>
  <c r="F1311" i="21"/>
  <c r="E1311" i="21"/>
  <c r="M1311" i="21"/>
  <c r="Q1311" i="21"/>
  <c r="K1311" i="21"/>
  <c r="O1311" i="21"/>
  <c r="L1312" i="21"/>
  <c r="N1312" i="21"/>
  <c r="P1312" i="21"/>
  <c r="J1312" i="21"/>
  <c r="I1312" i="21"/>
  <c r="H1313" i="21"/>
  <c r="D1313" i="21"/>
  <c r="F1312" i="21"/>
  <c r="E1312" i="21"/>
  <c r="M1312" i="21"/>
  <c r="Q1312" i="21"/>
  <c r="K1312" i="21"/>
  <c r="O1312" i="21"/>
  <c r="J1313" i="21"/>
  <c r="L1313" i="21"/>
  <c r="N1313" i="21"/>
  <c r="P1313" i="21"/>
  <c r="H1314" i="21"/>
  <c r="I1313" i="21"/>
  <c r="E1313" i="21"/>
  <c r="D1314" i="21"/>
  <c r="F1313" i="21"/>
  <c r="I1314" i="21"/>
  <c r="J1314" i="21"/>
  <c r="L1314" i="21"/>
  <c r="H1315" i="21"/>
  <c r="N1314" i="21"/>
  <c r="P1314" i="21"/>
  <c r="O1313" i="21"/>
  <c r="Q1313" i="21"/>
  <c r="M1313" i="21"/>
  <c r="K1313" i="21"/>
  <c r="D1315" i="21"/>
  <c r="F1314" i="21"/>
  <c r="E1314" i="21"/>
  <c r="Q1314" i="21"/>
  <c r="O1314" i="21"/>
  <c r="M1314" i="21"/>
  <c r="K1314" i="21"/>
  <c r="L1315" i="21"/>
  <c r="P1315" i="21"/>
  <c r="I1315" i="21"/>
  <c r="H1316" i="21"/>
  <c r="J1315" i="21"/>
  <c r="N1315" i="21"/>
  <c r="F1315" i="21"/>
  <c r="D1316" i="21"/>
  <c r="E1315" i="21"/>
  <c r="O1315" i="21"/>
  <c r="M1315" i="21"/>
  <c r="Q1315" i="21"/>
  <c r="K1315" i="21"/>
  <c r="L1316" i="21"/>
  <c r="N1316" i="21"/>
  <c r="P1316" i="21"/>
  <c r="J1316" i="21"/>
  <c r="I1316" i="21"/>
  <c r="H1317" i="21"/>
  <c r="F1316" i="21"/>
  <c r="D1317" i="21"/>
  <c r="E1316" i="21"/>
  <c r="O1316" i="21"/>
  <c r="M1316" i="21"/>
  <c r="Q1316" i="21"/>
  <c r="K1316" i="21"/>
  <c r="P1317" i="21"/>
  <c r="H1318" i="21"/>
  <c r="J1317" i="21"/>
  <c r="I1317" i="21"/>
  <c r="L1317" i="21"/>
  <c r="N1317" i="21"/>
  <c r="E1317" i="21"/>
  <c r="F1317" i="21"/>
  <c r="D1318" i="21"/>
  <c r="I1318" i="21"/>
  <c r="J1318" i="21"/>
  <c r="L1318" i="21"/>
  <c r="N1318" i="21"/>
  <c r="P1318" i="21"/>
  <c r="H1319" i="21"/>
  <c r="Q1317" i="21"/>
  <c r="K1317" i="21"/>
  <c r="O1317" i="21"/>
  <c r="M1317" i="21"/>
  <c r="D1319" i="21"/>
  <c r="E1318" i="21"/>
  <c r="F1318" i="21"/>
  <c r="M1318" i="21"/>
  <c r="Q1318" i="21"/>
  <c r="K1318" i="21"/>
  <c r="O1318" i="21"/>
  <c r="I1319" i="21"/>
  <c r="H1320" i="21"/>
  <c r="P1319" i="21"/>
  <c r="J1319" i="21"/>
  <c r="L1319" i="21"/>
  <c r="N1319" i="21"/>
  <c r="F1319" i="21"/>
  <c r="D1320" i="21"/>
  <c r="E1319" i="21"/>
  <c r="M1319" i="21"/>
  <c r="Q1319" i="21"/>
  <c r="K1319" i="21"/>
  <c r="O1319" i="21"/>
  <c r="L1320" i="21"/>
  <c r="N1320" i="21"/>
  <c r="P1320" i="21"/>
  <c r="J1320" i="21"/>
  <c r="H1321" i="21"/>
  <c r="I1320" i="21"/>
  <c r="F1320" i="21"/>
  <c r="E1320" i="21"/>
  <c r="D1321" i="21"/>
  <c r="J1321" i="21"/>
  <c r="L1321" i="21"/>
  <c r="N1321" i="21"/>
  <c r="I1321" i="21"/>
  <c r="P1321" i="21"/>
  <c r="H1322" i="21"/>
  <c r="Q1320" i="21"/>
  <c r="K1320" i="21"/>
  <c r="O1320" i="21"/>
  <c r="M1320" i="21"/>
  <c r="E1321" i="21"/>
  <c r="D1322" i="21"/>
  <c r="F1321" i="21"/>
  <c r="K1321" i="21"/>
  <c r="O1321" i="21"/>
  <c r="M1321" i="21"/>
  <c r="Q1321" i="21"/>
  <c r="P1322" i="21"/>
  <c r="I1322" i="21"/>
  <c r="H1323" i="21"/>
  <c r="J1322" i="21"/>
  <c r="L1322" i="21"/>
  <c r="N1322" i="21"/>
  <c r="F1322" i="21"/>
  <c r="D1323" i="21"/>
  <c r="E1322" i="21"/>
  <c r="Q1322" i="21"/>
  <c r="K1322" i="21"/>
  <c r="O1322" i="21"/>
  <c r="M1322" i="21"/>
  <c r="H1324" i="21"/>
  <c r="J1323" i="21"/>
  <c r="L1323" i="21"/>
  <c r="N1323" i="21"/>
  <c r="P1323" i="21"/>
  <c r="I1323" i="21"/>
  <c r="E1323" i="21"/>
  <c r="F1323" i="21"/>
  <c r="D1324" i="21"/>
  <c r="L1324" i="21"/>
  <c r="N1324" i="21"/>
  <c r="P1324" i="21"/>
  <c r="H1325" i="21"/>
  <c r="J1324" i="21"/>
  <c r="I1324" i="21"/>
  <c r="O1323" i="21"/>
  <c r="M1323" i="21"/>
  <c r="Q1323" i="21"/>
  <c r="K1323" i="21"/>
  <c r="F1324" i="21"/>
  <c r="E1324" i="21"/>
  <c r="D1325" i="21"/>
  <c r="H1326" i="21"/>
  <c r="J1325" i="21"/>
  <c r="L1325" i="21"/>
  <c r="N1325" i="21"/>
  <c r="P1325" i="21"/>
  <c r="I1325" i="21"/>
  <c r="M1324" i="21"/>
  <c r="Q1324" i="21"/>
  <c r="K1324" i="21"/>
  <c r="O1324" i="21"/>
  <c r="F1325" i="21"/>
  <c r="D1326" i="21"/>
  <c r="E1325" i="21"/>
  <c r="P1326" i="21"/>
  <c r="J1326" i="21"/>
  <c r="L1326" i="21"/>
  <c r="N1326" i="21"/>
  <c r="H1327" i="21"/>
  <c r="I1326" i="21"/>
  <c r="Q1325" i="21"/>
  <c r="K1325" i="21"/>
  <c r="O1325" i="21"/>
  <c r="M1325" i="21"/>
  <c r="D1327" i="21"/>
  <c r="E1326" i="21"/>
  <c r="F1326" i="21"/>
  <c r="H1328" i="21"/>
  <c r="J1327" i="21"/>
  <c r="P1327" i="21"/>
  <c r="L1327" i="21"/>
  <c r="N1327" i="21"/>
  <c r="I1327" i="21"/>
  <c r="K1326" i="21"/>
  <c r="O1326" i="21"/>
  <c r="M1326" i="21"/>
  <c r="Q1326" i="21"/>
  <c r="E1327" i="21"/>
  <c r="F1327" i="21"/>
  <c r="D1328" i="21"/>
  <c r="J1328" i="21"/>
  <c r="L1328" i="21"/>
  <c r="N1328" i="21"/>
  <c r="P1328" i="21"/>
  <c r="I1328" i="21"/>
  <c r="H1329" i="21"/>
  <c r="M1327" i="21"/>
  <c r="Q1327" i="21"/>
  <c r="K1327" i="21"/>
  <c r="O1327" i="21"/>
  <c r="E1328" i="21"/>
  <c r="D1329" i="21"/>
  <c r="F1328" i="21"/>
  <c r="M1328" i="21"/>
  <c r="Q1328" i="21"/>
  <c r="K1328" i="21"/>
  <c r="O1328" i="21"/>
  <c r="J1329" i="21"/>
  <c r="L1329" i="21"/>
  <c r="N1329" i="21"/>
  <c r="I1329" i="21"/>
  <c r="H1330" i="21"/>
  <c r="P1329" i="21"/>
  <c r="E1329" i="21"/>
  <c r="D1330" i="21"/>
  <c r="F1329" i="21"/>
  <c r="O1329" i="21"/>
  <c r="M1329" i="21"/>
  <c r="Q1329" i="21"/>
  <c r="K1329" i="21"/>
  <c r="P1330" i="21"/>
  <c r="N1330" i="21"/>
  <c r="I1330" i="21"/>
  <c r="H1331" i="21"/>
  <c r="J1330" i="21"/>
  <c r="L1330" i="21"/>
  <c r="E1330" i="21"/>
  <c r="D1331" i="21"/>
  <c r="F1330" i="21"/>
  <c r="M1330" i="21"/>
  <c r="Q1330" i="21"/>
  <c r="K1330" i="21"/>
  <c r="O1330" i="21"/>
  <c r="H1332" i="21"/>
  <c r="I1331" i="21"/>
  <c r="P1331" i="21"/>
  <c r="J1331" i="21"/>
  <c r="L1331" i="21"/>
  <c r="N1331" i="21"/>
  <c r="F1331" i="21"/>
  <c r="E1331" i="21"/>
  <c r="D1332" i="21"/>
  <c r="N1332" i="21"/>
  <c r="P1332" i="21"/>
  <c r="J1332" i="21"/>
  <c r="L1332" i="21"/>
  <c r="H1333" i="21"/>
  <c r="I1332" i="21"/>
  <c r="K1331" i="21"/>
  <c r="O1331" i="21"/>
  <c r="M1331" i="21"/>
  <c r="Q1331" i="21"/>
  <c r="F1332" i="21"/>
  <c r="E1332" i="21"/>
  <c r="D1333" i="21"/>
  <c r="L1333" i="21"/>
  <c r="N1333" i="21"/>
  <c r="P1333" i="21"/>
  <c r="J1333" i="21"/>
  <c r="H1334" i="21"/>
  <c r="I1333" i="21"/>
  <c r="K1332" i="21"/>
  <c r="O1332" i="21"/>
  <c r="M1332" i="21"/>
  <c r="Q1332" i="21"/>
  <c r="E1333" i="21"/>
  <c r="D1334" i="21"/>
  <c r="F1333" i="21"/>
  <c r="P1334" i="21"/>
  <c r="I1334" i="21"/>
  <c r="J1334" i="21"/>
  <c r="L1334" i="21"/>
  <c r="N1334" i="21"/>
  <c r="H1335" i="21"/>
  <c r="Q1333" i="21"/>
  <c r="K1333" i="21"/>
  <c r="O1333" i="21"/>
  <c r="M1333" i="21"/>
  <c r="E1334" i="21"/>
  <c r="D1335" i="21"/>
  <c r="F1334" i="21"/>
  <c r="K1334" i="21"/>
  <c r="O1334" i="21"/>
  <c r="M1334" i="21"/>
  <c r="Q1334" i="21"/>
  <c r="J1335" i="21"/>
  <c r="N1335" i="21"/>
  <c r="P1335" i="21"/>
  <c r="L1335" i="21"/>
  <c r="H1336" i="21"/>
  <c r="I1335" i="21"/>
  <c r="E1335" i="21"/>
  <c r="F1335" i="21"/>
  <c r="D1336" i="21"/>
  <c r="J1336" i="21"/>
  <c r="L1336" i="21"/>
  <c r="N1336" i="21"/>
  <c r="P1336" i="21"/>
  <c r="I1336" i="21"/>
  <c r="H1337" i="21"/>
  <c r="O1335" i="21"/>
  <c r="Q1335" i="21"/>
  <c r="M1335" i="21"/>
  <c r="K1335" i="21"/>
  <c r="E1336" i="21"/>
  <c r="F1336" i="21"/>
  <c r="D1337" i="21"/>
  <c r="O1336" i="21"/>
  <c r="Q1336" i="21"/>
  <c r="M1336" i="21"/>
  <c r="K1336" i="21"/>
  <c r="J1337" i="21"/>
  <c r="L1337" i="21"/>
  <c r="N1337" i="21"/>
  <c r="I1337" i="21"/>
  <c r="H1338" i="21"/>
  <c r="P1337" i="21"/>
  <c r="D1338" i="21"/>
  <c r="E1337" i="21"/>
  <c r="F1337" i="21"/>
  <c r="M1337" i="21"/>
  <c r="Q1337" i="21"/>
  <c r="K1337" i="21"/>
  <c r="O1337" i="21"/>
  <c r="P1338" i="21"/>
  <c r="L1338" i="21"/>
  <c r="N1338" i="21"/>
  <c r="H1339" i="21"/>
  <c r="I1338" i="21"/>
  <c r="J1338" i="21"/>
  <c r="D1339" i="21"/>
  <c r="E1338" i="21"/>
  <c r="F1338" i="21"/>
  <c r="P1339" i="21"/>
  <c r="H1340" i="21"/>
  <c r="N1339" i="21"/>
  <c r="J1339" i="21"/>
  <c r="L1339" i="21"/>
  <c r="I1339" i="21"/>
  <c r="Q1338" i="21"/>
  <c r="K1338" i="21"/>
  <c r="O1338" i="21"/>
  <c r="M1338" i="21"/>
  <c r="F1339" i="21"/>
  <c r="E1339" i="21"/>
  <c r="D1340" i="21"/>
  <c r="L1340" i="21"/>
  <c r="N1340" i="21"/>
  <c r="P1340" i="21"/>
  <c r="I1340" i="21"/>
  <c r="H1341" i="21"/>
  <c r="J1340" i="21"/>
  <c r="O1339" i="21"/>
  <c r="M1339" i="21"/>
  <c r="Q1339" i="21"/>
  <c r="K1339" i="21"/>
  <c r="F1340" i="21"/>
  <c r="D1341" i="21"/>
  <c r="E1340" i="21"/>
  <c r="K1340" i="21"/>
  <c r="Q1340" i="21"/>
  <c r="O1340" i="21"/>
  <c r="M1340" i="21"/>
  <c r="L1341" i="21"/>
  <c r="N1341" i="21"/>
  <c r="P1341" i="21"/>
  <c r="H1342" i="21"/>
  <c r="I1341" i="21"/>
  <c r="J1341" i="21"/>
  <c r="E1341" i="21"/>
  <c r="D1342" i="21"/>
  <c r="F1341" i="21"/>
  <c r="H1343" i="21"/>
  <c r="I1342" i="21"/>
  <c r="P1342" i="21"/>
  <c r="J1342" i="21"/>
  <c r="L1342" i="21"/>
  <c r="N1342" i="21"/>
  <c r="Q1341" i="21"/>
  <c r="K1341" i="21"/>
  <c r="O1341" i="21"/>
  <c r="M1341" i="21"/>
  <c r="D1343" i="21"/>
  <c r="E1342" i="21"/>
  <c r="F1342" i="21"/>
  <c r="L1343" i="21"/>
  <c r="N1343" i="21"/>
  <c r="P1343" i="21"/>
  <c r="H1344" i="21"/>
  <c r="J1343" i="21"/>
  <c r="I1343" i="21"/>
  <c r="K1342" i="21"/>
  <c r="O1342" i="21"/>
  <c r="M1342" i="21"/>
  <c r="Q1342" i="21"/>
  <c r="E1343" i="21"/>
  <c r="F1343" i="21"/>
  <c r="D1344" i="21"/>
  <c r="J1344" i="21"/>
  <c r="L1344" i="21"/>
  <c r="N1344" i="21"/>
  <c r="P1344" i="21"/>
  <c r="H1345" i="21"/>
  <c r="I1344" i="21"/>
  <c r="O1343" i="21"/>
  <c r="M1343" i="21"/>
  <c r="K1343" i="21"/>
  <c r="Q1343" i="21"/>
  <c r="E1344" i="21"/>
  <c r="F1344" i="21"/>
  <c r="D1345" i="21"/>
  <c r="P1345" i="21"/>
  <c r="I1345" i="21"/>
  <c r="N1345" i="21"/>
  <c r="H1346" i="21"/>
  <c r="J1345" i="21"/>
  <c r="L1345" i="21"/>
  <c r="Q1344" i="21"/>
  <c r="K1344" i="21"/>
  <c r="O1344" i="21"/>
  <c r="M1344" i="21"/>
  <c r="E1345" i="21"/>
  <c r="D1346" i="21"/>
  <c r="F1345" i="21"/>
  <c r="K1345" i="21"/>
  <c r="O1345" i="21"/>
  <c r="M1345" i="21"/>
  <c r="Q1345" i="21"/>
  <c r="I1346" i="21"/>
  <c r="N1346" i="21"/>
  <c r="H1347" i="21"/>
  <c r="J1346" i="21"/>
  <c r="L1346" i="21"/>
  <c r="P1346" i="21"/>
  <c r="E1346" i="21"/>
  <c r="D1347" i="21"/>
  <c r="F1346" i="21"/>
  <c r="K1346" i="21"/>
  <c r="O1346" i="21"/>
  <c r="M1346" i="21"/>
  <c r="Q1346" i="21"/>
  <c r="P1347" i="21"/>
  <c r="H1348" i="21"/>
  <c r="I1347" i="21"/>
  <c r="J1347" i="21"/>
  <c r="L1347" i="21"/>
  <c r="N1347" i="21"/>
  <c r="F1347" i="21"/>
  <c r="E1347" i="21"/>
  <c r="D1348" i="21"/>
  <c r="N1348" i="21"/>
  <c r="P1348" i="21"/>
  <c r="J1348" i="21"/>
  <c r="L1348" i="21"/>
  <c r="I1348" i="21"/>
  <c r="H1349" i="21"/>
  <c r="K1347" i="21"/>
  <c r="O1347" i="21"/>
  <c r="M1347" i="21"/>
  <c r="Q1347" i="21"/>
  <c r="F1348" i="21"/>
  <c r="E1348" i="21"/>
  <c r="D1349" i="21"/>
  <c r="K1348" i="21"/>
  <c r="O1348" i="21"/>
  <c r="M1348" i="21"/>
  <c r="Q1348" i="21"/>
  <c r="L1349" i="21"/>
  <c r="N1349" i="21"/>
  <c r="P1349" i="21"/>
  <c r="H1350" i="21"/>
  <c r="I1349" i="21"/>
  <c r="J1349" i="21"/>
  <c r="E1349" i="21"/>
  <c r="D1350" i="21"/>
  <c r="F1349" i="21"/>
  <c r="I1350" i="21"/>
  <c r="P1350" i="21"/>
  <c r="N1350" i="21"/>
  <c r="H1351" i="21"/>
  <c r="J1350" i="21"/>
  <c r="L1350" i="21"/>
  <c r="Q1349" i="21"/>
  <c r="K1349" i="21"/>
  <c r="O1349" i="21"/>
  <c r="M1349" i="21"/>
  <c r="F1350" i="21"/>
  <c r="D1351" i="21"/>
  <c r="E1350" i="21"/>
  <c r="M1350" i="21"/>
  <c r="Q1350" i="21"/>
  <c r="K1350" i="21"/>
  <c r="O1350" i="21"/>
  <c r="J1351" i="21"/>
  <c r="L1351" i="21"/>
  <c r="P1351" i="21"/>
  <c r="I1351" i="21"/>
  <c r="H1352" i="21"/>
  <c r="N1351" i="21"/>
  <c r="D1352" i="21"/>
  <c r="F1351" i="21"/>
  <c r="E1351" i="21"/>
  <c r="M1351" i="21"/>
  <c r="Q1351" i="21"/>
  <c r="K1351" i="21"/>
  <c r="O1351" i="21"/>
  <c r="J1352" i="21"/>
  <c r="L1352" i="21"/>
  <c r="N1352" i="21"/>
  <c r="P1352" i="21"/>
  <c r="H1353" i="21"/>
  <c r="I1352" i="21"/>
  <c r="D1353" i="21"/>
  <c r="F1352" i="21"/>
  <c r="E1352" i="21"/>
  <c r="P1353" i="21"/>
  <c r="L1353" i="21"/>
  <c r="N1353" i="21"/>
  <c r="H1354" i="21"/>
  <c r="I1353" i="21"/>
  <c r="J1353" i="21"/>
  <c r="Q1352" i="21"/>
  <c r="K1352" i="21"/>
  <c r="O1352" i="21"/>
  <c r="M1352" i="21"/>
  <c r="F1353" i="21"/>
  <c r="D1354" i="21"/>
  <c r="E1353" i="21"/>
  <c r="N1354" i="21"/>
  <c r="H1355" i="21"/>
  <c r="J1354" i="21"/>
  <c r="L1354" i="21"/>
  <c r="I1354" i="21"/>
  <c r="P1354" i="21"/>
  <c r="K1353" i="21"/>
  <c r="O1353" i="21"/>
  <c r="M1353" i="21"/>
  <c r="Q1353" i="21"/>
  <c r="E1354" i="21"/>
  <c r="D1355" i="21"/>
  <c r="F1354" i="21"/>
  <c r="I1355" i="21"/>
  <c r="H1356" i="21"/>
  <c r="P1355" i="21"/>
  <c r="J1355" i="21"/>
  <c r="L1355" i="21"/>
  <c r="N1355" i="21"/>
  <c r="Q1354" i="21"/>
  <c r="K1354" i="21"/>
  <c r="O1354" i="21"/>
  <c r="M1354" i="21"/>
  <c r="F1355" i="21"/>
  <c r="D1356" i="21"/>
  <c r="E1355" i="21"/>
  <c r="O1355" i="21"/>
  <c r="M1355" i="21"/>
  <c r="Q1355" i="21"/>
  <c r="K1355" i="21"/>
  <c r="N1356" i="21"/>
  <c r="P1356" i="21"/>
  <c r="L1356" i="21"/>
  <c r="H1357" i="21"/>
  <c r="I1356" i="21"/>
  <c r="J1356" i="21"/>
  <c r="D1357" i="21"/>
  <c r="F1356" i="21"/>
  <c r="E1356" i="21"/>
  <c r="J1357" i="21"/>
  <c r="L1357" i="21"/>
  <c r="N1357" i="21"/>
  <c r="I1357" i="21"/>
  <c r="H1358" i="21"/>
  <c r="P1357" i="21"/>
  <c r="K1356" i="21"/>
  <c r="O1356" i="21"/>
  <c r="M1356" i="21"/>
  <c r="Q1356" i="21"/>
  <c r="E1357" i="21"/>
  <c r="D1358" i="21"/>
  <c r="F1357" i="21"/>
  <c r="Q1357" i="21"/>
  <c r="K1357" i="21"/>
  <c r="O1357" i="21"/>
  <c r="M1357" i="21"/>
  <c r="L1358" i="21"/>
  <c r="I1358" i="21"/>
  <c r="N1358" i="21"/>
  <c r="H1359" i="21"/>
  <c r="J1358" i="21"/>
  <c r="P1358" i="21"/>
  <c r="E1358" i="21"/>
  <c r="F1358" i="21"/>
  <c r="D1359" i="21"/>
  <c r="M1358" i="21"/>
  <c r="Q1358" i="21"/>
  <c r="K1358" i="21"/>
  <c r="O1358" i="21"/>
  <c r="H1360" i="21"/>
  <c r="P1359" i="21"/>
  <c r="I1359" i="21"/>
  <c r="J1359" i="21"/>
  <c r="L1359" i="21"/>
  <c r="N1359" i="21"/>
  <c r="F1359" i="21"/>
  <c r="D1360" i="21"/>
  <c r="E1359" i="21"/>
  <c r="N1360" i="21"/>
  <c r="P1360" i="21"/>
  <c r="J1360" i="21"/>
  <c r="L1360" i="21"/>
  <c r="H1361" i="21"/>
  <c r="I1360" i="21"/>
  <c r="M1359" i="21"/>
  <c r="Q1359" i="21"/>
  <c r="K1359" i="21"/>
  <c r="O1359" i="21"/>
  <c r="D1361" i="21"/>
  <c r="F1360" i="21"/>
  <c r="E1360" i="21"/>
  <c r="L1361" i="21"/>
  <c r="P1361" i="21"/>
  <c r="N1361" i="21"/>
  <c r="H1362" i="21"/>
  <c r="I1361" i="21"/>
  <c r="J1361" i="21"/>
  <c r="Q1360" i="21"/>
  <c r="K1360" i="21"/>
  <c r="O1360" i="21"/>
  <c r="M1360" i="21"/>
  <c r="E1361" i="21"/>
  <c r="F1361" i="21"/>
  <c r="D1362" i="21"/>
  <c r="H1363" i="21"/>
  <c r="J1362" i="21"/>
  <c r="L1362" i="21"/>
  <c r="I1362" i="21"/>
  <c r="N1362" i="21"/>
  <c r="P1362" i="21"/>
  <c r="K1361" i="21"/>
  <c r="O1361" i="21"/>
  <c r="M1361" i="21"/>
  <c r="Q1361" i="21"/>
  <c r="E1362" i="21"/>
  <c r="D1363" i="21"/>
  <c r="F1362" i="21"/>
  <c r="H1364" i="21"/>
  <c r="I1363" i="21"/>
  <c r="P1363" i="21"/>
  <c r="J1363" i="21"/>
  <c r="L1363" i="21"/>
  <c r="N1363" i="21"/>
  <c r="K1362" i="21"/>
  <c r="O1362" i="21"/>
  <c r="M1362" i="21"/>
  <c r="Q1362" i="21"/>
  <c r="F1363" i="21"/>
  <c r="E1363" i="21"/>
  <c r="D1364" i="21"/>
  <c r="J1364" i="21"/>
  <c r="L1364" i="21"/>
  <c r="P1364" i="21"/>
  <c r="N1364" i="21"/>
  <c r="I1364" i="21"/>
  <c r="H1365" i="21"/>
  <c r="K1363" i="21"/>
  <c r="O1363" i="21"/>
  <c r="M1363" i="21"/>
  <c r="Q1363" i="21"/>
  <c r="E1364" i="21"/>
  <c r="D1365" i="21"/>
  <c r="F1364" i="21"/>
  <c r="O1364" i="21"/>
  <c r="M1364" i="21"/>
  <c r="Q1364" i="21"/>
  <c r="K1364" i="21"/>
  <c r="N1365" i="21"/>
  <c r="H1366" i="21"/>
  <c r="L1365" i="21"/>
  <c r="I1365" i="21"/>
  <c r="P1365" i="21"/>
  <c r="J1365" i="21"/>
  <c r="E1365" i="21"/>
  <c r="D1366" i="21"/>
  <c r="F1365" i="21"/>
  <c r="H1367" i="21"/>
  <c r="N1366" i="21"/>
  <c r="I1366" i="21"/>
  <c r="J1366" i="21"/>
  <c r="L1366" i="21"/>
  <c r="P1366" i="21"/>
  <c r="Q1365" i="21"/>
  <c r="K1365" i="21"/>
  <c r="O1365" i="21"/>
  <c r="M1365" i="21"/>
  <c r="D1367" i="21"/>
  <c r="E1366" i="21"/>
  <c r="F1366" i="21"/>
  <c r="N1367" i="21"/>
  <c r="H1368" i="21"/>
  <c r="I1367" i="21"/>
  <c r="J1367" i="21"/>
  <c r="L1367" i="21"/>
  <c r="P1367" i="21"/>
  <c r="M1366" i="21"/>
  <c r="Q1366" i="21"/>
  <c r="K1366" i="21"/>
  <c r="O1366" i="21"/>
  <c r="E1367" i="21"/>
  <c r="F1367" i="21"/>
  <c r="D1368" i="21"/>
  <c r="L1368" i="21"/>
  <c r="N1368" i="21"/>
  <c r="P1368" i="21"/>
  <c r="H1369" i="21"/>
  <c r="I1368" i="21"/>
  <c r="J1368" i="21"/>
  <c r="K1367" i="21"/>
  <c r="O1367" i="21"/>
  <c r="M1367" i="21"/>
  <c r="Q1367" i="21"/>
  <c r="D1369" i="21"/>
  <c r="F1368" i="21"/>
  <c r="E1368" i="21"/>
  <c r="N1369" i="21"/>
  <c r="P1369" i="21"/>
  <c r="L1369" i="21"/>
  <c r="H1370" i="21"/>
  <c r="I1369" i="21"/>
  <c r="J1369" i="21"/>
  <c r="K1368" i="21"/>
  <c r="Q1368" i="21"/>
  <c r="O1368" i="21"/>
  <c r="M1368" i="21"/>
  <c r="E1369" i="21"/>
  <c r="D1370" i="21"/>
  <c r="F1369" i="21"/>
  <c r="H1371" i="21"/>
  <c r="J1370" i="21"/>
  <c r="L1370" i="21"/>
  <c r="I1370" i="21"/>
  <c r="P1370" i="21"/>
  <c r="N1370" i="21"/>
  <c r="K1369" i="21"/>
  <c r="Q1369" i="21"/>
  <c r="M1369" i="21"/>
  <c r="O1369" i="21"/>
  <c r="E1370" i="21"/>
  <c r="D1371" i="21"/>
  <c r="F1370" i="21"/>
  <c r="H1372" i="21"/>
  <c r="I1371" i="21"/>
  <c r="N1371" i="21"/>
  <c r="J1371" i="21"/>
  <c r="P1371" i="21"/>
  <c r="L1371" i="21"/>
  <c r="M1370" i="21"/>
  <c r="O1370" i="21"/>
  <c r="Q1370" i="21"/>
  <c r="K1370" i="21"/>
  <c r="F1371" i="21"/>
  <c r="D1372" i="21"/>
  <c r="E1371" i="21"/>
  <c r="J1372" i="21"/>
  <c r="N1372" i="21"/>
  <c r="P1372" i="21"/>
  <c r="L1372" i="21"/>
  <c r="H1373" i="21"/>
  <c r="I1372" i="21"/>
  <c r="K1371" i="21"/>
  <c r="O1371" i="21"/>
  <c r="M1371" i="21"/>
  <c r="Q1371" i="21"/>
  <c r="F1372" i="21"/>
  <c r="D1373" i="21"/>
  <c r="E1372" i="21"/>
  <c r="J1373" i="21"/>
  <c r="L1373" i="21"/>
  <c r="N1373" i="21"/>
  <c r="I1373" i="21"/>
  <c r="P1373" i="21"/>
  <c r="H1374" i="21"/>
  <c r="K1372" i="21"/>
  <c r="M1372" i="21"/>
  <c r="Q1372" i="21"/>
  <c r="O1372" i="21"/>
  <c r="E1373" i="21"/>
  <c r="D1374" i="21"/>
  <c r="F1373" i="21"/>
  <c r="Q1373" i="21"/>
  <c r="K1373" i="21"/>
  <c r="M1373" i="21"/>
  <c r="O1373" i="21"/>
  <c r="H1375" i="21"/>
  <c r="I1374" i="21"/>
  <c r="J1374" i="21"/>
  <c r="L1374" i="21"/>
  <c r="P1374" i="21"/>
  <c r="N1374" i="21"/>
  <c r="E1374" i="21"/>
  <c r="D1375" i="21"/>
  <c r="F1374" i="21"/>
  <c r="I1375" i="21"/>
  <c r="H1376" i="21"/>
  <c r="L1375" i="21"/>
  <c r="J1375" i="21"/>
  <c r="N1375" i="21"/>
  <c r="P1375" i="21"/>
  <c r="M1374" i="21"/>
  <c r="K1374" i="21"/>
  <c r="Q1374" i="21"/>
  <c r="O1374" i="21"/>
  <c r="D1376" i="21"/>
  <c r="F1375" i="21"/>
  <c r="E1375" i="21"/>
  <c r="M1375" i="21"/>
  <c r="Q1375" i="21"/>
  <c r="O1375" i="21"/>
  <c r="K1375" i="21"/>
  <c r="L1376" i="21"/>
  <c r="N1376" i="21"/>
  <c r="P1376" i="21"/>
  <c r="J1376" i="21"/>
  <c r="H1377" i="21"/>
  <c r="I1376" i="21"/>
  <c r="D1377" i="21"/>
  <c r="F1376" i="21"/>
  <c r="E1376" i="21"/>
  <c r="N1377" i="21"/>
  <c r="P1377" i="21"/>
  <c r="J1377" i="21"/>
  <c r="H1378" i="21"/>
  <c r="I1377" i="21"/>
  <c r="L1377" i="21"/>
  <c r="Q1376" i="21"/>
  <c r="K1376" i="21"/>
  <c r="O1376" i="21"/>
  <c r="M1376" i="21"/>
  <c r="E1377" i="21"/>
  <c r="D1378" i="21"/>
  <c r="F1377" i="21"/>
  <c r="H1379" i="21"/>
  <c r="J1378" i="21"/>
  <c r="L1378" i="21"/>
  <c r="N1378" i="21"/>
  <c r="P1378" i="21"/>
  <c r="I1378" i="21"/>
  <c r="O1377" i="21"/>
  <c r="Q1377" i="21"/>
  <c r="M1377" i="21"/>
  <c r="K1377" i="21"/>
  <c r="D1379" i="21"/>
  <c r="F1378" i="21"/>
  <c r="E1378" i="21"/>
  <c r="H1380" i="21"/>
  <c r="I1379" i="21"/>
  <c r="L1379" i="21"/>
  <c r="J1379" i="21"/>
  <c r="N1379" i="21"/>
  <c r="P1379" i="21"/>
  <c r="K1378" i="21"/>
  <c r="Q1378" i="21"/>
  <c r="O1378" i="21"/>
  <c r="M1378" i="21"/>
  <c r="F1379" i="21"/>
  <c r="E1379" i="21"/>
  <c r="D1380" i="21"/>
  <c r="L1380" i="21"/>
  <c r="N1380" i="21"/>
  <c r="P1380" i="21"/>
  <c r="J1380" i="21"/>
  <c r="I1380" i="21"/>
  <c r="H1381" i="21"/>
  <c r="K1379" i="21"/>
  <c r="O1379" i="21"/>
  <c r="M1379" i="21"/>
  <c r="Q1379" i="21"/>
  <c r="F1380" i="21"/>
  <c r="E1380" i="21"/>
  <c r="D1381" i="21"/>
  <c r="O1380" i="21"/>
  <c r="M1380" i="21"/>
  <c r="K1380" i="21"/>
  <c r="Q1380" i="21"/>
  <c r="P1381" i="21"/>
  <c r="I1381" i="21"/>
  <c r="J1381" i="21"/>
  <c r="H1382" i="21"/>
  <c r="L1381" i="21"/>
  <c r="N1381" i="21"/>
  <c r="E1381" i="21"/>
  <c r="F1381" i="21"/>
  <c r="D1382" i="21"/>
  <c r="Q1381" i="21"/>
  <c r="K1381" i="21"/>
  <c r="O1381" i="21"/>
  <c r="M1381" i="21"/>
  <c r="P1382" i="21"/>
  <c r="N1382" i="21"/>
  <c r="H1383" i="21"/>
  <c r="I1382" i="21"/>
  <c r="J1382" i="21"/>
  <c r="L1382" i="21"/>
  <c r="D1383" i="21"/>
  <c r="E1382" i="21"/>
  <c r="F1382" i="21"/>
  <c r="N1383" i="21"/>
  <c r="P1383" i="21"/>
  <c r="H1384" i="21"/>
  <c r="J1383" i="21"/>
  <c r="L1383" i="21"/>
  <c r="I1383" i="21"/>
  <c r="K1382" i="21"/>
  <c r="O1382" i="21"/>
  <c r="M1382" i="21"/>
  <c r="Q1382" i="21"/>
  <c r="F1383" i="21"/>
  <c r="D1384" i="21"/>
  <c r="E1383" i="21"/>
  <c r="L1384" i="21"/>
  <c r="N1384" i="21"/>
  <c r="P1384" i="21"/>
  <c r="J1384" i="21"/>
  <c r="H1385" i="21"/>
  <c r="I1384" i="21"/>
  <c r="M1383" i="21"/>
  <c r="K1383" i="21"/>
  <c r="O1383" i="21"/>
  <c r="Q1383" i="21"/>
  <c r="F1384" i="21"/>
  <c r="D1385" i="21"/>
  <c r="E1384" i="21"/>
  <c r="L1385" i="21"/>
  <c r="N1385" i="21"/>
  <c r="I1385" i="21"/>
  <c r="H1386" i="21"/>
  <c r="P1385" i="21"/>
  <c r="J1385" i="21"/>
  <c r="Q1384" i="21"/>
  <c r="K1384" i="21"/>
  <c r="O1384" i="21"/>
  <c r="M1384" i="21"/>
  <c r="D1386" i="21"/>
  <c r="E1385" i="21"/>
  <c r="F1385" i="21"/>
  <c r="K1385" i="21"/>
  <c r="O1385" i="21"/>
  <c r="M1385" i="21"/>
  <c r="Q1385" i="21"/>
  <c r="H1387" i="21"/>
  <c r="J1386" i="21"/>
  <c r="L1386" i="21"/>
  <c r="I1386" i="21"/>
  <c r="N1386" i="21"/>
  <c r="P1386" i="21"/>
  <c r="F1386" i="21"/>
  <c r="E1386" i="21"/>
  <c r="D1387" i="21"/>
  <c r="I1387" i="21"/>
  <c r="H1388" i="21"/>
  <c r="P1387" i="21"/>
  <c r="J1387" i="21"/>
  <c r="L1387" i="21"/>
  <c r="N1387" i="21"/>
  <c r="K1386" i="21"/>
  <c r="O1386" i="21"/>
  <c r="M1386" i="21"/>
  <c r="Q1386" i="21"/>
  <c r="E1387" i="21"/>
  <c r="F1387" i="21"/>
  <c r="D1388" i="21"/>
  <c r="O1387" i="21"/>
  <c r="M1387" i="21"/>
  <c r="Q1387" i="21"/>
  <c r="K1387" i="21"/>
  <c r="L1388" i="21"/>
  <c r="N1388" i="21"/>
  <c r="P1388" i="21"/>
  <c r="I1388" i="21"/>
  <c r="J1388" i="21"/>
  <c r="H1389" i="21"/>
  <c r="F1388" i="21"/>
  <c r="E1388" i="21"/>
  <c r="D1389" i="21"/>
  <c r="Q1388" i="21"/>
  <c r="K1388" i="21"/>
  <c r="O1388" i="21"/>
  <c r="M1388" i="21"/>
  <c r="I1389" i="21"/>
  <c r="H1390" i="21"/>
  <c r="P1389" i="21"/>
  <c r="J1389" i="21"/>
  <c r="L1389" i="21"/>
  <c r="N1389" i="21"/>
  <c r="F1389" i="21"/>
  <c r="E1389" i="21"/>
  <c r="D1390" i="21"/>
  <c r="K1389" i="21"/>
  <c r="O1389" i="21"/>
  <c r="M1389" i="21"/>
  <c r="Q1389" i="21"/>
  <c r="H1391" i="21"/>
  <c r="J1390" i="21"/>
  <c r="L1390" i="21"/>
  <c r="I1390" i="21"/>
  <c r="N1390" i="21"/>
  <c r="P1390" i="21"/>
  <c r="E1390" i="21"/>
  <c r="F1390" i="21"/>
  <c r="D1391" i="21"/>
  <c r="P1391" i="21"/>
  <c r="H1392" i="21"/>
  <c r="J1391" i="21"/>
  <c r="L1391" i="21"/>
  <c r="I1391" i="21"/>
  <c r="N1391" i="21"/>
  <c r="M1390" i="21"/>
  <c r="Q1390" i="21"/>
  <c r="K1390" i="21"/>
  <c r="O1390" i="21"/>
  <c r="D1392" i="21"/>
  <c r="F1391" i="21"/>
  <c r="E1391" i="21"/>
  <c r="I1392" i="21"/>
  <c r="H1393" i="21"/>
  <c r="J1392" i="21"/>
  <c r="L1392" i="21"/>
  <c r="N1392" i="21"/>
  <c r="P1392" i="21"/>
  <c r="M1391" i="21"/>
  <c r="Q1391" i="21"/>
  <c r="K1391" i="21"/>
  <c r="O1391" i="21"/>
  <c r="E1392" i="21"/>
  <c r="D1393" i="21"/>
  <c r="F1392" i="21"/>
  <c r="M1392" i="21"/>
  <c r="Q1392" i="21"/>
  <c r="K1392" i="21"/>
  <c r="O1392" i="21"/>
  <c r="J1393" i="21"/>
  <c r="L1393" i="21"/>
  <c r="N1393" i="21"/>
  <c r="H1394" i="21"/>
  <c r="I1393" i="21"/>
  <c r="P1393" i="21"/>
  <c r="D1394" i="21"/>
  <c r="F1393" i="21"/>
  <c r="E1393" i="21"/>
  <c r="J1394" i="21"/>
  <c r="L1394" i="21"/>
  <c r="P1394" i="21"/>
  <c r="I1394" i="21"/>
  <c r="H1395" i="21"/>
  <c r="N1394" i="21"/>
  <c r="K1393" i="21"/>
  <c r="O1393" i="21"/>
  <c r="M1393" i="21"/>
  <c r="Q1393" i="21"/>
  <c r="E1394" i="21"/>
  <c r="D1395" i="21"/>
  <c r="F1394" i="21"/>
  <c r="M1394" i="21"/>
  <c r="Q1394" i="21"/>
  <c r="K1394" i="21"/>
  <c r="O1394" i="21"/>
  <c r="H1396" i="21"/>
  <c r="I1395" i="21"/>
  <c r="P1395" i="21"/>
  <c r="J1395" i="21"/>
  <c r="L1395" i="21"/>
  <c r="N1395" i="21"/>
  <c r="F1395" i="21"/>
  <c r="D1396" i="21"/>
  <c r="E1395" i="21"/>
  <c r="N1396" i="21"/>
  <c r="P1396" i="21"/>
  <c r="J1396" i="21"/>
  <c r="L1396" i="21"/>
  <c r="I1396" i="21"/>
  <c r="H1397" i="21"/>
  <c r="K1395" i="21"/>
  <c r="O1395" i="21"/>
  <c r="M1395" i="21"/>
  <c r="Q1395" i="21"/>
  <c r="E1396" i="21"/>
  <c r="D1397" i="21"/>
  <c r="F1396" i="21"/>
  <c r="M1396" i="21"/>
  <c r="Q1396" i="21"/>
  <c r="K1396" i="21"/>
  <c r="O1396" i="21"/>
  <c r="L1397" i="21"/>
  <c r="N1397" i="21"/>
  <c r="P1397" i="21"/>
  <c r="I1397" i="21"/>
  <c r="H1398" i="21"/>
  <c r="J1397" i="21"/>
  <c r="D1398" i="21"/>
  <c r="E1397" i="21"/>
  <c r="F1397" i="21"/>
  <c r="M1397" i="21"/>
  <c r="Q1397" i="21"/>
  <c r="K1397" i="21"/>
  <c r="O1397" i="21"/>
  <c r="I1398" i="21"/>
  <c r="J1398" i="21"/>
  <c r="L1398" i="21"/>
  <c r="H1399" i="21"/>
  <c r="N1398" i="21"/>
  <c r="P1398" i="21"/>
  <c r="D1399" i="21"/>
  <c r="E1398" i="21"/>
  <c r="F1398" i="21"/>
  <c r="Q1398" i="21"/>
  <c r="K1398" i="21"/>
  <c r="M1398" i="21"/>
  <c r="O1398" i="21"/>
  <c r="H1400" i="21"/>
  <c r="I1399" i="21"/>
  <c r="L1399" i="21"/>
  <c r="J1399" i="21"/>
  <c r="N1399" i="21"/>
  <c r="P1399" i="21"/>
  <c r="F1399" i="21"/>
  <c r="E1399" i="21"/>
  <c r="D1400" i="21"/>
  <c r="N1400" i="21"/>
  <c r="P1400" i="21"/>
  <c r="L1400" i="21"/>
  <c r="J1400" i="21"/>
  <c r="I1400" i="21"/>
  <c r="H1401" i="21"/>
  <c r="Q1399" i="21"/>
  <c r="K1399" i="21"/>
  <c r="O1399" i="21"/>
  <c r="M1399" i="21"/>
  <c r="D1401" i="21"/>
  <c r="F1400" i="21"/>
  <c r="E1400" i="21"/>
  <c r="M1400" i="21"/>
  <c r="Q1400" i="21"/>
  <c r="K1400" i="21"/>
  <c r="O1400" i="21"/>
  <c r="I1401" i="21"/>
  <c r="L1401" i="21"/>
  <c r="N1401" i="21"/>
  <c r="P1401" i="21"/>
  <c r="H1402" i="21"/>
  <c r="J1401" i="21"/>
  <c r="D1402" i="21"/>
  <c r="E1401" i="21"/>
  <c r="F1401" i="21"/>
  <c r="M1401" i="21"/>
  <c r="Q1401" i="21"/>
  <c r="K1401" i="21"/>
  <c r="O1401" i="21"/>
  <c r="P1402" i="21"/>
  <c r="L1402" i="21"/>
  <c r="N1402" i="21"/>
  <c r="H1403" i="21"/>
  <c r="I1402" i="21"/>
  <c r="J1402" i="21"/>
  <c r="E1402" i="21"/>
  <c r="D1403" i="21"/>
  <c r="F1402" i="21"/>
  <c r="P1403" i="21"/>
  <c r="I1403" i="21"/>
  <c r="N1403" i="21"/>
  <c r="J1403" i="21"/>
  <c r="L1403" i="21"/>
  <c r="H1404" i="21"/>
  <c r="K1402" i="21"/>
  <c r="Q1402" i="21"/>
  <c r="O1402" i="21"/>
  <c r="M1402" i="21"/>
  <c r="F1403" i="21"/>
  <c r="E1403" i="21"/>
  <c r="D1404" i="21"/>
  <c r="K1403" i="21"/>
  <c r="O1403" i="21"/>
  <c r="M1403" i="21"/>
  <c r="Q1403" i="21"/>
  <c r="N1404" i="21"/>
  <c r="P1404" i="21"/>
  <c r="J1404" i="21"/>
  <c r="L1404" i="21"/>
  <c r="H1405" i="21"/>
  <c r="I1404" i="21"/>
  <c r="F1404" i="21"/>
  <c r="E1404" i="21"/>
  <c r="D1405" i="21"/>
  <c r="N1405" i="21"/>
  <c r="H1406" i="21"/>
  <c r="J1405" i="21"/>
  <c r="L1405" i="21"/>
  <c r="P1405" i="21"/>
  <c r="I1405" i="21"/>
  <c r="M1404" i="21"/>
  <c r="K1404" i="21"/>
  <c r="O1404" i="21"/>
  <c r="Q1404" i="21"/>
  <c r="E1405" i="21"/>
  <c r="D1406" i="21"/>
  <c r="F1405" i="21"/>
  <c r="N1406" i="21"/>
  <c r="P1406" i="21"/>
  <c r="I1406" i="21"/>
  <c r="J1406" i="21"/>
  <c r="L1406" i="21"/>
  <c r="H1407" i="21"/>
  <c r="M1405" i="21"/>
  <c r="O1405" i="21"/>
  <c r="Q1405" i="21"/>
  <c r="K1405" i="21"/>
  <c r="E1406" i="21"/>
  <c r="D1407" i="21"/>
  <c r="F1406" i="21"/>
  <c r="K1406" i="21"/>
  <c r="M1406" i="21"/>
  <c r="Q1406" i="21"/>
  <c r="O1406" i="21"/>
  <c r="P1407" i="21"/>
  <c r="I1407" i="21"/>
  <c r="H1408" i="21"/>
  <c r="J1407" i="21"/>
  <c r="L1407" i="21"/>
  <c r="N1407" i="21"/>
  <c r="D1408" i="21"/>
  <c r="F1407" i="21"/>
  <c r="E1407" i="21"/>
  <c r="O1407" i="21"/>
  <c r="M1407" i="21"/>
  <c r="K1407" i="21"/>
  <c r="Q1407" i="21"/>
  <c r="P1408" i="21"/>
  <c r="J1408" i="21"/>
  <c r="L1408" i="21"/>
  <c r="N1408" i="21"/>
  <c r="H1409" i="21"/>
  <c r="I1408" i="21"/>
  <c r="D1409" i="21"/>
  <c r="F1408" i="21"/>
  <c r="E1408" i="21"/>
  <c r="P1409" i="21"/>
  <c r="I1409" i="21"/>
  <c r="N1409" i="21"/>
  <c r="H1410" i="21"/>
  <c r="J1409" i="21"/>
  <c r="L1409" i="21"/>
  <c r="K1408" i="21"/>
  <c r="Q1408" i="21"/>
  <c r="O1408" i="21"/>
  <c r="M1408" i="21"/>
  <c r="E1409" i="21"/>
  <c r="D1410" i="21"/>
  <c r="F1409" i="21"/>
  <c r="K1409" i="21"/>
  <c r="O1409" i="21"/>
  <c r="M1409" i="21"/>
  <c r="Q1409" i="21"/>
  <c r="I1410" i="21"/>
  <c r="N1410" i="21"/>
  <c r="H1411" i="21"/>
  <c r="J1410" i="21"/>
  <c r="L1410" i="21"/>
  <c r="P1410" i="21"/>
  <c r="D1411" i="21"/>
  <c r="E1410" i="21"/>
  <c r="F1410" i="21"/>
  <c r="M1410" i="21"/>
  <c r="K1410" i="21"/>
  <c r="O1410" i="21"/>
  <c r="Q1410" i="21"/>
  <c r="N1411" i="21"/>
  <c r="H1412" i="21"/>
  <c r="I1411" i="21"/>
  <c r="J1411" i="21"/>
  <c r="L1411" i="21"/>
  <c r="P1411" i="21"/>
  <c r="F1411" i="21"/>
  <c r="E1411" i="21"/>
  <c r="D1412" i="21"/>
  <c r="N1412" i="21"/>
  <c r="P1412" i="21"/>
  <c r="J1412" i="21"/>
  <c r="L1412" i="21"/>
  <c r="I1412" i="21"/>
  <c r="H1413" i="21"/>
  <c r="K1411" i="21"/>
  <c r="O1411" i="21"/>
  <c r="M1411" i="21"/>
  <c r="Q1411" i="21"/>
  <c r="F1412" i="21"/>
  <c r="E1412" i="21"/>
  <c r="D1413" i="21"/>
  <c r="K1412" i="21"/>
  <c r="O1412" i="21"/>
  <c r="M1412" i="21"/>
  <c r="Q1412" i="21"/>
  <c r="P1413" i="21"/>
  <c r="N1413" i="21"/>
  <c r="L1413" i="21"/>
  <c r="H1414" i="21"/>
  <c r="I1413" i="21"/>
  <c r="J1413" i="21"/>
  <c r="E1413" i="21"/>
  <c r="D1414" i="21"/>
  <c r="F1413" i="21"/>
  <c r="I1414" i="21"/>
  <c r="P1414" i="21"/>
  <c r="J1414" i="21"/>
  <c r="N1414" i="21"/>
  <c r="H1415" i="21"/>
  <c r="L1414" i="21"/>
  <c r="O1413" i="21"/>
  <c r="Q1413" i="21"/>
  <c r="K1413" i="21"/>
  <c r="M1413" i="21"/>
  <c r="F1414" i="21"/>
  <c r="D1415" i="21"/>
  <c r="E1414" i="21"/>
  <c r="K1414" i="21"/>
  <c r="M1414" i="21"/>
  <c r="Q1414" i="21"/>
  <c r="O1414" i="21"/>
  <c r="P1415" i="21"/>
  <c r="I1415" i="21"/>
  <c r="H1416" i="21"/>
  <c r="L1415" i="21"/>
  <c r="J1415" i="21"/>
  <c r="N1415" i="21"/>
  <c r="F1415" i="21"/>
  <c r="E1415" i="21"/>
  <c r="D1416" i="21"/>
  <c r="K1415" i="21"/>
  <c r="M1415" i="21"/>
  <c r="Q1415" i="21"/>
  <c r="O1415" i="21"/>
  <c r="P1416" i="21"/>
  <c r="H1417" i="21"/>
  <c r="J1416" i="21"/>
  <c r="L1416" i="21"/>
  <c r="N1416" i="21"/>
  <c r="I1416" i="21"/>
  <c r="D1417" i="21"/>
  <c r="F1416" i="21"/>
  <c r="E1416" i="21"/>
  <c r="H1418" i="21"/>
  <c r="P1417" i="21"/>
  <c r="L1417" i="21"/>
  <c r="N1417" i="21"/>
  <c r="I1417" i="21"/>
  <c r="J1417" i="21"/>
  <c r="Q1416" i="21"/>
  <c r="K1416" i="21"/>
  <c r="M1416" i="21"/>
  <c r="O1416" i="21"/>
  <c r="D1418" i="21"/>
  <c r="F1417" i="21"/>
  <c r="E1417" i="21"/>
  <c r="L1418" i="21"/>
  <c r="P1418" i="21"/>
  <c r="I1418" i="21"/>
  <c r="N1418" i="21"/>
  <c r="H1419" i="21"/>
  <c r="J1418" i="21"/>
  <c r="Q1417" i="21"/>
  <c r="K1417" i="21"/>
  <c r="O1417" i="21"/>
  <c r="M1417" i="21"/>
  <c r="F1418" i="21"/>
  <c r="E1418" i="21"/>
  <c r="D1419" i="21"/>
  <c r="Q1418" i="21"/>
  <c r="K1418" i="21"/>
  <c r="O1418" i="21"/>
  <c r="M1418" i="21"/>
  <c r="N1419" i="21"/>
  <c r="P1419" i="21"/>
  <c r="I1419" i="21"/>
  <c r="L1419" i="21"/>
  <c r="H1420" i="21"/>
  <c r="J1419" i="21"/>
  <c r="F1419" i="21"/>
  <c r="E1419" i="21"/>
  <c r="D1420" i="21"/>
  <c r="M1419" i="21"/>
  <c r="K1419" i="21"/>
  <c r="O1419" i="21"/>
  <c r="Q1419" i="21"/>
  <c r="J1420" i="21"/>
  <c r="H1421" i="21"/>
  <c r="L1420" i="21"/>
  <c r="N1420" i="21"/>
  <c r="P1420" i="21"/>
  <c r="I1420" i="21"/>
  <c r="F1420" i="21"/>
  <c r="D1421" i="21"/>
  <c r="E1420" i="21"/>
  <c r="I1421" i="21"/>
  <c r="J1421" i="21"/>
  <c r="L1421" i="21"/>
  <c r="N1421" i="21"/>
  <c r="P1421" i="21"/>
  <c r="H1422" i="21"/>
  <c r="O1420" i="21"/>
  <c r="M1420" i="21"/>
  <c r="Q1420" i="21"/>
  <c r="K1420" i="21"/>
  <c r="D1422" i="21"/>
  <c r="E1421" i="21"/>
  <c r="F1421" i="21"/>
  <c r="O1421" i="21"/>
  <c r="Q1421" i="21"/>
  <c r="K1421" i="21"/>
  <c r="M1421" i="21"/>
  <c r="L1422" i="21"/>
  <c r="H1423" i="21"/>
  <c r="J1422" i="21"/>
  <c r="I1422" i="21"/>
  <c r="N1422" i="21"/>
  <c r="P1422" i="21"/>
  <c r="D1423" i="21"/>
  <c r="E1422" i="21"/>
  <c r="F1422" i="21"/>
  <c r="J1423" i="21"/>
  <c r="L1423" i="21"/>
  <c r="P1423" i="21"/>
  <c r="I1423" i="21"/>
  <c r="H1424" i="21"/>
  <c r="N1423" i="21"/>
  <c r="M1422" i="21"/>
  <c r="K1422" i="21"/>
  <c r="Q1422" i="21"/>
  <c r="O1422" i="21"/>
  <c r="F1423" i="21"/>
  <c r="D1424" i="21"/>
  <c r="E1423" i="21"/>
  <c r="M1423" i="21"/>
  <c r="Q1423" i="21"/>
  <c r="K1423" i="21"/>
  <c r="O1423" i="21"/>
  <c r="P1424" i="21"/>
  <c r="J1424" i="21"/>
  <c r="L1424" i="21"/>
  <c r="I1424" i="21"/>
  <c r="N1424" i="21"/>
  <c r="H1425" i="21"/>
  <c r="F1424" i="21"/>
  <c r="E1424" i="21"/>
  <c r="D1425" i="21"/>
  <c r="M1424" i="21"/>
  <c r="K1424" i="21"/>
  <c r="Q1424" i="21"/>
  <c r="O1424" i="21"/>
  <c r="P1425" i="21"/>
  <c r="J1425" i="21"/>
  <c r="L1425" i="21"/>
  <c r="N1425" i="21"/>
  <c r="H1426" i="21"/>
  <c r="I1425" i="21"/>
  <c r="F1425" i="21"/>
  <c r="D1426" i="21"/>
  <c r="E1425" i="21"/>
  <c r="J1426" i="21"/>
  <c r="P1426" i="21"/>
  <c r="L1426" i="21"/>
  <c r="H1427" i="21"/>
  <c r="I1426" i="21"/>
  <c r="N1426" i="21"/>
  <c r="M1425" i="21"/>
  <c r="K1425" i="21"/>
  <c r="O1425" i="21"/>
  <c r="Q1425" i="21"/>
  <c r="E1426" i="21"/>
  <c r="D1427" i="21"/>
  <c r="F1426" i="21"/>
  <c r="I1427" i="21"/>
  <c r="P1427" i="21"/>
  <c r="H1428" i="21"/>
  <c r="J1427" i="21"/>
  <c r="L1427" i="21"/>
  <c r="N1427" i="21"/>
  <c r="O1426" i="21"/>
  <c r="Q1426" i="21"/>
  <c r="M1426" i="21"/>
  <c r="K1426" i="21"/>
  <c r="E1427" i="21"/>
  <c r="F1427" i="21"/>
  <c r="D1428" i="21"/>
  <c r="K1427" i="21"/>
  <c r="M1427" i="21"/>
  <c r="O1427" i="21"/>
  <c r="Q1427" i="21"/>
  <c r="P1428" i="21"/>
  <c r="H1429" i="21"/>
  <c r="J1428" i="21"/>
  <c r="L1428" i="21"/>
  <c r="N1428" i="21"/>
  <c r="I1428" i="21"/>
  <c r="D1429" i="21"/>
  <c r="E1428" i="21"/>
  <c r="F1428" i="21"/>
  <c r="L1429" i="21"/>
  <c r="J1429" i="21"/>
  <c r="N1429" i="21"/>
  <c r="I1429" i="21"/>
  <c r="P1429" i="21"/>
  <c r="H1430" i="21"/>
  <c r="K1428" i="21"/>
  <c r="O1428" i="21"/>
  <c r="Q1428" i="21"/>
  <c r="M1428" i="21"/>
  <c r="F1429" i="21"/>
  <c r="E1429" i="21"/>
  <c r="D1430" i="21"/>
  <c r="Q1429" i="21"/>
  <c r="O1429" i="21"/>
  <c r="K1429" i="21"/>
  <c r="M1429" i="21"/>
  <c r="I1430" i="21"/>
  <c r="J1430" i="21"/>
  <c r="L1430" i="21"/>
  <c r="H1431" i="21"/>
  <c r="N1430" i="21"/>
  <c r="P1430" i="21"/>
  <c r="E1430" i="21"/>
  <c r="F1430" i="21"/>
  <c r="D1431" i="21"/>
  <c r="Q1430" i="21"/>
  <c r="K1430" i="21"/>
  <c r="M1430" i="21"/>
  <c r="O1430" i="21"/>
  <c r="H1432" i="21"/>
  <c r="I1431" i="21"/>
  <c r="L1431" i="21"/>
  <c r="P1431" i="21"/>
  <c r="J1431" i="21"/>
  <c r="N1431" i="21"/>
  <c r="D1432" i="21"/>
  <c r="F1431" i="21"/>
  <c r="E1431" i="21"/>
  <c r="P1432" i="21"/>
  <c r="N1432" i="21"/>
  <c r="H1433" i="21"/>
  <c r="L1432" i="21"/>
  <c r="J1432" i="21"/>
  <c r="I1432" i="21"/>
  <c r="M1431" i="21"/>
  <c r="Q1431" i="21"/>
  <c r="K1431" i="21"/>
  <c r="O1431" i="21"/>
  <c r="E1432" i="21"/>
  <c r="D1433" i="21"/>
  <c r="F1432" i="21"/>
  <c r="H1434" i="21"/>
  <c r="L1433" i="21"/>
  <c r="N1433" i="21"/>
  <c r="P1433" i="21"/>
  <c r="I1433" i="21"/>
  <c r="J1433" i="21"/>
  <c r="Q1432" i="21"/>
  <c r="K1432" i="21"/>
  <c r="M1432" i="21"/>
  <c r="O1432" i="21"/>
  <c r="E1433" i="21"/>
  <c r="D1434" i="21"/>
  <c r="F1433" i="21"/>
  <c r="L1434" i="21"/>
  <c r="P1434" i="21"/>
  <c r="H1435" i="21"/>
  <c r="J1434" i="21"/>
  <c r="N1434" i="21"/>
  <c r="I1434" i="21"/>
  <c r="M1433" i="21"/>
  <c r="K1433" i="21"/>
  <c r="O1433" i="21"/>
  <c r="Q1433" i="21"/>
  <c r="D1435" i="21"/>
  <c r="E1434" i="21"/>
  <c r="F1434" i="21"/>
  <c r="N1435" i="21"/>
  <c r="P1435" i="21"/>
  <c r="L1435" i="21"/>
  <c r="H1436" i="21"/>
  <c r="I1435" i="21"/>
  <c r="J1435" i="21"/>
  <c r="Q1434" i="21"/>
  <c r="M1434" i="21"/>
  <c r="O1434" i="21"/>
  <c r="K1434" i="21"/>
  <c r="F1435" i="21"/>
  <c r="D1436" i="21"/>
  <c r="E1435" i="21"/>
  <c r="L1436" i="21"/>
  <c r="P1436" i="21"/>
  <c r="N1436" i="21"/>
  <c r="I1436" i="21"/>
  <c r="H1437" i="21"/>
  <c r="J1436" i="21"/>
  <c r="M1435" i="21"/>
  <c r="Q1435" i="21"/>
  <c r="O1435" i="21"/>
  <c r="K1435" i="21"/>
  <c r="F1436" i="21"/>
  <c r="E1436" i="21"/>
  <c r="D1437" i="21"/>
  <c r="M1436" i="21"/>
  <c r="K1436" i="21"/>
  <c r="Q1436" i="21"/>
  <c r="O1436" i="21"/>
  <c r="I1437" i="21"/>
  <c r="J1437" i="21"/>
  <c r="L1437" i="21"/>
  <c r="N1437" i="21"/>
  <c r="P1437" i="21"/>
  <c r="H1438" i="21"/>
  <c r="D1438" i="21"/>
  <c r="E1437" i="21"/>
  <c r="F1437" i="21"/>
  <c r="K1437" i="21"/>
  <c r="M1437" i="21"/>
  <c r="Q1437" i="21"/>
  <c r="O1437" i="21"/>
  <c r="P1438" i="21"/>
  <c r="H1439" i="21"/>
  <c r="L1438" i="21"/>
  <c r="N1438" i="21"/>
  <c r="I1438" i="21"/>
  <c r="J1438" i="21"/>
  <c r="F1438" i="21"/>
  <c r="E1438" i="21"/>
  <c r="D1439" i="21"/>
  <c r="N1439" i="21"/>
  <c r="P1439" i="21"/>
  <c r="I1439" i="21"/>
  <c r="J1439" i="21"/>
  <c r="L1439" i="21"/>
  <c r="H1440" i="21"/>
  <c r="K1438" i="21"/>
  <c r="M1438" i="21"/>
  <c r="O1438" i="21"/>
  <c r="Q1438" i="21"/>
  <c r="D1440" i="21"/>
  <c r="F1439" i="21"/>
  <c r="E1439" i="21"/>
  <c r="Q1439" i="21"/>
  <c r="K1439" i="21"/>
  <c r="M1439" i="21"/>
  <c r="O1439" i="21"/>
  <c r="N1440" i="21"/>
  <c r="I1440" i="21"/>
  <c r="P1440" i="21"/>
  <c r="J1440" i="21"/>
  <c r="L1440" i="21"/>
  <c r="H1441" i="21"/>
  <c r="D1441" i="21"/>
  <c r="F1440" i="21"/>
  <c r="E1440" i="21"/>
  <c r="K1440" i="21"/>
  <c r="M1440" i="21"/>
  <c r="Q1440" i="21"/>
  <c r="O1440" i="21"/>
  <c r="P1441" i="21"/>
  <c r="J1441" i="21"/>
  <c r="L1441" i="21"/>
  <c r="N1441" i="21"/>
  <c r="I1441" i="21"/>
  <c r="H1442" i="21"/>
  <c r="D1442" i="21"/>
  <c r="E1441" i="21"/>
  <c r="F1441" i="21"/>
  <c r="M1441" i="21"/>
  <c r="O1441" i="21"/>
  <c r="Q1441" i="21"/>
  <c r="K1441" i="21"/>
  <c r="H1443" i="21"/>
  <c r="J1442" i="21"/>
  <c r="L1442" i="21"/>
  <c r="I1442" i="21"/>
  <c r="N1442" i="21"/>
  <c r="P1442" i="21"/>
  <c r="E1442" i="21"/>
  <c r="F1442" i="21"/>
  <c r="D1443" i="21"/>
  <c r="I1443" i="21"/>
  <c r="H1444" i="21"/>
  <c r="N1443" i="21"/>
  <c r="L1443" i="21"/>
  <c r="J1443" i="21"/>
  <c r="P1443" i="21"/>
  <c r="O1442" i="21"/>
  <c r="M1442" i="21"/>
  <c r="Q1442" i="21"/>
  <c r="K1442" i="21"/>
  <c r="F1443" i="21"/>
  <c r="D1444" i="21"/>
  <c r="E1443" i="21"/>
  <c r="K1443" i="21"/>
  <c r="M1443" i="21"/>
  <c r="O1443" i="21"/>
  <c r="Q1443" i="21"/>
  <c r="H1445" i="21"/>
  <c r="J1444" i="21"/>
  <c r="N1444" i="21"/>
  <c r="L1444" i="21"/>
  <c r="P1444" i="21"/>
  <c r="I1444" i="21"/>
  <c r="F1444" i="21"/>
  <c r="E1444" i="21"/>
  <c r="D1445" i="21"/>
  <c r="H1446" i="21"/>
  <c r="P1445" i="21"/>
  <c r="J1445" i="21"/>
  <c r="L1445" i="21"/>
  <c r="N1445" i="21"/>
  <c r="I1445" i="21"/>
  <c r="M1444" i="21"/>
  <c r="O1444" i="21"/>
  <c r="Q1444" i="21"/>
  <c r="K1444" i="21"/>
  <c r="F1445" i="21"/>
  <c r="D1446" i="21"/>
  <c r="E1445" i="21"/>
  <c r="L1446" i="21"/>
  <c r="N1446" i="21"/>
  <c r="P1446" i="21"/>
  <c r="I1446" i="21"/>
  <c r="H1447" i="21"/>
  <c r="J1446" i="21"/>
  <c r="Q1445" i="21"/>
  <c r="O1445" i="21"/>
  <c r="K1445" i="21"/>
  <c r="M1445" i="21"/>
  <c r="E1446" i="21"/>
  <c r="D1447" i="21"/>
  <c r="F1446" i="21"/>
  <c r="M1446" i="21"/>
  <c r="K1446" i="21"/>
  <c r="O1446" i="21"/>
  <c r="Q1446" i="21"/>
  <c r="L1447" i="21"/>
  <c r="N1447" i="21"/>
  <c r="J1447" i="21"/>
  <c r="P1447" i="21"/>
  <c r="H1448" i="21"/>
  <c r="I1447" i="21"/>
  <c r="E1447" i="21"/>
  <c r="F1447" i="21"/>
  <c r="D1448" i="21"/>
  <c r="N1448" i="21"/>
  <c r="P1448" i="21"/>
  <c r="J1448" i="21"/>
  <c r="I1448" i="21"/>
  <c r="L1448" i="21"/>
  <c r="H1449" i="21"/>
  <c r="Q1447" i="21"/>
  <c r="O1447" i="21"/>
  <c r="M1447" i="21"/>
  <c r="K1447" i="21"/>
  <c r="E1448" i="21"/>
  <c r="F1448" i="21"/>
  <c r="D1449" i="21"/>
  <c r="K1448" i="21"/>
  <c r="M1448" i="21"/>
  <c r="Q1448" i="21"/>
  <c r="O1448" i="21"/>
  <c r="L1449" i="21"/>
  <c r="N1449" i="21"/>
  <c r="J1449" i="21"/>
  <c r="I1449" i="21"/>
  <c r="P1449" i="21"/>
  <c r="H1450" i="21"/>
  <c r="E1449" i="21"/>
  <c r="F1449" i="21"/>
  <c r="D1450" i="21"/>
  <c r="M1449" i="21"/>
  <c r="Q1449" i="21"/>
  <c r="K1449" i="21"/>
  <c r="O1449" i="21"/>
  <c r="J1450" i="21"/>
  <c r="L1450" i="21"/>
  <c r="N1450" i="21"/>
  <c r="P1450" i="21"/>
  <c r="I1450" i="21"/>
  <c r="H1451" i="21"/>
  <c r="D1451" i="21"/>
  <c r="E1450" i="21"/>
  <c r="F1450" i="21"/>
  <c r="Q1450" i="21"/>
  <c r="K1450" i="21"/>
  <c r="O1450" i="21"/>
  <c r="M1450" i="21"/>
  <c r="P1451" i="21"/>
  <c r="J1451" i="21"/>
  <c r="L1451" i="21"/>
  <c r="I1451" i="21"/>
  <c r="H1452" i="21"/>
  <c r="N1451" i="21"/>
  <c r="F1451" i="21"/>
  <c r="E1451" i="21"/>
  <c r="D1452" i="21"/>
  <c r="Q1451" i="21"/>
  <c r="O1451" i="21"/>
  <c r="M1451" i="21"/>
  <c r="K1451" i="21"/>
  <c r="I1452" i="21"/>
  <c r="J1452" i="21"/>
  <c r="L1452" i="21"/>
  <c r="N1452" i="21"/>
  <c r="P1452" i="21"/>
  <c r="H1453" i="21"/>
  <c r="F1452" i="21"/>
  <c r="E1452" i="21"/>
  <c r="D1453" i="21"/>
  <c r="Q1452" i="21"/>
  <c r="K1452" i="21"/>
  <c r="O1452" i="21"/>
  <c r="M1452" i="21"/>
  <c r="I1453" i="21"/>
  <c r="P1453" i="21"/>
  <c r="J1453" i="21"/>
  <c r="L1453" i="21"/>
  <c r="H1454" i="21"/>
  <c r="N1453" i="21"/>
  <c r="D1454" i="21"/>
  <c r="E1453" i="21"/>
  <c r="F1453" i="21"/>
  <c r="Q1453" i="21"/>
  <c r="K1453" i="21"/>
  <c r="O1453" i="21"/>
  <c r="M1453" i="21"/>
  <c r="P1454" i="21"/>
  <c r="J1454" i="21"/>
  <c r="L1454" i="21"/>
  <c r="N1454" i="21"/>
  <c r="H1455" i="21"/>
  <c r="I1454" i="21"/>
  <c r="D1455" i="21"/>
  <c r="E1454" i="21"/>
  <c r="F1454" i="21"/>
  <c r="N1455" i="21"/>
  <c r="H1456" i="21"/>
  <c r="J1455" i="21"/>
  <c r="P1455" i="21"/>
  <c r="L1455" i="21"/>
  <c r="I1455" i="21"/>
  <c r="M1454" i="21"/>
  <c r="O1454" i="21"/>
  <c r="Q1454" i="21"/>
  <c r="K1454" i="21"/>
  <c r="D1456" i="21"/>
  <c r="F1455" i="21"/>
  <c r="E1455" i="21"/>
  <c r="L1456" i="21"/>
  <c r="N1456" i="21"/>
  <c r="P1456" i="21"/>
  <c r="J1456" i="21"/>
  <c r="H1457" i="21"/>
  <c r="I1456" i="21"/>
  <c r="M1455" i="21"/>
  <c r="O1455" i="21"/>
  <c r="Q1455" i="21"/>
  <c r="K1455" i="21"/>
  <c r="E1456" i="21"/>
  <c r="D1457" i="21"/>
  <c r="F1456" i="21"/>
  <c r="L1457" i="21"/>
  <c r="P1457" i="21"/>
  <c r="H1458" i="21"/>
  <c r="J1457" i="21"/>
  <c r="N1457" i="21"/>
  <c r="I1457" i="21"/>
  <c r="Q1456" i="21"/>
  <c r="K1456" i="21"/>
  <c r="O1456" i="21"/>
  <c r="M1456" i="21"/>
  <c r="E1457" i="21"/>
  <c r="F1457" i="21"/>
  <c r="D1458" i="21"/>
  <c r="N1458" i="21"/>
  <c r="P1458" i="21"/>
  <c r="I1458" i="21"/>
  <c r="L1458" i="21"/>
  <c r="H1459" i="21"/>
  <c r="J1458" i="21"/>
  <c r="M1457" i="21"/>
  <c r="O1457" i="21"/>
  <c r="K1457" i="21"/>
  <c r="Q1457" i="21"/>
  <c r="E1458" i="21"/>
  <c r="D1459" i="21"/>
  <c r="F1458" i="21"/>
  <c r="Q1458" i="21"/>
  <c r="K1458" i="21"/>
  <c r="O1458" i="21"/>
  <c r="M1458" i="21"/>
  <c r="J1459" i="21"/>
  <c r="L1459" i="21"/>
  <c r="P1459" i="21"/>
  <c r="H1460" i="21"/>
  <c r="I1459" i="21"/>
  <c r="N1459" i="21"/>
  <c r="F1459" i="21"/>
  <c r="D1460" i="21"/>
  <c r="E1459" i="21"/>
  <c r="P1460" i="21"/>
  <c r="I1460" i="21"/>
  <c r="J1460" i="21"/>
  <c r="L1460" i="21"/>
  <c r="H1461" i="21"/>
  <c r="N1460" i="21"/>
  <c r="K1459" i="21"/>
  <c r="M1459" i="21"/>
  <c r="Q1459" i="21"/>
  <c r="O1459" i="21"/>
  <c r="F1460" i="21"/>
  <c r="D1461" i="21"/>
  <c r="E1460" i="21"/>
  <c r="M1460" i="21"/>
  <c r="Q1460" i="21"/>
  <c r="K1460" i="21"/>
  <c r="O1460" i="21"/>
  <c r="I1461" i="21"/>
  <c r="H1462" i="21"/>
  <c r="J1461" i="21"/>
  <c r="L1461" i="21"/>
  <c r="N1461" i="21"/>
  <c r="P1461" i="21"/>
  <c r="D1462" i="21"/>
  <c r="F1461" i="21"/>
  <c r="E1461" i="21"/>
  <c r="Q1461" i="21"/>
  <c r="K1461" i="21"/>
  <c r="O1461" i="21"/>
  <c r="M1461" i="21"/>
  <c r="P1462" i="21"/>
  <c r="I1462" i="21"/>
  <c r="H1463" i="21"/>
  <c r="L1462" i="21"/>
  <c r="N1462" i="21"/>
  <c r="J1462" i="21"/>
  <c r="D1463" i="21"/>
  <c r="E1462" i="21"/>
  <c r="F1462" i="21"/>
  <c r="M1462" i="21"/>
  <c r="Q1462" i="21"/>
  <c r="O1462" i="21"/>
  <c r="K1462" i="21"/>
  <c r="L1463" i="21"/>
  <c r="P1463" i="21"/>
  <c r="H1464" i="21"/>
  <c r="I1463" i="21"/>
  <c r="J1463" i="21"/>
  <c r="N1463" i="21"/>
  <c r="F1463" i="21"/>
  <c r="D1464" i="21"/>
  <c r="E1463" i="21"/>
  <c r="L1464" i="21"/>
  <c r="N1464" i="21"/>
  <c r="P1464" i="21"/>
  <c r="I1464" i="21"/>
  <c r="H1465" i="21"/>
  <c r="J1464" i="21"/>
  <c r="O1463" i="21"/>
  <c r="M1463" i="21"/>
  <c r="Q1463" i="21"/>
  <c r="K1463" i="21"/>
  <c r="E1464" i="21"/>
  <c r="F1464" i="21"/>
  <c r="D1465" i="21"/>
  <c r="M1464" i="21"/>
  <c r="Q1464" i="21"/>
  <c r="K1464" i="21"/>
  <c r="O1464" i="21"/>
  <c r="H1466" i="21"/>
  <c r="J1465" i="21"/>
  <c r="P1465" i="21"/>
  <c r="I1465" i="21"/>
  <c r="L1465" i="21"/>
  <c r="N1465" i="21"/>
  <c r="D1466" i="21"/>
  <c r="E1465" i="21"/>
  <c r="F1465" i="21"/>
  <c r="N1466" i="21"/>
  <c r="P1466" i="21"/>
  <c r="H1467" i="21"/>
  <c r="I1466" i="21"/>
  <c r="J1466" i="21"/>
  <c r="L1466" i="21"/>
  <c r="K1465" i="21"/>
  <c r="O1465" i="21"/>
  <c r="M1465" i="21"/>
  <c r="Q1465" i="21"/>
  <c r="E1466" i="21"/>
  <c r="D1467" i="21"/>
  <c r="F1466" i="21"/>
  <c r="P1467" i="21"/>
  <c r="H1468" i="21"/>
  <c r="I1467" i="21"/>
  <c r="J1467" i="21"/>
  <c r="L1467" i="21"/>
  <c r="N1467" i="21"/>
  <c r="Q1466" i="21"/>
  <c r="K1466" i="21"/>
  <c r="O1466" i="21"/>
  <c r="M1466" i="21"/>
  <c r="F1467" i="21"/>
  <c r="D1468" i="21"/>
  <c r="E1467" i="21"/>
  <c r="H1469" i="21"/>
  <c r="N1468" i="21"/>
  <c r="P1468" i="21"/>
  <c r="I1468" i="21"/>
  <c r="J1468" i="21"/>
  <c r="L1468" i="21"/>
  <c r="O1467" i="21"/>
  <c r="M1467" i="21"/>
  <c r="K1467" i="21"/>
  <c r="Q1467" i="21"/>
  <c r="F1468" i="21"/>
  <c r="D1469" i="21"/>
  <c r="E1468" i="21"/>
  <c r="J1469" i="21"/>
  <c r="L1469" i="21"/>
  <c r="N1469" i="21"/>
  <c r="P1469" i="21"/>
  <c r="H1470" i="21"/>
  <c r="I1469" i="21"/>
  <c r="Q1468" i="21"/>
  <c r="O1468" i="21"/>
  <c r="M1468" i="21"/>
  <c r="K1468" i="21"/>
  <c r="D1470" i="21"/>
  <c r="F1469" i="21"/>
  <c r="E1469" i="21"/>
  <c r="P1470" i="21"/>
  <c r="L1470" i="21"/>
  <c r="N1470" i="21"/>
  <c r="I1470" i="21"/>
  <c r="H1471" i="21"/>
  <c r="J1470" i="21"/>
  <c r="K1469" i="21"/>
  <c r="O1469" i="21"/>
  <c r="M1469" i="21"/>
  <c r="Q1469" i="21"/>
  <c r="D1471" i="21"/>
  <c r="E1470" i="21"/>
  <c r="F1470" i="21"/>
  <c r="K1470" i="21"/>
  <c r="O1470" i="21"/>
  <c r="M1470" i="21"/>
  <c r="Q1470" i="21"/>
  <c r="N1471" i="21"/>
  <c r="H1472" i="21"/>
  <c r="P1471" i="21"/>
  <c r="I1471" i="21"/>
  <c r="J1471" i="21"/>
  <c r="L1471" i="21"/>
  <c r="D1472" i="21"/>
  <c r="F1471" i="21"/>
  <c r="E1471" i="21"/>
  <c r="L1472" i="21"/>
  <c r="I1472" i="21"/>
  <c r="H1473" i="21"/>
  <c r="J1472" i="21"/>
  <c r="N1472" i="21"/>
  <c r="P1472" i="21"/>
  <c r="O1471" i="21"/>
  <c r="M1471" i="21"/>
  <c r="Q1471" i="21"/>
  <c r="K1471" i="21"/>
  <c r="D1473" i="21"/>
  <c r="E1472" i="21"/>
  <c r="F1472" i="21"/>
  <c r="M1472" i="21"/>
  <c r="Q1472" i="21"/>
  <c r="K1472" i="21"/>
  <c r="O1472" i="21"/>
  <c r="J1473" i="21"/>
  <c r="H1474" i="21"/>
  <c r="L1473" i="21"/>
  <c r="N1473" i="21"/>
  <c r="I1473" i="21"/>
  <c r="P1473" i="21"/>
  <c r="F1473" i="21"/>
  <c r="E1473" i="21"/>
  <c r="D1474" i="21"/>
  <c r="P1474" i="21"/>
  <c r="H1475" i="21"/>
  <c r="I1474" i="21"/>
  <c r="J1474" i="21"/>
  <c r="L1474" i="21"/>
  <c r="N1474" i="21"/>
  <c r="M1473" i="21"/>
  <c r="Q1473" i="21"/>
  <c r="K1473" i="21"/>
  <c r="O1473" i="21"/>
  <c r="F1474" i="21"/>
  <c r="D1475" i="21"/>
  <c r="E1474" i="21"/>
  <c r="N1475" i="21"/>
  <c r="I1475" i="21"/>
  <c r="H1476" i="21"/>
  <c r="J1475" i="21"/>
  <c r="L1475" i="21"/>
  <c r="P1475" i="21"/>
  <c r="Q1474" i="21"/>
  <c r="K1474" i="21"/>
  <c r="O1474" i="21"/>
  <c r="M1474" i="21"/>
  <c r="F1475" i="21"/>
  <c r="E1475" i="21"/>
  <c r="D1476" i="21"/>
  <c r="Q1475" i="21"/>
  <c r="K1475" i="21"/>
  <c r="M1475" i="21"/>
  <c r="O1475" i="21"/>
  <c r="L1476" i="21"/>
  <c r="H1477" i="21"/>
  <c r="I1476" i="21"/>
  <c r="J1476" i="21"/>
  <c r="N1476" i="21"/>
  <c r="P1476" i="21"/>
  <c r="D1477" i="21"/>
  <c r="F1476" i="21"/>
  <c r="E1476" i="21"/>
  <c r="J1477" i="21"/>
  <c r="I1477" i="21"/>
  <c r="H1478" i="21"/>
  <c r="P1477" i="21"/>
  <c r="L1477" i="21"/>
  <c r="N1477" i="21"/>
  <c r="M1476" i="21"/>
  <c r="Q1476" i="21"/>
  <c r="K1476" i="21"/>
  <c r="O1476" i="21"/>
  <c r="E1477" i="21"/>
  <c r="F1477" i="21"/>
  <c r="D1478" i="21"/>
  <c r="Q1477" i="21"/>
  <c r="K1477" i="21"/>
  <c r="O1477" i="21"/>
  <c r="M1477" i="21"/>
  <c r="I1478" i="21"/>
  <c r="H1479" i="21"/>
  <c r="J1478" i="21"/>
  <c r="L1478" i="21"/>
  <c r="N1478" i="21"/>
  <c r="P1478" i="21"/>
  <c r="D1479" i="21"/>
  <c r="E1478" i="21"/>
  <c r="F1478" i="21"/>
  <c r="K1478" i="21"/>
  <c r="M1478" i="21"/>
  <c r="Q1478" i="21"/>
  <c r="O1478" i="21"/>
  <c r="I1479" i="21"/>
  <c r="H1480" i="21"/>
  <c r="P1479" i="21"/>
  <c r="J1479" i="21"/>
  <c r="L1479" i="21"/>
  <c r="N1479" i="21"/>
  <c r="F1479" i="21"/>
  <c r="E1479" i="21"/>
  <c r="D1480" i="21"/>
  <c r="M1479" i="21"/>
  <c r="Q1479" i="21"/>
  <c r="K1479" i="21"/>
  <c r="O1479" i="21"/>
  <c r="N1480" i="21"/>
  <c r="I1480" i="21"/>
  <c r="H1481" i="21"/>
  <c r="P1480" i="21"/>
  <c r="J1480" i="21"/>
  <c r="L1480" i="21"/>
  <c r="D1481" i="21"/>
  <c r="F1480" i="21"/>
  <c r="E1480" i="21"/>
  <c r="K1480" i="21"/>
  <c r="O1480" i="21"/>
  <c r="M1480" i="21"/>
  <c r="Q1480" i="21"/>
  <c r="J1481" i="21"/>
  <c r="H1482" i="21"/>
  <c r="I1481" i="21"/>
  <c r="L1481" i="21"/>
  <c r="N1481" i="21"/>
  <c r="P1481" i="21"/>
  <c r="E1481" i="21"/>
  <c r="F1481" i="21"/>
  <c r="D1482" i="21"/>
  <c r="I1482" i="21"/>
  <c r="H1483" i="21"/>
  <c r="J1482" i="21"/>
  <c r="L1482" i="21"/>
  <c r="N1482" i="21"/>
  <c r="P1482" i="21"/>
  <c r="O1481" i="21"/>
  <c r="Q1481" i="21"/>
  <c r="M1481" i="21"/>
  <c r="K1481" i="21"/>
  <c r="F1482" i="21"/>
  <c r="D1483" i="21"/>
  <c r="E1482" i="21"/>
  <c r="Q1482" i="21"/>
  <c r="K1482" i="21"/>
  <c r="O1482" i="21"/>
  <c r="M1482" i="21"/>
  <c r="L1483" i="21"/>
  <c r="P1483" i="21"/>
  <c r="I1483" i="21"/>
  <c r="H1484" i="21"/>
  <c r="J1483" i="21"/>
  <c r="N1483" i="21"/>
  <c r="D1484" i="21"/>
  <c r="F1483" i="21"/>
  <c r="E1483" i="21"/>
  <c r="O1483" i="21"/>
  <c r="M1483" i="21"/>
  <c r="Q1483" i="21"/>
  <c r="K1483" i="21"/>
  <c r="L1484" i="21"/>
  <c r="P1484" i="21"/>
  <c r="I1484" i="21"/>
  <c r="H1485" i="21"/>
  <c r="J1484" i="21"/>
  <c r="N1484" i="21"/>
  <c r="F1484" i="21"/>
  <c r="E1484" i="21"/>
  <c r="D1485" i="21"/>
  <c r="O1484" i="21"/>
  <c r="M1484" i="21"/>
  <c r="Q1484" i="21"/>
  <c r="K1484" i="21"/>
  <c r="I1485" i="21"/>
  <c r="N1485" i="21"/>
  <c r="P1485" i="21"/>
  <c r="H1486" i="21"/>
  <c r="J1485" i="21"/>
  <c r="L1485" i="21"/>
  <c r="F1485" i="21"/>
  <c r="D1486" i="21"/>
  <c r="E1485" i="21"/>
  <c r="K1485" i="21"/>
  <c r="O1485" i="21"/>
  <c r="M1485" i="21"/>
  <c r="Q1485" i="21"/>
  <c r="I1486" i="21"/>
  <c r="P1486" i="21"/>
  <c r="H1487" i="21"/>
  <c r="J1486" i="21"/>
  <c r="L1486" i="21"/>
  <c r="N1486" i="21"/>
  <c r="D1487" i="21"/>
  <c r="E1486" i="21"/>
  <c r="F1486" i="21"/>
  <c r="Q1486" i="21"/>
  <c r="K1486" i="21"/>
  <c r="M1486" i="21"/>
  <c r="O1486" i="21"/>
  <c r="I1487" i="21"/>
  <c r="P1487" i="21"/>
  <c r="N1487" i="21"/>
  <c r="H1488" i="21"/>
  <c r="J1487" i="21"/>
  <c r="L1487" i="21"/>
  <c r="D1488" i="21"/>
  <c r="F1487" i="21"/>
  <c r="E1487" i="21"/>
  <c r="M1487" i="21"/>
  <c r="O1487" i="21"/>
  <c r="Q1487" i="21"/>
  <c r="K1487" i="21"/>
  <c r="N1488" i="21"/>
  <c r="P1488" i="21"/>
  <c r="J1488" i="21"/>
  <c r="L1488" i="21"/>
  <c r="H1489" i="21"/>
  <c r="I1488" i="21"/>
  <c r="E1488" i="21"/>
  <c r="D1489" i="21"/>
  <c r="F1488" i="21"/>
  <c r="L1489" i="21"/>
  <c r="N1489" i="21"/>
  <c r="P1489" i="21"/>
  <c r="I1489" i="21"/>
  <c r="H1490" i="21"/>
  <c r="J1489" i="21"/>
  <c r="Q1488" i="21"/>
  <c r="O1488" i="21"/>
  <c r="M1488" i="21"/>
  <c r="K1488" i="21"/>
  <c r="D1490" i="21"/>
  <c r="E1489" i="21"/>
  <c r="F1489" i="21"/>
  <c r="Q1489" i="21"/>
  <c r="O1489" i="21"/>
  <c r="M1489" i="21"/>
  <c r="K1489" i="21"/>
  <c r="P1490" i="21"/>
  <c r="L1490" i="21"/>
  <c r="N1490" i="21"/>
  <c r="H1491" i="21"/>
  <c r="I1490" i="21"/>
  <c r="J1490" i="21"/>
  <c r="D1491" i="21"/>
  <c r="F1490" i="21"/>
  <c r="E1490" i="21"/>
  <c r="N1491" i="21"/>
  <c r="I1491" i="21"/>
  <c r="P1491" i="21"/>
  <c r="H1492" i="21"/>
  <c r="J1491" i="21"/>
  <c r="L1491" i="21"/>
  <c r="M1490" i="21"/>
  <c r="Q1490" i="21"/>
  <c r="K1490" i="21"/>
  <c r="O1490" i="21"/>
  <c r="F1491" i="21"/>
  <c r="E1491" i="21"/>
  <c r="D1492" i="21"/>
  <c r="M1491" i="21"/>
  <c r="Q1491" i="21"/>
  <c r="K1491" i="21"/>
  <c r="O1491" i="21"/>
  <c r="L1492" i="21"/>
  <c r="H1493" i="21"/>
  <c r="J1492" i="21"/>
  <c r="N1492" i="21"/>
  <c r="I1492" i="21"/>
  <c r="P1492" i="21"/>
  <c r="F1492" i="21"/>
  <c r="E1492" i="21"/>
  <c r="D1493" i="21"/>
  <c r="I1493" i="21"/>
  <c r="J1493" i="21"/>
  <c r="L1493" i="21"/>
  <c r="H1494" i="21"/>
  <c r="N1493" i="21"/>
  <c r="P1493" i="21"/>
  <c r="K1492" i="21"/>
  <c r="M1492" i="21"/>
  <c r="Q1492" i="21"/>
  <c r="O1492" i="21"/>
  <c r="D1494" i="21"/>
  <c r="E1493" i="21"/>
  <c r="F1493" i="21"/>
  <c r="K1493" i="21"/>
  <c r="O1493" i="21"/>
  <c r="M1493" i="21"/>
  <c r="Q1493" i="21"/>
  <c r="P1494" i="21"/>
  <c r="I1494" i="21"/>
  <c r="J1494" i="21"/>
  <c r="H1495" i="21"/>
  <c r="L1494" i="21"/>
  <c r="N1494" i="21"/>
  <c r="D1495" i="21"/>
  <c r="E1494" i="21"/>
  <c r="F1494" i="21"/>
  <c r="M1494" i="21"/>
  <c r="O1494" i="21"/>
  <c r="Q1494" i="21"/>
  <c r="K1494" i="21"/>
  <c r="N1495" i="21"/>
  <c r="P1495" i="21"/>
  <c r="H1496" i="21"/>
  <c r="J1495" i="21"/>
  <c r="L1495" i="21"/>
  <c r="I1495" i="21"/>
  <c r="E1495" i="21"/>
  <c r="D1496" i="21"/>
  <c r="F1495" i="21"/>
  <c r="J1496" i="21"/>
  <c r="L1496" i="21"/>
  <c r="H1497" i="21"/>
  <c r="I1496" i="21"/>
  <c r="N1496" i="21"/>
  <c r="P1496" i="21"/>
  <c r="Q1495" i="21"/>
  <c r="K1495" i="21"/>
  <c r="M1495" i="21"/>
  <c r="O1495" i="21"/>
  <c r="D1497" i="21"/>
  <c r="E1496" i="21"/>
  <c r="F1496" i="21"/>
  <c r="I1497" i="21"/>
  <c r="J1497" i="21"/>
  <c r="L1497" i="21"/>
  <c r="N1497" i="21"/>
  <c r="P1497" i="21"/>
  <c r="H1498" i="21"/>
  <c r="Q1496" i="21"/>
  <c r="K1496" i="21"/>
  <c r="M1496" i="21"/>
  <c r="O1496" i="21"/>
  <c r="D1498" i="21"/>
  <c r="E1497" i="21"/>
  <c r="F1497" i="21"/>
  <c r="Q1497" i="21"/>
  <c r="K1497" i="21"/>
  <c r="M1497" i="21"/>
  <c r="O1497" i="21"/>
  <c r="J1498" i="21"/>
  <c r="L1498" i="21"/>
  <c r="N1498" i="21"/>
  <c r="I1498" i="21"/>
  <c r="H1499" i="21"/>
  <c r="P1498" i="21"/>
  <c r="E1498" i="21"/>
  <c r="D1499" i="21"/>
  <c r="F1498" i="21"/>
  <c r="K1498" i="21"/>
  <c r="Q1498" i="21"/>
  <c r="O1498" i="21"/>
  <c r="M1498" i="21"/>
  <c r="H1500" i="21"/>
  <c r="I1499" i="21"/>
  <c r="J1499" i="21"/>
  <c r="L1499" i="21"/>
  <c r="P1499" i="21"/>
  <c r="N1499" i="21"/>
  <c r="F1499" i="21"/>
  <c r="D1500" i="21"/>
  <c r="E1499" i="21"/>
  <c r="H1501" i="21"/>
  <c r="I1500" i="21"/>
  <c r="P1500" i="21"/>
  <c r="N1500" i="21"/>
  <c r="J1500" i="21"/>
  <c r="L1500" i="21"/>
  <c r="K1499" i="21"/>
  <c r="Q1499" i="21"/>
  <c r="O1499" i="21"/>
  <c r="M1499" i="21"/>
  <c r="D1501" i="21"/>
  <c r="E1500" i="21"/>
  <c r="F1500" i="21"/>
  <c r="H1502" i="21"/>
  <c r="L1501" i="21"/>
  <c r="J1501" i="21"/>
  <c r="I1501" i="21"/>
  <c r="N1501" i="21"/>
  <c r="P1501" i="21"/>
  <c r="O1500" i="21"/>
  <c r="M1500" i="21"/>
  <c r="Q1500" i="21"/>
  <c r="K1500" i="21"/>
  <c r="D1502" i="21"/>
  <c r="E1501" i="21"/>
  <c r="F1501" i="21"/>
  <c r="H1503" i="21"/>
  <c r="I1502" i="21"/>
  <c r="J1502" i="21"/>
  <c r="L1502" i="21"/>
  <c r="N1502" i="21"/>
  <c r="P1502" i="21"/>
  <c r="M1501" i="21"/>
  <c r="K1501" i="21"/>
  <c r="O1501" i="21"/>
  <c r="Q1501" i="21"/>
  <c r="F1502" i="21"/>
  <c r="D1503" i="21"/>
  <c r="E1502" i="21"/>
  <c r="H1504" i="21"/>
  <c r="J1503" i="21"/>
  <c r="L1503" i="21"/>
  <c r="P1503" i="21"/>
  <c r="I1503" i="21"/>
  <c r="N1503" i="21"/>
  <c r="M1502" i="21"/>
  <c r="Q1502" i="21"/>
  <c r="K1502" i="21"/>
  <c r="O1502" i="21"/>
  <c r="D1504" i="21"/>
  <c r="F1503" i="21"/>
  <c r="E1503" i="21"/>
  <c r="L1504" i="21"/>
  <c r="I1504" i="21"/>
  <c r="N1504" i="21"/>
  <c r="P1504" i="21"/>
  <c r="H1505" i="21"/>
  <c r="J1504" i="21"/>
  <c r="K1503" i="21"/>
  <c r="M1503" i="21"/>
  <c r="Q1503" i="21"/>
  <c r="O1503" i="21"/>
  <c r="E1504" i="21"/>
  <c r="D1505" i="21"/>
  <c r="F1504" i="21"/>
  <c r="K1504" i="21"/>
  <c r="O1504" i="21"/>
  <c r="M1504" i="21"/>
  <c r="Q1504" i="21"/>
  <c r="H1506" i="21"/>
  <c r="I1505" i="21"/>
  <c r="P1505" i="21"/>
  <c r="J1505" i="21"/>
  <c r="L1505" i="21"/>
  <c r="N1505" i="21"/>
  <c r="D1506" i="21"/>
  <c r="E1505" i="21"/>
  <c r="F1505" i="21"/>
  <c r="L1506" i="21"/>
  <c r="N1506" i="21"/>
  <c r="H1507" i="21"/>
  <c r="I1506" i="21"/>
  <c r="J1506" i="21"/>
  <c r="P1506" i="21"/>
  <c r="K1505" i="21"/>
  <c r="O1505" i="21"/>
  <c r="M1505" i="21"/>
  <c r="Q1505" i="21"/>
  <c r="D1507" i="21"/>
  <c r="E1506" i="21"/>
  <c r="F1506" i="21"/>
  <c r="N1507" i="21"/>
  <c r="H1508" i="21"/>
  <c r="I1507" i="21"/>
  <c r="P1507" i="21"/>
  <c r="J1507" i="21"/>
  <c r="L1507" i="21"/>
  <c r="O1506" i="21"/>
  <c r="M1506" i="21"/>
  <c r="Q1506" i="21"/>
  <c r="K1506" i="21"/>
  <c r="F1507" i="21"/>
  <c r="E1507" i="21"/>
  <c r="D1508" i="21"/>
  <c r="N1508" i="21"/>
  <c r="P1508" i="21"/>
  <c r="J1508" i="21"/>
  <c r="L1508" i="21"/>
  <c r="H1509" i="21"/>
  <c r="I1508" i="21"/>
  <c r="K1507" i="21"/>
  <c r="O1507" i="21"/>
  <c r="M1507" i="21"/>
  <c r="Q1507" i="21"/>
  <c r="E1508" i="21"/>
  <c r="D1509" i="21"/>
  <c r="F1508" i="21"/>
  <c r="H1510" i="21"/>
  <c r="J1509" i="21"/>
  <c r="N1509" i="21"/>
  <c r="P1509" i="21"/>
  <c r="I1509" i="21"/>
  <c r="L1509" i="21"/>
  <c r="K1508" i="21"/>
  <c r="O1508" i="21"/>
  <c r="M1508" i="21"/>
  <c r="Q1508" i="21"/>
  <c r="E1509" i="21"/>
  <c r="F1509" i="21"/>
  <c r="D1510" i="21"/>
  <c r="N1510" i="21"/>
  <c r="P1510" i="21"/>
  <c r="L1510" i="21"/>
  <c r="I1510" i="21"/>
  <c r="H1511" i="21"/>
  <c r="J1510" i="21"/>
  <c r="M1509" i="21"/>
  <c r="Q1509" i="21"/>
  <c r="K1509" i="21"/>
  <c r="O1509" i="21"/>
  <c r="E1510" i="21"/>
  <c r="D1511" i="21"/>
  <c r="F1510" i="21"/>
  <c r="O1510" i="21"/>
  <c r="M1510" i="21"/>
  <c r="K1510" i="21"/>
  <c r="Q1510" i="21"/>
  <c r="N1511" i="21"/>
  <c r="I1511" i="21"/>
  <c r="P1511" i="21"/>
  <c r="J1511" i="21"/>
  <c r="L1511" i="21"/>
  <c r="H1512" i="21"/>
  <c r="D1512" i="21"/>
  <c r="F1511" i="21"/>
  <c r="E1511" i="21"/>
  <c r="Q1511" i="21"/>
  <c r="K1511" i="21"/>
  <c r="O1511" i="21"/>
  <c r="M1511" i="21"/>
  <c r="J1512" i="21"/>
  <c r="N1512" i="21"/>
  <c r="P1512" i="21"/>
  <c r="H1513" i="21"/>
  <c r="L1512" i="21"/>
  <c r="I1512" i="21"/>
  <c r="D1513" i="21"/>
  <c r="E1512" i="21"/>
  <c r="F1512" i="21"/>
  <c r="N1513" i="21"/>
  <c r="P1513" i="21"/>
  <c r="H1514" i="21"/>
  <c r="I1513" i="21"/>
  <c r="J1513" i="21"/>
  <c r="L1513" i="21"/>
  <c r="M1512" i="21"/>
  <c r="Q1512" i="21"/>
  <c r="K1512" i="21"/>
  <c r="O1512" i="21"/>
  <c r="D1514" i="21"/>
  <c r="E1513" i="21"/>
  <c r="F1513" i="21"/>
  <c r="P1514" i="21"/>
  <c r="N1514" i="21"/>
  <c r="J1514" i="21"/>
  <c r="H1515" i="21"/>
  <c r="I1514" i="21"/>
  <c r="L1514" i="21"/>
  <c r="K1513" i="21"/>
  <c r="M1513" i="21"/>
  <c r="Q1513" i="21"/>
  <c r="O1513" i="21"/>
  <c r="F1514" i="21"/>
  <c r="E1514" i="21"/>
  <c r="D1515" i="21"/>
  <c r="N1515" i="21"/>
  <c r="I1515" i="21"/>
  <c r="P1515" i="21"/>
  <c r="H1516" i="21"/>
  <c r="J1515" i="21"/>
  <c r="L1515" i="21"/>
  <c r="O1514" i="21"/>
  <c r="M1514" i="21"/>
  <c r="K1514" i="21"/>
  <c r="Q1514" i="21"/>
  <c r="F1515" i="21"/>
  <c r="E1515" i="21"/>
  <c r="D1516" i="21"/>
  <c r="O1515" i="21"/>
  <c r="M1515" i="21"/>
  <c r="Q1515" i="21"/>
  <c r="K1515" i="21"/>
  <c r="I1516" i="21"/>
  <c r="H1517" i="21"/>
  <c r="L1516" i="21"/>
  <c r="J1516" i="21"/>
  <c r="N1516" i="21"/>
  <c r="P1516" i="21"/>
  <c r="F1516" i="21"/>
  <c r="D1517" i="21"/>
  <c r="E1516" i="21"/>
  <c r="O1516" i="21"/>
  <c r="Q1516" i="21"/>
  <c r="K1516" i="21"/>
  <c r="M1516" i="21"/>
  <c r="J1517" i="21"/>
  <c r="L1517" i="21"/>
  <c r="N1517" i="21"/>
  <c r="P1517" i="21"/>
  <c r="H1518" i="21"/>
  <c r="I1517" i="21"/>
  <c r="E1517" i="21"/>
  <c r="D1518" i="21"/>
  <c r="F1517" i="21"/>
  <c r="P1518" i="21"/>
  <c r="L1518" i="21"/>
  <c r="N1518" i="21"/>
  <c r="I1518" i="21"/>
  <c r="H1519" i="21"/>
  <c r="J1518" i="21"/>
  <c r="Q1517" i="21"/>
  <c r="K1517" i="21"/>
  <c r="O1517" i="21"/>
  <c r="M1517" i="21"/>
  <c r="F1518" i="21"/>
  <c r="D1519" i="21"/>
  <c r="E1518" i="21"/>
  <c r="O1518" i="21"/>
  <c r="M1518" i="21"/>
  <c r="K1518" i="21"/>
  <c r="Q1518" i="21"/>
  <c r="I1519" i="21"/>
  <c r="P1519" i="21"/>
  <c r="N1519" i="21"/>
  <c r="H1520" i="21"/>
  <c r="J1519" i="21"/>
  <c r="L1519" i="21"/>
  <c r="F1519" i="21"/>
  <c r="E1519" i="21"/>
  <c r="D1520" i="21"/>
  <c r="M1519" i="21"/>
  <c r="Q1519" i="21"/>
  <c r="O1519" i="21"/>
  <c r="K1519" i="21"/>
  <c r="I1520" i="21"/>
  <c r="H1521" i="21"/>
  <c r="J1520" i="21"/>
  <c r="P1520" i="21"/>
  <c r="L1520" i="21"/>
  <c r="N1520" i="21"/>
  <c r="D1521" i="21"/>
  <c r="E1520" i="21"/>
  <c r="F1520" i="21"/>
  <c r="K1520" i="21"/>
  <c r="M1520" i="21"/>
  <c r="O1520" i="21"/>
  <c r="Q1520" i="21"/>
  <c r="I1521" i="21"/>
  <c r="L1521" i="21"/>
  <c r="J1521" i="21"/>
  <c r="H1522" i="21"/>
  <c r="N1521" i="21"/>
  <c r="P1521" i="21"/>
  <c r="F1521" i="21"/>
  <c r="D1522" i="21"/>
  <c r="E1521" i="21"/>
  <c r="Q1521" i="21"/>
  <c r="K1521" i="21"/>
  <c r="M1521" i="21"/>
  <c r="O1521" i="21"/>
  <c r="H1523" i="21"/>
  <c r="I1522" i="21"/>
  <c r="J1522" i="21"/>
  <c r="P1522" i="21"/>
  <c r="L1522" i="21"/>
  <c r="N1522" i="21"/>
  <c r="D1523" i="21"/>
  <c r="E1522" i="21"/>
  <c r="F1522" i="21"/>
  <c r="H1524" i="21"/>
  <c r="I1523" i="21"/>
  <c r="P1523" i="21"/>
  <c r="J1523" i="21"/>
  <c r="L1523" i="21"/>
  <c r="N1523" i="21"/>
  <c r="K1522" i="21"/>
  <c r="O1522" i="21"/>
  <c r="M1522" i="21"/>
  <c r="Q1522" i="21"/>
  <c r="F1523" i="21"/>
  <c r="D1524" i="21"/>
  <c r="E1523" i="21"/>
  <c r="N1524" i="21"/>
  <c r="H1525" i="21"/>
  <c r="L1524" i="21"/>
  <c r="P1524" i="21"/>
  <c r="I1524" i="21"/>
  <c r="J1524" i="21"/>
  <c r="K1523" i="21"/>
  <c r="O1523" i="21"/>
  <c r="M1523" i="21"/>
  <c r="Q1523" i="21"/>
  <c r="F1524" i="21"/>
  <c r="D1525" i="21"/>
  <c r="E1524" i="21"/>
  <c r="N1525" i="21"/>
  <c r="P1525" i="21"/>
  <c r="L1525" i="21"/>
  <c r="J1525" i="21"/>
  <c r="H1526" i="21"/>
  <c r="I1525" i="21"/>
  <c r="Q1524" i="21"/>
  <c r="K1524" i="21"/>
  <c r="O1524" i="21"/>
  <c r="M1524" i="21"/>
  <c r="E1525" i="21"/>
  <c r="D1526" i="21"/>
  <c r="F1525" i="21"/>
  <c r="P1526" i="21"/>
  <c r="H1527" i="21"/>
  <c r="I1526" i="21"/>
  <c r="J1526" i="21"/>
  <c r="L1526" i="21"/>
  <c r="N1526" i="21"/>
  <c r="K1525" i="21"/>
  <c r="O1525" i="21"/>
  <c r="Q1525" i="21"/>
  <c r="M1525" i="21"/>
  <c r="D1527" i="21"/>
  <c r="F1526" i="21"/>
  <c r="E1526" i="21"/>
  <c r="I1527" i="21"/>
  <c r="J1527" i="21"/>
  <c r="L1527" i="21"/>
  <c r="N1527" i="21"/>
  <c r="P1527" i="21"/>
  <c r="H1528" i="21"/>
  <c r="Q1526" i="21"/>
  <c r="O1526" i="21"/>
  <c r="K1526" i="21"/>
  <c r="M1526" i="21"/>
  <c r="D1528" i="21"/>
  <c r="F1527" i="21"/>
  <c r="E1527" i="21"/>
  <c r="O1527" i="21"/>
  <c r="M1527" i="21"/>
  <c r="Q1527" i="21"/>
  <c r="K1527" i="21"/>
  <c r="L1528" i="21"/>
  <c r="N1528" i="21"/>
  <c r="P1528" i="21"/>
  <c r="I1528" i="21"/>
  <c r="H1529" i="21"/>
  <c r="J1528" i="21"/>
  <c r="D1529" i="21"/>
  <c r="E1528" i="21"/>
  <c r="F1528" i="21"/>
  <c r="M1528" i="21"/>
  <c r="Q1528" i="21"/>
  <c r="K1528" i="21"/>
  <c r="O1528" i="21"/>
  <c r="H1530" i="21"/>
  <c r="J1529" i="21"/>
  <c r="P1529" i="21"/>
  <c r="I1529" i="21"/>
  <c r="L1529" i="21"/>
  <c r="N1529" i="21"/>
  <c r="D1530" i="21"/>
  <c r="E1529" i="21"/>
  <c r="F1529" i="21"/>
  <c r="N1530" i="21"/>
  <c r="P1530" i="21"/>
  <c r="H1531" i="21"/>
  <c r="I1530" i="21"/>
  <c r="J1530" i="21"/>
  <c r="L1530" i="21"/>
  <c r="K1529" i="21"/>
  <c r="M1529" i="21"/>
  <c r="Q1529" i="21"/>
  <c r="O1529" i="21"/>
  <c r="E1530" i="21"/>
  <c r="D1531" i="21"/>
  <c r="F1530" i="21"/>
  <c r="I1531" i="21"/>
  <c r="P1531" i="21"/>
  <c r="H1532" i="21"/>
  <c r="J1531" i="21"/>
  <c r="L1531" i="21"/>
  <c r="N1531" i="21"/>
  <c r="Q1530" i="21"/>
  <c r="K1530" i="21"/>
  <c r="O1530" i="21"/>
  <c r="M1530" i="21"/>
  <c r="F1531" i="21"/>
  <c r="D1532" i="21"/>
  <c r="E1531" i="21"/>
  <c r="Q1531" i="21"/>
  <c r="K1531" i="21"/>
  <c r="O1531" i="21"/>
  <c r="M1531" i="21"/>
  <c r="N1532" i="21"/>
  <c r="P1532" i="21"/>
  <c r="H1533" i="21"/>
  <c r="I1532" i="21"/>
  <c r="L1532" i="21"/>
  <c r="J1532" i="21"/>
  <c r="F1532" i="21"/>
  <c r="D1533" i="21"/>
  <c r="E1532" i="21"/>
  <c r="I1533" i="21"/>
  <c r="H1534" i="21"/>
  <c r="N1533" i="21"/>
  <c r="P1533" i="21"/>
  <c r="J1533" i="21"/>
  <c r="L1533" i="21"/>
  <c r="K1532" i="21"/>
  <c r="M1532" i="21"/>
  <c r="Q1532" i="21"/>
  <c r="O1532" i="21"/>
  <c r="E1533" i="21"/>
  <c r="F1533" i="21"/>
  <c r="D1534" i="21"/>
  <c r="Q1533" i="21"/>
  <c r="K1533" i="21"/>
  <c r="O1533" i="21"/>
  <c r="M1533" i="21"/>
  <c r="J1534" i="21"/>
  <c r="I1534" i="21"/>
  <c r="N1534" i="21"/>
  <c r="P1534" i="21"/>
  <c r="H1535" i="21"/>
  <c r="L1534" i="21"/>
  <c r="D1535" i="21"/>
  <c r="E1534" i="21"/>
  <c r="F1534" i="21"/>
  <c r="K1534" i="21"/>
  <c r="O1534" i="21"/>
  <c r="M1534" i="21"/>
  <c r="Q1534" i="21"/>
  <c r="I1535" i="21"/>
  <c r="N1535" i="21"/>
  <c r="L1535" i="21"/>
  <c r="P1535" i="21"/>
  <c r="H1536" i="21"/>
  <c r="J1535" i="21"/>
  <c r="E1535" i="21"/>
  <c r="D1536" i="21"/>
  <c r="F1535" i="21"/>
  <c r="Q1535" i="21"/>
  <c r="K1535" i="21"/>
  <c r="O1535" i="21"/>
  <c r="M1535" i="21"/>
  <c r="J1536" i="21"/>
  <c r="P1536" i="21"/>
  <c r="H1537" i="21"/>
  <c r="I1536" i="21"/>
  <c r="L1536" i="21"/>
  <c r="N1536" i="21"/>
  <c r="D1537" i="21"/>
  <c r="F1536" i="21"/>
  <c r="E1536" i="21"/>
  <c r="H1538" i="21"/>
  <c r="I1537" i="21"/>
  <c r="P1537" i="21"/>
  <c r="J1537" i="21"/>
  <c r="L1537" i="21"/>
  <c r="N1537" i="21"/>
  <c r="M1536" i="21"/>
  <c r="Q1536" i="21"/>
  <c r="K1536" i="21"/>
  <c r="O1536" i="21"/>
  <c r="D1538" i="21"/>
  <c r="E1537" i="21"/>
  <c r="F1537" i="21"/>
  <c r="P1538" i="21"/>
  <c r="I1538" i="21"/>
  <c r="H1539" i="21"/>
  <c r="J1538" i="21"/>
  <c r="L1538" i="21"/>
  <c r="N1538" i="21"/>
  <c r="O1537" i="21"/>
  <c r="M1537" i="21"/>
  <c r="Q1537" i="21"/>
  <c r="K1537" i="21"/>
  <c r="D1539" i="21"/>
  <c r="F1538" i="21"/>
  <c r="E1538" i="21"/>
  <c r="Q1538" i="21"/>
  <c r="K1538" i="21"/>
  <c r="O1538" i="21"/>
  <c r="M1538" i="21"/>
  <c r="L1539" i="21"/>
  <c r="P1539" i="21"/>
  <c r="H1540" i="21"/>
  <c r="I1539" i="21"/>
  <c r="J1539" i="21"/>
  <c r="N1539" i="21"/>
  <c r="D1540" i="21"/>
  <c r="E1539" i="21"/>
  <c r="F1539" i="21"/>
  <c r="P1540" i="21"/>
  <c r="I1540" i="21"/>
  <c r="H1541" i="21"/>
  <c r="J1540" i="21"/>
  <c r="L1540" i="21"/>
  <c r="N1540" i="21"/>
  <c r="M1539" i="21"/>
  <c r="Q1539" i="21"/>
  <c r="K1539" i="21"/>
  <c r="O1539" i="21"/>
  <c r="D1541" i="21"/>
  <c r="E1540" i="21"/>
  <c r="F1540" i="21"/>
  <c r="Q1540" i="21"/>
  <c r="K1540" i="21"/>
  <c r="O1540" i="21"/>
  <c r="M1540" i="21"/>
  <c r="I1541" i="21"/>
  <c r="H1542" i="21"/>
  <c r="P1541" i="21"/>
  <c r="J1541" i="21"/>
  <c r="L1541" i="21"/>
  <c r="N1541" i="21"/>
  <c r="D1542" i="21"/>
  <c r="F1541" i="21"/>
  <c r="E1541" i="21"/>
  <c r="K1541" i="21"/>
  <c r="O1541" i="21"/>
  <c r="M1541" i="21"/>
  <c r="Q1541" i="21"/>
  <c r="P1542" i="21"/>
  <c r="N1542" i="21"/>
  <c r="I1542" i="21"/>
  <c r="H1543" i="21"/>
  <c r="J1542" i="21"/>
  <c r="L1542" i="21"/>
  <c r="E1542" i="21"/>
  <c r="D1543" i="21"/>
  <c r="F1542" i="21"/>
  <c r="K1542" i="21"/>
  <c r="O1542" i="21"/>
  <c r="M1542" i="21"/>
  <c r="Q1542" i="21"/>
  <c r="I1543" i="21"/>
  <c r="H1544" i="21"/>
  <c r="N1543" i="21"/>
  <c r="J1543" i="21"/>
  <c r="P1543" i="21"/>
  <c r="L1543" i="21"/>
  <c r="E1543" i="21"/>
  <c r="D1544" i="21"/>
  <c r="F1543" i="21"/>
  <c r="Q1543" i="21"/>
  <c r="K1543" i="21"/>
  <c r="O1543" i="21"/>
  <c r="M1543" i="21"/>
  <c r="P1544" i="21"/>
  <c r="I1544" i="21"/>
  <c r="H1545" i="21"/>
  <c r="J1544" i="21"/>
  <c r="L1544" i="21"/>
  <c r="N1544" i="21"/>
  <c r="D1545" i="21"/>
  <c r="F1544" i="21"/>
  <c r="E1544" i="21"/>
  <c r="K1544" i="21"/>
  <c r="O1544" i="21"/>
  <c r="M1544" i="21"/>
  <c r="Q1544" i="21"/>
  <c r="H1546" i="21"/>
  <c r="N1545" i="21"/>
  <c r="P1545" i="21"/>
  <c r="I1545" i="21"/>
  <c r="J1545" i="21"/>
  <c r="L1545" i="21"/>
  <c r="E1545" i="21"/>
  <c r="D1546" i="21"/>
  <c r="F1545" i="21"/>
  <c r="P1546" i="21"/>
  <c r="I1546" i="21"/>
  <c r="H1547" i="21"/>
  <c r="J1546" i="21"/>
  <c r="L1546" i="21"/>
  <c r="N1546" i="21"/>
  <c r="M1545" i="21"/>
  <c r="O1545" i="21"/>
  <c r="Q1545" i="21"/>
  <c r="K1545" i="21"/>
  <c r="F1546" i="21"/>
  <c r="D1547" i="21"/>
  <c r="E1546" i="21"/>
  <c r="Q1546" i="21"/>
  <c r="K1546" i="21"/>
  <c r="O1546" i="21"/>
  <c r="M1546" i="21"/>
  <c r="P1547" i="21"/>
  <c r="L1547" i="21"/>
  <c r="I1547" i="21"/>
  <c r="H1548" i="21"/>
  <c r="J1547" i="21"/>
  <c r="N1547" i="21"/>
  <c r="E1547" i="21"/>
  <c r="D1548" i="21"/>
  <c r="F1547" i="21"/>
  <c r="K1547" i="21"/>
  <c r="O1547" i="21"/>
  <c r="M1547" i="21"/>
  <c r="Q1547" i="21"/>
  <c r="I1548" i="21"/>
  <c r="H1549" i="21"/>
  <c r="N1548" i="21"/>
  <c r="P1548" i="21"/>
  <c r="J1548" i="21"/>
  <c r="L1548" i="21"/>
  <c r="E1548" i="21"/>
  <c r="D1549" i="21"/>
  <c r="F1548" i="21"/>
  <c r="Q1548" i="21"/>
  <c r="K1548" i="21"/>
  <c r="O1548" i="21"/>
  <c r="M1548" i="21"/>
  <c r="P1549" i="21"/>
  <c r="I1549" i="21"/>
  <c r="H1550" i="21"/>
  <c r="J1549" i="21"/>
  <c r="L1549" i="21"/>
  <c r="N1549" i="21"/>
  <c r="F1549" i="21"/>
  <c r="D1550" i="21"/>
  <c r="E1549" i="21"/>
  <c r="K1549" i="21"/>
  <c r="O1549" i="21"/>
  <c r="M1549" i="21"/>
  <c r="Q1549" i="21"/>
  <c r="P1550" i="21"/>
  <c r="L1550" i="21"/>
  <c r="N1550" i="21"/>
  <c r="H1551" i="21"/>
  <c r="I1550" i="21"/>
  <c r="J1550" i="21"/>
  <c r="E1550" i="21"/>
  <c r="D1551" i="21"/>
  <c r="F1550" i="21"/>
  <c r="P1551" i="21"/>
  <c r="I1551" i="21"/>
  <c r="H1552" i="21"/>
  <c r="J1551" i="21"/>
  <c r="L1551" i="21"/>
  <c r="N1551" i="21"/>
  <c r="K1550" i="21"/>
  <c r="Q1550" i="21"/>
  <c r="O1550" i="21"/>
  <c r="M1550" i="21"/>
  <c r="D1552" i="21"/>
  <c r="E1551" i="21"/>
  <c r="F1551" i="21"/>
  <c r="Q1551" i="21"/>
  <c r="K1551" i="21"/>
  <c r="O1551" i="21"/>
  <c r="M1551" i="21"/>
  <c r="P1552" i="21"/>
  <c r="J1552" i="21"/>
  <c r="I1552" i="21"/>
  <c r="H1553" i="21"/>
  <c r="L1552" i="21"/>
  <c r="N1552" i="21"/>
  <c r="F1552" i="21"/>
  <c r="E1552" i="21"/>
  <c r="D1553" i="21"/>
  <c r="K1552" i="21"/>
  <c r="O1552" i="21"/>
  <c r="M1552" i="21"/>
  <c r="Q1552" i="21"/>
  <c r="I1553" i="21"/>
  <c r="L1553" i="21"/>
  <c r="N1553" i="21"/>
  <c r="P1553" i="21"/>
  <c r="H1554" i="21"/>
  <c r="J1553" i="21"/>
  <c r="D1554" i="21"/>
  <c r="E1553" i="21"/>
  <c r="F1553" i="21"/>
  <c r="K1553" i="21"/>
  <c r="O1553" i="21"/>
  <c r="M1553" i="21"/>
  <c r="Q1553" i="21"/>
  <c r="I1554" i="21"/>
  <c r="P1554" i="21"/>
  <c r="H1555" i="21"/>
  <c r="J1554" i="21"/>
  <c r="L1554" i="21"/>
  <c r="N1554" i="21"/>
  <c r="E1554" i="21"/>
  <c r="D1555" i="21"/>
  <c r="F1554" i="21"/>
  <c r="O1554" i="21"/>
  <c r="M1554" i="21"/>
  <c r="Q1554" i="21"/>
  <c r="K1554" i="21"/>
  <c r="I1555" i="21"/>
  <c r="J1555" i="21"/>
  <c r="L1555" i="21"/>
  <c r="N1555" i="21"/>
  <c r="P1555" i="21"/>
  <c r="H1556" i="21"/>
  <c r="E1555" i="21"/>
  <c r="D1556" i="21"/>
  <c r="F1555" i="21"/>
  <c r="K1555" i="21"/>
  <c r="O1555" i="21"/>
  <c r="M1555" i="21"/>
  <c r="Q1555" i="21"/>
  <c r="P1556" i="21"/>
  <c r="H1557" i="21"/>
  <c r="I1556" i="21"/>
  <c r="J1556" i="21"/>
  <c r="L1556" i="21"/>
  <c r="N1556" i="21"/>
  <c r="D1557" i="21"/>
  <c r="E1556" i="21"/>
  <c r="F1556" i="21"/>
  <c r="P1557" i="21"/>
  <c r="I1557" i="21"/>
  <c r="J1557" i="21"/>
  <c r="H1558" i="21"/>
  <c r="L1557" i="21"/>
  <c r="N1557" i="21"/>
  <c r="K1556" i="21"/>
  <c r="O1556" i="21"/>
  <c r="M1556" i="21"/>
  <c r="Q1556" i="21"/>
  <c r="D1558" i="21"/>
  <c r="E1557" i="21"/>
  <c r="F1557" i="21"/>
  <c r="M1557" i="21"/>
  <c r="Q1557" i="21"/>
  <c r="K1557" i="21"/>
  <c r="O1557" i="21"/>
  <c r="H1559" i="21"/>
  <c r="N1558" i="21"/>
  <c r="P1558" i="21"/>
  <c r="J1558" i="21"/>
  <c r="L1558" i="21"/>
  <c r="I1558" i="21"/>
  <c r="D1559" i="21"/>
  <c r="E1558" i="21"/>
  <c r="F1558" i="21"/>
  <c r="J1559" i="21"/>
  <c r="L1559" i="21"/>
  <c r="N1559" i="21"/>
  <c r="P1559" i="21"/>
  <c r="H1560" i="21"/>
  <c r="I1559" i="21"/>
  <c r="M1558" i="21"/>
  <c r="Q1558" i="21"/>
  <c r="K1558" i="21"/>
  <c r="O1558" i="21"/>
  <c r="E1559" i="21"/>
  <c r="D1560" i="21"/>
  <c r="F1559" i="21"/>
  <c r="P1560" i="21"/>
  <c r="H1561" i="21"/>
  <c r="J1560" i="21"/>
  <c r="I1560" i="21"/>
  <c r="L1560" i="21"/>
  <c r="N1560" i="21"/>
  <c r="K1559" i="21"/>
  <c r="O1559" i="21"/>
  <c r="Q1559" i="21"/>
  <c r="M1559" i="21"/>
  <c r="E1560" i="21"/>
  <c r="D1561" i="21"/>
  <c r="F1560" i="21"/>
  <c r="N1561" i="21"/>
  <c r="P1561" i="21"/>
  <c r="I1561" i="21"/>
  <c r="H1562" i="21"/>
  <c r="J1561" i="21"/>
  <c r="L1561" i="21"/>
  <c r="O1560" i="21"/>
  <c r="M1560" i="21"/>
  <c r="Q1560" i="21"/>
  <c r="K1560" i="21"/>
  <c r="D1562" i="21"/>
  <c r="E1561" i="21"/>
  <c r="F1561" i="21"/>
  <c r="O1561" i="21"/>
  <c r="M1561" i="21"/>
  <c r="Q1561" i="21"/>
  <c r="K1561" i="21"/>
  <c r="I1562" i="21"/>
  <c r="H1563" i="21"/>
  <c r="J1562" i="21"/>
  <c r="P1562" i="21"/>
  <c r="N1562" i="21"/>
  <c r="L1562" i="21"/>
  <c r="D1563" i="21"/>
  <c r="E1562" i="21"/>
  <c r="F1562" i="21"/>
  <c r="K1562" i="21"/>
  <c r="Q1562" i="21"/>
  <c r="O1562" i="21"/>
  <c r="M1562" i="21"/>
  <c r="P1563" i="21"/>
  <c r="I1563" i="21"/>
  <c r="J1563" i="21"/>
  <c r="L1563" i="21"/>
  <c r="H1564" i="21"/>
  <c r="N1563" i="21"/>
  <c r="E1563" i="21"/>
  <c r="D1564" i="21"/>
  <c r="F1563" i="21"/>
  <c r="M1563" i="21"/>
  <c r="O1563" i="21"/>
  <c r="Q1563" i="21"/>
  <c r="K1563" i="21"/>
  <c r="L1564" i="21"/>
  <c r="N1564" i="21"/>
  <c r="P1564" i="21"/>
  <c r="I1564" i="21"/>
  <c r="H1565" i="21"/>
  <c r="J1564" i="21"/>
  <c r="D1565" i="21"/>
  <c r="E1564" i="21"/>
  <c r="F1564" i="21"/>
  <c r="O1564" i="21"/>
  <c r="M1564" i="21"/>
  <c r="Q1564" i="21"/>
  <c r="K1564" i="21"/>
  <c r="H1566" i="21"/>
  <c r="I1565" i="21"/>
  <c r="P1565" i="21"/>
  <c r="J1565" i="21"/>
  <c r="L1565" i="21"/>
  <c r="N1565" i="21"/>
  <c r="E1565" i="21"/>
  <c r="D1566" i="21"/>
  <c r="F1565" i="21"/>
  <c r="I1566" i="21"/>
  <c r="N1566" i="21"/>
  <c r="H1567" i="21"/>
  <c r="J1566" i="21"/>
  <c r="L1566" i="21"/>
  <c r="P1566" i="21"/>
  <c r="M1565" i="21"/>
  <c r="Q1565" i="21"/>
  <c r="K1565" i="21"/>
  <c r="O1565" i="21"/>
  <c r="D1567" i="21"/>
  <c r="E1566" i="21"/>
  <c r="F1566" i="21"/>
  <c r="O1566" i="21"/>
  <c r="M1566" i="21"/>
  <c r="Q1566" i="21"/>
  <c r="K1566" i="21"/>
  <c r="L1567" i="21"/>
  <c r="N1567" i="21"/>
  <c r="P1567" i="21"/>
  <c r="I1567" i="21"/>
  <c r="J1567" i="21"/>
  <c r="H1568" i="21"/>
  <c r="E1567" i="21"/>
  <c r="D1568" i="21"/>
  <c r="F1567" i="21"/>
  <c r="K1567" i="21"/>
  <c r="O1567" i="21"/>
  <c r="M1567" i="21"/>
  <c r="Q1567" i="21"/>
  <c r="N1568" i="21"/>
  <c r="I1568" i="21"/>
  <c r="H1569" i="21"/>
  <c r="P1568" i="21"/>
  <c r="J1568" i="21"/>
  <c r="L1568" i="21"/>
  <c r="E1568" i="21"/>
  <c r="D1569" i="21"/>
  <c r="F1568" i="21"/>
  <c r="K1568" i="21"/>
  <c r="O1568" i="21"/>
  <c r="M1568" i="21"/>
  <c r="Q1568" i="21"/>
  <c r="H1570" i="21"/>
  <c r="I1569" i="21"/>
  <c r="J1569" i="21"/>
  <c r="L1569" i="21"/>
  <c r="N1569" i="21"/>
  <c r="P1569" i="21"/>
  <c r="D1570" i="21"/>
  <c r="E1569" i="21"/>
  <c r="F1569" i="21"/>
  <c r="H1571" i="21"/>
  <c r="I1570" i="21"/>
  <c r="P1570" i="21"/>
  <c r="L1570" i="21"/>
  <c r="N1570" i="21"/>
  <c r="J1570" i="21"/>
  <c r="O1569" i="21"/>
  <c r="M1569" i="21"/>
  <c r="Q1569" i="21"/>
  <c r="K1569" i="21"/>
  <c r="E1570" i="21"/>
  <c r="D1571" i="21"/>
  <c r="F1570" i="21"/>
  <c r="L1571" i="21"/>
  <c r="H1572" i="21"/>
  <c r="I1571" i="21"/>
  <c r="J1571" i="21"/>
  <c r="N1571" i="21"/>
  <c r="P1571" i="21"/>
  <c r="O1570" i="21"/>
  <c r="M1570" i="21"/>
  <c r="Q1570" i="21"/>
  <c r="K1570" i="21"/>
  <c r="D1572" i="21"/>
  <c r="E1571" i="21"/>
  <c r="F1571" i="21"/>
  <c r="I1572" i="21"/>
  <c r="H1573" i="21"/>
  <c r="P1572" i="21"/>
  <c r="J1572" i="21"/>
  <c r="L1572" i="21"/>
  <c r="N1572" i="21"/>
  <c r="Q1571" i="21"/>
  <c r="K1571" i="21"/>
  <c r="O1571" i="21"/>
  <c r="M1571" i="21"/>
  <c r="D1573" i="21"/>
  <c r="E1572" i="21"/>
  <c r="F1572" i="21"/>
  <c r="O1572" i="21"/>
  <c r="Q1572" i="21"/>
  <c r="M1572" i="21"/>
  <c r="K1572" i="21"/>
  <c r="P1573" i="21"/>
  <c r="I1573" i="21"/>
  <c r="H1574" i="21"/>
  <c r="J1573" i="21"/>
  <c r="L1573" i="21"/>
  <c r="N1573" i="21"/>
  <c r="D1574" i="21"/>
  <c r="E1573" i="21"/>
  <c r="F1573" i="21"/>
  <c r="K1573" i="21"/>
  <c r="O1573" i="21"/>
  <c r="M1573" i="21"/>
  <c r="Q1573" i="21"/>
  <c r="L1574" i="21"/>
  <c r="I1574" i="21"/>
  <c r="H1575" i="21"/>
  <c r="J1574" i="21"/>
  <c r="P1574" i="21"/>
  <c r="N1574" i="21"/>
  <c r="D1575" i="21"/>
  <c r="E1574" i="21"/>
  <c r="F1574" i="21"/>
  <c r="M1574" i="21"/>
  <c r="Q1574" i="21"/>
  <c r="K1574" i="21"/>
  <c r="O1574" i="21"/>
  <c r="H1576" i="21"/>
  <c r="I1575" i="21"/>
  <c r="P1575" i="21"/>
  <c r="J1575" i="21"/>
  <c r="L1575" i="21"/>
  <c r="N1575" i="21"/>
  <c r="D1576" i="21"/>
  <c r="E1575" i="21"/>
  <c r="F1575" i="21"/>
  <c r="H1577" i="21"/>
  <c r="I1576" i="21"/>
  <c r="L1576" i="21"/>
  <c r="N1576" i="21"/>
  <c r="P1576" i="21"/>
  <c r="J1576" i="21"/>
  <c r="Q1575" i="21"/>
  <c r="K1575" i="21"/>
  <c r="O1575" i="21"/>
  <c r="M1575" i="21"/>
  <c r="E1576" i="21"/>
  <c r="D1577" i="21"/>
  <c r="F1576" i="21"/>
  <c r="H1578" i="21"/>
  <c r="I1577" i="21"/>
  <c r="P1577" i="21"/>
  <c r="J1577" i="21"/>
  <c r="L1577" i="21"/>
  <c r="N1577" i="21"/>
  <c r="Q1576" i="21"/>
  <c r="K1576" i="21"/>
  <c r="O1576" i="21"/>
  <c r="M1576" i="21"/>
  <c r="D1578" i="21"/>
  <c r="E1577" i="21"/>
  <c r="F1577" i="21"/>
  <c r="P1578" i="21"/>
  <c r="I1578" i="21"/>
  <c r="H1579" i="21"/>
  <c r="J1578" i="21"/>
  <c r="L1578" i="21"/>
  <c r="N1578" i="21"/>
  <c r="Q1577" i="21"/>
  <c r="K1577" i="21"/>
  <c r="O1577" i="21"/>
  <c r="M1577" i="21"/>
  <c r="E1578" i="21"/>
  <c r="D1579" i="21"/>
  <c r="F1578" i="21"/>
  <c r="Q1578" i="21"/>
  <c r="K1578" i="21"/>
  <c r="O1578" i="21"/>
  <c r="M1578" i="21"/>
  <c r="L1579" i="21"/>
  <c r="I1579" i="21"/>
  <c r="H1580" i="21"/>
  <c r="J1579" i="21"/>
  <c r="P1579" i="21"/>
  <c r="N1579" i="21"/>
  <c r="D1580" i="21"/>
  <c r="E1579" i="21"/>
  <c r="F1579" i="21"/>
  <c r="O1579" i="21"/>
  <c r="Q1579" i="21"/>
  <c r="M1579" i="21"/>
  <c r="K1579" i="21"/>
  <c r="H1581" i="21"/>
  <c r="J1580" i="21"/>
  <c r="I1580" i="21"/>
  <c r="L1580" i="21"/>
  <c r="N1580" i="21"/>
  <c r="P1580" i="21"/>
  <c r="D1581" i="21"/>
  <c r="E1580" i="21"/>
  <c r="F1580" i="21"/>
  <c r="I1581" i="21"/>
  <c r="H1582" i="21"/>
  <c r="P1581" i="21"/>
  <c r="J1581" i="21"/>
  <c r="L1581" i="21"/>
  <c r="N1581" i="21"/>
  <c r="Q1580" i="21"/>
  <c r="O1580" i="21"/>
  <c r="M1580" i="21"/>
  <c r="K1580" i="21"/>
  <c r="E1581" i="21"/>
  <c r="D1582" i="21"/>
  <c r="F1581" i="21"/>
  <c r="K1581" i="21"/>
  <c r="O1581" i="21"/>
  <c r="M1581" i="21"/>
  <c r="Q1581" i="21"/>
  <c r="I1582" i="21"/>
  <c r="J1582" i="21"/>
  <c r="L1582" i="21"/>
  <c r="P1582" i="21"/>
  <c r="H1583" i="21"/>
  <c r="N1582" i="21"/>
  <c r="E1582" i="21"/>
  <c r="D1583" i="21"/>
  <c r="F1582" i="21"/>
  <c r="M1582" i="21"/>
  <c r="Q1582" i="21"/>
  <c r="K1582" i="21"/>
  <c r="O1582" i="21"/>
  <c r="I1583" i="21"/>
  <c r="P1583" i="21"/>
  <c r="H1584" i="21"/>
  <c r="J1583" i="21"/>
  <c r="L1583" i="21"/>
  <c r="N1583" i="21"/>
  <c r="E1583" i="21"/>
  <c r="D1584" i="21"/>
  <c r="F1583" i="21"/>
  <c r="K1583" i="21"/>
  <c r="O1583" i="21"/>
  <c r="M1583" i="21"/>
  <c r="Q1583" i="21"/>
  <c r="L1584" i="21"/>
  <c r="N1584" i="21"/>
  <c r="P1584" i="21"/>
  <c r="H1585" i="21"/>
  <c r="I1584" i="21"/>
  <c r="J1584" i="21"/>
  <c r="D1585" i="21"/>
  <c r="E1584" i="21"/>
  <c r="F1584" i="21"/>
  <c r="I1585" i="21"/>
  <c r="H1586" i="21"/>
  <c r="P1585" i="21"/>
  <c r="J1585" i="21"/>
  <c r="L1585" i="21"/>
  <c r="N1585" i="21"/>
  <c r="Q1584" i="21"/>
  <c r="K1584" i="21"/>
  <c r="O1584" i="21"/>
  <c r="M1584" i="21"/>
  <c r="D1586" i="21"/>
  <c r="E1585" i="21"/>
  <c r="F1585" i="21"/>
  <c r="K1585" i="21"/>
  <c r="O1585" i="21"/>
  <c r="M1585" i="21"/>
  <c r="Q1585" i="21"/>
  <c r="N1586" i="21"/>
  <c r="P1586" i="21"/>
  <c r="I1586" i="21"/>
  <c r="J1586" i="21"/>
  <c r="L1586" i="21"/>
  <c r="H1587" i="21"/>
  <c r="D1587" i="21"/>
  <c r="F1586" i="21"/>
  <c r="E1586" i="21"/>
  <c r="O1586" i="21"/>
  <c r="M1586" i="21"/>
  <c r="Q1586" i="21"/>
  <c r="K1586" i="21"/>
  <c r="L1587" i="21"/>
  <c r="N1587" i="21"/>
  <c r="P1587" i="21"/>
  <c r="I1587" i="21"/>
  <c r="J1587" i="21"/>
  <c r="H1588" i="21"/>
  <c r="E1587" i="21"/>
  <c r="D1588" i="21"/>
  <c r="F1587" i="21"/>
  <c r="Q1587" i="21"/>
  <c r="K1587" i="21"/>
  <c r="O1587" i="21"/>
  <c r="M1587" i="21"/>
  <c r="P1588" i="21"/>
  <c r="H1589" i="21"/>
  <c r="I1588" i="21"/>
  <c r="J1588" i="21"/>
  <c r="L1588" i="21"/>
  <c r="N1588" i="21"/>
  <c r="D1589" i="21"/>
  <c r="E1588" i="21"/>
  <c r="F1588" i="21"/>
  <c r="H1590" i="21"/>
  <c r="I1589" i="21"/>
  <c r="J1589" i="21"/>
  <c r="L1589" i="21"/>
  <c r="N1589" i="21"/>
  <c r="P1589" i="21"/>
  <c r="O1588" i="21"/>
  <c r="M1588" i="21"/>
  <c r="K1588" i="21"/>
  <c r="Q1588" i="21"/>
  <c r="D1590" i="21"/>
  <c r="F1589" i="21"/>
  <c r="E1589" i="21"/>
  <c r="H1591" i="21"/>
  <c r="N1590" i="21"/>
  <c r="P1590" i="21"/>
  <c r="J1590" i="21"/>
  <c r="L1590" i="21"/>
  <c r="I1590" i="21"/>
  <c r="Q1589" i="21"/>
  <c r="K1589" i="21"/>
  <c r="M1589" i="21"/>
  <c r="O1589" i="21"/>
  <c r="E1590" i="21"/>
  <c r="D1591" i="21"/>
  <c r="F1590" i="21"/>
  <c r="I1591" i="21"/>
  <c r="J1591" i="21"/>
  <c r="L1591" i="21"/>
  <c r="N1591" i="21"/>
  <c r="P1591" i="21"/>
  <c r="H1592" i="21"/>
  <c r="M1590" i="21"/>
  <c r="Q1590" i="21"/>
  <c r="K1590" i="21"/>
  <c r="O1590" i="21"/>
  <c r="E1591" i="21"/>
  <c r="D1592" i="21"/>
  <c r="F1591" i="21"/>
  <c r="M1591" i="21"/>
  <c r="Q1591" i="21"/>
  <c r="K1591" i="21"/>
  <c r="O1591" i="21"/>
  <c r="H1593" i="21"/>
  <c r="I1592" i="21"/>
  <c r="J1592" i="21"/>
  <c r="L1592" i="21"/>
  <c r="N1592" i="21"/>
  <c r="P1592" i="21"/>
  <c r="D1593" i="21"/>
  <c r="F1592" i="21"/>
  <c r="E1592" i="21"/>
  <c r="H1594" i="21"/>
  <c r="I1593" i="21"/>
  <c r="P1593" i="21"/>
  <c r="J1593" i="21"/>
  <c r="N1593" i="21"/>
  <c r="L1593" i="21"/>
  <c r="K1592" i="21"/>
  <c r="Q1592" i="21"/>
  <c r="O1592" i="21"/>
  <c r="M1592" i="21"/>
  <c r="D1594" i="21"/>
  <c r="E1593" i="21"/>
  <c r="F1593" i="21"/>
  <c r="H1595" i="21"/>
  <c r="P1594" i="21"/>
  <c r="I1594" i="21"/>
  <c r="J1594" i="21"/>
  <c r="L1594" i="21"/>
  <c r="N1594" i="21"/>
  <c r="M1593" i="21"/>
  <c r="O1593" i="21"/>
  <c r="Q1593" i="21"/>
  <c r="K1593" i="21"/>
  <c r="D1595" i="21"/>
  <c r="F1594" i="21"/>
  <c r="E1594" i="21"/>
  <c r="H1596" i="21"/>
  <c r="I1595" i="21"/>
  <c r="P1595" i="21"/>
  <c r="J1595" i="21"/>
  <c r="L1595" i="21"/>
  <c r="N1595" i="21"/>
  <c r="Q1594" i="21"/>
  <c r="K1594" i="21"/>
  <c r="O1594" i="21"/>
  <c r="M1594" i="21"/>
  <c r="E1595" i="21"/>
  <c r="F1595" i="21"/>
  <c r="D1596" i="21"/>
  <c r="P1596" i="21"/>
  <c r="H1597" i="21"/>
  <c r="I1596" i="21"/>
  <c r="J1596" i="21"/>
  <c r="L1596" i="21"/>
  <c r="N1596" i="21"/>
  <c r="Q1595" i="21"/>
  <c r="K1595" i="21"/>
  <c r="O1595" i="21"/>
  <c r="M1595" i="21"/>
  <c r="D1597" i="21"/>
  <c r="E1596" i="21"/>
  <c r="F1596" i="21"/>
  <c r="I1597" i="21"/>
  <c r="H1598" i="21"/>
  <c r="J1597" i="21"/>
  <c r="L1597" i="21"/>
  <c r="N1597" i="21"/>
  <c r="P1597" i="21"/>
  <c r="M1596" i="21"/>
  <c r="K1596" i="21"/>
  <c r="O1596" i="21"/>
  <c r="Q1596" i="21"/>
  <c r="D1598" i="21"/>
  <c r="F1597" i="21"/>
  <c r="E1597" i="21"/>
  <c r="K1597" i="21"/>
  <c r="M1597" i="21"/>
  <c r="Q1597" i="21"/>
  <c r="O1597" i="21"/>
  <c r="H1599" i="21"/>
  <c r="L1598" i="21"/>
  <c r="P1598" i="21"/>
  <c r="J1598" i="21"/>
  <c r="N1598" i="21"/>
  <c r="I1598" i="21"/>
  <c r="D1599" i="21"/>
  <c r="E1598" i="21"/>
  <c r="F1598" i="21"/>
  <c r="J1599" i="21"/>
  <c r="H1600" i="21"/>
  <c r="L1599" i="21"/>
  <c r="N1599" i="21"/>
  <c r="P1599" i="21"/>
  <c r="I1599" i="21"/>
  <c r="M1598" i="21"/>
  <c r="Q1598" i="21"/>
  <c r="K1598" i="21"/>
  <c r="O1598" i="21"/>
  <c r="E1599" i="21"/>
  <c r="D1600" i="21"/>
  <c r="F1599" i="21"/>
  <c r="H1601" i="21"/>
  <c r="P1600" i="21"/>
  <c r="I1600" i="21"/>
  <c r="J1600" i="21"/>
  <c r="L1600" i="21"/>
  <c r="N1600" i="21"/>
  <c r="K1599" i="21"/>
  <c r="Q1599" i="21"/>
  <c r="O1599" i="21"/>
  <c r="M1599" i="21"/>
  <c r="D1601" i="21"/>
  <c r="F1600" i="21"/>
  <c r="E1600" i="21"/>
  <c r="J1601" i="21"/>
  <c r="L1601" i="21"/>
  <c r="N1601" i="21"/>
  <c r="I1601" i="21"/>
  <c r="H1602" i="21"/>
  <c r="P1601" i="21"/>
  <c r="O1600" i="21"/>
  <c r="M1600" i="21"/>
  <c r="Q1600" i="21"/>
  <c r="K1600" i="21"/>
  <c r="D1602" i="21"/>
  <c r="E1601" i="21"/>
  <c r="F1601" i="21"/>
  <c r="O1601" i="21"/>
  <c r="Q1601" i="21"/>
  <c r="K1601" i="21"/>
  <c r="M1601" i="21"/>
  <c r="H1603" i="21"/>
  <c r="N1602" i="21"/>
  <c r="P1602" i="21"/>
  <c r="J1602" i="21"/>
  <c r="L1602" i="21"/>
  <c r="I1602" i="21"/>
  <c r="D1603" i="21"/>
  <c r="F1602" i="21"/>
  <c r="E1602" i="21"/>
  <c r="P1603" i="21"/>
  <c r="N1603" i="21"/>
  <c r="H1604" i="21"/>
  <c r="I1603" i="21"/>
  <c r="J1603" i="21"/>
  <c r="L1603" i="21"/>
  <c r="M1602" i="21"/>
  <c r="Q1602" i="21"/>
  <c r="K1602" i="21"/>
  <c r="O1602" i="21"/>
  <c r="D1604" i="21"/>
  <c r="E1603" i="21"/>
  <c r="F1603" i="21"/>
  <c r="L1604" i="21"/>
  <c r="N1604" i="21"/>
  <c r="P1604" i="21"/>
  <c r="I1604" i="21"/>
  <c r="H1605" i="21"/>
  <c r="J1604" i="21"/>
  <c r="O1603" i="21"/>
  <c r="K1603" i="21"/>
  <c r="M1603" i="21"/>
  <c r="Q1603" i="21"/>
  <c r="E1604" i="21"/>
  <c r="D1605" i="21"/>
  <c r="F1604" i="21"/>
  <c r="O1604" i="21"/>
  <c r="Q1604" i="21"/>
  <c r="K1604" i="21"/>
  <c r="M1604" i="21"/>
  <c r="H1606" i="21"/>
  <c r="I1605" i="21"/>
  <c r="P1605" i="21"/>
  <c r="J1605" i="21"/>
  <c r="L1605" i="21"/>
  <c r="N1605" i="21"/>
  <c r="D1606" i="21"/>
  <c r="F1605" i="21"/>
  <c r="E1605" i="21"/>
  <c r="P1606" i="21"/>
  <c r="H1607" i="21"/>
  <c r="N1606" i="21"/>
  <c r="J1606" i="21"/>
  <c r="L1606" i="21"/>
  <c r="I1606" i="21"/>
  <c r="M1605" i="21"/>
  <c r="O1605" i="21"/>
  <c r="Q1605" i="21"/>
  <c r="K1605" i="21"/>
  <c r="E1606" i="21"/>
  <c r="D1607" i="21"/>
  <c r="F1606" i="21"/>
  <c r="P1607" i="21"/>
  <c r="I1607" i="21"/>
  <c r="J1607" i="21"/>
  <c r="L1607" i="21"/>
  <c r="N1607" i="21"/>
  <c r="H1608" i="21"/>
  <c r="O1606" i="21"/>
  <c r="Q1606" i="21"/>
  <c r="K1606" i="21"/>
  <c r="M1606" i="21"/>
  <c r="D1608" i="21"/>
  <c r="E1607" i="21"/>
  <c r="F1607" i="21"/>
  <c r="K1607" i="21"/>
  <c r="O1607" i="21"/>
  <c r="M1607" i="21"/>
  <c r="Q1607" i="21"/>
  <c r="J1608" i="21"/>
  <c r="I1608" i="21"/>
  <c r="H1609" i="21"/>
  <c r="N1608" i="21"/>
  <c r="P1608" i="21"/>
  <c r="L1608" i="21"/>
  <c r="E1608" i="21"/>
  <c r="F1608" i="21"/>
  <c r="D1609" i="21"/>
  <c r="K1608" i="21"/>
  <c r="O1608" i="21"/>
  <c r="M1608" i="21"/>
  <c r="Q1608" i="21"/>
  <c r="H1610" i="21"/>
  <c r="N1609" i="21"/>
  <c r="P1609" i="21"/>
  <c r="I1609" i="21"/>
  <c r="J1609" i="21"/>
  <c r="L1609" i="21"/>
  <c r="D1610" i="21"/>
  <c r="E1609" i="21"/>
  <c r="F1609" i="21"/>
  <c r="L1610" i="21"/>
  <c r="P1610" i="21"/>
  <c r="H1611" i="21"/>
  <c r="I1610" i="21"/>
  <c r="N1610" i="21"/>
  <c r="J1610" i="21"/>
  <c r="M1609" i="21"/>
  <c r="O1609" i="21"/>
  <c r="Q1609" i="21"/>
  <c r="K1609" i="21"/>
  <c r="F1610" i="21"/>
  <c r="E1610" i="21"/>
  <c r="D1611" i="21"/>
  <c r="L1611" i="21"/>
  <c r="H1612" i="21"/>
  <c r="I1611" i="21"/>
  <c r="J1611" i="21"/>
  <c r="N1611" i="21"/>
  <c r="P1611" i="21"/>
  <c r="O1610" i="21"/>
  <c r="M1610" i="21"/>
  <c r="K1610" i="21"/>
  <c r="Q1610" i="21"/>
  <c r="E1611" i="21"/>
  <c r="D1612" i="21"/>
  <c r="F1611" i="21"/>
  <c r="J1612" i="21"/>
  <c r="P1612" i="21"/>
  <c r="H1613" i="21"/>
  <c r="I1612" i="21"/>
  <c r="L1612" i="21"/>
  <c r="N1612" i="21"/>
  <c r="O1611" i="21"/>
  <c r="M1611" i="21"/>
  <c r="Q1611" i="21"/>
  <c r="K1611" i="21"/>
  <c r="D1613" i="21"/>
  <c r="E1612" i="21"/>
  <c r="F1612" i="21"/>
  <c r="N1613" i="21"/>
  <c r="I1613" i="21"/>
  <c r="H1614" i="21"/>
  <c r="L1613" i="21"/>
  <c r="P1613" i="21"/>
  <c r="J1613" i="21"/>
  <c r="K1612" i="21"/>
  <c r="O1612" i="21"/>
  <c r="M1612" i="21"/>
  <c r="Q1612" i="21"/>
  <c r="F1613" i="21"/>
  <c r="D1614" i="21"/>
  <c r="E1613" i="21"/>
  <c r="K1613" i="21"/>
  <c r="O1613" i="21"/>
  <c r="M1613" i="21"/>
  <c r="Q1613" i="21"/>
  <c r="L1614" i="21"/>
  <c r="P1614" i="21"/>
  <c r="N1614" i="21"/>
  <c r="H1615" i="21"/>
  <c r="I1614" i="21"/>
  <c r="J1614" i="21"/>
  <c r="E1614" i="21"/>
  <c r="D1615" i="21"/>
  <c r="F1614" i="21"/>
  <c r="L1615" i="21"/>
  <c r="P1615" i="21"/>
  <c r="I1615" i="21"/>
  <c r="J1615" i="21"/>
  <c r="H1616" i="21"/>
  <c r="N1615" i="21"/>
  <c r="K1614" i="21"/>
  <c r="Q1614" i="21"/>
  <c r="O1614" i="21"/>
  <c r="M1614" i="21"/>
  <c r="D1616" i="21"/>
  <c r="E1615" i="21"/>
  <c r="F1615" i="21"/>
  <c r="Q1615" i="21"/>
  <c r="K1615" i="21"/>
  <c r="M1615" i="21"/>
  <c r="O1615" i="21"/>
  <c r="P1616" i="21"/>
  <c r="J1616" i="21"/>
  <c r="H1617" i="21"/>
  <c r="I1616" i="21"/>
  <c r="L1616" i="21"/>
  <c r="N1616" i="21"/>
  <c r="F1616" i="21"/>
  <c r="E1616" i="21"/>
  <c r="D1617" i="21"/>
  <c r="P1617" i="21"/>
  <c r="I1617" i="21"/>
  <c r="H1618" i="21"/>
  <c r="J1617" i="21"/>
  <c r="L1617" i="21"/>
  <c r="N1617" i="21"/>
  <c r="K1616" i="21"/>
  <c r="O1616" i="21"/>
  <c r="M1616" i="21"/>
  <c r="Q1616" i="21"/>
  <c r="D1618" i="21"/>
  <c r="E1617" i="21"/>
  <c r="F1617" i="21"/>
  <c r="M1617" i="21"/>
  <c r="K1617" i="21"/>
  <c r="Q1617" i="21"/>
  <c r="O1617" i="21"/>
  <c r="P1618" i="21"/>
  <c r="N1618" i="21"/>
  <c r="J1618" i="21"/>
  <c r="L1618" i="21"/>
  <c r="I1618" i="21"/>
  <c r="H1619" i="21"/>
  <c r="E1618" i="21"/>
  <c r="D1619" i="21"/>
  <c r="F1618" i="21"/>
  <c r="O1618" i="21"/>
  <c r="M1618" i="21"/>
  <c r="Q1618" i="21"/>
  <c r="K1618" i="21"/>
  <c r="H1620" i="21"/>
  <c r="J1619" i="21"/>
  <c r="L1619" i="21"/>
  <c r="N1619" i="21"/>
  <c r="P1619" i="21"/>
  <c r="I1619" i="21"/>
  <c r="D1620" i="21"/>
  <c r="E1619" i="21"/>
  <c r="F1619" i="21"/>
  <c r="H1621" i="21"/>
  <c r="I1620" i="21"/>
  <c r="L1620" i="21"/>
  <c r="N1620" i="21"/>
  <c r="P1620" i="21"/>
  <c r="J1620" i="21"/>
  <c r="O1619" i="21"/>
  <c r="Q1619" i="21"/>
  <c r="M1619" i="21"/>
  <c r="K1619" i="21"/>
  <c r="D1621" i="21"/>
  <c r="E1620" i="21"/>
  <c r="F1620" i="21"/>
  <c r="L1621" i="21"/>
  <c r="P1621" i="21"/>
  <c r="J1621" i="21"/>
  <c r="H1622" i="21"/>
  <c r="N1621" i="21"/>
  <c r="I1621" i="21"/>
  <c r="K1620" i="21"/>
  <c r="O1620" i="21"/>
  <c r="M1620" i="21"/>
  <c r="Q1620" i="21"/>
  <c r="D1622" i="21"/>
  <c r="E1621" i="21"/>
  <c r="F1621" i="21"/>
  <c r="P1622" i="21"/>
  <c r="I1622" i="21"/>
  <c r="N1622" i="21"/>
  <c r="J1622" i="21"/>
  <c r="L1622" i="21"/>
  <c r="H1623" i="21"/>
  <c r="M1621" i="21"/>
  <c r="Q1621" i="21"/>
  <c r="K1621" i="21"/>
  <c r="O1621" i="21"/>
  <c r="D1623" i="21"/>
  <c r="E1622" i="21"/>
  <c r="F1622" i="21"/>
  <c r="O1622" i="21"/>
  <c r="M1622" i="21"/>
  <c r="K1622" i="21"/>
  <c r="Q1622" i="21"/>
  <c r="N1623" i="21"/>
  <c r="P1623" i="21"/>
  <c r="I1623" i="21"/>
  <c r="H1624" i="21"/>
  <c r="J1623" i="21"/>
  <c r="L1623" i="21"/>
  <c r="D1624" i="21"/>
  <c r="E1623" i="21"/>
  <c r="F1623" i="21"/>
  <c r="Q1623" i="21"/>
  <c r="K1623" i="21"/>
  <c r="O1623" i="21"/>
  <c r="M1623" i="21"/>
  <c r="N1624" i="21"/>
  <c r="P1624" i="21"/>
  <c r="L1624" i="21"/>
  <c r="I1624" i="21"/>
  <c r="J1624" i="21"/>
  <c r="H1625" i="21"/>
  <c r="D1625" i="21"/>
  <c r="E1624" i="21"/>
  <c r="F1624" i="21"/>
  <c r="M1624" i="21"/>
  <c r="Q1624" i="21"/>
  <c r="K1624" i="21"/>
  <c r="O1624" i="21"/>
  <c r="L1625" i="21"/>
  <c r="N1625" i="21"/>
  <c r="J1625" i="21"/>
  <c r="H1626" i="21"/>
  <c r="I1625" i="21"/>
  <c r="P1625" i="21"/>
  <c r="D1626" i="21"/>
  <c r="E1625" i="21"/>
  <c r="F1625" i="21"/>
  <c r="L1626" i="21"/>
  <c r="I1626" i="21"/>
  <c r="J1626" i="21"/>
  <c r="P1626" i="21"/>
  <c r="N1626" i="21"/>
  <c r="H1627" i="21"/>
  <c r="O1625" i="21"/>
  <c r="M1625" i="21"/>
  <c r="Q1625" i="21"/>
  <c r="K1625" i="21"/>
  <c r="E1626" i="21"/>
  <c r="F1626" i="21"/>
  <c r="D1627" i="21"/>
  <c r="M1626" i="21"/>
  <c r="O1626" i="21"/>
  <c r="Q1626" i="21"/>
  <c r="K1626" i="21"/>
  <c r="J1627" i="21"/>
  <c r="P1627" i="21"/>
  <c r="I1627" i="21"/>
  <c r="L1627" i="21"/>
  <c r="N1627" i="21"/>
  <c r="H1628" i="21"/>
  <c r="E1627" i="21"/>
  <c r="D1628" i="21"/>
  <c r="F1627" i="21"/>
  <c r="Q1627" i="21"/>
  <c r="K1627" i="21"/>
  <c r="O1627" i="21"/>
  <c r="M1627" i="21"/>
  <c r="J1628" i="21"/>
  <c r="H1629" i="21"/>
  <c r="I1628" i="21"/>
  <c r="P1628" i="21"/>
  <c r="L1628" i="21"/>
  <c r="N1628" i="21"/>
  <c r="E1628" i="21"/>
  <c r="D1629" i="21"/>
  <c r="F1628" i="21"/>
  <c r="P1629" i="21"/>
  <c r="H1630" i="21"/>
  <c r="I1629" i="21"/>
  <c r="N1629" i="21"/>
  <c r="J1629" i="21"/>
  <c r="L1629" i="21"/>
  <c r="K1628" i="21"/>
  <c r="O1628" i="21"/>
  <c r="M1628" i="21"/>
  <c r="Q1628" i="21"/>
  <c r="E1629" i="21"/>
  <c r="F1629" i="21"/>
  <c r="D1630" i="21"/>
  <c r="L1630" i="21"/>
  <c r="J1630" i="21"/>
  <c r="P1630" i="21"/>
  <c r="H1631" i="21"/>
  <c r="N1630" i="21"/>
  <c r="I1630" i="21"/>
  <c r="K1629" i="21"/>
  <c r="O1629" i="21"/>
  <c r="M1629" i="21"/>
  <c r="Q1629" i="21"/>
  <c r="E1630" i="21"/>
  <c r="D1631" i="21"/>
  <c r="F1630" i="21"/>
  <c r="P1631" i="21"/>
  <c r="L1631" i="21"/>
  <c r="N1631" i="21"/>
  <c r="H1632" i="21"/>
  <c r="J1631" i="21"/>
  <c r="I1631" i="21"/>
  <c r="O1630" i="21"/>
  <c r="M1630" i="21"/>
  <c r="Q1630" i="21"/>
  <c r="K1630" i="21"/>
  <c r="E1631" i="21"/>
  <c r="D1632" i="21"/>
  <c r="F1631" i="21"/>
  <c r="I1632" i="21"/>
  <c r="H1633" i="21"/>
  <c r="P1632" i="21"/>
  <c r="J1632" i="21"/>
  <c r="L1632" i="21"/>
  <c r="N1632" i="21"/>
  <c r="O1631" i="21"/>
  <c r="Q1631" i="21"/>
  <c r="K1631" i="21"/>
  <c r="M1631" i="21"/>
  <c r="D1633" i="21"/>
  <c r="F1632" i="21"/>
  <c r="E1632" i="21"/>
  <c r="K1632" i="21"/>
  <c r="O1632" i="21"/>
  <c r="M1632" i="21"/>
  <c r="Q1632" i="21"/>
  <c r="J1633" i="21"/>
  <c r="L1633" i="21"/>
  <c r="I1633" i="21"/>
  <c r="H1634" i="21"/>
  <c r="N1633" i="21"/>
  <c r="P1633" i="21"/>
  <c r="D1634" i="21"/>
  <c r="E1633" i="21"/>
  <c r="F1633" i="21"/>
  <c r="O1633" i="21"/>
  <c r="M1633" i="21"/>
  <c r="Q1633" i="21"/>
  <c r="K1633" i="21"/>
  <c r="P1634" i="21"/>
  <c r="N1634" i="21"/>
  <c r="I1634" i="21"/>
  <c r="J1634" i="21"/>
  <c r="L1634" i="21"/>
  <c r="H1635" i="21"/>
  <c r="D1635" i="21"/>
  <c r="F1634" i="21"/>
  <c r="E1634" i="21"/>
  <c r="O1634" i="21"/>
  <c r="M1634" i="21"/>
  <c r="Q1634" i="21"/>
  <c r="K1634" i="21"/>
  <c r="N1635" i="21"/>
  <c r="P1635" i="21"/>
  <c r="H1636" i="21"/>
  <c r="J1635" i="21"/>
  <c r="L1635" i="21"/>
  <c r="I1635" i="21"/>
  <c r="E1635" i="21"/>
  <c r="F1635" i="21"/>
  <c r="D1636" i="21"/>
  <c r="J1636" i="21"/>
  <c r="H1637" i="21"/>
  <c r="I1636" i="21"/>
  <c r="L1636" i="21"/>
  <c r="N1636" i="21"/>
  <c r="P1636" i="21"/>
  <c r="Q1635" i="21"/>
  <c r="K1635" i="21"/>
  <c r="M1635" i="21"/>
  <c r="O1635" i="21"/>
  <c r="D1637" i="21"/>
  <c r="E1636" i="21"/>
  <c r="F1636" i="21"/>
  <c r="P1637" i="21"/>
  <c r="H1638" i="21"/>
  <c r="L1637" i="21"/>
  <c r="N1637" i="21"/>
  <c r="I1637" i="21"/>
  <c r="J1637" i="21"/>
  <c r="O1636" i="21"/>
  <c r="M1636" i="21"/>
  <c r="K1636" i="21"/>
  <c r="Q1636" i="21"/>
  <c r="D1638" i="21"/>
  <c r="F1637" i="21"/>
  <c r="E1637" i="21"/>
  <c r="H1639" i="21"/>
  <c r="I1638" i="21"/>
  <c r="P1638" i="21"/>
  <c r="J1638" i="21"/>
  <c r="L1638" i="21"/>
  <c r="N1638" i="21"/>
  <c r="K1637" i="21"/>
  <c r="Q1637" i="21"/>
  <c r="M1637" i="21"/>
  <c r="O1637" i="21"/>
  <c r="E1638" i="21"/>
  <c r="D1639" i="21"/>
  <c r="F1638" i="21"/>
  <c r="H1640" i="21"/>
  <c r="N1639" i="21"/>
  <c r="P1639" i="21"/>
  <c r="J1639" i="21"/>
  <c r="L1639" i="21"/>
  <c r="I1639" i="21"/>
  <c r="K1638" i="21"/>
  <c r="O1638" i="21"/>
  <c r="M1638" i="21"/>
  <c r="Q1638" i="21"/>
  <c r="E1639" i="21"/>
  <c r="D1640" i="21"/>
  <c r="F1639" i="21"/>
  <c r="I1640" i="21"/>
  <c r="J1640" i="21"/>
  <c r="P1640" i="21"/>
  <c r="H1641" i="21"/>
  <c r="L1640" i="21"/>
  <c r="N1640" i="21"/>
  <c r="Q1639" i="21"/>
  <c r="K1639" i="21"/>
  <c r="M1639" i="21"/>
  <c r="O1639" i="21"/>
  <c r="D1641" i="21"/>
  <c r="F1640" i="21"/>
  <c r="E1640" i="21"/>
  <c r="K1640" i="21"/>
  <c r="Q1640" i="21"/>
  <c r="M1640" i="21"/>
  <c r="O1640" i="21"/>
  <c r="I1641" i="21"/>
  <c r="H1642" i="21"/>
  <c r="P1641" i="21"/>
  <c r="J1641" i="21"/>
  <c r="L1641" i="21"/>
  <c r="N1641" i="21"/>
  <c r="D1642" i="21"/>
  <c r="E1641" i="21"/>
  <c r="F1641" i="21"/>
  <c r="K1641" i="21"/>
  <c r="Q1641" i="21"/>
  <c r="O1641" i="21"/>
  <c r="M1641" i="21"/>
  <c r="N1642" i="21"/>
  <c r="H1643" i="21"/>
  <c r="J1642" i="21"/>
  <c r="L1642" i="21"/>
  <c r="I1642" i="21"/>
  <c r="P1642" i="21"/>
  <c r="D1643" i="21"/>
  <c r="E1642" i="21"/>
  <c r="F1642" i="21"/>
  <c r="N1643" i="21"/>
  <c r="P1643" i="21"/>
  <c r="L1643" i="21"/>
  <c r="I1643" i="21"/>
  <c r="H1644" i="21"/>
  <c r="J1643" i="21"/>
  <c r="O1642" i="21"/>
  <c r="M1642" i="21"/>
  <c r="Q1642" i="21"/>
  <c r="K1642" i="21"/>
  <c r="E1643" i="21"/>
  <c r="D1644" i="21"/>
  <c r="F1643" i="21"/>
  <c r="O1643" i="21"/>
  <c r="Q1643" i="21"/>
  <c r="M1643" i="21"/>
  <c r="K1643" i="21"/>
  <c r="I1644" i="21"/>
  <c r="J1644" i="21"/>
  <c r="H1645" i="21"/>
  <c r="L1644" i="21"/>
  <c r="P1644" i="21"/>
  <c r="N1644" i="21"/>
  <c r="D1645" i="21"/>
  <c r="E1644" i="21"/>
  <c r="F1644" i="21"/>
  <c r="M1644" i="21"/>
  <c r="K1644" i="21"/>
  <c r="O1644" i="21"/>
  <c r="Q1644" i="21"/>
  <c r="I1645" i="21"/>
  <c r="J1645" i="21"/>
  <c r="L1645" i="21"/>
  <c r="N1645" i="21"/>
  <c r="H1646" i="21"/>
  <c r="P1645" i="21"/>
  <c r="D1646" i="21"/>
  <c r="F1645" i="21"/>
  <c r="E1645" i="21"/>
  <c r="K1645" i="21"/>
  <c r="M1645" i="21"/>
  <c r="O1645" i="21"/>
  <c r="Q1645" i="21"/>
  <c r="N1646" i="21"/>
  <c r="P1646" i="21"/>
  <c r="I1646" i="21"/>
  <c r="H1647" i="21"/>
  <c r="J1646" i="21"/>
  <c r="L1646" i="21"/>
  <c r="E1646" i="21"/>
  <c r="F1646" i="21"/>
  <c r="D1647" i="21"/>
  <c r="Q1646" i="21"/>
  <c r="O1646" i="21"/>
  <c r="M1646" i="21"/>
  <c r="K1646" i="21"/>
  <c r="I1647" i="21"/>
  <c r="H1648" i="21"/>
  <c r="L1647" i="21"/>
  <c r="N1647" i="21"/>
  <c r="J1647" i="21"/>
  <c r="P1647" i="21"/>
  <c r="D1648" i="21"/>
  <c r="E1647" i="21"/>
  <c r="F1647" i="21"/>
  <c r="O1647" i="21"/>
  <c r="Q1647" i="21"/>
  <c r="K1647" i="21"/>
  <c r="M1647" i="21"/>
  <c r="P1648" i="21"/>
  <c r="I1648" i="21"/>
  <c r="L1648" i="21"/>
  <c r="H1649" i="21"/>
  <c r="J1648" i="21"/>
  <c r="N1648" i="21"/>
  <c r="E1648" i="21"/>
  <c r="D1649" i="21"/>
  <c r="F1648" i="21"/>
  <c r="M1648" i="21"/>
  <c r="K1648" i="21"/>
  <c r="O1648" i="21"/>
  <c r="Q1648" i="21"/>
  <c r="P1649" i="21"/>
  <c r="N1649" i="21"/>
  <c r="H1650" i="21"/>
  <c r="J1649" i="21"/>
  <c r="I1649" i="21"/>
  <c r="L1649" i="21"/>
  <c r="D1650" i="21"/>
  <c r="E1649" i="21"/>
  <c r="F1649" i="21"/>
  <c r="P1650" i="21"/>
  <c r="N1650" i="21"/>
  <c r="I1650" i="21"/>
  <c r="L1650" i="21"/>
  <c r="J1650" i="21"/>
  <c r="H1651" i="21"/>
  <c r="K1649" i="21"/>
  <c r="O1649" i="21"/>
  <c r="M1649" i="21"/>
  <c r="Q1649" i="21"/>
  <c r="D1651" i="21"/>
  <c r="F1650" i="21"/>
  <c r="E1650" i="21"/>
  <c r="M1650" i="21"/>
  <c r="Q1650" i="21"/>
  <c r="O1650" i="21"/>
  <c r="K1650" i="21"/>
  <c r="P1651" i="21"/>
  <c r="H1652" i="21"/>
  <c r="J1651" i="21"/>
  <c r="L1651" i="21"/>
  <c r="N1651" i="21"/>
  <c r="I1651" i="21"/>
  <c r="D1652" i="21"/>
  <c r="E1651" i="21"/>
  <c r="F1651" i="21"/>
  <c r="H1653" i="21"/>
  <c r="I1652" i="21"/>
  <c r="J1652" i="21"/>
  <c r="L1652" i="21"/>
  <c r="N1652" i="21"/>
  <c r="P1652" i="21"/>
  <c r="K1651" i="21"/>
  <c r="O1651" i="21"/>
  <c r="M1651" i="21"/>
  <c r="Q1651" i="21"/>
  <c r="E1652" i="21"/>
  <c r="D1653" i="21"/>
  <c r="F1652" i="21"/>
  <c r="H1654" i="21"/>
  <c r="P1653" i="21"/>
  <c r="L1653" i="21"/>
  <c r="I1653" i="21"/>
  <c r="J1653" i="21"/>
  <c r="N1653" i="21"/>
  <c r="M1652" i="21"/>
  <c r="Q1652" i="21"/>
  <c r="K1652" i="21"/>
  <c r="O1652" i="21"/>
  <c r="E1653" i="21"/>
  <c r="D1654" i="21"/>
  <c r="F1653" i="21"/>
  <c r="H1655" i="21"/>
  <c r="L1654" i="21"/>
  <c r="N1654" i="21"/>
  <c r="P1654" i="21"/>
  <c r="J1654" i="21"/>
  <c r="I1654" i="21"/>
  <c r="Q1653" i="21"/>
  <c r="M1653" i="21"/>
  <c r="K1653" i="21"/>
  <c r="O1653" i="21"/>
  <c r="E1654" i="21"/>
  <c r="F1654" i="21"/>
  <c r="D1655" i="21"/>
  <c r="J1655" i="21"/>
  <c r="H1656" i="21"/>
  <c r="N1655" i="21"/>
  <c r="L1655" i="21"/>
  <c r="P1655" i="21"/>
  <c r="I1655" i="21"/>
  <c r="M1654" i="21"/>
  <c r="K1654" i="21"/>
  <c r="Q1654" i="21"/>
  <c r="O1654" i="21"/>
  <c r="E1655" i="21"/>
  <c r="D1656" i="21"/>
  <c r="F1655" i="21"/>
  <c r="L1656" i="21"/>
  <c r="P1656" i="21"/>
  <c r="I1656" i="21"/>
  <c r="J1656" i="21"/>
  <c r="H1657" i="21"/>
  <c r="N1656" i="21"/>
  <c r="O1655" i="21"/>
  <c r="Q1655" i="21"/>
  <c r="K1655" i="21"/>
  <c r="M1655" i="21"/>
  <c r="F1656" i="21"/>
  <c r="E1656" i="21"/>
  <c r="D1657" i="21"/>
  <c r="K1656" i="21"/>
  <c r="O1656" i="21"/>
  <c r="M1656" i="21"/>
  <c r="Q1656" i="21"/>
  <c r="H1658" i="21"/>
  <c r="L1657" i="21"/>
  <c r="I1657" i="21"/>
  <c r="J1657" i="21"/>
  <c r="P1657" i="21"/>
  <c r="N1657" i="21"/>
  <c r="D1658" i="21"/>
  <c r="E1657" i="21"/>
  <c r="F1657" i="21"/>
  <c r="I1658" i="21"/>
  <c r="L1658" i="21"/>
  <c r="P1658" i="21"/>
  <c r="H1659" i="21"/>
  <c r="J1658" i="21"/>
  <c r="N1658" i="21"/>
  <c r="K1657" i="21"/>
  <c r="Q1657" i="21"/>
  <c r="O1657" i="21"/>
  <c r="M1657" i="21"/>
  <c r="D1659" i="21"/>
  <c r="F1658" i="21"/>
  <c r="E1658" i="21"/>
  <c r="Q1658" i="21"/>
  <c r="K1658" i="21"/>
  <c r="O1658" i="21"/>
  <c r="M1658" i="21"/>
  <c r="J1659" i="21"/>
  <c r="L1659" i="21"/>
  <c r="P1659" i="21"/>
  <c r="I1659" i="21"/>
  <c r="N1659" i="21"/>
  <c r="H1660" i="21"/>
  <c r="F1659" i="21"/>
  <c r="E1659" i="21"/>
  <c r="D1660" i="21"/>
  <c r="M1659" i="21"/>
  <c r="K1659" i="21"/>
  <c r="O1659" i="21"/>
  <c r="Q1659" i="21"/>
  <c r="J1660" i="21"/>
  <c r="N1660" i="21"/>
  <c r="I1660" i="21"/>
  <c r="L1660" i="21"/>
  <c r="H1661" i="21"/>
  <c r="P1660" i="21"/>
  <c r="E1660" i="21"/>
  <c r="F1660" i="21"/>
  <c r="D1661" i="21"/>
  <c r="K1660" i="21"/>
  <c r="O1660" i="21"/>
  <c r="M1660" i="21"/>
  <c r="Q1660" i="21"/>
  <c r="N1661" i="21"/>
  <c r="J1661" i="21"/>
  <c r="H1662" i="21"/>
  <c r="I1661" i="21"/>
  <c r="L1661" i="21"/>
  <c r="P1661" i="21"/>
  <c r="E1661" i="21"/>
  <c r="D1662" i="21"/>
  <c r="F1661" i="21"/>
  <c r="N1662" i="21"/>
  <c r="P1662" i="21"/>
  <c r="I1662" i="21"/>
  <c r="L1662" i="21"/>
  <c r="H1663" i="21"/>
  <c r="J1662" i="21"/>
  <c r="M1661" i="21"/>
  <c r="Q1661" i="21"/>
  <c r="K1661" i="21"/>
  <c r="O1661" i="21"/>
  <c r="D1663" i="21"/>
  <c r="F1662" i="21"/>
  <c r="E1662" i="21"/>
  <c r="K1662" i="21"/>
  <c r="O1662" i="21"/>
  <c r="M1662" i="21"/>
  <c r="Q1662" i="21"/>
  <c r="H1664" i="21"/>
  <c r="J1663" i="21"/>
  <c r="N1663" i="21"/>
  <c r="L1663" i="21"/>
  <c r="P1663" i="21"/>
  <c r="I1663" i="21"/>
  <c r="D1664" i="21"/>
  <c r="E1663" i="21"/>
  <c r="F1663" i="21"/>
  <c r="P1664" i="21"/>
  <c r="L1664" i="21"/>
  <c r="N1664" i="21"/>
  <c r="I1664" i="21"/>
  <c r="J1664" i="21"/>
  <c r="H1665" i="21"/>
  <c r="K1663" i="21"/>
  <c r="M1663" i="21"/>
  <c r="O1663" i="21"/>
  <c r="Q1663" i="21"/>
  <c r="D1665" i="21"/>
  <c r="F1664" i="21"/>
  <c r="E1664" i="21"/>
  <c r="M1664" i="21"/>
  <c r="Q1664" i="21"/>
  <c r="O1664" i="21"/>
  <c r="K1664" i="21"/>
  <c r="L1665" i="21"/>
  <c r="P1665" i="21"/>
  <c r="H1666" i="21"/>
  <c r="I1665" i="21"/>
  <c r="J1665" i="21"/>
  <c r="N1665" i="21"/>
  <c r="D1666" i="21"/>
  <c r="F1665" i="21"/>
  <c r="E1665" i="21"/>
  <c r="L1666" i="21"/>
  <c r="N1666" i="21"/>
  <c r="H1667" i="21"/>
  <c r="I1666" i="21"/>
  <c r="J1666" i="21"/>
  <c r="P1666" i="21"/>
  <c r="K1665" i="21"/>
  <c r="M1665" i="21"/>
  <c r="Q1665" i="21"/>
  <c r="O1665" i="21"/>
  <c r="D1667" i="21"/>
  <c r="F1666" i="21"/>
  <c r="E1666" i="21"/>
  <c r="N1667" i="21"/>
  <c r="H1668" i="21"/>
  <c r="J1667" i="21"/>
  <c r="P1667" i="21"/>
  <c r="I1667" i="21"/>
  <c r="L1667" i="21"/>
  <c r="K1666" i="21"/>
  <c r="Q1666" i="21"/>
  <c r="O1666" i="21"/>
  <c r="M1666" i="21"/>
  <c r="E1667" i="21"/>
  <c r="D1668" i="21"/>
  <c r="F1667" i="21"/>
  <c r="J1668" i="21"/>
  <c r="N1668" i="21"/>
  <c r="L1668" i="21"/>
  <c r="H1669" i="21"/>
  <c r="I1668" i="21"/>
  <c r="P1668" i="21"/>
  <c r="O1667" i="21"/>
  <c r="Q1667" i="21"/>
  <c r="K1667" i="21"/>
  <c r="M1667" i="21"/>
  <c r="D1669" i="21"/>
  <c r="F1668" i="21"/>
  <c r="E1668" i="21"/>
  <c r="P1669" i="21"/>
  <c r="L1669" i="21"/>
  <c r="N1669" i="21"/>
  <c r="I1669" i="21"/>
  <c r="H1670" i="21"/>
  <c r="J1669" i="21"/>
  <c r="O1668" i="21"/>
  <c r="K1668" i="21"/>
  <c r="M1668" i="21"/>
  <c r="Q1668" i="21"/>
  <c r="F1669" i="21"/>
  <c r="E1669" i="21"/>
  <c r="D1670" i="21"/>
  <c r="K1669" i="21"/>
  <c r="M1669" i="21"/>
  <c r="Q1669" i="21"/>
  <c r="O1669" i="21"/>
  <c r="L1670" i="21"/>
  <c r="I1670" i="21"/>
  <c r="J1670" i="21"/>
  <c r="P1670" i="21"/>
  <c r="N1670" i="21"/>
  <c r="H1671" i="21"/>
  <c r="D1671" i="21"/>
  <c r="E1670" i="21"/>
  <c r="F1670" i="21"/>
  <c r="Q1670" i="21"/>
  <c r="K1670" i="21"/>
  <c r="M1670" i="21"/>
  <c r="O1670" i="21"/>
  <c r="P1671" i="21"/>
  <c r="H1672" i="21"/>
  <c r="J1671" i="21"/>
  <c r="L1671" i="21"/>
  <c r="I1671" i="21"/>
  <c r="N1671" i="21"/>
  <c r="D1672" i="21"/>
  <c r="E1671" i="21"/>
  <c r="F1671" i="21"/>
  <c r="J1672" i="21"/>
  <c r="N1672" i="21"/>
  <c r="I1672" i="21"/>
  <c r="H1673" i="21"/>
  <c r="L1672" i="21"/>
  <c r="P1672" i="21"/>
  <c r="K1671" i="21"/>
  <c r="Q1671" i="21"/>
  <c r="O1671" i="21"/>
  <c r="M1671" i="21"/>
  <c r="D1673" i="21"/>
  <c r="F1672" i="21"/>
  <c r="E1672" i="21"/>
  <c r="Q1672" i="21"/>
  <c r="O1672" i="21"/>
  <c r="K1672" i="21"/>
  <c r="M1672" i="21"/>
  <c r="H1674" i="21"/>
  <c r="P1673" i="21"/>
  <c r="I1673" i="21"/>
  <c r="J1673" i="21"/>
  <c r="L1673" i="21"/>
  <c r="N1673" i="21"/>
  <c r="E1673" i="21"/>
  <c r="F1673" i="21"/>
  <c r="D1674" i="21"/>
  <c r="L1674" i="21"/>
  <c r="N1674" i="21"/>
  <c r="P1674" i="21"/>
  <c r="H1675" i="21"/>
  <c r="I1674" i="21"/>
  <c r="J1674" i="21"/>
  <c r="K1673" i="21"/>
  <c r="O1673" i="21"/>
  <c r="M1673" i="21"/>
  <c r="Q1673" i="21"/>
  <c r="F1674" i="21"/>
  <c r="E1674" i="21"/>
  <c r="D1675" i="21"/>
  <c r="L1675" i="21"/>
  <c r="H1676" i="21"/>
  <c r="J1675" i="21"/>
  <c r="I1675" i="21"/>
  <c r="P1675" i="21"/>
  <c r="N1675" i="21"/>
  <c r="M1674" i="21"/>
  <c r="Q1674" i="21"/>
  <c r="O1674" i="21"/>
  <c r="K1674" i="21"/>
  <c r="D1676" i="21"/>
  <c r="E1675" i="21"/>
  <c r="F1675" i="21"/>
  <c r="N1676" i="21"/>
  <c r="I1676" i="21"/>
  <c r="J1676" i="21"/>
  <c r="L1676" i="21"/>
  <c r="H1677" i="21"/>
  <c r="P1676" i="21"/>
  <c r="Q1675" i="21"/>
  <c r="K1675" i="21"/>
  <c r="O1675" i="21"/>
  <c r="M1675" i="21"/>
  <c r="E1676" i="21"/>
  <c r="F1676" i="21"/>
  <c r="D1677" i="21"/>
  <c r="M1676" i="21"/>
  <c r="K1676" i="21"/>
  <c r="O1676" i="21"/>
  <c r="Q1676" i="21"/>
  <c r="I1677" i="21"/>
  <c r="H1678" i="21"/>
  <c r="J1677" i="21"/>
  <c r="N1677" i="21"/>
  <c r="P1677" i="21"/>
  <c r="L1677" i="21"/>
  <c r="F1677" i="21"/>
  <c r="E1677" i="21"/>
  <c r="D1678" i="21"/>
  <c r="Q1677" i="21"/>
  <c r="O1677" i="21"/>
  <c r="K1677" i="21"/>
  <c r="M1677" i="21"/>
  <c r="P1678" i="21"/>
  <c r="N1678" i="21"/>
  <c r="L1678" i="21"/>
  <c r="I1678" i="21"/>
  <c r="H1679" i="21"/>
  <c r="J1678" i="21"/>
  <c r="D1679" i="21"/>
  <c r="F1678" i="21"/>
  <c r="E1678" i="21"/>
  <c r="K1678" i="21"/>
  <c r="O1678" i="21"/>
  <c r="M1678" i="21"/>
  <c r="Q1678" i="21"/>
  <c r="I1679" i="21"/>
  <c r="J1679" i="21"/>
  <c r="L1679" i="21"/>
  <c r="P1679" i="21"/>
  <c r="H1680" i="21"/>
  <c r="N1679" i="21"/>
  <c r="D1680" i="21"/>
  <c r="E1679" i="21"/>
  <c r="F1679" i="21"/>
  <c r="M1679" i="21"/>
  <c r="K1679" i="21"/>
  <c r="Q1679" i="21"/>
  <c r="O1679" i="21"/>
  <c r="I1680" i="21"/>
  <c r="J1680" i="21"/>
  <c r="L1680" i="21"/>
  <c r="H1681" i="21"/>
  <c r="N1680" i="21"/>
  <c r="P1680" i="21"/>
  <c r="E1680" i="21"/>
  <c r="D1681" i="21"/>
  <c r="F1680" i="21"/>
  <c r="Q1680" i="21"/>
  <c r="K1680" i="21"/>
  <c r="M1680" i="21"/>
  <c r="O1680" i="21"/>
  <c r="N1681" i="21"/>
  <c r="J1681" i="21"/>
  <c r="I1681" i="21"/>
  <c r="H1682" i="21"/>
  <c r="L1681" i="21"/>
  <c r="P1681" i="21"/>
  <c r="E1681" i="21"/>
  <c r="D1682" i="21"/>
  <c r="F1681" i="21"/>
  <c r="O1681" i="21"/>
  <c r="M1681" i="21"/>
  <c r="Q1681" i="21"/>
  <c r="K1681" i="21"/>
  <c r="P1682" i="21"/>
  <c r="N1682" i="21"/>
  <c r="I1682" i="21"/>
  <c r="H1683" i="21"/>
  <c r="J1682" i="21"/>
  <c r="L1682" i="21"/>
  <c r="E1682" i="21"/>
  <c r="F1682" i="21"/>
  <c r="D1683" i="21"/>
  <c r="M1682" i="21"/>
  <c r="Q1682" i="21"/>
  <c r="O1682" i="21"/>
  <c r="K1682" i="21"/>
  <c r="L1683" i="21"/>
  <c r="N1683" i="21"/>
  <c r="I1683" i="21"/>
  <c r="P1683" i="21"/>
  <c r="J1683" i="21"/>
  <c r="H1684" i="21"/>
  <c r="D1684" i="21"/>
  <c r="E1683" i="21"/>
  <c r="F1683" i="21"/>
  <c r="Q1683" i="21"/>
  <c r="K1683" i="21"/>
  <c r="O1683" i="21"/>
  <c r="M1683" i="21"/>
  <c r="L1684" i="21"/>
  <c r="P1684" i="21"/>
  <c r="J1684" i="21"/>
  <c r="I1684" i="21"/>
  <c r="H1685" i="21"/>
  <c r="N1684" i="21"/>
  <c r="E1684" i="21"/>
  <c r="F1684" i="21"/>
  <c r="D1685" i="21"/>
  <c r="M1684" i="21"/>
  <c r="K1684" i="21"/>
  <c r="O1684" i="21"/>
  <c r="Q1684" i="21"/>
  <c r="J1685" i="21"/>
  <c r="P1685" i="21"/>
  <c r="L1685" i="21"/>
  <c r="N1685" i="21"/>
  <c r="I1685" i="21"/>
  <c r="H1686" i="21"/>
  <c r="D1686" i="21"/>
  <c r="E1685" i="21"/>
  <c r="F1685" i="21"/>
  <c r="K1685" i="21"/>
  <c r="Q1685" i="21"/>
  <c r="O1685" i="21"/>
  <c r="M1685" i="21"/>
  <c r="P1686" i="21"/>
  <c r="H1687" i="21"/>
  <c r="I1686" i="21"/>
  <c r="J1686" i="21"/>
  <c r="N1686" i="21"/>
  <c r="L1686" i="21"/>
  <c r="F1686" i="21"/>
  <c r="D1687" i="21"/>
  <c r="E1686" i="21"/>
  <c r="N1687" i="21"/>
  <c r="P1687" i="21"/>
  <c r="I1687" i="21"/>
  <c r="J1687" i="21"/>
  <c r="L1687" i="21"/>
  <c r="H1688" i="21"/>
  <c r="M1686" i="21"/>
  <c r="Q1686" i="21"/>
  <c r="K1686" i="21"/>
  <c r="O1686" i="21"/>
  <c r="D1688" i="21"/>
  <c r="E1687" i="21"/>
  <c r="F1687" i="21"/>
  <c r="M1687" i="21"/>
  <c r="K1687" i="21"/>
  <c r="Q1687" i="21"/>
  <c r="O1687" i="21"/>
  <c r="H1689" i="21"/>
  <c r="J1688" i="21"/>
  <c r="L1688" i="21"/>
  <c r="N1688" i="21"/>
  <c r="P1688" i="21"/>
  <c r="I1688" i="21"/>
  <c r="F1688" i="21"/>
  <c r="D1689" i="21"/>
  <c r="E1688" i="21"/>
  <c r="J1689" i="21"/>
  <c r="L1689" i="21"/>
  <c r="P1689" i="21"/>
  <c r="H1690" i="21"/>
  <c r="I1689" i="21"/>
  <c r="N1689" i="21"/>
  <c r="K1688" i="21"/>
  <c r="O1688" i="21"/>
  <c r="M1688" i="21"/>
  <c r="Q1688" i="21"/>
  <c r="D1690" i="21"/>
  <c r="F1689" i="21"/>
  <c r="E1689" i="21"/>
  <c r="I1690" i="21"/>
  <c r="J1690" i="21"/>
  <c r="L1690" i="21"/>
  <c r="N1690" i="21"/>
  <c r="P1690" i="21"/>
  <c r="H1691" i="21"/>
  <c r="O1689" i="21"/>
  <c r="Q1689" i="21"/>
  <c r="K1689" i="21"/>
  <c r="M1689" i="21"/>
  <c r="D1691" i="21"/>
  <c r="E1690" i="21"/>
  <c r="F1690" i="21"/>
  <c r="K1690" i="21"/>
  <c r="M1690" i="21"/>
  <c r="O1690" i="21"/>
  <c r="Q1690" i="21"/>
  <c r="I1691" i="21"/>
  <c r="N1691" i="21"/>
  <c r="P1691" i="21"/>
  <c r="H1692" i="21"/>
  <c r="L1691" i="21"/>
  <c r="J1691" i="21"/>
  <c r="E1691" i="21"/>
  <c r="D1692" i="21"/>
  <c r="F1691" i="21"/>
  <c r="M1691" i="21"/>
  <c r="K1691" i="21"/>
  <c r="O1691" i="21"/>
  <c r="Q1691" i="21"/>
  <c r="H1693" i="21"/>
  <c r="P1692" i="21"/>
  <c r="I1692" i="21"/>
  <c r="J1692" i="21"/>
  <c r="L1692" i="21"/>
  <c r="N1692" i="21"/>
  <c r="E1692" i="21"/>
  <c r="F1692" i="21"/>
  <c r="D1693" i="21"/>
  <c r="J1693" i="21"/>
  <c r="P1693" i="21"/>
  <c r="H1694" i="21"/>
  <c r="L1693" i="21"/>
  <c r="N1693" i="21"/>
  <c r="I1693" i="21"/>
  <c r="K1692" i="21"/>
  <c r="O1692" i="21"/>
  <c r="M1692" i="21"/>
  <c r="Q1692" i="21"/>
  <c r="F1693" i="21"/>
  <c r="E1693" i="21"/>
  <c r="D1694" i="21"/>
  <c r="P1694" i="21"/>
  <c r="N1694" i="21"/>
  <c r="H1695" i="21"/>
  <c r="I1694" i="21"/>
  <c r="J1694" i="21"/>
  <c r="L1694" i="21"/>
  <c r="M1693" i="21"/>
  <c r="K1693" i="21"/>
  <c r="O1693" i="21"/>
  <c r="Q1693" i="21"/>
  <c r="D1695" i="21"/>
  <c r="F1694" i="21"/>
  <c r="E1694" i="21"/>
  <c r="I1695" i="21"/>
  <c r="L1695" i="21"/>
  <c r="N1695" i="21"/>
  <c r="P1695" i="21"/>
  <c r="H1696" i="21"/>
  <c r="J1695" i="21"/>
  <c r="M1694" i="21"/>
  <c r="K1694" i="21"/>
  <c r="O1694" i="21"/>
  <c r="Q1694" i="21"/>
  <c r="E1695" i="21"/>
  <c r="D1696" i="21"/>
  <c r="F1695" i="21"/>
  <c r="M1695" i="21"/>
  <c r="Q1695" i="21"/>
  <c r="K1695" i="21"/>
  <c r="O1695" i="21"/>
  <c r="P1696" i="21"/>
  <c r="J1696" i="21"/>
  <c r="N1696" i="21"/>
  <c r="L1696" i="21"/>
  <c r="I1696" i="21"/>
  <c r="H1697" i="21"/>
  <c r="F1696" i="21"/>
  <c r="D1697" i="21"/>
  <c r="E1696" i="21"/>
  <c r="O1696" i="21"/>
  <c r="M1696" i="21"/>
  <c r="Q1696" i="21"/>
  <c r="K1696" i="21"/>
  <c r="H1698" i="21"/>
  <c r="L1697" i="21"/>
  <c r="N1697" i="21"/>
  <c r="P1697" i="21"/>
  <c r="J1697" i="21"/>
  <c r="I1697" i="21"/>
  <c r="E1697" i="21"/>
  <c r="D1698" i="21"/>
  <c r="F1697" i="21"/>
  <c r="P1698" i="21"/>
  <c r="N1698" i="21"/>
  <c r="L1698" i="21"/>
  <c r="I1698" i="21"/>
  <c r="H1699" i="21"/>
  <c r="J1698" i="21"/>
  <c r="Q1697" i="21"/>
  <c r="O1697" i="21"/>
  <c r="M1697" i="21"/>
  <c r="K1697" i="21"/>
  <c r="E1698" i="21"/>
  <c r="F1698" i="21"/>
  <c r="D1699" i="21"/>
  <c r="Q1698" i="21"/>
  <c r="K1698" i="21"/>
  <c r="O1698" i="21"/>
  <c r="M1698" i="21"/>
  <c r="I1699" i="21"/>
  <c r="P1699" i="21"/>
  <c r="H1700" i="21"/>
  <c r="J1699" i="21"/>
  <c r="L1699" i="21"/>
  <c r="N1699" i="21"/>
  <c r="E1699" i="21"/>
  <c r="D1700" i="21"/>
  <c r="F1699" i="21"/>
  <c r="M1699" i="21"/>
  <c r="O1699" i="21"/>
  <c r="Q1699" i="21"/>
  <c r="K1699" i="21"/>
  <c r="H1701" i="21"/>
  <c r="I1700" i="21"/>
  <c r="J1700" i="21"/>
  <c r="L1700" i="21"/>
  <c r="N1700" i="21"/>
  <c r="P1700" i="21"/>
  <c r="F1700" i="21"/>
  <c r="E1700" i="21"/>
  <c r="D1701" i="21"/>
  <c r="J1701" i="21"/>
  <c r="L1701" i="21"/>
  <c r="N1701" i="21"/>
  <c r="I1701" i="21"/>
  <c r="P1701" i="21"/>
  <c r="H1702" i="21"/>
  <c r="O1700" i="21"/>
  <c r="M1700" i="21"/>
  <c r="K1700" i="21"/>
  <c r="Q1700" i="21"/>
  <c r="E1701" i="21"/>
  <c r="F1701" i="21"/>
  <c r="D1702" i="21"/>
  <c r="O1701" i="21"/>
  <c r="M1701" i="21"/>
  <c r="K1701" i="21"/>
  <c r="Q1701" i="21"/>
  <c r="I1702" i="21"/>
  <c r="N1702" i="21"/>
  <c r="P1702" i="21"/>
  <c r="H1703" i="21"/>
  <c r="J1702" i="21"/>
  <c r="L1702" i="21"/>
  <c r="E1702" i="21"/>
  <c r="D1703" i="21"/>
  <c r="F1702" i="21"/>
  <c r="M1702" i="21"/>
  <c r="Q1702" i="21"/>
  <c r="O1702" i="21"/>
  <c r="K1702" i="21"/>
  <c r="J1703" i="21"/>
  <c r="H1704" i="21"/>
  <c r="L1703" i="21"/>
  <c r="N1703" i="21"/>
  <c r="P1703" i="21"/>
  <c r="I1703" i="21"/>
  <c r="D1704" i="21"/>
  <c r="E1703" i="21"/>
  <c r="F1703" i="21"/>
  <c r="L1704" i="21"/>
  <c r="J1704" i="21"/>
  <c r="N1704" i="21"/>
  <c r="H1705" i="21"/>
  <c r="I1704" i="21"/>
  <c r="P1704" i="21"/>
  <c r="O1703" i="21"/>
  <c r="M1703" i="21"/>
  <c r="K1703" i="21"/>
  <c r="Q1703" i="21"/>
  <c r="F1704" i="21"/>
  <c r="D1705" i="21"/>
  <c r="E1704" i="21"/>
  <c r="J1705" i="21"/>
  <c r="N1705" i="21"/>
  <c r="P1705" i="21"/>
  <c r="I1705" i="21"/>
  <c r="L1705" i="21"/>
  <c r="H1706" i="21"/>
  <c r="Q1704" i="21"/>
  <c r="K1704" i="21"/>
  <c r="M1704" i="21"/>
  <c r="O1704" i="21"/>
  <c r="D1706" i="21"/>
  <c r="E1705" i="21"/>
  <c r="F1705" i="21"/>
  <c r="O1705" i="21"/>
  <c r="M1705" i="21"/>
  <c r="K1705" i="21"/>
  <c r="Q1705" i="21"/>
  <c r="P1706" i="21"/>
  <c r="I1706" i="21"/>
  <c r="J1706" i="21"/>
  <c r="L1706" i="21"/>
  <c r="H1707" i="21"/>
  <c r="N1706" i="21"/>
  <c r="E1706" i="21"/>
  <c r="D1707" i="21"/>
  <c r="F1706" i="21"/>
  <c r="M1706" i="21"/>
  <c r="O1706" i="21"/>
  <c r="Q1706" i="21"/>
  <c r="K1706" i="21"/>
  <c r="I1707" i="21"/>
  <c r="J1707" i="21"/>
  <c r="L1707" i="21"/>
  <c r="N1707" i="21"/>
  <c r="P1707" i="21"/>
  <c r="H1708" i="21"/>
  <c r="D1708" i="21"/>
  <c r="E1707" i="21"/>
  <c r="F1707" i="21"/>
  <c r="K1707" i="21"/>
  <c r="O1707" i="21"/>
  <c r="Q1707" i="21"/>
  <c r="M1707" i="21"/>
  <c r="L1708" i="21"/>
  <c r="N1708" i="21"/>
  <c r="P1708" i="21"/>
  <c r="I1708" i="21"/>
  <c r="H1709" i="21"/>
  <c r="J1708" i="21"/>
  <c r="D1709" i="21"/>
  <c r="E1708" i="21"/>
  <c r="F1708" i="21"/>
  <c r="O1708" i="21"/>
  <c r="M1708" i="21"/>
  <c r="Q1708" i="21"/>
  <c r="K1708" i="21"/>
  <c r="I1709" i="21"/>
  <c r="J1709" i="21"/>
  <c r="N1709" i="21"/>
  <c r="H1710" i="21"/>
  <c r="L1709" i="21"/>
  <c r="P1709" i="21"/>
  <c r="E1709" i="21"/>
  <c r="D1710" i="21"/>
  <c r="F1709" i="21"/>
  <c r="K1709" i="21"/>
  <c r="O1709" i="21"/>
  <c r="M1709" i="21"/>
  <c r="Q1709" i="21"/>
  <c r="J1710" i="21"/>
  <c r="L1710" i="21"/>
  <c r="N1710" i="21"/>
  <c r="H1711" i="21"/>
  <c r="P1710" i="21"/>
  <c r="I1710" i="21"/>
  <c r="D1711" i="21"/>
  <c r="E1710" i="21"/>
  <c r="F1710" i="21"/>
  <c r="I1711" i="21"/>
  <c r="P1711" i="21"/>
  <c r="H1712" i="21"/>
  <c r="J1711" i="21"/>
  <c r="N1711" i="21"/>
  <c r="L1711" i="21"/>
  <c r="K1710" i="21"/>
  <c r="O1710" i="21"/>
  <c r="M1710" i="21"/>
  <c r="Q1710" i="21"/>
  <c r="D1712" i="21"/>
  <c r="E1711" i="21"/>
  <c r="F1711" i="21"/>
  <c r="Q1711" i="21"/>
  <c r="K1711" i="21"/>
  <c r="O1711" i="21"/>
  <c r="M1711" i="21"/>
  <c r="L1712" i="21"/>
  <c r="J1712" i="21"/>
  <c r="N1712" i="21"/>
  <c r="I1712" i="21"/>
  <c r="P1712" i="21"/>
  <c r="H1713" i="21"/>
  <c r="F1712" i="21"/>
  <c r="D1713" i="21"/>
  <c r="E1712" i="21"/>
  <c r="M1712" i="21"/>
  <c r="Q1712" i="21"/>
  <c r="O1712" i="21"/>
  <c r="K1712" i="21"/>
  <c r="L1713" i="21"/>
  <c r="P1713" i="21"/>
  <c r="H1714" i="21"/>
  <c r="I1713" i="21"/>
  <c r="J1713" i="21"/>
  <c r="N1713" i="21"/>
  <c r="E1713" i="21"/>
  <c r="D1714" i="21"/>
  <c r="F1713" i="21"/>
  <c r="I1714" i="21"/>
  <c r="L1714" i="21"/>
  <c r="N1714" i="21"/>
  <c r="H1715" i="21"/>
  <c r="J1714" i="21"/>
  <c r="P1714" i="21"/>
  <c r="M1713" i="21"/>
  <c r="Q1713" i="21"/>
  <c r="K1713" i="21"/>
  <c r="O1713" i="21"/>
  <c r="F1714" i="21"/>
  <c r="D1715" i="21"/>
  <c r="E1714" i="21"/>
  <c r="O1714" i="21"/>
  <c r="Q1714" i="21"/>
  <c r="K1714" i="21"/>
  <c r="M1714" i="21"/>
  <c r="P1715" i="21"/>
  <c r="I1715" i="21"/>
  <c r="J1715" i="21"/>
  <c r="L1715" i="21"/>
  <c r="N1715" i="21"/>
  <c r="H1716" i="21"/>
  <c r="D1716" i="21"/>
  <c r="E1715" i="21"/>
  <c r="F1715" i="21"/>
  <c r="O1715" i="21"/>
  <c r="M1715" i="21"/>
  <c r="Q1715" i="21"/>
  <c r="K1715" i="21"/>
  <c r="J1716" i="21"/>
  <c r="N1716" i="21"/>
  <c r="P1716" i="21"/>
  <c r="L1716" i="21"/>
  <c r="I1716" i="21"/>
  <c r="H1717" i="21"/>
  <c r="D1717" i="21"/>
  <c r="E1716" i="21"/>
  <c r="F1716" i="21"/>
  <c r="Q1716" i="21"/>
  <c r="K1716" i="21"/>
  <c r="O1716" i="21"/>
  <c r="M1716" i="21"/>
  <c r="J1717" i="21"/>
  <c r="N1717" i="21"/>
  <c r="P1717" i="21"/>
  <c r="I1717" i="21"/>
  <c r="H1718" i="21"/>
  <c r="L1717" i="21"/>
  <c r="E1717" i="21"/>
  <c r="F1717" i="21"/>
  <c r="D1718" i="21"/>
  <c r="K1717" i="21"/>
  <c r="Q1717" i="21"/>
  <c r="O1717" i="21"/>
  <c r="M1717" i="21"/>
  <c r="I1718" i="21"/>
  <c r="H1719" i="21"/>
  <c r="J1718" i="21"/>
  <c r="L1718" i="21"/>
  <c r="N1718" i="21"/>
  <c r="P1718" i="21"/>
  <c r="E1718" i="21"/>
  <c r="D1719" i="21"/>
  <c r="F1718" i="21"/>
  <c r="Q1718" i="21"/>
  <c r="K1718" i="21"/>
  <c r="O1718" i="21"/>
  <c r="M1718" i="21"/>
  <c r="I1719" i="21"/>
  <c r="J1719" i="21"/>
  <c r="L1719" i="21"/>
  <c r="N1719" i="21"/>
  <c r="H1720" i="21"/>
  <c r="P1719" i="21"/>
  <c r="E1719" i="21"/>
  <c r="F1719" i="21"/>
  <c r="D1720" i="21"/>
  <c r="O1719" i="21"/>
  <c r="M1719" i="21"/>
  <c r="Q1719" i="21"/>
  <c r="K1719" i="21"/>
  <c r="J1720" i="21"/>
  <c r="N1720" i="21"/>
  <c r="P1720" i="21"/>
  <c r="L1720" i="21"/>
  <c r="H1721" i="21"/>
  <c r="I1720" i="21"/>
  <c r="E1720" i="21"/>
  <c r="D1721" i="21"/>
  <c r="F1720" i="21"/>
  <c r="J1721" i="21"/>
  <c r="L1721" i="21"/>
  <c r="N1721" i="21"/>
  <c r="H1722" i="21"/>
  <c r="P1721" i="21"/>
  <c r="I1721" i="21"/>
  <c r="K1720" i="21"/>
  <c r="O1720" i="21"/>
  <c r="M1720" i="21"/>
  <c r="Q1720" i="21"/>
  <c r="E1721" i="21"/>
  <c r="D1722" i="21"/>
  <c r="F1721" i="21"/>
  <c r="L1722" i="21"/>
  <c r="N1722" i="21"/>
  <c r="I1722" i="21"/>
  <c r="H1723" i="21"/>
  <c r="J1722" i="21"/>
  <c r="P1722" i="21"/>
  <c r="K1721" i="21"/>
  <c r="Q1721" i="21"/>
  <c r="O1721" i="21"/>
  <c r="M1721" i="21"/>
  <c r="D1723" i="21"/>
  <c r="E1722" i="21"/>
  <c r="F1722" i="21"/>
  <c r="Q1722" i="21"/>
  <c r="K1722" i="21"/>
  <c r="O1722" i="21"/>
  <c r="M1722" i="21"/>
  <c r="L1723" i="21"/>
  <c r="H1724" i="21"/>
  <c r="I1723" i="21"/>
  <c r="J1723" i="21"/>
  <c r="N1723" i="21"/>
  <c r="P1723" i="21"/>
  <c r="F1723" i="21"/>
  <c r="D1724" i="21"/>
  <c r="E1723" i="21"/>
  <c r="I1724" i="21"/>
  <c r="J1724" i="21"/>
  <c r="N1724" i="21"/>
  <c r="L1724" i="21"/>
  <c r="P1724" i="21"/>
  <c r="H1725" i="21"/>
  <c r="Q1723" i="21"/>
  <c r="K1723" i="21"/>
  <c r="O1723" i="21"/>
  <c r="M1723" i="21"/>
  <c r="E1724" i="21"/>
  <c r="D1725" i="21"/>
  <c r="F1724" i="21"/>
  <c r="O1724" i="21"/>
  <c r="M1724" i="21"/>
  <c r="Q1724" i="21"/>
  <c r="K1724" i="21"/>
  <c r="J1725" i="21"/>
  <c r="L1725" i="21"/>
  <c r="H1726" i="21"/>
  <c r="N1725" i="21"/>
  <c r="I1725" i="21"/>
  <c r="P1725" i="21"/>
  <c r="D1726" i="21"/>
  <c r="E1725" i="21"/>
  <c r="F1725" i="21"/>
  <c r="H1727" i="21"/>
  <c r="J1726" i="21"/>
  <c r="L1726" i="21"/>
  <c r="N1726" i="21"/>
  <c r="P1726" i="21"/>
  <c r="I1726" i="21"/>
  <c r="M1725" i="21"/>
  <c r="Q1725" i="21"/>
  <c r="K1725" i="21"/>
  <c r="O1725" i="21"/>
  <c r="E1726" i="21"/>
  <c r="D1727" i="21"/>
  <c r="F1726" i="21"/>
  <c r="N1727" i="21"/>
  <c r="J1727" i="21"/>
  <c r="L1727" i="21"/>
  <c r="P1727" i="21"/>
  <c r="H1728" i="21"/>
  <c r="I1727" i="21"/>
  <c r="O1726" i="21"/>
  <c r="M1726" i="21"/>
  <c r="Q1726" i="21"/>
  <c r="K1726" i="21"/>
  <c r="E1727" i="21"/>
  <c r="F1727" i="21"/>
  <c r="D1728" i="21"/>
  <c r="I1728" i="21"/>
  <c r="L1728" i="21"/>
  <c r="N1728" i="21"/>
  <c r="H1729" i="21"/>
  <c r="P1728" i="21"/>
  <c r="J1728" i="21"/>
  <c r="O1727" i="21"/>
  <c r="M1727" i="21"/>
  <c r="Q1727" i="21"/>
  <c r="K1727" i="21"/>
  <c r="D1729" i="21"/>
  <c r="E1728" i="21"/>
  <c r="F1728" i="21"/>
  <c r="Q1728" i="21"/>
  <c r="K1728" i="21"/>
  <c r="O1728" i="21"/>
  <c r="M1728" i="21"/>
  <c r="J1729" i="21"/>
  <c r="I1729" i="21"/>
  <c r="H1730" i="21"/>
  <c r="N1729" i="21"/>
  <c r="P1729" i="21"/>
  <c r="L1729" i="21"/>
  <c r="E1729" i="21"/>
  <c r="D1730" i="21"/>
  <c r="F1729" i="21"/>
  <c r="O1729" i="21"/>
  <c r="M1729" i="21"/>
  <c r="K1729" i="21"/>
  <c r="Q1729" i="21"/>
  <c r="I1730" i="21"/>
  <c r="P1730" i="21"/>
  <c r="H1731" i="21"/>
  <c r="J1730" i="21"/>
  <c r="L1730" i="21"/>
  <c r="N1730" i="21"/>
  <c r="D1731" i="21"/>
  <c r="F1730" i="21"/>
  <c r="E1730" i="21"/>
  <c r="Q1730" i="21"/>
  <c r="K1730" i="21"/>
  <c r="O1730" i="21"/>
  <c r="M1730" i="21"/>
  <c r="I1731" i="21"/>
  <c r="J1731" i="21"/>
  <c r="L1731" i="21"/>
  <c r="N1731" i="21"/>
  <c r="H1732" i="21"/>
  <c r="P1731" i="21"/>
  <c r="D1732" i="21"/>
  <c r="E1731" i="21"/>
  <c r="F1731" i="21"/>
  <c r="O1731" i="21"/>
  <c r="M1731" i="21"/>
  <c r="Q1731" i="21"/>
  <c r="K1731" i="21"/>
  <c r="N1732" i="21"/>
  <c r="H1733" i="21"/>
  <c r="P1732" i="21"/>
  <c r="L1732" i="21"/>
  <c r="I1732" i="21"/>
  <c r="J1732" i="21"/>
  <c r="E1732" i="21"/>
  <c r="D1733" i="21"/>
  <c r="F1732" i="21"/>
  <c r="H1734" i="21"/>
  <c r="N1733" i="21"/>
  <c r="P1733" i="21"/>
  <c r="I1733" i="21"/>
  <c r="J1733" i="21"/>
  <c r="L1733" i="21"/>
  <c r="O1732" i="21"/>
  <c r="M1732" i="21"/>
  <c r="Q1732" i="21"/>
  <c r="K1732" i="21"/>
  <c r="D1734" i="21"/>
  <c r="F1733" i="21"/>
  <c r="E1733" i="21"/>
  <c r="L1734" i="21"/>
  <c r="J1734" i="21"/>
  <c r="I1734" i="21"/>
  <c r="N1734" i="21"/>
  <c r="P1734" i="21"/>
  <c r="H1735" i="21"/>
  <c r="M1733" i="21"/>
  <c r="Q1733" i="21"/>
  <c r="K1733" i="21"/>
  <c r="O1733" i="21"/>
  <c r="F1734" i="21"/>
  <c r="D1735" i="21"/>
  <c r="E1734" i="21"/>
  <c r="K1734" i="21"/>
  <c r="Q1734" i="21"/>
  <c r="O1734" i="21"/>
  <c r="M1734" i="21"/>
  <c r="N1735" i="21"/>
  <c r="I1735" i="21"/>
  <c r="H1736" i="21"/>
  <c r="J1735" i="21"/>
  <c r="L1735" i="21"/>
  <c r="P1735" i="21"/>
  <c r="E1735" i="21"/>
  <c r="F1735" i="21"/>
  <c r="D1736" i="21"/>
  <c r="M1735" i="21"/>
  <c r="Q1735" i="21"/>
  <c r="K1735" i="21"/>
  <c r="O1735" i="21"/>
  <c r="J1736" i="21"/>
  <c r="N1736" i="21"/>
  <c r="P1736" i="21"/>
  <c r="L1736" i="21"/>
  <c r="I1736" i="21"/>
  <c r="H1737" i="21"/>
  <c r="D1737" i="21"/>
  <c r="E1736" i="21"/>
  <c r="F1736" i="21"/>
  <c r="O1736" i="21"/>
  <c r="Q1736" i="21"/>
  <c r="K1736" i="21"/>
  <c r="M1736" i="21"/>
  <c r="P1737" i="21"/>
  <c r="H1738" i="21"/>
  <c r="I1737" i="21"/>
  <c r="J1737" i="21"/>
  <c r="L1737" i="21"/>
  <c r="N1737" i="21"/>
  <c r="D1738" i="21"/>
  <c r="E1737" i="21"/>
  <c r="F1737" i="21"/>
  <c r="H1739" i="21"/>
  <c r="I1738" i="21"/>
  <c r="J1738" i="21"/>
  <c r="L1738" i="21"/>
  <c r="N1738" i="21"/>
  <c r="P1738" i="21"/>
  <c r="M1737" i="21"/>
  <c r="Q1737" i="21"/>
  <c r="K1737" i="21"/>
  <c r="O1737" i="21"/>
  <c r="E1738" i="21"/>
  <c r="F1738" i="21"/>
  <c r="D1739" i="21"/>
  <c r="L1739" i="21"/>
  <c r="I1739" i="21"/>
  <c r="J1739" i="21"/>
  <c r="N1739" i="21"/>
  <c r="H1740" i="21"/>
  <c r="P1739" i="21"/>
  <c r="O1738" i="21"/>
  <c r="Q1738" i="21"/>
  <c r="K1738" i="21"/>
  <c r="M1738" i="21"/>
  <c r="D1740" i="21"/>
  <c r="F1739" i="21"/>
  <c r="E1739" i="21"/>
  <c r="O1739" i="21"/>
  <c r="M1739" i="21"/>
  <c r="Q1739" i="21"/>
  <c r="K1739" i="21"/>
  <c r="L1740" i="21"/>
  <c r="N1740" i="21"/>
  <c r="P1740" i="21"/>
  <c r="J1740" i="21"/>
  <c r="H1741" i="21"/>
  <c r="I1740" i="21"/>
  <c r="E1740" i="21"/>
  <c r="D1741" i="21"/>
  <c r="F1740" i="21"/>
  <c r="H1742" i="21"/>
  <c r="I1741" i="21"/>
  <c r="L1741" i="21"/>
  <c r="N1741" i="21"/>
  <c r="P1741" i="21"/>
  <c r="J1741" i="21"/>
  <c r="K1740" i="21"/>
  <c r="O1740" i="21"/>
  <c r="Q1740" i="21"/>
  <c r="M1740" i="21"/>
  <c r="F1741" i="21"/>
  <c r="E1741" i="21"/>
  <c r="D1742" i="21"/>
  <c r="P1742" i="21"/>
  <c r="H1743" i="21"/>
  <c r="I1742" i="21"/>
  <c r="J1742" i="21"/>
  <c r="L1742" i="21"/>
  <c r="N1742" i="21"/>
  <c r="M1741" i="21"/>
  <c r="O1741" i="21"/>
  <c r="Q1741" i="21"/>
  <c r="K1741" i="21"/>
  <c r="D1743" i="21"/>
  <c r="E1742" i="21"/>
  <c r="F1742" i="21"/>
  <c r="N1743" i="21"/>
  <c r="P1743" i="21"/>
  <c r="J1743" i="21"/>
  <c r="L1743" i="21"/>
  <c r="I1743" i="21"/>
  <c r="H1744" i="21"/>
  <c r="Q1742" i="21"/>
  <c r="K1742" i="21"/>
  <c r="O1742" i="21"/>
  <c r="M1742" i="21"/>
  <c r="D1744" i="21"/>
  <c r="F1743" i="21"/>
  <c r="E1743" i="21"/>
  <c r="Q1743" i="21"/>
  <c r="K1743" i="21"/>
  <c r="O1743" i="21"/>
  <c r="M1743" i="21"/>
  <c r="J1744" i="21"/>
  <c r="N1744" i="21"/>
  <c r="P1744" i="21"/>
  <c r="L1744" i="21"/>
  <c r="H1745" i="21"/>
  <c r="I1744" i="21"/>
  <c r="E1744" i="21"/>
  <c r="D1745" i="21"/>
  <c r="F1744" i="21"/>
  <c r="H1746" i="21"/>
  <c r="J1745" i="21"/>
  <c r="P1745" i="21"/>
  <c r="I1745" i="21"/>
  <c r="L1745" i="21"/>
  <c r="N1745" i="21"/>
  <c r="Q1744" i="21"/>
  <c r="K1744" i="21"/>
  <c r="O1744" i="21"/>
  <c r="M1744" i="21"/>
  <c r="D1746" i="21"/>
  <c r="E1745" i="21"/>
  <c r="F1745" i="21"/>
  <c r="P1746" i="21"/>
  <c r="J1746" i="21"/>
  <c r="H1747" i="21"/>
  <c r="L1746" i="21"/>
  <c r="N1746" i="21"/>
  <c r="I1746" i="21"/>
  <c r="K1745" i="21"/>
  <c r="O1745" i="21"/>
  <c r="M1745" i="21"/>
  <c r="Q1745" i="21"/>
  <c r="F1746" i="21"/>
  <c r="D1747" i="21"/>
  <c r="E1746" i="21"/>
  <c r="N1747" i="21"/>
  <c r="P1747" i="21"/>
  <c r="J1747" i="21"/>
  <c r="L1747" i="21"/>
  <c r="I1747" i="21"/>
  <c r="H1748" i="21"/>
  <c r="O1746" i="21"/>
  <c r="K1746" i="21"/>
  <c r="M1746" i="21"/>
  <c r="Q1746" i="21"/>
  <c r="E1747" i="21"/>
  <c r="D1748" i="21"/>
  <c r="F1747" i="21"/>
  <c r="O1747" i="21"/>
  <c r="M1747" i="21"/>
  <c r="Q1747" i="21"/>
  <c r="K1747" i="21"/>
  <c r="I1748" i="21"/>
  <c r="J1748" i="21"/>
  <c r="L1748" i="21"/>
  <c r="H1749" i="21"/>
  <c r="N1748" i="21"/>
  <c r="P1748" i="21"/>
  <c r="E1748" i="21"/>
  <c r="D1749" i="21"/>
  <c r="F1748" i="21"/>
  <c r="K1748" i="21"/>
  <c r="O1748" i="21"/>
  <c r="Q1748" i="21"/>
  <c r="M1748" i="21"/>
  <c r="N1749" i="21"/>
  <c r="H1750" i="21"/>
  <c r="I1749" i="21"/>
  <c r="J1749" i="21"/>
  <c r="L1749" i="21"/>
  <c r="P1749" i="21"/>
  <c r="D1750" i="21"/>
  <c r="E1749" i="21"/>
  <c r="F1749" i="21"/>
  <c r="H1751" i="21"/>
  <c r="P1750" i="21"/>
  <c r="N1750" i="21"/>
  <c r="I1750" i="21"/>
  <c r="J1750" i="21"/>
  <c r="L1750" i="21"/>
  <c r="M1749" i="21"/>
  <c r="Q1749" i="21"/>
  <c r="K1749" i="21"/>
  <c r="O1749" i="21"/>
  <c r="E1750" i="21"/>
  <c r="D1751" i="21"/>
  <c r="F1750" i="21"/>
  <c r="N1751" i="21"/>
  <c r="I1751" i="21"/>
  <c r="J1751" i="21"/>
  <c r="L1751" i="21"/>
  <c r="H1752" i="21"/>
  <c r="P1751" i="21"/>
  <c r="K1750" i="21"/>
  <c r="O1750" i="21"/>
  <c r="M1750" i="21"/>
  <c r="Q1750" i="21"/>
  <c r="E1751" i="21"/>
  <c r="F1751" i="21"/>
  <c r="D1752" i="21"/>
  <c r="Q1751" i="21"/>
  <c r="O1751" i="21"/>
  <c r="M1751" i="21"/>
  <c r="K1751" i="21"/>
  <c r="I1752" i="21"/>
  <c r="H1753" i="21"/>
  <c r="J1752" i="21"/>
  <c r="L1752" i="21"/>
  <c r="N1752" i="21"/>
  <c r="P1752" i="21"/>
  <c r="F1752" i="21"/>
  <c r="E1752" i="21"/>
  <c r="D1753" i="21"/>
  <c r="O1752" i="21"/>
  <c r="M1752" i="21"/>
  <c r="Q1752" i="21"/>
  <c r="K1752" i="21"/>
  <c r="J1753" i="21"/>
  <c r="L1753" i="21"/>
  <c r="N1753" i="21"/>
  <c r="I1753" i="21"/>
  <c r="H1754" i="21"/>
  <c r="P1753" i="21"/>
  <c r="E1753" i="21"/>
  <c r="D1754" i="21"/>
  <c r="F1753" i="21"/>
  <c r="K1753" i="21"/>
  <c r="O1753" i="21"/>
  <c r="M1753" i="21"/>
  <c r="Q1753" i="21"/>
  <c r="J1754" i="21"/>
  <c r="P1754" i="21"/>
  <c r="I1754" i="21"/>
  <c r="L1754" i="21"/>
  <c r="H1755" i="21"/>
  <c r="N1754" i="21"/>
  <c r="F1754" i="21"/>
  <c r="E1754" i="21"/>
  <c r="D1755" i="21"/>
  <c r="O1754" i="21"/>
  <c r="M1754" i="21"/>
  <c r="Q1754" i="21"/>
  <c r="K1754" i="21"/>
  <c r="L1755" i="21"/>
  <c r="N1755" i="21"/>
  <c r="P1755" i="21"/>
  <c r="J1755" i="21"/>
  <c r="H1756" i="21"/>
  <c r="I1755" i="21"/>
  <c r="E1755" i="21"/>
  <c r="F1755" i="21"/>
  <c r="D1756" i="21"/>
  <c r="H1757" i="21"/>
  <c r="I1756" i="21"/>
  <c r="J1756" i="21"/>
  <c r="L1756" i="21"/>
  <c r="N1756" i="21"/>
  <c r="P1756" i="21"/>
  <c r="Q1755" i="21"/>
  <c r="K1755" i="21"/>
  <c r="O1755" i="21"/>
  <c r="M1755" i="21"/>
  <c r="E1756" i="21"/>
  <c r="F1756" i="21"/>
  <c r="D1757" i="21"/>
  <c r="H1758" i="21"/>
  <c r="I1757" i="21"/>
  <c r="J1757" i="21"/>
  <c r="L1757" i="21"/>
  <c r="N1757" i="21"/>
  <c r="P1757" i="21"/>
  <c r="O1756" i="21"/>
  <c r="M1756" i="21"/>
  <c r="Q1756" i="21"/>
  <c r="K1756" i="21"/>
  <c r="D1758" i="21"/>
  <c r="F1757" i="21"/>
  <c r="E1757" i="21"/>
  <c r="H1759" i="21"/>
  <c r="J1758" i="21"/>
  <c r="P1758" i="21"/>
  <c r="L1758" i="21"/>
  <c r="I1758" i="21"/>
  <c r="N1758" i="21"/>
  <c r="Q1757" i="21"/>
  <c r="K1757" i="21"/>
  <c r="O1757" i="21"/>
  <c r="M1757" i="21"/>
  <c r="E1758" i="21"/>
  <c r="D1759" i="21"/>
  <c r="F1758" i="21"/>
  <c r="J1759" i="21"/>
  <c r="L1759" i="21"/>
  <c r="N1759" i="21"/>
  <c r="P1759" i="21"/>
  <c r="H1760" i="21"/>
  <c r="I1759" i="21"/>
  <c r="Q1758" i="21"/>
  <c r="K1758" i="21"/>
  <c r="O1758" i="21"/>
  <c r="M1758" i="21"/>
  <c r="D1760" i="21"/>
  <c r="F1759" i="21"/>
  <c r="E1759" i="21"/>
  <c r="H1761" i="21"/>
  <c r="I1760" i="21"/>
  <c r="J1760" i="21"/>
  <c r="L1760" i="21"/>
  <c r="N1760" i="21"/>
  <c r="P1760" i="21"/>
  <c r="M1759" i="21"/>
  <c r="Q1759" i="21"/>
  <c r="O1759" i="21"/>
  <c r="K1759" i="21"/>
  <c r="E1760" i="21"/>
  <c r="F1760" i="21"/>
  <c r="D1761" i="21"/>
  <c r="J1761" i="21"/>
  <c r="I1761" i="21"/>
  <c r="P1761" i="21"/>
  <c r="L1761" i="21"/>
  <c r="N1761" i="21"/>
  <c r="H1762" i="21"/>
  <c r="Q1760" i="21"/>
  <c r="K1760" i="21"/>
  <c r="M1760" i="21"/>
  <c r="O1760" i="21"/>
  <c r="D1762" i="21"/>
  <c r="E1761" i="21"/>
  <c r="F1761" i="21"/>
  <c r="M1761" i="21"/>
  <c r="Q1761" i="21"/>
  <c r="K1761" i="21"/>
  <c r="O1761" i="21"/>
  <c r="I1762" i="21"/>
  <c r="H1763" i="21"/>
  <c r="J1762" i="21"/>
  <c r="L1762" i="21"/>
  <c r="N1762" i="21"/>
  <c r="P1762" i="21"/>
  <c r="E1762" i="21"/>
  <c r="F1762" i="21"/>
  <c r="D1763" i="21"/>
  <c r="Q1762" i="21"/>
  <c r="K1762" i="21"/>
  <c r="O1762" i="21"/>
  <c r="M1762" i="21"/>
  <c r="J1763" i="21"/>
  <c r="L1763" i="21"/>
  <c r="I1763" i="21"/>
  <c r="H1764" i="21"/>
  <c r="N1763" i="21"/>
  <c r="P1763" i="21"/>
  <c r="E1763" i="21"/>
  <c r="D1764" i="21"/>
  <c r="F1763" i="21"/>
  <c r="O1763" i="21"/>
  <c r="M1763" i="21"/>
  <c r="Q1763" i="21"/>
  <c r="K1763" i="21"/>
  <c r="J1764" i="21"/>
  <c r="I1764" i="21"/>
  <c r="H1765" i="21"/>
  <c r="P1764" i="21"/>
  <c r="L1764" i="21"/>
  <c r="N1764" i="21"/>
  <c r="E1764" i="21"/>
  <c r="F1764" i="21"/>
  <c r="D1765" i="21"/>
  <c r="Q1764" i="21"/>
  <c r="K1764" i="21"/>
  <c r="O1764" i="21"/>
  <c r="M1764" i="21"/>
  <c r="P1765" i="21"/>
  <c r="J1765" i="21"/>
  <c r="I1765" i="21"/>
  <c r="L1765" i="21"/>
  <c r="N1765" i="21"/>
  <c r="H1766" i="21"/>
  <c r="E1765" i="21"/>
  <c r="D1766" i="21"/>
  <c r="F1765" i="21"/>
  <c r="Q1765" i="21"/>
  <c r="K1765" i="21"/>
  <c r="M1765" i="21"/>
  <c r="O1765" i="21"/>
  <c r="H1767" i="21"/>
  <c r="J1766" i="21"/>
  <c r="P1766" i="21"/>
  <c r="L1766" i="21"/>
  <c r="I1766" i="21"/>
  <c r="N1766" i="21"/>
  <c r="E1766" i="21"/>
  <c r="D1767" i="21"/>
  <c r="F1766" i="21"/>
  <c r="J1767" i="21"/>
  <c r="P1767" i="21"/>
  <c r="L1767" i="21"/>
  <c r="N1767" i="21"/>
  <c r="H1768" i="21"/>
  <c r="I1767" i="21"/>
  <c r="Q1766" i="21"/>
  <c r="K1766" i="21"/>
  <c r="O1766" i="21"/>
  <c r="M1766" i="21"/>
  <c r="E1767" i="21"/>
  <c r="F1767" i="21"/>
  <c r="D1768" i="21"/>
  <c r="I1768" i="21"/>
  <c r="H1769" i="21"/>
  <c r="J1768" i="21"/>
  <c r="L1768" i="21"/>
  <c r="N1768" i="21"/>
  <c r="P1768" i="21"/>
  <c r="Q1767" i="21"/>
  <c r="O1767" i="21"/>
  <c r="M1767" i="21"/>
  <c r="K1767" i="21"/>
  <c r="D1769" i="21"/>
  <c r="E1768" i="21"/>
  <c r="F1768" i="21"/>
  <c r="O1768" i="21"/>
  <c r="M1768" i="21"/>
  <c r="Q1768" i="21"/>
  <c r="K1768" i="21"/>
  <c r="J1769" i="21"/>
  <c r="I1769" i="21"/>
  <c r="N1769" i="21"/>
  <c r="P1769" i="21"/>
  <c r="H1770" i="21"/>
  <c r="L1769" i="21"/>
  <c r="D1770" i="21"/>
  <c r="E1769" i="21"/>
  <c r="F1769" i="21"/>
  <c r="Q1769" i="21"/>
  <c r="K1769" i="21"/>
  <c r="O1769" i="21"/>
  <c r="M1769" i="21"/>
  <c r="J1770" i="21"/>
  <c r="P1770" i="21"/>
  <c r="L1770" i="21"/>
  <c r="N1770" i="21"/>
  <c r="I1770" i="21"/>
  <c r="F1770" i="21"/>
  <c r="E1770" i="21"/>
  <c r="D1771" i="21"/>
  <c r="G6" i="13"/>
  <c r="G3" i="27"/>
  <c r="G13" i="27"/>
  <c r="I6" i="27"/>
  <c r="G5" i="13"/>
  <c r="I12" i="27"/>
  <c r="I5" i="26"/>
  <c r="I4" i="13"/>
  <c r="G11" i="27"/>
  <c r="I3" i="27"/>
  <c r="G4" i="29"/>
  <c r="I14" i="26"/>
  <c r="I11" i="26"/>
  <c r="G14" i="27"/>
  <c r="I7" i="29"/>
  <c r="I3" i="29"/>
  <c r="I7" i="27"/>
  <c r="I4" i="29"/>
  <c r="I4" i="26"/>
  <c r="G14" i="26"/>
  <c r="G7" i="26"/>
  <c r="G7" i="27"/>
  <c r="G5" i="26"/>
  <c r="G4" i="27"/>
  <c r="I14" i="27"/>
  <c r="G7" i="13"/>
  <c r="I14" i="13"/>
  <c r="G11" i="13"/>
  <c r="I10" i="13"/>
  <c r="I12" i="13"/>
  <c r="G12" i="13"/>
  <c r="G4" i="26"/>
  <c r="I6" i="13"/>
  <c r="I13" i="13"/>
  <c r="G3" i="29"/>
  <c r="G14" i="13"/>
  <c r="I13" i="26"/>
  <c r="G12" i="26"/>
  <c r="I5" i="27"/>
  <c r="G5" i="29"/>
  <c r="G6" i="29"/>
  <c r="I13" i="27"/>
  <c r="I5" i="13"/>
  <c r="G4" i="13"/>
  <c r="G10" i="27"/>
  <c r="I3" i="13"/>
  <c r="I6" i="29"/>
  <c r="G12" i="27"/>
  <c r="G10" i="13"/>
  <c r="I4" i="27"/>
  <c r="I11" i="13"/>
  <c r="I10" i="27"/>
  <c r="I7" i="13"/>
  <c r="G13" i="13"/>
  <c r="I11" i="27"/>
  <c r="I10" i="26"/>
  <c r="I7" i="26"/>
  <c r="G6" i="26"/>
  <c r="I5" i="29"/>
  <c r="G5" i="27"/>
  <c r="G3" i="13"/>
  <c r="I12" i="26"/>
  <c r="G10" i="26"/>
  <c r="G13" i="26"/>
  <c r="G6" i="27"/>
  <c r="I3" i="26"/>
  <c r="G3" i="26"/>
  <c r="G11" i="26"/>
  <c r="G7" i="29"/>
  <c r="I6" i="26"/>
  <c r="M1770" i="21"/>
  <c r="Q1770" i="21"/>
  <c r="K1770" i="21"/>
  <c r="O1770" i="21"/>
  <c r="E1771" i="21"/>
  <c r="D1772" i="21"/>
  <c r="F1771" i="21"/>
  <c r="F1772" i="21"/>
  <c r="D1773" i="21"/>
  <c r="E1772" i="21"/>
  <c r="D1774" i="21"/>
  <c r="E1773" i="21"/>
  <c r="F1773" i="21"/>
  <c r="E1774" i="21"/>
  <c r="D1775" i="21"/>
  <c r="F1774" i="21"/>
  <c r="F1775" i="21"/>
  <c r="E1775" i="21"/>
  <c r="D1776" i="21"/>
  <c r="E1776" i="21"/>
  <c r="D1777" i="21"/>
  <c r="F1776" i="21"/>
  <c r="D1778" i="21"/>
  <c r="F1777" i="21"/>
  <c r="E1777" i="21"/>
  <c r="F1778" i="21"/>
  <c r="D1779" i="21"/>
  <c r="E1778" i="21"/>
  <c r="E1779" i="21"/>
  <c r="D1780" i="21"/>
  <c r="F1779" i="21"/>
  <c r="F1780" i="21"/>
  <c r="E1780" i="21"/>
  <c r="D1781" i="21"/>
  <c r="D1782" i="21"/>
  <c r="E1781" i="21"/>
  <c r="F1781" i="21"/>
  <c r="F1782" i="21"/>
  <c r="E1782" i="21"/>
  <c r="D1783" i="21"/>
  <c r="F1783" i="21"/>
  <c r="D1784" i="21"/>
  <c r="E1783" i="21"/>
  <c r="E1784" i="21"/>
  <c r="D1785" i="21"/>
  <c r="F1784" i="21"/>
  <c r="D1786" i="21"/>
  <c r="F1785" i="21"/>
  <c r="E1785" i="21"/>
  <c r="F1786" i="21"/>
  <c r="D1787" i="21"/>
  <c r="E1786" i="21"/>
  <c r="D1788" i="21"/>
  <c r="E1787" i="21"/>
  <c r="F1787" i="21"/>
  <c r="F1788" i="21"/>
  <c r="D1789" i="21"/>
  <c r="E1788" i="21"/>
  <c r="D1790" i="21"/>
  <c r="E1789" i="21"/>
  <c r="F1789" i="21"/>
  <c r="E1790" i="21"/>
  <c r="F1790" i="21"/>
  <c r="D1791" i="21"/>
  <c r="F1791" i="21"/>
  <c r="E1791" i="21"/>
  <c r="D1792" i="21"/>
  <c r="E1792" i="21"/>
  <c r="D1793" i="21"/>
  <c r="F1792" i="21"/>
  <c r="F1793" i="21"/>
  <c r="E1793" i="21"/>
  <c r="D1794" i="21"/>
  <c r="F1794" i="21"/>
  <c r="E1794" i="21"/>
  <c r="D1795" i="21"/>
  <c r="E1795" i="21"/>
  <c r="D1796" i="21"/>
  <c r="F1795" i="21"/>
  <c r="F1796" i="21"/>
  <c r="D1797" i="21"/>
  <c r="E1796" i="21"/>
  <c r="E1797" i="21"/>
  <c r="D1798" i="21"/>
  <c r="F1797" i="21"/>
  <c r="D1799" i="21"/>
  <c r="F1798" i="21"/>
  <c r="E1798" i="21"/>
  <c r="F1799" i="21"/>
  <c r="E1799" i="21"/>
  <c r="D1800" i="21"/>
  <c r="E1800" i="21"/>
  <c r="D1801" i="21"/>
  <c r="F1800" i="21"/>
  <c r="D1802" i="21"/>
  <c r="E1801" i="21"/>
  <c r="F1801" i="21"/>
  <c r="F1802" i="21"/>
  <c r="E1802" i="21"/>
  <c r="D1803" i="21"/>
  <c r="E1803" i="21"/>
  <c r="D1804" i="21"/>
  <c r="F1803" i="21"/>
  <c r="F1804" i="21"/>
  <c r="D1805" i="21"/>
  <c r="E1804" i="21"/>
  <c r="D1806" i="21"/>
  <c r="E1805" i="21"/>
  <c r="F1805" i="21"/>
  <c r="F1806" i="21"/>
  <c r="D1807" i="21"/>
  <c r="E1806" i="21"/>
  <c r="E1807" i="21"/>
  <c r="F1807" i="21"/>
  <c r="D1808" i="21"/>
  <c r="D1809" i="21"/>
  <c r="E1808" i="21"/>
  <c r="F1808" i="21"/>
  <c r="E1809" i="21"/>
  <c r="D1810" i="21"/>
  <c r="F1809" i="21"/>
  <c r="F1810" i="21"/>
  <c r="D1811" i="21"/>
  <c r="E1810" i="21"/>
  <c r="D1812" i="21"/>
  <c r="F1811" i="21"/>
  <c r="E1811" i="21"/>
  <c r="F1812" i="21"/>
  <c r="D1813" i="21"/>
  <c r="E1812" i="21"/>
  <c r="D1814" i="21"/>
  <c r="E1813" i="21"/>
  <c r="F1813" i="21"/>
  <c r="E1814" i="21"/>
  <c r="D1815" i="21"/>
  <c r="F1814" i="21"/>
  <c r="F1815" i="21"/>
  <c r="E1815" i="21"/>
  <c r="D1816" i="21"/>
  <c r="E1816" i="21"/>
  <c r="D1817" i="21"/>
  <c r="F1816" i="21"/>
  <c r="E1817" i="21"/>
  <c r="D1818" i="21"/>
  <c r="F1817" i="21"/>
  <c r="F1818" i="21"/>
  <c r="D1819" i="21"/>
  <c r="E1818" i="21"/>
  <c r="F1819" i="21"/>
  <c r="D1820" i="21"/>
  <c r="E1819" i="21"/>
  <c r="E1820" i="21"/>
  <c r="F1820" i="21"/>
  <c r="D1821" i="21"/>
  <c r="D1822" i="21"/>
  <c r="E1821" i="21"/>
  <c r="F1821" i="21"/>
  <c r="E1822" i="21"/>
  <c r="D1823" i="21"/>
  <c r="F1822" i="21"/>
  <c r="F1823" i="21"/>
  <c r="D1824" i="21"/>
  <c r="E1823" i="21"/>
  <c r="E1824" i="21"/>
  <c r="D1825" i="21"/>
  <c r="F1824" i="21"/>
  <c r="D1826" i="21"/>
  <c r="E1825" i="21"/>
  <c r="F1825" i="21"/>
  <c r="F1826" i="21"/>
  <c r="D1827" i="21"/>
  <c r="E1826" i="21"/>
  <c r="D1828" i="21"/>
  <c r="E1827" i="21"/>
  <c r="F1827" i="21"/>
  <c r="D1829" i="21"/>
  <c r="E1828" i="21"/>
  <c r="F1828" i="21"/>
  <c r="E1829" i="21"/>
  <c r="D1830" i="21"/>
  <c r="F1829" i="21"/>
  <c r="D1831" i="21"/>
  <c r="E1830" i="21"/>
  <c r="F1830" i="21"/>
  <c r="F1831" i="21"/>
  <c r="D1832" i="21"/>
  <c r="E1831" i="21"/>
  <c r="D1833" i="21"/>
  <c r="F1832" i="21"/>
  <c r="E1832" i="21"/>
  <c r="F1833" i="21"/>
  <c r="E1833" i="21"/>
  <c r="D1834" i="21"/>
  <c r="F1834" i="21"/>
  <c r="D1835" i="21"/>
  <c r="E1834" i="21"/>
  <c r="D1836" i="21"/>
  <c r="E1835" i="21"/>
  <c r="F1835" i="21"/>
  <c r="F1836" i="21"/>
  <c r="D1837" i="21"/>
  <c r="E1836" i="21"/>
  <c r="E1837" i="21"/>
  <c r="D1838" i="21"/>
  <c r="F1837" i="21"/>
  <c r="D1839" i="21"/>
  <c r="E1838" i="21"/>
  <c r="F1838" i="21"/>
  <c r="F1839" i="21"/>
  <c r="D1840" i="21"/>
  <c r="E1839" i="21"/>
  <c r="D1841" i="21"/>
  <c r="E1840" i="21"/>
  <c r="F1840" i="21"/>
  <c r="E1841" i="21"/>
  <c r="F1841" i="21"/>
  <c r="D1842" i="21"/>
  <c r="F1842" i="21"/>
  <c r="E1842" i="21"/>
  <c r="D1843" i="21"/>
  <c r="D1844" i="21"/>
  <c r="E1843" i="21"/>
  <c r="F1843" i="21"/>
  <c r="F1844" i="21"/>
  <c r="E1844" i="21"/>
  <c r="D1845" i="21"/>
  <c r="E1845" i="21"/>
  <c r="D1846" i="21"/>
  <c r="F1845" i="21"/>
  <c r="F1846" i="21"/>
  <c r="D1847" i="21"/>
  <c r="E1846" i="21"/>
  <c r="F1847" i="21"/>
  <c r="D1848" i="21"/>
  <c r="E1847" i="21"/>
  <c r="E1848" i="21"/>
  <c r="D1849" i="21"/>
  <c r="F1848" i="21"/>
  <c r="E1849" i="21"/>
  <c r="F1849" i="21"/>
  <c r="D1850" i="21"/>
  <c r="F1850" i="21"/>
  <c r="D1851" i="21"/>
  <c r="E1850" i="21"/>
  <c r="E1851" i="21"/>
  <c r="D1852" i="21"/>
  <c r="F1851" i="21"/>
  <c r="F1852" i="21"/>
  <c r="E1852" i="21"/>
  <c r="D1853" i="21"/>
  <c r="D1854" i="21"/>
  <c r="E1853" i="21"/>
  <c r="F1853" i="21"/>
  <c r="E1854" i="21"/>
  <c r="F1854" i="21"/>
  <c r="D1855" i="21"/>
  <c r="F1855" i="21"/>
  <c r="E1855" i="21"/>
  <c r="D1856" i="21"/>
  <c r="E1856" i="21"/>
  <c r="D1857" i="21"/>
  <c r="F1856" i="21"/>
  <c r="F1857" i="21"/>
  <c r="D1858" i="21"/>
  <c r="E1857" i="21"/>
  <c r="F1858" i="21"/>
  <c r="E1858" i="21"/>
  <c r="D1859" i="21"/>
  <c r="E1859" i="21"/>
  <c r="D1860" i="21"/>
  <c r="F1859" i="21"/>
  <c r="F1860" i="21"/>
  <c r="D1861" i="21"/>
  <c r="E1860" i="21"/>
  <c r="E1861" i="21"/>
  <c r="D1862" i="21"/>
  <c r="F1861" i="21"/>
  <c r="D1863" i="21"/>
  <c r="F1862" i="21"/>
  <c r="E1862" i="21"/>
  <c r="F1863" i="21"/>
  <c r="E1863" i="21"/>
  <c r="D1864" i="21"/>
  <c r="D1865" i="21"/>
  <c r="E1864" i="21"/>
  <c r="F1864" i="21"/>
  <c r="D1866" i="21"/>
  <c r="E1865" i="21"/>
  <c r="F1865" i="21"/>
  <c r="F1866" i="21"/>
  <c r="E1866" i="21"/>
  <c r="D1867" i="21"/>
  <c r="D1868" i="21"/>
  <c r="E1867" i="21"/>
  <c r="F1867" i="21"/>
  <c r="F1868" i="21"/>
  <c r="E1868" i="21"/>
  <c r="D1869" i="21"/>
  <c r="E1869" i="21"/>
  <c r="D1870" i="21"/>
  <c r="F1869" i="21"/>
  <c r="F1870" i="21"/>
  <c r="D1871" i="21"/>
  <c r="E1870" i="21"/>
  <c r="E1871" i="21"/>
  <c r="F1871" i="21"/>
  <c r="D1872" i="21"/>
  <c r="D1873" i="21"/>
  <c r="E1872" i="21"/>
  <c r="F1872" i="21"/>
  <c r="D1874" i="21"/>
  <c r="E1873" i="21"/>
  <c r="F1873" i="21"/>
  <c r="F1874" i="21"/>
  <c r="E1874" i="21"/>
  <c r="D1875" i="21"/>
  <c r="E1875" i="21"/>
  <c r="F1875" i="21"/>
  <c r="D1876" i="21"/>
  <c r="F1876" i="21"/>
  <c r="E1876" i="21"/>
  <c r="D1877" i="21"/>
  <c r="D1878" i="21"/>
  <c r="E1877" i="21"/>
  <c r="F1877" i="21"/>
  <c r="E1878" i="21"/>
  <c r="D1879" i="21"/>
  <c r="F1878" i="21"/>
  <c r="F1879" i="21"/>
  <c r="E1879" i="21"/>
  <c r="D1880" i="21"/>
  <c r="E1880" i="21"/>
  <c r="D1881" i="21"/>
  <c r="F1880" i="21"/>
  <c r="D1882" i="21"/>
  <c r="E1881" i="21"/>
  <c r="F1881" i="21"/>
  <c r="F1882" i="21"/>
  <c r="D1883" i="21"/>
  <c r="E1882" i="21"/>
  <c r="F1883" i="21"/>
  <c r="D1884" i="21"/>
  <c r="E1883" i="21"/>
  <c r="D1885" i="21"/>
  <c r="F1884" i="21"/>
  <c r="E1884" i="21"/>
  <c r="E1885" i="21"/>
  <c r="D1886" i="21"/>
  <c r="F1885" i="21"/>
  <c r="E1886" i="21"/>
  <c r="D1887" i="21"/>
  <c r="F1886" i="21"/>
  <c r="F1887" i="21"/>
  <c r="D1888" i="21"/>
  <c r="E1887" i="21"/>
  <c r="E1888" i="21"/>
  <c r="D1889" i="21"/>
  <c r="F1888" i="21"/>
  <c r="D1890" i="21"/>
  <c r="E1889" i="21"/>
  <c r="F1889" i="21"/>
  <c r="F1890" i="21"/>
  <c r="D1891" i="21"/>
  <c r="E1890" i="21"/>
  <c r="D1892" i="21"/>
  <c r="E1891" i="21"/>
  <c r="F1891" i="21"/>
  <c r="E1892" i="21"/>
  <c r="D1893" i="21"/>
  <c r="F1892" i="21"/>
  <c r="D1894" i="21"/>
  <c r="E1893" i="21"/>
  <c r="F1893" i="21"/>
  <c r="D1895" i="21"/>
  <c r="E1894" i="21"/>
  <c r="F1894" i="21"/>
  <c r="F1895" i="21"/>
  <c r="D1896" i="21"/>
  <c r="E1895" i="21"/>
  <c r="D1897" i="21"/>
  <c r="F1896" i="21"/>
  <c r="E1896" i="21"/>
  <c r="F1897" i="21"/>
  <c r="D1898" i="21"/>
  <c r="E1897" i="21"/>
  <c r="F1898" i="21"/>
  <c r="E1898" i="21"/>
  <c r="D1899" i="21"/>
  <c r="D1900" i="21"/>
  <c r="E1899" i="21"/>
  <c r="F1899" i="21"/>
  <c r="F1900" i="21"/>
  <c r="D1901" i="21"/>
  <c r="E1900" i="21"/>
  <c r="E1901" i="21"/>
  <c r="D1902" i="21"/>
  <c r="F1901" i="21"/>
  <c r="D1903" i="21"/>
  <c r="E1902" i="21"/>
  <c r="F1902" i="21"/>
  <c r="F1903" i="21"/>
  <c r="E1903" i="21"/>
  <c r="D1904" i="21"/>
  <c r="D1905" i="21"/>
  <c r="E1904" i="21"/>
  <c r="F1904" i="21"/>
  <c r="E1905" i="21"/>
  <c r="F1905" i="21"/>
  <c r="D1906" i="21"/>
  <c r="F1906" i="21"/>
  <c r="D1907" i="21"/>
  <c r="E1906" i="21"/>
  <c r="D1908" i="21"/>
  <c r="E1907" i="21"/>
  <c r="F1907" i="21"/>
  <c r="F1908" i="21"/>
  <c r="E1908" i="21"/>
  <c r="D1909" i="21"/>
  <c r="E1909" i="21"/>
  <c r="D1910" i="21"/>
  <c r="F1909" i="21"/>
  <c r="F1910" i="21"/>
  <c r="D1911" i="21"/>
  <c r="E1910" i="21"/>
  <c r="F1911" i="21"/>
  <c r="E1911" i="21"/>
  <c r="D1912" i="21"/>
  <c r="D1913" i="21"/>
  <c r="E1912" i="21"/>
  <c r="F1912" i="21"/>
  <c r="E1913" i="21"/>
  <c r="F1913" i="21"/>
  <c r="D1914" i="21"/>
  <c r="F1914" i="21"/>
  <c r="E1914" i="21"/>
  <c r="D1915" i="21"/>
  <c r="E1915" i="21"/>
  <c r="D1916" i="21"/>
  <c r="F1915" i="21"/>
  <c r="F1916" i="21"/>
  <c r="D1917" i="21"/>
  <c r="E1916" i="21"/>
  <c r="D1918" i="21"/>
  <c r="E1917" i="21"/>
  <c r="F1917" i="21"/>
  <c r="E1918" i="21"/>
  <c r="F1918" i="21"/>
  <c r="D1919" i="21"/>
  <c r="F1919" i="21"/>
  <c r="E1919" i="21"/>
  <c r="D1920" i="21"/>
  <c r="E1920" i="21"/>
  <c r="D1921" i="21"/>
  <c r="F1920" i="21"/>
  <c r="F1921" i="21"/>
  <c r="D1922" i="21"/>
  <c r="E1921" i="21"/>
  <c r="F1922" i="21"/>
  <c r="E1922" i="21"/>
  <c r="D1923" i="21"/>
  <c r="E1923" i="21"/>
  <c r="D1924" i="21"/>
  <c r="F1923" i="21"/>
  <c r="F1924" i="21"/>
  <c r="E1924" i="21"/>
  <c r="D1925" i="21"/>
  <c r="E1925" i="21"/>
  <c r="D1926" i="21"/>
  <c r="F1925" i="21"/>
  <c r="D1927" i="21"/>
  <c r="F1926" i="21"/>
  <c r="E1926" i="21"/>
  <c r="F1927" i="21"/>
  <c r="E1927" i="21"/>
  <c r="D1928" i="21"/>
  <c r="D1929" i="21"/>
  <c r="E1928" i="21"/>
  <c r="F1928" i="21"/>
  <c r="D1930" i="21"/>
  <c r="E1929" i="21"/>
  <c r="F1929" i="21"/>
  <c r="E1930" i="21"/>
  <c r="F1930" i="21"/>
  <c r="D1931" i="21"/>
  <c r="D1932" i="21"/>
  <c r="E1931" i="21"/>
  <c r="F1931" i="21"/>
  <c r="F1932" i="21"/>
  <c r="E1932" i="21"/>
  <c r="D1933" i="21"/>
  <c r="D1934" i="21"/>
  <c r="E1933" i="21"/>
  <c r="F1933" i="21"/>
  <c r="E1934" i="21"/>
  <c r="D1935" i="21"/>
  <c r="F1934" i="21"/>
  <c r="F1935" i="21"/>
  <c r="E1935" i="21"/>
  <c r="D1936" i="21"/>
  <c r="D1937" i="21"/>
  <c r="F1936" i="21"/>
  <c r="E1936" i="21"/>
  <c r="D1938" i="21"/>
  <c r="E1937" i="21"/>
  <c r="F1937" i="21"/>
  <c r="E1938" i="21"/>
  <c r="F1938" i="21"/>
  <c r="D1939" i="21"/>
  <c r="E1939" i="21"/>
  <c r="F1939" i="21"/>
  <c r="D1940" i="21"/>
  <c r="F1940" i="21"/>
  <c r="E1940" i="21"/>
  <c r="D1941" i="21"/>
  <c r="E1941" i="21"/>
  <c r="D1942" i="21"/>
  <c r="F1941" i="21"/>
  <c r="E1942" i="21"/>
  <c r="D1943" i="21"/>
  <c r="F1942" i="21"/>
  <c r="F1943" i="21"/>
  <c r="E1943" i="21"/>
  <c r="D1944" i="21"/>
  <c r="E1944" i="21"/>
  <c r="F1944" i="21"/>
  <c r="D1945" i="21"/>
  <c r="F1945" i="21"/>
  <c r="E1945" i="21"/>
  <c r="D1946" i="21"/>
  <c r="D1947" i="21"/>
  <c r="F1946" i="21"/>
  <c r="E1946" i="21"/>
  <c r="F1947" i="21"/>
  <c r="D1948" i="21"/>
  <c r="E1947" i="21"/>
  <c r="E1948" i="21"/>
  <c r="D1949" i="21"/>
  <c r="F1948" i="21"/>
  <c r="E1949" i="21"/>
  <c r="D1950" i="21"/>
  <c r="F1949" i="21"/>
  <c r="E1950" i="21"/>
  <c r="D1951" i="21"/>
  <c r="F1950" i="21"/>
  <c r="F1951" i="21"/>
  <c r="D1952" i="21"/>
  <c r="E1951" i="21"/>
  <c r="F1952" i="21"/>
  <c r="D1953" i="21"/>
  <c r="E1952" i="21"/>
  <c r="D1954" i="21"/>
  <c r="E1953" i="21"/>
  <c r="F1953" i="21"/>
  <c r="E1954" i="21"/>
  <c r="F1954" i="21"/>
  <c r="D1955" i="21"/>
  <c r="D1956" i="21"/>
  <c r="E1955" i="21"/>
  <c r="F1955" i="21"/>
  <c r="F1956" i="21"/>
  <c r="E1956" i="21"/>
  <c r="D1957" i="21"/>
  <c r="E1957" i="21"/>
  <c r="D1958" i="21"/>
  <c r="F1957" i="21"/>
  <c r="D1959" i="21"/>
  <c r="E1958" i="21"/>
  <c r="F1958" i="21"/>
  <c r="E1959" i="21"/>
  <c r="F1959" i="21"/>
  <c r="D1960" i="21"/>
  <c r="D1961" i="21"/>
  <c r="E1960" i="21"/>
  <c r="F1960" i="21"/>
  <c r="D1962" i="21"/>
  <c r="E1961" i="21"/>
  <c r="F1961" i="21"/>
  <c r="E1962" i="21"/>
  <c r="F1962" i="21"/>
  <c r="D1963" i="21"/>
  <c r="E1963" i="21"/>
  <c r="D1964" i="21"/>
  <c r="F1963" i="21"/>
  <c r="F1964" i="21"/>
  <c r="D1965" i="21"/>
  <c r="E1964" i="21"/>
  <c r="D1966" i="21"/>
  <c r="E1965" i="21"/>
  <c r="F1965" i="21"/>
  <c r="E1966" i="21"/>
  <c r="F1966" i="21"/>
  <c r="D1967" i="21"/>
  <c r="F1967" i="21"/>
  <c r="E1967" i="21"/>
  <c r="D1968" i="21"/>
  <c r="E1968" i="21"/>
  <c r="F1968" i="21"/>
  <c r="D1969" i="21"/>
  <c r="E1969" i="21"/>
  <c r="D1970" i="21"/>
  <c r="F1969" i="21"/>
  <c r="D1971" i="21"/>
  <c r="F1970" i="21"/>
  <c r="E1970" i="21"/>
  <c r="D1972" i="21"/>
  <c r="E1971" i="21"/>
  <c r="F1971" i="21"/>
  <c r="F1972" i="21"/>
  <c r="E1972" i="21"/>
  <c r="D1973" i="21"/>
  <c r="D1974" i="21"/>
  <c r="E1973" i="21"/>
  <c r="F1973" i="21"/>
  <c r="D1975" i="21"/>
  <c r="E1974" i="21"/>
  <c r="F1974" i="21"/>
  <c r="F1975" i="21"/>
  <c r="E1975" i="21"/>
  <c r="D1976" i="21"/>
  <c r="E1976" i="21"/>
  <c r="F1976" i="21"/>
  <c r="D1977" i="21"/>
  <c r="E1977" i="21"/>
  <c r="F1977" i="21"/>
  <c r="D1978" i="21"/>
  <c r="E1978" i="21"/>
  <c r="F1978" i="21"/>
  <c r="D1979" i="21"/>
  <c r="E1979" i="21"/>
  <c r="F1979" i="21"/>
  <c r="D1980" i="21"/>
  <c r="F1980" i="21"/>
  <c r="D1981" i="21"/>
  <c r="E1980" i="21"/>
  <c r="D1982" i="21"/>
  <c r="E1981" i="21"/>
  <c r="F1981" i="21"/>
  <c r="E1982" i="21"/>
  <c r="F1982" i="21"/>
  <c r="D1983" i="21"/>
  <c r="F1983" i="21"/>
  <c r="E1983" i="21"/>
  <c r="D1984" i="21"/>
  <c r="D1985" i="21"/>
  <c r="E1984" i="21"/>
  <c r="F1984" i="21"/>
  <c r="D1986" i="21"/>
  <c r="E1985" i="21"/>
  <c r="F1985" i="21"/>
  <c r="E1986" i="21"/>
  <c r="F1986" i="21"/>
  <c r="D1987" i="21"/>
  <c r="E1987" i="21"/>
  <c r="D1988" i="21"/>
  <c r="F1987" i="21"/>
  <c r="E1988" i="21"/>
  <c r="D1989" i="21"/>
  <c r="F1988" i="21"/>
  <c r="E1989" i="21"/>
  <c r="D1990" i="21"/>
  <c r="F1989" i="21"/>
  <c r="D1991" i="21"/>
  <c r="F1990" i="21"/>
  <c r="E1990" i="21"/>
  <c r="F1991" i="21"/>
  <c r="E1991" i="21"/>
  <c r="D1992" i="21"/>
  <c r="D1993" i="21"/>
  <c r="E1992" i="21"/>
  <c r="F1992" i="21"/>
  <c r="E1993" i="21"/>
  <c r="D1994" i="21"/>
  <c r="F1993" i="21"/>
  <c r="E1994" i="21"/>
  <c r="F1994" i="21"/>
  <c r="D1995" i="21"/>
  <c r="D1996" i="21"/>
  <c r="E1995" i="21"/>
  <c r="F1995" i="21"/>
  <c r="F1996" i="21"/>
  <c r="E1996" i="21"/>
  <c r="D1997" i="21"/>
  <c r="D1998" i="21"/>
  <c r="E1997" i="21"/>
  <c r="F1997" i="21"/>
  <c r="F1998" i="21"/>
  <c r="E1998" i="21"/>
  <c r="D1999" i="21"/>
  <c r="F1999" i="21"/>
  <c r="E1999" i="21"/>
  <c r="D2000" i="21"/>
  <c r="D2001" i="21"/>
  <c r="E2000" i="21"/>
  <c r="F2000" i="21"/>
  <c r="E2001" i="21"/>
  <c r="D2002" i="21"/>
  <c r="F2001" i="21"/>
  <c r="D2003" i="21"/>
  <c r="F2002" i="21"/>
  <c r="E2002" i="21"/>
  <c r="D2004" i="21"/>
  <c r="F2003" i="21"/>
  <c r="E2003" i="21"/>
  <c r="F2004" i="21"/>
  <c r="E2004" i="21"/>
  <c r="D2005" i="21"/>
  <c r="E2005" i="21"/>
  <c r="D2006" i="21"/>
  <c r="F2005" i="21"/>
  <c r="D2007" i="21"/>
  <c r="E2006" i="21"/>
  <c r="F2006" i="21"/>
  <c r="F2007" i="21"/>
  <c r="E2007" i="21"/>
  <c r="D2008" i="21"/>
  <c r="E2008" i="21"/>
  <c r="D2009" i="21"/>
  <c r="F2008" i="21"/>
  <c r="E2009" i="21"/>
  <c r="D2010" i="21"/>
  <c r="F2009" i="21"/>
  <c r="E2010" i="21"/>
  <c r="F2010" i="21"/>
  <c r="D2011" i="21"/>
  <c r="F2011" i="21"/>
  <c r="D2012" i="21"/>
  <c r="E2011" i="21"/>
  <c r="F2012" i="21"/>
  <c r="E2012" i="21"/>
  <c r="D2013" i="21"/>
  <c r="D2014" i="21"/>
  <c r="E2013" i="21"/>
  <c r="F2013" i="21"/>
  <c r="D2015" i="21"/>
  <c r="E2014" i="21"/>
  <c r="F2014" i="21"/>
  <c r="F2015" i="21"/>
  <c r="E2015" i="21"/>
  <c r="D2016" i="21"/>
  <c r="F2016" i="21"/>
  <c r="D2017" i="21"/>
  <c r="E2016" i="21"/>
  <c r="E2017" i="21"/>
  <c r="D2018" i="21"/>
  <c r="F2017" i="21"/>
  <c r="D2019" i="21"/>
  <c r="F2018" i="21"/>
  <c r="E2018" i="21"/>
  <c r="F2019" i="21"/>
  <c r="E2019" i="21"/>
  <c r="D2020" i="21"/>
  <c r="F2020" i="21"/>
  <c r="E2020" i="21"/>
  <c r="D2021" i="21"/>
  <c r="D2022" i="21"/>
  <c r="E2021" i="21"/>
  <c r="F2021" i="21"/>
  <c r="F2022" i="21"/>
  <c r="E2022" i="21"/>
  <c r="D2023" i="21"/>
  <c r="F2023" i="21"/>
  <c r="D2024" i="21"/>
  <c r="E2023" i="21"/>
  <c r="D2025" i="21"/>
  <c r="F2024" i="21"/>
  <c r="E2024" i="21"/>
  <c r="F2025" i="21"/>
  <c r="E2025" i="21"/>
  <c r="D2026" i="21"/>
  <c r="D2027" i="21"/>
  <c r="F2026" i="21"/>
  <c r="E2026" i="21"/>
  <c r="D2028" i="21"/>
  <c r="E2027" i="21"/>
  <c r="F2027" i="21"/>
  <c r="E2028" i="21"/>
  <c r="F2028" i="21"/>
  <c r="D2029" i="21"/>
  <c r="E2029" i="21"/>
  <c r="D2030" i="21"/>
  <c r="F2029" i="21"/>
  <c r="E2030" i="21"/>
  <c r="D2031" i="21"/>
  <c r="F2030" i="21"/>
  <c r="E2031" i="21"/>
  <c r="F2031" i="21"/>
  <c r="D2032" i="21"/>
  <c r="D2033" i="21"/>
  <c r="E2032" i="21"/>
  <c r="F2032" i="21"/>
  <c r="D2034" i="21"/>
  <c r="E2033" i="21"/>
  <c r="F2033" i="21"/>
  <c r="F2034" i="21"/>
  <c r="E2034" i="21"/>
  <c r="D2035" i="21"/>
  <c r="D2036" i="21"/>
  <c r="E2035" i="21"/>
  <c r="F2035" i="21"/>
  <c r="F2036" i="21"/>
  <c r="D2037" i="21"/>
  <c r="E2036" i="21"/>
  <c r="E2037" i="21"/>
  <c r="D2038" i="21"/>
  <c r="F2037" i="21"/>
  <c r="E2038" i="21"/>
  <c r="D2039" i="21"/>
  <c r="F2038" i="21"/>
  <c r="F2039" i="21"/>
  <c r="E2039" i="21"/>
  <c r="D2040" i="21"/>
  <c r="E2040" i="21"/>
  <c r="F2040" i="21"/>
  <c r="D2041" i="21"/>
  <c r="D2042" i="21"/>
  <c r="F2041" i="21"/>
  <c r="E2041" i="21"/>
  <c r="E2042" i="21"/>
  <c r="F2042" i="21"/>
  <c r="D2043" i="21"/>
  <c r="E2043" i="21"/>
  <c r="F2043" i="21"/>
  <c r="D2044" i="21"/>
  <c r="F2044" i="21"/>
  <c r="D2045" i="21"/>
  <c r="E2044" i="21"/>
  <c r="D2046" i="21"/>
  <c r="E2045" i="21"/>
  <c r="F2045" i="21"/>
  <c r="D2047" i="21"/>
  <c r="F2046" i="21"/>
  <c r="E2046" i="21"/>
  <c r="F2047" i="21"/>
  <c r="E2047" i="21"/>
  <c r="D2048" i="21"/>
  <c r="E2048" i="21"/>
  <c r="D2049" i="21"/>
  <c r="F2048" i="21"/>
  <c r="D2050" i="21"/>
  <c r="E2049" i="21"/>
  <c r="F2049" i="21"/>
  <c r="D2051" i="21"/>
  <c r="F2050" i="21"/>
  <c r="E2050" i="21"/>
  <c r="E2051" i="21"/>
  <c r="D2052" i="21"/>
  <c r="F2051" i="21"/>
  <c r="E2052" i="21"/>
  <c r="D2053" i="21"/>
  <c r="F2052" i="21"/>
  <c r="E2053" i="21"/>
  <c r="D2054" i="21"/>
  <c r="F2053" i="21"/>
  <c r="E2054" i="21"/>
  <c r="F2054" i="21"/>
  <c r="D2055" i="21"/>
  <c r="F2055" i="21"/>
  <c r="E2055" i="21"/>
  <c r="D2056" i="21"/>
  <c r="D2057" i="21"/>
  <c r="E2056" i="21"/>
  <c r="F2056" i="21"/>
  <c r="E2057" i="21"/>
  <c r="D2058" i="21"/>
  <c r="F2057" i="21"/>
  <c r="D2059" i="21"/>
  <c r="F2058" i="21"/>
  <c r="E2058" i="21"/>
  <c r="D2060" i="21"/>
  <c r="E2059" i="21"/>
  <c r="F2059" i="21"/>
  <c r="F2060" i="21"/>
  <c r="E2060" i="21"/>
  <c r="D2061" i="21"/>
  <c r="E2061" i="21"/>
  <c r="D2062" i="21"/>
  <c r="F2061" i="21"/>
  <c r="F2062" i="21"/>
  <c r="D2063" i="21"/>
  <c r="E2062" i="21"/>
  <c r="F2063" i="21"/>
  <c r="E2063" i="21"/>
  <c r="D2064" i="21"/>
  <c r="E2064" i="21"/>
  <c r="D2065" i="21"/>
  <c r="F2064" i="21"/>
  <c r="E2065" i="21"/>
  <c r="D2066" i="21"/>
  <c r="F2065" i="21"/>
  <c r="D2067" i="21"/>
  <c r="F2066" i="21"/>
  <c r="E2066" i="21"/>
  <c r="D2068" i="21"/>
  <c r="F2067" i="21"/>
  <c r="E2067" i="21"/>
  <c r="F2068" i="21"/>
  <c r="D2069" i="21"/>
  <c r="E2068" i="21"/>
  <c r="E2069" i="21"/>
  <c r="D2070" i="21"/>
  <c r="F2069" i="21"/>
  <c r="E2070" i="21"/>
  <c r="D2071" i="21"/>
  <c r="F2070" i="21"/>
  <c r="F2071" i="21"/>
  <c r="E2071" i="21"/>
  <c r="D2072" i="21"/>
  <c r="E2072" i="21"/>
  <c r="D2073" i="21"/>
  <c r="F2072" i="21"/>
  <c r="E2073" i="21"/>
  <c r="D2074" i="21"/>
  <c r="F2073" i="21"/>
  <c r="E2074" i="21"/>
  <c r="F2074" i="21"/>
  <c r="D2075" i="21"/>
  <c r="F2075" i="21"/>
  <c r="E2075" i="21"/>
  <c r="D2076" i="21"/>
  <c r="F2076" i="21"/>
  <c r="E2076" i="21"/>
  <c r="D2077" i="21"/>
  <c r="E2077" i="21"/>
  <c r="D2078" i="21"/>
  <c r="F2077" i="21"/>
  <c r="D2079" i="21"/>
  <c r="E2078" i="21"/>
  <c r="F2078" i="21"/>
  <c r="F2079" i="21"/>
  <c r="E2079" i="21"/>
  <c r="D2080" i="21"/>
  <c r="D2081" i="21"/>
  <c r="E2080" i="21"/>
  <c r="F2080" i="21"/>
  <c r="E2081" i="21"/>
  <c r="D2082" i="21"/>
  <c r="F2081" i="21"/>
  <c r="F2082" i="21"/>
  <c r="E2082" i="21"/>
  <c r="D2083" i="21"/>
  <c r="D2084" i="21"/>
  <c r="E2083" i="21"/>
  <c r="F2083" i="21"/>
  <c r="F2084" i="21"/>
  <c r="E2084" i="21"/>
  <c r="D2085" i="21"/>
  <c r="E2085" i="21"/>
  <c r="D2086" i="21"/>
  <c r="F2085" i="21"/>
  <c r="D2087" i="21"/>
  <c r="E2086" i="21"/>
  <c r="F2086" i="21"/>
  <c r="F2087" i="21"/>
  <c r="D2088" i="21"/>
  <c r="E2087" i="21"/>
  <c r="E2088" i="21"/>
  <c r="F2088" i="21"/>
  <c r="D2089" i="21"/>
  <c r="D2090" i="21"/>
  <c r="E2089" i="21"/>
  <c r="F2089" i="21"/>
  <c r="F2090" i="21"/>
  <c r="D2091" i="21"/>
  <c r="E2090" i="21"/>
  <c r="E2091" i="21"/>
  <c r="D2092" i="21"/>
  <c r="F2091" i="21"/>
  <c r="F2092" i="21"/>
  <c r="D2093" i="21"/>
  <c r="E2092" i="21"/>
  <c r="D2094" i="21"/>
  <c r="E2093" i="21"/>
  <c r="F2093" i="21"/>
  <c r="E2094" i="21"/>
  <c r="D2095" i="21"/>
  <c r="F2094" i="21"/>
  <c r="F2095" i="21"/>
  <c r="E2095" i="21"/>
  <c r="D2096" i="21"/>
  <c r="E2096" i="21"/>
  <c r="D2097" i="21"/>
  <c r="F2096" i="21"/>
  <c r="F2097" i="21"/>
  <c r="E2097" i="21"/>
  <c r="D2098" i="21"/>
  <c r="F2098" i="21"/>
  <c r="D2099" i="21"/>
  <c r="E2098" i="21"/>
  <c r="E2099" i="21"/>
  <c r="D2100" i="21"/>
  <c r="F2099" i="21"/>
  <c r="F2100" i="21"/>
  <c r="D2101" i="21"/>
  <c r="E2100" i="21"/>
  <c r="D2102" i="21"/>
  <c r="E2101" i="21"/>
  <c r="F2101" i="21"/>
  <c r="E2102" i="21"/>
  <c r="D2103" i="21"/>
  <c r="F2102" i="21"/>
  <c r="F2103" i="21"/>
  <c r="E2103" i="21"/>
  <c r="D2104" i="21"/>
  <c r="D2105" i="21"/>
  <c r="E2104" i="21"/>
  <c r="F2104" i="21"/>
  <c r="E2105" i="21"/>
  <c r="D2106" i="21"/>
  <c r="F2105" i="21"/>
  <c r="F2106" i="21"/>
  <c r="D2107" i="21"/>
  <c r="E2106" i="21"/>
  <c r="D2108" i="21"/>
  <c r="E2107" i="21"/>
  <c r="F2107" i="21"/>
  <c r="F2108" i="21"/>
  <c r="D2109" i="21"/>
  <c r="E2108" i="21"/>
  <c r="D2110" i="21"/>
  <c r="E2109" i="21"/>
  <c r="F2109" i="21"/>
  <c r="D2111" i="21"/>
  <c r="E2110" i="21"/>
  <c r="F2110" i="21"/>
  <c r="F2111" i="21"/>
  <c r="D2112" i="21"/>
  <c r="E2111" i="21"/>
  <c r="E2112" i="21"/>
  <c r="D2113" i="21"/>
  <c r="F2112" i="21"/>
  <c r="D2114" i="21"/>
  <c r="F2113" i="21"/>
  <c r="E2113" i="21"/>
  <c r="F2114" i="21"/>
  <c r="D2115" i="21"/>
  <c r="E2114" i="21"/>
  <c r="E2115" i="21"/>
  <c r="D2116" i="21"/>
  <c r="F2115" i="21"/>
  <c r="F2116" i="21"/>
  <c r="E2116" i="21"/>
  <c r="D2117" i="21"/>
  <c r="E2117" i="21"/>
  <c r="D2118" i="21"/>
  <c r="F2117" i="21"/>
  <c r="F2118" i="21"/>
  <c r="E2118" i="21"/>
  <c r="D2119" i="21"/>
  <c r="F2119" i="21"/>
  <c r="E2119" i="21"/>
  <c r="D2120" i="21"/>
  <c r="D2121" i="21"/>
  <c r="E2120" i="21"/>
  <c r="F2120" i="21"/>
  <c r="F2121" i="21"/>
  <c r="E2121" i="21"/>
  <c r="D2122" i="21"/>
  <c r="F2122" i="21"/>
  <c r="E2122" i="21"/>
  <c r="D2123" i="21"/>
  <c r="E2123" i="21"/>
  <c r="D2124" i="21"/>
  <c r="F2123" i="21"/>
  <c r="F2124" i="21"/>
  <c r="E2124" i="21"/>
  <c r="D2125" i="21"/>
  <c r="D2126" i="21"/>
  <c r="E2125" i="21"/>
  <c r="F2125" i="21"/>
  <c r="E2126" i="21"/>
  <c r="F2126" i="21"/>
  <c r="D2127" i="21"/>
  <c r="F2127" i="21"/>
  <c r="E2127" i="21"/>
  <c r="D2128" i="21"/>
  <c r="D2129" i="21"/>
  <c r="E2128" i="21"/>
  <c r="F2128" i="21"/>
  <c r="F2129" i="21"/>
  <c r="D2130" i="21"/>
  <c r="E2129" i="21"/>
  <c r="F2130" i="21"/>
  <c r="E2130" i="21"/>
  <c r="D2131" i="21"/>
  <c r="E2131" i="21"/>
  <c r="F2131" i="21"/>
  <c r="D2132" i="21"/>
  <c r="F2132" i="21"/>
  <c r="D2133" i="21"/>
  <c r="E2132" i="21"/>
  <c r="E2133" i="21"/>
  <c r="D2134" i="21"/>
  <c r="F2133" i="21"/>
  <c r="E2134" i="21"/>
  <c r="D2135" i="21"/>
  <c r="F2134" i="21"/>
  <c r="F2135" i="21"/>
  <c r="E2135" i="21"/>
  <c r="D2136" i="21"/>
  <c r="D2137" i="21"/>
  <c r="E2136" i="21"/>
  <c r="F2136" i="21"/>
  <c r="F2137" i="21"/>
  <c r="D2138" i="21"/>
  <c r="E2137" i="21"/>
  <c r="F2138" i="21"/>
  <c r="E2138" i="21"/>
  <c r="D2139" i="21"/>
  <c r="F2139" i="21"/>
  <c r="E2139" i="21"/>
  <c r="D2140" i="21"/>
  <c r="F2140" i="21"/>
  <c r="E2140" i="21"/>
  <c r="D2141" i="21"/>
  <c r="D2142" i="21"/>
  <c r="E2141" i="21"/>
  <c r="F2141" i="21"/>
  <c r="E2142" i="21"/>
  <c r="D2143" i="21"/>
  <c r="F2142" i="21"/>
  <c r="F2143" i="21"/>
  <c r="E2143" i="21"/>
  <c r="D2144" i="21"/>
  <c r="E2144" i="21"/>
  <c r="D2145" i="21"/>
  <c r="F2144" i="21"/>
  <c r="F2145" i="21"/>
  <c r="D2146" i="21"/>
  <c r="E2145" i="21"/>
  <c r="F2146" i="21"/>
  <c r="E2146" i="21"/>
  <c r="D2147" i="21"/>
  <c r="D2148" i="21"/>
  <c r="E2147" i="21"/>
  <c r="F2147" i="21"/>
  <c r="F2148" i="21"/>
  <c r="D2149" i="21"/>
  <c r="E2148" i="21"/>
  <c r="D2150" i="21"/>
  <c r="E2149" i="21"/>
  <c r="F2149" i="21"/>
  <c r="E2150" i="21"/>
  <c r="D2151" i="21"/>
  <c r="F2150" i="21"/>
  <c r="F2151" i="21"/>
  <c r="E2151" i="21"/>
  <c r="D2152" i="21"/>
  <c r="D2153" i="21"/>
  <c r="F2152" i="21"/>
  <c r="E2152" i="21"/>
  <c r="F2153" i="21"/>
  <c r="D2154" i="21"/>
  <c r="E2153" i="21"/>
  <c r="F2154" i="21"/>
  <c r="E2154" i="21"/>
  <c r="D2155" i="21"/>
  <c r="E2155" i="21"/>
  <c r="D2156" i="21"/>
  <c r="F2155" i="21"/>
  <c r="F2156" i="21"/>
  <c r="E2156" i="21"/>
  <c r="D2157" i="21"/>
  <c r="D2158" i="21"/>
  <c r="E2157" i="21"/>
  <c r="F2157" i="21"/>
  <c r="D2159" i="21"/>
  <c r="E2158" i="21"/>
  <c r="F2158" i="21"/>
  <c r="F2159" i="21"/>
  <c r="E2159" i="21"/>
  <c r="D2160" i="21"/>
  <c r="D2161" i="21"/>
  <c r="E2160" i="21"/>
  <c r="F2160" i="21"/>
  <c r="F2161" i="21"/>
  <c r="E2161" i="21"/>
  <c r="D2162" i="21"/>
  <c r="F2162" i="21"/>
  <c r="E2162" i="21"/>
  <c r="D2163" i="21"/>
  <c r="D2164" i="21"/>
  <c r="E2163" i="21"/>
  <c r="F2163" i="21"/>
  <c r="F2164" i="21"/>
  <c r="E2164" i="21"/>
  <c r="D2165" i="21"/>
  <c r="D2166" i="21"/>
  <c r="E2165" i="21"/>
  <c r="F2165" i="21"/>
  <c r="D2167" i="21"/>
  <c r="E2166" i="21"/>
  <c r="F2166" i="21"/>
  <c r="F2167" i="21"/>
  <c r="D2168" i="21"/>
  <c r="E2167" i="21"/>
  <c r="D2169" i="21"/>
  <c r="E2168" i="21"/>
  <c r="F2168" i="21"/>
  <c r="D2170" i="21"/>
  <c r="E2169" i="21"/>
  <c r="F2169" i="21"/>
  <c r="F2170" i="21"/>
  <c r="D2171" i="21"/>
  <c r="E2170" i="21"/>
  <c r="D2172" i="21"/>
  <c r="E2171" i="21"/>
  <c r="F2171" i="21"/>
  <c r="F2172" i="21"/>
  <c r="E2172" i="21"/>
  <c r="D2173" i="21"/>
  <c r="E2173" i="21"/>
  <c r="D2174" i="21"/>
  <c r="F2173" i="21"/>
  <c r="E2174" i="21"/>
  <c r="D2175" i="21"/>
  <c r="F2174" i="21"/>
  <c r="F2175" i="21"/>
  <c r="E2175" i="21"/>
  <c r="D2176" i="21"/>
  <c r="D2177" i="21"/>
  <c r="E2176" i="21"/>
  <c r="F2176" i="21"/>
  <c r="D2178" i="21"/>
  <c r="F2177" i="21"/>
  <c r="E2177" i="21"/>
  <c r="F2178" i="21"/>
  <c r="E2178" i="21"/>
  <c r="D2179" i="21"/>
  <c r="E2179" i="21"/>
  <c r="D2180" i="21"/>
  <c r="F2179" i="21"/>
  <c r="F2180" i="21"/>
  <c r="E2180" i="21"/>
  <c r="D2181" i="21"/>
  <c r="D2182" i="21"/>
  <c r="E2181" i="21"/>
  <c r="F2181" i="21"/>
  <c r="F2182" i="21"/>
  <c r="E2182" i="21"/>
  <c r="D2183" i="21"/>
  <c r="F2183" i="21"/>
  <c r="E2183" i="21"/>
  <c r="D2184" i="21"/>
  <c r="E2184" i="21"/>
  <c r="D2185" i="21"/>
  <c r="F2184" i="21"/>
  <c r="F2185" i="21"/>
  <c r="E2185" i="21"/>
  <c r="D2186" i="21"/>
  <c r="F2186" i="21"/>
  <c r="D2187" i="21"/>
  <c r="E2186" i="21"/>
  <c r="E2187" i="21"/>
  <c r="D2188" i="21"/>
  <c r="F2187" i="21"/>
  <c r="F2188" i="21"/>
  <c r="E2188" i="21"/>
  <c r="D2189" i="21"/>
  <c r="D2190" i="21"/>
  <c r="E2189" i="21"/>
  <c r="F2189" i="21"/>
  <c r="D2191" i="21"/>
  <c r="F2190" i="21"/>
  <c r="E2190" i="21"/>
  <c r="F2191" i="21"/>
  <c r="E2191" i="21"/>
  <c r="D2192" i="21"/>
  <c r="E2192" i="21"/>
  <c r="D2193" i="21"/>
  <c r="F2192" i="21"/>
  <c r="F2193" i="21"/>
  <c r="D2194" i="21"/>
  <c r="E2193" i="21"/>
  <c r="F2194" i="21"/>
  <c r="D2195" i="21"/>
  <c r="E2194" i="21"/>
  <c r="E2195" i="21"/>
  <c r="F2195" i="21"/>
  <c r="D2196" i="21"/>
  <c r="F2196" i="21"/>
  <c r="E2196" i="21"/>
  <c r="D2197" i="21"/>
  <c r="E2197" i="21"/>
  <c r="D2198" i="21"/>
  <c r="F2197" i="21"/>
  <c r="E2198" i="21"/>
  <c r="D2199" i="21"/>
  <c r="F2198" i="21"/>
  <c r="F2199" i="21"/>
  <c r="E2199" i="21"/>
  <c r="D2200" i="21"/>
  <c r="E2200" i="21"/>
  <c r="D2201" i="21"/>
  <c r="F2200" i="21"/>
  <c r="F2201" i="21"/>
  <c r="E2201" i="21"/>
  <c r="D2202" i="21"/>
  <c r="F2202" i="21"/>
  <c r="D2203" i="21"/>
  <c r="E2202" i="21"/>
  <c r="F2203" i="21"/>
  <c r="E2203" i="21"/>
  <c r="D2204" i="21"/>
  <c r="F2204" i="21"/>
  <c r="E2204" i="21"/>
  <c r="D2205" i="21"/>
  <c r="E2205" i="21"/>
  <c r="D2206" i="21"/>
  <c r="F2205" i="21"/>
  <c r="E2206" i="21"/>
  <c r="D2207" i="21"/>
  <c r="F2206" i="21"/>
  <c r="F2207" i="21"/>
  <c r="E2207" i="21"/>
  <c r="D2208" i="21"/>
  <c r="D2209" i="21"/>
  <c r="E2208" i="21"/>
  <c r="F2208" i="21"/>
  <c r="F2209" i="21"/>
  <c r="E2209" i="21"/>
  <c r="D2210" i="21"/>
  <c r="F2210" i="21"/>
  <c r="D2211" i="21"/>
  <c r="E2210" i="21"/>
  <c r="D2212" i="21"/>
  <c r="E2211" i="21"/>
  <c r="F2211" i="21"/>
  <c r="F2212" i="21"/>
  <c r="E2212" i="21"/>
  <c r="D2213" i="21"/>
  <c r="E2213" i="21"/>
  <c r="D2214" i="21"/>
  <c r="F2213" i="21"/>
  <c r="E2214" i="21"/>
  <c r="F2214" i="21"/>
  <c r="D2215" i="21"/>
  <c r="F2215" i="21"/>
  <c r="E2215" i="21"/>
  <c r="D2216" i="21"/>
  <c r="D2217" i="21"/>
  <c r="F2216" i="21"/>
  <c r="E2216" i="21"/>
  <c r="F2217" i="21"/>
  <c r="E2217" i="21"/>
  <c r="D2218" i="21"/>
  <c r="F2218" i="21"/>
  <c r="D2219" i="21"/>
  <c r="E2218" i="21"/>
  <c r="E2219" i="21"/>
  <c r="D2220" i="21"/>
  <c r="F2219" i="21"/>
  <c r="F2220" i="21"/>
  <c r="D2221" i="21"/>
  <c r="E2220" i="21"/>
  <c r="E2221" i="21"/>
  <c r="D2222" i="21"/>
  <c r="F2221" i="21"/>
  <c r="D2223" i="21"/>
  <c r="F2222" i="21"/>
  <c r="E2222" i="21"/>
  <c r="F2223" i="21"/>
  <c r="E2223" i="21"/>
  <c r="D2224" i="21"/>
  <c r="E2224" i="21"/>
  <c r="D2225" i="21"/>
  <c r="F2224" i="21"/>
  <c r="F2225" i="21"/>
  <c r="D2226" i="21"/>
  <c r="E2225" i="21"/>
  <c r="F2226" i="21"/>
  <c r="D2227" i="21"/>
  <c r="E2226" i="21"/>
  <c r="D2228" i="21"/>
  <c r="E2227" i="21"/>
  <c r="F2227" i="21"/>
  <c r="F2228" i="21"/>
  <c r="E2228" i="21"/>
  <c r="D2229" i="21"/>
  <c r="E2229" i="21"/>
  <c r="D2230" i="21"/>
  <c r="F2229" i="21"/>
  <c r="D2231" i="21"/>
  <c r="E2230" i="21"/>
  <c r="F2230" i="21"/>
  <c r="F2231" i="21"/>
  <c r="D2232" i="21"/>
  <c r="E2231" i="21"/>
  <c r="E2232" i="21"/>
  <c r="D2233" i="21"/>
  <c r="F2232" i="21"/>
  <c r="D2234" i="21"/>
  <c r="F2233" i="21"/>
  <c r="E2233" i="21"/>
  <c r="F2234" i="21"/>
  <c r="D2235" i="21"/>
  <c r="E2234" i="21"/>
  <c r="D2236" i="21"/>
  <c r="E2235" i="21"/>
  <c r="F2235" i="21"/>
  <c r="D2237" i="21"/>
  <c r="F2236" i="21"/>
  <c r="E2236" i="21"/>
  <c r="D2238" i="21"/>
  <c r="E2237" i="21"/>
  <c r="F2237" i="21"/>
  <c r="D2239" i="21"/>
  <c r="E2238" i="21"/>
  <c r="F2238" i="21"/>
  <c r="F2239" i="21"/>
  <c r="D2240" i="21"/>
  <c r="E2239" i="21"/>
  <c r="E2240" i="21"/>
  <c r="F2240" i="21"/>
  <c r="D2241" i="21"/>
  <c r="F2241" i="21"/>
  <c r="E2241" i="21"/>
  <c r="D2242" i="21"/>
  <c r="F2242" i="21"/>
  <c r="D2243" i="21"/>
  <c r="E2242" i="21"/>
  <c r="E2243" i="21"/>
  <c r="D2244" i="21"/>
  <c r="F2243" i="21"/>
  <c r="E2244" i="21"/>
  <c r="D2245" i="21"/>
  <c r="F2244" i="21"/>
  <c r="D2246" i="21"/>
  <c r="E2245" i="21"/>
  <c r="F2245" i="21"/>
  <c r="D2247" i="21"/>
  <c r="F2246" i="21"/>
  <c r="E2246" i="21"/>
  <c r="F2247" i="21"/>
  <c r="D2248" i="21"/>
  <c r="E2247" i="21"/>
  <c r="E2248" i="21"/>
  <c r="D2249" i="21"/>
  <c r="F2248" i="21"/>
  <c r="F2249" i="21"/>
  <c r="E2249" i="21"/>
  <c r="D2250" i="21"/>
  <c r="F2250" i="21"/>
  <c r="E2250" i="21"/>
  <c r="D2251" i="21"/>
  <c r="D2252" i="21"/>
  <c r="E2251" i="21"/>
  <c r="F2251" i="21"/>
  <c r="F2252" i="21"/>
  <c r="E2252" i="21"/>
  <c r="D2253" i="21"/>
  <c r="D2254" i="21"/>
  <c r="E2253" i="21"/>
  <c r="F2253" i="21"/>
  <c r="F2254" i="21"/>
  <c r="D2255" i="21"/>
  <c r="E2254" i="21"/>
  <c r="F2255" i="21"/>
  <c r="D2256" i="21"/>
  <c r="E2255" i="21"/>
  <c r="D2257" i="21"/>
  <c r="E2256" i="21"/>
  <c r="F2256" i="21"/>
  <c r="F2257" i="21"/>
  <c r="E2257" i="21"/>
  <c r="D2258" i="21"/>
  <c r="F2258" i="21"/>
  <c r="D2259" i="21"/>
  <c r="E2258" i="21"/>
  <c r="D2260" i="21"/>
  <c r="F2259" i="21"/>
  <c r="E2259" i="21"/>
  <c r="F2260" i="21"/>
  <c r="D2261" i="21"/>
  <c r="E2260" i="21"/>
  <c r="D2262" i="21"/>
  <c r="E2261" i="21"/>
  <c r="F2261" i="21"/>
  <c r="F2262" i="21"/>
  <c r="D2263" i="21"/>
  <c r="E2262" i="21"/>
  <c r="F2263" i="21"/>
  <c r="D2264" i="21"/>
  <c r="E2263" i="21"/>
  <c r="E2264" i="21"/>
  <c r="D2265" i="21"/>
  <c r="F2264" i="21"/>
  <c r="D2266" i="21"/>
  <c r="F2265" i="21"/>
  <c r="E2265" i="21"/>
  <c r="F2266" i="21"/>
  <c r="D2267" i="21"/>
  <c r="E2266" i="21"/>
  <c r="F2267" i="21"/>
  <c r="E2267" i="21"/>
  <c r="D2268" i="21"/>
  <c r="F2268" i="21"/>
  <c r="E2268" i="21"/>
  <c r="D2269" i="21"/>
  <c r="D2270" i="21"/>
  <c r="E2269" i="21"/>
  <c r="F2269" i="21"/>
  <c r="F2270" i="21"/>
  <c r="E2270" i="21"/>
  <c r="D2271" i="21"/>
  <c r="F2271" i="21"/>
  <c r="E2271" i="21"/>
  <c r="D2272" i="21"/>
  <c r="D2273" i="21"/>
  <c r="E2272" i="21"/>
  <c r="F2272" i="21"/>
  <c r="E2273" i="21"/>
  <c r="D2274" i="21"/>
  <c r="F2273" i="21"/>
  <c r="F2274" i="21"/>
  <c r="D2275" i="21"/>
  <c r="E2274" i="21"/>
  <c r="D2276" i="21"/>
  <c r="E2275" i="21"/>
  <c r="F2275" i="21"/>
  <c r="F2276" i="21"/>
  <c r="D2277" i="21"/>
  <c r="E2276" i="21"/>
  <c r="E2277" i="21"/>
  <c r="D2278" i="21"/>
  <c r="F2277" i="21"/>
  <c r="D2279" i="21"/>
  <c r="F2278" i="21"/>
  <c r="E2278" i="21"/>
  <c r="F2279" i="21"/>
  <c r="E2279" i="21"/>
  <c r="D2280" i="21"/>
  <c r="E2280" i="21"/>
  <c r="F2280" i="21"/>
  <c r="D2281" i="21"/>
  <c r="E2281" i="21"/>
  <c r="D2282" i="21"/>
  <c r="F2281" i="21"/>
  <c r="F2282" i="21"/>
  <c r="D2283" i="21"/>
  <c r="E2282" i="21"/>
  <c r="F2283" i="21"/>
  <c r="E2283" i="21"/>
  <c r="D2284" i="21"/>
  <c r="F2284" i="21"/>
  <c r="E2284" i="21"/>
  <c r="D2285" i="21"/>
  <c r="E2285" i="21"/>
  <c r="D2286" i="21"/>
  <c r="F2285" i="21"/>
  <c r="E2286" i="21"/>
  <c r="D2287" i="21"/>
  <c r="F2286" i="21"/>
  <c r="D2288" i="21"/>
  <c r="F2287" i="21"/>
  <c r="E2287" i="21"/>
  <c r="D2289" i="21"/>
  <c r="E2288" i="21"/>
  <c r="F2288" i="21"/>
  <c r="E2289" i="21"/>
  <c r="D2290" i="21"/>
  <c r="F2289" i="21"/>
  <c r="F2290" i="21"/>
  <c r="D2291" i="21"/>
  <c r="E2290" i="21"/>
  <c r="E2291" i="21"/>
  <c r="F2291" i="21"/>
  <c r="D2292" i="21"/>
  <c r="F2292" i="21"/>
  <c r="D2293" i="21"/>
  <c r="E2292" i="21"/>
  <c r="D2294" i="21"/>
  <c r="E2293" i="21"/>
  <c r="F2293" i="21"/>
  <c r="E2294" i="21"/>
  <c r="D2295" i="21"/>
  <c r="F2294" i="21"/>
  <c r="F2295" i="21"/>
  <c r="D2296" i="21"/>
  <c r="E2295" i="21"/>
  <c r="E2296" i="21"/>
  <c r="D2297" i="21"/>
  <c r="F2296" i="21"/>
  <c r="D2298" i="21"/>
  <c r="F2297" i="21"/>
  <c r="E2297" i="21"/>
  <c r="F2298" i="21"/>
  <c r="D2299" i="21"/>
  <c r="E2298" i="21"/>
  <c r="D2300" i="21"/>
  <c r="E2299" i="21"/>
  <c r="F2299" i="21"/>
  <c r="D2301" i="21"/>
  <c r="F2300" i="21"/>
  <c r="E2300" i="21"/>
  <c r="D2302" i="21"/>
  <c r="E2301" i="21"/>
  <c r="F2301" i="21"/>
  <c r="E2302" i="21"/>
  <c r="D2303" i="21"/>
  <c r="F2302" i="21"/>
  <c r="F2303" i="21"/>
  <c r="E2303" i="21"/>
  <c r="D2304" i="21"/>
  <c r="D2305" i="21"/>
  <c r="F2304" i="21"/>
  <c r="E2304" i="21"/>
  <c r="F2305" i="21"/>
  <c r="E2305" i="21"/>
  <c r="D2306" i="21"/>
  <c r="F2306" i="21"/>
  <c r="E2306" i="21"/>
  <c r="D2307" i="21"/>
  <c r="E2307" i="21"/>
  <c r="D2308" i="21"/>
  <c r="F2307" i="21"/>
  <c r="E2308" i="21"/>
  <c r="D2309" i="21"/>
  <c r="F2308" i="21"/>
  <c r="D2310" i="21"/>
  <c r="E2309" i="21"/>
  <c r="F2309" i="21"/>
  <c r="D2311" i="21"/>
  <c r="F2310" i="21"/>
  <c r="E2310" i="21"/>
  <c r="F2311" i="21"/>
  <c r="D2312" i="21"/>
  <c r="E2311" i="21"/>
  <c r="E2312" i="21"/>
  <c r="D2313" i="21"/>
  <c r="F2312" i="21"/>
  <c r="F2313" i="21"/>
  <c r="D2314" i="21"/>
  <c r="E2313" i="21"/>
  <c r="F2314" i="21"/>
  <c r="E2314" i="21"/>
  <c r="D2315" i="21"/>
  <c r="E2315" i="21"/>
  <c r="D2316" i="21"/>
  <c r="F2315" i="21"/>
  <c r="F2316" i="21"/>
  <c r="D2317" i="21"/>
  <c r="E2316" i="21"/>
  <c r="E2317" i="21"/>
  <c r="D2318" i="21"/>
  <c r="F2317" i="21"/>
  <c r="F2318" i="21"/>
  <c r="E2318" i="21"/>
  <c r="D2319" i="21"/>
  <c r="F2319" i="21"/>
  <c r="E2319" i="21"/>
  <c r="D2320" i="21"/>
  <c r="E2320" i="21"/>
  <c r="D2321" i="21"/>
  <c r="F2320" i="21"/>
  <c r="F2321" i="21"/>
  <c r="E2321" i="21"/>
  <c r="D2322" i="21"/>
  <c r="F2322" i="21"/>
  <c r="D2323" i="21"/>
  <c r="E2322" i="21"/>
  <c r="E2323" i="21"/>
  <c r="F2323" i="21"/>
  <c r="D2324" i="21"/>
  <c r="F2324" i="21"/>
  <c r="E2324" i="21"/>
  <c r="D2325" i="21"/>
  <c r="E2325" i="21"/>
  <c r="D2326" i="21"/>
  <c r="F2325" i="21"/>
  <c r="F2326" i="21"/>
  <c r="E2326" i="21"/>
  <c r="D2327" i="21"/>
  <c r="F2327" i="21"/>
  <c r="E2327" i="21"/>
  <c r="D2328" i="21"/>
  <c r="E2328" i="21"/>
  <c r="D2329" i="21"/>
  <c r="F2328" i="21"/>
  <c r="D2330" i="21"/>
  <c r="F2329" i="21"/>
  <c r="E2329" i="21"/>
  <c r="F2330" i="21"/>
  <c r="D2331" i="21"/>
  <c r="E2330" i="21"/>
  <c r="F2331" i="21"/>
  <c r="E2331" i="21"/>
  <c r="D2332" i="21"/>
  <c r="F2332" i="21"/>
  <c r="D2333" i="21"/>
  <c r="E2332" i="21"/>
  <c r="D2334" i="21"/>
  <c r="E2333" i="21"/>
  <c r="F2333" i="21"/>
  <c r="E2334" i="21"/>
  <c r="F2334" i="21"/>
  <c r="D2335" i="21"/>
  <c r="F2335" i="21"/>
  <c r="D2336" i="21"/>
  <c r="E2335" i="21"/>
  <c r="D2337" i="21"/>
  <c r="E2336" i="21"/>
  <c r="F2336" i="21"/>
  <c r="D2338" i="21"/>
  <c r="E2337" i="21"/>
  <c r="F2337" i="21"/>
  <c r="F2338" i="21"/>
  <c r="D2339" i="21"/>
  <c r="E2338" i="21"/>
  <c r="E2339" i="21"/>
  <c r="D2340" i="21"/>
  <c r="F2339" i="21"/>
  <c r="F2340" i="21"/>
  <c r="E2340" i="21"/>
  <c r="D2341" i="21"/>
  <c r="D2342" i="21"/>
  <c r="E2341" i="21"/>
  <c r="F2341" i="21"/>
  <c r="E2342" i="21"/>
  <c r="F2342" i="21"/>
  <c r="D2343" i="21"/>
  <c r="F2343" i="21"/>
  <c r="D2344" i="21"/>
  <c r="E2343" i="21"/>
  <c r="E2344" i="21"/>
  <c r="F2344" i="21"/>
  <c r="D2345" i="21"/>
  <c r="D2346" i="21"/>
  <c r="E2345" i="21"/>
  <c r="F2345" i="21"/>
  <c r="F2346" i="21"/>
  <c r="D2347" i="21"/>
  <c r="E2346" i="21"/>
  <c r="D2348" i="21"/>
  <c r="E2347" i="21"/>
  <c r="F2347" i="21"/>
  <c r="F2348" i="21"/>
  <c r="D2349" i="21"/>
  <c r="E2348" i="21"/>
  <c r="E2349" i="21"/>
  <c r="D2350" i="21"/>
  <c r="F2349" i="21"/>
  <c r="D2351" i="21"/>
  <c r="E2350" i="21"/>
  <c r="F2350" i="21"/>
  <c r="D2352" i="21"/>
  <c r="F2351" i="21"/>
  <c r="E2351" i="21"/>
  <c r="E2352" i="21"/>
  <c r="D2353" i="21"/>
  <c r="F2352" i="21"/>
  <c r="D2354" i="21"/>
  <c r="E2353" i="21"/>
  <c r="F2353" i="21"/>
  <c r="F2354" i="21"/>
  <c r="D2355" i="21"/>
  <c r="E2354" i="21"/>
  <c r="E2355" i="21"/>
  <c r="F2355" i="21"/>
  <c r="D2356" i="21"/>
  <c r="F2356" i="21"/>
  <c r="E2356" i="21"/>
  <c r="D2357" i="21"/>
  <c r="E2357" i="21"/>
  <c r="D2358" i="21"/>
  <c r="F2357" i="21"/>
  <c r="E2358" i="21"/>
  <c r="D2359" i="21"/>
  <c r="F2358" i="21"/>
  <c r="F2359" i="21"/>
  <c r="D2360" i="21"/>
  <c r="E2359" i="21"/>
  <c r="E2360" i="21"/>
  <c r="D2361" i="21"/>
  <c r="F2360" i="21"/>
  <c r="D2362" i="21"/>
  <c r="F2361" i="21"/>
  <c r="E2361" i="21"/>
  <c r="F2362" i="21"/>
  <c r="E2362" i="21"/>
  <c r="D2363" i="21"/>
  <c r="E2363" i="21"/>
  <c r="D2364" i="21"/>
  <c r="F2363" i="21"/>
  <c r="E2364" i="21"/>
  <c r="F2364" i="21"/>
  <c r="D2365" i="21"/>
  <c r="D2366" i="21"/>
  <c r="E2365" i="21"/>
  <c r="F2365" i="21"/>
  <c r="E2366" i="21"/>
  <c r="D2367" i="21"/>
  <c r="F2366" i="21"/>
  <c r="F2367" i="21"/>
  <c r="D2368" i="21"/>
  <c r="E2367" i="21"/>
  <c r="D2369" i="21"/>
  <c r="F2368" i="21"/>
  <c r="E2368" i="21"/>
  <c r="F2369" i="21"/>
  <c r="E2369" i="21"/>
  <c r="D2370" i="21"/>
  <c r="F2370" i="21"/>
  <c r="E2370" i="21"/>
  <c r="D2371" i="21"/>
  <c r="E2371" i="21"/>
  <c r="D2372" i="21"/>
  <c r="F2371" i="21"/>
  <c r="E2372" i="21"/>
  <c r="D2373" i="21"/>
  <c r="F2372" i="21"/>
  <c r="D2374" i="21"/>
  <c r="E2373" i="21"/>
  <c r="F2373" i="21"/>
  <c r="E2374" i="21"/>
  <c r="F2374" i="21"/>
  <c r="D2375" i="21"/>
  <c r="F2375" i="21"/>
  <c r="D2376" i="21"/>
  <c r="E2375" i="21"/>
  <c r="E2376" i="21"/>
  <c r="D2377" i="21"/>
  <c r="F2376" i="21"/>
  <c r="F2377" i="21"/>
  <c r="E2377" i="21"/>
  <c r="D2378" i="21"/>
  <c r="F2378" i="21"/>
  <c r="E2378" i="21"/>
  <c r="D2379" i="21"/>
  <c r="E2379" i="21"/>
  <c r="D2380" i="21"/>
  <c r="F2379" i="21"/>
  <c r="F2380" i="21"/>
  <c r="D2381" i="21"/>
  <c r="E2380" i="21"/>
  <c r="E2381" i="21"/>
  <c r="D2382" i="21"/>
  <c r="F2381" i="21"/>
  <c r="F2382" i="21"/>
  <c r="E2382" i="21"/>
  <c r="D2383" i="21"/>
  <c r="F2383" i="21"/>
  <c r="E2383" i="21"/>
  <c r="D2384" i="21"/>
  <c r="D2385" i="21"/>
  <c r="E2384" i="21"/>
  <c r="F2384" i="21"/>
  <c r="E2385" i="21"/>
  <c r="F2385" i="21"/>
  <c r="D2386" i="21"/>
  <c r="F2386" i="21"/>
  <c r="D2387" i="21"/>
  <c r="E2386" i="21"/>
  <c r="D2388" i="21"/>
  <c r="F2387" i="21"/>
  <c r="E2387" i="21"/>
  <c r="F2388" i="21"/>
  <c r="E2388" i="21"/>
  <c r="D2389" i="21"/>
  <c r="D2390" i="21"/>
  <c r="E2389" i="21"/>
  <c r="F2389" i="21"/>
  <c r="D2391" i="21"/>
  <c r="E2390" i="21"/>
  <c r="F2390" i="21"/>
  <c r="F2391" i="21"/>
  <c r="E2391" i="21"/>
  <c r="D2392" i="21"/>
  <c r="E2392" i="21"/>
  <c r="D2393" i="21"/>
  <c r="F2392" i="21"/>
  <c r="E2393" i="21"/>
  <c r="D2394" i="21"/>
  <c r="F2393" i="21"/>
  <c r="F2394" i="21"/>
  <c r="D2395" i="21"/>
  <c r="E2394" i="21"/>
  <c r="F2395" i="21"/>
  <c r="E2395" i="21"/>
  <c r="D2396" i="21"/>
  <c r="F2396" i="21"/>
  <c r="E2396" i="21"/>
  <c r="D2397" i="21"/>
  <c r="D2398" i="21"/>
  <c r="E2397" i="21"/>
  <c r="F2397" i="21"/>
  <c r="D2399" i="21"/>
  <c r="F2398" i="21"/>
  <c r="E2398" i="21"/>
  <c r="F2399" i="21"/>
  <c r="E2399" i="21"/>
  <c r="D2400" i="21"/>
  <c r="D2401" i="21"/>
  <c r="E2400" i="21"/>
  <c r="F2400" i="21"/>
  <c r="E2401" i="21"/>
  <c r="D2402" i="21"/>
  <c r="F2401" i="21"/>
  <c r="F2402" i="21"/>
  <c r="E2402" i="21"/>
  <c r="D2403" i="21"/>
  <c r="D2404" i="21"/>
  <c r="E2403" i="21"/>
  <c r="F2403" i="21"/>
  <c r="F2404" i="21"/>
  <c r="D2405" i="21"/>
  <c r="E2404" i="21"/>
  <c r="E2405" i="21"/>
  <c r="D2406" i="21"/>
  <c r="F2405" i="21"/>
  <c r="E2406" i="21"/>
  <c r="D2407" i="21"/>
  <c r="F2406" i="21"/>
  <c r="F2407" i="21"/>
  <c r="D2408" i="21"/>
  <c r="E2407" i="21"/>
  <c r="E2408" i="21"/>
  <c r="F2408" i="21"/>
  <c r="D2409" i="21"/>
  <c r="D2410" i="21"/>
  <c r="E2409" i="21"/>
  <c r="F2409" i="21"/>
  <c r="F2410" i="21"/>
  <c r="E2410" i="21"/>
  <c r="D2411" i="21"/>
  <c r="D2412" i="21"/>
  <c r="E2411" i="21"/>
  <c r="F2411" i="21"/>
  <c r="F2412" i="21"/>
  <c r="D2413" i="21"/>
  <c r="E2412" i="21"/>
  <c r="D2414" i="21"/>
  <c r="E2413" i="21"/>
  <c r="F2413" i="21"/>
  <c r="D2415" i="21"/>
  <c r="E2414" i="21"/>
  <c r="F2414" i="21"/>
  <c r="E2415" i="21"/>
  <c r="F2415" i="21"/>
  <c r="D2416" i="21"/>
  <c r="E2416" i="21"/>
  <c r="F2416" i="21"/>
  <c r="D2417" i="21"/>
  <c r="D2418" i="21"/>
  <c r="E2417" i="21"/>
  <c r="F2417" i="21"/>
  <c r="F2418" i="21"/>
  <c r="E2418" i="21"/>
  <c r="D2419" i="21"/>
  <c r="E2419" i="21"/>
  <c r="D2420" i="21"/>
  <c r="F2419" i="21"/>
  <c r="F2420" i="21"/>
  <c r="E2420" i="21"/>
  <c r="D2421" i="21"/>
  <c r="E2421" i="21"/>
  <c r="D2422" i="21"/>
  <c r="F2421" i="21"/>
  <c r="E2422" i="21"/>
  <c r="D2423" i="21"/>
  <c r="F2422" i="21"/>
  <c r="F2423" i="21"/>
  <c r="E2423" i="21"/>
  <c r="D2424" i="21"/>
  <c r="E2424" i="21"/>
  <c r="D2425" i="21"/>
  <c r="F2424" i="21"/>
  <c r="D2426" i="21"/>
  <c r="F2425" i="21"/>
  <c r="E2425" i="21"/>
  <c r="F2426" i="21"/>
  <c r="D2427" i="21"/>
  <c r="E2426" i="21"/>
  <c r="E2427" i="21"/>
  <c r="D2428" i="21"/>
  <c r="F2427" i="21"/>
  <c r="E2428" i="21"/>
  <c r="F2428" i="21"/>
  <c r="D2429" i="21"/>
  <c r="E2429" i="21"/>
  <c r="D2430" i="21"/>
  <c r="F2429" i="21"/>
  <c r="E2430" i="21"/>
  <c r="D2431" i="21"/>
  <c r="F2430" i="21"/>
  <c r="F2431" i="21"/>
  <c r="D2432" i="21"/>
  <c r="E2431" i="21"/>
  <c r="D2433" i="21"/>
  <c r="E2432" i="21"/>
  <c r="F2432" i="21"/>
  <c r="F2433" i="21"/>
  <c r="D2434" i="21"/>
  <c r="E2433" i="21"/>
  <c r="F2434" i="21"/>
  <c r="D2435" i="21"/>
  <c r="E2434" i="21"/>
  <c r="D2436" i="21"/>
  <c r="E2435" i="21"/>
  <c r="F2435" i="21"/>
  <c r="D2437" i="21"/>
  <c r="E2436" i="21"/>
  <c r="F2436" i="21"/>
  <c r="D2438" i="21"/>
  <c r="E2437" i="21"/>
  <c r="F2437" i="21"/>
  <c r="E2438" i="21"/>
  <c r="F2438" i="21"/>
  <c r="D2439" i="21"/>
  <c r="F2439" i="21"/>
  <c r="D2440" i="21"/>
  <c r="E2439" i="21"/>
  <c r="E2440" i="21"/>
  <c r="D2441" i="21"/>
  <c r="F2440" i="21"/>
  <c r="D2442" i="21"/>
  <c r="F2441" i="21"/>
  <c r="E2441" i="21"/>
  <c r="F2442" i="21"/>
  <c r="D2443" i="21"/>
  <c r="E2442" i="21"/>
  <c r="E2443" i="21"/>
  <c r="D2444" i="21"/>
  <c r="F2443" i="21"/>
  <c r="F2444" i="21"/>
  <c r="D2445" i="21"/>
  <c r="E2444" i="21"/>
  <c r="E2445" i="21"/>
  <c r="D2446" i="21"/>
  <c r="F2445" i="21"/>
  <c r="F2446" i="21"/>
  <c r="E2446" i="21"/>
  <c r="D2447" i="21"/>
  <c r="F2447" i="21"/>
  <c r="E2447" i="21"/>
  <c r="D2448" i="21"/>
  <c r="D2449" i="21"/>
  <c r="E2448" i="21"/>
  <c r="F2448" i="21"/>
  <c r="F2449" i="21"/>
  <c r="E2449" i="21"/>
  <c r="D2450" i="21"/>
  <c r="F2450" i="21"/>
  <c r="E2450" i="21"/>
  <c r="D2451" i="21"/>
  <c r="D2452" i="21"/>
  <c r="F2451" i="21"/>
  <c r="E2451" i="21"/>
  <c r="F2452" i="21"/>
  <c r="E2452" i="21"/>
  <c r="D2453" i="21"/>
  <c r="D2454" i="21"/>
  <c r="E2453" i="21"/>
  <c r="F2453" i="21"/>
  <c r="F2454" i="21"/>
  <c r="E2454" i="21"/>
  <c r="D2455" i="21"/>
  <c r="F2455" i="21"/>
  <c r="E2455" i="21"/>
  <c r="D2456" i="21"/>
  <c r="E2456" i="21"/>
  <c r="D2457" i="21"/>
  <c r="F2456" i="21"/>
  <c r="E2457" i="21"/>
  <c r="D2458" i="21"/>
  <c r="F2457" i="21"/>
  <c r="F2458" i="21"/>
  <c r="E2458" i="21"/>
  <c r="D2459" i="21"/>
  <c r="F2459" i="21"/>
  <c r="E2459" i="21"/>
  <c r="D2460" i="21"/>
  <c r="F2460" i="21"/>
  <c r="E2460" i="21"/>
  <c r="D2461" i="21"/>
  <c r="D2462" i="21"/>
  <c r="E2461" i="21"/>
  <c r="F2461" i="21"/>
  <c r="D2463" i="21"/>
  <c r="E2462" i="21"/>
  <c r="F2462" i="21"/>
  <c r="F2463" i="21"/>
  <c r="E2463" i="21"/>
  <c r="D2464" i="21"/>
  <c r="D2465" i="21"/>
  <c r="E2464" i="21"/>
  <c r="F2464" i="21"/>
  <c r="E2465" i="21"/>
  <c r="D2466" i="21"/>
  <c r="F2465" i="21"/>
  <c r="F2466" i="21"/>
  <c r="E2466" i="21"/>
  <c r="D2467" i="21"/>
  <c r="D2468" i="21"/>
  <c r="E2467" i="21"/>
  <c r="F2467" i="21"/>
  <c r="F2468" i="21"/>
  <c r="D2469" i="21"/>
  <c r="E2468" i="21"/>
  <c r="E2469" i="21"/>
  <c r="D2470" i="21"/>
  <c r="F2469" i="21"/>
  <c r="D2471" i="21"/>
  <c r="F2470" i="21"/>
  <c r="E2470" i="21"/>
  <c r="F2471" i="21"/>
  <c r="D2472" i="21"/>
  <c r="E2471" i="21"/>
  <c r="E2472" i="21"/>
  <c r="F2472" i="21"/>
  <c r="D2473" i="21"/>
  <c r="D2474" i="21"/>
  <c r="E2473" i="21"/>
  <c r="F2473" i="21"/>
  <c r="F2474" i="21"/>
  <c r="D2475" i="21"/>
  <c r="E2474" i="21"/>
  <c r="E2475" i="21"/>
  <c r="D2476" i="21"/>
  <c r="F2475" i="21"/>
  <c r="F2476" i="21"/>
  <c r="E2476" i="21"/>
  <c r="D2477" i="21"/>
  <c r="E2477" i="21"/>
  <c r="D2478" i="21"/>
  <c r="F2477" i="21"/>
  <c r="E2478" i="21"/>
  <c r="D2479" i="21"/>
  <c r="F2478" i="21"/>
  <c r="D2480" i="21"/>
  <c r="F2479" i="21"/>
  <c r="E2479" i="21"/>
  <c r="E2480" i="21"/>
  <c r="D2481" i="21"/>
  <c r="F2480" i="21"/>
  <c r="D2482" i="21"/>
  <c r="E2481" i="21"/>
  <c r="F2481" i="21"/>
  <c r="F2482" i="21"/>
  <c r="D2483" i="21"/>
  <c r="E2482" i="21"/>
  <c r="F2483" i="21"/>
  <c r="E2483" i="21"/>
  <c r="D2484" i="21"/>
  <c r="F2484" i="21"/>
  <c r="E2484" i="21"/>
  <c r="D2485" i="21"/>
  <c r="D2486" i="21"/>
  <c r="E2485" i="21"/>
  <c r="F2485" i="21"/>
  <c r="E2486" i="21"/>
  <c r="D2487" i="21"/>
  <c r="F2486" i="21"/>
  <c r="F2487" i="21"/>
  <c r="E2487" i="21"/>
  <c r="D2488" i="21"/>
  <c r="E2488" i="21"/>
  <c r="D2489" i="21"/>
  <c r="F2488" i="21"/>
  <c r="E2489" i="21"/>
  <c r="F2489" i="21"/>
  <c r="D2490" i="21"/>
  <c r="F2490" i="21"/>
  <c r="D2491" i="21"/>
  <c r="E2490" i="21"/>
  <c r="E2491" i="21"/>
  <c r="D2492" i="21"/>
  <c r="F2491" i="21"/>
  <c r="E2492" i="21"/>
  <c r="F2492" i="21"/>
  <c r="D2493" i="21"/>
  <c r="E2493" i="21"/>
  <c r="D2494" i="21"/>
  <c r="F2493" i="21"/>
  <c r="D2495" i="21"/>
  <c r="E2494" i="21"/>
  <c r="F2494" i="21"/>
  <c r="F2495" i="21"/>
  <c r="D2496" i="21"/>
  <c r="E2495" i="21"/>
  <c r="E2496" i="21"/>
  <c r="D2497" i="21"/>
  <c r="F2496" i="21"/>
  <c r="F2497" i="21"/>
  <c r="E2497" i="21"/>
  <c r="D2498" i="21"/>
  <c r="F2498" i="21"/>
  <c r="E2498" i="21"/>
  <c r="D2499" i="21"/>
  <c r="D2500" i="21"/>
  <c r="E2499" i="21"/>
  <c r="F2499" i="21"/>
  <c r="D2501" i="21"/>
  <c r="E2500" i="21"/>
  <c r="F2500" i="21"/>
  <c r="E2501" i="21"/>
  <c r="D2502" i="21"/>
  <c r="F2501" i="21"/>
  <c r="E2502" i="21"/>
  <c r="F2502" i="21"/>
  <c r="D2503" i="21"/>
  <c r="F2503" i="21"/>
  <c r="D2504" i="21"/>
  <c r="E2503" i="21"/>
  <c r="E2504" i="21"/>
  <c r="F2504" i="21"/>
  <c r="D2505" i="21"/>
  <c r="F2505" i="21"/>
  <c r="D2506" i="21"/>
  <c r="E2505" i="21"/>
  <c r="F2506" i="21"/>
  <c r="E2506" i="21"/>
  <c r="D2507" i="21"/>
  <c r="D2508" i="21"/>
  <c r="E2507" i="21"/>
  <c r="F2507" i="21"/>
  <c r="F2508" i="21"/>
  <c r="E2508" i="21"/>
  <c r="D2509" i="21"/>
  <c r="E2509" i="21"/>
  <c r="D2510" i="21"/>
  <c r="F2509" i="21"/>
  <c r="F2510" i="21"/>
  <c r="E2510" i="21"/>
  <c r="D2511" i="21"/>
  <c r="F2511" i="21"/>
  <c r="E2511" i="21"/>
  <c r="D2512" i="21"/>
  <c r="E2512" i="21"/>
  <c r="D2513" i="21"/>
  <c r="F2512" i="21"/>
  <c r="D2514" i="21"/>
  <c r="F2513" i="21"/>
  <c r="E2513" i="21"/>
  <c r="F2514" i="21"/>
  <c r="E2514" i="21"/>
  <c r="D2515" i="21"/>
  <c r="E2515" i="21"/>
  <c r="F2515" i="21"/>
  <c r="D2516" i="21"/>
  <c r="F2516" i="21"/>
  <c r="E2516" i="21"/>
  <c r="D2517" i="21"/>
  <c r="D2518" i="21"/>
  <c r="E2517" i="21"/>
  <c r="F2517" i="21"/>
  <c r="F2518" i="21"/>
  <c r="E2518" i="21"/>
  <c r="D2519" i="21"/>
  <c r="F2519" i="21"/>
  <c r="E2519" i="21"/>
  <c r="D2520" i="21"/>
  <c r="E2520" i="21"/>
  <c r="D2521" i="21"/>
  <c r="F2520" i="21"/>
  <c r="E2521" i="21"/>
  <c r="D2522" i="21"/>
  <c r="F2521" i="21"/>
  <c r="F2522" i="21"/>
  <c r="E2522" i="21"/>
  <c r="D2523" i="21"/>
  <c r="F2523" i="21"/>
  <c r="D2524" i="21"/>
  <c r="E2523" i="21"/>
  <c r="F2524" i="21"/>
  <c r="E2524" i="21"/>
  <c r="D2525" i="21"/>
  <c r="E2525" i="21"/>
  <c r="D2526" i="21"/>
  <c r="F2525" i="21"/>
  <c r="D2527" i="21"/>
  <c r="F2526" i="21"/>
  <c r="E2526" i="21"/>
  <c r="F2527" i="21"/>
  <c r="D2528" i="21"/>
  <c r="E2527" i="21"/>
  <c r="D2529" i="21"/>
  <c r="E2528" i="21"/>
  <c r="F2528" i="21"/>
  <c r="D2530" i="21"/>
  <c r="E2529" i="21"/>
  <c r="F2529" i="21"/>
  <c r="F2530" i="21"/>
  <c r="D2531" i="21"/>
  <c r="E2530" i="21"/>
  <c r="E2531" i="21"/>
  <c r="F2531" i="21"/>
  <c r="D2532" i="21"/>
  <c r="F2532" i="21"/>
  <c r="D2533" i="21"/>
  <c r="E2532" i="21"/>
  <c r="E2533" i="21"/>
  <c r="D2534" i="21"/>
  <c r="F2533" i="21"/>
  <c r="E2534" i="21"/>
  <c r="D2535" i="21"/>
  <c r="F2534" i="21"/>
  <c r="F2535" i="21"/>
  <c r="E2535" i="21"/>
  <c r="D2536" i="21"/>
  <c r="E2536" i="21"/>
  <c r="F2536" i="21"/>
  <c r="D2537" i="21"/>
  <c r="E2537" i="21"/>
  <c r="D2538" i="21"/>
  <c r="F2537" i="21"/>
  <c r="E2538" i="21"/>
  <c r="F2538" i="21"/>
  <c r="D2539" i="21"/>
  <c r="D2540" i="21"/>
  <c r="F2539" i="21"/>
  <c r="E2539" i="21"/>
  <c r="E2540" i="21"/>
  <c r="D2541" i="21"/>
  <c r="F2540" i="21"/>
  <c r="D2542" i="21"/>
  <c r="E2541" i="21"/>
  <c r="F2541" i="21"/>
  <c r="D2543" i="21"/>
  <c r="F2542" i="21"/>
  <c r="E2542" i="21"/>
  <c r="F2543" i="21"/>
  <c r="E2543" i="21"/>
  <c r="D2544" i="21"/>
  <c r="E2544" i="21"/>
  <c r="D2545" i="21"/>
  <c r="F2544" i="21"/>
  <c r="D2546" i="21"/>
  <c r="E2545" i="21"/>
  <c r="F2545" i="21"/>
  <c r="E2546" i="21"/>
  <c r="F2546" i="21"/>
  <c r="D2547" i="21"/>
  <c r="F2547" i="21"/>
  <c r="D2548" i="21"/>
  <c r="E2547" i="21"/>
  <c r="E2548" i="21"/>
  <c r="D2549" i="21"/>
  <c r="F2548" i="21"/>
  <c r="E2549" i="21"/>
  <c r="D2550" i="21"/>
  <c r="F2549" i="21"/>
  <c r="D2551" i="21"/>
  <c r="F2550" i="21"/>
  <c r="E2550" i="21"/>
  <c r="D2552" i="21"/>
  <c r="F2551" i="21"/>
  <c r="E2551" i="21"/>
  <c r="E2552" i="21"/>
  <c r="D2553" i="21"/>
  <c r="F2552" i="21"/>
  <c r="E2553" i="21"/>
  <c r="D2554" i="21"/>
  <c r="F2553" i="21"/>
  <c r="F2554" i="21"/>
  <c r="D2555" i="21"/>
  <c r="E2554" i="21"/>
  <c r="F2555" i="21"/>
  <c r="E2555" i="21"/>
  <c r="D2556" i="21"/>
  <c r="F2556" i="21"/>
  <c r="D2557" i="21"/>
  <c r="E2556" i="21"/>
  <c r="E2557" i="21"/>
  <c r="D2558" i="21"/>
  <c r="F2557" i="21"/>
  <c r="D2559" i="21"/>
  <c r="F2558" i="21"/>
  <c r="E2558" i="21"/>
  <c r="F2559" i="21"/>
  <c r="E2559" i="21"/>
  <c r="D2560" i="21"/>
  <c r="E2560" i="21"/>
  <c r="D2561" i="21"/>
  <c r="F2560" i="21"/>
  <c r="D2562" i="21"/>
  <c r="E2561" i="21"/>
  <c r="F2561" i="21"/>
  <c r="F2562" i="21"/>
  <c r="E2562" i="21"/>
  <c r="D2563" i="21"/>
  <c r="F2563" i="21"/>
  <c r="E2563" i="21"/>
  <c r="D2564" i="21"/>
  <c r="D2565" i="21"/>
  <c r="F2564" i="21"/>
  <c r="E2564" i="21"/>
  <c r="D2566" i="21"/>
  <c r="E2565" i="21"/>
  <c r="F2565" i="21"/>
  <c r="E2566" i="21"/>
  <c r="F2566" i="21"/>
  <c r="D2567" i="21"/>
  <c r="E2567" i="21"/>
  <c r="F2567" i="21"/>
  <c r="D2568" i="21"/>
  <c r="E2568" i="21"/>
  <c r="D2569" i="21"/>
  <c r="F2568" i="21"/>
  <c r="F2569" i="21"/>
  <c r="E2569" i="21"/>
  <c r="D2570" i="21"/>
  <c r="F2570" i="21"/>
  <c r="E2570" i="21"/>
  <c r="D2571" i="21"/>
  <c r="F2571" i="21"/>
  <c r="D2572" i="21"/>
  <c r="E2571" i="21"/>
  <c r="E2572" i="21"/>
  <c r="D2573" i="21"/>
  <c r="F2572" i="21"/>
  <c r="E2573" i="21"/>
  <c r="D2574" i="21"/>
  <c r="F2573" i="21"/>
  <c r="E2574" i="21"/>
  <c r="F2574" i="21"/>
  <c r="D2575" i="21"/>
  <c r="E2575" i="21"/>
  <c r="F2575" i="21"/>
  <c r="D2576" i="21"/>
  <c r="D2577" i="21"/>
  <c r="F2576" i="21"/>
  <c r="E2576" i="21"/>
  <c r="D2578" i="21"/>
  <c r="F2577" i="21"/>
  <c r="E2577" i="21"/>
  <c r="F2578" i="21"/>
  <c r="E2578" i="21"/>
  <c r="D2579" i="21"/>
  <c r="F2579" i="21"/>
  <c r="D2580" i="21"/>
  <c r="E2579" i="21"/>
  <c r="E2580" i="21"/>
  <c r="D2581" i="21"/>
  <c r="F2580" i="21"/>
  <c r="E2581" i="21"/>
  <c r="D2582" i="21"/>
  <c r="F2581" i="21"/>
  <c r="D2583" i="21"/>
  <c r="E2582" i="21"/>
  <c r="F2582" i="21"/>
  <c r="D2584" i="21"/>
  <c r="F2583" i="21"/>
  <c r="E2583" i="21"/>
  <c r="F2584" i="21"/>
  <c r="E2584" i="21"/>
  <c r="D2585" i="21"/>
  <c r="E2585" i="21"/>
  <c r="D2586" i="21"/>
  <c r="F2585" i="21"/>
  <c r="F2586" i="21"/>
  <c r="E2586" i="21"/>
  <c r="D2587" i="21"/>
  <c r="F2587" i="21"/>
  <c r="D2588" i="21"/>
  <c r="E2587" i="21"/>
  <c r="E2588" i="21"/>
  <c r="D2589" i="21"/>
  <c r="F2588" i="21"/>
  <c r="E2589" i="21"/>
  <c r="F2589" i="21"/>
  <c r="D2590" i="21"/>
  <c r="F2590" i="21"/>
  <c r="E2590" i="21"/>
  <c r="D2591" i="21"/>
  <c r="D2592" i="21"/>
  <c r="F2591" i="21"/>
  <c r="E2591" i="21"/>
  <c r="D2593" i="21"/>
  <c r="E2592" i="21"/>
  <c r="F2592" i="21"/>
  <c r="D2594" i="21"/>
  <c r="E2593" i="21"/>
  <c r="F2593" i="21"/>
  <c r="F2594" i="21"/>
  <c r="D2595" i="21"/>
  <c r="E2594" i="21"/>
  <c r="F2595" i="21"/>
  <c r="D2596" i="21"/>
  <c r="E2595" i="21"/>
  <c r="E2596" i="21"/>
  <c r="D2597" i="21"/>
  <c r="F2596" i="21"/>
  <c r="F2597" i="21"/>
  <c r="E2597" i="21"/>
  <c r="D2598" i="21"/>
  <c r="D2599" i="21"/>
  <c r="F2598" i="21"/>
  <c r="E2598" i="21"/>
  <c r="E2599" i="21"/>
  <c r="F2599" i="21"/>
  <c r="D2600" i="21"/>
  <c r="E2600" i="21"/>
  <c r="D2601" i="21"/>
  <c r="F2600" i="21"/>
  <c r="D2602" i="21"/>
  <c r="E2601" i="21"/>
  <c r="F2601" i="21"/>
  <c r="D2603" i="21"/>
  <c r="E2602" i="21"/>
  <c r="F2602" i="21"/>
  <c r="D2604" i="21"/>
  <c r="F2603" i="21"/>
  <c r="E2603" i="21"/>
  <c r="E2604" i="21"/>
  <c r="D2605" i="21"/>
  <c r="F2604" i="21"/>
  <c r="D2606" i="21"/>
  <c r="E2605" i="21"/>
  <c r="F2605" i="21"/>
  <c r="E2606" i="21"/>
  <c r="F2606" i="21"/>
  <c r="D2607" i="21"/>
  <c r="F2607" i="21"/>
  <c r="D2608" i="21"/>
  <c r="E2607" i="21"/>
  <c r="D2609" i="21"/>
  <c r="E2608" i="21"/>
  <c r="F2608" i="21"/>
  <c r="E2609" i="21"/>
  <c r="D2610" i="21"/>
  <c r="F2609" i="21"/>
  <c r="E2610" i="21"/>
  <c r="F2610" i="21"/>
  <c r="D2611" i="21"/>
  <c r="F2611" i="21"/>
  <c r="D2612" i="21"/>
  <c r="E2611" i="21"/>
  <c r="E2612" i="21"/>
  <c r="D2613" i="21"/>
  <c r="F2612" i="21"/>
  <c r="D2614" i="21"/>
  <c r="E2613" i="21"/>
  <c r="F2613" i="21"/>
  <c r="D2615" i="21"/>
  <c r="F2614" i="21"/>
  <c r="E2614" i="21"/>
  <c r="D2616" i="21"/>
  <c r="F2615" i="21"/>
  <c r="E2615" i="21"/>
  <c r="E2616" i="21"/>
  <c r="D2617" i="21"/>
  <c r="F2616" i="21"/>
  <c r="E2617" i="21"/>
  <c r="D2618" i="21"/>
  <c r="F2617" i="21"/>
  <c r="F2618" i="21"/>
  <c r="D2619" i="21"/>
  <c r="E2618" i="21"/>
  <c r="F2619" i="21"/>
  <c r="D2620" i="21"/>
  <c r="E2619" i="21"/>
  <c r="F2620" i="21"/>
  <c r="D2621" i="21"/>
  <c r="E2620" i="21"/>
  <c r="E2621" i="21"/>
  <c r="D2622" i="21"/>
  <c r="F2621" i="21"/>
  <c r="D2623" i="21"/>
  <c r="F2622" i="21"/>
  <c r="E2622" i="21"/>
  <c r="F2623" i="21"/>
  <c r="E2623" i="21"/>
  <c r="D2624" i="21"/>
  <c r="E2624" i="21"/>
  <c r="D2625" i="21"/>
  <c r="F2624" i="21"/>
  <c r="D2626" i="21"/>
  <c r="E2625" i="21"/>
  <c r="F2625" i="21"/>
  <c r="F2626" i="21"/>
  <c r="E2626" i="21"/>
  <c r="D2627" i="21"/>
  <c r="F2627" i="21"/>
  <c r="E2627" i="21"/>
  <c r="D2628" i="21"/>
  <c r="D2629" i="21"/>
  <c r="F2628" i="21"/>
  <c r="E2628" i="21"/>
  <c r="E2629" i="21"/>
  <c r="D2630" i="21"/>
  <c r="F2629" i="21"/>
  <c r="D2631" i="21"/>
  <c r="F2630" i="21"/>
  <c r="E2630" i="21"/>
  <c r="D2632" i="21"/>
  <c r="F2631" i="21"/>
  <c r="E2631" i="21"/>
  <c r="E2632" i="21"/>
  <c r="D2633" i="21"/>
  <c r="F2632" i="21"/>
  <c r="F2633" i="21"/>
  <c r="E2633" i="21"/>
  <c r="D2634" i="21"/>
  <c r="F2634" i="21"/>
  <c r="E2634" i="21"/>
  <c r="D2635" i="21"/>
  <c r="F2635" i="21"/>
  <c r="D2636" i="21"/>
  <c r="E2635" i="21"/>
  <c r="E2636" i="21"/>
  <c r="D2637" i="21"/>
  <c r="F2636" i="21"/>
  <c r="E2637" i="21"/>
  <c r="D2638" i="21"/>
  <c r="F2637" i="21"/>
  <c r="D2639" i="21"/>
  <c r="F2638" i="21"/>
  <c r="E2638" i="21"/>
  <c r="D2640" i="21"/>
  <c r="F2639" i="21"/>
  <c r="E2639" i="21"/>
  <c r="D2641" i="21"/>
  <c r="F2640" i="21"/>
  <c r="E2640" i="21"/>
  <c r="D2642" i="21"/>
  <c r="F2641" i="21"/>
  <c r="E2641" i="21"/>
  <c r="F2642" i="21"/>
  <c r="E2642" i="21"/>
  <c r="D2643" i="21"/>
  <c r="F2643" i="21"/>
  <c r="D2644" i="21"/>
  <c r="E2643" i="21"/>
  <c r="D2645" i="21"/>
  <c r="E2644" i="21"/>
  <c r="F2644" i="21"/>
  <c r="E2645" i="21"/>
  <c r="D2646" i="21"/>
  <c r="F2645" i="21"/>
  <c r="D2647" i="21"/>
  <c r="E2646" i="21"/>
  <c r="F2646" i="21"/>
  <c r="E2647" i="21"/>
  <c r="F2647" i="21"/>
  <c r="D2648" i="21"/>
  <c r="F2648" i="21"/>
  <c r="E2648" i="21"/>
  <c r="D2649" i="21"/>
  <c r="D2650" i="21"/>
  <c r="E2649" i="21"/>
  <c r="F2649" i="21"/>
  <c r="F2650" i="21"/>
  <c r="E2650" i="21"/>
  <c r="D2651" i="21"/>
  <c r="F2651" i="21"/>
  <c r="E2651" i="21"/>
  <c r="D2652" i="21"/>
  <c r="D2653" i="21"/>
  <c r="E2652" i="21"/>
  <c r="F2652" i="21"/>
  <c r="D2654" i="21"/>
  <c r="F2653" i="21"/>
  <c r="E2653" i="21"/>
  <c r="F2654" i="21"/>
  <c r="D2655" i="21"/>
  <c r="E2654" i="21"/>
  <c r="D2656" i="21"/>
  <c r="F2655" i="21"/>
  <c r="E2655" i="21"/>
  <c r="D2657" i="21"/>
  <c r="E2656" i="21"/>
  <c r="F2656" i="21"/>
  <c r="D2658" i="21"/>
  <c r="E2657" i="21"/>
  <c r="F2657" i="21"/>
  <c r="F2658" i="21"/>
  <c r="D2659" i="21"/>
  <c r="E2658" i="21"/>
  <c r="F2659" i="21"/>
  <c r="E2659" i="21"/>
  <c r="D2660" i="21"/>
  <c r="E2660" i="21"/>
  <c r="D2661" i="21"/>
  <c r="F2660" i="21"/>
  <c r="F2661" i="21"/>
  <c r="D2662" i="21"/>
  <c r="E2661" i="21"/>
  <c r="D2663" i="21"/>
  <c r="F2662" i="21"/>
  <c r="E2662" i="21"/>
  <c r="D2664" i="21"/>
  <c r="F2663" i="21"/>
  <c r="E2663" i="21"/>
  <c r="E2664" i="21"/>
  <c r="D2665" i="21"/>
  <c r="F2664" i="21"/>
  <c r="E2665" i="21"/>
  <c r="D2666" i="21"/>
  <c r="F2665" i="21"/>
  <c r="D2667" i="21"/>
  <c r="E2666" i="21"/>
  <c r="F2666" i="21"/>
  <c r="D2668" i="21"/>
  <c r="F2667" i="21"/>
  <c r="E2667" i="21"/>
  <c r="E2668" i="21"/>
  <c r="D2669" i="21"/>
  <c r="F2668" i="21"/>
  <c r="D2670" i="21"/>
  <c r="E2669" i="21"/>
  <c r="F2669" i="21"/>
  <c r="E2670" i="21"/>
  <c r="F2670" i="21"/>
  <c r="D2671" i="21"/>
  <c r="F2671" i="21"/>
  <c r="E2671" i="21"/>
  <c r="D2672" i="21"/>
  <c r="E2672" i="21"/>
  <c r="D2673" i="21"/>
  <c r="F2672" i="21"/>
  <c r="E2673" i="21"/>
  <c r="D2674" i="21"/>
  <c r="F2673" i="21"/>
  <c r="E2674" i="21"/>
  <c r="F2674" i="21"/>
  <c r="D2675" i="21"/>
  <c r="F2675" i="21"/>
  <c r="D2676" i="21"/>
  <c r="E2675" i="21"/>
  <c r="D2677" i="21"/>
  <c r="E2676" i="21"/>
  <c r="F2676" i="21"/>
  <c r="E2677" i="21"/>
  <c r="D2678" i="21"/>
  <c r="F2677" i="21"/>
  <c r="D2679" i="21"/>
  <c r="F2678" i="21"/>
  <c r="E2678" i="21"/>
  <c r="D2680" i="21"/>
  <c r="F2679" i="21"/>
  <c r="E2679" i="21"/>
  <c r="D2681" i="21"/>
  <c r="E2680" i="21"/>
  <c r="F2680" i="21"/>
  <c r="D2682" i="21"/>
  <c r="E2681" i="21"/>
  <c r="F2681" i="21"/>
  <c r="F2682" i="21"/>
  <c r="D2683" i="21"/>
  <c r="E2682" i="21"/>
  <c r="F2683" i="21"/>
  <c r="D2684" i="21"/>
  <c r="E2683" i="21"/>
  <c r="F2684" i="21"/>
  <c r="D2685" i="21"/>
  <c r="E2684" i="21"/>
  <c r="D2686" i="21"/>
  <c r="E2685" i="21"/>
  <c r="F2685" i="21"/>
  <c r="D2687" i="21"/>
  <c r="F2686" i="21"/>
  <c r="E2686" i="21"/>
  <c r="F2687" i="21"/>
  <c r="E2687" i="21"/>
  <c r="D2688" i="21"/>
  <c r="E2688" i="21"/>
  <c r="D2689" i="21"/>
  <c r="F2688" i="21"/>
  <c r="E2689" i="21"/>
  <c r="D2690" i="21"/>
  <c r="F2689" i="21"/>
  <c r="F2690" i="21"/>
  <c r="E2690" i="21"/>
  <c r="D2691" i="21"/>
  <c r="F2691" i="21"/>
  <c r="D2692" i="21"/>
  <c r="E2691" i="21"/>
  <c r="D2693" i="21"/>
  <c r="F2692" i="21"/>
  <c r="E2692" i="21"/>
  <c r="E2693" i="21"/>
  <c r="D2694" i="21"/>
  <c r="F2693" i="21"/>
  <c r="D2695" i="21"/>
  <c r="F2694" i="21"/>
  <c r="E2694" i="21"/>
  <c r="E2695" i="21"/>
  <c r="F2695" i="21"/>
  <c r="D2696" i="21"/>
  <c r="E2696" i="21"/>
  <c r="D2697" i="21"/>
  <c r="F2696" i="21"/>
  <c r="F2697" i="21"/>
  <c r="E2697" i="21"/>
  <c r="D2698" i="21"/>
  <c r="F2698" i="21"/>
  <c r="D2699" i="21"/>
  <c r="E2698" i="21"/>
  <c r="F2699" i="21"/>
  <c r="E2699" i="21"/>
  <c r="D2700" i="21"/>
  <c r="E2700" i="21"/>
  <c r="D2701" i="21"/>
  <c r="F2700" i="21"/>
  <c r="D2702" i="21"/>
  <c r="E2701" i="21"/>
  <c r="F2701" i="21"/>
  <c r="E2702" i="21"/>
  <c r="F2702" i="21"/>
  <c r="D2703" i="21"/>
  <c r="D2704" i="21"/>
  <c r="F2703" i="21"/>
  <c r="E2703" i="21"/>
  <c r="D2705" i="21"/>
  <c r="F2704" i="21"/>
  <c r="E2704" i="21"/>
  <c r="D2706" i="21"/>
  <c r="F2705" i="21"/>
  <c r="E2705" i="21"/>
  <c r="F2706" i="21"/>
  <c r="E2706" i="21"/>
  <c r="D2707" i="21"/>
  <c r="F2707" i="21"/>
  <c r="D2708" i="21"/>
  <c r="E2707" i="21"/>
  <c r="E2708" i="21"/>
  <c r="D2709" i="21"/>
  <c r="F2708" i="21"/>
  <c r="D2710" i="21"/>
  <c r="E2709" i="21"/>
  <c r="F2709" i="21"/>
  <c r="E2710" i="21"/>
  <c r="D2711" i="21"/>
  <c r="F2710" i="21"/>
  <c r="D2712" i="21"/>
  <c r="F2711" i="21"/>
  <c r="E2711" i="21"/>
  <c r="F2712" i="21"/>
  <c r="E2712" i="21"/>
  <c r="D2713" i="21"/>
  <c r="E2713" i="21"/>
  <c r="D2714" i="21"/>
  <c r="F2713" i="21"/>
  <c r="F2714" i="21"/>
  <c r="D2715" i="21"/>
  <c r="E2714" i="21"/>
  <c r="F2715" i="21"/>
  <c r="E2715" i="21"/>
  <c r="D2716" i="21"/>
  <c r="D2717" i="21"/>
  <c r="E2716" i="21"/>
  <c r="F2716" i="21"/>
  <c r="E2717" i="21"/>
  <c r="F2717" i="21"/>
  <c r="D2718" i="21"/>
  <c r="F2718" i="21"/>
  <c r="E2718" i="21"/>
  <c r="D2719" i="21"/>
  <c r="D2720" i="21"/>
  <c r="F2719" i="21"/>
  <c r="E2719" i="21"/>
  <c r="D2721" i="21"/>
  <c r="E2720" i="21"/>
  <c r="F2720" i="21"/>
  <c r="D2722" i="21"/>
  <c r="E2721" i="21"/>
  <c r="F2721" i="21"/>
  <c r="F2722" i="21"/>
  <c r="D2723" i="21"/>
  <c r="E2722" i="21"/>
  <c r="F2723" i="21"/>
  <c r="E2723" i="21"/>
  <c r="D2724" i="21"/>
  <c r="E2724" i="21"/>
  <c r="D2725" i="21"/>
  <c r="F2724" i="21"/>
  <c r="F2725" i="21"/>
  <c r="E2725" i="21"/>
  <c r="D2726" i="21"/>
  <c r="D2727" i="21"/>
  <c r="F2726" i="21"/>
  <c r="E2726" i="21"/>
  <c r="E2727" i="21"/>
  <c r="F2727" i="21"/>
  <c r="D2728" i="21"/>
  <c r="E2728" i="21"/>
  <c r="D2729" i="21"/>
  <c r="F2728" i="21"/>
  <c r="D2730" i="21"/>
  <c r="E2729" i="21"/>
  <c r="F2729" i="21"/>
  <c r="D2731" i="21"/>
  <c r="E2730" i="21"/>
  <c r="F2730" i="21"/>
  <c r="E2731" i="21"/>
  <c r="F2731" i="21"/>
  <c r="D2732" i="21"/>
  <c r="E2732" i="21"/>
  <c r="D2733" i="21"/>
  <c r="F2732" i="21"/>
  <c r="D2734" i="21"/>
  <c r="E2733" i="21"/>
  <c r="F2733" i="21"/>
  <c r="D2735" i="21"/>
  <c r="F2734" i="21"/>
  <c r="E2734" i="21"/>
  <c r="F2735" i="21"/>
  <c r="E2735" i="21"/>
  <c r="D2736" i="21"/>
  <c r="D2737" i="21"/>
  <c r="E2736" i="21"/>
  <c r="F2736" i="21"/>
  <c r="D2738" i="21"/>
  <c r="E2737" i="21"/>
  <c r="F2737" i="21"/>
  <c r="D2739" i="21"/>
  <c r="F2738" i="21"/>
  <c r="E2738" i="21"/>
  <c r="F2739" i="21"/>
  <c r="D2740" i="21"/>
  <c r="E2739" i="21"/>
  <c r="D2741" i="21"/>
  <c r="E2740" i="21"/>
  <c r="F2740" i="21"/>
  <c r="D2742" i="21"/>
  <c r="E2741" i="21"/>
  <c r="F2741" i="21"/>
  <c r="E2742" i="21"/>
  <c r="F2742" i="21"/>
  <c r="D2743" i="21"/>
  <c r="E2743" i="21"/>
  <c r="F2743" i="21"/>
  <c r="D2744" i="21"/>
  <c r="E2744" i="21"/>
  <c r="D2745" i="21"/>
  <c r="F2744" i="21"/>
  <c r="D2746" i="21"/>
  <c r="E2745" i="21"/>
  <c r="F2745" i="21"/>
  <c r="F2746" i="21"/>
  <c r="D2747" i="21"/>
  <c r="E2746" i="21"/>
  <c r="F2747" i="21"/>
  <c r="E2747" i="21"/>
  <c r="D2748" i="21"/>
  <c r="F2748" i="21"/>
  <c r="D2749" i="21"/>
  <c r="E2748" i="21"/>
  <c r="E2749" i="21"/>
  <c r="D2750" i="21"/>
  <c r="F2749" i="21"/>
  <c r="E2750" i="21"/>
  <c r="F2750" i="21"/>
  <c r="D2751" i="21"/>
  <c r="F2751" i="21"/>
  <c r="D2752" i="21"/>
  <c r="E2751" i="21"/>
  <c r="F2752" i="21"/>
  <c r="D2753" i="21"/>
  <c r="E2752" i="21"/>
  <c r="E2753" i="21"/>
  <c r="D2754" i="21"/>
  <c r="F2753" i="21"/>
  <c r="F2754" i="21"/>
  <c r="E2754" i="21"/>
  <c r="D2755" i="21"/>
  <c r="F2755" i="21"/>
  <c r="D2756" i="21"/>
  <c r="E2755" i="21"/>
  <c r="D2757" i="21"/>
  <c r="F2756" i="21"/>
  <c r="E2756" i="21"/>
  <c r="D2758" i="21"/>
  <c r="E2757" i="21"/>
  <c r="F2757" i="21"/>
  <c r="D2759" i="21"/>
  <c r="F2758" i="21"/>
  <c r="E2758" i="21"/>
  <c r="E2759" i="21"/>
  <c r="F2759" i="21"/>
  <c r="D2760" i="21"/>
  <c r="E2760" i="21"/>
  <c r="D2761" i="21"/>
  <c r="F2760" i="21"/>
  <c r="F2761" i="21"/>
  <c r="D2762" i="21"/>
  <c r="E2761" i="21"/>
  <c r="F2762" i="21"/>
  <c r="D2763" i="21"/>
  <c r="E2762" i="21"/>
  <c r="F2763" i="21"/>
  <c r="D2764" i="21"/>
  <c r="E2763" i="21"/>
  <c r="E2764" i="21"/>
  <c r="D2765" i="21"/>
  <c r="F2764" i="21"/>
  <c r="D2766" i="21"/>
  <c r="F2765" i="21"/>
  <c r="E2765" i="21"/>
  <c r="D2767" i="21"/>
  <c r="F2766" i="21"/>
  <c r="E2766" i="21"/>
  <c r="E2767" i="21"/>
  <c r="F2767" i="21"/>
  <c r="D2768" i="21"/>
  <c r="E2768" i="21"/>
  <c r="F2768" i="21"/>
  <c r="D2769" i="21"/>
  <c r="D2770" i="21"/>
  <c r="F2769" i="21"/>
  <c r="E2769" i="21"/>
  <c r="F2770" i="21"/>
  <c r="E2770" i="21"/>
  <c r="D2771" i="21"/>
  <c r="F2771" i="21"/>
  <c r="D2772" i="21"/>
  <c r="E2771" i="21"/>
  <c r="E2772" i="21"/>
  <c r="D2773" i="21"/>
  <c r="F2772" i="21"/>
  <c r="E2773" i="21"/>
  <c r="D2774" i="21"/>
  <c r="F2773" i="21"/>
  <c r="E2774" i="21"/>
  <c r="D2775" i="21"/>
  <c r="F2774" i="21"/>
  <c r="D2776" i="21"/>
  <c r="F2775" i="21"/>
  <c r="E2775" i="21"/>
  <c r="F2776" i="21"/>
  <c r="E2776" i="21"/>
  <c r="D2777" i="21"/>
  <c r="E2777" i="21"/>
  <c r="D2778" i="21"/>
  <c r="F2777" i="21"/>
  <c r="F2778" i="21"/>
  <c r="E2778" i="21"/>
  <c r="D2779" i="21"/>
  <c r="F2779" i="21"/>
  <c r="E2779" i="21"/>
  <c r="D2780" i="21"/>
  <c r="D2781" i="21"/>
  <c r="E2780" i="21"/>
  <c r="F2780" i="21"/>
  <c r="E2781" i="21"/>
  <c r="F2781" i="21"/>
  <c r="D2782" i="21"/>
  <c r="F2782" i="21"/>
  <c r="D2783" i="21"/>
  <c r="E2782" i="21"/>
  <c r="D2784" i="21"/>
  <c r="F2783" i="21"/>
  <c r="E2783" i="21"/>
  <c r="E2784" i="21"/>
  <c r="D2785" i="21"/>
  <c r="F2784" i="21"/>
  <c r="D2786" i="21"/>
  <c r="E2785" i="21"/>
  <c r="F2785" i="21"/>
  <c r="F2786" i="21"/>
  <c r="E2786" i="21"/>
  <c r="D2787" i="21"/>
  <c r="F2787" i="21"/>
  <c r="E2787" i="21"/>
  <c r="D2788" i="21"/>
  <c r="E2788" i="21"/>
  <c r="D2789" i="21"/>
  <c r="F2788" i="21"/>
  <c r="F2789" i="21"/>
  <c r="E2789" i="21"/>
  <c r="D2790" i="21"/>
  <c r="D2791" i="21"/>
  <c r="F2790" i="21"/>
  <c r="E2790" i="21"/>
  <c r="E2791" i="21"/>
  <c r="F2791" i="21"/>
  <c r="D2792" i="21"/>
  <c r="D2793" i="21"/>
  <c r="E2792" i="21"/>
  <c r="F2792" i="21"/>
  <c r="D2794" i="21"/>
  <c r="E2793" i="21"/>
  <c r="F2793" i="21"/>
  <c r="E2794" i="21"/>
  <c r="D2795" i="21"/>
  <c r="F2794" i="21"/>
  <c r="E2795" i="21"/>
  <c r="F2795" i="21"/>
  <c r="D2796" i="21"/>
  <c r="D2797" i="21"/>
  <c r="E2796" i="21"/>
  <c r="F2796" i="21"/>
  <c r="E2797" i="21"/>
  <c r="D2798" i="21"/>
  <c r="F2797" i="21"/>
  <c r="E2798" i="21"/>
  <c r="F2798" i="21"/>
  <c r="D2799" i="21"/>
  <c r="F2799" i="21"/>
  <c r="E2799" i="21"/>
  <c r="D2800" i="21"/>
  <c r="D2801" i="21"/>
  <c r="E2800" i="21"/>
  <c r="F2800" i="21"/>
  <c r="E2801" i="21"/>
  <c r="D2802" i="21"/>
  <c r="F2801" i="21"/>
  <c r="E2802" i="21"/>
  <c r="F2802" i="21"/>
  <c r="D2803" i="21"/>
  <c r="F2803" i="21"/>
  <c r="E2803" i="21"/>
  <c r="D2804" i="21"/>
  <c r="D2805" i="21"/>
  <c r="E2804" i="21"/>
  <c r="F2804" i="21"/>
  <c r="D2806" i="21"/>
  <c r="E2805" i="21"/>
  <c r="F2805" i="21"/>
  <c r="D2807" i="21"/>
  <c r="F2806" i="21"/>
  <c r="E2806" i="21"/>
  <c r="E2807" i="21"/>
  <c r="F2807" i="21"/>
  <c r="D2808" i="21"/>
  <c r="D2809" i="21"/>
  <c r="E2808" i="21"/>
  <c r="F2808" i="21"/>
  <c r="D2810" i="21"/>
  <c r="E2809" i="21"/>
  <c r="F2809" i="21"/>
  <c r="F2810" i="21"/>
  <c r="E2810" i="21"/>
  <c r="D2811" i="21"/>
  <c r="F2811" i="21"/>
  <c r="E2811" i="21"/>
  <c r="D2812" i="21"/>
  <c r="F2812" i="21"/>
  <c r="D2813" i="21"/>
  <c r="E2812" i="21"/>
  <c r="D2814" i="21"/>
  <c r="E2813" i="21"/>
  <c r="F2813" i="21"/>
  <c r="E2814" i="21"/>
  <c r="F2814" i="21"/>
  <c r="D2815" i="21"/>
  <c r="F2815" i="21"/>
  <c r="E2815" i="21"/>
  <c r="D2816" i="21"/>
  <c r="E2816" i="21"/>
  <c r="D2817" i="21"/>
  <c r="F2816" i="21"/>
  <c r="E2817" i="21"/>
  <c r="D2818" i="21"/>
  <c r="F2817" i="21"/>
  <c r="F2818" i="21"/>
  <c r="E2818" i="21"/>
  <c r="D2819" i="21"/>
  <c r="F2819" i="21"/>
  <c r="D2820" i="21"/>
  <c r="E2819" i="21"/>
  <c r="E2820" i="21"/>
  <c r="F2820" i="21"/>
  <c r="D2821" i="21"/>
  <c r="D2822" i="21"/>
  <c r="E2821" i="21"/>
  <c r="F2821" i="21"/>
  <c r="E2822" i="21"/>
  <c r="F2822" i="21"/>
  <c r="D2823" i="21"/>
  <c r="E2823" i="21"/>
  <c r="F2823" i="21"/>
  <c r="D2824" i="21"/>
  <c r="D2825" i="21"/>
  <c r="E2824" i="21"/>
  <c r="F2824" i="21"/>
  <c r="F2825" i="21"/>
  <c r="D2826" i="21"/>
  <c r="E2825" i="21"/>
  <c r="F2826" i="21"/>
  <c r="E2826" i="21"/>
  <c r="D2827" i="21"/>
  <c r="F2827" i="21"/>
  <c r="E2827" i="21"/>
  <c r="D2828" i="21"/>
  <c r="D2829" i="21"/>
  <c r="E2828" i="21"/>
  <c r="F2828" i="21"/>
  <c r="D2830" i="21"/>
  <c r="F2829" i="21"/>
  <c r="E2829" i="21"/>
  <c r="D2831" i="21"/>
  <c r="F2830" i="21"/>
  <c r="E2830" i="21"/>
  <c r="E2831" i="21"/>
  <c r="F2831" i="21"/>
  <c r="D2832" i="21"/>
  <c r="D2833" i="21"/>
  <c r="F2832" i="21"/>
  <c r="E2832" i="21"/>
  <c r="E2833" i="21"/>
  <c r="F2833" i="21"/>
  <c r="D2834" i="21"/>
  <c r="F2834" i="21"/>
  <c r="D2835" i="21"/>
  <c r="E2834" i="21"/>
  <c r="F2835" i="21"/>
  <c r="E2835" i="21"/>
  <c r="D2836" i="21"/>
  <c r="E2836" i="21"/>
  <c r="D2837" i="21"/>
  <c r="F2836" i="21"/>
  <c r="D2838" i="21"/>
  <c r="E2837" i="21"/>
  <c r="F2837" i="21"/>
  <c r="D2839" i="21"/>
  <c r="E2838" i="21"/>
  <c r="F2838" i="21"/>
  <c r="D2840" i="21"/>
  <c r="F2839" i="21"/>
  <c r="E2839" i="21"/>
  <c r="F2840" i="21"/>
  <c r="D2841" i="21"/>
  <c r="E2840" i="21"/>
  <c r="E2841" i="21"/>
  <c r="D2842" i="21"/>
  <c r="F2841" i="21"/>
  <c r="F2842" i="21"/>
  <c r="D2843" i="21"/>
  <c r="E2842" i="21"/>
  <c r="F2843" i="21"/>
  <c r="D2844" i="21"/>
  <c r="E2843" i="21"/>
  <c r="E2844" i="21"/>
  <c r="D2845" i="21"/>
  <c r="F2844" i="21"/>
  <c r="E2845" i="21"/>
  <c r="F2845" i="21"/>
  <c r="D2846" i="21"/>
  <c r="F2846" i="21"/>
  <c r="E2846" i="21"/>
  <c r="D2847" i="21"/>
  <c r="E2847" i="21"/>
  <c r="F2847" i="21"/>
  <c r="D2848" i="21"/>
  <c r="E2848" i="21"/>
  <c r="D2849" i="21"/>
  <c r="F2848" i="21"/>
  <c r="E2849" i="21"/>
  <c r="D2850" i="21"/>
  <c r="F2849" i="21"/>
  <c r="F2850" i="21"/>
  <c r="E2850" i="21"/>
  <c r="D2851" i="21"/>
  <c r="F2851" i="21"/>
  <c r="E2851" i="21"/>
  <c r="D2852" i="21"/>
  <c r="E2852" i="21"/>
  <c r="D2853" i="21"/>
  <c r="F2852" i="21"/>
  <c r="F2853" i="21"/>
  <c r="D2854" i="21"/>
  <c r="E2853" i="21"/>
  <c r="E2854" i="21"/>
  <c r="F2854" i="21"/>
  <c r="D2855" i="21"/>
  <c r="D2856" i="21"/>
  <c r="F2855" i="21"/>
  <c r="E2855" i="21"/>
  <c r="D2857" i="21"/>
  <c r="E2856" i="21"/>
  <c r="F2856" i="21"/>
  <c r="D2858" i="21"/>
  <c r="E2857" i="21"/>
  <c r="F2857" i="21"/>
  <c r="E2858" i="21"/>
  <c r="D2859" i="21"/>
  <c r="F2858" i="21"/>
  <c r="E2859" i="21"/>
  <c r="F2859" i="21"/>
  <c r="D2860" i="21"/>
  <c r="D2861" i="21"/>
  <c r="E2860" i="21"/>
  <c r="F2860" i="21"/>
  <c r="E2861" i="21"/>
  <c r="D2862" i="21"/>
  <c r="F2861" i="21"/>
  <c r="E2862" i="21"/>
  <c r="F2862" i="21"/>
  <c r="D2863" i="21"/>
  <c r="F2863" i="21"/>
  <c r="D2864" i="21"/>
  <c r="E2863" i="21"/>
  <c r="E2864" i="21"/>
  <c r="D2865" i="21"/>
  <c r="F2864" i="21"/>
  <c r="D2866" i="21"/>
  <c r="E2865" i="21"/>
  <c r="F2865" i="21"/>
  <c r="D2867" i="21"/>
  <c r="F2866" i="21"/>
  <c r="E2866" i="21"/>
  <c r="F2867" i="21"/>
  <c r="E2867" i="21"/>
  <c r="D2868" i="21"/>
  <c r="E2868" i="21"/>
  <c r="D2869" i="21"/>
  <c r="F2868" i="21"/>
  <c r="D2870" i="21"/>
  <c r="E2869" i="21"/>
  <c r="F2869" i="21"/>
  <c r="E2870" i="21"/>
  <c r="F2870" i="21"/>
  <c r="D2871" i="21"/>
  <c r="E2871" i="21"/>
  <c r="F2871" i="21"/>
  <c r="D2872" i="21"/>
  <c r="E2872" i="21"/>
  <c r="D2873" i="21"/>
  <c r="F2872" i="21"/>
  <c r="E2873" i="21"/>
  <c r="D2874" i="21"/>
  <c r="F2873" i="21"/>
  <c r="F2874" i="21"/>
  <c r="D2875" i="21"/>
  <c r="E2874" i="21"/>
  <c r="F2875" i="21"/>
  <c r="D2876" i="21"/>
  <c r="E2875" i="21"/>
  <c r="F2876" i="21"/>
  <c r="E2876" i="21"/>
  <c r="D2877" i="21"/>
  <c r="E2877" i="21"/>
  <c r="D2878" i="21"/>
  <c r="F2877" i="21"/>
  <c r="D2879" i="21"/>
  <c r="F2878" i="21"/>
  <c r="E2878" i="21"/>
  <c r="F2879" i="21"/>
  <c r="E2879" i="21"/>
  <c r="D2880" i="21"/>
  <c r="F2880" i="21"/>
  <c r="E2880" i="21"/>
  <c r="D2881" i="21"/>
  <c r="E2881" i="21"/>
  <c r="D2882" i="21"/>
  <c r="F2881" i="21"/>
  <c r="F2882" i="21"/>
  <c r="E2882" i="21"/>
  <c r="D2883" i="21"/>
  <c r="F2883" i="21"/>
  <c r="D2884" i="21"/>
  <c r="E2883" i="21"/>
  <c r="D2885" i="21"/>
  <c r="F2884" i="21"/>
  <c r="E2884" i="21"/>
  <c r="D2886" i="21"/>
  <c r="F2885" i="21"/>
  <c r="E2885" i="21"/>
  <c r="E2886" i="21"/>
  <c r="F2886" i="21"/>
  <c r="D2887" i="21"/>
  <c r="D2888" i="21"/>
  <c r="F2887" i="21"/>
  <c r="E2887" i="21"/>
  <c r="D2889" i="21"/>
  <c r="E2888" i="21"/>
  <c r="F2888" i="21"/>
  <c r="F2889" i="21"/>
  <c r="D2890" i="21"/>
  <c r="E2889" i="21"/>
  <c r="F2890" i="21"/>
  <c r="E2890" i="21"/>
  <c r="D2891" i="21"/>
  <c r="F2891" i="21"/>
  <c r="E2891" i="21"/>
  <c r="D2892" i="21"/>
  <c r="E2892" i="21"/>
  <c r="D2893" i="21"/>
  <c r="F2892" i="21"/>
  <c r="F2893" i="21"/>
  <c r="D2894" i="21"/>
  <c r="E2893" i="21"/>
  <c r="E2894" i="21"/>
  <c r="F2894" i="21"/>
  <c r="D2895" i="21"/>
  <c r="E2895" i="21"/>
  <c r="F2895" i="21"/>
  <c r="D2896" i="21"/>
  <c r="D2897" i="21"/>
  <c r="F2896" i="21"/>
  <c r="E2896" i="21"/>
  <c r="E2897" i="21"/>
  <c r="F2897" i="21"/>
  <c r="D2898" i="21"/>
  <c r="F2898" i="21"/>
  <c r="D2899" i="21"/>
  <c r="E2898" i="21"/>
  <c r="F2899" i="21"/>
  <c r="D2900" i="21"/>
  <c r="E2899" i="21"/>
  <c r="D2901" i="21"/>
  <c r="E2900" i="21"/>
  <c r="F2900" i="21"/>
  <c r="E2901" i="21"/>
  <c r="D2902" i="21"/>
  <c r="F2901" i="21"/>
  <c r="D2903" i="21"/>
  <c r="E2902" i="21"/>
  <c r="F2902" i="21"/>
  <c r="D2904" i="21"/>
  <c r="F2903" i="21"/>
  <c r="E2903" i="21"/>
  <c r="F2904" i="21"/>
  <c r="E2904" i="21"/>
  <c r="D2905" i="21"/>
  <c r="E2905" i="21"/>
  <c r="D2906" i="21"/>
  <c r="F2905" i="21"/>
  <c r="F2906" i="21"/>
  <c r="E2906" i="21"/>
  <c r="D2907" i="21"/>
  <c r="F2907" i="21"/>
  <c r="D2908" i="21"/>
  <c r="E2907" i="21"/>
  <c r="D2909" i="21"/>
  <c r="E2908" i="21"/>
  <c r="F2908" i="21"/>
  <c r="E2909" i="21"/>
  <c r="F2909" i="21"/>
  <c r="D2910" i="21"/>
  <c r="F2910" i="21"/>
  <c r="E2910" i="21"/>
  <c r="D2911" i="21"/>
  <c r="D2912" i="21"/>
  <c r="F2911" i="21"/>
  <c r="E2911" i="21"/>
  <c r="E2912" i="21"/>
  <c r="D2913" i="21"/>
  <c r="F2912" i="21"/>
  <c r="E2913" i="21"/>
  <c r="D2914" i="21"/>
  <c r="F2913" i="21"/>
  <c r="F2914" i="21"/>
  <c r="D2915" i="21"/>
  <c r="E2914" i="21"/>
  <c r="F2915" i="21"/>
  <c r="E2915" i="21"/>
  <c r="D2916" i="21"/>
  <c r="D2917" i="21"/>
  <c r="E2916" i="21"/>
  <c r="F2916" i="21"/>
  <c r="F2917" i="21"/>
  <c r="E2917" i="21"/>
  <c r="D2918" i="21"/>
  <c r="E2918" i="21"/>
  <c r="F2918" i="21"/>
  <c r="D2919" i="21"/>
  <c r="F2919" i="21"/>
  <c r="D2920" i="21"/>
  <c r="E2919" i="21"/>
  <c r="E2920" i="21"/>
  <c r="D2921" i="21"/>
  <c r="F2920" i="21"/>
  <c r="D2922" i="21"/>
  <c r="E2921" i="21"/>
  <c r="F2921" i="21"/>
  <c r="D2923" i="21"/>
  <c r="E2922" i="21"/>
  <c r="F2922" i="21"/>
  <c r="E2923" i="21"/>
  <c r="F2923" i="21"/>
  <c r="D2924" i="21"/>
  <c r="D2925" i="21"/>
  <c r="E2924" i="21"/>
  <c r="F2924" i="21"/>
  <c r="D2926" i="21"/>
  <c r="E2925" i="21"/>
  <c r="F2925" i="21"/>
  <c r="E2926" i="21"/>
  <c r="F2926" i="21"/>
  <c r="D2927" i="21"/>
  <c r="F2927" i="21"/>
  <c r="E2927" i="21"/>
  <c r="D2928" i="21"/>
  <c r="E2928" i="21"/>
  <c r="D2929" i="21"/>
  <c r="F2928" i="21"/>
  <c r="E2929" i="21"/>
  <c r="D2930" i="21"/>
  <c r="F2929" i="21"/>
  <c r="D2931" i="21"/>
  <c r="F2930" i="21"/>
  <c r="E2930" i="21"/>
  <c r="F2931" i="21"/>
  <c r="E2931" i="21"/>
  <c r="D2932" i="21"/>
  <c r="E2932" i="21"/>
  <c r="D2933" i="21"/>
  <c r="F2932" i="21"/>
  <c r="D2934" i="21"/>
  <c r="E2933" i="21"/>
  <c r="F2933" i="21"/>
  <c r="E2934" i="21"/>
  <c r="F2934" i="21"/>
  <c r="D2935" i="21"/>
  <c r="D2936" i="21"/>
  <c r="F2935" i="21"/>
  <c r="E2935" i="21"/>
  <c r="D2937" i="21"/>
  <c r="E2936" i="21"/>
  <c r="F2936" i="21"/>
  <c r="D2938" i="21"/>
  <c r="E2937" i="21"/>
  <c r="F2937" i="21"/>
  <c r="F2938" i="21"/>
  <c r="E2938" i="21"/>
  <c r="D2939" i="21"/>
  <c r="F2939" i="21"/>
  <c r="E2939" i="21"/>
  <c r="D2940" i="21"/>
  <c r="F2940" i="21"/>
  <c r="E2940" i="21"/>
  <c r="D2941" i="21"/>
  <c r="D2942" i="21"/>
  <c r="E2941" i="21"/>
  <c r="F2941" i="21"/>
  <c r="E2942" i="21"/>
  <c r="F2942" i="21"/>
  <c r="D2943" i="21"/>
  <c r="F2943" i="21"/>
  <c r="E2943" i="21"/>
  <c r="D2944" i="21"/>
  <c r="E2944" i="21"/>
  <c r="D2945" i="21"/>
  <c r="F2944" i="21"/>
  <c r="D2946" i="21"/>
  <c r="E2945" i="21"/>
  <c r="F2945" i="21"/>
  <c r="F2946" i="21"/>
  <c r="E2946" i="21"/>
  <c r="D2947" i="21"/>
  <c r="F2947" i="21"/>
  <c r="D2948" i="21"/>
  <c r="E2947" i="21"/>
  <c r="D2949" i="21"/>
  <c r="F2948" i="21"/>
  <c r="E2948" i="21"/>
  <c r="E2949" i="21"/>
  <c r="D2950" i="21"/>
  <c r="F2949" i="21"/>
  <c r="D2951" i="21"/>
  <c r="F2950" i="21"/>
  <c r="E2950" i="21"/>
  <c r="D2952" i="21"/>
  <c r="F2951" i="21"/>
  <c r="E2951" i="21"/>
  <c r="E2952" i="21"/>
  <c r="D2953" i="21"/>
  <c r="F2952" i="21"/>
  <c r="F2953" i="21"/>
  <c r="E2953" i="21"/>
  <c r="D2954" i="21"/>
  <c r="F2954" i="21"/>
  <c r="E2954" i="21"/>
  <c r="D2955" i="21"/>
  <c r="F2955" i="21"/>
  <c r="E2955" i="21"/>
  <c r="D2956" i="21"/>
  <c r="D2957" i="21"/>
  <c r="E2956" i="21"/>
  <c r="F2956" i="21"/>
  <c r="F2957" i="21"/>
  <c r="D2958" i="21"/>
  <c r="E2957" i="21"/>
  <c r="E2958" i="21"/>
  <c r="F2958" i="21"/>
  <c r="D2959" i="21"/>
  <c r="F2959" i="21"/>
  <c r="E2959" i="21"/>
  <c r="D2960" i="21"/>
  <c r="D2961" i="21"/>
  <c r="F2960" i="21"/>
  <c r="E2960" i="21"/>
  <c r="D2962" i="21"/>
  <c r="F2961" i="21"/>
  <c r="E2961" i="21"/>
  <c r="D2963" i="21"/>
  <c r="F2962" i="21"/>
  <c r="E2962" i="21"/>
  <c r="F2963" i="21"/>
  <c r="E2963" i="21"/>
  <c r="D2964" i="21"/>
  <c r="D2965" i="21"/>
  <c r="E2964" i="21"/>
  <c r="F2964" i="21"/>
  <c r="E2965" i="21"/>
  <c r="D2966" i="21"/>
  <c r="F2965" i="21"/>
  <c r="D2967" i="21"/>
  <c r="E2966" i="21"/>
  <c r="F2966" i="21"/>
  <c r="E2967" i="21"/>
  <c r="F2967" i="21"/>
  <c r="D2968" i="21"/>
  <c r="F2968" i="21"/>
  <c r="D2969" i="21"/>
  <c r="E2968" i="21"/>
  <c r="E2969" i="21"/>
  <c r="D2970" i="21"/>
  <c r="F2969" i="21"/>
  <c r="D2971" i="21"/>
  <c r="F2970" i="21"/>
  <c r="E2970" i="21"/>
  <c r="F2971" i="21"/>
  <c r="D2972" i="21"/>
  <c r="E2971" i="21"/>
  <c r="D2973" i="21"/>
  <c r="E2972" i="21"/>
  <c r="F2972" i="21"/>
  <c r="E2973" i="21"/>
  <c r="F2973" i="21"/>
  <c r="D2974" i="21"/>
  <c r="F2974" i="21"/>
  <c r="D2975" i="21"/>
  <c r="E2974" i="21"/>
  <c r="F2975" i="21"/>
  <c r="D2976" i="21"/>
  <c r="E2975" i="21"/>
  <c r="D2977" i="21"/>
  <c r="E2976" i="21"/>
  <c r="F2976" i="21"/>
  <c r="E2977" i="21"/>
  <c r="D2978" i="21"/>
  <c r="F2977" i="21"/>
  <c r="F2978" i="21"/>
  <c r="D2979" i="21"/>
  <c r="E2978" i="21"/>
  <c r="F2979" i="21"/>
  <c r="D2980" i="21"/>
  <c r="E2979" i="21"/>
  <c r="D2981" i="21"/>
  <c r="E2980" i="21"/>
  <c r="F2980" i="21"/>
  <c r="F2981" i="21"/>
  <c r="D2982" i="21"/>
  <c r="E2981" i="21"/>
  <c r="D2983" i="21"/>
  <c r="F2982" i="21"/>
  <c r="E2982" i="21"/>
  <c r="E2983" i="21"/>
  <c r="F2983" i="21"/>
  <c r="D2984" i="21"/>
  <c r="D2985" i="21"/>
  <c r="E2984" i="21"/>
  <c r="F2984" i="21"/>
  <c r="E2985" i="21"/>
  <c r="D2986" i="21"/>
  <c r="F2985" i="21"/>
  <c r="D2987" i="21"/>
  <c r="E2986" i="21"/>
  <c r="F2986" i="21"/>
  <c r="D2988" i="21"/>
  <c r="F2987" i="21"/>
  <c r="E2987" i="21"/>
  <c r="E2988" i="21"/>
  <c r="D2989" i="21"/>
  <c r="F2988" i="21"/>
  <c r="D2990" i="21"/>
  <c r="E2989" i="21"/>
  <c r="F2989" i="21"/>
  <c r="D2991" i="21"/>
  <c r="F2990" i="21"/>
  <c r="E2990" i="21"/>
  <c r="F2991" i="21"/>
  <c r="D2992" i="21"/>
  <c r="E2991" i="21"/>
  <c r="D2993" i="21"/>
  <c r="E2992" i="21"/>
  <c r="F2992" i="21"/>
  <c r="D2994" i="21"/>
  <c r="E2993" i="21"/>
  <c r="F2993" i="21"/>
  <c r="D2995" i="21"/>
  <c r="F2994" i="21"/>
  <c r="E2994" i="21"/>
  <c r="F2995" i="21"/>
  <c r="E2995" i="21"/>
  <c r="D2996" i="21"/>
  <c r="E2996" i="21"/>
  <c r="D2997" i="21"/>
  <c r="F2996" i="21"/>
  <c r="D2998" i="21"/>
  <c r="F2997" i="21"/>
  <c r="E2997" i="21"/>
  <c r="E2998" i="21"/>
  <c r="F2998" i="21"/>
  <c r="D2999" i="21"/>
  <c r="D3000" i="21"/>
  <c r="F2999" i="21"/>
  <c r="E2999" i="21"/>
  <c r="E3000" i="21"/>
  <c r="F3000" i="21"/>
  <c r="D3001" i="21"/>
  <c r="D3002" i="21"/>
  <c r="E3001" i="21"/>
  <c r="F3001" i="21"/>
  <c r="F3002" i="21"/>
  <c r="E3002" i="21"/>
  <c r="D3003" i="21"/>
  <c r="F3003" i="21"/>
  <c r="E3003" i="21"/>
  <c r="D3004" i="21"/>
  <c r="F3004" i="21"/>
  <c r="D3005" i="21"/>
  <c r="E3004" i="21"/>
  <c r="E3005" i="21"/>
  <c r="D3006" i="21"/>
  <c r="F3005" i="21"/>
  <c r="D3007" i="21"/>
  <c r="F3006" i="21"/>
  <c r="E3006" i="21"/>
  <c r="F3007" i="21"/>
  <c r="D3008" i="21"/>
  <c r="E3007" i="21"/>
  <c r="F3008" i="21"/>
  <c r="D3009" i="21"/>
  <c r="E3008" i="21"/>
  <c r="D3010" i="21"/>
  <c r="E3009" i="21"/>
  <c r="F3009" i="21"/>
  <c r="D3011" i="21"/>
  <c r="E3010" i="21"/>
  <c r="F3010" i="21"/>
  <c r="F3011" i="21"/>
  <c r="E3011" i="21"/>
  <c r="D3012" i="21"/>
  <c r="D3013" i="21"/>
  <c r="F3012" i="21"/>
  <c r="E3012" i="21"/>
  <c r="F3013" i="21"/>
  <c r="E3013" i="21"/>
  <c r="D3014" i="21"/>
  <c r="D3015" i="21"/>
  <c r="F3014" i="21"/>
  <c r="E3014" i="21"/>
  <c r="F3015" i="21"/>
  <c r="D3016" i="21"/>
  <c r="E3015" i="21"/>
  <c r="D3017" i="21"/>
  <c r="E3016" i="21"/>
  <c r="F3016" i="21"/>
  <c r="F3017" i="21"/>
  <c r="D3018" i="21"/>
  <c r="E3017" i="21"/>
  <c r="F3018" i="21"/>
  <c r="D3019" i="21"/>
  <c r="E3018" i="21"/>
  <c r="F3019" i="21"/>
  <c r="E3019" i="21"/>
  <c r="D3020" i="21"/>
  <c r="E3020" i="21"/>
  <c r="D3021" i="21"/>
  <c r="F3020" i="21"/>
  <c r="F3021" i="21"/>
  <c r="E3021" i="21"/>
  <c r="D3022" i="21"/>
  <c r="E3022" i="21"/>
  <c r="F3022" i="21"/>
  <c r="D3023" i="21"/>
  <c r="E3023" i="21"/>
  <c r="F3023" i="21"/>
  <c r="D3024" i="21"/>
  <c r="E3024" i="21"/>
  <c r="F3024" i="21"/>
  <c r="D3025" i="21"/>
  <c r="E3025" i="21"/>
  <c r="F3025" i="21"/>
  <c r="D3026" i="21"/>
  <c r="E3026" i="21"/>
  <c r="D3027" i="21"/>
  <c r="F3026" i="21"/>
  <c r="F3027" i="21"/>
  <c r="E3027" i="21"/>
  <c r="D3028" i="21"/>
  <c r="D3029" i="21"/>
  <c r="E3028" i="21"/>
  <c r="F3028" i="21"/>
  <c r="E3029" i="21"/>
  <c r="D3030" i="21"/>
  <c r="F3029" i="21"/>
  <c r="E3030" i="21"/>
  <c r="D3031" i="21"/>
  <c r="F3030" i="21"/>
  <c r="E3031" i="21"/>
  <c r="F3031" i="21"/>
  <c r="D3032" i="21"/>
  <c r="F3032" i="21"/>
  <c r="E3032" i="21"/>
  <c r="D3033" i="21"/>
  <c r="E3033" i="21"/>
  <c r="D3034" i="21"/>
  <c r="F3033" i="21"/>
  <c r="E3034" i="21"/>
  <c r="F3034" i="21"/>
  <c r="D3035" i="21"/>
  <c r="F3035" i="21"/>
  <c r="D3036" i="21"/>
  <c r="E3035" i="21"/>
  <c r="E3036" i="21"/>
  <c r="D3037" i="21"/>
  <c r="F3036" i="21"/>
  <c r="E3037" i="21"/>
  <c r="F3037" i="21"/>
  <c r="D3038" i="21"/>
  <c r="F3038" i="21"/>
  <c r="D3039" i="21"/>
  <c r="E3038" i="21"/>
  <c r="F3039" i="21"/>
  <c r="E3039" i="21"/>
  <c r="D3040" i="21"/>
  <c r="D3041" i="21"/>
  <c r="E3040" i="21"/>
  <c r="F3040" i="21"/>
  <c r="E3041" i="21"/>
  <c r="D3042" i="21"/>
  <c r="F3041" i="21"/>
  <c r="F3042" i="21"/>
  <c r="E3042" i="21"/>
  <c r="D3043" i="21"/>
  <c r="F3043" i="21"/>
  <c r="E3043" i="21"/>
  <c r="D3044" i="21"/>
  <c r="D3045" i="21"/>
  <c r="E3044" i="21"/>
  <c r="F3044" i="21"/>
  <c r="F3045" i="21"/>
  <c r="E3045" i="21"/>
  <c r="D3046" i="21"/>
  <c r="E3046" i="21"/>
  <c r="F3046" i="21"/>
  <c r="D3047" i="21"/>
  <c r="D3048" i="21"/>
  <c r="F3047" i="21"/>
  <c r="E3047" i="21"/>
  <c r="D3049" i="21"/>
  <c r="F3048" i="21"/>
  <c r="E3048" i="21"/>
  <c r="E3049" i="21"/>
  <c r="D3050" i="21"/>
  <c r="F3049" i="21"/>
  <c r="D3051" i="21"/>
  <c r="E3050" i="21"/>
  <c r="F3050" i="21"/>
  <c r="D3052" i="21"/>
  <c r="F3051" i="21"/>
  <c r="E3051" i="21"/>
  <c r="E3052" i="21"/>
  <c r="D3053" i="21"/>
  <c r="F3052" i="21"/>
  <c r="E3053" i="21"/>
  <c r="D3054" i="21"/>
  <c r="F3053" i="21"/>
  <c r="E3054" i="21"/>
  <c r="F3054" i="21"/>
  <c r="D3055" i="21"/>
  <c r="F3055" i="21"/>
  <c r="D3056" i="21"/>
  <c r="E3055" i="21"/>
  <c r="E3056" i="21"/>
  <c r="D3057" i="21"/>
  <c r="F3056" i="21"/>
  <c r="D3058" i="21"/>
  <c r="E3057" i="21"/>
  <c r="F3057" i="21"/>
  <c r="D3059" i="21"/>
  <c r="F3058" i="21"/>
  <c r="E3058" i="21"/>
  <c r="F3059" i="21"/>
  <c r="E3059" i="21"/>
  <c r="D3060" i="21"/>
  <c r="E3060" i="21"/>
  <c r="D3061" i="21"/>
  <c r="F3060" i="21"/>
  <c r="E3061" i="21"/>
  <c r="D3062" i="21"/>
  <c r="F3061" i="21"/>
  <c r="E3062" i="21"/>
  <c r="F3062" i="21"/>
  <c r="D3063" i="21"/>
  <c r="E3063" i="21"/>
  <c r="F3063" i="21"/>
  <c r="D3064" i="21"/>
  <c r="D3065" i="21"/>
  <c r="E3064" i="21"/>
  <c r="F3064" i="21"/>
  <c r="E3065" i="21"/>
  <c r="D3066" i="21"/>
  <c r="F3065" i="21"/>
  <c r="F3066" i="21"/>
  <c r="E3066" i="21"/>
  <c r="D3067" i="21"/>
  <c r="F3067" i="21"/>
  <c r="E3067" i="21"/>
  <c r="D3068" i="21"/>
  <c r="F3068" i="21"/>
  <c r="D3069" i="21"/>
  <c r="E3068" i="21"/>
  <c r="D3070" i="21"/>
  <c r="F3069" i="21"/>
  <c r="E3069" i="21"/>
  <c r="E3070" i="21"/>
  <c r="F3070" i="21"/>
  <c r="D3071" i="21"/>
  <c r="F3071" i="21"/>
  <c r="E3071" i="21"/>
  <c r="D3072" i="21"/>
  <c r="F3072" i="21"/>
  <c r="D3073" i="21"/>
  <c r="E3072" i="21"/>
  <c r="E3073" i="21"/>
  <c r="D3074" i="21"/>
  <c r="F3073" i="21"/>
  <c r="D3075" i="21"/>
  <c r="E3074" i="21"/>
  <c r="F3074" i="21"/>
  <c r="F3075" i="21"/>
  <c r="E3075" i="21"/>
  <c r="D3076" i="21"/>
  <c r="D3077" i="21"/>
  <c r="F3076" i="21"/>
  <c r="E3076" i="21"/>
  <c r="D3078" i="21"/>
  <c r="E3077" i="21"/>
  <c r="F3077" i="21"/>
  <c r="D3079" i="21"/>
  <c r="F3078" i="21"/>
  <c r="E3078" i="21"/>
  <c r="D3080" i="21"/>
  <c r="F3079" i="21"/>
  <c r="E3079" i="21"/>
  <c r="D3081" i="21"/>
  <c r="E3080" i="21"/>
  <c r="F3080" i="21"/>
  <c r="F3081" i="21"/>
  <c r="E3081" i="21"/>
  <c r="D3082" i="21"/>
  <c r="F3082" i="21"/>
  <c r="E3082" i="21"/>
  <c r="D3083" i="21"/>
  <c r="F3083" i="21"/>
  <c r="E3083" i="21"/>
  <c r="D3084" i="21"/>
  <c r="F3084" i="21"/>
  <c r="D3085" i="21"/>
  <c r="E3084" i="21"/>
  <c r="D3086" i="21"/>
  <c r="E3085" i="21"/>
  <c r="F3085" i="21"/>
  <c r="E3086" i="21"/>
  <c r="F3086" i="21"/>
  <c r="D3087" i="21"/>
  <c r="F3087" i="21"/>
  <c r="D3088" i="21"/>
  <c r="E3087" i="21"/>
  <c r="E3088" i="21"/>
  <c r="F3088" i="21"/>
  <c r="D3089" i="21"/>
  <c r="D3090" i="21"/>
  <c r="F3089" i="21"/>
  <c r="E3089" i="21"/>
  <c r="D3091" i="21"/>
  <c r="E3090" i="21"/>
  <c r="F3090" i="21"/>
  <c r="F3091" i="21"/>
  <c r="E3091" i="21"/>
  <c r="D3092" i="21"/>
  <c r="E3092" i="21"/>
  <c r="D3093" i="21"/>
  <c r="F3092" i="21"/>
  <c r="E3093" i="21"/>
  <c r="D3094" i="21"/>
  <c r="F3093" i="21"/>
  <c r="E3094" i="21"/>
  <c r="D3095" i="21"/>
  <c r="F3094" i="21"/>
  <c r="E3095" i="21"/>
  <c r="F3095" i="21"/>
  <c r="D3096" i="21"/>
  <c r="F3096" i="21"/>
  <c r="E3096" i="21"/>
  <c r="D3097" i="21"/>
  <c r="D3098" i="21"/>
  <c r="F3097" i="21"/>
  <c r="E3097" i="21"/>
  <c r="D3099" i="21"/>
  <c r="F3098" i="21"/>
  <c r="E3098" i="21"/>
  <c r="F3099" i="21"/>
  <c r="D3100" i="21"/>
  <c r="E3099" i="21"/>
  <c r="E3100" i="21"/>
  <c r="D3101" i="21"/>
  <c r="F3100" i="21"/>
  <c r="E3101" i="21"/>
  <c r="F3101" i="21"/>
  <c r="D3102" i="21"/>
  <c r="F3102" i="21"/>
  <c r="E3102" i="21"/>
  <c r="D3103" i="21"/>
  <c r="F3103" i="21"/>
  <c r="E3103" i="21"/>
  <c r="D3104" i="21"/>
  <c r="D3105" i="21"/>
  <c r="E3104" i="21"/>
  <c r="F3104" i="21"/>
  <c r="E3105" i="21"/>
  <c r="D3106" i="21"/>
  <c r="F3105" i="21"/>
  <c r="F3106" i="21"/>
  <c r="E3106" i="21"/>
  <c r="D3107" i="21"/>
  <c r="F3107" i="21"/>
  <c r="D3108" i="21"/>
  <c r="E3107" i="21"/>
  <c r="E3108" i="21"/>
  <c r="D3109" i="21"/>
  <c r="F3108" i="21"/>
  <c r="F3109" i="21"/>
  <c r="D3110" i="21"/>
  <c r="E3109" i="21"/>
  <c r="E3110" i="21"/>
  <c r="D3111" i="21"/>
  <c r="F3110" i="21"/>
  <c r="F3111" i="21"/>
  <c r="E3111" i="21"/>
  <c r="D3112" i="21"/>
  <c r="D3113" i="21"/>
  <c r="F3112" i="21"/>
  <c r="E3112" i="21"/>
  <c r="D3114" i="21"/>
  <c r="E3113" i="21"/>
  <c r="F3113" i="21"/>
  <c r="D3115" i="21"/>
  <c r="E3114" i="21"/>
  <c r="F3114" i="21"/>
  <c r="D3116" i="21"/>
  <c r="F3115" i="21"/>
  <c r="E3115" i="21"/>
  <c r="E3116" i="21"/>
  <c r="D3117" i="21"/>
  <c r="F3116" i="21"/>
  <c r="D3118" i="21"/>
  <c r="F3117" i="21"/>
  <c r="E3117" i="21"/>
  <c r="F3118" i="21"/>
  <c r="E3118" i="21"/>
  <c r="D3119" i="21"/>
  <c r="F3119" i="21"/>
  <c r="D3120" i="21"/>
  <c r="E3119" i="21"/>
  <c r="E3120" i="21"/>
  <c r="D3121" i="21"/>
  <c r="F3120" i="21"/>
  <c r="D3122" i="21"/>
  <c r="E3121" i="21"/>
  <c r="F3121" i="21"/>
  <c r="E3122" i="21"/>
  <c r="F3122" i="21"/>
  <c r="D3123" i="21"/>
  <c r="F3123" i="21"/>
  <c r="E3123" i="21"/>
  <c r="D3124" i="21"/>
  <c r="D3125" i="21"/>
  <c r="E3124" i="21"/>
  <c r="F3124" i="21"/>
  <c r="D3126" i="21"/>
  <c r="F3125" i="21"/>
  <c r="E3125" i="21"/>
  <c r="D3127" i="21"/>
  <c r="F3126" i="21"/>
  <c r="E3126" i="21"/>
  <c r="D3128" i="21"/>
  <c r="F3127" i="21"/>
  <c r="E3127" i="21"/>
  <c r="E3128" i="21"/>
  <c r="F3128" i="21"/>
  <c r="D3129" i="21"/>
  <c r="D3130" i="21"/>
  <c r="E3129" i="21"/>
  <c r="F3129" i="21"/>
  <c r="E3130" i="21"/>
  <c r="F3130" i="21"/>
  <c r="D3131" i="21"/>
  <c r="D3132" i="21"/>
  <c r="F3131" i="21"/>
  <c r="E3131" i="21"/>
  <c r="D3133" i="21"/>
  <c r="E3132" i="21"/>
  <c r="F3132" i="21"/>
  <c r="E3133" i="21"/>
  <c r="D3134" i="21"/>
  <c r="F3133" i="21"/>
  <c r="E3134" i="21"/>
  <c r="F3134" i="21"/>
  <c r="D3135" i="21"/>
  <c r="E3135" i="21"/>
  <c r="F3135" i="21"/>
  <c r="D3136" i="21"/>
  <c r="F3136" i="21"/>
  <c r="D3137" i="21"/>
  <c r="E3136" i="21"/>
  <c r="F3137" i="21"/>
  <c r="D3138" i="21"/>
  <c r="E3137" i="21"/>
  <c r="D3139" i="21"/>
  <c r="E3138" i="21"/>
  <c r="F3138" i="21"/>
  <c r="D3140" i="21"/>
  <c r="F3139" i="21"/>
  <c r="E3139" i="21"/>
  <c r="F3140" i="21"/>
  <c r="D3141" i="21"/>
  <c r="E3140" i="21"/>
  <c r="E3141" i="21"/>
  <c r="D3142" i="21"/>
  <c r="F3141" i="21"/>
  <c r="F3142" i="21"/>
  <c r="D3143" i="21"/>
  <c r="E3142" i="21"/>
  <c r="D3144" i="21"/>
  <c r="F3143" i="21"/>
  <c r="E3143" i="21"/>
  <c r="E3144" i="21"/>
  <c r="D3145" i="21"/>
  <c r="F3144" i="21"/>
  <c r="D3146" i="21"/>
  <c r="F3145" i="21"/>
  <c r="E3145" i="21"/>
  <c r="D3147" i="21"/>
  <c r="F3146" i="21"/>
  <c r="E3146" i="21"/>
  <c r="F3147" i="21"/>
  <c r="E3147" i="21"/>
  <c r="D3148" i="21"/>
  <c r="F3148" i="21"/>
  <c r="E3148" i="21"/>
  <c r="D3149" i="21"/>
  <c r="E3149" i="21"/>
  <c r="F3149" i="21"/>
  <c r="D3150" i="21"/>
  <c r="E3150" i="21"/>
  <c r="F3150" i="21"/>
  <c r="D3151" i="21"/>
  <c r="D3152" i="21"/>
  <c r="F3151" i="21"/>
  <c r="E3151" i="21"/>
  <c r="D3153" i="21"/>
  <c r="E3152" i="21"/>
  <c r="F3152" i="21"/>
  <c r="F3153" i="21"/>
  <c r="D3154" i="21"/>
  <c r="E3153" i="21"/>
  <c r="E3154" i="21"/>
  <c r="D3155" i="21"/>
  <c r="F3154" i="21"/>
  <c r="F3155" i="21"/>
  <c r="E3155" i="21"/>
  <c r="D3156" i="21"/>
  <c r="F3156" i="21"/>
  <c r="E3156" i="21"/>
  <c r="D3157" i="21"/>
  <c r="D3158" i="21"/>
  <c r="E3157" i="21"/>
  <c r="F3157" i="21"/>
  <c r="E3158" i="21"/>
  <c r="F3158" i="21"/>
  <c r="D3159" i="21"/>
  <c r="D3160" i="21"/>
  <c r="E3159" i="21"/>
  <c r="F3159" i="21"/>
  <c r="F3160" i="21"/>
  <c r="D3161" i="21"/>
  <c r="E3160" i="21"/>
  <c r="E3161" i="21"/>
  <c r="F3161" i="21"/>
  <c r="D3162" i="21"/>
  <c r="E3162" i="21"/>
  <c r="D3163" i="21"/>
  <c r="F3162" i="21"/>
  <c r="E3163" i="21"/>
  <c r="F3163" i="21"/>
  <c r="D3164" i="21"/>
  <c r="F3164" i="21"/>
  <c r="D3165" i="21"/>
  <c r="E3164" i="21"/>
  <c r="E3165" i="21"/>
  <c r="F3165" i="21"/>
  <c r="D3166" i="21"/>
  <c r="D3167" i="21"/>
  <c r="F3166" i="21"/>
  <c r="E3166" i="21"/>
  <c r="E3167" i="21"/>
  <c r="D3168" i="21"/>
  <c r="F3167" i="21"/>
  <c r="F3168" i="21"/>
  <c r="E3168" i="21"/>
  <c r="D3169" i="21"/>
  <c r="E3169" i="21"/>
  <c r="F3169" i="21"/>
  <c r="D3170" i="21"/>
  <c r="D3171" i="21"/>
  <c r="E3170" i="21"/>
  <c r="F3170" i="21"/>
  <c r="F3171" i="21"/>
  <c r="E3171" i="21"/>
  <c r="D3172" i="21"/>
  <c r="F3172" i="21"/>
  <c r="D3173" i="21"/>
  <c r="E3172" i="21"/>
  <c r="F3173" i="21"/>
  <c r="E3173" i="21"/>
  <c r="D3174" i="21"/>
  <c r="F3174" i="21"/>
  <c r="D3175" i="21"/>
  <c r="E3174" i="21"/>
  <c r="D3176" i="21"/>
  <c r="E3175" i="21"/>
  <c r="F3175" i="21"/>
  <c r="E3176" i="21"/>
  <c r="F3176" i="21"/>
  <c r="D3177" i="21"/>
  <c r="D3178" i="21"/>
  <c r="F3177" i="21"/>
  <c r="E3177" i="21"/>
  <c r="E3178" i="21"/>
  <c r="F3178" i="21"/>
  <c r="D3179" i="21"/>
  <c r="F3179" i="21"/>
  <c r="D3180" i="21"/>
  <c r="E3179" i="21"/>
  <c r="F3180" i="21"/>
  <c r="E3180" i="21"/>
  <c r="D3181" i="21"/>
  <c r="D3182" i="21"/>
  <c r="E3181" i="21"/>
  <c r="F3181" i="21"/>
  <c r="D3183" i="21"/>
  <c r="E3182" i="21"/>
  <c r="F3182" i="21"/>
  <c r="D3184" i="21"/>
  <c r="E3183" i="21"/>
  <c r="F3183" i="21"/>
  <c r="E3184" i="21"/>
  <c r="F3184" i="21"/>
  <c r="D3185" i="21"/>
  <c r="D3186" i="21"/>
  <c r="F3185" i="21"/>
  <c r="E3185" i="21"/>
  <c r="F3186" i="21"/>
  <c r="D3187" i="21"/>
  <c r="E3186" i="21"/>
  <c r="F3187" i="21"/>
  <c r="E3187" i="21"/>
  <c r="D3188" i="21"/>
  <c r="F3188" i="21"/>
  <c r="D3189" i="21"/>
  <c r="E3188" i="21"/>
  <c r="E3189" i="21"/>
  <c r="D3190" i="21"/>
  <c r="F3189" i="21"/>
  <c r="D3191" i="21"/>
  <c r="F3190" i="21"/>
  <c r="E3190" i="21"/>
  <c r="D3192" i="21"/>
  <c r="E3191" i="21"/>
  <c r="F3191" i="21"/>
  <c r="E3192" i="21"/>
  <c r="F3192" i="21"/>
  <c r="D3193" i="21"/>
  <c r="F3193" i="21"/>
  <c r="D3194" i="21"/>
  <c r="E3193" i="21"/>
  <c r="D3195" i="21"/>
  <c r="E3194" i="21"/>
  <c r="F3194" i="21"/>
  <c r="E3195" i="21"/>
  <c r="F3195" i="21"/>
  <c r="D3196" i="21"/>
  <c r="F3196" i="21"/>
  <c r="D3197" i="21"/>
  <c r="E3196" i="21"/>
  <c r="E3197" i="21"/>
  <c r="D3198" i="21"/>
  <c r="F3197" i="21"/>
  <c r="E3198" i="21"/>
  <c r="D3199" i="21"/>
  <c r="F3198" i="21"/>
  <c r="E3199" i="21"/>
  <c r="F3199" i="21"/>
  <c r="D3200" i="21"/>
  <c r="E3200" i="21"/>
  <c r="F3200" i="21"/>
  <c r="D3201" i="21"/>
  <c r="D3202" i="21"/>
  <c r="F3201" i="21"/>
  <c r="E3201" i="21"/>
  <c r="E3202" i="21"/>
  <c r="D3203" i="21"/>
  <c r="F3202" i="21"/>
  <c r="F3203" i="21"/>
  <c r="D3204" i="21"/>
  <c r="E3203" i="21"/>
  <c r="F3204" i="21"/>
  <c r="E3204" i="21"/>
  <c r="D3205" i="21"/>
  <c r="E3205" i="21"/>
  <c r="D3206" i="21"/>
  <c r="F3205" i="21"/>
  <c r="F3206" i="21"/>
  <c r="E3206" i="21"/>
  <c r="D3207" i="21"/>
  <c r="D3208" i="21"/>
  <c r="F3207" i="21"/>
  <c r="E3207" i="21"/>
  <c r="E3208" i="21"/>
  <c r="D3209" i="21"/>
  <c r="F3208" i="21"/>
  <c r="F3209" i="21"/>
  <c r="E3209" i="21"/>
  <c r="D3210" i="21"/>
  <c r="D3211" i="21"/>
  <c r="F3210" i="21"/>
  <c r="E3210" i="21"/>
  <c r="D3212" i="21"/>
  <c r="F3211" i="21"/>
  <c r="E3211" i="21"/>
  <c r="F3212" i="21"/>
  <c r="D3213" i="21"/>
  <c r="E3212" i="21"/>
  <c r="E3213" i="21"/>
  <c r="F3213" i="21"/>
  <c r="D3214" i="21"/>
  <c r="F3214" i="21"/>
  <c r="E3214" i="21"/>
  <c r="D3215" i="21"/>
  <c r="E3215" i="21"/>
  <c r="D3216" i="21"/>
  <c r="F3215" i="21"/>
  <c r="D3217" i="21"/>
  <c r="E3216" i="21"/>
  <c r="F3216" i="21"/>
  <c r="D3218" i="21"/>
  <c r="F3217" i="21"/>
  <c r="E3217" i="21"/>
  <c r="E3218" i="21"/>
  <c r="F3218" i="21"/>
  <c r="D3219" i="21"/>
  <c r="F3219" i="21"/>
  <c r="D3220" i="21"/>
  <c r="E3219" i="21"/>
  <c r="F3220" i="21"/>
  <c r="E3220" i="21"/>
  <c r="D3221" i="21"/>
  <c r="E3221" i="21"/>
  <c r="D3222" i="21"/>
  <c r="F3221" i="21"/>
  <c r="D3223" i="21"/>
  <c r="F3222" i="21"/>
  <c r="E3222" i="21"/>
  <c r="E3223" i="21"/>
  <c r="D3224" i="21"/>
  <c r="F3223" i="21"/>
  <c r="E3224" i="21"/>
  <c r="D3225" i="21"/>
  <c r="F3224" i="21"/>
  <c r="F3225" i="21"/>
  <c r="D3226" i="21"/>
  <c r="E3225" i="21"/>
  <c r="E3226" i="21"/>
  <c r="D3227" i="21"/>
  <c r="F3226" i="21"/>
  <c r="D3228" i="21"/>
  <c r="F3227" i="21"/>
  <c r="E3227" i="21"/>
  <c r="F3228" i="21"/>
  <c r="D3229" i="21"/>
  <c r="E3228" i="21"/>
  <c r="F3229" i="21"/>
  <c r="E3229" i="21"/>
  <c r="D3230" i="21"/>
  <c r="F3230" i="21"/>
  <c r="D3231" i="21"/>
  <c r="E3230" i="21"/>
  <c r="D3232" i="21"/>
  <c r="E3231" i="21"/>
  <c r="F3231" i="21"/>
  <c r="D3233" i="21"/>
  <c r="F3232" i="21"/>
  <c r="E3232" i="21"/>
  <c r="E3233" i="21"/>
  <c r="F3233" i="21"/>
  <c r="D3234" i="21"/>
  <c r="D3235" i="21"/>
  <c r="E3234" i="21"/>
  <c r="F3234" i="21"/>
  <c r="F3235" i="21"/>
  <c r="E3235" i="21"/>
  <c r="D3236" i="21"/>
  <c r="F3236" i="21"/>
  <c r="D3237" i="21"/>
  <c r="E3236" i="21"/>
  <c r="E3237" i="21"/>
  <c r="D3238" i="21"/>
  <c r="F3237" i="21"/>
  <c r="E3238" i="21"/>
  <c r="D3239" i="21"/>
  <c r="F3238" i="21"/>
  <c r="D3240" i="21"/>
  <c r="E3239" i="21"/>
  <c r="F3239" i="21"/>
  <c r="D3241" i="21"/>
  <c r="F3240" i="21"/>
  <c r="E3240" i="21"/>
  <c r="F3241" i="21"/>
  <c r="E3241" i="21"/>
  <c r="D3242" i="21"/>
  <c r="E3242" i="21"/>
  <c r="F3242" i="21"/>
  <c r="D3243" i="21"/>
  <c r="D3244" i="21"/>
  <c r="F3243" i="21"/>
  <c r="E3243" i="21"/>
  <c r="F3244" i="21"/>
  <c r="D3245" i="21"/>
  <c r="E3244" i="21"/>
  <c r="D3246" i="21"/>
  <c r="E3245" i="21"/>
  <c r="F3245" i="21"/>
  <c r="F3246" i="21"/>
  <c r="E3246" i="21"/>
  <c r="D3247" i="21"/>
  <c r="D3248" i="21"/>
  <c r="F3247" i="21"/>
  <c r="E3247" i="21"/>
  <c r="E3248" i="21"/>
  <c r="F3248" i="21"/>
  <c r="D3249" i="21"/>
  <c r="D3250" i="21"/>
  <c r="F3249" i="21"/>
  <c r="E3249" i="21"/>
  <c r="D3251" i="21"/>
  <c r="F3250" i="21"/>
  <c r="E3250" i="21"/>
  <c r="F3251" i="21"/>
  <c r="D3252" i="21"/>
  <c r="E3251" i="21"/>
  <c r="F3252" i="21"/>
  <c r="D3253" i="21"/>
  <c r="E3252" i="21"/>
  <c r="D3254" i="21"/>
  <c r="E3253" i="21"/>
  <c r="F3253" i="21"/>
  <c r="D3255" i="21"/>
  <c r="F3254" i="21"/>
  <c r="E3254" i="21"/>
  <c r="E3255" i="21"/>
  <c r="D3256" i="21"/>
  <c r="F3255" i="21"/>
  <c r="D3257" i="21"/>
  <c r="F3256" i="21"/>
  <c r="E3256" i="21"/>
  <c r="F3257" i="21"/>
  <c r="D3258" i="21"/>
  <c r="E3257" i="21"/>
  <c r="E3258" i="21"/>
  <c r="F3258" i="21"/>
  <c r="D3259" i="21"/>
  <c r="F3259" i="21"/>
  <c r="D3260" i="21"/>
  <c r="E3259" i="21"/>
  <c r="F3260" i="21"/>
  <c r="E3260" i="21"/>
  <c r="D3261" i="21"/>
  <c r="E3261" i="21"/>
  <c r="D3262" i="21"/>
  <c r="F3261" i="21"/>
  <c r="F3262" i="21"/>
  <c r="D3263" i="21"/>
  <c r="E3262" i="21"/>
  <c r="E3263" i="21"/>
  <c r="F3263" i="21"/>
  <c r="D3264" i="21"/>
  <c r="F3264" i="21"/>
  <c r="E3264" i="21"/>
  <c r="D3265" i="21"/>
  <c r="E3265" i="21"/>
  <c r="F3265" i="21"/>
  <c r="D3266" i="21"/>
  <c r="D3267" i="21"/>
  <c r="F3266" i="21"/>
  <c r="E3266" i="21"/>
  <c r="F3267" i="21"/>
  <c r="E3267" i="21"/>
  <c r="D3268" i="21"/>
  <c r="F3268" i="21"/>
  <c r="E3268" i="21"/>
  <c r="D3269" i="21"/>
  <c r="E3269" i="21"/>
  <c r="D3270" i="21"/>
  <c r="F3269" i="21"/>
  <c r="F3270" i="21"/>
  <c r="E3270" i="21"/>
  <c r="D3271" i="21"/>
  <c r="D3272" i="21"/>
  <c r="F3271" i="21"/>
  <c r="E3271" i="21"/>
  <c r="D3273" i="21"/>
  <c r="E3272" i="21"/>
  <c r="F3272" i="21"/>
  <c r="F3273" i="21"/>
  <c r="D3274" i="21"/>
  <c r="E3273" i="21"/>
  <c r="F3274" i="21"/>
  <c r="D3275" i="21"/>
  <c r="E3274" i="21"/>
  <c r="D3276" i="21"/>
  <c r="F3275" i="21"/>
  <c r="E3275" i="21"/>
  <c r="F3276" i="21"/>
  <c r="E3276" i="21"/>
  <c r="D3277" i="21"/>
  <c r="E3277" i="21"/>
  <c r="D3278" i="21"/>
  <c r="F3277" i="21"/>
  <c r="F3278" i="21"/>
  <c r="D3279" i="21"/>
  <c r="E3278" i="21"/>
  <c r="E3279" i="21"/>
  <c r="F3279" i="21"/>
  <c r="D3280" i="21"/>
  <c r="D3281" i="21"/>
  <c r="E3280" i="21"/>
  <c r="F3280" i="21"/>
  <c r="D3282" i="21"/>
  <c r="F3281" i="21"/>
  <c r="E3281" i="21"/>
  <c r="D3283" i="21"/>
  <c r="E3282" i="21"/>
  <c r="F3282" i="21"/>
  <c r="E3283" i="21"/>
  <c r="F3283" i="21"/>
  <c r="D3284" i="21"/>
  <c r="F3284" i="21"/>
  <c r="D3285" i="21"/>
  <c r="E3284" i="21"/>
  <c r="D3286" i="21"/>
  <c r="F3285" i="21"/>
  <c r="E3285" i="21"/>
  <c r="F3286" i="21"/>
  <c r="E3286" i="21"/>
  <c r="D3287" i="21"/>
  <c r="E3287" i="21"/>
  <c r="F3287" i="21"/>
  <c r="D3288" i="21"/>
  <c r="F3288" i="21"/>
  <c r="D3289" i="21"/>
  <c r="E3288" i="21"/>
  <c r="F3289" i="21"/>
  <c r="E3289" i="21"/>
  <c r="D3290" i="21"/>
  <c r="E3290" i="21"/>
  <c r="D3291" i="21"/>
  <c r="F3290" i="21"/>
  <c r="F3291" i="21"/>
  <c r="E3291" i="21"/>
  <c r="D3292" i="21"/>
  <c r="F3292" i="21"/>
  <c r="E3292" i="21"/>
  <c r="D3293" i="21"/>
  <c r="E3293" i="21"/>
  <c r="D3294" i="21"/>
  <c r="F3293" i="21"/>
  <c r="F3294" i="21"/>
  <c r="D3295" i="21"/>
  <c r="E3294" i="21"/>
  <c r="E3295" i="21"/>
  <c r="D3296" i="21"/>
  <c r="F3295" i="21"/>
  <c r="E3296" i="21"/>
  <c r="F3296" i="21"/>
  <c r="D3297" i="21"/>
  <c r="D3298" i="21"/>
  <c r="F3297" i="21"/>
  <c r="E3297" i="21"/>
  <c r="D3299" i="21"/>
  <c r="F3298" i="21"/>
  <c r="E3298" i="21"/>
  <c r="F3299" i="21"/>
  <c r="E3299" i="21"/>
  <c r="D3300" i="21"/>
  <c r="F3300" i="21"/>
  <c r="D3301" i="21"/>
  <c r="E3300" i="21"/>
  <c r="E3301" i="21"/>
  <c r="F3301" i="21"/>
  <c r="D3302" i="21"/>
  <c r="D3303" i="21"/>
  <c r="F3302" i="21"/>
  <c r="E3302" i="21"/>
  <c r="E3303" i="21"/>
  <c r="F3303" i="21"/>
  <c r="D3304" i="21"/>
  <c r="E3304" i="21"/>
  <c r="D3305" i="21"/>
  <c r="F3304" i="21"/>
  <c r="F3305" i="21"/>
  <c r="D3306" i="21"/>
  <c r="E3305" i="21"/>
  <c r="D3307" i="21"/>
  <c r="F3306" i="21"/>
  <c r="E3306" i="21"/>
  <c r="D3308" i="21"/>
  <c r="F3307" i="21"/>
  <c r="E3307" i="21"/>
  <c r="F3308" i="21"/>
  <c r="D3309" i="21"/>
  <c r="E3308" i="21"/>
  <c r="E3309" i="21"/>
  <c r="F3309" i="21"/>
  <c r="D3310" i="21"/>
  <c r="F3310" i="21"/>
  <c r="E3310" i="21"/>
  <c r="D3311" i="21"/>
  <c r="D3312" i="21"/>
  <c r="E3311" i="21"/>
  <c r="F3311" i="21"/>
  <c r="E3312" i="21"/>
  <c r="D3313" i="21"/>
  <c r="F3312" i="21"/>
  <c r="F3313" i="21"/>
  <c r="D3314" i="21"/>
  <c r="E3313" i="21"/>
  <c r="D3315" i="21"/>
  <c r="F3314" i="21"/>
  <c r="E3314" i="21"/>
  <c r="D3316" i="21"/>
  <c r="F3315" i="21"/>
  <c r="E3315" i="21"/>
  <c r="F3316" i="21"/>
  <c r="E3316" i="21"/>
  <c r="D3317" i="21"/>
  <c r="D3318" i="21"/>
  <c r="F3317" i="21"/>
  <c r="E3317" i="21"/>
  <c r="F3318" i="21"/>
  <c r="D3319" i="21"/>
  <c r="E3318" i="21"/>
  <c r="E3319" i="21"/>
  <c r="D3320" i="21"/>
  <c r="F3319" i="21"/>
  <c r="D3321" i="21"/>
  <c r="F3320" i="21"/>
  <c r="E3320" i="21"/>
  <c r="F3321" i="21"/>
  <c r="D3322" i="21"/>
  <c r="E3321" i="21"/>
  <c r="E3322" i="21"/>
  <c r="F3322" i="21"/>
  <c r="D3323" i="21"/>
  <c r="D3324" i="21"/>
  <c r="F3323" i="21"/>
  <c r="E3323" i="21"/>
  <c r="F3324" i="21"/>
  <c r="E3324" i="21"/>
  <c r="D3325" i="21"/>
  <c r="F3325" i="21"/>
  <c r="E3325" i="21"/>
  <c r="D3326" i="21"/>
  <c r="F3326" i="21"/>
  <c r="D3327" i="21"/>
  <c r="E3326" i="21"/>
  <c r="D3328" i="21"/>
  <c r="F3327" i="21"/>
  <c r="E3327" i="21"/>
  <c r="F3328" i="21"/>
  <c r="D3329" i="21"/>
  <c r="E3328" i="21"/>
  <c r="D3330" i="21"/>
  <c r="F3329" i="21"/>
  <c r="E3329" i="21"/>
  <c r="F3330" i="21"/>
  <c r="D3331" i="21"/>
  <c r="E3330" i="21"/>
  <c r="F3331" i="21"/>
  <c r="D3332" i="21"/>
  <c r="E3331" i="21"/>
  <c r="F3332" i="21"/>
  <c r="E3332" i="21"/>
  <c r="D3333" i="21"/>
  <c r="F3333" i="21"/>
  <c r="E3333" i="21"/>
  <c r="D3334" i="21"/>
  <c r="E3334" i="21"/>
  <c r="D3335" i="21"/>
  <c r="F3334" i="21"/>
  <c r="E3335" i="21"/>
  <c r="F3335" i="21"/>
  <c r="D3336" i="21"/>
  <c r="D3337" i="21"/>
  <c r="E3336" i="21"/>
  <c r="F3336" i="21"/>
  <c r="D3338" i="21"/>
  <c r="F3337" i="21"/>
  <c r="E3337" i="21"/>
  <c r="D3339" i="21"/>
  <c r="F3338" i="21"/>
  <c r="E3338" i="21"/>
  <c r="D3340" i="21"/>
  <c r="F3339" i="21"/>
  <c r="E3339" i="21"/>
  <c r="F3340" i="21"/>
  <c r="E3340" i="21"/>
  <c r="D3341" i="21"/>
  <c r="F3341" i="21"/>
  <c r="E3341" i="21"/>
  <c r="D3342" i="21"/>
  <c r="F3342" i="21"/>
  <c r="D3343" i="21"/>
  <c r="E3342" i="21"/>
  <c r="E3343" i="21"/>
  <c r="D3344" i="21"/>
  <c r="F3343" i="21"/>
  <c r="E3344" i="21"/>
  <c r="F3344" i="21"/>
  <c r="D3345" i="21"/>
  <c r="F3345" i="21"/>
  <c r="D3346" i="21"/>
  <c r="E3345" i="21"/>
  <c r="D3347" i="21"/>
  <c r="E3346" i="21"/>
  <c r="F3346" i="21"/>
  <c r="D3348" i="21"/>
  <c r="F3347" i="21"/>
  <c r="E3347" i="21"/>
  <c r="F3348" i="21"/>
  <c r="E3348" i="21"/>
  <c r="D3349" i="21"/>
  <c r="D3350" i="21"/>
  <c r="E3349" i="21"/>
  <c r="F3349" i="21"/>
  <c r="F3350" i="21"/>
  <c r="E3350" i="21"/>
  <c r="D3351" i="21"/>
  <c r="E3351" i="21"/>
  <c r="D3352" i="21"/>
  <c r="F3351" i="21"/>
  <c r="F3352" i="21"/>
  <c r="E3352" i="21"/>
  <c r="D3353" i="21"/>
  <c r="F3353" i="21"/>
  <c r="E3353" i="21"/>
  <c r="D3354" i="21"/>
  <c r="E3354" i="21"/>
  <c r="D3355" i="21"/>
  <c r="F3354" i="21"/>
  <c r="F3355" i="21"/>
  <c r="E3355" i="21"/>
  <c r="D3356" i="21"/>
  <c r="F3356" i="21"/>
  <c r="E3356" i="21"/>
  <c r="D3357" i="21"/>
  <c r="D3358" i="21"/>
  <c r="E3357" i="21"/>
  <c r="F3357" i="21"/>
  <c r="E3358" i="21"/>
  <c r="F3358" i="21"/>
  <c r="D3359" i="21"/>
  <c r="E3359" i="21"/>
  <c r="D3360" i="21"/>
  <c r="F3359" i="21"/>
  <c r="E3360" i="21"/>
  <c r="F3360" i="21"/>
  <c r="D3361" i="21"/>
  <c r="D3362" i="21"/>
  <c r="F3361" i="21"/>
  <c r="E3361" i="21"/>
  <c r="D3363" i="21"/>
  <c r="E3362" i="21"/>
  <c r="F3362" i="21"/>
  <c r="F3363" i="21"/>
  <c r="E3363" i="21"/>
  <c r="D3364" i="21"/>
  <c r="F3364" i="21"/>
  <c r="E3364" i="21"/>
  <c r="D3365" i="21"/>
  <c r="D3366" i="21"/>
  <c r="F3365" i="21"/>
  <c r="E3365" i="21"/>
  <c r="F3366" i="21"/>
  <c r="D3367" i="21"/>
  <c r="E3366" i="21"/>
  <c r="E3367" i="21"/>
  <c r="D3368" i="21"/>
  <c r="F3367" i="21"/>
  <c r="D3369" i="21"/>
  <c r="E3368" i="21"/>
  <c r="F3368" i="21"/>
  <c r="D3370" i="21"/>
  <c r="F3369" i="21"/>
  <c r="E3369" i="21"/>
  <c r="F3370" i="21"/>
  <c r="E3370" i="21"/>
  <c r="D3371" i="21"/>
  <c r="D3372" i="21"/>
  <c r="F3371" i="21"/>
  <c r="E3371" i="21"/>
  <c r="F3372" i="21"/>
  <c r="E3372" i="21"/>
  <c r="D3373" i="21"/>
  <c r="D3374" i="21"/>
  <c r="E3373" i="21"/>
  <c r="F3373" i="21"/>
  <c r="F3374" i="21"/>
  <c r="D3375" i="21"/>
  <c r="E3374" i="21"/>
  <c r="D3376" i="21"/>
  <c r="F3375" i="21"/>
  <c r="E3375" i="21"/>
  <c r="F3376" i="21"/>
  <c r="E3376" i="21"/>
  <c r="D3377" i="21"/>
  <c r="E3377" i="21"/>
  <c r="F3377" i="21"/>
  <c r="D3378" i="21"/>
  <c r="D3379" i="21"/>
  <c r="F3378" i="21"/>
  <c r="E3378" i="21"/>
  <c r="F3379" i="21"/>
  <c r="E3379" i="21"/>
  <c r="D3380" i="21"/>
  <c r="F3380" i="21"/>
  <c r="E3380" i="21"/>
  <c r="D3381" i="21"/>
  <c r="E3381" i="21"/>
  <c r="F3381" i="21"/>
  <c r="D3382" i="21"/>
  <c r="F3382" i="21"/>
  <c r="D3383" i="21"/>
  <c r="E3382" i="21"/>
  <c r="E3383" i="21"/>
  <c r="D3384" i="21"/>
  <c r="F3383" i="21"/>
  <c r="E3384" i="21"/>
  <c r="F3384" i="21"/>
  <c r="D3385" i="21"/>
  <c r="F3385" i="21"/>
  <c r="E3385" i="21"/>
  <c r="D3386" i="21"/>
  <c r="E3386" i="21"/>
  <c r="D3387" i="21"/>
  <c r="F3386" i="21"/>
  <c r="F3387" i="21"/>
  <c r="E3387" i="21"/>
  <c r="D3388" i="21"/>
  <c r="F3388" i="21"/>
  <c r="D3389" i="21"/>
  <c r="E3388" i="21"/>
  <c r="F3389" i="21"/>
  <c r="D3390" i="21"/>
  <c r="E3389" i="21"/>
  <c r="E3390" i="21"/>
  <c r="D3391" i="21"/>
  <c r="F3390" i="21"/>
  <c r="D3392" i="21"/>
  <c r="F3391" i="21"/>
  <c r="E3391" i="21"/>
  <c r="E3392" i="21"/>
  <c r="F3392" i="21"/>
  <c r="D3393" i="21"/>
  <c r="F3393" i="21"/>
  <c r="D3394" i="21"/>
  <c r="E3393" i="21"/>
  <c r="D3395" i="21"/>
  <c r="E3394" i="21"/>
  <c r="F3394" i="21"/>
  <c r="F3395" i="21"/>
  <c r="D3396" i="21"/>
  <c r="E3395" i="21"/>
  <c r="F3396" i="21"/>
  <c r="E3396" i="21"/>
  <c r="D3397" i="21"/>
  <c r="D3398" i="21"/>
  <c r="E3397" i="21"/>
  <c r="F3397" i="21"/>
  <c r="E3398" i="21"/>
  <c r="F3398" i="21"/>
  <c r="D3399" i="21"/>
  <c r="D3400" i="21"/>
  <c r="E3399" i="21"/>
  <c r="F3399" i="21"/>
  <c r="E3400" i="21"/>
  <c r="D3401" i="21"/>
  <c r="F3400" i="21"/>
  <c r="D3402" i="21"/>
  <c r="F3401" i="21"/>
  <c r="E3401" i="21"/>
  <c r="D3403" i="21"/>
  <c r="E3402" i="21"/>
  <c r="F3402" i="21"/>
  <c r="E3403" i="21"/>
  <c r="F3403" i="21"/>
  <c r="D3404" i="21"/>
  <c r="F3404" i="21"/>
  <c r="E3404" i="21"/>
  <c r="D3405" i="21"/>
  <c r="D3406" i="21"/>
  <c r="E3405" i="21"/>
  <c r="F3405" i="21"/>
  <c r="F3406" i="21"/>
  <c r="D3407" i="21"/>
  <c r="E3406" i="21"/>
  <c r="E3407" i="21"/>
  <c r="D3408" i="21"/>
  <c r="F3407" i="21"/>
  <c r="E3408" i="21"/>
  <c r="F3408" i="21"/>
  <c r="D3409" i="21"/>
  <c r="D3410" i="21"/>
  <c r="F3409" i="21"/>
  <c r="E3409" i="21"/>
  <c r="E3410" i="21"/>
  <c r="D3411" i="21"/>
  <c r="F3410" i="21"/>
  <c r="D3412" i="21"/>
  <c r="F3411" i="21"/>
  <c r="E3411" i="21"/>
  <c r="F3412" i="21"/>
  <c r="D3413" i="21"/>
  <c r="E3412" i="21"/>
  <c r="D3414" i="21"/>
  <c r="E3413" i="21"/>
  <c r="F3413" i="21"/>
  <c r="F3414" i="21"/>
  <c r="D3415" i="21"/>
  <c r="E3414" i="21"/>
  <c r="D3416" i="21"/>
  <c r="F3415" i="21"/>
  <c r="E3415" i="21"/>
  <c r="D3417" i="21"/>
  <c r="E3416" i="21"/>
  <c r="F3416" i="21"/>
  <c r="F3417" i="21"/>
  <c r="D3418" i="21"/>
  <c r="E3417" i="21"/>
  <c r="E3418" i="21"/>
  <c r="F3418" i="21"/>
  <c r="D3419" i="21"/>
  <c r="F3419" i="21"/>
  <c r="E3419" i="21"/>
  <c r="D3420" i="21"/>
  <c r="F3420" i="21"/>
  <c r="E3420" i="21"/>
  <c r="D3421" i="21"/>
  <c r="F3421" i="21"/>
  <c r="D3422" i="21"/>
  <c r="E3421" i="21"/>
  <c r="E3422" i="21"/>
  <c r="D3423" i="21"/>
  <c r="F3422" i="21"/>
  <c r="E3423" i="21"/>
  <c r="D3424" i="21"/>
  <c r="F3423" i="21"/>
  <c r="D3425" i="21"/>
  <c r="E3424" i="21"/>
  <c r="F3424" i="21"/>
  <c r="F3425" i="21"/>
  <c r="E3425" i="21"/>
  <c r="D3426" i="21"/>
  <c r="D3427" i="21"/>
  <c r="E3426" i="21"/>
  <c r="F3426" i="21"/>
  <c r="F3427" i="21"/>
  <c r="E3427" i="21"/>
  <c r="D3428" i="21"/>
  <c r="F3428" i="21"/>
  <c r="E3428" i="21"/>
  <c r="D3429" i="21"/>
  <c r="E3429" i="21"/>
  <c r="F3429" i="21"/>
  <c r="D3430" i="21"/>
  <c r="E3430" i="21"/>
  <c r="D3431" i="21"/>
  <c r="F3430" i="21"/>
  <c r="D3432" i="21"/>
  <c r="F3431" i="21"/>
  <c r="E3431" i="21"/>
  <c r="D3433" i="21"/>
  <c r="F3432" i="21"/>
  <c r="E3432" i="21"/>
  <c r="F3433" i="21"/>
  <c r="E3433" i="21"/>
  <c r="D3434" i="21"/>
  <c r="F3434" i="21"/>
  <c r="D3435" i="21"/>
  <c r="E3434" i="21"/>
  <c r="E3435" i="21"/>
  <c r="F3435" i="21"/>
  <c r="D3436" i="21"/>
  <c r="F3436" i="21"/>
  <c r="D3437" i="21"/>
  <c r="E3436" i="21"/>
  <c r="E3437" i="21"/>
  <c r="D3438" i="21"/>
  <c r="F3437" i="21"/>
  <c r="F3438" i="21"/>
  <c r="E3438" i="21"/>
  <c r="D3439" i="21"/>
  <c r="D3440" i="21"/>
  <c r="E3439" i="21"/>
  <c r="F3439" i="21"/>
  <c r="F3440" i="21"/>
  <c r="D3441" i="21"/>
  <c r="E3440" i="21"/>
  <c r="E3441" i="21"/>
  <c r="F3441" i="21"/>
  <c r="D3442" i="21"/>
  <c r="D3443" i="21"/>
  <c r="F3442" i="21"/>
  <c r="E3442" i="21"/>
  <c r="F3443" i="21"/>
  <c r="D3444" i="21"/>
  <c r="E3443" i="21"/>
  <c r="F3444" i="21"/>
  <c r="E3444" i="21"/>
  <c r="D3445" i="21"/>
  <c r="D3446" i="21"/>
  <c r="F3445" i="21"/>
  <c r="E3445" i="21"/>
  <c r="F3446" i="21"/>
  <c r="D3447" i="21"/>
  <c r="E3446" i="21"/>
  <c r="D3448" i="21"/>
  <c r="E3447" i="21"/>
  <c r="F3447" i="21"/>
  <c r="E3448" i="21"/>
  <c r="F3448" i="21"/>
  <c r="D3449" i="21"/>
  <c r="F3449" i="21"/>
  <c r="D3450" i="21"/>
  <c r="E3449" i="21"/>
  <c r="D3451" i="21"/>
  <c r="F3450" i="21"/>
  <c r="E3450" i="21"/>
  <c r="E3451" i="21"/>
  <c r="F3451" i="21"/>
  <c r="D3452" i="21"/>
  <c r="F3452" i="21"/>
  <c r="E3452" i="21"/>
  <c r="D3453" i="21"/>
  <c r="F3453" i="21"/>
  <c r="D3454" i="21"/>
  <c r="E3453" i="21"/>
  <c r="D3455" i="21"/>
  <c r="F3454" i="21"/>
  <c r="E3454" i="21"/>
  <c r="E3455" i="21"/>
  <c r="F3455" i="21"/>
  <c r="D3456" i="21"/>
  <c r="D3457" i="21"/>
  <c r="F3456" i="21"/>
  <c r="E3456" i="21"/>
  <c r="E3457" i="21"/>
  <c r="F3457" i="21"/>
  <c r="D3458" i="21"/>
  <c r="D3459" i="21"/>
  <c r="E3458" i="21"/>
  <c r="F3458" i="21"/>
  <c r="F3459" i="21"/>
  <c r="D3460" i="21"/>
  <c r="E3459" i="21"/>
  <c r="F3460" i="21"/>
  <c r="E3460" i="21"/>
  <c r="D3461" i="21"/>
  <c r="E3461" i="21"/>
  <c r="F3461" i="21"/>
  <c r="D3462" i="21"/>
  <c r="F3462" i="21"/>
  <c r="D3463" i="21"/>
  <c r="E3462" i="21"/>
  <c r="D3464" i="21"/>
  <c r="E3463" i="21"/>
  <c r="F3463" i="21"/>
  <c r="E3464" i="21"/>
  <c r="D3465" i="21"/>
  <c r="F3464" i="21"/>
  <c r="E3465" i="21"/>
  <c r="F3465" i="21"/>
  <c r="D3466" i="21"/>
  <c r="D3467" i="21"/>
  <c r="F3466" i="21"/>
  <c r="E3466" i="21"/>
  <c r="E3467" i="21"/>
  <c r="F3467" i="21"/>
  <c r="D3468" i="21"/>
  <c r="F3468" i="21"/>
  <c r="D3469" i="21"/>
  <c r="E3468" i="21"/>
  <c r="E3469" i="21"/>
  <c r="F3469" i="21"/>
  <c r="D3470" i="21"/>
  <c r="F3470" i="21"/>
  <c r="E3470" i="21"/>
  <c r="D3471" i="21"/>
  <c r="E3471" i="21"/>
  <c r="F3471" i="21"/>
  <c r="D3472" i="21"/>
  <c r="E3472" i="21"/>
  <c r="D3473" i="21"/>
  <c r="F3472" i="21"/>
  <c r="F3473" i="21"/>
  <c r="E3473" i="21"/>
  <c r="D3474" i="21"/>
  <c r="D3475" i="21"/>
  <c r="E3474" i="21"/>
  <c r="F3474" i="21"/>
  <c r="E3475" i="21"/>
  <c r="F3475" i="21"/>
  <c r="D3476" i="21"/>
  <c r="F3476" i="21"/>
  <c r="D3477" i="21"/>
  <c r="E3476" i="21"/>
  <c r="F3477" i="21"/>
  <c r="D3478" i="21"/>
  <c r="E3477" i="21"/>
  <c r="D3479" i="21"/>
  <c r="F3478" i="21"/>
  <c r="E3478" i="21"/>
  <c r="E3479" i="21"/>
  <c r="F3479" i="21"/>
  <c r="D3480" i="21"/>
  <c r="D3481" i="21"/>
  <c r="F3480" i="21"/>
  <c r="E3480" i="21"/>
  <c r="F3481" i="21"/>
  <c r="D3482" i="21"/>
  <c r="E3481" i="21"/>
  <c r="E3482" i="21"/>
  <c r="D3483" i="21"/>
  <c r="F3482" i="21"/>
  <c r="D3484" i="21"/>
  <c r="E3483" i="21"/>
  <c r="F3483" i="21"/>
  <c r="F3484" i="21"/>
  <c r="E3484" i="21"/>
  <c r="D3485" i="21"/>
  <c r="E3485" i="21"/>
  <c r="D3486" i="21"/>
  <c r="F3485" i="21"/>
  <c r="D3487" i="21"/>
  <c r="F3486" i="21"/>
  <c r="E3486" i="21"/>
  <c r="E3487" i="21"/>
  <c r="D3488" i="21"/>
  <c r="F3487" i="21"/>
  <c r="F3488" i="21"/>
  <c r="D3489" i="21"/>
  <c r="E3488" i="21"/>
  <c r="F3489" i="21"/>
  <c r="E3489" i="21"/>
  <c r="D3490" i="21"/>
  <c r="D3491" i="21"/>
  <c r="E3490" i="21"/>
  <c r="F3490" i="21"/>
  <c r="F3491" i="21"/>
  <c r="E3491" i="21"/>
  <c r="D3492" i="21"/>
  <c r="F3492" i="21"/>
  <c r="E3492" i="21"/>
  <c r="D3493" i="21"/>
  <c r="F3493" i="21"/>
  <c r="D3494" i="21"/>
  <c r="E3493" i="21"/>
  <c r="D3495" i="21"/>
  <c r="F3494" i="21"/>
  <c r="E3494" i="21"/>
  <c r="D3496" i="21"/>
  <c r="E3495" i="21"/>
  <c r="F3495" i="21"/>
  <c r="E3496" i="21"/>
  <c r="D3497" i="21"/>
  <c r="F3496" i="21"/>
  <c r="E3497" i="21"/>
  <c r="F3497" i="21"/>
  <c r="D3498" i="21"/>
  <c r="D3499" i="21"/>
  <c r="E3498" i="21"/>
  <c r="F3498" i="21"/>
  <c r="D3500" i="21"/>
  <c r="F3499" i="21"/>
  <c r="E3499" i="21"/>
  <c r="F3500" i="21"/>
  <c r="E3500" i="21"/>
  <c r="D3501" i="21"/>
  <c r="E3501" i="21"/>
  <c r="D3502" i="21"/>
  <c r="F3501" i="21"/>
  <c r="F3502" i="21"/>
  <c r="E3502" i="21"/>
  <c r="D3503" i="21"/>
  <c r="D3504" i="21"/>
  <c r="E3503" i="21"/>
  <c r="F3503" i="21"/>
  <c r="D3505" i="21"/>
  <c r="E3504" i="21"/>
  <c r="F3504" i="21"/>
  <c r="F3505" i="21"/>
  <c r="D3506" i="21"/>
  <c r="E3505" i="21"/>
  <c r="D3507" i="21"/>
  <c r="F3506" i="21"/>
  <c r="E3506" i="21"/>
  <c r="F3507" i="21"/>
  <c r="E3507" i="21"/>
  <c r="D3508" i="21"/>
  <c r="F3508" i="21"/>
  <c r="D3509" i="21"/>
  <c r="E3508" i="21"/>
  <c r="D3510" i="21"/>
  <c r="F3509" i="21"/>
  <c r="E3509" i="21"/>
  <c r="F3510" i="21"/>
  <c r="E3510" i="21"/>
  <c r="D3511" i="21"/>
  <c r="D3512" i="21"/>
  <c r="E3511" i="21"/>
  <c r="F3511" i="21"/>
  <c r="F3512" i="21"/>
  <c r="E3512" i="21"/>
  <c r="D3513" i="21"/>
  <c r="F3513" i="21"/>
  <c r="E3513" i="21"/>
  <c r="D3514" i="21"/>
  <c r="D3515" i="21"/>
  <c r="F3514" i="21"/>
  <c r="E3514" i="21"/>
  <c r="E3515" i="21"/>
  <c r="D3516" i="21"/>
  <c r="F3515" i="21"/>
  <c r="F3516" i="21"/>
  <c r="D3517" i="21"/>
  <c r="E3516" i="21"/>
  <c r="E3517" i="21"/>
  <c r="D3518" i="21"/>
  <c r="F3517" i="21"/>
  <c r="E3518" i="21"/>
  <c r="D3519" i="21"/>
  <c r="F3518" i="21"/>
  <c r="D3520" i="21"/>
  <c r="F3519" i="21"/>
  <c r="E3519" i="21"/>
  <c r="D3521" i="21"/>
  <c r="F3520" i="21"/>
  <c r="E3520" i="21"/>
  <c r="E3521" i="21"/>
  <c r="F3521" i="21"/>
  <c r="D3522" i="21"/>
  <c r="F3522" i="21"/>
  <c r="D3523" i="21"/>
  <c r="E3522" i="21"/>
  <c r="F3523" i="21"/>
  <c r="D3524" i="21"/>
  <c r="E3523" i="21"/>
  <c r="F3524" i="21"/>
  <c r="E3524" i="21"/>
  <c r="D3525" i="21"/>
  <c r="E3525" i="21"/>
  <c r="D3526" i="21"/>
  <c r="F3525" i="21"/>
  <c r="F3526" i="21"/>
  <c r="E3526" i="21"/>
  <c r="D3527" i="21"/>
  <c r="E3527" i="21"/>
  <c r="D3528" i="21"/>
  <c r="F3527" i="21"/>
  <c r="D3529" i="21"/>
  <c r="E3528" i="21"/>
  <c r="F3528" i="21"/>
  <c r="E3529" i="21"/>
  <c r="F3529" i="21"/>
  <c r="D3530" i="21"/>
  <c r="D3531" i="21"/>
  <c r="F3530" i="21"/>
  <c r="E3530" i="21"/>
  <c r="F3531" i="21"/>
  <c r="E3531" i="21"/>
  <c r="D3532" i="21"/>
  <c r="F3532" i="21"/>
  <c r="D3533" i="21"/>
  <c r="E3532" i="21"/>
  <c r="E3533" i="21"/>
  <c r="D3534" i="21"/>
  <c r="F3533" i="21"/>
  <c r="F3534" i="21"/>
  <c r="D3535" i="21"/>
  <c r="E3534" i="21"/>
  <c r="E3535" i="21"/>
  <c r="F3535" i="21"/>
  <c r="D3536" i="21"/>
  <c r="E3536" i="21"/>
  <c r="F3536" i="21"/>
  <c r="D3537" i="21"/>
  <c r="E3537" i="21"/>
  <c r="F3537" i="21"/>
  <c r="AI31" i="13" l="1"/>
  <c r="AJ31" i="13" s="1"/>
  <c r="D9" i="13"/>
  <c r="D16" i="13" s="1"/>
  <c r="J4" i="26"/>
  <c r="H4" i="26"/>
  <c r="J10" i="26"/>
  <c r="H10" i="26"/>
  <c r="J6" i="26"/>
  <c r="H6" i="26"/>
  <c r="H4" i="13"/>
  <c r="H6" i="13"/>
  <c r="H12" i="26"/>
  <c r="J12" i="26"/>
  <c r="H5" i="13"/>
  <c r="J3" i="26"/>
  <c r="H3" i="26"/>
  <c r="H14" i="26"/>
  <c r="J14" i="26"/>
  <c r="J7" i="26"/>
  <c r="H7" i="26"/>
  <c r="J11" i="26"/>
  <c r="H11" i="26"/>
  <c r="K11" i="26" s="1"/>
  <c r="H7" i="13"/>
  <c r="J13" i="26"/>
  <c r="H13" i="26"/>
  <c r="J5" i="26"/>
  <c r="H5" i="26"/>
  <c r="H3" i="13"/>
  <c r="J11" i="13"/>
  <c r="J5" i="13"/>
  <c r="H13" i="13"/>
  <c r="H10" i="13"/>
  <c r="H11" i="13"/>
  <c r="J12" i="13"/>
  <c r="J6" i="13"/>
  <c r="H14" i="13"/>
  <c r="J14" i="13"/>
  <c r="J10" i="13"/>
  <c r="H12" i="13"/>
  <c r="J13" i="13"/>
  <c r="J7" i="13"/>
  <c r="J3" i="13"/>
  <c r="J4" i="13"/>
  <c r="P10" i="21"/>
  <c r="AH32" i="13"/>
  <c r="H1771" i="21"/>
  <c r="I11" i="28"/>
  <c r="G11" i="28"/>
  <c r="G13" i="28"/>
  <c r="I13" i="28"/>
  <c r="I12" i="28"/>
  <c r="G12" i="28"/>
  <c r="I10" i="28"/>
  <c r="G10" i="28"/>
  <c r="G14" i="28"/>
  <c r="I14" i="28"/>
  <c r="G7" i="28"/>
  <c r="I4" i="28"/>
  <c r="I6" i="28"/>
  <c r="G6" i="28"/>
  <c r="G3" i="28"/>
  <c r="I7" i="28"/>
  <c r="G5" i="28"/>
  <c r="I3" i="28"/>
  <c r="I5" i="28"/>
  <c r="G4" i="28"/>
  <c r="AH33" i="13"/>
  <c r="L1771" i="21"/>
  <c r="P1771" i="21"/>
  <c r="J1771" i="21"/>
  <c r="N1771" i="21"/>
  <c r="I1771" i="21"/>
  <c r="AH34" i="13"/>
  <c r="M1771" i="21"/>
  <c r="O1771" i="21"/>
  <c r="Q1771" i="21"/>
  <c r="K1771" i="21"/>
  <c r="AI34" i="13" l="1"/>
  <c r="AJ34" i="13" s="1"/>
  <c r="AI33" i="13"/>
  <c r="AJ33" i="13" s="1"/>
  <c r="AI32" i="13"/>
  <c r="AJ32" i="13" s="1"/>
  <c r="K6" i="13"/>
  <c r="K13" i="26"/>
  <c r="K6" i="26"/>
  <c r="K10" i="26"/>
  <c r="K5" i="26"/>
  <c r="K4" i="13"/>
  <c r="K5" i="13"/>
  <c r="K14" i="13"/>
  <c r="K4" i="26"/>
  <c r="J3" i="29"/>
  <c r="J7" i="29"/>
  <c r="H5" i="29"/>
  <c r="H7" i="29"/>
  <c r="H4" i="29"/>
  <c r="H3" i="29"/>
  <c r="H6" i="29"/>
  <c r="J5" i="29"/>
  <c r="J6" i="29"/>
  <c r="J4" i="29"/>
  <c r="H7" i="28"/>
  <c r="H5" i="28"/>
  <c r="J4" i="28"/>
  <c r="J13" i="28"/>
  <c r="J6" i="28"/>
  <c r="J11" i="28"/>
  <c r="H13" i="28"/>
  <c r="J10" i="28"/>
  <c r="H6" i="28"/>
  <c r="H3" i="28"/>
  <c r="H12" i="28"/>
  <c r="J14" i="28"/>
  <c r="H11" i="28"/>
  <c r="H10" i="28"/>
  <c r="J7" i="28"/>
  <c r="J3" i="28"/>
  <c r="J5" i="28"/>
  <c r="H14" i="28"/>
  <c r="J12" i="28"/>
  <c r="H4" i="28"/>
  <c r="J14" i="27"/>
  <c r="J7" i="27"/>
  <c r="J3" i="27"/>
  <c r="H6" i="27"/>
  <c r="J10" i="27"/>
  <c r="J13" i="27"/>
  <c r="H10" i="27"/>
  <c r="H13" i="27"/>
  <c r="H12" i="27"/>
  <c r="H5" i="27"/>
  <c r="H14" i="27"/>
  <c r="J12" i="27"/>
  <c r="H4" i="27"/>
  <c r="J11" i="27"/>
  <c r="H7" i="27"/>
  <c r="J5" i="27"/>
  <c r="J4" i="27"/>
  <c r="J6" i="27"/>
  <c r="H3" i="27"/>
  <c r="H11" i="27"/>
  <c r="K7" i="13"/>
  <c r="K3" i="13"/>
  <c r="K13" i="13"/>
  <c r="K3" i="26"/>
  <c r="K14" i="26"/>
  <c r="K12" i="13"/>
  <c r="K10" i="13"/>
  <c r="K11" i="13"/>
  <c r="K7" i="26"/>
  <c r="K12" i="26"/>
  <c r="AH35" i="13"/>
  <c r="H1772" i="21"/>
  <c r="P1772" i="21"/>
  <c r="N1772" i="21"/>
  <c r="L1772" i="21"/>
  <c r="J1772" i="21"/>
  <c r="AH36" i="13"/>
  <c r="H1773" i="21"/>
  <c r="I1772" i="21"/>
  <c r="AH37" i="13"/>
  <c r="H1774" i="21"/>
  <c r="I1773" i="21"/>
  <c r="J1773" i="21"/>
  <c r="L1773" i="21"/>
  <c r="N1773" i="21"/>
  <c r="P1773" i="21"/>
  <c r="Q1772" i="21"/>
  <c r="K1772" i="21"/>
  <c r="O1772" i="21"/>
  <c r="M1772" i="21"/>
  <c r="H1775" i="21"/>
  <c r="I1774" i="21"/>
  <c r="J1774" i="21"/>
  <c r="L1774" i="21"/>
  <c r="N1774" i="21"/>
  <c r="P1774" i="21"/>
  <c r="O1773" i="21"/>
  <c r="M1773" i="21"/>
  <c r="Q1773" i="21"/>
  <c r="K1773" i="21"/>
  <c r="H1776" i="21"/>
  <c r="I1775" i="21"/>
  <c r="J1775" i="21"/>
  <c r="L1775" i="21"/>
  <c r="N1775" i="21"/>
  <c r="P1775" i="21"/>
  <c r="O1774" i="21"/>
  <c r="M1774" i="21"/>
  <c r="Q1774" i="21"/>
  <c r="K1774" i="21"/>
  <c r="I1776" i="21"/>
  <c r="H1777" i="21"/>
  <c r="J1776" i="21"/>
  <c r="L1776" i="21"/>
  <c r="N1776" i="21"/>
  <c r="P1776" i="21"/>
  <c r="Q1775" i="21"/>
  <c r="K1775" i="21"/>
  <c r="O1775" i="21"/>
  <c r="M1775" i="21"/>
  <c r="O1776" i="21"/>
  <c r="M1776" i="21"/>
  <c r="Q1776" i="21"/>
  <c r="K1776" i="21"/>
  <c r="I1777" i="21"/>
  <c r="H1778" i="21"/>
  <c r="J1777" i="21"/>
  <c r="L1777" i="21"/>
  <c r="N1777" i="21"/>
  <c r="P1777" i="21"/>
  <c r="Q1777" i="21"/>
  <c r="K1777" i="21"/>
  <c r="O1777" i="21"/>
  <c r="M1777" i="21"/>
  <c r="I1778" i="21"/>
  <c r="H1779" i="21"/>
  <c r="J1778" i="21"/>
  <c r="L1778" i="21"/>
  <c r="N1778" i="21"/>
  <c r="P1778" i="21"/>
  <c r="Q1778" i="21"/>
  <c r="K1778" i="21"/>
  <c r="O1778" i="21"/>
  <c r="M1778" i="21"/>
  <c r="H1780" i="21"/>
  <c r="I1779" i="21"/>
  <c r="J1779" i="21"/>
  <c r="L1779" i="21"/>
  <c r="N1779" i="21"/>
  <c r="P1779" i="21"/>
  <c r="I1780" i="21"/>
  <c r="H1781" i="21"/>
  <c r="J1780" i="21"/>
  <c r="L1780" i="21"/>
  <c r="N1780" i="21"/>
  <c r="P1780" i="21"/>
  <c r="Q1779" i="21"/>
  <c r="K1779" i="21"/>
  <c r="O1779" i="21"/>
  <c r="M1779" i="21"/>
  <c r="O1780" i="21"/>
  <c r="M1780" i="21"/>
  <c r="Q1780" i="21"/>
  <c r="K1780" i="21"/>
  <c r="I1781" i="21"/>
  <c r="H1782" i="21"/>
  <c r="J1781" i="21"/>
  <c r="L1781" i="21"/>
  <c r="N1781" i="21"/>
  <c r="P1781" i="21"/>
  <c r="Q1781" i="21"/>
  <c r="K1781" i="21"/>
  <c r="O1781" i="21"/>
  <c r="M1781" i="21"/>
  <c r="I1782" i="21"/>
  <c r="H1783" i="21"/>
  <c r="J1782" i="21"/>
  <c r="L1782" i="21"/>
  <c r="N1782" i="21"/>
  <c r="P1782" i="21"/>
  <c r="Q1782" i="21"/>
  <c r="K1782" i="21"/>
  <c r="O1782" i="21"/>
  <c r="M1782" i="21"/>
  <c r="H1784" i="21"/>
  <c r="I1783" i="21"/>
  <c r="J1783" i="21"/>
  <c r="L1783" i="21"/>
  <c r="N1783" i="21"/>
  <c r="P1783" i="21"/>
  <c r="I1784" i="21"/>
  <c r="H1785" i="21"/>
  <c r="J1784" i="21"/>
  <c r="L1784" i="21"/>
  <c r="N1784" i="21"/>
  <c r="P1784" i="21"/>
  <c r="Q1783" i="21"/>
  <c r="K1783" i="21"/>
  <c r="O1783" i="21"/>
  <c r="M1783" i="21"/>
  <c r="O1784" i="21"/>
  <c r="M1784" i="21"/>
  <c r="Q1784" i="21"/>
  <c r="K1784" i="21"/>
  <c r="I1785" i="21"/>
  <c r="H1786" i="21"/>
  <c r="J1785" i="21"/>
  <c r="L1785" i="21"/>
  <c r="N1785" i="21"/>
  <c r="P1785" i="21"/>
  <c r="Q1785" i="21"/>
  <c r="K1785" i="21"/>
  <c r="O1785" i="21"/>
  <c r="M1785" i="21"/>
  <c r="I1786" i="21"/>
  <c r="H1787" i="21"/>
  <c r="J1786" i="21"/>
  <c r="L1786" i="21"/>
  <c r="N1786" i="21"/>
  <c r="P1786" i="21"/>
  <c r="Q1786" i="21"/>
  <c r="K1786" i="21"/>
  <c r="O1786" i="21"/>
  <c r="M1786" i="21"/>
  <c r="H1788" i="21"/>
  <c r="I1787" i="21"/>
  <c r="J1787" i="21"/>
  <c r="L1787" i="21"/>
  <c r="N1787" i="21"/>
  <c r="P1787" i="21"/>
  <c r="I1788" i="21"/>
  <c r="H1789" i="21"/>
  <c r="J1788" i="21"/>
  <c r="L1788" i="21"/>
  <c r="N1788" i="21"/>
  <c r="P1788" i="21"/>
  <c r="Q1787" i="21"/>
  <c r="K1787" i="21"/>
  <c r="O1787" i="21"/>
  <c r="M1787" i="21"/>
  <c r="O1788" i="21"/>
  <c r="M1788" i="21"/>
  <c r="Q1788" i="21"/>
  <c r="K1788" i="21"/>
  <c r="I1789" i="21"/>
  <c r="H1790" i="21"/>
  <c r="J1789" i="21"/>
  <c r="L1789" i="21"/>
  <c r="N1789" i="21"/>
  <c r="P1789" i="21"/>
  <c r="Q1789" i="21"/>
  <c r="K1789" i="21"/>
  <c r="O1789" i="21"/>
  <c r="M1789" i="21"/>
  <c r="I1790" i="21"/>
  <c r="H1791" i="21"/>
  <c r="J1790" i="21"/>
  <c r="L1790" i="21"/>
  <c r="N1790" i="21"/>
  <c r="P1790" i="21"/>
  <c r="Q1790" i="21"/>
  <c r="K1790" i="21"/>
  <c r="O1790" i="21"/>
  <c r="M1790" i="21"/>
  <c r="H1792" i="21"/>
  <c r="I1791" i="21"/>
  <c r="J1791" i="21"/>
  <c r="L1791" i="21"/>
  <c r="N1791" i="21"/>
  <c r="P1791" i="21"/>
  <c r="I1792" i="21"/>
  <c r="H1793" i="21"/>
  <c r="J1792" i="21"/>
  <c r="L1792" i="21"/>
  <c r="N1792" i="21"/>
  <c r="P1792" i="21"/>
  <c r="Q1791" i="21"/>
  <c r="K1791" i="21"/>
  <c r="O1791" i="21"/>
  <c r="M1791" i="21"/>
  <c r="O1792" i="21"/>
  <c r="M1792" i="21"/>
  <c r="Q1792" i="21"/>
  <c r="K1792" i="21"/>
  <c r="I1793" i="21"/>
  <c r="H1794" i="21"/>
  <c r="J1793" i="21"/>
  <c r="L1793" i="21"/>
  <c r="N1793" i="21"/>
  <c r="P1793" i="21"/>
  <c r="Q1793" i="21"/>
  <c r="K1793" i="21"/>
  <c r="O1793" i="21"/>
  <c r="M1793" i="21"/>
  <c r="I1794" i="21"/>
  <c r="H1795" i="21"/>
  <c r="J1794" i="21"/>
  <c r="L1794" i="21"/>
  <c r="N1794" i="21"/>
  <c r="P1794" i="21"/>
  <c r="Q1794" i="21"/>
  <c r="K1794" i="21"/>
  <c r="O1794" i="21"/>
  <c r="M1794" i="21"/>
  <c r="H1796" i="21"/>
  <c r="I1795" i="21"/>
  <c r="J1795" i="21"/>
  <c r="L1795" i="21"/>
  <c r="N1795" i="21"/>
  <c r="P1795" i="21"/>
  <c r="I1796" i="21"/>
  <c r="H1797" i="21"/>
  <c r="J1796" i="21"/>
  <c r="L1796" i="21"/>
  <c r="N1796" i="21"/>
  <c r="P1796" i="21"/>
  <c r="Q1795" i="21"/>
  <c r="K1795" i="21"/>
  <c r="O1795" i="21"/>
  <c r="M1795" i="21"/>
  <c r="O1796" i="21"/>
  <c r="M1796" i="21"/>
  <c r="Q1796" i="21"/>
  <c r="K1796" i="21"/>
  <c r="I1797" i="21"/>
  <c r="H1798" i="21"/>
  <c r="J1797" i="21"/>
  <c r="L1797" i="21"/>
  <c r="N1797" i="21"/>
  <c r="P1797" i="21"/>
  <c r="Q1797" i="21"/>
  <c r="K1797" i="21"/>
  <c r="O1797" i="21"/>
  <c r="M1797" i="21"/>
  <c r="I1798" i="21"/>
  <c r="H1799" i="21"/>
  <c r="J1798" i="21"/>
  <c r="L1798" i="21"/>
  <c r="N1798" i="21"/>
  <c r="P1798" i="21"/>
  <c r="Q1798" i="21"/>
  <c r="K1798" i="21"/>
  <c r="O1798" i="21"/>
  <c r="M1798" i="21"/>
  <c r="H1800" i="21"/>
  <c r="I1799" i="21"/>
  <c r="J1799" i="21"/>
  <c r="L1799" i="21"/>
  <c r="N1799" i="21"/>
  <c r="P1799" i="21"/>
  <c r="I1800" i="21"/>
  <c r="H1801" i="21"/>
  <c r="J1800" i="21"/>
  <c r="L1800" i="21"/>
  <c r="N1800" i="21"/>
  <c r="P1800" i="21"/>
  <c r="Q1799" i="21"/>
  <c r="K1799" i="21"/>
  <c r="O1799" i="21"/>
  <c r="M1799" i="21"/>
  <c r="O1800" i="21"/>
  <c r="M1800" i="21"/>
  <c r="Q1800" i="21"/>
  <c r="K1800" i="21"/>
  <c r="I1801" i="21"/>
  <c r="H1802" i="21"/>
  <c r="J1801" i="21"/>
  <c r="L1801" i="21"/>
  <c r="N1801" i="21"/>
  <c r="P1801" i="21"/>
  <c r="Q1801" i="21"/>
  <c r="K1801" i="21"/>
  <c r="O1801" i="21"/>
  <c r="M1801" i="21"/>
  <c r="I1802" i="21"/>
  <c r="H1803" i="21"/>
  <c r="J1802" i="21"/>
  <c r="L1802" i="21"/>
  <c r="N1802" i="21"/>
  <c r="P1802" i="21"/>
  <c r="Q1802" i="21"/>
  <c r="K1802" i="21"/>
  <c r="O1802" i="21"/>
  <c r="M1802" i="21"/>
  <c r="H1804" i="21"/>
  <c r="I1803" i="21"/>
  <c r="J1803" i="21"/>
  <c r="L1803" i="21"/>
  <c r="N1803" i="21"/>
  <c r="P1803" i="21"/>
  <c r="I1804" i="21"/>
  <c r="H1805" i="21"/>
  <c r="J1804" i="21"/>
  <c r="L1804" i="21"/>
  <c r="N1804" i="21"/>
  <c r="P1804" i="21"/>
  <c r="Q1803" i="21"/>
  <c r="K1803" i="21"/>
  <c r="O1803" i="21"/>
  <c r="M1803" i="21"/>
  <c r="O1804" i="21"/>
  <c r="M1804" i="21"/>
  <c r="Q1804" i="21"/>
  <c r="K1804" i="21"/>
  <c r="I1805" i="21"/>
  <c r="H1806" i="21"/>
  <c r="J1805" i="21"/>
  <c r="L1805" i="21"/>
  <c r="N1805" i="21"/>
  <c r="P1805" i="21"/>
  <c r="Q1805" i="21"/>
  <c r="K1805" i="21"/>
  <c r="O1805" i="21"/>
  <c r="M1805" i="21"/>
  <c r="I1806" i="21"/>
  <c r="H1807" i="21"/>
  <c r="J1806" i="21"/>
  <c r="L1806" i="21"/>
  <c r="N1806" i="21"/>
  <c r="P1806" i="21"/>
  <c r="Q1806" i="21"/>
  <c r="K1806" i="21"/>
  <c r="O1806" i="21"/>
  <c r="M1806" i="21"/>
  <c r="H1808" i="21"/>
  <c r="I1807" i="21"/>
  <c r="J1807" i="21"/>
  <c r="L1807" i="21"/>
  <c r="N1807" i="21"/>
  <c r="P1807" i="21"/>
  <c r="I1808" i="21"/>
  <c r="H1809" i="21"/>
  <c r="J1808" i="21"/>
  <c r="L1808" i="21"/>
  <c r="N1808" i="21"/>
  <c r="P1808" i="21"/>
  <c r="Q1807" i="21"/>
  <c r="K1807" i="21"/>
  <c r="O1807" i="21"/>
  <c r="M1807" i="21"/>
  <c r="O1808" i="21"/>
  <c r="M1808" i="21"/>
  <c r="Q1808" i="21"/>
  <c r="K1808" i="21"/>
  <c r="I1809" i="21"/>
  <c r="H1810" i="21"/>
  <c r="J1809" i="21"/>
  <c r="L1809" i="21"/>
  <c r="N1809" i="21"/>
  <c r="P1809" i="21"/>
  <c r="Q1809" i="21"/>
  <c r="K1809" i="21"/>
  <c r="O1809" i="21"/>
  <c r="M1809" i="21"/>
  <c r="I1810" i="21"/>
  <c r="H1811" i="21"/>
  <c r="J1810" i="21"/>
  <c r="L1810" i="21"/>
  <c r="N1810" i="21"/>
  <c r="P1810" i="21"/>
  <c r="Q1810" i="21"/>
  <c r="K1810" i="21"/>
  <c r="O1810" i="21"/>
  <c r="M1810" i="21"/>
  <c r="H1812" i="21"/>
  <c r="I1811" i="21"/>
  <c r="J1811" i="21"/>
  <c r="L1811" i="21"/>
  <c r="N1811" i="21"/>
  <c r="P1811" i="21"/>
  <c r="I1812" i="21"/>
  <c r="H1813" i="21"/>
  <c r="J1812" i="21"/>
  <c r="L1812" i="21"/>
  <c r="N1812" i="21"/>
  <c r="P1812" i="21"/>
  <c r="Q1811" i="21"/>
  <c r="K1811" i="21"/>
  <c r="O1811" i="21"/>
  <c r="M1811" i="21"/>
  <c r="O1812" i="21"/>
  <c r="M1812" i="21"/>
  <c r="Q1812" i="21"/>
  <c r="K1812" i="21"/>
  <c r="I1813" i="21"/>
  <c r="H1814" i="21"/>
  <c r="J1813" i="21"/>
  <c r="L1813" i="21"/>
  <c r="N1813" i="21"/>
  <c r="P1813" i="21"/>
  <c r="Q1813" i="21"/>
  <c r="K1813" i="21"/>
  <c r="O1813" i="21"/>
  <c r="M1813" i="21"/>
  <c r="I1814" i="21"/>
  <c r="H1815" i="21"/>
  <c r="J1814" i="21"/>
  <c r="L1814" i="21"/>
  <c r="N1814" i="21"/>
  <c r="P1814" i="21"/>
  <c r="Q1814" i="21"/>
  <c r="K1814" i="21"/>
  <c r="O1814" i="21"/>
  <c r="M1814" i="21"/>
  <c r="H1816" i="21"/>
  <c r="I1815" i="21"/>
  <c r="J1815" i="21"/>
  <c r="L1815" i="21"/>
  <c r="N1815" i="21"/>
  <c r="P1815" i="21"/>
  <c r="I1816" i="21"/>
  <c r="H1817" i="21"/>
  <c r="J1816" i="21"/>
  <c r="L1816" i="21"/>
  <c r="N1816" i="21"/>
  <c r="P1816" i="21"/>
  <c r="Q1815" i="21"/>
  <c r="K1815" i="21"/>
  <c r="O1815" i="21"/>
  <c r="M1815" i="21"/>
  <c r="O1816" i="21"/>
  <c r="M1816" i="21"/>
  <c r="Q1816" i="21"/>
  <c r="K1816" i="21"/>
  <c r="I1817" i="21"/>
  <c r="H1818" i="21"/>
  <c r="J1817" i="21"/>
  <c r="L1817" i="21"/>
  <c r="N1817" i="21"/>
  <c r="P1817" i="21"/>
  <c r="Q1817" i="21"/>
  <c r="K1817" i="21"/>
  <c r="O1817" i="21"/>
  <c r="M1817" i="21"/>
  <c r="I1818" i="21"/>
  <c r="H1819" i="21"/>
  <c r="J1818" i="21"/>
  <c r="L1818" i="21"/>
  <c r="N1818" i="21"/>
  <c r="P1818" i="21"/>
  <c r="Q1818" i="21"/>
  <c r="K1818" i="21"/>
  <c r="O1818" i="21"/>
  <c r="M1818" i="21"/>
  <c r="H1820" i="21"/>
  <c r="I1819" i="21"/>
  <c r="J1819" i="21"/>
  <c r="L1819" i="21"/>
  <c r="N1819" i="21"/>
  <c r="P1819" i="21"/>
  <c r="I1820" i="21"/>
  <c r="H1821" i="21"/>
  <c r="J1820" i="21"/>
  <c r="L1820" i="21"/>
  <c r="N1820" i="21"/>
  <c r="P1820" i="21"/>
  <c r="Q1819" i="21"/>
  <c r="K1819" i="21"/>
  <c r="O1819" i="21"/>
  <c r="M1819" i="21"/>
  <c r="O1820" i="21"/>
  <c r="M1820" i="21"/>
  <c r="Q1820" i="21"/>
  <c r="K1820" i="21"/>
  <c r="I1821" i="21"/>
  <c r="H1822" i="21"/>
  <c r="J1821" i="21"/>
  <c r="L1821" i="21"/>
  <c r="N1821" i="21"/>
  <c r="P1821" i="21"/>
  <c r="Q1821" i="21"/>
  <c r="K1821" i="21"/>
  <c r="O1821" i="21"/>
  <c r="M1821" i="21"/>
  <c r="I1822" i="21"/>
  <c r="H1823" i="21"/>
  <c r="J1822" i="21"/>
  <c r="L1822" i="21"/>
  <c r="N1822" i="21"/>
  <c r="P1822" i="21"/>
  <c r="Q1822" i="21"/>
  <c r="K1822" i="21"/>
  <c r="O1822" i="21"/>
  <c r="M1822" i="21"/>
  <c r="H1824" i="21"/>
  <c r="I1823" i="21"/>
  <c r="J1823" i="21"/>
  <c r="L1823" i="21"/>
  <c r="N1823" i="21"/>
  <c r="P1823" i="21"/>
  <c r="I1824" i="21"/>
  <c r="H1825" i="21"/>
  <c r="J1824" i="21"/>
  <c r="L1824" i="21"/>
  <c r="N1824" i="21"/>
  <c r="P1824" i="21"/>
  <c r="Q1823" i="21"/>
  <c r="K1823" i="21"/>
  <c r="O1823" i="21"/>
  <c r="M1823" i="21"/>
  <c r="O1824" i="21"/>
  <c r="M1824" i="21"/>
  <c r="Q1824" i="21"/>
  <c r="K1824" i="21"/>
  <c r="I1825" i="21"/>
  <c r="H1826" i="21"/>
  <c r="J1825" i="21"/>
  <c r="L1825" i="21"/>
  <c r="N1825" i="21"/>
  <c r="P1825" i="21"/>
  <c r="Q1825" i="21"/>
  <c r="K1825" i="21"/>
  <c r="O1825" i="21"/>
  <c r="M1825" i="21"/>
  <c r="I1826" i="21"/>
  <c r="H1827" i="21"/>
  <c r="J1826" i="21"/>
  <c r="L1826" i="21"/>
  <c r="N1826" i="21"/>
  <c r="P1826" i="21"/>
  <c r="Q1826" i="21"/>
  <c r="K1826" i="21"/>
  <c r="O1826" i="21"/>
  <c r="M1826" i="21"/>
  <c r="H1828" i="21"/>
  <c r="I1827" i="21"/>
  <c r="J1827" i="21"/>
  <c r="L1827" i="21"/>
  <c r="N1827" i="21"/>
  <c r="P1827" i="21"/>
  <c r="I1828" i="21"/>
  <c r="H1829" i="21"/>
  <c r="J1828" i="21"/>
  <c r="L1828" i="21"/>
  <c r="N1828" i="21"/>
  <c r="P1828" i="21"/>
  <c r="Q1827" i="21"/>
  <c r="K1827" i="21"/>
  <c r="O1827" i="21"/>
  <c r="M1827" i="21"/>
  <c r="O1828" i="21"/>
  <c r="M1828" i="21"/>
  <c r="Q1828" i="21"/>
  <c r="K1828" i="21"/>
  <c r="I1829" i="21"/>
  <c r="H1830" i="21"/>
  <c r="J1829" i="21"/>
  <c r="L1829" i="21"/>
  <c r="N1829" i="21"/>
  <c r="P1829" i="21"/>
  <c r="Q1829" i="21"/>
  <c r="K1829" i="21"/>
  <c r="O1829" i="21"/>
  <c r="M1829" i="21"/>
  <c r="I1830" i="21"/>
  <c r="H1831" i="21"/>
  <c r="J1830" i="21"/>
  <c r="L1830" i="21"/>
  <c r="N1830" i="21"/>
  <c r="P1830" i="21"/>
  <c r="Q1830" i="21"/>
  <c r="K1830" i="21"/>
  <c r="O1830" i="21"/>
  <c r="M1830" i="21"/>
  <c r="H1832" i="21"/>
  <c r="I1831" i="21"/>
  <c r="J1831" i="21"/>
  <c r="L1831" i="21"/>
  <c r="N1831" i="21"/>
  <c r="P1831" i="21"/>
  <c r="I1832" i="21"/>
  <c r="H1833" i="21"/>
  <c r="J1832" i="21"/>
  <c r="L1832" i="21"/>
  <c r="N1832" i="21"/>
  <c r="P1832" i="21"/>
  <c r="Q1831" i="21"/>
  <c r="K1831" i="21"/>
  <c r="O1831" i="21"/>
  <c r="M1831" i="21"/>
  <c r="O1832" i="21"/>
  <c r="M1832" i="21"/>
  <c r="Q1832" i="21"/>
  <c r="K1832" i="21"/>
  <c r="I1833" i="21"/>
  <c r="H1834" i="21"/>
  <c r="J1833" i="21"/>
  <c r="L1833" i="21"/>
  <c r="N1833" i="21"/>
  <c r="P1833" i="21"/>
  <c r="Q1833" i="21"/>
  <c r="K1833" i="21"/>
  <c r="O1833" i="21"/>
  <c r="M1833" i="21"/>
  <c r="I1834" i="21"/>
  <c r="H1835" i="21"/>
  <c r="J1834" i="21"/>
  <c r="L1834" i="21"/>
  <c r="N1834" i="21"/>
  <c r="P1834" i="21"/>
  <c r="Q1834" i="21"/>
  <c r="K1834" i="21"/>
  <c r="O1834" i="21"/>
  <c r="M1834" i="21"/>
  <c r="H1836" i="21"/>
  <c r="I1835" i="21"/>
  <c r="J1835" i="21"/>
  <c r="L1835" i="21"/>
  <c r="N1835" i="21"/>
  <c r="P1835" i="21"/>
  <c r="I1836" i="21"/>
  <c r="H1837" i="21"/>
  <c r="J1836" i="21"/>
  <c r="L1836" i="21"/>
  <c r="N1836" i="21"/>
  <c r="P1836" i="21"/>
  <c r="Q1835" i="21"/>
  <c r="K1835" i="21"/>
  <c r="O1835" i="21"/>
  <c r="M1835" i="21"/>
  <c r="O1836" i="21"/>
  <c r="M1836" i="21"/>
  <c r="Q1836" i="21"/>
  <c r="K1836" i="21"/>
  <c r="I1837" i="21"/>
  <c r="H1838" i="21"/>
  <c r="J1837" i="21"/>
  <c r="L1837" i="21"/>
  <c r="N1837" i="21"/>
  <c r="P1837" i="21"/>
  <c r="Q1837" i="21"/>
  <c r="K1837" i="21"/>
  <c r="O1837" i="21"/>
  <c r="M1837" i="21"/>
  <c r="I1838" i="21"/>
  <c r="H1839" i="21"/>
  <c r="J1838" i="21"/>
  <c r="L1838" i="21"/>
  <c r="N1838" i="21"/>
  <c r="P1838" i="21"/>
  <c r="Q1838" i="21"/>
  <c r="K1838" i="21"/>
  <c r="O1838" i="21"/>
  <c r="M1838" i="21"/>
  <c r="H1840" i="21"/>
  <c r="I1839" i="21"/>
  <c r="J1839" i="21"/>
  <c r="L1839" i="21"/>
  <c r="N1839" i="21"/>
  <c r="P1839" i="21"/>
  <c r="I1840" i="21"/>
  <c r="H1841" i="21"/>
  <c r="J1840" i="21"/>
  <c r="L1840" i="21"/>
  <c r="N1840" i="21"/>
  <c r="P1840" i="21"/>
  <c r="Q1839" i="21"/>
  <c r="K1839" i="21"/>
  <c r="O1839" i="21"/>
  <c r="M1839" i="21"/>
  <c r="O1840" i="21"/>
  <c r="M1840" i="21"/>
  <c r="Q1840" i="21"/>
  <c r="K1840" i="21"/>
  <c r="I1841" i="21"/>
  <c r="H1842" i="21"/>
  <c r="J1841" i="21"/>
  <c r="L1841" i="21"/>
  <c r="N1841" i="21"/>
  <c r="P1841" i="21"/>
  <c r="Q1841" i="21"/>
  <c r="K1841" i="21"/>
  <c r="O1841" i="21"/>
  <c r="M1841" i="21"/>
  <c r="I1842" i="21"/>
  <c r="H1843" i="21"/>
  <c r="J1842" i="21"/>
  <c r="L1842" i="21"/>
  <c r="N1842" i="21"/>
  <c r="P1842" i="21"/>
  <c r="Q1842" i="21"/>
  <c r="K1842" i="21"/>
  <c r="O1842" i="21"/>
  <c r="M1842" i="21"/>
  <c r="H1844" i="21"/>
  <c r="I1843" i="21"/>
  <c r="J1843" i="21"/>
  <c r="L1843" i="21"/>
  <c r="N1843" i="21"/>
  <c r="P1843" i="21"/>
  <c r="I1844" i="21"/>
  <c r="H1845" i="21"/>
  <c r="J1844" i="21"/>
  <c r="L1844" i="21"/>
  <c r="N1844" i="21"/>
  <c r="P1844" i="21"/>
  <c r="Q1843" i="21"/>
  <c r="K1843" i="21"/>
  <c r="O1843" i="21"/>
  <c r="M1843" i="21"/>
  <c r="O1844" i="21"/>
  <c r="M1844" i="21"/>
  <c r="Q1844" i="21"/>
  <c r="K1844" i="21"/>
  <c r="I1845" i="21"/>
  <c r="H1846" i="21"/>
  <c r="J1845" i="21"/>
  <c r="L1845" i="21"/>
  <c r="N1845" i="21"/>
  <c r="P1845" i="21"/>
  <c r="Q1845" i="21"/>
  <c r="K1845" i="21"/>
  <c r="O1845" i="21"/>
  <c r="M1845" i="21"/>
  <c r="I1846" i="21"/>
  <c r="H1847" i="21"/>
  <c r="J1846" i="21"/>
  <c r="L1846" i="21"/>
  <c r="N1846" i="21"/>
  <c r="P1846" i="21"/>
  <c r="Q1846" i="21"/>
  <c r="K1846" i="21"/>
  <c r="O1846" i="21"/>
  <c r="M1846" i="21"/>
  <c r="H1848" i="21"/>
  <c r="I1847" i="21"/>
  <c r="J1847" i="21"/>
  <c r="L1847" i="21"/>
  <c r="N1847" i="21"/>
  <c r="P1847" i="21"/>
  <c r="I1848" i="21"/>
  <c r="H1849" i="21"/>
  <c r="J1848" i="21"/>
  <c r="L1848" i="21"/>
  <c r="N1848" i="21"/>
  <c r="P1848" i="21"/>
  <c r="Q1847" i="21"/>
  <c r="K1847" i="21"/>
  <c r="O1847" i="21"/>
  <c r="M1847" i="21"/>
  <c r="O1848" i="21"/>
  <c r="M1848" i="21"/>
  <c r="Q1848" i="21"/>
  <c r="K1848" i="21"/>
  <c r="I1849" i="21"/>
  <c r="H1850" i="21"/>
  <c r="J1849" i="21"/>
  <c r="L1849" i="21"/>
  <c r="N1849" i="21"/>
  <c r="P1849" i="21"/>
  <c r="Q1849" i="21"/>
  <c r="K1849" i="21"/>
  <c r="O1849" i="21"/>
  <c r="M1849" i="21"/>
  <c r="I1850" i="21"/>
  <c r="H1851" i="21"/>
  <c r="J1850" i="21"/>
  <c r="L1850" i="21"/>
  <c r="N1850" i="21"/>
  <c r="P1850" i="21"/>
  <c r="Q1850" i="21"/>
  <c r="K1850" i="21"/>
  <c r="O1850" i="21"/>
  <c r="M1850" i="21"/>
  <c r="H1852" i="21"/>
  <c r="I1851" i="21"/>
  <c r="J1851" i="21"/>
  <c r="L1851" i="21"/>
  <c r="N1851" i="21"/>
  <c r="P1851" i="21"/>
  <c r="I1852" i="21"/>
  <c r="H1853" i="21"/>
  <c r="J1852" i="21"/>
  <c r="L1852" i="21"/>
  <c r="N1852" i="21"/>
  <c r="P1852" i="21"/>
  <c r="Q1851" i="21"/>
  <c r="K1851" i="21"/>
  <c r="O1851" i="21"/>
  <c r="M1851" i="21"/>
  <c r="O1852" i="21"/>
  <c r="M1852" i="21"/>
  <c r="Q1852" i="21"/>
  <c r="K1852" i="21"/>
  <c r="I1853" i="21"/>
  <c r="H1854" i="21"/>
  <c r="J1853" i="21"/>
  <c r="L1853" i="21"/>
  <c r="N1853" i="21"/>
  <c r="P1853" i="21"/>
  <c r="Q1853" i="21"/>
  <c r="K1853" i="21"/>
  <c r="O1853" i="21"/>
  <c r="M1853" i="21"/>
  <c r="I1854" i="21"/>
  <c r="H1855" i="21"/>
  <c r="J1854" i="21"/>
  <c r="L1854" i="21"/>
  <c r="N1854" i="21"/>
  <c r="P1854" i="21"/>
  <c r="Q1854" i="21"/>
  <c r="K1854" i="21"/>
  <c r="O1854" i="21"/>
  <c r="M1854" i="21"/>
  <c r="H1856" i="21"/>
  <c r="I1855" i="21"/>
  <c r="J1855" i="21"/>
  <c r="L1855" i="21"/>
  <c r="N1855" i="21"/>
  <c r="P1855" i="21"/>
  <c r="I1856" i="21"/>
  <c r="H1857" i="21"/>
  <c r="J1856" i="21"/>
  <c r="L1856" i="21"/>
  <c r="N1856" i="21"/>
  <c r="P1856" i="21"/>
  <c r="Q1855" i="21"/>
  <c r="K1855" i="21"/>
  <c r="O1855" i="21"/>
  <c r="M1855" i="21"/>
  <c r="O1856" i="21"/>
  <c r="M1856" i="21"/>
  <c r="Q1856" i="21"/>
  <c r="K1856" i="21"/>
  <c r="I1857" i="21"/>
  <c r="H1858" i="21"/>
  <c r="J1857" i="21"/>
  <c r="L1857" i="21"/>
  <c r="N1857" i="21"/>
  <c r="P1857" i="21"/>
  <c r="Q1857" i="21"/>
  <c r="K1857" i="21"/>
  <c r="O1857" i="21"/>
  <c r="M1857" i="21"/>
  <c r="I1858" i="21"/>
  <c r="H1859" i="21"/>
  <c r="J1858" i="21"/>
  <c r="L1858" i="21"/>
  <c r="N1858" i="21"/>
  <c r="P1858" i="21"/>
  <c r="Q1858" i="21"/>
  <c r="K1858" i="21"/>
  <c r="O1858" i="21"/>
  <c r="M1858" i="21"/>
  <c r="H1860" i="21"/>
  <c r="I1859" i="21"/>
  <c r="J1859" i="21"/>
  <c r="L1859" i="21"/>
  <c r="N1859" i="21"/>
  <c r="P1859" i="21"/>
  <c r="I1860" i="21"/>
  <c r="H1861" i="21"/>
  <c r="J1860" i="21"/>
  <c r="L1860" i="21"/>
  <c r="N1860" i="21"/>
  <c r="P1860" i="21"/>
  <c r="Q1859" i="21"/>
  <c r="K1859" i="21"/>
  <c r="O1859" i="21"/>
  <c r="M1859" i="21"/>
  <c r="O1860" i="21"/>
  <c r="M1860" i="21"/>
  <c r="Q1860" i="21"/>
  <c r="K1860" i="21"/>
  <c r="I1861" i="21"/>
  <c r="H1862" i="21"/>
  <c r="J1861" i="21"/>
  <c r="L1861" i="21"/>
  <c r="N1861" i="21"/>
  <c r="P1861" i="21"/>
  <c r="Q1861" i="21"/>
  <c r="K1861" i="21"/>
  <c r="O1861" i="21"/>
  <c r="M1861" i="21"/>
  <c r="I1862" i="21"/>
  <c r="H1863" i="21"/>
  <c r="J1862" i="21"/>
  <c r="L1862" i="21"/>
  <c r="N1862" i="21"/>
  <c r="P1862" i="21"/>
  <c r="Q1862" i="21"/>
  <c r="K1862" i="21"/>
  <c r="O1862" i="21"/>
  <c r="M1862" i="21"/>
  <c r="H1864" i="21"/>
  <c r="I1863" i="21"/>
  <c r="J1863" i="21"/>
  <c r="L1863" i="21"/>
  <c r="N1863" i="21"/>
  <c r="P1863" i="21"/>
  <c r="I1864" i="21"/>
  <c r="H1865" i="21"/>
  <c r="J1864" i="21"/>
  <c r="L1864" i="21"/>
  <c r="N1864" i="21"/>
  <c r="P1864" i="21"/>
  <c r="Q1863" i="21"/>
  <c r="K1863" i="21"/>
  <c r="O1863" i="21"/>
  <c r="M1863" i="21"/>
  <c r="O1864" i="21"/>
  <c r="M1864" i="21"/>
  <c r="Q1864" i="21"/>
  <c r="K1864" i="21"/>
  <c r="I1865" i="21"/>
  <c r="H1866" i="21"/>
  <c r="J1865" i="21"/>
  <c r="L1865" i="21"/>
  <c r="N1865" i="21"/>
  <c r="P1865" i="21"/>
  <c r="Q1865" i="21"/>
  <c r="K1865" i="21"/>
  <c r="O1865" i="21"/>
  <c r="M1865" i="21"/>
  <c r="I1866" i="21"/>
  <c r="H1867" i="21"/>
  <c r="J1866" i="21"/>
  <c r="L1866" i="21"/>
  <c r="N1866" i="21"/>
  <c r="P1866" i="21"/>
  <c r="Q1866" i="21"/>
  <c r="K1866" i="21"/>
  <c r="O1866" i="21"/>
  <c r="M1866" i="21"/>
  <c r="H1868" i="21"/>
  <c r="I1867" i="21"/>
  <c r="J1867" i="21"/>
  <c r="L1867" i="21"/>
  <c r="N1867" i="21"/>
  <c r="P1867" i="21"/>
  <c r="I1868" i="21"/>
  <c r="H1869" i="21"/>
  <c r="J1868" i="21"/>
  <c r="L1868" i="21"/>
  <c r="N1868" i="21"/>
  <c r="P1868" i="21"/>
  <c r="Q1867" i="21"/>
  <c r="K1867" i="21"/>
  <c r="O1867" i="21"/>
  <c r="M1867" i="21"/>
  <c r="O1868" i="21"/>
  <c r="M1868" i="21"/>
  <c r="Q1868" i="21"/>
  <c r="K1868" i="21"/>
  <c r="I1869" i="21"/>
  <c r="H1870" i="21"/>
  <c r="J1869" i="21"/>
  <c r="L1869" i="21"/>
  <c r="N1869" i="21"/>
  <c r="P1869" i="21"/>
  <c r="Q1869" i="21"/>
  <c r="K1869" i="21"/>
  <c r="O1869" i="21"/>
  <c r="M1869" i="21"/>
  <c r="I1870" i="21"/>
  <c r="H1871" i="21"/>
  <c r="J1870" i="21"/>
  <c r="L1870" i="21"/>
  <c r="N1870" i="21"/>
  <c r="P1870" i="21"/>
  <c r="Q1870" i="21"/>
  <c r="K1870" i="21"/>
  <c r="O1870" i="21"/>
  <c r="M1870" i="21"/>
  <c r="H1872" i="21"/>
  <c r="I1871" i="21"/>
  <c r="J1871" i="21"/>
  <c r="L1871" i="21"/>
  <c r="N1871" i="21"/>
  <c r="P1871" i="21"/>
  <c r="I1872" i="21"/>
  <c r="H1873" i="21"/>
  <c r="J1872" i="21"/>
  <c r="L1872" i="21"/>
  <c r="N1872" i="21"/>
  <c r="P1872" i="21"/>
  <c r="Q1871" i="21"/>
  <c r="K1871" i="21"/>
  <c r="O1871" i="21"/>
  <c r="M1871" i="21"/>
  <c r="O1872" i="21"/>
  <c r="M1872" i="21"/>
  <c r="Q1872" i="21"/>
  <c r="K1872" i="21"/>
  <c r="I1873" i="21"/>
  <c r="H1874" i="21"/>
  <c r="J1873" i="21"/>
  <c r="L1873" i="21"/>
  <c r="N1873" i="21"/>
  <c r="P1873" i="21"/>
  <c r="Q1873" i="21"/>
  <c r="K1873" i="21"/>
  <c r="O1873" i="21"/>
  <c r="M1873" i="21"/>
  <c r="I1874" i="21"/>
  <c r="H1875" i="21"/>
  <c r="J1874" i="21"/>
  <c r="L1874" i="21"/>
  <c r="N1874" i="21"/>
  <c r="P1874" i="21"/>
  <c r="Q1874" i="21"/>
  <c r="K1874" i="21"/>
  <c r="O1874" i="21"/>
  <c r="M1874" i="21"/>
  <c r="H1876" i="21"/>
  <c r="I1875" i="21"/>
  <c r="J1875" i="21"/>
  <c r="L1875" i="21"/>
  <c r="N1875" i="21"/>
  <c r="P1875" i="21"/>
  <c r="I1876" i="21"/>
  <c r="H1877" i="21"/>
  <c r="J1876" i="21"/>
  <c r="L1876" i="21"/>
  <c r="N1876" i="21"/>
  <c r="P1876" i="21"/>
  <c r="Q1875" i="21"/>
  <c r="K1875" i="21"/>
  <c r="O1875" i="21"/>
  <c r="M1875" i="21"/>
  <c r="O1876" i="21"/>
  <c r="M1876" i="21"/>
  <c r="Q1876" i="21"/>
  <c r="K1876" i="21"/>
  <c r="I1877" i="21"/>
  <c r="H1878" i="21"/>
  <c r="J1877" i="21"/>
  <c r="L1877" i="21"/>
  <c r="N1877" i="21"/>
  <c r="P1877" i="21"/>
  <c r="Q1877" i="21"/>
  <c r="K1877" i="21"/>
  <c r="O1877" i="21"/>
  <c r="M1877" i="21"/>
  <c r="I1878" i="21"/>
  <c r="H1879" i="21"/>
  <c r="J1878" i="21"/>
  <c r="L1878" i="21"/>
  <c r="N1878" i="21"/>
  <c r="P1878" i="21"/>
  <c r="Q1878" i="21"/>
  <c r="K1878" i="21"/>
  <c r="O1878" i="21"/>
  <c r="M1878" i="21"/>
  <c r="H1880" i="21"/>
  <c r="I1879" i="21"/>
  <c r="J1879" i="21"/>
  <c r="L1879" i="21"/>
  <c r="N1879" i="21"/>
  <c r="P1879" i="21"/>
  <c r="I1880" i="21"/>
  <c r="H1881" i="21"/>
  <c r="J1880" i="21"/>
  <c r="L1880" i="21"/>
  <c r="N1880" i="21"/>
  <c r="P1880" i="21"/>
  <c r="Q1879" i="21"/>
  <c r="K1879" i="21"/>
  <c r="O1879" i="21"/>
  <c r="M1879" i="21"/>
  <c r="O1880" i="21"/>
  <c r="M1880" i="21"/>
  <c r="Q1880" i="21"/>
  <c r="K1880" i="21"/>
  <c r="I1881" i="21"/>
  <c r="H1882" i="21"/>
  <c r="J1881" i="21"/>
  <c r="L1881" i="21"/>
  <c r="N1881" i="21"/>
  <c r="P1881" i="21"/>
  <c r="Q1881" i="21"/>
  <c r="K1881" i="21"/>
  <c r="O1881" i="21"/>
  <c r="M1881" i="21"/>
  <c r="I1882" i="21"/>
  <c r="H1883" i="21"/>
  <c r="J1882" i="21"/>
  <c r="L1882" i="21"/>
  <c r="N1882" i="21"/>
  <c r="P1882" i="21"/>
  <c r="Q1882" i="21"/>
  <c r="K1882" i="21"/>
  <c r="O1882" i="21"/>
  <c r="M1882" i="21"/>
  <c r="H1884" i="21"/>
  <c r="I1883" i="21"/>
  <c r="J1883" i="21"/>
  <c r="L1883" i="21"/>
  <c r="N1883" i="21"/>
  <c r="P1883" i="21"/>
  <c r="I1884" i="21"/>
  <c r="H1885" i="21"/>
  <c r="J1884" i="21"/>
  <c r="L1884" i="21"/>
  <c r="N1884" i="21"/>
  <c r="P1884" i="21"/>
  <c r="Q1883" i="21"/>
  <c r="K1883" i="21"/>
  <c r="O1883" i="21"/>
  <c r="M1883" i="21"/>
  <c r="O1884" i="21"/>
  <c r="M1884" i="21"/>
  <c r="Q1884" i="21"/>
  <c r="K1884" i="21"/>
  <c r="I1885" i="21"/>
  <c r="H1886" i="21"/>
  <c r="J1885" i="21"/>
  <c r="L1885" i="21"/>
  <c r="N1885" i="21"/>
  <c r="P1885" i="21"/>
  <c r="Q1885" i="21"/>
  <c r="K1885" i="21"/>
  <c r="O1885" i="21"/>
  <c r="M1885" i="21"/>
  <c r="I1886" i="21"/>
  <c r="H1887" i="21"/>
  <c r="J1886" i="21"/>
  <c r="L1886" i="21"/>
  <c r="N1886" i="21"/>
  <c r="P1886" i="21"/>
  <c r="Q1886" i="21"/>
  <c r="K1886" i="21"/>
  <c r="O1886" i="21"/>
  <c r="M1886" i="21"/>
  <c r="H1888" i="21"/>
  <c r="I1887" i="21"/>
  <c r="J1887" i="21"/>
  <c r="L1887" i="21"/>
  <c r="N1887" i="21"/>
  <c r="P1887" i="21"/>
  <c r="I1888" i="21"/>
  <c r="H1889" i="21"/>
  <c r="J1888" i="21"/>
  <c r="L1888" i="21"/>
  <c r="N1888" i="21"/>
  <c r="P1888" i="21"/>
  <c r="Q1887" i="21"/>
  <c r="K1887" i="21"/>
  <c r="O1887" i="21"/>
  <c r="M1887" i="21"/>
  <c r="O1888" i="21"/>
  <c r="M1888" i="21"/>
  <c r="Q1888" i="21"/>
  <c r="K1888" i="21"/>
  <c r="I1889" i="21"/>
  <c r="H1890" i="21"/>
  <c r="J1889" i="21"/>
  <c r="L1889" i="21"/>
  <c r="N1889" i="21"/>
  <c r="P1889" i="21"/>
  <c r="Q1889" i="21"/>
  <c r="K1889" i="21"/>
  <c r="O1889" i="21"/>
  <c r="M1889" i="21"/>
  <c r="I1890" i="21"/>
  <c r="H1891" i="21"/>
  <c r="J1890" i="21"/>
  <c r="L1890" i="21"/>
  <c r="N1890" i="21"/>
  <c r="P1890" i="21"/>
  <c r="Q1890" i="21"/>
  <c r="K1890" i="21"/>
  <c r="O1890" i="21"/>
  <c r="M1890" i="21"/>
  <c r="H1892" i="21"/>
  <c r="I1891" i="21"/>
  <c r="J1891" i="21"/>
  <c r="L1891" i="21"/>
  <c r="N1891" i="21"/>
  <c r="P1891" i="21"/>
  <c r="I1892" i="21"/>
  <c r="H1893" i="21"/>
  <c r="J1892" i="21"/>
  <c r="L1892" i="21"/>
  <c r="N1892" i="21"/>
  <c r="P1892" i="21"/>
  <c r="Q1891" i="21"/>
  <c r="K1891" i="21"/>
  <c r="O1891" i="21"/>
  <c r="M1891" i="21"/>
  <c r="O1892" i="21"/>
  <c r="M1892" i="21"/>
  <c r="Q1892" i="21"/>
  <c r="K1892" i="21"/>
  <c r="I1893" i="21"/>
  <c r="H1894" i="21"/>
  <c r="J1893" i="21"/>
  <c r="L1893" i="21"/>
  <c r="N1893" i="21"/>
  <c r="P1893" i="21"/>
  <c r="Q1893" i="21"/>
  <c r="K1893" i="21"/>
  <c r="O1893" i="21"/>
  <c r="M1893" i="21"/>
  <c r="I1894" i="21"/>
  <c r="H1895" i="21"/>
  <c r="J1894" i="21"/>
  <c r="L1894" i="21"/>
  <c r="N1894" i="21"/>
  <c r="P1894" i="21"/>
  <c r="Q1894" i="21"/>
  <c r="K1894" i="21"/>
  <c r="O1894" i="21"/>
  <c r="M1894" i="21"/>
  <c r="H1896" i="21"/>
  <c r="I1895" i="21"/>
  <c r="J1895" i="21"/>
  <c r="L1895" i="21"/>
  <c r="N1895" i="21"/>
  <c r="P1895" i="21"/>
  <c r="I1896" i="21"/>
  <c r="H1897" i="21"/>
  <c r="J1896" i="21"/>
  <c r="L1896" i="21"/>
  <c r="N1896" i="21"/>
  <c r="P1896" i="21"/>
  <c r="Q1895" i="21"/>
  <c r="K1895" i="21"/>
  <c r="O1895" i="21"/>
  <c r="M1895" i="21"/>
  <c r="O1896" i="21"/>
  <c r="M1896" i="21"/>
  <c r="Q1896" i="21"/>
  <c r="K1896" i="21"/>
  <c r="I1897" i="21"/>
  <c r="H1898" i="21"/>
  <c r="J1897" i="21"/>
  <c r="L1897" i="21"/>
  <c r="N1897" i="21"/>
  <c r="P1897" i="21"/>
  <c r="Q1897" i="21"/>
  <c r="K1897" i="21"/>
  <c r="O1897" i="21"/>
  <c r="M1897" i="21"/>
  <c r="I1898" i="21"/>
  <c r="H1899" i="21"/>
  <c r="J1898" i="21"/>
  <c r="L1898" i="21"/>
  <c r="N1898" i="21"/>
  <c r="P1898" i="21"/>
  <c r="Q1898" i="21"/>
  <c r="K1898" i="21"/>
  <c r="O1898" i="21"/>
  <c r="M1898" i="21"/>
  <c r="H1900" i="21"/>
  <c r="I1899" i="21"/>
  <c r="J1899" i="21"/>
  <c r="L1899" i="21"/>
  <c r="N1899" i="21"/>
  <c r="P1899" i="21"/>
  <c r="I1900" i="21"/>
  <c r="H1901" i="21"/>
  <c r="J1900" i="21"/>
  <c r="L1900" i="21"/>
  <c r="N1900" i="21"/>
  <c r="P1900" i="21"/>
  <c r="Q1899" i="21"/>
  <c r="K1899" i="21"/>
  <c r="O1899" i="21"/>
  <c r="M1899" i="21"/>
  <c r="O1900" i="21"/>
  <c r="M1900" i="21"/>
  <c r="Q1900" i="21"/>
  <c r="K1900" i="21"/>
  <c r="I1901" i="21"/>
  <c r="H1902" i="21"/>
  <c r="J1901" i="21"/>
  <c r="L1901" i="21"/>
  <c r="N1901" i="21"/>
  <c r="P1901" i="21"/>
  <c r="Q1901" i="21"/>
  <c r="K1901" i="21"/>
  <c r="O1901" i="21"/>
  <c r="M1901" i="21"/>
  <c r="I1902" i="21"/>
  <c r="H1903" i="21"/>
  <c r="J1902" i="21"/>
  <c r="L1902" i="21"/>
  <c r="N1902" i="21"/>
  <c r="P1902" i="21"/>
  <c r="M1902" i="21"/>
  <c r="Q1902" i="21"/>
  <c r="K1902" i="21"/>
  <c r="O1902" i="21"/>
  <c r="H1904" i="21"/>
  <c r="I1903" i="21"/>
  <c r="J1903" i="21"/>
  <c r="L1903" i="21"/>
  <c r="N1903" i="21"/>
  <c r="P1903" i="21"/>
  <c r="L1904" i="21"/>
  <c r="I1904" i="21"/>
  <c r="H1905" i="21"/>
  <c r="J1904" i="21"/>
  <c r="N1904" i="21"/>
  <c r="P1904" i="21"/>
  <c r="Q1903" i="21"/>
  <c r="K1903" i="21"/>
  <c r="O1903" i="21"/>
  <c r="M1903" i="21"/>
  <c r="O1904" i="21"/>
  <c r="M1904" i="21"/>
  <c r="Q1904" i="21"/>
  <c r="K1904" i="21"/>
  <c r="L1905" i="21"/>
  <c r="I1905" i="21"/>
  <c r="H1906" i="21"/>
  <c r="J1905" i="21"/>
  <c r="N1905" i="21"/>
  <c r="P1905" i="21"/>
  <c r="K1905" i="21"/>
  <c r="Q1905" i="21"/>
  <c r="O1905" i="21"/>
  <c r="M1905" i="21"/>
  <c r="L1906" i="21"/>
  <c r="I1906" i="21"/>
  <c r="H1907" i="21"/>
  <c r="J1906" i="21"/>
  <c r="N1906" i="21"/>
  <c r="P1906" i="21"/>
  <c r="M1906" i="21"/>
  <c r="Q1906" i="21"/>
  <c r="K1906" i="21"/>
  <c r="O1906" i="21"/>
  <c r="H1908" i="21"/>
  <c r="I1907" i="21"/>
  <c r="J1907" i="21"/>
  <c r="L1907" i="21"/>
  <c r="N1907" i="21"/>
  <c r="P1907" i="21"/>
  <c r="L1908" i="21"/>
  <c r="I1908" i="21"/>
  <c r="H1909" i="21"/>
  <c r="J1908" i="21"/>
  <c r="N1908" i="21"/>
  <c r="P1908" i="21"/>
  <c r="Q1907" i="21"/>
  <c r="K1907" i="21"/>
  <c r="O1907" i="21"/>
  <c r="M1907" i="21"/>
  <c r="O1908" i="21"/>
  <c r="M1908" i="21"/>
  <c r="Q1908" i="21"/>
  <c r="K1908" i="21"/>
  <c r="L1909" i="21"/>
  <c r="I1909" i="21"/>
  <c r="H1910" i="21"/>
  <c r="J1909" i="21"/>
  <c r="N1909" i="21"/>
  <c r="P1909" i="21"/>
  <c r="K1909" i="21"/>
  <c r="Q1909" i="21"/>
  <c r="O1909" i="21"/>
  <c r="M1909" i="21"/>
  <c r="L1910" i="21"/>
  <c r="I1910" i="21"/>
  <c r="H1911" i="21"/>
  <c r="J1910" i="21"/>
  <c r="N1910" i="21"/>
  <c r="P1910" i="21"/>
  <c r="M1910" i="21"/>
  <c r="Q1910" i="21"/>
  <c r="K1910" i="21"/>
  <c r="O1910" i="21"/>
  <c r="H1912" i="21"/>
  <c r="I1911" i="21"/>
  <c r="J1911" i="21"/>
  <c r="L1911" i="21"/>
  <c r="N1911" i="21"/>
  <c r="P1911" i="21"/>
  <c r="L1912" i="21"/>
  <c r="I1912" i="21"/>
  <c r="H1913" i="21"/>
  <c r="J1912" i="21"/>
  <c r="N1912" i="21"/>
  <c r="P1912" i="21"/>
  <c r="Q1911" i="21"/>
  <c r="K1911" i="21"/>
  <c r="O1911" i="21"/>
  <c r="M1911" i="21"/>
  <c r="O1912" i="21"/>
  <c r="M1912" i="21"/>
  <c r="Q1912" i="21"/>
  <c r="K1912" i="21"/>
  <c r="L1913" i="21"/>
  <c r="I1913" i="21"/>
  <c r="H1914" i="21"/>
  <c r="J1913" i="21"/>
  <c r="N1913" i="21"/>
  <c r="P1913" i="21"/>
  <c r="K1913" i="21"/>
  <c r="Q1913" i="21"/>
  <c r="O1913" i="21"/>
  <c r="M1913" i="21"/>
  <c r="L1914" i="21"/>
  <c r="I1914" i="21"/>
  <c r="H1915" i="21"/>
  <c r="J1914" i="21"/>
  <c r="N1914" i="21"/>
  <c r="P1914" i="21"/>
  <c r="M1914" i="21"/>
  <c r="Q1914" i="21"/>
  <c r="K1914" i="21"/>
  <c r="O1914" i="21"/>
  <c r="H1916" i="21"/>
  <c r="I1915" i="21"/>
  <c r="J1915" i="21"/>
  <c r="L1915" i="21"/>
  <c r="N1915" i="21"/>
  <c r="P1915" i="21"/>
  <c r="L1916" i="21"/>
  <c r="I1916" i="21"/>
  <c r="H1917" i="21"/>
  <c r="J1916" i="21"/>
  <c r="N1916" i="21"/>
  <c r="P1916" i="21"/>
  <c r="Q1915" i="21"/>
  <c r="K1915" i="21"/>
  <c r="O1915" i="21"/>
  <c r="M1915" i="21"/>
  <c r="O1916" i="21"/>
  <c r="M1916" i="21"/>
  <c r="Q1916" i="21"/>
  <c r="K1916" i="21"/>
  <c r="L1917" i="21"/>
  <c r="I1917" i="21"/>
  <c r="H1918" i="21"/>
  <c r="J1917" i="21"/>
  <c r="N1917" i="21"/>
  <c r="P1917" i="21"/>
  <c r="K1917" i="21"/>
  <c r="Q1917" i="21"/>
  <c r="O1917" i="21"/>
  <c r="M1917" i="21"/>
  <c r="L1918" i="21"/>
  <c r="I1918" i="21"/>
  <c r="H1919" i="21"/>
  <c r="J1918" i="21"/>
  <c r="N1918" i="21"/>
  <c r="P1918" i="21"/>
  <c r="M1918" i="21"/>
  <c r="Q1918" i="21"/>
  <c r="K1918" i="21"/>
  <c r="O1918" i="21"/>
  <c r="H1920" i="21"/>
  <c r="I1919" i="21"/>
  <c r="J1919" i="21"/>
  <c r="L1919" i="21"/>
  <c r="N1919" i="21"/>
  <c r="P1919" i="21"/>
  <c r="L1920" i="21"/>
  <c r="I1920" i="21"/>
  <c r="H1921" i="21"/>
  <c r="J1920" i="21"/>
  <c r="N1920" i="21"/>
  <c r="P1920" i="21"/>
  <c r="Q1919" i="21"/>
  <c r="K1919" i="21"/>
  <c r="O1919" i="21"/>
  <c r="M1919" i="21"/>
  <c r="O1920" i="21"/>
  <c r="M1920" i="21"/>
  <c r="Q1920" i="21"/>
  <c r="K1920" i="21"/>
  <c r="L1921" i="21"/>
  <c r="I1921" i="21"/>
  <c r="H1922" i="21"/>
  <c r="J1921" i="21"/>
  <c r="N1921" i="21"/>
  <c r="P1921" i="21"/>
  <c r="K1921" i="21"/>
  <c r="Q1921" i="21"/>
  <c r="O1921" i="21"/>
  <c r="M1921" i="21"/>
  <c r="L1922" i="21"/>
  <c r="I1922" i="21"/>
  <c r="H1923" i="21"/>
  <c r="J1922" i="21"/>
  <c r="N1922" i="21"/>
  <c r="P1922" i="21"/>
  <c r="M1922" i="21"/>
  <c r="Q1922" i="21"/>
  <c r="K1922" i="21"/>
  <c r="O1922" i="21"/>
  <c r="H1924" i="21"/>
  <c r="I1923" i="21"/>
  <c r="J1923" i="21"/>
  <c r="L1923" i="21"/>
  <c r="N1923" i="21"/>
  <c r="P1923" i="21"/>
  <c r="L1924" i="21"/>
  <c r="I1924" i="21"/>
  <c r="H1925" i="21"/>
  <c r="J1924" i="21"/>
  <c r="N1924" i="21"/>
  <c r="P1924" i="21"/>
  <c r="Q1923" i="21"/>
  <c r="K1923" i="21"/>
  <c r="O1923" i="21"/>
  <c r="M1923" i="21"/>
  <c r="O1924" i="21"/>
  <c r="M1924" i="21"/>
  <c r="Q1924" i="21"/>
  <c r="K1924" i="21"/>
  <c r="L1925" i="21"/>
  <c r="I1925" i="21"/>
  <c r="H1926" i="21"/>
  <c r="J1925" i="21"/>
  <c r="N1925" i="21"/>
  <c r="P1925" i="21"/>
  <c r="K1925" i="21"/>
  <c r="Q1925" i="21"/>
  <c r="O1925" i="21"/>
  <c r="M1925" i="21"/>
  <c r="L1926" i="21"/>
  <c r="I1926" i="21"/>
  <c r="H1927" i="21"/>
  <c r="J1926" i="21"/>
  <c r="N1926" i="21"/>
  <c r="P1926" i="21"/>
  <c r="M1926" i="21"/>
  <c r="Q1926" i="21"/>
  <c r="K1926" i="21"/>
  <c r="O1926" i="21"/>
  <c r="H1928" i="21"/>
  <c r="I1927" i="21"/>
  <c r="J1927" i="21"/>
  <c r="L1927" i="21"/>
  <c r="N1927" i="21"/>
  <c r="P1927" i="21"/>
  <c r="L1928" i="21"/>
  <c r="I1928" i="21"/>
  <c r="H1929" i="21"/>
  <c r="J1928" i="21"/>
  <c r="N1928" i="21"/>
  <c r="P1928" i="21"/>
  <c r="Q1927" i="21"/>
  <c r="K1927" i="21"/>
  <c r="O1927" i="21"/>
  <c r="M1927" i="21"/>
  <c r="O1928" i="21"/>
  <c r="M1928" i="21"/>
  <c r="Q1928" i="21"/>
  <c r="K1928" i="21"/>
  <c r="L1929" i="21"/>
  <c r="I1929" i="21"/>
  <c r="H1930" i="21"/>
  <c r="J1929" i="21"/>
  <c r="N1929" i="21"/>
  <c r="P1929" i="21"/>
  <c r="K1929" i="21"/>
  <c r="Q1929" i="21"/>
  <c r="O1929" i="21"/>
  <c r="M1929" i="21"/>
  <c r="I1930" i="21"/>
  <c r="H1931" i="21"/>
  <c r="J1930" i="21"/>
  <c r="L1930" i="21"/>
  <c r="N1930" i="21"/>
  <c r="P1930" i="21"/>
  <c r="M1930" i="21"/>
  <c r="O1930" i="21"/>
  <c r="Q1930" i="21"/>
  <c r="K1930" i="21"/>
  <c r="P1931" i="21"/>
  <c r="J1931" i="21"/>
  <c r="L1931" i="21"/>
  <c r="N1931" i="21"/>
  <c r="H1932" i="21"/>
  <c r="I1931" i="21"/>
  <c r="I1932" i="21"/>
  <c r="H1933" i="21"/>
  <c r="J1932" i="21"/>
  <c r="L1932" i="21"/>
  <c r="N1932" i="21"/>
  <c r="P1932" i="21"/>
  <c r="Q1931" i="21"/>
  <c r="K1931" i="21"/>
  <c r="M1931" i="21"/>
  <c r="O1931" i="21"/>
  <c r="M1932" i="21"/>
  <c r="O1932" i="21"/>
  <c r="Q1932" i="21"/>
  <c r="K1932" i="21"/>
  <c r="P1933" i="21"/>
  <c r="J1933" i="21"/>
  <c r="I1933" i="21"/>
  <c r="H1934" i="21"/>
  <c r="L1933" i="21"/>
  <c r="N1933" i="21"/>
  <c r="K1933" i="21"/>
  <c r="Q1933" i="21"/>
  <c r="O1933" i="21"/>
  <c r="M1933" i="21"/>
  <c r="I1934" i="21"/>
  <c r="H1935" i="21"/>
  <c r="J1934" i="21"/>
  <c r="L1934" i="21"/>
  <c r="N1934" i="21"/>
  <c r="P1934" i="21"/>
  <c r="M1934" i="21"/>
  <c r="O1934" i="21"/>
  <c r="Q1934" i="21"/>
  <c r="K1934" i="21"/>
  <c r="P1935" i="21"/>
  <c r="J1935" i="21"/>
  <c r="L1935" i="21"/>
  <c r="N1935" i="21"/>
  <c r="H1936" i="21"/>
  <c r="I1935" i="21"/>
  <c r="I1936" i="21"/>
  <c r="H1937" i="21"/>
  <c r="J1936" i="21"/>
  <c r="L1936" i="21"/>
  <c r="N1936" i="21"/>
  <c r="P1936" i="21"/>
  <c r="Q1935" i="21"/>
  <c r="K1935" i="21"/>
  <c r="M1935" i="21"/>
  <c r="O1935" i="21"/>
  <c r="M1936" i="21"/>
  <c r="O1936" i="21"/>
  <c r="Q1936" i="21"/>
  <c r="K1936" i="21"/>
  <c r="P1937" i="21"/>
  <c r="J1937" i="21"/>
  <c r="I1937" i="21"/>
  <c r="H1938" i="21"/>
  <c r="L1937" i="21"/>
  <c r="N1937" i="21"/>
  <c r="K1937" i="21"/>
  <c r="Q1937" i="21"/>
  <c r="O1937" i="21"/>
  <c r="M1937" i="21"/>
  <c r="I1938" i="21"/>
  <c r="H1939" i="21"/>
  <c r="J1938" i="21"/>
  <c r="L1938" i="21"/>
  <c r="N1938" i="21"/>
  <c r="P1938" i="21"/>
  <c r="M1938" i="21"/>
  <c r="O1938" i="21"/>
  <c r="Q1938" i="21"/>
  <c r="K1938" i="21"/>
  <c r="P1939" i="21"/>
  <c r="J1939" i="21"/>
  <c r="L1939" i="21"/>
  <c r="N1939" i="21"/>
  <c r="I1939" i="21"/>
  <c r="H1940" i="21"/>
  <c r="M1939" i="21"/>
  <c r="Q1939" i="21"/>
  <c r="K1939" i="21"/>
  <c r="O1939" i="21"/>
  <c r="I1940" i="21"/>
  <c r="H1941" i="21"/>
  <c r="J1940" i="21"/>
  <c r="L1940" i="21"/>
  <c r="P1940" i="21"/>
  <c r="N1940" i="21"/>
  <c r="O1940" i="21"/>
  <c r="K1940" i="21"/>
  <c r="M1940" i="21"/>
  <c r="Q1940" i="21"/>
  <c r="I1941" i="21"/>
  <c r="H1942" i="21"/>
  <c r="J1941" i="21"/>
  <c r="L1941" i="21"/>
  <c r="N1941" i="21"/>
  <c r="P1941" i="21"/>
  <c r="K1941" i="21"/>
  <c r="Q1941" i="21"/>
  <c r="O1941" i="21"/>
  <c r="M1941" i="21"/>
  <c r="H1943" i="21"/>
  <c r="I1942" i="21"/>
  <c r="J1942" i="21"/>
  <c r="L1942" i="21"/>
  <c r="N1942" i="21"/>
  <c r="P1942" i="21"/>
  <c r="P1943" i="21"/>
  <c r="J1943" i="21"/>
  <c r="H1944" i="21"/>
  <c r="I1943" i="21"/>
  <c r="L1943" i="21"/>
  <c r="N1943" i="21"/>
  <c r="M1942" i="21"/>
  <c r="Q1942" i="21"/>
  <c r="K1942" i="21"/>
  <c r="O1942" i="21"/>
  <c r="H1945" i="21"/>
  <c r="I1944" i="21"/>
  <c r="J1944" i="21"/>
  <c r="L1944" i="21"/>
  <c r="N1944" i="21"/>
  <c r="P1944" i="21"/>
  <c r="Q1943" i="21"/>
  <c r="K1943" i="21"/>
  <c r="M1943" i="21"/>
  <c r="O1943" i="21"/>
  <c r="P1945" i="21"/>
  <c r="J1945" i="21"/>
  <c r="L1945" i="21"/>
  <c r="N1945" i="21"/>
  <c r="I1945" i="21"/>
  <c r="H1946" i="21"/>
  <c r="K1944" i="21"/>
  <c r="O1944" i="21"/>
  <c r="M1944" i="21"/>
  <c r="Q1944" i="21"/>
  <c r="K1945" i="21"/>
  <c r="Q1945" i="21"/>
  <c r="O1945" i="21"/>
  <c r="M1945" i="21"/>
  <c r="H1947" i="21"/>
  <c r="I1946" i="21"/>
  <c r="J1946" i="21"/>
  <c r="L1946" i="21"/>
  <c r="N1946" i="21"/>
  <c r="P1946" i="21"/>
  <c r="P1947" i="21"/>
  <c r="J1947" i="21"/>
  <c r="H1948" i="21"/>
  <c r="I1947" i="21"/>
  <c r="L1947" i="21"/>
  <c r="N1947" i="21"/>
  <c r="M1946" i="21"/>
  <c r="Q1946" i="21"/>
  <c r="K1946" i="21"/>
  <c r="O1946" i="21"/>
  <c r="I1948" i="21"/>
  <c r="H1949" i="21"/>
  <c r="J1948" i="21"/>
  <c r="L1948" i="21"/>
  <c r="N1948" i="21"/>
  <c r="P1948" i="21"/>
  <c r="Q1947" i="21"/>
  <c r="K1947" i="21"/>
  <c r="M1947" i="21"/>
  <c r="O1947" i="21"/>
  <c r="M1948" i="21"/>
  <c r="O1948" i="21"/>
  <c r="Q1948" i="21"/>
  <c r="K1948" i="21"/>
  <c r="P1949" i="21"/>
  <c r="J1949" i="21"/>
  <c r="H1950" i="21"/>
  <c r="I1949" i="21"/>
  <c r="L1949" i="21"/>
  <c r="N1949" i="21"/>
  <c r="H1951" i="21"/>
  <c r="I1950" i="21"/>
  <c r="J1950" i="21"/>
  <c r="L1950" i="21"/>
  <c r="P1950" i="21"/>
  <c r="N1950" i="21"/>
  <c r="K1949" i="21"/>
  <c r="O1949" i="21"/>
  <c r="M1949" i="21"/>
  <c r="Q1949" i="21"/>
  <c r="H1952" i="21"/>
  <c r="I1951" i="21"/>
  <c r="J1951" i="21"/>
  <c r="L1951" i="21"/>
  <c r="N1951" i="21"/>
  <c r="P1951" i="21"/>
  <c r="O1950" i="21"/>
  <c r="Q1950" i="21"/>
  <c r="K1950" i="21"/>
  <c r="M1950" i="21"/>
  <c r="I1952" i="21"/>
  <c r="H1953" i="21"/>
  <c r="J1952" i="21"/>
  <c r="L1952" i="21"/>
  <c r="N1952" i="21"/>
  <c r="P1952" i="21"/>
  <c r="Q1951" i="21"/>
  <c r="K1951" i="21"/>
  <c r="M1951" i="21"/>
  <c r="O1951" i="21"/>
  <c r="M1952" i="21"/>
  <c r="O1952" i="21"/>
  <c r="Q1952" i="21"/>
  <c r="K1952" i="21"/>
  <c r="P1953" i="21"/>
  <c r="J1953" i="21"/>
  <c r="H1954" i="21"/>
  <c r="I1953" i="21"/>
  <c r="L1953" i="21"/>
  <c r="N1953" i="21"/>
  <c r="I1954" i="21"/>
  <c r="H1955" i="21"/>
  <c r="J1954" i="21"/>
  <c r="L1954" i="21"/>
  <c r="P1954" i="21"/>
  <c r="N1954" i="21"/>
  <c r="K1953" i="21"/>
  <c r="O1953" i="21"/>
  <c r="M1953" i="21"/>
  <c r="Q1953" i="21"/>
  <c r="O1954" i="21"/>
  <c r="M1954" i="21"/>
  <c r="Q1954" i="21"/>
  <c r="K1954" i="21"/>
  <c r="N1955" i="21"/>
  <c r="H1956" i="21"/>
  <c r="I1955" i="21"/>
  <c r="L1955" i="21"/>
  <c r="P1955" i="21"/>
  <c r="J1955" i="21"/>
  <c r="I1956" i="21"/>
  <c r="H1957" i="21"/>
  <c r="J1956" i="21"/>
  <c r="L1956" i="21"/>
  <c r="N1956" i="21"/>
  <c r="P1956" i="21"/>
  <c r="Q1955" i="21"/>
  <c r="K1955" i="21"/>
  <c r="M1955" i="21"/>
  <c r="O1955" i="21"/>
  <c r="M1956" i="21"/>
  <c r="Q1956" i="21"/>
  <c r="O1956" i="21"/>
  <c r="K1956" i="21"/>
  <c r="H1958" i="21"/>
  <c r="P1957" i="21"/>
  <c r="J1957" i="21"/>
  <c r="I1957" i="21"/>
  <c r="L1957" i="21"/>
  <c r="N1957" i="21"/>
  <c r="J1958" i="21"/>
  <c r="I1958" i="21"/>
  <c r="H1959" i="21"/>
  <c r="L1958" i="21"/>
  <c r="P1958" i="21"/>
  <c r="N1958" i="21"/>
  <c r="K1957" i="21"/>
  <c r="O1957" i="21"/>
  <c r="M1957" i="21"/>
  <c r="Q1957" i="21"/>
  <c r="O1958" i="21"/>
  <c r="M1958" i="21"/>
  <c r="Q1958" i="21"/>
  <c r="K1958" i="21"/>
  <c r="N1959" i="21"/>
  <c r="P1959" i="21"/>
  <c r="H1960" i="21"/>
  <c r="I1959" i="21"/>
  <c r="L1959" i="21"/>
  <c r="J1959" i="21"/>
  <c r="I1960" i="21"/>
  <c r="H1961" i="21"/>
  <c r="J1960" i="21"/>
  <c r="L1960" i="21"/>
  <c r="N1960" i="21"/>
  <c r="P1960" i="21"/>
  <c r="Q1959" i="21"/>
  <c r="K1959" i="21"/>
  <c r="M1959" i="21"/>
  <c r="O1959" i="21"/>
  <c r="M1960" i="21"/>
  <c r="Q1960" i="21"/>
  <c r="O1960" i="21"/>
  <c r="K1960" i="21"/>
  <c r="H1962" i="21"/>
  <c r="P1961" i="21"/>
  <c r="J1961" i="21"/>
  <c r="I1961" i="21"/>
  <c r="L1961" i="21"/>
  <c r="N1961" i="21"/>
  <c r="H1963" i="21"/>
  <c r="J1962" i="21"/>
  <c r="I1962" i="21"/>
  <c r="L1962" i="21"/>
  <c r="P1962" i="21"/>
  <c r="N1962" i="21"/>
  <c r="K1961" i="21"/>
  <c r="O1961" i="21"/>
  <c r="M1961" i="21"/>
  <c r="Q1961" i="21"/>
  <c r="J1963" i="21"/>
  <c r="H1964" i="21"/>
  <c r="I1963" i="21"/>
  <c r="L1963" i="21"/>
  <c r="N1963" i="21"/>
  <c r="P1963" i="21"/>
  <c r="O1962" i="21"/>
  <c r="Q1962" i="21"/>
  <c r="K1962" i="21"/>
  <c r="M1962" i="21"/>
  <c r="I1964" i="21"/>
  <c r="H1965" i="21"/>
  <c r="J1964" i="21"/>
  <c r="L1964" i="21"/>
  <c r="N1964" i="21"/>
  <c r="P1964" i="21"/>
  <c r="Q1963" i="21"/>
  <c r="K1963" i="21"/>
  <c r="M1963" i="21"/>
  <c r="O1963" i="21"/>
  <c r="Q1964" i="21"/>
  <c r="M1964" i="21"/>
  <c r="O1964" i="21"/>
  <c r="K1964" i="21"/>
  <c r="H1966" i="21"/>
  <c r="P1965" i="21"/>
  <c r="J1965" i="21"/>
  <c r="I1965" i="21"/>
  <c r="L1965" i="21"/>
  <c r="N1965" i="21"/>
  <c r="H1967" i="21"/>
  <c r="I1966" i="21"/>
  <c r="J1966" i="21"/>
  <c r="L1966" i="21"/>
  <c r="P1966" i="21"/>
  <c r="N1966" i="21"/>
  <c r="K1965" i="21"/>
  <c r="O1965" i="21"/>
  <c r="M1965" i="21"/>
  <c r="Q1965" i="21"/>
  <c r="N1967" i="21"/>
  <c r="P1967" i="21"/>
  <c r="L1967" i="21"/>
  <c r="I1967" i="21"/>
  <c r="H1968" i="21"/>
  <c r="J1967" i="21"/>
  <c r="O1966" i="21"/>
  <c r="M1966" i="21"/>
  <c r="Q1966" i="21"/>
  <c r="K1966" i="21"/>
  <c r="M1967" i="21"/>
  <c r="Q1967" i="21"/>
  <c r="K1967" i="21"/>
  <c r="O1967" i="21"/>
  <c r="H1969" i="21"/>
  <c r="I1968" i="21"/>
  <c r="J1968" i="21"/>
  <c r="L1968" i="21"/>
  <c r="P1968" i="21"/>
  <c r="N1968" i="21"/>
  <c r="J1969" i="21"/>
  <c r="H1970" i="21"/>
  <c r="I1969" i="21"/>
  <c r="L1969" i="21"/>
  <c r="N1969" i="21"/>
  <c r="P1969" i="21"/>
  <c r="K1968" i="21"/>
  <c r="O1968" i="21"/>
  <c r="M1968" i="21"/>
  <c r="Q1968" i="21"/>
  <c r="H1971" i="21"/>
  <c r="I1970" i="21"/>
  <c r="J1970" i="21"/>
  <c r="L1970" i="21"/>
  <c r="P1970" i="21"/>
  <c r="N1970" i="21"/>
  <c r="Q1969" i="21"/>
  <c r="K1969" i="21"/>
  <c r="O1969" i="21"/>
  <c r="M1969" i="21"/>
  <c r="L1971" i="21"/>
  <c r="N1971" i="21"/>
  <c r="J1971" i="21"/>
  <c r="H1972" i="21"/>
  <c r="I1971" i="21"/>
  <c r="P1971" i="21"/>
  <c r="O1970" i="21"/>
  <c r="M1970" i="21"/>
  <c r="Q1970" i="21"/>
  <c r="K1970" i="21"/>
  <c r="I1972" i="21"/>
  <c r="L1972" i="21"/>
  <c r="H1973" i="21"/>
  <c r="J1972" i="21"/>
  <c r="N1972" i="21"/>
  <c r="P1972" i="21"/>
  <c r="Q1971" i="21"/>
  <c r="K1971" i="21"/>
  <c r="M1971" i="21"/>
  <c r="O1971" i="21"/>
  <c r="O1972" i="21"/>
  <c r="M1972" i="21"/>
  <c r="Q1972" i="21"/>
  <c r="K1972" i="21"/>
  <c r="H1974" i="21"/>
  <c r="P1973" i="21"/>
  <c r="J1973" i="21"/>
  <c r="I1973" i="21"/>
  <c r="L1973" i="21"/>
  <c r="N1973" i="21"/>
  <c r="H1975" i="21"/>
  <c r="I1974" i="21"/>
  <c r="J1974" i="21"/>
  <c r="L1974" i="21"/>
  <c r="P1974" i="21"/>
  <c r="N1974" i="21"/>
  <c r="M1973" i="21"/>
  <c r="Q1973" i="21"/>
  <c r="K1973" i="21"/>
  <c r="O1973" i="21"/>
  <c r="J1975" i="21"/>
  <c r="I1975" i="21"/>
  <c r="L1975" i="21"/>
  <c r="N1975" i="21"/>
  <c r="H1976" i="21"/>
  <c r="P1975" i="21"/>
  <c r="M1974" i="21"/>
  <c r="O1974" i="21"/>
  <c r="Q1974" i="21"/>
  <c r="K1974" i="21"/>
  <c r="Q1975" i="21"/>
  <c r="K1975" i="21"/>
  <c r="M1975" i="21"/>
  <c r="O1975" i="21"/>
  <c r="H1977" i="21"/>
  <c r="J1976" i="21"/>
  <c r="L1976" i="21"/>
  <c r="I1976" i="21"/>
  <c r="N1976" i="21"/>
  <c r="P1976" i="21"/>
  <c r="H1978" i="21"/>
  <c r="N1977" i="21"/>
  <c r="P1977" i="21"/>
  <c r="I1977" i="21"/>
  <c r="L1977" i="21"/>
  <c r="J1977" i="21"/>
  <c r="O1976" i="21"/>
  <c r="M1976" i="21"/>
  <c r="Q1976" i="21"/>
  <c r="K1976" i="21"/>
  <c r="H1979" i="21"/>
  <c r="I1978" i="21"/>
  <c r="J1978" i="21"/>
  <c r="L1978" i="21"/>
  <c r="N1978" i="21"/>
  <c r="P1978" i="21"/>
  <c r="Q1977" i="21"/>
  <c r="K1977" i="21"/>
  <c r="O1977" i="21"/>
  <c r="M1977" i="21"/>
  <c r="N1979" i="21"/>
  <c r="I1979" i="21"/>
  <c r="H1980" i="21"/>
  <c r="J1979" i="21"/>
  <c r="L1979" i="21"/>
  <c r="P1979" i="21"/>
  <c r="O1978" i="21"/>
  <c r="M1978" i="21"/>
  <c r="Q1978" i="21"/>
  <c r="K1978" i="21"/>
  <c r="M1979" i="21"/>
  <c r="O1979" i="21"/>
  <c r="Q1979" i="21"/>
  <c r="K1979" i="21"/>
  <c r="I1980" i="21"/>
  <c r="H1981" i="21"/>
  <c r="J1980" i="21"/>
  <c r="L1980" i="21"/>
  <c r="N1980" i="21"/>
  <c r="P1980" i="21"/>
  <c r="O1980" i="21"/>
  <c r="M1980" i="21"/>
  <c r="Q1980" i="21"/>
  <c r="K1980" i="21"/>
  <c r="H1982" i="21"/>
  <c r="I1981" i="21"/>
  <c r="J1981" i="21"/>
  <c r="L1981" i="21"/>
  <c r="N1981" i="21"/>
  <c r="P1981" i="21"/>
  <c r="I1982" i="21"/>
  <c r="H1983" i="21"/>
  <c r="J1982" i="21"/>
  <c r="L1982" i="21"/>
  <c r="N1982" i="21"/>
  <c r="P1982" i="21"/>
  <c r="K1981" i="21"/>
  <c r="O1981" i="21"/>
  <c r="M1981" i="21"/>
  <c r="Q1981" i="21"/>
  <c r="Q1982" i="21"/>
  <c r="K1982" i="21"/>
  <c r="O1982" i="21"/>
  <c r="M1982" i="21"/>
  <c r="H1984" i="21"/>
  <c r="I1983" i="21"/>
  <c r="J1983" i="21"/>
  <c r="L1983" i="21"/>
  <c r="N1983" i="21"/>
  <c r="P1983" i="21"/>
  <c r="J1984" i="21"/>
  <c r="L1984" i="21"/>
  <c r="I1984" i="21"/>
  <c r="H1985" i="21"/>
  <c r="N1984" i="21"/>
  <c r="P1984" i="21"/>
  <c r="Q1983" i="21"/>
  <c r="K1983" i="21"/>
  <c r="O1983" i="21"/>
  <c r="M1983" i="21"/>
  <c r="O1984" i="21"/>
  <c r="M1984" i="21"/>
  <c r="Q1984" i="21"/>
  <c r="K1984" i="21"/>
  <c r="H1986" i="21"/>
  <c r="I1985" i="21"/>
  <c r="J1985" i="21"/>
  <c r="L1985" i="21"/>
  <c r="N1985" i="21"/>
  <c r="P1985" i="21"/>
  <c r="I1986" i="21"/>
  <c r="H1987" i="21"/>
  <c r="J1986" i="21"/>
  <c r="L1986" i="21"/>
  <c r="N1986" i="21"/>
  <c r="P1986" i="21"/>
  <c r="O1985" i="21"/>
  <c r="M1985" i="21"/>
  <c r="Q1985" i="21"/>
  <c r="K1985" i="21"/>
  <c r="Q1986" i="21"/>
  <c r="K1986" i="21"/>
  <c r="O1986" i="21"/>
  <c r="M1986" i="21"/>
  <c r="I1987" i="21"/>
  <c r="J1987" i="21"/>
  <c r="H1988" i="21"/>
  <c r="L1987" i="21"/>
  <c r="N1987" i="21"/>
  <c r="P1987" i="21"/>
  <c r="Q1987" i="21"/>
  <c r="K1987" i="21"/>
  <c r="O1987" i="21"/>
  <c r="M1987" i="21"/>
  <c r="L1988" i="21"/>
  <c r="I1988" i="21"/>
  <c r="H1989" i="21"/>
  <c r="J1988" i="21"/>
  <c r="N1988" i="21"/>
  <c r="P1988" i="21"/>
  <c r="O1988" i="21"/>
  <c r="M1988" i="21"/>
  <c r="Q1988" i="21"/>
  <c r="K1988" i="21"/>
  <c r="I1989" i="21"/>
  <c r="H1990" i="21"/>
  <c r="J1989" i="21"/>
  <c r="L1989" i="21"/>
  <c r="N1989" i="21"/>
  <c r="P1989" i="21"/>
  <c r="Q1989" i="21"/>
  <c r="K1989" i="21"/>
  <c r="O1989" i="21"/>
  <c r="M1989" i="21"/>
  <c r="I1990" i="21"/>
  <c r="H1991" i="21"/>
  <c r="J1990" i="21"/>
  <c r="L1990" i="21"/>
  <c r="N1990" i="21"/>
  <c r="P1990" i="21"/>
  <c r="Q1990" i="21"/>
  <c r="K1990" i="21"/>
  <c r="O1990" i="21"/>
  <c r="M1990" i="21"/>
  <c r="J1991" i="21"/>
  <c r="H1992" i="21"/>
  <c r="I1991" i="21"/>
  <c r="L1991" i="21"/>
  <c r="N1991" i="21"/>
  <c r="P1991" i="21"/>
  <c r="I1992" i="21"/>
  <c r="H1993" i="21"/>
  <c r="J1992" i="21"/>
  <c r="L1992" i="21"/>
  <c r="N1992" i="21"/>
  <c r="P1992" i="21"/>
  <c r="Q1991" i="21"/>
  <c r="K1991" i="21"/>
  <c r="O1991" i="21"/>
  <c r="M1991" i="21"/>
  <c r="O1992" i="21"/>
  <c r="M1992" i="21"/>
  <c r="Q1992" i="21"/>
  <c r="K1992" i="21"/>
  <c r="I1993" i="21"/>
  <c r="J1993" i="21"/>
  <c r="L1993" i="21"/>
  <c r="N1993" i="21"/>
  <c r="H1994" i="21"/>
  <c r="P1993" i="21"/>
  <c r="O1993" i="21"/>
  <c r="M1993" i="21"/>
  <c r="Q1993" i="21"/>
  <c r="K1993" i="21"/>
  <c r="H1995" i="21"/>
  <c r="J1994" i="21"/>
  <c r="I1994" i="21"/>
  <c r="L1994" i="21"/>
  <c r="N1994" i="21"/>
  <c r="P1994" i="21"/>
  <c r="J1995" i="21"/>
  <c r="H1996" i="21"/>
  <c r="I1995" i="21"/>
  <c r="L1995" i="21"/>
  <c r="N1995" i="21"/>
  <c r="P1995" i="21"/>
  <c r="Q1994" i="21"/>
  <c r="K1994" i="21"/>
  <c r="O1994" i="21"/>
  <c r="M1994" i="21"/>
  <c r="I1996" i="21"/>
  <c r="H1997" i="21"/>
  <c r="J1996" i="21"/>
  <c r="L1996" i="21"/>
  <c r="N1996" i="21"/>
  <c r="P1996" i="21"/>
  <c r="Q1995" i="21"/>
  <c r="K1995" i="21"/>
  <c r="O1995" i="21"/>
  <c r="M1995" i="21"/>
  <c r="O1996" i="21"/>
  <c r="M1996" i="21"/>
  <c r="Q1996" i="21"/>
  <c r="K1996" i="21"/>
  <c r="J1997" i="21"/>
  <c r="L1997" i="21"/>
  <c r="N1997" i="21"/>
  <c r="H1998" i="21"/>
  <c r="I1997" i="21"/>
  <c r="P1997" i="21"/>
  <c r="J1998" i="21"/>
  <c r="H1999" i="21"/>
  <c r="I1998" i="21"/>
  <c r="L1998" i="21"/>
  <c r="N1998" i="21"/>
  <c r="P1998" i="21"/>
  <c r="O1997" i="21"/>
  <c r="M1997" i="21"/>
  <c r="Q1997" i="21"/>
  <c r="K1997" i="21"/>
  <c r="H2000" i="21"/>
  <c r="J1999" i="21"/>
  <c r="L1999" i="21"/>
  <c r="N1999" i="21"/>
  <c r="I1999" i="21"/>
  <c r="P1999" i="21"/>
  <c r="O1998" i="21"/>
  <c r="M1998" i="21"/>
  <c r="Q1998" i="21"/>
  <c r="K1998" i="21"/>
  <c r="I2000" i="21"/>
  <c r="H2001" i="21"/>
  <c r="J2000" i="21"/>
  <c r="L2000" i="21"/>
  <c r="N2000" i="21"/>
  <c r="P2000" i="21"/>
  <c r="O1999" i="21"/>
  <c r="M1999" i="21"/>
  <c r="Q1999" i="21"/>
  <c r="K1999" i="21"/>
  <c r="O2000" i="21"/>
  <c r="M2000" i="21"/>
  <c r="K2000" i="21"/>
  <c r="Q2000" i="21"/>
  <c r="L2001" i="21"/>
  <c r="N2001" i="21"/>
  <c r="H2002" i="21"/>
  <c r="I2001" i="21"/>
  <c r="J2001" i="21"/>
  <c r="P2001" i="21"/>
  <c r="H2003" i="21"/>
  <c r="I2002" i="21"/>
  <c r="J2002" i="21"/>
  <c r="P2002" i="21"/>
  <c r="L2002" i="21"/>
  <c r="N2002" i="21"/>
  <c r="O2001" i="21"/>
  <c r="M2001" i="21"/>
  <c r="Q2001" i="21"/>
  <c r="K2001" i="21"/>
  <c r="J2003" i="21"/>
  <c r="L2003" i="21"/>
  <c r="N2003" i="21"/>
  <c r="I2003" i="21"/>
  <c r="H2004" i="21"/>
  <c r="P2003" i="21"/>
  <c r="O2002" i="21"/>
  <c r="M2002" i="21"/>
  <c r="Q2002" i="21"/>
  <c r="K2002" i="21"/>
  <c r="O2003" i="21"/>
  <c r="M2003" i="21"/>
  <c r="Q2003" i="21"/>
  <c r="K2003" i="21"/>
  <c r="H2005" i="21"/>
  <c r="I2004" i="21"/>
  <c r="J2004" i="21"/>
  <c r="L2004" i="21"/>
  <c r="N2004" i="21"/>
  <c r="P2004" i="21"/>
  <c r="J2005" i="21"/>
  <c r="H2006" i="21"/>
  <c r="P2005" i="21"/>
  <c r="L2005" i="21"/>
  <c r="N2005" i="21"/>
  <c r="I2005" i="21"/>
  <c r="O2004" i="21"/>
  <c r="Q2004" i="21"/>
  <c r="K2004" i="21"/>
  <c r="M2004" i="21"/>
  <c r="H2007" i="21"/>
  <c r="J2006" i="21"/>
  <c r="L2006" i="21"/>
  <c r="I2006" i="21"/>
  <c r="N2006" i="21"/>
  <c r="P2006" i="21"/>
  <c r="Q2005" i="21"/>
  <c r="K2005" i="21"/>
  <c r="O2005" i="21"/>
  <c r="M2005" i="21"/>
  <c r="J2007" i="21"/>
  <c r="P2007" i="21"/>
  <c r="H2008" i="21"/>
  <c r="L2007" i="21"/>
  <c r="N2007" i="21"/>
  <c r="I2007" i="21"/>
  <c r="M2006" i="21"/>
  <c r="Q2006" i="21"/>
  <c r="K2006" i="21"/>
  <c r="O2006" i="21"/>
  <c r="N2008" i="21"/>
  <c r="P2008" i="21"/>
  <c r="H2009" i="21"/>
  <c r="I2008" i="21"/>
  <c r="J2008" i="21"/>
  <c r="L2008" i="21"/>
  <c r="K2007" i="21"/>
  <c r="O2007" i="21"/>
  <c r="Q2007" i="21"/>
  <c r="M2007" i="21"/>
  <c r="J2009" i="21"/>
  <c r="I2009" i="21"/>
  <c r="P2009" i="21"/>
  <c r="L2009" i="21"/>
  <c r="N2009" i="21"/>
  <c r="H2010" i="21"/>
  <c r="Q2008" i="21"/>
  <c r="K2008" i="21"/>
  <c r="O2008" i="21"/>
  <c r="M2008" i="21"/>
  <c r="Q2009" i="21"/>
  <c r="K2009" i="21"/>
  <c r="O2009" i="21"/>
  <c r="M2009" i="21"/>
  <c r="I2010" i="21"/>
  <c r="H2011" i="21"/>
  <c r="J2010" i="21"/>
  <c r="L2010" i="21"/>
  <c r="N2010" i="21"/>
  <c r="P2010" i="21"/>
  <c r="Q2010" i="21"/>
  <c r="K2010" i="21"/>
  <c r="O2010" i="21"/>
  <c r="M2010" i="21"/>
  <c r="J2011" i="21"/>
  <c r="H2012" i="21"/>
  <c r="P2011" i="21"/>
  <c r="L2011" i="21"/>
  <c r="N2011" i="21"/>
  <c r="I2011" i="21"/>
  <c r="H2013" i="21"/>
  <c r="I2012" i="21"/>
  <c r="J2012" i="21"/>
  <c r="N2012" i="21"/>
  <c r="P2012" i="21"/>
  <c r="L2012" i="21"/>
  <c r="M2011" i="21"/>
  <c r="O2011" i="21"/>
  <c r="Q2011" i="21"/>
  <c r="K2011" i="21"/>
  <c r="J2013" i="21"/>
  <c r="I2013" i="21"/>
  <c r="P2013" i="21"/>
  <c r="L2013" i="21"/>
  <c r="N2013" i="21"/>
  <c r="H2014" i="21"/>
  <c r="M2012" i="21"/>
  <c r="Q2012" i="21"/>
  <c r="K2012" i="21"/>
  <c r="O2012" i="21"/>
  <c r="K2013" i="21"/>
  <c r="O2013" i="21"/>
  <c r="M2013" i="21"/>
  <c r="Q2013" i="21"/>
  <c r="I2014" i="21"/>
  <c r="H2015" i="21"/>
  <c r="J2014" i="21"/>
  <c r="L2014" i="21"/>
  <c r="N2014" i="21"/>
  <c r="P2014" i="21"/>
  <c r="Q2014" i="21"/>
  <c r="M2014" i="21"/>
  <c r="K2014" i="21"/>
  <c r="O2014" i="21"/>
  <c r="I2015" i="21"/>
  <c r="P2015" i="21"/>
  <c r="J2015" i="21"/>
  <c r="L2015" i="21"/>
  <c r="N2015" i="21"/>
  <c r="H2016" i="21"/>
  <c r="Q2015" i="21"/>
  <c r="K2015" i="21"/>
  <c r="O2015" i="21"/>
  <c r="M2015" i="21"/>
  <c r="J2016" i="21"/>
  <c r="L2016" i="21"/>
  <c r="I2016" i="21"/>
  <c r="H2017" i="21"/>
  <c r="N2016" i="21"/>
  <c r="P2016" i="21"/>
  <c r="O2016" i="21"/>
  <c r="M2016" i="21"/>
  <c r="Q2016" i="21"/>
  <c r="K2016" i="21"/>
  <c r="I2017" i="21"/>
  <c r="N2017" i="21"/>
  <c r="P2017" i="21"/>
  <c r="H2018" i="21"/>
  <c r="J2017" i="21"/>
  <c r="L2017" i="21"/>
  <c r="Q2017" i="21"/>
  <c r="K2017" i="21"/>
  <c r="O2017" i="21"/>
  <c r="M2017" i="21"/>
  <c r="I2018" i="21"/>
  <c r="H2019" i="21"/>
  <c r="J2018" i="21"/>
  <c r="L2018" i="21"/>
  <c r="N2018" i="21"/>
  <c r="P2018" i="21"/>
  <c r="Q2018" i="21"/>
  <c r="O2018" i="21"/>
  <c r="M2018" i="21"/>
  <c r="K2018" i="21"/>
  <c r="P2019" i="21"/>
  <c r="J2019" i="21"/>
  <c r="I2019" i="21"/>
  <c r="L2019" i="21"/>
  <c r="N2019" i="21"/>
  <c r="H2020" i="21"/>
  <c r="Q2019" i="21"/>
  <c r="K2019" i="21"/>
  <c r="O2019" i="21"/>
  <c r="M2019" i="21"/>
  <c r="J2020" i="21"/>
  <c r="L2020" i="21"/>
  <c r="I2020" i="21"/>
  <c r="H2021" i="21"/>
  <c r="N2020" i="21"/>
  <c r="P2020" i="21"/>
  <c r="O2020" i="21"/>
  <c r="M2020" i="21"/>
  <c r="Q2020" i="21"/>
  <c r="K2020" i="21"/>
  <c r="H2022" i="21"/>
  <c r="L2021" i="21"/>
  <c r="N2021" i="21"/>
  <c r="P2021" i="21"/>
  <c r="I2021" i="21"/>
  <c r="J2021" i="21"/>
  <c r="I2022" i="21"/>
  <c r="H2023" i="21"/>
  <c r="J2022" i="21"/>
  <c r="L2022" i="21"/>
  <c r="N2022" i="21"/>
  <c r="P2022" i="21"/>
  <c r="O2021" i="21"/>
  <c r="M2021" i="21"/>
  <c r="Q2021" i="21"/>
  <c r="K2021" i="21"/>
  <c r="Q2022" i="21"/>
  <c r="K2022" i="21"/>
  <c r="O2022" i="21"/>
  <c r="M2022" i="21"/>
  <c r="J2023" i="21"/>
  <c r="I2023" i="21"/>
  <c r="P2023" i="21"/>
  <c r="L2023" i="21"/>
  <c r="N2023" i="21"/>
  <c r="H2024" i="21"/>
  <c r="Q2023" i="21"/>
  <c r="K2023" i="21"/>
  <c r="O2023" i="21"/>
  <c r="M2023" i="21"/>
  <c r="J2024" i="21"/>
  <c r="L2024" i="21"/>
  <c r="I2024" i="21"/>
  <c r="H2025" i="21"/>
  <c r="N2024" i="21"/>
  <c r="P2024" i="21"/>
  <c r="O2024" i="21"/>
  <c r="M2024" i="21"/>
  <c r="Q2024" i="21"/>
  <c r="K2024" i="21"/>
  <c r="J2025" i="21"/>
  <c r="L2025" i="21"/>
  <c r="N2025" i="21"/>
  <c r="P2025" i="21"/>
  <c r="H2026" i="21"/>
  <c r="I2025" i="21"/>
  <c r="H2027" i="21"/>
  <c r="J2026" i="21"/>
  <c r="I2026" i="21"/>
  <c r="L2026" i="21"/>
  <c r="N2026" i="21"/>
  <c r="P2026" i="21"/>
  <c r="O2025" i="21"/>
  <c r="M2025" i="21"/>
  <c r="K2025" i="21"/>
  <c r="Q2025" i="21"/>
  <c r="J2027" i="21"/>
  <c r="I2027" i="21"/>
  <c r="P2027" i="21"/>
  <c r="L2027" i="21"/>
  <c r="N2027" i="21"/>
  <c r="H2028" i="21"/>
  <c r="Q2026" i="21"/>
  <c r="K2026" i="21"/>
  <c r="O2026" i="21"/>
  <c r="M2026" i="21"/>
  <c r="Q2027" i="21"/>
  <c r="K2027" i="21"/>
  <c r="O2027" i="21"/>
  <c r="M2027" i="21"/>
  <c r="H2029" i="21"/>
  <c r="J2028" i="21"/>
  <c r="L2028" i="21"/>
  <c r="I2028" i="21"/>
  <c r="N2028" i="21"/>
  <c r="P2028" i="21"/>
  <c r="H2030" i="21"/>
  <c r="N2029" i="21"/>
  <c r="P2029" i="21"/>
  <c r="I2029" i="21"/>
  <c r="J2029" i="21"/>
  <c r="L2029" i="21"/>
  <c r="O2028" i="21"/>
  <c r="M2028" i="21"/>
  <c r="Q2028" i="21"/>
  <c r="K2028" i="21"/>
  <c r="J2030" i="21"/>
  <c r="H2031" i="21"/>
  <c r="I2030" i="21"/>
  <c r="L2030" i="21"/>
  <c r="N2030" i="21"/>
  <c r="P2030" i="21"/>
  <c r="O2029" i="21"/>
  <c r="M2029" i="21"/>
  <c r="Q2029" i="21"/>
  <c r="K2029" i="21"/>
  <c r="H2032" i="21"/>
  <c r="J2031" i="21"/>
  <c r="L2031" i="21"/>
  <c r="N2031" i="21"/>
  <c r="I2031" i="21"/>
  <c r="P2031" i="21"/>
  <c r="O2030" i="21"/>
  <c r="M2030" i="21"/>
  <c r="Q2030" i="21"/>
  <c r="K2030" i="21"/>
  <c r="I2032" i="21"/>
  <c r="H2033" i="21"/>
  <c r="J2032" i="21"/>
  <c r="L2032" i="21"/>
  <c r="N2032" i="21"/>
  <c r="P2032" i="21"/>
  <c r="O2031" i="21"/>
  <c r="M2031" i="21"/>
  <c r="Q2031" i="21"/>
  <c r="K2031" i="21"/>
  <c r="O2032" i="21"/>
  <c r="M2032" i="21"/>
  <c r="K2032" i="21"/>
  <c r="Q2032" i="21"/>
  <c r="L2033" i="21"/>
  <c r="N2033" i="21"/>
  <c r="H2034" i="21"/>
  <c r="I2033" i="21"/>
  <c r="J2033" i="21"/>
  <c r="P2033" i="21"/>
  <c r="H2035" i="21"/>
  <c r="I2034" i="21"/>
  <c r="J2034" i="21"/>
  <c r="P2034" i="21"/>
  <c r="L2034" i="21"/>
  <c r="N2034" i="21"/>
  <c r="O2033" i="21"/>
  <c r="M2033" i="21"/>
  <c r="Q2033" i="21"/>
  <c r="K2033" i="21"/>
  <c r="J2035" i="21"/>
  <c r="L2035" i="21"/>
  <c r="N2035" i="21"/>
  <c r="I2035" i="21"/>
  <c r="H2036" i="21"/>
  <c r="P2035" i="21"/>
  <c r="O2034" i="21"/>
  <c r="M2034" i="21"/>
  <c r="Q2034" i="21"/>
  <c r="K2034" i="21"/>
  <c r="O2035" i="21"/>
  <c r="M2035" i="21"/>
  <c r="Q2035" i="21"/>
  <c r="K2035" i="21"/>
  <c r="H2037" i="21"/>
  <c r="I2036" i="21"/>
  <c r="J2036" i="21"/>
  <c r="L2036" i="21"/>
  <c r="N2036" i="21"/>
  <c r="P2036" i="21"/>
  <c r="J2037" i="21"/>
  <c r="H2038" i="21"/>
  <c r="P2037" i="21"/>
  <c r="L2037" i="21"/>
  <c r="N2037" i="21"/>
  <c r="I2037" i="21"/>
  <c r="O2036" i="21"/>
  <c r="Q2036" i="21"/>
  <c r="K2036" i="21"/>
  <c r="M2036" i="21"/>
  <c r="H2039" i="21"/>
  <c r="J2038" i="21"/>
  <c r="L2038" i="21"/>
  <c r="I2038" i="21"/>
  <c r="N2038" i="21"/>
  <c r="P2038" i="21"/>
  <c r="Q2037" i="21"/>
  <c r="K2037" i="21"/>
  <c r="O2037" i="21"/>
  <c r="M2037" i="21"/>
  <c r="J2039" i="21"/>
  <c r="P2039" i="21"/>
  <c r="H2040" i="21"/>
  <c r="L2039" i="21"/>
  <c r="N2039" i="21"/>
  <c r="I2039" i="21"/>
  <c r="M2038" i="21"/>
  <c r="Q2038" i="21"/>
  <c r="K2038" i="21"/>
  <c r="O2038" i="21"/>
  <c r="N2040" i="21"/>
  <c r="P2040" i="21"/>
  <c r="H2041" i="21"/>
  <c r="I2040" i="21"/>
  <c r="J2040" i="21"/>
  <c r="L2040" i="21"/>
  <c r="K2039" i="21"/>
  <c r="O2039" i="21"/>
  <c r="Q2039" i="21"/>
  <c r="M2039" i="21"/>
  <c r="J2041" i="21"/>
  <c r="I2041" i="21"/>
  <c r="P2041" i="21"/>
  <c r="L2041" i="21"/>
  <c r="N2041" i="21"/>
  <c r="H2042" i="21"/>
  <c r="Q2040" i="21"/>
  <c r="K2040" i="21"/>
  <c r="O2040" i="21"/>
  <c r="M2040" i="21"/>
  <c r="Q2041" i="21"/>
  <c r="K2041" i="21"/>
  <c r="O2041" i="21"/>
  <c r="M2041" i="21"/>
  <c r="I2042" i="21"/>
  <c r="H2043" i="21"/>
  <c r="J2042" i="21"/>
  <c r="L2042" i="21"/>
  <c r="N2042" i="21"/>
  <c r="P2042" i="21"/>
  <c r="Q2042" i="21"/>
  <c r="K2042" i="21"/>
  <c r="O2042" i="21"/>
  <c r="M2042" i="21"/>
  <c r="J2043" i="21"/>
  <c r="H2044" i="21"/>
  <c r="P2043" i="21"/>
  <c r="L2043" i="21"/>
  <c r="N2043" i="21"/>
  <c r="I2043" i="21"/>
  <c r="H2045" i="21"/>
  <c r="I2044" i="21"/>
  <c r="J2044" i="21"/>
  <c r="N2044" i="21"/>
  <c r="P2044" i="21"/>
  <c r="L2044" i="21"/>
  <c r="M2043" i="21"/>
  <c r="O2043" i="21"/>
  <c r="Q2043" i="21"/>
  <c r="K2043" i="21"/>
  <c r="J2045" i="21"/>
  <c r="I2045" i="21"/>
  <c r="P2045" i="21"/>
  <c r="L2045" i="21"/>
  <c r="N2045" i="21"/>
  <c r="H2046" i="21"/>
  <c r="M2044" i="21"/>
  <c r="Q2044" i="21"/>
  <c r="K2044" i="21"/>
  <c r="O2044" i="21"/>
  <c r="K2045" i="21"/>
  <c r="O2045" i="21"/>
  <c r="M2045" i="21"/>
  <c r="Q2045" i="21"/>
  <c r="I2046" i="21"/>
  <c r="H2047" i="21"/>
  <c r="J2046" i="21"/>
  <c r="L2046" i="21"/>
  <c r="N2046" i="21"/>
  <c r="P2046" i="21"/>
  <c r="Q2046" i="21"/>
  <c r="M2046" i="21"/>
  <c r="K2046" i="21"/>
  <c r="O2046" i="21"/>
  <c r="I2047" i="21"/>
  <c r="P2047" i="21"/>
  <c r="J2047" i="21"/>
  <c r="L2047" i="21"/>
  <c r="N2047" i="21"/>
  <c r="H2048" i="21"/>
  <c r="Q2047" i="21"/>
  <c r="K2047" i="21"/>
  <c r="O2047" i="21"/>
  <c r="M2047" i="21"/>
  <c r="J2048" i="21"/>
  <c r="L2048" i="21"/>
  <c r="I2048" i="21"/>
  <c r="H2049" i="21"/>
  <c r="N2048" i="21"/>
  <c r="P2048" i="21"/>
  <c r="O2048" i="21"/>
  <c r="M2048" i="21"/>
  <c r="Q2048" i="21"/>
  <c r="K2048" i="21"/>
  <c r="I2049" i="21"/>
  <c r="N2049" i="21"/>
  <c r="P2049" i="21"/>
  <c r="H2050" i="21"/>
  <c r="J2049" i="21"/>
  <c r="L2049" i="21"/>
  <c r="Q2049" i="21"/>
  <c r="K2049" i="21"/>
  <c r="O2049" i="21"/>
  <c r="M2049" i="21"/>
  <c r="I2050" i="21"/>
  <c r="H2051" i="21"/>
  <c r="J2050" i="21"/>
  <c r="L2050" i="21"/>
  <c r="N2050" i="21"/>
  <c r="P2050" i="21"/>
  <c r="Q2050" i="21"/>
  <c r="O2050" i="21"/>
  <c r="M2050" i="21"/>
  <c r="K2050" i="21"/>
  <c r="P2051" i="21"/>
  <c r="J2051" i="21"/>
  <c r="I2051" i="21"/>
  <c r="L2051" i="21"/>
  <c r="N2051" i="21"/>
  <c r="H2052" i="21"/>
  <c r="Q2051" i="21"/>
  <c r="K2051" i="21"/>
  <c r="O2051" i="21"/>
  <c r="M2051" i="21"/>
  <c r="J2052" i="21"/>
  <c r="L2052" i="21"/>
  <c r="I2052" i="21"/>
  <c r="H2053" i="21"/>
  <c r="N2052" i="21"/>
  <c r="P2052" i="21"/>
  <c r="O2052" i="21"/>
  <c r="M2052" i="21"/>
  <c r="Q2052" i="21"/>
  <c r="K2052" i="21"/>
  <c r="H2054" i="21"/>
  <c r="L2053" i="21"/>
  <c r="N2053" i="21"/>
  <c r="P2053" i="21"/>
  <c r="I2053" i="21"/>
  <c r="J2053" i="21"/>
  <c r="I2054" i="21"/>
  <c r="H2055" i="21"/>
  <c r="J2054" i="21"/>
  <c r="L2054" i="21"/>
  <c r="N2054" i="21"/>
  <c r="P2054" i="21"/>
  <c r="O2053" i="21"/>
  <c r="M2053" i="21"/>
  <c r="Q2053" i="21"/>
  <c r="K2053" i="21"/>
  <c r="Q2054" i="21"/>
  <c r="K2054" i="21"/>
  <c r="O2054" i="21"/>
  <c r="M2054" i="21"/>
  <c r="J2055" i="21"/>
  <c r="I2055" i="21"/>
  <c r="P2055" i="21"/>
  <c r="L2055" i="21"/>
  <c r="N2055" i="21"/>
  <c r="H2056" i="21"/>
  <c r="Q2055" i="21"/>
  <c r="K2055" i="21"/>
  <c r="O2055" i="21"/>
  <c r="M2055" i="21"/>
  <c r="J2056" i="21"/>
  <c r="L2056" i="21"/>
  <c r="I2056" i="21"/>
  <c r="H2057" i="21"/>
  <c r="N2056" i="21"/>
  <c r="P2056" i="21"/>
  <c r="O2056" i="21"/>
  <c r="M2056" i="21"/>
  <c r="Q2056" i="21"/>
  <c r="K2056" i="21"/>
  <c r="J2057" i="21"/>
  <c r="L2057" i="21"/>
  <c r="N2057" i="21"/>
  <c r="P2057" i="21"/>
  <c r="I2057" i="21"/>
  <c r="H2058" i="21"/>
  <c r="K2057" i="21"/>
  <c r="O2057" i="21"/>
  <c r="Q2057" i="21"/>
  <c r="M2057" i="21"/>
  <c r="L2058" i="21"/>
  <c r="H2059" i="21"/>
  <c r="I2058" i="21"/>
  <c r="J2058" i="21"/>
  <c r="N2058" i="21"/>
  <c r="P2058" i="21"/>
  <c r="I2059" i="21"/>
  <c r="H2060" i="21"/>
  <c r="J2059" i="21"/>
  <c r="L2059" i="21"/>
  <c r="N2059" i="21"/>
  <c r="P2059" i="21"/>
  <c r="O2058" i="21"/>
  <c r="M2058" i="21"/>
  <c r="Q2058" i="21"/>
  <c r="K2058" i="21"/>
  <c r="M2059" i="21"/>
  <c r="Q2059" i="21"/>
  <c r="K2059" i="21"/>
  <c r="O2059" i="21"/>
  <c r="I2060" i="21"/>
  <c r="H2061" i="21"/>
  <c r="J2060" i="21"/>
  <c r="L2060" i="21"/>
  <c r="N2060" i="21"/>
  <c r="P2060" i="21"/>
  <c r="O2060" i="21"/>
  <c r="M2060" i="21"/>
  <c r="Q2060" i="21"/>
  <c r="K2060" i="21"/>
  <c r="J2061" i="21"/>
  <c r="L2061" i="21"/>
  <c r="N2061" i="21"/>
  <c r="I2061" i="21"/>
  <c r="H2062" i="21"/>
  <c r="P2061" i="21"/>
  <c r="O2061" i="21"/>
  <c r="Q2061" i="21"/>
  <c r="K2061" i="21"/>
  <c r="M2061" i="21"/>
  <c r="J2062" i="21"/>
  <c r="L2062" i="21"/>
  <c r="I2062" i="21"/>
  <c r="H2063" i="21"/>
  <c r="N2062" i="21"/>
  <c r="P2062" i="21"/>
  <c r="K2062" i="21"/>
  <c r="O2062" i="21"/>
  <c r="M2062" i="21"/>
  <c r="Q2062" i="21"/>
  <c r="J2063" i="21"/>
  <c r="I2063" i="21"/>
  <c r="P2063" i="21"/>
  <c r="L2063" i="21"/>
  <c r="N2063" i="21"/>
  <c r="H2064" i="21"/>
  <c r="Q2063" i="21"/>
  <c r="K2063" i="21"/>
  <c r="O2063" i="21"/>
  <c r="M2063" i="21"/>
  <c r="H2065" i="21"/>
  <c r="I2064" i="21"/>
  <c r="J2064" i="21"/>
  <c r="L2064" i="21"/>
  <c r="N2064" i="21"/>
  <c r="P2064" i="21"/>
  <c r="J2065" i="21"/>
  <c r="P2065" i="21"/>
  <c r="H2066" i="21"/>
  <c r="L2065" i="21"/>
  <c r="N2065" i="21"/>
  <c r="I2065" i="21"/>
  <c r="K2064" i="21"/>
  <c r="O2064" i="21"/>
  <c r="Q2064" i="21"/>
  <c r="M2064" i="21"/>
  <c r="J2066" i="21"/>
  <c r="P2066" i="21"/>
  <c r="L2066" i="21"/>
  <c r="N2066" i="21"/>
  <c r="I2066" i="21"/>
  <c r="H2067" i="21"/>
  <c r="O2065" i="21"/>
  <c r="M2065" i="21"/>
  <c r="Q2065" i="21"/>
  <c r="K2065" i="21"/>
  <c r="O2066" i="21"/>
  <c r="M2066" i="21"/>
  <c r="Q2066" i="21"/>
  <c r="K2066" i="21"/>
  <c r="J2067" i="21"/>
  <c r="H2068" i="21"/>
  <c r="I2067" i="21"/>
  <c r="L2067" i="21"/>
  <c r="N2067" i="21"/>
  <c r="P2067" i="21"/>
  <c r="I2068" i="21"/>
  <c r="H2069" i="21"/>
  <c r="J2068" i="21"/>
  <c r="L2068" i="21"/>
  <c r="N2068" i="21"/>
  <c r="P2068" i="21"/>
  <c r="Q2067" i="21"/>
  <c r="K2067" i="21"/>
  <c r="O2067" i="21"/>
  <c r="M2067" i="21"/>
  <c r="O2068" i="21"/>
  <c r="M2068" i="21"/>
  <c r="Q2068" i="21"/>
  <c r="K2068" i="21"/>
  <c r="N2069" i="21"/>
  <c r="I2069" i="21"/>
  <c r="H2070" i="21"/>
  <c r="J2069" i="21"/>
  <c r="L2069" i="21"/>
  <c r="P2069" i="21"/>
  <c r="Q2069" i="21"/>
  <c r="K2069" i="21"/>
  <c r="O2069" i="21"/>
  <c r="M2069" i="21"/>
  <c r="I2070" i="21"/>
  <c r="J2070" i="21"/>
  <c r="L2070" i="21"/>
  <c r="H2071" i="21"/>
  <c r="N2070" i="21"/>
  <c r="P2070" i="21"/>
  <c r="O2070" i="21"/>
  <c r="M2070" i="21"/>
  <c r="Q2070" i="21"/>
  <c r="K2070" i="21"/>
  <c r="J2071" i="21"/>
  <c r="L2071" i="21"/>
  <c r="I2071" i="21"/>
  <c r="P2071" i="21"/>
  <c r="H2072" i="21"/>
  <c r="N2071" i="21"/>
  <c r="O2071" i="21"/>
  <c r="M2071" i="21"/>
  <c r="Q2071" i="21"/>
  <c r="K2071" i="21"/>
  <c r="I2072" i="21"/>
  <c r="H2073" i="21"/>
  <c r="J2072" i="21"/>
  <c r="P2072" i="21"/>
  <c r="L2072" i="21"/>
  <c r="N2072" i="21"/>
  <c r="O2072" i="21"/>
  <c r="M2072" i="21"/>
  <c r="Q2072" i="21"/>
  <c r="K2072" i="21"/>
  <c r="H2074" i="21"/>
  <c r="I2073" i="21"/>
  <c r="J2073" i="21"/>
  <c r="L2073" i="21"/>
  <c r="N2073" i="21"/>
  <c r="P2073" i="21"/>
  <c r="I2074" i="21"/>
  <c r="H2075" i="21"/>
  <c r="J2074" i="21"/>
  <c r="L2074" i="21"/>
  <c r="N2074" i="21"/>
  <c r="P2074" i="21"/>
  <c r="Q2073" i="21"/>
  <c r="K2073" i="21"/>
  <c r="O2073" i="21"/>
  <c r="M2073" i="21"/>
  <c r="Q2074" i="21"/>
  <c r="K2074" i="21"/>
  <c r="O2074" i="21"/>
  <c r="M2074" i="21"/>
  <c r="J2075" i="21"/>
  <c r="H2076" i="21"/>
  <c r="P2075" i="21"/>
  <c r="L2075" i="21"/>
  <c r="N2075" i="21"/>
  <c r="I2075" i="21"/>
  <c r="I2076" i="21"/>
  <c r="H2077" i="21"/>
  <c r="J2076" i="21"/>
  <c r="N2076" i="21"/>
  <c r="P2076" i="21"/>
  <c r="L2076" i="21"/>
  <c r="M2075" i="21"/>
  <c r="O2075" i="21"/>
  <c r="Q2075" i="21"/>
  <c r="K2075" i="21"/>
  <c r="O2076" i="21"/>
  <c r="M2076" i="21"/>
  <c r="Q2076" i="21"/>
  <c r="K2076" i="21"/>
  <c r="H2078" i="21"/>
  <c r="P2077" i="21"/>
  <c r="I2077" i="21"/>
  <c r="J2077" i="21"/>
  <c r="L2077" i="21"/>
  <c r="N2077" i="21"/>
  <c r="H2079" i="21"/>
  <c r="I2078" i="21"/>
  <c r="J2078" i="21"/>
  <c r="L2078" i="21"/>
  <c r="N2078" i="21"/>
  <c r="P2078" i="21"/>
  <c r="K2077" i="21"/>
  <c r="O2077" i="21"/>
  <c r="M2077" i="21"/>
  <c r="Q2077" i="21"/>
  <c r="I2079" i="21"/>
  <c r="L2079" i="21"/>
  <c r="N2079" i="21"/>
  <c r="P2079" i="21"/>
  <c r="H2080" i="21"/>
  <c r="J2079" i="21"/>
  <c r="O2078" i="21"/>
  <c r="M2078" i="21"/>
  <c r="Q2078" i="21"/>
  <c r="K2078" i="21"/>
  <c r="O2079" i="21"/>
  <c r="M2079" i="21"/>
  <c r="Q2079" i="21"/>
  <c r="K2079" i="21"/>
  <c r="H2081" i="21"/>
  <c r="I2080" i="21"/>
  <c r="J2080" i="21"/>
  <c r="L2080" i="21"/>
  <c r="N2080" i="21"/>
  <c r="P2080" i="21"/>
  <c r="J2081" i="21"/>
  <c r="I2081" i="21"/>
  <c r="P2081" i="21"/>
  <c r="L2081" i="21"/>
  <c r="N2081" i="21"/>
  <c r="H2082" i="21"/>
  <c r="O2080" i="21"/>
  <c r="M2080" i="21"/>
  <c r="Q2080" i="21"/>
  <c r="K2080" i="21"/>
  <c r="O2081" i="21"/>
  <c r="M2081" i="21"/>
  <c r="Q2081" i="21"/>
  <c r="K2081" i="21"/>
  <c r="H2083" i="21"/>
  <c r="I2082" i="21"/>
  <c r="J2082" i="21"/>
  <c r="L2082" i="21"/>
  <c r="N2082" i="21"/>
  <c r="P2082" i="21"/>
  <c r="I2083" i="21"/>
  <c r="J2083" i="21"/>
  <c r="L2083" i="21"/>
  <c r="N2083" i="21"/>
  <c r="P2083" i="21"/>
  <c r="H2084" i="21"/>
  <c r="M2082" i="21"/>
  <c r="O2082" i="21"/>
  <c r="Q2082" i="21"/>
  <c r="K2082" i="21"/>
  <c r="K2083" i="21"/>
  <c r="O2083" i="21"/>
  <c r="M2083" i="21"/>
  <c r="Q2083" i="21"/>
  <c r="H2085" i="21"/>
  <c r="J2084" i="21"/>
  <c r="I2084" i="21"/>
  <c r="L2084" i="21"/>
  <c r="N2084" i="21"/>
  <c r="P2084" i="21"/>
  <c r="H2086" i="21"/>
  <c r="L2085" i="21"/>
  <c r="N2085" i="21"/>
  <c r="P2085" i="21"/>
  <c r="I2085" i="21"/>
  <c r="J2085" i="21"/>
  <c r="O2084" i="21"/>
  <c r="M2084" i="21"/>
  <c r="Q2084" i="21"/>
  <c r="K2084" i="21"/>
  <c r="H2087" i="21"/>
  <c r="I2086" i="21"/>
  <c r="J2086" i="21"/>
  <c r="L2086" i="21"/>
  <c r="N2086" i="21"/>
  <c r="P2086" i="21"/>
  <c r="O2085" i="21"/>
  <c r="M2085" i="21"/>
  <c r="Q2085" i="21"/>
  <c r="K2085" i="21"/>
  <c r="H2088" i="21"/>
  <c r="I2087" i="21"/>
  <c r="J2087" i="21"/>
  <c r="L2087" i="21"/>
  <c r="N2087" i="21"/>
  <c r="P2087" i="21"/>
  <c r="O2086" i="21"/>
  <c r="M2086" i="21"/>
  <c r="Q2086" i="21"/>
  <c r="K2086" i="21"/>
  <c r="J2088" i="21"/>
  <c r="L2088" i="21"/>
  <c r="I2088" i="21"/>
  <c r="H2089" i="21"/>
  <c r="N2088" i="21"/>
  <c r="P2088" i="21"/>
  <c r="Q2087" i="21"/>
  <c r="K2087" i="21"/>
  <c r="O2087" i="21"/>
  <c r="M2087" i="21"/>
  <c r="O2088" i="21"/>
  <c r="M2088" i="21"/>
  <c r="Q2088" i="21"/>
  <c r="K2088" i="21"/>
  <c r="J2089" i="21"/>
  <c r="L2089" i="21"/>
  <c r="N2089" i="21"/>
  <c r="P2089" i="21"/>
  <c r="H2090" i="21"/>
  <c r="I2089" i="21"/>
  <c r="H2091" i="21"/>
  <c r="J2090" i="21"/>
  <c r="I2090" i="21"/>
  <c r="L2090" i="21"/>
  <c r="N2090" i="21"/>
  <c r="P2090" i="21"/>
  <c r="O2089" i="21"/>
  <c r="M2089" i="21"/>
  <c r="K2089" i="21"/>
  <c r="Q2089" i="21"/>
  <c r="J2091" i="21"/>
  <c r="H2092" i="21"/>
  <c r="P2091" i="21"/>
  <c r="L2091" i="21"/>
  <c r="N2091" i="21"/>
  <c r="I2091" i="21"/>
  <c r="Q2090" i="21"/>
  <c r="K2090" i="21"/>
  <c r="O2090" i="21"/>
  <c r="M2090" i="21"/>
  <c r="I2092" i="21"/>
  <c r="H2093" i="21"/>
  <c r="J2092" i="21"/>
  <c r="L2092" i="21"/>
  <c r="N2092" i="21"/>
  <c r="P2092" i="21"/>
  <c r="M2091" i="21"/>
  <c r="Q2091" i="21"/>
  <c r="K2091" i="21"/>
  <c r="O2091" i="21"/>
  <c r="O2092" i="21"/>
  <c r="M2092" i="21"/>
  <c r="Q2092" i="21"/>
  <c r="K2092" i="21"/>
  <c r="J2093" i="21"/>
  <c r="L2093" i="21"/>
  <c r="N2093" i="21"/>
  <c r="H2094" i="21"/>
  <c r="I2093" i="21"/>
  <c r="P2093" i="21"/>
  <c r="J2094" i="21"/>
  <c r="H2095" i="21"/>
  <c r="I2094" i="21"/>
  <c r="L2094" i="21"/>
  <c r="N2094" i="21"/>
  <c r="P2094" i="21"/>
  <c r="O2093" i="21"/>
  <c r="M2093" i="21"/>
  <c r="Q2093" i="21"/>
  <c r="K2093" i="21"/>
  <c r="I2095" i="21"/>
  <c r="J2095" i="21"/>
  <c r="L2095" i="21"/>
  <c r="N2095" i="21"/>
  <c r="H2096" i="21"/>
  <c r="P2095" i="21"/>
  <c r="O2094" i="21"/>
  <c r="M2094" i="21"/>
  <c r="Q2094" i="21"/>
  <c r="K2094" i="21"/>
  <c r="Q2095" i="21"/>
  <c r="K2095" i="21"/>
  <c r="O2095" i="21"/>
  <c r="M2095" i="21"/>
  <c r="H2097" i="21"/>
  <c r="I2096" i="21"/>
  <c r="J2096" i="21"/>
  <c r="L2096" i="21"/>
  <c r="N2096" i="21"/>
  <c r="P2096" i="21"/>
  <c r="J2097" i="21"/>
  <c r="P2097" i="21"/>
  <c r="H2098" i="21"/>
  <c r="L2097" i="21"/>
  <c r="N2097" i="21"/>
  <c r="I2097" i="21"/>
  <c r="K2096" i="21"/>
  <c r="O2096" i="21"/>
  <c r="Q2096" i="21"/>
  <c r="M2096" i="21"/>
  <c r="J2098" i="21"/>
  <c r="P2098" i="21"/>
  <c r="L2098" i="21"/>
  <c r="N2098" i="21"/>
  <c r="H2099" i="21"/>
  <c r="I2098" i="21"/>
  <c r="O2097" i="21"/>
  <c r="M2097" i="21"/>
  <c r="Q2097" i="21"/>
  <c r="K2097" i="21"/>
  <c r="J2099" i="21"/>
  <c r="L2099" i="21"/>
  <c r="N2099" i="21"/>
  <c r="H2100" i="21"/>
  <c r="I2099" i="21"/>
  <c r="P2099" i="21"/>
  <c r="O2098" i="21"/>
  <c r="M2098" i="21"/>
  <c r="Q2098" i="21"/>
  <c r="K2098" i="21"/>
  <c r="I2100" i="21"/>
  <c r="H2101" i="21"/>
  <c r="J2100" i="21"/>
  <c r="L2100" i="21"/>
  <c r="N2100" i="21"/>
  <c r="P2100" i="21"/>
  <c r="Q2099" i="21"/>
  <c r="K2099" i="21"/>
  <c r="O2099" i="21"/>
  <c r="M2099" i="21"/>
  <c r="O2100" i="21"/>
  <c r="M2100" i="21"/>
  <c r="Q2100" i="21"/>
  <c r="K2100" i="21"/>
  <c r="N2101" i="21"/>
  <c r="I2101" i="21"/>
  <c r="H2102" i="21"/>
  <c r="J2101" i="21"/>
  <c r="L2101" i="21"/>
  <c r="P2101" i="21"/>
  <c r="Q2101" i="21"/>
  <c r="K2101" i="21"/>
  <c r="O2101" i="21"/>
  <c r="M2101" i="21"/>
  <c r="I2102" i="21"/>
  <c r="J2102" i="21"/>
  <c r="L2102" i="21"/>
  <c r="H2103" i="21"/>
  <c r="N2102" i="21"/>
  <c r="P2102" i="21"/>
  <c r="O2102" i="21"/>
  <c r="M2102" i="21"/>
  <c r="Q2102" i="21"/>
  <c r="K2102" i="21"/>
  <c r="J2103" i="21"/>
  <c r="L2103" i="21"/>
  <c r="H2104" i="21"/>
  <c r="P2103" i="21"/>
  <c r="I2103" i="21"/>
  <c r="N2103" i="21"/>
  <c r="I2104" i="21"/>
  <c r="H2105" i="21"/>
  <c r="J2104" i="21"/>
  <c r="L2104" i="21"/>
  <c r="N2104" i="21"/>
  <c r="P2104" i="21"/>
  <c r="Q2103" i="21"/>
  <c r="M2103" i="21"/>
  <c r="K2103" i="21"/>
  <c r="O2103" i="21"/>
  <c r="O2104" i="21"/>
  <c r="M2104" i="21"/>
  <c r="Q2104" i="21"/>
  <c r="K2104" i="21"/>
  <c r="H2106" i="21"/>
  <c r="I2105" i="21"/>
  <c r="J2105" i="21"/>
  <c r="L2105" i="21"/>
  <c r="N2105" i="21"/>
  <c r="P2105" i="21"/>
  <c r="H2107" i="21"/>
  <c r="I2106" i="21"/>
  <c r="J2106" i="21"/>
  <c r="L2106" i="21"/>
  <c r="N2106" i="21"/>
  <c r="P2106" i="21"/>
  <c r="Q2105" i="21"/>
  <c r="K2105" i="21"/>
  <c r="O2105" i="21"/>
  <c r="M2105" i="21"/>
  <c r="J2107" i="21"/>
  <c r="H2108" i="21"/>
  <c r="N2107" i="21"/>
  <c r="P2107" i="21"/>
  <c r="I2107" i="21"/>
  <c r="L2107" i="21"/>
  <c r="O2106" i="21"/>
  <c r="M2106" i="21"/>
  <c r="Q2106" i="21"/>
  <c r="K2106" i="21"/>
  <c r="H2109" i="21"/>
  <c r="J2108" i="21"/>
  <c r="L2108" i="21"/>
  <c r="I2108" i="21"/>
  <c r="N2108" i="21"/>
  <c r="P2108" i="21"/>
  <c r="Q2107" i="21"/>
  <c r="O2107" i="21"/>
  <c r="M2107" i="21"/>
  <c r="K2107" i="21"/>
  <c r="H2110" i="21"/>
  <c r="P2109" i="21"/>
  <c r="I2109" i="21"/>
  <c r="J2109" i="21"/>
  <c r="L2109" i="21"/>
  <c r="N2109" i="21"/>
  <c r="O2108" i="21"/>
  <c r="M2108" i="21"/>
  <c r="Q2108" i="21"/>
  <c r="K2108" i="21"/>
  <c r="H2111" i="21"/>
  <c r="I2110" i="21"/>
  <c r="J2110" i="21"/>
  <c r="L2110" i="21"/>
  <c r="N2110" i="21"/>
  <c r="P2110" i="21"/>
  <c r="K2109" i="21"/>
  <c r="O2109" i="21"/>
  <c r="M2109" i="21"/>
  <c r="Q2109" i="21"/>
  <c r="H2112" i="21"/>
  <c r="L2111" i="21"/>
  <c r="N2111" i="21"/>
  <c r="P2111" i="21"/>
  <c r="I2111" i="21"/>
  <c r="J2111" i="21"/>
  <c r="O2110" i="21"/>
  <c r="M2110" i="21"/>
  <c r="Q2110" i="21"/>
  <c r="K2110" i="21"/>
  <c r="J2112" i="21"/>
  <c r="L2112" i="21"/>
  <c r="I2112" i="21"/>
  <c r="H2113" i="21"/>
  <c r="N2112" i="21"/>
  <c r="P2112" i="21"/>
  <c r="Q2111" i="21"/>
  <c r="K2111" i="21"/>
  <c r="O2111" i="21"/>
  <c r="M2111" i="21"/>
  <c r="O2112" i="21"/>
  <c r="M2112" i="21"/>
  <c r="Q2112" i="21"/>
  <c r="K2112" i="21"/>
  <c r="H2114" i="21"/>
  <c r="N2113" i="21"/>
  <c r="P2113" i="21"/>
  <c r="I2113" i="21"/>
  <c r="J2113" i="21"/>
  <c r="L2113" i="21"/>
  <c r="I2114" i="21"/>
  <c r="H2115" i="21"/>
  <c r="J2114" i="21"/>
  <c r="L2114" i="21"/>
  <c r="N2114" i="21"/>
  <c r="P2114" i="21"/>
  <c r="O2113" i="21"/>
  <c r="M2113" i="21"/>
  <c r="Q2113" i="21"/>
  <c r="K2113" i="21"/>
  <c r="Q2114" i="21"/>
  <c r="O2114" i="21"/>
  <c r="M2114" i="21"/>
  <c r="K2114" i="21"/>
  <c r="P2115" i="21"/>
  <c r="J2115" i="21"/>
  <c r="I2115" i="21"/>
  <c r="L2115" i="21"/>
  <c r="N2115" i="21"/>
  <c r="H2116" i="21"/>
  <c r="Q2115" i="21"/>
  <c r="K2115" i="21"/>
  <c r="O2115" i="21"/>
  <c r="M2115" i="21"/>
  <c r="J2116" i="21"/>
  <c r="L2116" i="21"/>
  <c r="I2116" i="21"/>
  <c r="H2117" i="21"/>
  <c r="N2116" i="21"/>
  <c r="P2116" i="21"/>
  <c r="O2116" i="21"/>
  <c r="M2116" i="21"/>
  <c r="Q2116" i="21"/>
  <c r="K2116" i="21"/>
  <c r="H2118" i="21"/>
  <c r="L2117" i="21"/>
  <c r="N2117" i="21"/>
  <c r="P2117" i="21"/>
  <c r="I2117" i="21"/>
  <c r="J2117" i="21"/>
  <c r="H2119" i="21"/>
  <c r="I2118" i="21"/>
  <c r="J2118" i="21"/>
  <c r="L2118" i="21"/>
  <c r="N2118" i="21"/>
  <c r="P2118" i="21"/>
  <c r="O2117" i="21"/>
  <c r="M2117" i="21"/>
  <c r="Q2117" i="21"/>
  <c r="K2117" i="21"/>
  <c r="I2119" i="21"/>
  <c r="H2120" i="21"/>
  <c r="J2119" i="21"/>
  <c r="L2119" i="21"/>
  <c r="N2119" i="21"/>
  <c r="P2119" i="21"/>
  <c r="O2118" i="21"/>
  <c r="M2118" i="21"/>
  <c r="Q2118" i="21"/>
  <c r="K2118" i="21"/>
  <c r="Q2119" i="21"/>
  <c r="K2119" i="21"/>
  <c r="O2119" i="21"/>
  <c r="M2119" i="21"/>
  <c r="J2120" i="21"/>
  <c r="I2120" i="21"/>
  <c r="H2121" i="21"/>
  <c r="L2120" i="21"/>
  <c r="N2120" i="21"/>
  <c r="P2120" i="21"/>
  <c r="O2120" i="21"/>
  <c r="M2120" i="21"/>
  <c r="Q2120" i="21"/>
  <c r="K2120" i="21"/>
  <c r="J2121" i="21"/>
  <c r="L2121" i="21"/>
  <c r="N2121" i="21"/>
  <c r="P2121" i="21"/>
  <c r="H2122" i="21"/>
  <c r="I2121" i="21"/>
  <c r="H2123" i="21"/>
  <c r="J2122" i="21"/>
  <c r="I2122" i="21"/>
  <c r="L2122" i="21"/>
  <c r="N2122" i="21"/>
  <c r="P2122" i="21"/>
  <c r="O2121" i="21"/>
  <c r="M2121" i="21"/>
  <c r="K2121" i="21"/>
  <c r="Q2121" i="21"/>
  <c r="J2123" i="21"/>
  <c r="H2124" i="21"/>
  <c r="P2123" i="21"/>
  <c r="L2123" i="21"/>
  <c r="N2123" i="21"/>
  <c r="I2123" i="21"/>
  <c r="Q2122" i="21"/>
  <c r="K2122" i="21"/>
  <c r="O2122" i="21"/>
  <c r="M2122" i="21"/>
  <c r="I2124" i="21"/>
  <c r="H2125" i="21"/>
  <c r="J2124" i="21"/>
  <c r="L2124" i="21"/>
  <c r="N2124" i="21"/>
  <c r="P2124" i="21"/>
  <c r="M2123" i="21"/>
  <c r="Q2123" i="21"/>
  <c r="K2123" i="21"/>
  <c r="O2123" i="21"/>
  <c r="O2124" i="21"/>
  <c r="M2124" i="21"/>
  <c r="Q2124" i="21"/>
  <c r="K2124" i="21"/>
  <c r="J2125" i="21"/>
  <c r="L2125" i="21"/>
  <c r="N2125" i="21"/>
  <c r="H2126" i="21"/>
  <c r="I2125" i="21"/>
  <c r="P2125" i="21"/>
  <c r="J2126" i="21"/>
  <c r="I2126" i="21"/>
  <c r="H2127" i="21"/>
  <c r="L2126" i="21"/>
  <c r="N2126" i="21"/>
  <c r="P2126" i="21"/>
  <c r="O2125" i="21"/>
  <c r="M2125" i="21"/>
  <c r="Q2125" i="21"/>
  <c r="K2125" i="21"/>
  <c r="K2126" i="21"/>
  <c r="O2126" i="21"/>
  <c r="M2126" i="21"/>
  <c r="Q2126" i="21"/>
  <c r="J2127" i="21"/>
  <c r="I2127" i="21"/>
  <c r="P2127" i="21"/>
  <c r="L2127" i="21"/>
  <c r="N2127" i="21"/>
  <c r="H2128" i="21"/>
  <c r="Q2127" i="21"/>
  <c r="K2127" i="21"/>
  <c r="O2127" i="21"/>
  <c r="M2127" i="21"/>
  <c r="H2129" i="21"/>
  <c r="I2128" i="21"/>
  <c r="J2128" i="21"/>
  <c r="L2128" i="21"/>
  <c r="N2128" i="21"/>
  <c r="P2128" i="21"/>
  <c r="J2129" i="21"/>
  <c r="P2129" i="21"/>
  <c r="H2130" i="21"/>
  <c r="L2129" i="21"/>
  <c r="N2129" i="21"/>
  <c r="I2129" i="21"/>
  <c r="K2128" i="21"/>
  <c r="O2128" i="21"/>
  <c r="Q2128" i="21"/>
  <c r="M2128" i="21"/>
  <c r="J2130" i="21"/>
  <c r="P2130" i="21"/>
  <c r="L2130" i="21"/>
  <c r="N2130" i="21"/>
  <c r="H2131" i="21"/>
  <c r="I2130" i="21"/>
  <c r="O2129" i="21"/>
  <c r="M2129" i="21"/>
  <c r="Q2129" i="21"/>
  <c r="K2129" i="21"/>
  <c r="J2131" i="21"/>
  <c r="L2131" i="21"/>
  <c r="N2131" i="21"/>
  <c r="I2131" i="21"/>
  <c r="H2132" i="21"/>
  <c r="P2131" i="21"/>
  <c r="O2130" i="21"/>
  <c r="M2130" i="21"/>
  <c r="Q2130" i="21"/>
  <c r="K2130" i="21"/>
  <c r="O2131" i="21"/>
  <c r="M2131" i="21"/>
  <c r="Q2131" i="21"/>
  <c r="K2131" i="21"/>
  <c r="I2132" i="21"/>
  <c r="H2133" i="21"/>
  <c r="J2132" i="21"/>
  <c r="L2132" i="21"/>
  <c r="N2132" i="21"/>
  <c r="P2132" i="21"/>
  <c r="O2132" i="21"/>
  <c r="M2132" i="21"/>
  <c r="Q2132" i="21"/>
  <c r="K2132" i="21"/>
  <c r="N2133" i="21"/>
  <c r="H2134" i="21"/>
  <c r="I2133" i="21"/>
  <c r="J2133" i="21"/>
  <c r="L2133" i="21"/>
  <c r="P2133" i="21"/>
  <c r="H2135" i="21"/>
  <c r="I2134" i="21"/>
  <c r="J2134" i="21"/>
  <c r="N2134" i="21"/>
  <c r="P2134" i="21"/>
  <c r="L2134" i="21"/>
  <c r="M2133" i="21"/>
  <c r="Q2133" i="21"/>
  <c r="K2133" i="21"/>
  <c r="O2133" i="21"/>
  <c r="J2135" i="21"/>
  <c r="L2135" i="21"/>
  <c r="H2136" i="21"/>
  <c r="P2135" i="21"/>
  <c r="I2135" i="21"/>
  <c r="N2135" i="21"/>
  <c r="O2134" i="21"/>
  <c r="M2134" i="21"/>
  <c r="Q2134" i="21"/>
  <c r="K2134" i="21"/>
  <c r="I2136" i="21"/>
  <c r="H2137" i="21"/>
  <c r="J2136" i="21"/>
  <c r="L2136" i="21"/>
  <c r="N2136" i="21"/>
  <c r="P2136" i="21"/>
  <c r="Q2135" i="21"/>
  <c r="M2135" i="21"/>
  <c r="K2135" i="21"/>
  <c r="O2135" i="21"/>
  <c r="O2136" i="21"/>
  <c r="M2136" i="21"/>
  <c r="Q2136" i="21"/>
  <c r="K2136" i="21"/>
  <c r="H2138" i="21"/>
  <c r="I2137" i="21"/>
  <c r="J2137" i="21"/>
  <c r="L2137" i="21"/>
  <c r="N2137" i="21"/>
  <c r="P2137" i="21"/>
  <c r="H2139" i="21"/>
  <c r="I2138" i="21"/>
  <c r="J2138" i="21"/>
  <c r="L2138" i="21"/>
  <c r="N2138" i="21"/>
  <c r="P2138" i="21"/>
  <c r="Q2137" i="21"/>
  <c r="K2137" i="21"/>
  <c r="O2137" i="21"/>
  <c r="M2137" i="21"/>
  <c r="J2139" i="21"/>
  <c r="H2140" i="21"/>
  <c r="N2139" i="21"/>
  <c r="P2139" i="21"/>
  <c r="I2139" i="21"/>
  <c r="L2139" i="21"/>
  <c r="O2138" i="21"/>
  <c r="M2138" i="21"/>
  <c r="Q2138" i="21"/>
  <c r="K2138" i="21"/>
  <c r="H2141" i="21"/>
  <c r="J2140" i="21"/>
  <c r="L2140" i="21"/>
  <c r="I2140" i="21"/>
  <c r="N2140" i="21"/>
  <c r="P2140" i="21"/>
  <c r="Q2139" i="21"/>
  <c r="O2139" i="21"/>
  <c r="M2139" i="21"/>
  <c r="K2139" i="21"/>
  <c r="H2142" i="21"/>
  <c r="P2141" i="21"/>
  <c r="I2141" i="21"/>
  <c r="J2141" i="21"/>
  <c r="L2141" i="21"/>
  <c r="N2141" i="21"/>
  <c r="O2140" i="21"/>
  <c r="M2140" i="21"/>
  <c r="Q2140" i="21"/>
  <c r="K2140" i="21"/>
  <c r="I2142" i="21"/>
  <c r="H2143" i="21"/>
  <c r="J2142" i="21"/>
  <c r="L2142" i="21"/>
  <c r="N2142" i="21"/>
  <c r="P2142" i="21"/>
  <c r="K2141" i="21"/>
  <c r="O2141" i="21"/>
  <c r="M2141" i="21"/>
  <c r="Q2141" i="21"/>
  <c r="Q2142" i="21"/>
  <c r="M2142" i="21"/>
  <c r="K2142" i="21"/>
  <c r="O2142" i="21"/>
  <c r="I2143" i="21"/>
  <c r="P2143" i="21"/>
  <c r="J2143" i="21"/>
  <c r="L2143" i="21"/>
  <c r="N2143" i="21"/>
  <c r="H2144" i="21"/>
  <c r="Q2143" i="21"/>
  <c r="K2143" i="21"/>
  <c r="O2143" i="21"/>
  <c r="M2143" i="21"/>
  <c r="J2144" i="21"/>
  <c r="L2144" i="21"/>
  <c r="I2144" i="21"/>
  <c r="H2145" i="21"/>
  <c r="N2144" i="21"/>
  <c r="P2144" i="21"/>
  <c r="O2144" i="21"/>
  <c r="M2144" i="21"/>
  <c r="Q2144" i="21"/>
  <c r="K2144" i="21"/>
  <c r="H2146" i="21"/>
  <c r="N2145" i="21"/>
  <c r="P2145" i="21"/>
  <c r="I2145" i="21"/>
  <c r="J2145" i="21"/>
  <c r="L2145" i="21"/>
  <c r="I2146" i="21"/>
  <c r="H2147" i="21"/>
  <c r="J2146" i="21"/>
  <c r="L2146" i="21"/>
  <c r="N2146" i="21"/>
  <c r="P2146" i="21"/>
  <c r="O2145" i="21"/>
  <c r="M2145" i="21"/>
  <c r="Q2145" i="21"/>
  <c r="K2145" i="21"/>
  <c r="Q2146" i="21"/>
  <c r="O2146" i="21"/>
  <c r="M2146" i="21"/>
  <c r="K2146" i="21"/>
  <c r="P2147" i="21"/>
  <c r="J2147" i="21"/>
  <c r="I2147" i="21"/>
  <c r="L2147" i="21"/>
  <c r="N2147" i="21"/>
  <c r="H2148" i="21"/>
  <c r="Q2147" i="21"/>
  <c r="K2147" i="21"/>
  <c r="O2147" i="21"/>
  <c r="M2147" i="21"/>
  <c r="J2148" i="21"/>
  <c r="L2148" i="21"/>
  <c r="I2148" i="21"/>
  <c r="H2149" i="21"/>
  <c r="N2148" i="21"/>
  <c r="P2148" i="21"/>
  <c r="O2148" i="21"/>
  <c r="M2148" i="21"/>
  <c r="Q2148" i="21"/>
  <c r="K2148" i="21"/>
  <c r="H2150" i="21"/>
  <c r="L2149" i="21"/>
  <c r="N2149" i="21"/>
  <c r="P2149" i="21"/>
  <c r="I2149" i="21"/>
  <c r="J2149" i="21"/>
  <c r="H2151" i="21"/>
  <c r="I2150" i="21"/>
  <c r="J2150" i="21"/>
  <c r="L2150" i="21"/>
  <c r="N2150" i="21"/>
  <c r="P2150" i="21"/>
  <c r="O2149" i="21"/>
  <c r="M2149" i="21"/>
  <c r="Q2149" i="21"/>
  <c r="K2149" i="21"/>
  <c r="I2151" i="21"/>
  <c r="H2152" i="21"/>
  <c r="J2151" i="21"/>
  <c r="L2151" i="21"/>
  <c r="N2151" i="21"/>
  <c r="P2151" i="21"/>
  <c r="O2150" i="21"/>
  <c r="M2150" i="21"/>
  <c r="Q2150" i="21"/>
  <c r="K2150" i="21"/>
  <c r="Q2151" i="21"/>
  <c r="K2151" i="21"/>
  <c r="O2151" i="21"/>
  <c r="M2151" i="21"/>
  <c r="J2152" i="21"/>
  <c r="I2152" i="21"/>
  <c r="H2153" i="21"/>
  <c r="L2152" i="21"/>
  <c r="N2152" i="21"/>
  <c r="P2152" i="21"/>
  <c r="O2152" i="21"/>
  <c r="M2152" i="21"/>
  <c r="Q2152" i="21"/>
  <c r="K2152" i="21"/>
  <c r="J2153" i="21"/>
  <c r="L2153" i="21"/>
  <c r="N2153" i="21"/>
  <c r="P2153" i="21"/>
  <c r="H2154" i="21"/>
  <c r="I2153" i="21"/>
  <c r="I2154" i="21"/>
  <c r="J2154" i="21"/>
  <c r="H2155" i="21"/>
  <c r="L2154" i="21"/>
  <c r="N2154" i="21"/>
  <c r="P2154" i="21"/>
  <c r="O2153" i="21"/>
  <c r="M2153" i="21"/>
  <c r="K2153" i="21"/>
  <c r="Q2153" i="21"/>
  <c r="O2154" i="21"/>
  <c r="M2154" i="21"/>
  <c r="Q2154" i="21"/>
  <c r="K2154" i="21"/>
  <c r="I2155" i="21"/>
  <c r="H2156" i="21"/>
  <c r="J2155" i="21"/>
  <c r="L2155" i="21"/>
  <c r="N2155" i="21"/>
  <c r="P2155" i="21"/>
  <c r="M2155" i="21"/>
  <c r="Q2155" i="21"/>
  <c r="K2155" i="21"/>
  <c r="O2155" i="21"/>
  <c r="I2156" i="21"/>
  <c r="H2157" i="21"/>
  <c r="J2156" i="21"/>
  <c r="L2156" i="21"/>
  <c r="N2156" i="21"/>
  <c r="P2156" i="21"/>
  <c r="O2156" i="21"/>
  <c r="M2156" i="21"/>
  <c r="Q2156" i="21"/>
  <c r="K2156" i="21"/>
  <c r="J2157" i="21"/>
  <c r="L2157" i="21"/>
  <c r="N2157" i="21"/>
  <c r="H2158" i="21"/>
  <c r="I2157" i="21"/>
  <c r="P2157" i="21"/>
  <c r="J2158" i="21"/>
  <c r="I2158" i="21"/>
  <c r="H2159" i="21"/>
  <c r="L2158" i="21"/>
  <c r="N2158" i="21"/>
  <c r="P2158" i="21"/>
  <c r="O2157" i="21"/>
  <c r="M2157" i="21"/>
  <c r="Q2157" i="21"/>
  <c r="K2157" i="21"/>
  <c r="K2158" i="21"/>
  <c r="O2158" i="21"/>
  <c r="M2158" i="21"/>
  <c r="Q2158" i="21"/>
  <c r="J2159" i="21"/>
  <c r="I2159" i="21"/>
  <c r="P2159" i="21"/>
  <c r="L2159" i="21"/>
  <c r="N2159" i="21"/>
  <c r="H2160" i="21"/>
  <c r="Q2159" i="21"/>
  <c r="K2159" i="21"/>
  <c r="O2159" i="21"/>
  <c r="M2159" i="21"/>
  <c r="H2161" i="21"/>
  <c r="I2160" i="21"/>
  <c r="J2160" i="21"/>
  <c r="L2160" i="21"/>
  <c r="N2160" i="21"/>
  <c r="P2160" i="21"/>
  <c r="J2161" i="21"/>
  <c r="P2161" i="21"/>
  <c r="H2162" i="21"/>
  <c r="L2161" i="21"/>
  <c r="N2161" i="21"/>
  <c r="I2161" i="21"/>
  <c r="K2160" i="21"/>
  <c r="O2160" i="21"/>
  <c r="Q2160" i="21"/>
  <c r="M2160" i="21"/>
  <c r="J2162" i="21"/>
  <c r="P2162" i="21"/>
  <c r="L2162" i="21"/>
  <c r="N2162" i="21"/>
  <c r="H2163" i="21"/>
  <c r="I2162" i="21"/>
  <c r="O2161" i="21"/>
  <c r="M2161" i="21"/>
  <c r="Q2161" i="21"/>
  <c r="K2161" i="21"/>
  <c r="J2163" i="21"/>
  <c r="L2163" i="21"/>
  <c r="N2163" i="21"/>
  <c r="H2164" i="21"/>
  <c r="I2163" i="21"/>
  <c r="P2163" i="21"/>
  <c r="O2162" i="21"/>
  <c r="M2162" i="21"/>
  <c r="Q2162" i="21"/>
  <c r="K2162" i="21"/>
  <c r="I2164" i="21"/>
  <c r="H2165" i="21"/>
  <c r="J2164" i="21"/>
  <c r="L2164" i="21"/>
  <c r="N2164" i="21"/>
  <c r="P2164" i="21"/>
  <c r="Q2163" i="21"/>
  <c r="K2163" i="21"/>
  <c r="O2163" i="21"/>
  <c r="M2163" i="21"/>
  <c r="O2164" i="21"/>
  <c r="M2164" i="21"/>
  <c r="Q2164" i="21"/>
  <c r="K2164" i="21"/>
  <c r="N2165" i="21"/>
  <c r="H2166" i="21"/>
  <c r="I2165" i="21"/>
  <c r="J2165" i="21"/>
  <c r="L2165" i="21"/>
  <c r="P2165" i="21"/>
  <c r="H2167" i="21"/>
  <c r="I2166" i="21"/>
  <c r="J2166" i="21"/>
  <c r="N2166" i="21"/>
  <c r="P2166" i="21"/>
  <c r="L2166" i="21"/>
  <c r="M2165" i="21"/>
  <c r="Q2165" i="21"/>
  <c r="K2165" i="21"/>
  <c r="O2165" i="21"/>
  <c r="J2167" i="21"/>
  <c r="L2167" i="21"/>
  <c r="H2168" i="21"/>
  <c r="P2167" i="21"/>
  <c r="I2167" i="21"/>
  <c r="N2167" i="21"/>
  <c r="O2166" i="21"/>
  <c r="M2166" i="21"/>
  <c r="Q2166" i="21"/>
  <c r="K2166" i="21"/>
  <c r="I2168" i="21"/>
  <c r="H2169" i="21"/>
  <c r="J2168" i="21"/>
  <c r="L2168" i="21"/>
  <c r="N2168" i="21"/>
  <c r="P2168" i="21"/>
  <c r="Q2167" i="21"/>
  <c r="M2167" i="21"/>
  <c r="K2167" i="21"/>
  <c r="O2167" i="21"/>
  <c r="O2168" i="21"/>
  <c r="M2168" i="21"/>
  <c r="Q2168" i="21"/>
  <c r="K2168" i="21"/>
  <c r="H2170" i="21"/>
  <c r="I2169" i="21"/>
  <c r="J2169" i="21"/>
  <c r="L2169" i="21"/>
  <c r="N2169" i="21"/>
  <c r="P2169" i="21"/>
  <c r="H2171" i="21"/>
  <c r="I2170" i="21"/>
  <c r="J2170" i="21"/>
  <c r="L2170" i="21"/>
  <c r="N2170" i="21"/>
  <c r="P2170" i="21"/>
  <c r="Q2169" i="21"/>
  <c r="K2169" i="21"/>
  <c r="O2169" i="21"/>
  <c r="M2169" i="21"/>
  <c r="J2171" i="21"/>
  <c r="I2171" i="21"/>
  <c r="N2171" i="21"/>
  <c r="P2171" i="21"/>
  <c r="H2172" i="21"/>
  <c r="L2171" i="21"/>
  <c r="O2170" i="21"/>
  <c r="M2170" i="21"/>
  <c r="Q2170" i="21"/>
  <c r="K2170" i="21"/>
  <c r="M2171" i="21"/>
  <c r="O2171" i="21"/>
  <c r="Q2171" i="21"/>
  <c r="K2171" i="21"/>
  <c r="I2172" i="21"/>
  <c r="H2173" i="21"/>
  <c r="J2172" i="21"/>
  <c r="N2172" i="21"/>
  <c r="P2172" i="21"/>
  <c r="L2172" i="21"/>
  <c r="O2172" i="21"/>
  <c r="M2172" i="21"/>
  <c r="Q2172" i="21"/>
  <c r="K2172" i="21"/>
  <c r="I2173" i="21"/>
  <c r="P2173" i="21"/>
  <c r="H2174" i="21"/>
  <c r="J2173" i="21"/>
  <c r="L2173" i="21"/>
  <c r="N2173" i="21"/>
  <c r="Q2173" i="21"/>
  <c r="K2173" i="21"/>
  <c r="O2173" i="21"/>
  <c r="M2173" i="21"/>
  <c r="L2174" i="21"/>
  <c r="H2175" i="21"/>
  <c r="I2174" i="21"/>
  <c r="J2174" i="21"/>
  <c r="N2174" i="21"/>
  <c r="P2174" i="21"/>
  <c r="I2175" i="21"/>
  <c r="L2175" i="21"/>
  <c r="N2175" i="21"/>
  <c r="P2175" i="21"/>
  <c r="H2176" i="21"/>
  <c r="J2175" i="21"/>
  <c r="O2174" i="21"/>
  <c r="M2174" i="21"/>
  <c r="Q2174" i="21"/>
  <c r="K2174" i="21"/>
  <c r="O2175" i="21"/>
  <c r="M2175" i="21"/>
  <c r="Q2175" i="21"/>
  <c r="K2175" i="21"/>
  <c r="I2176" i="21"/>
  <c r="H2177" i="21"/>
  <c r="J2176" i="21"/>
  <c r="L2176" i="21"/>
  <c r="N2176" i="21"/>
  <c r="P2176" i="21"/>
  <c r="O2176" i="21"/>
  <c r="M2176" i="21"/>
  <c r="Q2176" i="21"/>
  <c r="K2176" i="21"/>
  <c r="I2177" i="21"/>
  <c r="N2177" i="21"/>
  <c r="P2177" i="21"/>
  <c r="H2178" i="21"/>
  <c r="J2177" i="21"/>
  <c r="L2177" i="21"/>
  <c r="Q2177" i="21"/>
  <c r="K2177" i="21"/>
  <c r="O2177" i="21"/>
  <c r="M2177" i="21"/>
  <c r="H2179" i="21"/>
  <c r="I2178" i="21"/>
  <c r="J2178" i="21"/>
  <c r="L2178" i="21"/>
  <c r="N2178" i="21"/>
  <c r="P2178" i="21"/>
  <c r="H2180" i="21"/>
  <c r="J2179" i="21"/>
  <c r="L2179" i="21"/>
  <c r="N2179" i="21"/>
  <c r="P2179" i="21"/>
  <c r="I2179" i="21"/>
  <c r="M2178" i="21"/>
  <c r="O2178" i="21"/>
  <c r="Q2178" i="21"/>
  <c r="K2178" i="21"/>
  <c r="J2180" i="21"/>
  <c r="L2180" i="21"/>
  <c r="H2181" i="21"/>
  <c r="I2180" i="21"/>
  <c r="N2180" i="21"/>
  <c r="P2180" i="21"/>
  <c r="Q2179" i="21"/>
  <c r="K2179" i="21"/>
  <c r="O2179" i="21"/>
  <c r="M2179" i="21"/>
  <c r="I2181" i="21"/>
  <c r="P2181" i="21"/>
  <c r="J2181" i="21"/>
  <c r="L2181" i="21"/>
  <c r="N2181" i="21"/>
  <c r="H2182" i="21"/>
  <c r="K2180" i="21"/>
  <c r="O2180" i="21"/>
  <c r="M2180" i="21"/>
  <c r="Q2180" i="21"/>
  <c r="O2181" i="21"/>
  <c r="M2181" i="21"/>
  <c r="Q2181" i="21"/>
  <c r="K2181" i="21"/>
  <c r="I2182" i="21"/>
  <c r="H2183" i="21"/>
  <c r="J2182" i="21"/>
  <c r="L2182" i="21"/>
  <c r="N2182" i="21"/>
  <c r="P2182" i="21"/>
  <c r="Q2182" i="21"/>
  <c r="K2182" i="21"/>
  <c r="O2182" i="21"/>
  <c r="M2182" i="21"/>
  <c r="J2183" i="21"/>
  <c r="H2184" i="21"/>
  <c r="P2183" i="21"/>
  <c r="L2183" i="21"/>
  <c r="N2183" i="21"/>
  <c r="I2183" i="21"/>
  <c r="J2184" i="21"/>
  <c r="H2185" i="21"/>
  <c r="I2184" i="21"/>
  <c r="L2184" i="21"/>
  <c r="N2184" i="21"/>
  <c r="P2184" i="21"/>
  <c r="Q2183" i="21"/>
  <c r="K2183" i="21"/>
  <c r="O2183" i="21"/>
  <c r="M2183" i="21"/>
  <c r="P2185" i="21"/>
  <c r="J2185" i="21"/>
  <c r="H2186" i="21"/>
  <c r="L2185" i="21"/>
  <c r="N2185" i="21"/>
  <c r="I2185" i="21"/>
  <c r="Q2184" i="21"/>
  <c r="K2184" i="21"/>
  <c r="O2184" i="21"/>
  <c r="M2184" i="21"/>
  <c r="L2186" i="21"/>
  <c r="H2187" i="21"/>
  <c r="I2186" i="21"/>
  <c r="J2186" i="21"/>
  <c r="N2186" i="21"/>
  <c r="P2186" i="21"/>
  <c r="K2185" i="21"/>
  <c r="O2185" i="21"/>
  <c r="Q2185" i="21"/>
  <c r="M2185" i="21"/>
  <c r="I2187" i="21"/>
  <c r="H2188" i="21"/>
  <c r="J2187" i="21"/>
  <c r="L2187" i="21"/>
  <c r="N2187" i="21"/>
  <c r="P2187" i="21"/>
  <c r="O2186" i="21"/>
  <c r="M2186" i="21"/>
  <c r="Q2186" i="21"/>
  <c r="K2186" i="21"/>
  <c r="M2187" i="21"/>
  <c r="Q2187" i="21"/>
  <c r="K2187" i="21"/>
  <c r="O2187" i="21"/>
  <c r="I2188" i="21"/>
  <c r="H2189" i="21"/>
  <c r="J2188" i="21"/>
  <c r="L2188" i="21"/>
  <c r="N2188" i="21"/>
  <c r="P2188" i="21"/>
  <c r="O2188" i="21"/>
  <c r="M2188" i="21"/>
  <c r="Q2188" i="21"/>
  <c r="K2188" i="21"/>
  <c r="J2189" i="21"/>
  <c r="L2189" i="21"/>
  <c r="N2189" i="21"/>
  <c r="H2190" i="21"/>
  <c r="I2189" i="21"/>
  <c r="P2189" i="21"/>
  <c r="J2190" i="21"/>
  <c r="I2190" i="21"/>
  <c r="H2191" i="21"/>
  <c r="L2190" i="21"/>
  <c r="N2190" i="21"/>
  <c r="P2190" i="21"/>
  <c r="O2189" i="21"/>
  <c r="M2189" i="21"/>
  <c r="Q2189" i="21"/>
  <c r="K2189" i="21"/>
  <c r="K2190" i="21"/>
  <c r="O2190" i="21"/>
  <c r="M2190" i="21"/>
  <c r="Q2190" i="21"/>
  <c r="J2191" i="21"/>
  <c r="H2192" i="21"/>
  <c r="P2191" i="21"/>
  <c r="L2191" i="21"/>
  <c r="N2191" i="21"/>
  <c r="I2191" i="21"/>
  <c r="I2192" i="21"/>
  <c r="H2193" i="21"/>
  <c r="J2192" i="21"/>
  <c r="L2192" i="21"/>
  <c r="N2192" i="21"/>
  <c r="P2192" i="21"/>
  <c r="O2191" i="21"/>
  <c r="M2191" i="21"/>
  <c r="Q2191" i="21"/>
  <c r="K2191" i="21"/>
  <c r="O2192" i="21"/>
  <c r="M2192" i="21"/>
  <c r="K2192" i="21"/>
  <c r="Q2192" i="21"/>
  <c r="L2193" i="21"/>
  <c r="N2193" i="21"/>
  <c r="I2193" i="21"/>
  <c r="H2194" i="21"/>
  <c r="J2193" i="21"/>
  <c r="P2193" i="21"/>
  <c r="Q2193" i="21"/>
  <c r="K2193" i="21"/>
  <c r="O2193" i="21"/>
  <c r="M2193" i="21"/>
  <c r="I2194" i="21"/>
  <c r="J2194" i="21"/>
  <c r="L2194" i="21"/>
  <c r="H2195" i="21"/>
  <c r="N2194" i="21"/>
  <c r="P2194" i="21"/>
  <c r="O2194" i="21"/>
  <c r="M2194" i="21"/>
  <c r="Q2194" i="21"/>
  <c r="K2194" i="21"/>
  <c r="I2195" i="21"/>
  <c r="N2195" i="21"/>
  <c r="P2195" i="21"/>
  <c r="H2196" i="21"/>
  <c r="J2195" i="21"/>
  <c r="L2195" i="21"/>
  <c r="O2195" i="21"/>
  <c r="M2195" i="21"/>
  <c r="Q2195" i="21"/>
  <c r="K2195" i="21"/>
  <c r="H2197" i="21"/>
  <c r="I2196" i="21"/>
  <c r="J2196" i="21"/>
  <c r="L2196" i="21"/>
  <c r="N2196" i="21"/>
  <c r="P2196" i="21"/>
  <c r="J2197" i="21"/>
  <c r="H2198" i="21"/>
  <c r="P2197" i="21"/>
  <c r="L2197" i="21"/>
  <c r="N2197" i="21"/>
  <c r="I2197" i="21"/>
  <c r="O2196" i="21"/>
  <c r="Q2196" i="21"/>
  <c r="K2196" i="21"/>
  <c r="M2196" i="21"/>
  <c r="H2199" i="21"/>
  <c r="J2198" i="21"/>
  <c r="L2198" i="21"/>
  <c r="I2198" i="21"/>
  <c r="N2198" i="21"/>
  <c r="P2198" i="21"/>
  <c r="Q2197" i="21"/>
  <c r="K2197" i="21"/>
  <c r="O2197" i="21"/>
  <c r="M2197" i="21"/>
  <c r="J2199" i="21"/>
  <c r="P2199" i="21"/>
  <c r="I2199" i="21"/>
  <c r="L2199" i="21"/>
  <c r="N2199" i="21"/>
  <c r="H2200" i="21"/>
  <c r="M2198" i="21"/>
  <c r="Q2198" i="21"/>
  <c r="K2198" i="21"/>
  <c r="O2198" i="21"/>
  <c r="Q2199" i="21"/>
  <c r="K2199" i="21"/>
  <c r="O2199" i="21"/>
  <c r="M2199" i="21"/>
  <c r="J2200" i="21"/>
  <c r="P2200" i="21"/>
  <c r="L2200" i="21"/>
  <c r="N2200" i="21"/>
  <c r="I2200" i="21"/>
  <c r="H2201" i="21"/>
  <c r="O2200" i="21"/>
  <c r="M2200" i="21"/>
  <c r="Q2200" i="21"/>
  <c r="K2200" i="21"/>
  <c r="I2201" i="21"/>
  <c r="H2202" i="21"/>
  <c r="J2201" i="21"/>
  <c r="L2201" i="21"/>
  <c r="N2201" i="21"/>
  <c r="P2201" i="21"/>
  <c r="Q2201" i="21"/>
  <c r="K2201" i="21"/>
  <c r="O2201" i="21"/>
  <c r="M2201" i="21"/>
  <c r="J2202" i="21"/>
  <c r="L2202" i="21"/>
  <c r="I2202" i="21"/>
  <c r="H2203" i="21"/>
  <c r="N2202" i="21"/>
  <c r="P2202" i="21"/>
  <c r="Q2202" i="21"/>
  <c r="K2202" i="21"/>
  <c r="O2202" i="21"/>
  <c r="M2202" i="21"/>
  <c r="J2203" i="21"/>
  <c r="H2204" i="21"/>
  <c r="P2203" i="21"/>
  <c r="L2203" i="21"/>
  <c r="N2203" i="21"/>
  <c r="I2203" i="21"/>
  <c r="H2205" i="21"/>
  <c r="I2204" i="21"/>
  <c r="J2204" i="21"/>
  <c r="N2204" i="21"/>
  <c r="P2204" i="21"/>
  <c r="L2204" i="21"/>
  <c r="M2203" i="21"/>
  <c r="O2203" i="21"/>
  <c r="Q2203" i="21"/>
  <c r="K2203" i="21"/>
  <c r="J2205" i="21"/>
  <c r="I2205" i="21"/>
  <c r="P2205" i="21"/>
  <c r="L2205" i="21"/>
  <c r="N2205" i="21"/>
  <c r="H2206" i="21"/>
  <c r="M2204" i="21"/>
  <c r="Q2204" i="21"/>
  <c r="K2204" i="21"/>
  <c r="O2204" i="21"/>
  <c r="K2205" i="21"/>
  <c r="O2205" i="21"/>
  <c r="M2205" i="21"/>
  <c r="Q2205" i="21"/>
  <c r="I2206" i="21"/>
  <c r="H2207" i="21"/>
  <c r="J2206" i="21"/>
  <c r="L2206" i="21"/>
  <c r="N2206" i="21"/>
  <c r="P2206" i="21"/>
  <c r="Q2206" i="21"/>
  <c r="M2206" i="21"/>
  <c r="K2206" i="21"/>
  <c r="O2206" i="21"/>
  <c r="H2208" i="21"/>
  <c r="P2207" i="21"/>
  <c r="J2207" i="21"/>
  <c r="L2207" i="21"/>
  <c r="N2207" i="21"/>
  <c r="I2207" i="21"/>
  <c r="H2209" i="21"/>
  <c r="I2208" i="21"/>
  <c r="J2208" i="21"/>
  <c r="L2208" i="21"/>
  <c r="N2208" i="21"/>
  <c r="P2208" i="21"/>
  <c r="O2207" i="21"/>
  <c r="M2207" i="21"/>
  <c r="Q2207" i="21"/>
  <c r="K2207" i="21"/>
  <c r="J2209" i="21"/>
  <c r="I2209" i="21"/>
  <c r="P2209" i="21"/>
  <c r="L2209" i="21"/>
  <c r="N2209" i="21"/>
  <c r="H2210" i="21"/>
  <c r="O2208" i="21"/>
  <c r="M2208" i="21"/>
  <c r="Q2208" i="21"/>
  <c r="K2208" i="21"/>
  <c r="O2209" i="21"/>
  <c r="M2209" i="21"/>
  <c r="Q2209" i="21"/>
  <c r="K2209" i="21"/>
  <c r="H2211" i="21"/>
  <c r="I2210" i="21"/>
  <c r="J2210" i="21"/>
  <c r="L2210" i="21"/>
  <c r="N2210" i="21"/>
  <c r="P2210" i="21"/>
  <c r="H2212" i="21"/>
  <c r="J2211" i="21"/>
  <c r="L2211" i="21"/>
  <c r="N2211" i="21"/>
  <c r="P2211" i="21"/>
  <c r="I2211" i="21"/>
  <c r="M2210" i="21"/>
  <c r="O2210" i="21"/>
  <c r="Q2210" i="21"/>
  <c r="K2210" i="21"/>
  <c r="J2212" i="21"/>
  <c r="L2212" i="21"/>
  <c r="H2213" i="21"/>
  <c r="I2212" i="21"/>
  <c r="N2212" i="21"/>
  <c r="P2212" i="21"/>
  <c r="Q2211" i="21"/>
  <c r="K2211" i="21"/>
  <c r="O2211" i="21"/>
  <c r="M2211" i="21"/>
  <c r="H2214" i="21"/>
  <c r="P2213" i="21"/>
  <c r="J2213" i="21"/>
  <c r="L2213" i="21"/>
  <c r="N2213" i="21"/>
  <c r="I2213" i="21"/>
  <c r="K2212" i="21"/>
  <c r="O2212" i="21"/>
  <c r="M2212" i="21"/>
  <c r="Q2212" i="21"/>
  <c r="I2214" i="21"/>
  <c r="H2215" i="21"/>
  <c r="J2214" i="21"/>
  <c r="L2214" i="21"/>
  <c r="N2214" i="21"/>
  <c r="P2214" i="21"/>
  <c r="Q2213" i="21"/>
  <c r="K2213" i="21"/>
  <c r="O2213" i="21"/>
  <c r="M2213" i="21"/>
  <c r="Q2214" i="21"/>
  <c r="K2214" i="21"/>
  <c r="O2214" i="21"/>
  <c r="M2214" i="21"/>
  <c r="J2215" i="21"/>
  <c r="H2216" i="21"/>
  <c r="P2215" i="21"/>
  <c r="L2215" i="21"/>
  <c r="N2215" i="21"/>
  <c r="I2215" i="21"/>
  <c r="J2216" i="21"/>
  <c r="H2217" i="21"/>
  <c r="I2216" i="21"/>
  <c r="L2216" i="21"/>
  <c r="N2216" i="21"/>
  <c r="P2216" i="21"/>
  <c r="Q2215" i="21"/>
  <c r="K2215" i="21"/>
  <c r="O2215" i="21"/>
  <c r="M2215" i="21"/>
  <c r="P2217" i="21"/>
  <c r="J2217" i="21"/>
  <c r="H2218" i="21"/>
  <c r="L2217" i="21"/>
  <c r="N2217" i="21"/>
  <c r="I2217" i="21"/>
  <c r="Q2216" i="21"/>
  <c r="K2216" i="21"/>
  <c r="O2216" i="21"/>
  <c r="M2216" i="21"/>
  <c r="L2218" i="21"/>
  <c r="I2218" i="21"/>
  <c r="H2219" i="21"/>
  <c r="J2218" i="21"/>
  <c r="N2218" i="21"/>
  <c r="P2218" i="21"/>
  <c r="K2217" i="21"/>
  <c r="O2217" i="21"/>
  <c r="Q2217" i="21"/>
  <c r="M2217" i="21"/>
  <c r="Q2218" i="21"/>
  <c r="K2218" i="21"/>
  <c r="O2218" i="21"/>
  <c r="M2218" i="21"/>
  <c r="J2219" i="21"/>
  <c r="H2220" i="21"/>
  <c r="P2219" i="21"/>
  <c r="L2219" i="21"/>
  <c r="N2219" i="21"/>
  <c r="I2219" i="21"/>
  <c r="H2221" i="21"/>
  <c r="I2220" i="21"/>
  <c r="J2220" i="21"/>
  <c r="L2220" i="21"/>
  <c r="N2220" i="21"/>
  <c r="P2220" i="21"/>
  <c r="M2219" i="21"/>
  <c r="Q2219" i="21"/>
  <c r="K2219" i="21"/>
  <c r="O2219" i="21"/>
  <c r="J2221" i="21"/>
  <c r="H2222" i="21"/>
  <c r="I2221" i="21"/>
  <c r="L2221" i="21"/>
  <c r="N2221" i="21"/>
  <c r="P2221" i="21"/>
  <c r="Q2220" i="21"/>
  <c r="K2220" i="21"/>
  <c r="O2220" i="21"/>
  <c r="M2220" i="21"/>
  <c r="J2222" i="21"/>
  <c r="H2223" i="21"/>
  <c r="I2222" i="21"/>
  <c r="L2222" i="21"/>
  <c r="N2222" i="21"/>
  <c r="P2222" i="21"/>
  <c r="O2221" i="21"/>
  <c r="M2221" i="21"/>
  <c r="Q2221" i="21"/>
  <c r="K2221" i="21"/>
  <c r="H2224" i="21"/>
  <c r="J2223" i="21"/>
  <c r="L2223" i="21"/>
  <c r="N2223" i="21"/>
  <c r="I2223" i="21"/>
  <c r="P2223" i="21"/>
  <c r="O2222" i="21"/>
  <c r="M2222" i="21"/>
  <c r="Q2222" i="21"/>
  <c r="K2222" i="21"/>
  <c r="I2224" i="21"/>
  <c r="H2225" i="21"/>
  <c r="J2224" i="21"/>
  <c r="L2224" i="21"/>
  <c r="N2224" i="21"/>
  <c r="P2224" i="21"/>
  <c r="O2223" i="21"/>
  <c r="M2223" i="21"/>
  <c r="Q2223" i="21"/>
  <c r="K2223" i="21"/>
  <c r="O2224" i="21"/>
  <c r="M2224" i="21"/>
  <c r="K2224" i="21"/>
  <c r="Q2224" i="21"/>
  <c r="L2225" i="21"/>
  <c r="N2225" i="21"/>
  <c r="I2225" i="21"/>
  <c r="H2226" i="21"/>
  <c r="J2225" i="21"/>
  <c r="P2225" i="21"/>
  <c r="Q2225" i="21"/>
  <c r="K2225" i="21"/>
  <c r="O2225" i="21"/>
  <c r="M2225" i="21"/>
  <c r="H2227" i="21"/>
  <c r="J2226" i="21"/>
  <c r="L2226" i="21"/>
  <c r="I2226" i="21"/>
  <c r="N2226" i="21"/>
  <c r="P2226" i="21"/>
  <c r="N2227" i="21"/>
  <c r="P2227" i="21"/>
  <c r="I2227" i="21"/>
  <c r="J2227" i="21"/>
  <c r="L2227" i="21"/>
  <c r="H2228" i="21"/>
  <c r="O2226" i="21"/>
  <c r="M2226" i="21"/>
  <c r="Q2226" i="21"/>
  <c r="K2226" i="21"/>
  <c r="O2227" i="21"/>
  <c r="M2227" i="21"/>
  <c r="Q2227" i="21"/>
  <c r="K2227" i="21"/>
  <c r="I2228" i="21"/>
  <c r="H2229" i="21"/>
  <c r="J2228" i="21"/>
  <c r="L2228" i="21"/>
  <c r="N2228" i="21"/>
  <c r="P2228" i="21"/>
  <c r="O2228" i="21"/>
  <c r="M2228" i="21"/>
  <c r="Q2228" i="21"/>
  <c r="K2228" i="21"/>
  <c r="N2229" i="21"/>
  <c r="H2230" i="21"/>
  <c r="I2229" i="21"/>
  <c r="J2229" i="21"/>
  <c r="L2229" i="21"/>
  <c r="P2229" i="21"/>
  <c r="I2230" i="21"/>
  <c r="H2231" i="21"/>
  <c r="J2230" i="21"/>
  <c r="N2230" i="21"/>
  <c r="P2230" i="21"/>
  <c r="L2230" i="21"/>
  <c r="M2229" i="21"/>
  <c r="Q2229" i="21"/>
  <c r="K2229" i="21"/>
  <c r="O2229" i="21"/>
  <c r="M2230" i="21"/>
  <c r="Q2230" i="21"/>
  <c r="K2230" i="21"/>
  <c r="O2230" i="21"/>
  <c r="J2231" i="21"/>
  <c r="P2231" i="21"/>
  <c r="I2231" i="21"/>
  <c r="L2231" i="21"/>
  <c r="N2231" i="21"/>
  <c r="H2232" i="21"/>
  <c r="Q2231" i="21"/>
  <c r="K2231" i="21"/>
  <c r="O2231" i="21"/>
  <c r="M2231" i="21"/>
  <c r="J2232" i="21"/>
  <c r="P2232" i="21"/>
  <c r="L2232" i="21"/>
  <c r="N2232" i="21"/>
  <c r="I2232" i="21"/>
  <c r="H2233" i="21"/>
  <c r="O2232" i="21"/>
  <c r="M2232" i="21"/>
  <c r="Q2232" i="21"/>
  <c r="K2232" i="21"/>
  <c r="I2233" i="21"/>
  <c r="H2234" i="21"/>
  <c r="J2233" i="21"/>
  <c r="L2233" i="21"/>
  <c r="N2233" i="21"/>
  <c r="P2233" i="21"/>
  <c r="Q2233" i="21"/>
  <c r="K2233" i="21"/>
  <c r="O2233" i="21"/>
  <c r="M2233" i="21"/>
  <c r="J2234" i="21"/>
  <c r="L2234" i="21"/>
  <c r="I2234" i="21"/>
  <c r="H2235" i="21"/>
  <c r="N2234" i="21"/>
  <c r="P2234" i="21"/>
  <c r="Q2234" i="21"/>
  <c r="K2234" i="21"/>
  <c r="O2234" i="21"/>
  <c r="M2234" i="21"/>
  <c r="J2235" i="21"/>
  <c r="H2236" i="21"/>
  <c r="P2235" i="21"/>
  <c r="L2235" i="21"/>
  <c r="N2235" i="21"/>
  <c r="I2235" i="21"/>
  <c r="H2237" i="21"/>
  <c r="I2236" i="21"/>
  <c r="J2236" i="21"/>
  <c r="N2236" i="21"/>
  <c r="P2236" i="21"/>
  <c r="L2236" i="21"/>
  <c r="M2235" i="21"/>
  <c r="O2235" i="21"/>
  <c r="Q2235" i="21"/>
  <c r="K2235" i="21"/>
  <c r="J2237" i="21"/>
  <c r="I2237" i="21"/>
  <c r="P2237" i="21"/>
  <c r="L2237" i="21"/>
  <c r="N2237" i="21"/>
  <c r="H2238" i="21"/>
  <c r="M2236" i="21"/>
  <c r="Q2236" i="21"/>
  <c r="K2236" i="21"/>
  <c r="O2236" i="21"/>
  <c r="K2237" i="21"/>
  <c r="O2237" i="21"/>
  <c r="M2237" i="21"/>
  <c r="Q2237" i="21"/>
  <c r="I2238" i="21"/>
  <c r="H2239" i="21"/>
  <c r="J2238" i="21"/>
  <c r="L2238" i="21"/>
  <c r="N2238" i="21"/>
  <c r="P2238" i="21"/>
  <c r="Q2238" i="21"/>
  <c r="M2238" i="21"/>
  <c r="K2238" i="21"/>
  <c r="O2238" i="21"/>
  <c r="H2240" i="21"/>
  <c r="P2239" i="21"/>
  <c r="J2239" i="21"/>
  <c r="L2239" i="21"/>
  <c r="N2239" i="21"/>
  <c r="I2239" i="21"/>
  <c r="H2241" i="21"/>
  <c r="I2240" i="21"/>
  <c r="J2240" i="21"/>
  <c r="L2240" i="21"/>
  <c r="N2240" i="21"/>
  <c r="P2240" i="21"/>
  <c r="O2239" i="21"/>
  <c r="M2239" i="21"/>
  <c r="Q2239" i="21"/>
  <c r="K2239" i="21"/>
  <c r="J2241" i="21"/>
  <c r="I2241" i="21"/>
  <c r="P2241" i="21"/>
  <c r="L2241" i="21"/>
  <c r="N2241" i="21"/>
  <c r="H2242" i="21"/>
  <c r="O2240" i="21"/>
  <c r="M2240" i="21"/>
  <c r="Q2240" i="21"/>
  <c r="K2240" i="21"/>
  <c r="O2241" i="21"/>
  <c r="M2241" i="21"/>
  <c r="Q2241" i="21"/>
  <c r="K2241" i="21"/>
  <c r="H2243" i="21"/>
  <c r="I2242" i="21"/>
  <c r="J2242" i="21"/>
  <c r="L2242" i="21"/>
  <c r="N2242" i="21"/>
  <c r="P2242" i="21"/>
  <c r="H2244" i="21"/>
  <c r="J2243" i="21"/>
  <c r="L2243" i="21"/>
  <c r="N2243" i="21"/>
  <c r="P2243" i="21"/>
  <c r="I2243" i="21"/>
  <c r="M2242" i="21"/>
  <c r="O2242" i="21"/>
  <c r="Q2242" i="21"/>
  <c r="K2242" i="21"/>
  <c r="J2244" i="21"/>
  <c r="L2244" i="21"/>
  <c r="H2245" i="21"/>
  <c r="I2244" i="21"/>
  <c r="N2244" i="21"/>
  <c r="P2244" i="21"/>
  <c r="Q2243" i="21"/>
  <c r="K2243" i="21"/>
  <c r="O2243" i="21"/>
  <c r="M2243" i="21"/>
  <c r="H2246" i="21"/>
  <c r="P2245" i="21"/>
  <c r="J2245" i="21"/>
  <c r="L2245" i="21"/>
  <c r="N2245" i="21"/>
  <c r="I2245" i="21"/>
  <c r="K2244" i="21"/>
  <c r="O2244" i="21"/>
  <c r="M2244" i="21"/>
  <c r="Q2244" i="21"/>
  <c r="H2247" i="21"/>
  <c r="I2246" i="21"/>
  <c r="J2246" i="21"/>
  <c r="L2246" i="21"/>
  <c r="N2246" i="21"/>
  <c r="P2246" i="21"/>
  <c r="Q2245" i="21"/>
  <c r="K2245" i="21"/>
  <c r="O2245" i="21"/>
  <c r="M2245" i="21"/>
  <c r="I2247" i="21"/>
  <c r="H2248" i="21"/>
  <c r="J2247" i="21"/>
  <c r="L2247" i="21"/>
  <c r="N2247" i="21"/>
  <c r="P2247" i="21"/>
  <c r="O2246" i="21"/>
  <c r="M2246" i="21"/>
  <c r="Q2246" i="21"/>
  <c r="K2246" i="21"/>
  <c r="Q2247" i="21"/>
  <c r="K2247" i="21"/>
  <c r="O2247" i="21"/>
  <c r="M2247" i="21"/>
  <c r="J2248" i="21"/>
  <c r="H2249" i="21"/>
  <c r="I2248" i="21"/>
  <c r="L2248" i="21"/>
  <c r="N2248" i="21"/>
  <c r="P2248" i="21"/>
  <c r="P2249" i="21"/>
  <c r="J2249" i="21"/>
  <c r="I2249" i="21"/>
  <c r="L2249" i="21"/>
  <c r="N2249" i="21"/>
  <c r="H2250" i="21"/>
  <c r="Q2248" i="21"/>
  <c r="K2248" i="21"/>
  <c r="O2248" i="21"/>
  <c r="M2248" i="21"/>
  <c r="O2249" i="21"/>
  <c r="M2249" i="21"/>
  <c r="K2249" i="21"/>
  <c r="Q2249" i="21"/>
  <c r="I2250" i="21"/>
  <c r="J2250" i="21"/>
  <c r="H2251" i="21"/>
  <c r="L2250" i="21"/>
  <c r="N2250" i="21"/>
  <c r="P2250" i="21"/>
  <c r="O2250" i="21"/>
  <c r="M2250" i="21"/>
  <c r="Q2250" i="21"/>
  <c r="K2250" i="21"/>
  <c r="H2252" i="21"/>
  <c r="I2251" i="21"/>
  <c r="J2251" i="21"/>
  <c r="L2251" i="21"/>
  <c r="N2251" i="21"/>
  <c r="P2251" i="21"/>
  <c r="I2252" i="21"/>
  <c r="J2252" i="21"/>
  <c r="L2252" i="21"/>
  <c r="H2253" i="21"/>
  <c r="N2252" i="21"/>
  <c r="P2252" i="21"/>
  <c r="Q2251" i="21"/>
  <c r="K2251" i="21"/>
  <c r="O2251" i="21"/>
  <c r="M2251" i="21"/>
  <c r="Q2252" i="21"/>
  <c r="K2252" i="21"/>
  <c r="O2252" i="21"/>
  <c r="M2252" i="21"/>
  <c r="N2253" i="21"/>
  <c r="P2253" i="21"/>
  <c r="I2253" i="21"/>
  <c r="J2253" i="21"/>
  <c r="L2253" i="21"/>
  <c r="H2254" i="21"/>
  <c r="O2253" i="21"/>
  <c r="Q2253" i="21"/>
  <c r="K2253" i="21"/>
  <c r="M2253" i="21"/>
  <c r="J2254" i="21"/>
  <c r="L2254" i="21"/>
  <c r="I2254" i="21"/>
  <c r="H2255" i="21"/>
  <c r="N2254" i="21"/>
  <c r="P2254" i="21"/>
  <c r="K2254" i="21"/>
  <c r="O2254" i="21"/>
  <c r="M2254" i="21"/>
  <c r="Q2254" i="21"/>
  <c r="J2255" i="21"/>
  <c r="I2255" i="21"/>
  <c r="P2255" i="21"/>
  <c r="L2255" i="21"/>
  <c r="N2255" i="21"/>
  <c r="H2256" i="21"/>
  <c r="Q2255" i="21"/>
  <c r="K2255" i="21"/>
  <c r="O2255" i="21"/>
  <c r="M2255" i="21"/>
  <c r="I2256" i="21"/>
  <c r="H2257" i="21"/>
  <c r="J2256" i="21"/>
  <c r="L2256" i="21"/>
  <c r="N2256" i="21"/>
  <c r="P2256" i="21"/>
  <c r="O2256" i="21"/>
  <c r="M2256" i="21"/>
  <c r="K2256" i="21"/>
  <c r="Q2256" i="21"/>
  <c r="L2257" i="21"/>
  <c r="N2257" i="21"/>
  <c r="I2257" i="21"/>
  <c r="H2258" i="21"/>
  <c r="J2257" i="21"/>
  <c r="P2257" i="21"/>
  <c r="Q2257" i="21"/>
  <c r="K2257" i="21"/>
  <c r="O2257" i="21"/>
  <c r="M2257" i="21"/>
  <c r="H2259" i="21"/>
  <c r="J2258" i="21"/>
  <c r="L2258" i="21"/>
  <c r="I2258" i="21"/>
  <c r="N2258" i="21"/>
  <c r="P2258" i="21"/>
  <c r="N2259" i="21"/>
  <c r="P2259" i="21"/>
  <c r="H2260" i="21"/>
  <c r="J2259" i="21"/>
  <c r="L2259" i="21"/>
  <c r="I2259" i="21"/>
  <c r="O2258" i="21"/>
  <c r="M2258" i="21"/>
  <c r="Q2258" i="21"/>
  <c r="K2258" i="21"/>
  <c r="I2260" i="21"/>
  <c r="H2261" i="21"/>
  <c r="J2260" i="21"/>
  <c r="L2260" i="21"/>
  <c r="N2260" i="21"/>
  <c r="P2260" i="21"/>
  <c r="Q2259" i="21"/>
  <c r="K2259" i="21"/>
  <c r="O2259" i="21"/>
  <c r="M2259" i="21"/>
  <c r="O2260" i="21"/>
  <c r="M2260" i="21"/>
  <c r="Q2260" i="21"/>
  <c r="K2260" i="21"/>
  <c r="N2261" i="21"/>
  <c r="I2261" i="21"/>
  <c r="H2262" i="21"/>
  <c r="J2261" i="21"/>
  <c r="L2261" i="21"/>
  <c r="P2261" i="21"/>
  <c r="Q2261" i="21"/>
  <c r="K2261" i="21"/>
  <c r="O2261" i="21"/>
  <c r="M2261" i="21"/>
  <c r="I2262" i="21"/>
  <c r="J2262" i="21"/>
  <c r="L2262" i="21"/>
  <c r="H2263" i="21"/>
  <c r="N2262" i="21"/>
  <c r="P2262" i="21"/>
  <c r="O2262" i="21"/>
  <c r="M2262" i="21"/>
  <c r="Q2262" i="21"/>
  <c r="K2262" i="21"/>
  <c r="J2263" i="21"/>
  <c r="L2263" i="21"/>
  <c r="H2264" i="21"/>
  <c r="P2263" i="21"/>
  <c r="I2263" i="21"/>
  <c r="N2263" i="21"/>
  <c r="H2265" i="21"/>
  <c r="I2264" i="21"/>
  <c r="J2264" i="21"/>
  <c r="L2264" i="21"/>
  <c r="N2264" i="21"/>
  <c r="P2264" i="21"/>
  <c r="Q2263" i="21"/>
  <c r="M2263" i="21"/>
  <c r="K2263" i="21"/>
  <c r="O2263" i="21"/>
  <c r="J2265" i="21"/>
  <c r="N2265" i="21"/>
  <c r="H2266" i="21"/>
  <c r="P2265" i="21"/>
  <c r="L2265" i="21"/>
  <c r="I2265" i="21"/>
  <c r="Q2264" i="21"/>
  <c r="K2264" i="21"/>
  <c r="O2264" i="21"/>
  <c r="M2264" i="21"/>
  <c r="N2266" i="21"/>
  <c r="I2266" i="21"/>
  <c r="H2267" i="21"/>
  <c r="J2266" i="21"/>
  <c r="L2266" i="21"/>
  <c r="P2266" i="21"/>
  <c r="Q2265" i="21"/>
  <c r="K2265" i="21"/>
  <c r="O2265" i="21"/>
  <c r="M2265" i="21"/>
  <c r="Q2266" i="21"/>
  <c r="K2266" i="21"/>
  <c r="O2266" i="21"/>
  <c r="M2266" i="21"/>
  <c r="J2267" i="21"/>
  <c r="N2267" i="21"/>
  <c r="I2267" i="21"/>
  <c r="P2267" i="21"/>
  <c r="L2267" i="21"/>
  <c r="H2268" i="21"/>
  <c r="Q2267" i="21"/>
  <c r="M2267" i="21"/>
  <c r="O2267" i="21"/>
  <c r="K2267" i="21"/>
  <c r="N2268" i="21"/>
  <c r="H2269" i="21"/>
  <c r="J2268" i="21"/>
  <c r="L2268" i="21"/>
  <c r="I2268" i="21"/>
  <c r="P2268" i="21"/>
  <c r="J2269" i="21"/>
  <c r="N2269" i="21"/>
  <c r="H2270" i="21"/>
  <c r="P2269" i="21"/>
  <c r="L2269" i="21"/>
  <c r="I2269" i="21"/>
  <c r="K2268" i="21"/>
  <c r="M2268" i="21"/>
  <c r="Q2268" i="21"/>
  <c r="O2268" i="21"/>
  <c r="J2270" i="21"/>
  <c r="L2270" i="21"/>
  <c r="N2270" i="21"/>
  <c r="I2270" i="21"/>
  <c r="H2271" i="21"/>
  <c r="P2270" i="21"/>
  <c r="Q2269" i="21"/>
  <c r="K2269" i="21"/>
  <c r="O2269" i="21"/>
  <c r="M2269" i="21"/>
  <c r="Q2270" i="21"/>
  <c r="M2270" i="21"/>
  <c r="K2270" i="21"/>
  <c r="O2270" i="21"/>
  <c r="H2272" i="21"/>
  <c r="P2271" i="21"/>
  <c r="J2271" i="21"/>
  <c r="N2271" i="21"/>
  <c r="L2271" i="21"/>
  <c r="I2271" i="21"/>
  <c r="J2272" i="21"/>
  <c r="N2272" i="21"/>
  <c r="H2273" i="21"/>
  <c r="I2272" i="21"/>
  <c r="L2272" i="21"/>
  <c r="P2272" i="21"/>
  <c r="K2271" i="21"/>
  <c r="M2271" i="21"/>
  <c r="Q2271" i="21"/>
  <c r="O2271" i="21"/>
  <c r="J2273" i="21"/>
  <c r="N2273" i="21"/>
  <c r="H2274" i="21"/>
  <c r="P2273" i="21"/>
  <c r="L2273" i="21"/>
  <c r="I2273" i="21"/>
  <c r="O2272" i="21"/>
  <c r="M2272" i="21"/>
  <c r="Q2272" i="21"/>
  <c r="K2272" i="21"/>
  <c r="I2274" i="21"/>
  <c r="J2274" i="21"/>
  <c r="L2274" i="21"/>
  <c r="H2275" i="21"/>
  <c r="N2274" i="21"/>
  <c r="P2274" i="21"/>
  <c r="Q2273" i="21"/>
  <c r="K2273" i="21"/>
  <c r="O2273" i="21"/>
  <c r="M2273" i="21"/>
  <c r="Q2274" i="21"/>
  <c r="O2274" i="21"/>
  <c r="M2274" i="21"/>
  <c r="K2274" i="21"/>
  <c r="J2275" i="21"/>
  <c r="N2275" i="21"/>
  <c r="H2276" i="21"/>
  <c r="P2275" i="21"/>
  <c r="L2275" i="21"/>
  <c r="I2275" i="21"/>
  <c r="H2277" i="21"/>
  <c r="I2276" i="21"/>
  <c r="J2276" i="21"/>
  <c r="N2276" i="21"/>
  <c r="L2276" i="21"/>
  <c r="P2276" i="21"/>
  <c r="M2275" i="21"/>
  <c r="K2275" i="21"/>
  <c r="O2275" i="21"/>
  <c r="Q2275" i="21"/>
  <c r="I2277" i="21"/>
  <c r="P2277" i="21"/>
  <c r="J2277" i="21"/>
  <c r="N2277" i="21"/>
  <c r="L2277" i="21"/>
  <c r="H2278" i="21"/>
  <c r="K2276" i="21"/>
  <c r="O2276" i="21"/>
  <c r="M2276" i="21"/>
  <c r="Q2276" i="21"/>
  <c r="O2277" i="21"/>
  <c r="M2277" i="21"/>
  <c r="Q2277" i="21"/>
  <c r="K2277" i="21"/>
  <c r="J2278" i="21"/>
  <c r="N2278" i="21"/>
  <c r="I2278" i="21"/>
  <c r="H2279" i="21"/>
  <c r="L2278" i="21"/>
  <c r="P2278" i="21"/>
  <c r="O2278" i="21"/>
  <c r="M2278" i="21"/>
  <c r="Q2278" i="21"/>
  <c r="K2278" i="21"/>
  <c r="J2279" i="21"/>
  <c r="N2279" i="21"/>
  <c r="H2280" i="21"/>
  <c r="P2279" i="21"/>
  <c r="L2279" i="21"/>
  <c r="I2279" i="21"/>
  <c r="H2281" i="21"/>
  <c r="I2280" i="21"/>
  <c r="J2280" i="21"/>
  <c r="N2280" i="21"/>
  <c r="L2280" i="21"/>
  <c r="P2280" i="21"/>
  <c r="Q2279" i="21"/>
  <c r="K2279" i="21"/>
  <c r="O2279" i="21"/>
  <c r="M2279" i="21"/>
  <c r="J2281" i="21"/>
  <c r="N2281" i="21"/>
  <c r="H2282" i="21"/>
  <c r="P2281" i="21"/>
  <c r="L2281" i="21"/>
  <c r="I2281" i="21"/>
  <c r="Q2280" i="21"/>
  <c r="K2280" i="21"/>
  <c r="O2280" i="21"/>
  <c r="M2280" i="21"/>
  <c r="N2282" i="21"/>
  <c r="L2282" i="21"/>
  <c r="H2283" i="21"/>
  <c r="I2282" i="21"/>
  <c r="J2282" i="21"/>
  <c r="P2282" i="21"/>
  <c r="Q2281" i="21"/>
  <c r="K2281" i="21"/>
  <c r="O2281" i="21"/>
  <c r="M2281" i="21"/>
  <c r="H2284" i="21"/>
  <c r="I2283" i="21"/>
  <c r="J2283" i="21"/>
  <c r="L2283" i="21"/>
  <c r="N2283" i="21"/>
  <c r="P2283" i="21"/>
  <c r="Q2282" i="21"/>
  <c r="O2282" i="21"/>
  <c r="M2282" i="21"/>
  <c r="K2282" i="21"/>
  <c r="N2284" i="21"/>
  <c r="I2284" i="21"/>
  <c r="J2284" i="21"/>
  <c r="L2284" i="21"/>
  <c r="H2285" i="21"/>
  <c r="P2284" i="21"/>
  <c r="Q2283" i="21"/>
  <c r="O2283" i="21"/>
  <c r="K2283" i="21"/>
  <c r="M2283" i="21"/>
  <c r="Q2284" i="21"/>
  <c r="O2284" i="21"/>
  <c r="K2284" i="21"/>
  <c r="M2284" i="21"/>
  <c r="H2286" i="21"/>
  <c r="J2285" i="21"/>
  <c r="L2285" i="21"/>
  <c r="N2285" i="21"/>
  <c r="P2285" i="21"/>
  <c r="I2285" i="21"/>
  <c r="I2286" i="21"/>
  <c r="H2287" i="21"/>
  <c r="J2286" i="21"/>
  <c r="N2286" i="21"/>
  <c r="L2286" i="21"/>
  <c r="P2286" i="21"/>
  <c r="Q2285" i="21"/>
  <c r="K2285" i="21"/>
  <c r="O2285" i="21"/>
  <c r="M2285" i="21"/>
  <c r="Q2286" i="21"/>
  <c r="O2286" i="21"/>
  <c r="K2286" i="21"/>
  <c r="M2286" i="21"/>
  <c r="I2287" i="21"/>
  <c r="P2287" i="21"/>
  <c r="J2287" i="21"/>
  <c r="N2287" i="21"/>
  <c r="L2287" i="21"/>
  <c r="H2288" i="21"/>
  <c r="Q2287" i="21"/>
  <c r="O2287" i="21"/>
  <c r="K2287" i="21"/>
  <c r="M2287" i="21"/>
  <c r="N2288" i="21"/>
  <c r="H2289" i="21"/>
  <c r="L2288" i="21"/>
  <c r="I2288" i="21"/>
  <c r="J2288" i="21"/>
  <c r="P2288" i="21"/>
  <c r="J2289" i="21"/>
  <c r="N2289" i="21"/>
  <c r="P2289" i="21"/>
  <c r="I2289" i="21"/>
  <c r="L2289" i="21"/>
  <c r="H2290" i="21"/>
  <c r="Q2288" i="21"/>
  <c r="K2288" i="21"/>
  <c r="O2288" i="21"/>
  <c r="M2288" i="21"/>
  <c r="Q2289" i="21"/>
  <c r="K2289" i="21"/>
  <c r="O2289" i="21"/>
  <c r="M2289" i="21"/>
  <c r="N2290" i="21"/>
  <c r="P2290" i="21"/>
  <c r="H2291" i="21"/>
  <c r="L2290" i="21"/>
  <c r="J2290" i="21"/>
  <c r="I2290" i="21"/>
  <c r="I2291" i="21"/>
  <c r="J2291" i="21"/>
  <c r="L2291" i="21"/>
  <c r="N2291" i="21"/>
  <c r="P2291" i="21"/>
  <c r="H2292" i="21"/>
  <c r="Q2290" i="21"/>
  <c r="O2290" i="21"/>
  <c r="M2290" i="21"/>
  <c r="K2290" i="21"/>
  <c r="Q2291" i="21"/>
  <c r="O2291" i="21"/>
  <c r="M2291" i="21"/>
  <c r="K2291" i="21"/>
  <c r="I2292" i="21"/>
  <c r="H2293" i="21"/>
  <c r="J2292" i="21"/>
  <c r="N2292" i="21"/>
  <c r="L2292" i="21"/>
  <c r="P2292" i="21"/>
  <c r="O2292" i="21"/>
  <c r="Q2292" i="21"/>
  <c r="M2292" i="21"/>
  <c r="K2292" i="21"/>
  <c r="I2293" i="21"/>
  <c r="H2294" i="21"/>
  <c r="J2293" i="21"/>
  <c r="N2293" i="21"/>
  <c r="L2293" i="21"/>
  <c r="P2293" i="21"/>
  <c r="O2293" i="21"/>
  <c r="Q2293" i="21"/>
  <c r="K2293" i="21"/>
  <c r="M2293" i="21"/>
  <c r="N2294" i="21"/>
  <c r="H2295" i="21"/>
  <c r="J2294" i="21"/>
  <c r="L2294" i="21"/>
  <c r="I2294" i="21"/>
  <c r="P2294" i="21"/>
  <c r="I2295" i="21"/>
  <c r="J2295" i="21"/>
  <c r="L2295" i="21"/>
  <c r="H2296" i="21"/>
  <c r="P2295" i="21"/>
  <c r="N2295" i="21"/>
  <c r="Q2294" i="21"/>
  <c r="O2294" i="21"/>
  <c r="M2294" i="21"/>
  <c r="K2294" i="21"/>
  <c r="Q2295" i="21"/>
  <c r="K2295" i="21"/>
  <c r="M2295" i="21"/>
  <c r="O2295" i="21"/>
  <c r="H2297" i="21"/>
  <c r="I2296" i="21"/>
  <c r="J2296" i="21"/>
  <c r="L2296" i="21"/>
  <c r="N2296" i="21"/>
  <c r="P2296" i="21"/>
  <c r="J2297" i="21"/>
  <c r="N2297" i="21"/>
  <c r="H2298" i="21"/>
  <c r="P2297" i="21"/>
  <c r="L2297" i="21"/>
  <c r="I2297" i="21"/>
  <c r="Q2296" i="21"/>
  <c r="K2296" i="21"/>
  <c r="O2296" i="21"/>
  <c r="M2296" i="21"/>
  <c r="N2298" i="21"/>
  <c r="I2298" i="21"/>
  <c r="H2299" i="21"/>
  <c r="J2298" i="21"/>
  <c r="L2298" i="21"/>
  <c r="P2298" i="21"/>
  <c r="Q2297" i="21"/>
  <c r="K2297" i="21"/>
  <c r="O2297" i="21"/>
  <c r="M2297" i="21"/>
  <c r="K2298" i="21"/>
  <c r="O2298" i="21"/>
  <c r="M2298" i="21"/>
  <c r="Q2298" i="21"/>
  <c r="J2299" i="21"/>
  <c r="L2299" i="21"/>
  <c r="N2299" i="21"/>
  <c r="I2299" i="21"/>
  <c r="P2299" i="21"/>
  <c r="H2300" i="21"/>
  <c r="Q2299" i="21"/>
  <c r="O2299" i="21"/>
  <c r="M2299" i="21"/>
  <c r="K2299" i="21"/>
  <c r="H2301" i="21"/>
  <c r="I2300" i="21"/>
  <c r="J2300" i="21"/>
  <c r="L2300" i="21"/>
  <c r="N2300" i="21"/>
  <c r="P2300" i="21"/>
  <c r="N2301" i="21"/>
  <c r="H2302" i="21"/>
  <c r="P2301" i="21"/>
  <c r="J2301" i="21"/>
  <c r="L2301" i="21"/>
  <c r="I2301" i="21"/>
  <c r="M2300" i="21"/>
  <c r="Q2300" i="21"/>
  <c r="K2300" i="21"/>
  <c r="O2300" i="21"/>
  <c r="N2302" i="21"/>
  <c r="I2302" i="21"/>
  <c r="L2302" i="21"/>
  <c r="J2302" i="21"/>
  <c r="H2303" i="21"/>
  <c r="P2302" i="21"/>
  <c r="M2301" i="21"/>
  <c r="Q2301" i="21"/>
  <c r="K2301" i="21"/>
  <c r="O2301" i="21"/>
  <c r="Q2302" i="21"/>
  <c r="M2302" i="21"/>
  <c r="K2302" i="21"/>
  <c r="O2302" i="21"/>
  <c r="J2303" i="21"/>
  <c r="L2303" i="21"/>
  <c r="N2303" i="21"/>
  <c r="H2304" i="21"/>
  <c r="P2303" i="21"/>
  <c r="I2303" i="21"/>
  <c r="I2304" i="21"/>
  <c r="J2304" i="21"/>
  <c r="L2304" i="21"/>
  <c r="N2304" i="21"/>
  <c r="H2305" i="21"/>
  <c r="P2304" i="21"/>
  <c r="K2303" i="21"/>
  <c r="M2303" i="21"/>
  <c r="Q2303" i="21"/>
  <c r="O2303" i="21"/>
  <c r="O2304" i="21"/>
  <c r="M2304" i="21"/>
  <c r="Q2304" i="21"/>
  <c r="K2304" i="21"/>
  <c r="J2305" i="21"/>
  <c r="L2305" i="21"/>
  <c r="N2305" i="21"/>
  <c r="P2305" i="21"/>
  <c r="H2306" i="21"/>
  <c r="I2305" i="21"/>
  <c r="J2306" i="21"/>
  <c r="L2306" i="21"/>
  <c r="H2307" i="21"/>
  <c r="N2306" i="21"/>
  <c r="I2306" i="21"/>
  <c r="P2306" i="21"/>
  <c r="Q2305" i="21"/>
  <c r="K2305" i="21"/>
  <c r="O2305" i="21"/>
  <c r="M2305" i="21"/>
  <c r="H2308" i="21"/>
  <c r="P2307" i="21"/>
  <c r="J2307" i="21"/>
  <c r="L2307" i="21"/>
  <c r="N2307" i="21"/>
  <c r="I2307" i="21"/>
  <c r="Q2306" i="21"/>
  <c r="O2306" i="21"/>
  <c r="M2306" i="21"/>
  <c r="K2306" i="21"/>
  <c r="N2308" i="21"/>
  <c r="H2309" i="21"/>
  <c r="I2308" i="21"/>
  <c r="J2308" i="21"/>
  <c r="L2308" i="21"/>
  <c r="P2308" i="21"/>
  <c r="M2307" i="21"/>
  <c r="K2307" i="21"/>
  <c r="O2307" i="21"/>
  <c r="Q2307" i="21"/>
  <c r="J2309" i="21"/>
  <c r="L2309" i="21"/>
  <c r="N2309" i="21"/>
  <c r="P2309" i="21"/>
  <c r="H2310" i="21"/>
  <c r="I2309" i="21"/>
  <c r="Q2308" i="21"/>
  <c r="K2308" i="21"/>
  <c r="O2308" i="21"/>
  <c r="M2308" i="21"/>
  <c r="I2310" i="21"/>
  <c r="L2310" i="21"/>
  <c r="P2310" i="21"/>
  <c r="J2310" i="21"/>
  <c r="N2310" i="21"/>
  <c r="H2311" i="21"/>
  <c r="M2309" i="21"/>
  <c r="Q2309" i="21"/>
  <c r="K2309" i="21"/>
  <c r="O2309" i="21"/>
  <c r="O2310" i="21"/>
  <c r="M2310" i="21"/>
  <c r="Q2310" i="21"/>
  <c r="K2310" i="21"/>
  <c r="J2311" i="21"/>
  <c r="L2311" i="21"/>
  <c r="P2311" i="21"/>
  <c r="N2311" i="21"/>
  <c r="H2312" i="21"/>
  <c r="I2311" i="21"/>
  <c r="H2313" i="21"/>
  <c r="I2312" i="21"/>
  <c r="J2312" i="21"/>
  <c r="L2312" i="21"/>
  <c r="N2312" i="21"/>
  <c r="P2312" i="21"/>
  <c r="K2311" i="21"/>
  <c r="O2311" i="21"/>
  <c r="Q2311" i="21"/>
  <c r="M2311" i="21"/>
  <c r="H2314" i="21"/>
  <c r="P2313" i="21"/>
  <c r="J2313" i="21"/>
  <c r="L2313" i="21"/>
  <c r="N2313" i="21"/>
  <c r="I2313" i="21"/>
  <c r="Q2312" i="21"/>
  <c r="K2312" i="21"/>
  <c r="M2312" i="21"/>
  <c r="O2312" i="21"/>
  <c r="N2314" i="21"/>
  <c r="L2314" i="21"/>
  <c r="H2315" i="21"/>
  <c r="I2314" i="21"/>
  <c r="J2314" i="21"/>
  <c r="P2314" i="21"/>
  <c r="Q2313" i="21"/>
  <c r="K2313" i="21"/>
  <c r="O2313" i="21"/>
  <c r="M2313" i="21"/>
  <c r="N2315" i="21"/>
  <c r="I2315" i="21"/>
  <c r="H2316" i="21"/>
  <c r="J2315" i="21"/>
  <c r="L2315" i="21"/>
  <c r="P2315" i="21"/>
  <c r="Q2314" i="21"/>
  <c r="O2314" i="21"/>
  <c r="M2314" i="21"/>
  <c r="K2314" i="21"/>
  <c r="K2315" i="21"/>
  <c r="M2315" i="21"/>
  <c r="Q2315" i="21"/>
  <c r="O2315" i="21"/>
  <c r="J2316" i="21"/>
  <c r="L2316" i="21"/>
  <c r="P2316" i="21"/>
  <c r="H2317" i="21"/>
  <c r="I2316" i="21"/>
  <c r="N2316" i="21"/>
  <c r="J2317" i="21"/>
  <c r="L2317" i="21"/>
  <c r="N2317" i="21"/>
  <c r="H2318" i="21"/>
  <c r="I2317" i="21"/>
  <c r="P2317" i="21"/>
  <c r="K2316" i="21"/>
  <c r="O2316" i="21"/>
  <c r="M2316" i="21"/>
  <c r="Q2316" i="21"/>
  <c r="I2318" i="21"/>
  <c r="H2319" i="21"/>
  <c r="J2318" i="21"/>
  <c r="L2318" i="21"/>
  <c r="N2318" i="21"/>
  <c r="P2318" i="21"/>
  <c r="Q2317" i="21"/>
  <c r="K2317" i="21"/>
  <c r="O2317" i="21"/>
  <c r="M2317" i="21"/>
  <c r="Q2318" i="21"/>
  <c r="O2318" i="21"/>
  <c r="K2318" i="21"/>
  <c r="M2318" i="21"/>
  <c r="P2319" i="21"/>
  <c r="J2319" i="21"/>
  <c r="L2319" i="21"/>
  <c r="N2319" i="21"/>
  <c r="I2319" i="21"/>
  <c r="H2320" i="21"/>
  <c r="Q2319" i="21"/>
  <c r="O2319" i="21"/>
  <c r="M2319" i="21"/>
  <c r="K2319" i="21"/>
  <c r="N2320" i="21"/>
  <c r="H2321" i="21"/>
  <c r="L2320" i="21"/>
  <c r="I2320" i="21"/>
  <c r="J2320" i="21"/>
  <c r="P2320" i="21"/>
  <c r="L2321" i="21"/>
  <c r="N2321" i="21"/>
  <c r="P2321" i="21"/>
  <c r="H2322" i="21"/>
  <c r="J2321" i="21"/>
  <c r="I2321" i="21"/>
  <c r="Q2320" i="21"/>
  <c r="K2320" i="21"/>
  <c r="M2320" i="21"/>
  <c r="O2320" i="21"/>
  <c r="I2322" i="21"/>
  <c r="J2322" i="21"/>
  <c r="P2322" i="21"/>
  <c r="L2322" i="21"/>
  <c r="N2322" i="21"/>
  <c r="H2323" i="21"/>
  <c r="Q2321" i="21"/>
  <c r="K2321" i="21"/>
  <c r="O2321" i="21"/>
  <c r="M2321" i="21"/>
  <c r="O2322" i="21"/>
  <c r="Q2322" i="21"/>
  <c r="K2322" i="21"/>
  <c r="M2322" i="21"/>
  <c r="J2323" i="21"/>
  <c r="L2323" i="21"/>
  <c r="N2323" i="21"/>
  <c r="I2323" i="21"/>
  <c r="H2324" i="21"/>
  <c r="P2323" i="21"/>
  <c r="Q2323" i="21"/>
  <c r="O2323" i="21"/>
  <c r="M2323" i="21"/>
  <c r="K2323" i="21"/>
  <c r="I2324" i="21"/>
  <c r="H2325" i="21"/>
  <c r="J2324" i="21"/>
  <c r="L2324" i="21"/>
  <c r="N2324" i="21"/>
  <c r="P2324" i="21"/>
  <c r="O2324" i="21"/>
  <c r="M2324" i="21"/>
  <c r="Q2324" i="21"/>
  <c r="K2324" i="21"/>
  <c r="H2326" i="21"/>
  <c r="J2325" i="21"/>
  <c r="N2325" i="21"/>
  <c r="P2325" i="21"/>
  <c r="L2325" i="21"/>
  <c r="I2325" i="21"/>
  <c r="H2327" i="21"/>
  <c r="L2326" i="21"/>
  <c r="I2326" i="21"/>
  <c r="J2326" i="21"/>
  <c r="N2326" i="21"/>
  <c r="P2326" i="21"/>
  <c r="Q2325" i="21"/>
  <c r="K2325" i="21"/>
  <c r="O2325" i="21"/>
  <c r="M2325" i="21"/>
  <c r="H2328" i="21"/>
  <c r="P2327" i="21"/>
  <c r="J2327" i="21"/>
  <c r="L2327" i="21"/>
  <c r="I2327" i="21"/>
  <c r="N2327" i="21"/>
  <c r="Q2326" i="21"/>
  <c r="O2326" i="21"/>
  <c r="M2326" i="21"/>
  <c r="K2326" i="21"/>
  <c r="N2328" i="21"/>
  <c r="H2329" i="21"/>
  <c r="I2328" i="21"/>
  <c r="L2328" i="21"/>
  <c r="J2328" i="21"/>
  <c r="P2328" i="21"/>
  <c r="M2327" i="21"/>
  <c r="K2327" i="21"/>
  <c r="Q2327" i="21"/>
  <c r="O2327" i="21"/>
  <c r="I2329" i="21"/>
  <c r="H2330" i="21"/>
  <c r="L2329" i="21"/>
  <c r="J2329" i="21"/>
  <c r="P2329" i="21"/>
  <c r="N2329" i="21"/>
  <c r="Q2328" i="21"/>
  <c r="K2328" i="21"/>
  <c r="O2328" i="21"/>
  <c r="M2328" i="21"/>
  <c r="Q2329" i="21"/>
  <c r="K2329" i="21"/>
  <c r="O2329" i="21"/>
  <c r="M2329" i="21"/>
  <c r="L2330" i="21"/>
  <c r="N2330" i="21"/>
  <c r="J2330" i="21"/>
  <c r="H2331" i="21"/>
  <c r="I2330" i="21"/>
  <c r="P2330" i="21"/>
  <c r="N2331" i="21"/>
  <c r="P2331" i="21"/>
  <c r="H2332" i="21"/>
  <c r="J2331" i="21"/>
  <c r="L2331" i="21"/>
  <c r="I2331" i="21"/>
  <c r="Q2330" i="21"/>
  <c r="O2330" i="21"/>
  <c r="M2330" i="21"/>
  <c r="K2330" i="21"/>
  <c r="H2333" i="21"/>
  <c r="I2332" i="21"/>
  <c r="J2332" i="21"/>
  <c r="N2332" i="21"/>
  <c r="P2332" i="21"/>
  <c r="L2332" i="21"/>
  <c r="M2331" i="21"/>
  <c r="K2331" i="21"/>
  <c r="Q2331" i="21"/>
  <c r="O2331" i="21"/>
  <c r="N2333" i="21"/>
  <c r="H2334" i="21"/>
  <c r="P2333" i="21"/>
  <c r="J2333" i="21"/>
  <c r="L2333" i="21"/>
  <c r="I2333" i="21"/>
  <c r="M2332" i="21"/>
  <c r="Q2332" i="21"/>
  <c r="K2332" i="21"/>
  <c r="O2332" i="21"/>
  <c r="N2334" i="21"/>
  <c r="H2335" i="21"/>
  <c r="I2334" i="21"/>
  <c r="J2334" i="21"/>
  <c r="L2334" i="21"/>
  <c r="P2334" i="21"/>
  <c r="M2333" i="21"/>
  <c r="Q2333" i="21"/>
  <c r="K2333" i="21"/>
  <c r="O2333" i="21"/>
  <c r="P2335" i="21"/>
  <c r="I2335" i="21"/>
  <c r="L2335" i="21"/>
  <c r="J2335" i="21"/>
  <c r="N2335" i="21"/>
  <c r="H2336" i="21"/>
  <c r="Q2334" i="21"/>
  <c r="K2334" i="21"/>
  <c r="O2334" i="21"/>
  <c r="M2334" i="21"/>
  <c r="Q2335" i="21"/>
  <c r="K2335" i="21"/>
  <c r="O2335" i="21"/>
  <c r="M2335" i="21"/>
  <c r="L2336" i="21"/>
  <c r="N2336" i="21"/>
  <c r="I2336" i="21"/>
  <c r="J2336" i="21"/>
  <c r="H2337" i="21"/>
  <c r="P2336" i="21"/>
  <c r="Q2336" i="21"/>
  <c r="K2336" i="21"/>
  <c r="M2336" i="21"/>
  <c r="O2336" i="21"/>
  <c r="I2337" i="21"/>
  <c r="L2337" i="21"/>
  <c r="H2338" i="21"/>
  <c r="P2337" i="21"/>
  <c r="J2337" i="21"/>
  <c r="N2337" i="21"/>
  <c r="O2337" i="21"/>
  <c r="Q2337" i="21"/>
  <c r="M2337" i="21"/>
  <c r="K2337" i="21"/>
  <c r="N2338" i="21"/>
  <c r="H2339" i="21"/>
  <c r="P2338" i="21"/>
  <c r="I2338" i="21"/>
  <c r="L2338" i="21"/>
  <c r="J2338" i="21"/>
  <c r="I2339" i="21"/>
  <c r="H2340" i="21"/>
  <c r="J2339" i="21"/>
  <c r="N2339" i="21"/>
  <c r="L2339" i="21"/>
  <c r="P2339" i="21"/>
  <c r="Q2338" i="21"/>
  <c r="K2338" i="21"/>
  <c r="M2338" i="21"/>
  <c r="O2338" i="21"/>
  <c r="K2339" i="21"/>
  <c r="M2339" i="21"/>
  <c r="O2339" i="21"/>
  <c r="Q2339" i="21"/>
  <c r="I2340" i="21"/>
  <c r="H2341" i="21"/>
  <c r="J2340" i="21"/>
  <c r="N2340" i="21"/>
  <c r="P2340" i="21"/>
  <c r="L2340" i="21"/>
  <c r="K2340" i="21"/>
  <c r="O2340" i="21"/>
  <c r="M2340" i="21"/>
  <c r="Q2340" i="21"/>
  <c r="J2341" i="21"/>
  <c r="N2341" i="21"/>
  <c r="I2341" i="21"/>
  <c r="P2341" i="21"/>
  <c r="L2341" i="21"/>
  <c r="H2342" i="21"/>
  <c r="M2341" i="21"/>
  <c r="Q2341" i="21"/>
  <c r="K2341" i="21"/>
  <c r="O2341" i="21"/>
  <c r="I2342" i="21"/>
  <c r="L2342" i="21"/>
  <c r="H2343" i="21"/>
  <c r="P2342" i="21"/>
  <c r="N2342" i="21"/>
  <c r="J2342" i="21"/>
  <c r="M2342" i="21"/>
  <c r="O2342" i="21"/>
  <c r="Q2342" i="21"/>
  <c r="K2342" i="21"/>
  <c r="J2343" i="21"/>
  <c r="N2343" i="21"/>
  <c r="P2343" i="21"/>
  <c r="I2343" i="21"/>
  <c r="H2344" i="21"/>
  <c r="L2343" i="21"/>
  <c r="Q2343" i="21"/>
  <c r="M2343" i="21"/>
  <c r="K2343" i="21"/>
  <c r="O2343" i="21"/>
  <c r="N2344" i="21"/>
  <c r="I2344" i="21"/>
  <c r="P2344" i="21"/>
  <c r="H2345" i="21"/>
  <c r="L2344" i="21"/>
  <c r="J2344" i="21"/>
  <c r="K2344" i="21"/>
  <c r="O2344" i="21"/>
  <c r="M2344" i="21"/>
  <c r="Q2344" i="21"/>
  <c r="L2345" i="21"/>
  <c r="P2345" i="21"/>
  <c r="J2345" i="21"/>
  <c r="N2345" i="21"/>
  <c r="I2345" i="21"/>
  <c r="H2346" i="21"/>
  <c r="Q2345" i="21"/>
  <c r="O2345" i="21"/>
  <c r="K2345" i="21"/>
  <c r="M2345" i="21"/>
  <c r="N2346" i="21"/>
  <c r="I2346" i="21"/>
  <c r="L2346" i="21"/>
  <c r="P2346" i="21"/>
  <c r="J2346" i="21"/>
  <c r="H2347" i="21"/>
  <c r="Q2346" i="21"/>
  <c r="M2346" i="21"/>
  <c r="K2346" i="21"/>
  <c r="O2346" i="21"/>
  <c r="H2348" i="21"/>
  <c r="I2347" i="21"/>
  <c r="L2347" i="21"/>
  <c r="J2347" i="21"/>
  <c r="P2347" i="21"/>
  <c r="N2347" i="21"/>
  <c r="L2348" i="21"/>
  <c r="I2348" i="21"/>
  <c r="P2348" i="21"/>
  <c r="H2349" i="21"/>
  <c r="J2348" i="21"/>
  <c r="N2348" i="21"/>
  <c r="K2347" i="21"/>
  <c r="O2347" i="21"/>
  <c r="Q2347" i="21"/>
  <c r="M2347" i="21"/>
  <c r="K2348" i="21"/>
  <c r="M2348" i="21"/>
  <c r="O2348" i="21"/>
  <c r="Q2348" i="21"/>
  <c r="J2349" i="21"/>
  <c r="N2349" i="21"/>
  <c r="L2349" i="21"/>
  <c r="I2349" i="21"/>
  <c r="H2350" i="21"/>
  <c r="P2349" i="21"/>
  <c r="Q2349" i="21"/>
  <c r="O2349" i="21"/>
  <c r="K2349" i="21"/>
  <c r="M2349" i="21"/>
  <c r="J2350" i="21"/>
  <c r="P2350" i="21"/>
  <c r="N2350" i="21"/>
  <c r="I2350" i="21"/>
  <c r="L2350" i="21"/>
  <c r="H2351" i="21"/>
  <c r="K2350" i="21"/>
  <c r="Q2350" i="21"/>
  <c r="M2350" i="21"/>
  <c r="O2350" i="21"/>
  <c r="H2352" i="21"/>
  <c r="N2351" i="21"/>
  <c r="P2351" i="21"/>
  <c r="L2351" i="21"/>
  <c r="J2351" i="21"/>
  <c r="I2351" i="21"/>
  <c r="N2352" i="21"/>
  <c r="H2353" i="21"/>
  <c r="J2352" i="21"/>
  <c r="L2352" i="21"/>
  <c r="I2352" i="21"/>
  <c r="P2352" i="21"/>
  <c r="Q2351" i="21"/>
  <c r="K2351" i="21"/>
  <c r="O2351" i="21"/>
  <c r="M2351" i="21"/>
  <c r="J2353" i="21"/>
  <c r="L2353" i="21"/>
  <c r="N2353" i="21"/>
  <c r="I2353" i="21"/>
  <c r="H2354" i="21"/>
  <c r="P2353" i="21"/>
  <c r="O2352" i="21"/>
  <c r="K2352" i="21"/>
  <c r="M2352" i="21"/>
  <c r="Q2352" i="21"/>
  <c r="O2353" i="21"/>
  <c r="K2353" i="21"/>
  <c r="M2353" i="21"/>
  <c r="Q2353" i="21"/>
  <c r="L2354" i="21"/>
  <c r="N2354" i="21"/>
  <c r="I2354" i="21"/>
  <c r="H2355" i="21"/>
  <c r="J2354" i="21"/>
  <c r="P2354" i="21"/>
  <c r="M2354" i="21"/>
  <c r="K2354" i="21"/>
  <c r="Q2354" i="21"/>
  <c r="O2354" i="21"/>
  <c r="N2355" i="21"/>
  <c r="J2355" i="21"/>
  <c r="P2355" i="21"/>
  <c r="I2355" i="21"/>
  <c r="H2356" i="21"/>
  <c r="L2355" i="21"/>
  <c r="Q2355" i="21"/>
  <c r="M2355" i="21"/>
  <c r="O2355" i="21"/>
  <c r="K2355" i="21"/>
  <c r="I2356" i="21"/>
  <c r="J2356" i="21"/>
  <c r="N2356" i="21"/>
  <c r="H2357" i="21"/>
  <c r="P2356" i="21"/>
  <c r="L2356" i="21"/>
  <c r="K2356" i="21"/>
  <c r="O2356" i="21"/>
  <c r="Q2356" i="21"/>
  <c r="M2356" i="21"/>
  <c r="N2357" i="21"/>
  <c r="P2357" i="21"/>
  <c r="I2357" i="21"/>
  <c r="J2357" i="21"/>
  <c r="L2357" i="21"/>
  <c r="H2358" i="21"/>
  <c r="O2357" i="21"/>
  <c r="M2357" i="21"/>
  <c r="Q2357" i="21"/>
  <c r="K2357" i="21"/>
  <c r="H2359" i="21"/>
  <c r="J2358" i="21"/>
  <c r="L2358" i="21"/>
  <c r="I2358" i="21"/>
  <c r="P2358" i="21"/>
  <c r="N2358" i="21"/>
  <c r="H2360" i="21"/>
  <c r="J2359" i="21"/>
  <c r="L2359" i="21"/>
  <c r="P2359" i="21"/>
  <c r="I2359" i="21"/>
  <c r="N2359" i="21"/>
  <c r="Q2358" i="21"/>
  <c r="K2358" i="21"/>
  <c r="M2358" i="21"/>
  <c r="O2358" i="21"/>
  <c r="N2360" i="21"/>
  <c r="L2360" i="21"/>
  <c r="I2360" i="21"/>
  <c r="J2360" i="21"/>
  <c r="P2360" i="21"/>
  <c r="H2361" i="21"/>
  <c r="K2359" i="21"/>
  <c r="O2359" i="21"/>
  <c r="Q2359" i="21"/>
  <c r="M2359" i="21"/>
  <c r="Q2360" i="21"/>
  <c r="M2360" i="21"/>
  <c r="K2360" i="21"/>
  <c r="O2360" i="21"/>
  <c r="J2361" i="21"/>
  <c r="N2361" i="21"/>
  <c r="H2362" i="21"/>
  <c r="L2361" i="21"/>
  <c r="I2361" i="21"/>
  <c r="P2361" i="21"/>
  <c r="H2363" i="21"/>
  <c r="J2362" i="21"/>
  <c r="N2362" i="21"/>
  <c r="L2362" i="21"/>
  <c r="P2362" i="21"/>
  <c r="I2362" i="21"/>
  <c r="M2361" i="21"/>
  <c r="O2361" i="21"/>
  <c r="Q2361" i="21"/>
  <c r="K2361" i="21"/>
  <c r="J2363" i="21"/>
  <c r="P2363" i="21"/>
  <c r="H2364" i="21"/>
  <c r="I2363" i="21"/>
  <c r="N2363" i="21"/>
  <c r="L2363" i="21"/>
  <c r="M2362" i="21"/>
  <c r="Q2362" i="21"/>
  <c r="K2362" i="21"/>
  <c r="O2362" i="21"/>
  <c r="J2364" i="21"/>
  <c r="I2364" i="21"/>
  <c r="H2365" i="21"/>
  <c r="L2364" i="21"/>
  <c r="P2364" i="21"/>
  <c r="N2364" i="21"/>
  <c r="O2363" i="21"/>
  <c r="M2363" i="21"/>
  <c r="Q2363" i="21"/>
  <c r="K2363" i="21"/>
  <c r="O2364" i="21"/>
  <c r="K2364" i="21"/>
  <c r="Q2364" i="21"/>
  <c r="M2364" i="21"/>
  <c r="I2365" i="21"/>
  <c r="H2366" i="21"/>
  <c r="J2365" i="21"/>
  <c r="L2365" i="21"/>
  <c r="N2365" i="21"/>
  <c r="P2365" i="21"/>
  <c r="K2365" i="21"/>
  <c r="M2365" i="21"/>
  <c r="O2365" i="21"/>
  <c r="Q2365" i="21"/>
  <c r="I2366" i="21"/>
  <c r="J2366" i="21"/>
  <c r="L2366" i="21"/>
  <c r="P2366" i="21"/>
  <c r="N2366" i="21"/>
  <c r="H2367" i="21"/>
  <c r="Q2366" i="21"/>
  <c r="M2366" i="21"/>
  <c r="K2366" i="21"/>
  <c r="O2366" i="21"/>
  <c r="L2367" i="21"/>
  <c r="I2367" i="21"/>
  <c r="N2367" i="21"/>
  <c r="P2367" i="21"/>
  <c r="H2368" i="21"/>
  <c r="J2367" i="21"/>
  <c r="Q2367" i="21"/>
  <c r="K2367" i="21"/>
  <c r="O2367" i="21"/>
  <c r="M2367" i="21"/>
  <c r="H2369" i="21"/>
  <c r="N2368" i="21"/>
  <c r="P2368" i="21"/>
  <c r="I2368" i="21"/>
  <c r="J2368" i="21"/>
  <c r="L2368" i="21"/>
  <c r="I2369" i="21"/>
  <c r="H2370" i="21"/>
  <c r="L2369" i="21"/>
  <c r="J2369" i="21"/>
  <c r="N2369" i="21"/>
  <c r="P2369" i="21"/>
  <c r="K2368" i="21"/>
  <c r="Q2368" i="21"/>
  <c r="O2368" i="21"/>
  <c r="M2368" i="21"/>
  <c r="M2369" i="21"/>
  <c r="K2369" i="21"/>
  <c r="O2369" i="21"/>
  <c r="Q2369" i="21"/>
  <c r="L2370" i="21"/>
  <c r="J2370" i="21"/>
  <c r="N2370" i="21"/>
  <c r="I2370" i="21"/>
  <c r="H2371" i="21"/>
  <c r="P2370" i="21"/>
  <c r="Q2370" i="21"/>
  <c r="O2370" i="21"/>
  <c r="M2370" i="21"/>
  <c r="K2370" i="21"/>
  <c r="P2371" i="21"/>
  <c r="H2372" i="21"/>
  <c r="I2371" i="21"/>
  <c r="J2371" i="21"/>
  <c r="L2371" i="21"/>
  <c r="N2371" i="21"/>
  <c r="H2373" i="21"/>
  <c r="J2372" i="21"/>
  <c r="I2372" i="21"/>
  <c r="L2372" i="21"/>
  <c r="N2372" i="21"/>
  <c r="P2372" i="21"/>
  <c r="K2371" i="21"/>
  <c r="O2371" i="21"/>
  <c r="M2371" i="21"/>
  <c r="Q2371" i="21"/>
  <c r="I2373" i="21"/>
  <c r="L2373" i="21"/>
  <c r="P2373" i="21"/>
  <c r="J2373" i="21"/>
  <c r="H2374" i="21"/>
  <c r="N2373" i="21"/>
  <c r="M2372" i="21"/>
  <c r="Q2372" i="21"/>
  <c r="K2372" i="21"/>
  <c r="O2372" i="21"/>
  <c r="K2373" i="21"/>
  <c r="O2373" i="21"/>
  <c r="M2373" i="21"/>
  <c r="Q2373" i="21"/>
  <c r="I2374" i="21"/>
  <c r="L2374" i="21"/>
  <c r="J2374" i="21"/>
  <c r="P2374" i="21"/>
  <c r="N2374" i="21"/>
  <c r="H2375" i="21"/>
  <c r="Q2374" i="21"/>
  <c r="M2374" i="21"/>
  <c r="O2374" i="21"/>
  <c r="K2374" i="21"/>
  <c r="N2375" i="21"/>
  <c r="P2375" i="21"/>
  <c r="L2375" i="21"/>
  <c r="I2375" i="21"/>
  <c r="H2376" i="21"/>
  <c r="J2375" i="21"/>
  <c r="Q2375" i="21"/>
  <c r="M2375" i="21"/>
  <c r="K2375" i="21"/>
  <c r="O2375" i="21"/>
  <c r="L2376" i="21"/>
  <c r="N2376" i="21"/>
  <c r="P2376" i="21"/>
  <c r="I2376" i="21"/>
  <c r="J2376" i="21"/>
  <c r="H2377" i="21"/>
  <c r="O2376" i="21"/>
  <c r="K2376" i="21"/>
  <c r="M2376" i="21"/>
  <c r="Q2376" i="21"/>
  <c r="P2377" i="21"/>
  <c r="H2378" i="21"/>
  <c r="I2377" i="21"/>
  <c r="L2377" i="21"/>
  <c r="N2377" i="21"/>
  <c r="J2377" i="21"/>
  <c r="N2378" i="21"/>
  <c r="P2378" i="21"/>
  <c r="I2378" i="21"/>
  <c r="H2379" i="21"/>
  <c r="J2378" i="21"/>
  <c r="L2378" i="21"/>
  <c r="K2377" i="21"/>
  <c r="Q2377" i="21"/>
  <c r="O2377" i="21"/>
  <c r="M2377" i="21"/>
  <c r="Q2378" i="21"/>
  <c r="K2378" i="21"/>
  <c r="O2378" i="21"/>
  <c r="M2378" i="21"/>
  <c r="P2379" i="21"/>
  <c r="H2380" i="21"/>
  <c r="J2379" i="21"/>
  <c r="L2379" i="21"/>
  <c r="I2379" i="21"/>
  <c r="N2379" i="21"/>
  <c r="L2380" i="21"/>
  <c r="H2381" i="21"/>
  <c r="I2380" i="21"/>
  <c r="N2380" i="21"/>
  <c r="J2380" i="21"/>
  <c r="P2380" i="21"/>
  <c r="K2379" i="21"/>
  <c r="O2379" i="21"/>
  <c r="M2379" i="21"/>
  <c r="Q2379" i="21"/>
  <c r="P2381" i="21"/>
  <c r="I2381" i="21"/>
  <c r="L2381" i="21"/>
  <c r="H2382" i="21"/>
  <c r="N2381" i="21"/>
  <c r="J2381" i="21"/>
  <c r="K2380" i="21"/>
  <c r="O2380" i="21"/>
  <c r="M2380" i="21"/>
  <c r="Q2380" i="21"/>
  <c r="Q2381" i="21"/>
  <c r="K2381" i="21"/>
  <c r="O2381" i="21"/>
  <c r="M2381" i="21"/>
  <c r="L2382" i="21"/>
  <c r="H2383" i="21"/>
  <c r="J2382" i="21"/>
  <c r="I2382" i="21"/>
  <c r="N2382" i="21"/>
  <c r="P2382" i="21"/>
  <c r="P2383" i="21"/>
  <c r="I2383" i="21"/>
  <c r="L2383" i="21"/>
  <c r="J2383" i="21"/>
  <c r="H2384" i="21"/>
  <c r="N2383" i="21"/>
  <c r="Q2382" i="21"/>
  <c r="K2382" i="21"/>
  <c r="O2382" i="21"/>
  <c r="M2382" i="21"/>
  <c r="K2383" i="21"/>
  <c r="O2383" i="21"/>
  <c r="M2383" i="21"/>
  <c r="Q2383" i="21"/>
  <c r="N2384" i="21"/>
  <c r="P2384" i="21"/>
  <c r="H2385" i="21"/>
  <c r="I2384" i="21"/>
  <c r="J2384" i="21"/>
  <c r="L2384" i="21"/>
  <c r="P2385" i="21"/>
  <c r="I2385" i="21"/>
  <c r="N2385" i="21"/>
  <c r="J2385" i="21"/>
  <c r="L2385" i="21"/>
  <c r="H2386" i="21"/>
  <c r="O2384" i="21"/>
  <c r="K2384" i="21"/>
  <c r="M2384" i="21"/>
  <c r="Q2384" i="21"/>
  <c r="Q2385" i="21"/>
  <c r="K2385" i="21"/>
  <c r="O2385" i="21"/>
  <c r="M2385" i="21"/>
  <c r="P2386" i="21"/>
  <c r="I2386" i="21"/>
  <c r="J2386" i="21"/>
  <c r="N2386" i="21"/>
  <c r="H2387" i="21"/>
  <c r="L2386" i="21"/>
  <c r="Q2386" i="21"/>
  <c r="K2386" i="21"/>
  <c r="O2386" i="21"/>
  <c r="M2386" i="21"/>
  <c r="P2387" i="21"/>
  <c r="H2388" i="21"/>
  <c r="N2387" i="21"/>
  <c r="I2387" i="21"/>
  <c r="L2387" i="21"/>
  <c r="J2387" i="21"/>
  <c r="P2388" i="21"/>
  <c r="H2389" i="21"/>
  <c r="I2388" i="21"/>
  <c r="N2388" i="21"/>
  <c r="J2388" i="21"/>
  <c r="L2388" i="21"/>
  <c r="K2387" i="21"/>
  <c r="O2387" i="21"/>
  <c r="M2387" i="21"/>
  <c r="Q2387" i="21"/>
  <c r="L2389" i="21"/>
  <c r="P2389" i="21"/>
  <c r="I2389" i="21"/>
  <c r="H2390" i="21"/>
  <c r="N2389" i="21"/>
  <c r="J2389" i="21"/>
  <c r="Q2388" i="21"/>
  <c r="K2388" i="21"/>
  <c r="M2388" i="21"/>
  <c r="O2388" i="21"/>
  <c r="O2389" i="21"/>
  <c r="M2389" i="21"/>
  <c r="Q2389" i="21"/>
  <c r="K2389" i="21"/>
  <c r="J2390" i="21"/>
  <c r="I2390" i="21"/>
  <c r="L2390" i="21"/>
  <c r="N2390" i="21"/>
  <c r="P2390" i="21"/>
  <c r="H2391" i="21"/>
  <c r="M2390" i="21"/>
  <c r="K2390" i="21"/>
  <c r="O2390" i="21"/>
  <c r="Q2390" i="21"/>
  <c r="N2391" i="21"/>
  <c r="P2391" i="21"/>
  <c r="I2391" i="21"/>
  <c r="H2392" i="21"/>
  <c r="J2391" i="21"/>
  <c r="L2391" i="21"/>
  <c r="O2391" i="21"/>
  <c r="Q2391" i="21"/>
  <c r="K2391" i="21"/>
  <c r="M2391" i="21"/>
  <c r="J2392" i="21"/>
  <c r="N2392" i="21"/>
  <c r="P2392" i="21"/>
  <c r="L2392" i="21"/>
  <c r="H2393" i="21"/>
  <c r="I2392" i="21"/>
  <c r="P2393" i="21"/>
  <c r="H2394" i="21"/>
  <c r="L2393" i="21"/>
  <c r="J2393" i="21"/>
  <c r="N2393" i="21"/>
  <c r="I2393" i="21"/>
  <c r="K2392" i="21"/>
  <c r="O2392" i="21"/>
  <c r="M2392" i="21"/>
  <c r="Q2392" i="21"/>
  <c r="N2394" i="21"/>
  <c r="P2394" i="21"/>
  <c r="H2395" i="21"/>
  <c r="I2394" i="21"/>
  <c r="J2394" i="21"/>
  <c r="L2394" i="21"/>
  <c r="M2393" i="21"/>
  <c r="Q2393" i="21"/>
  <c r="K2393" i="21"/>
  <c r="O2393" i="21"/>
  <c r="L2395" i="21"/>
  <c r="H2396" i="21"/>
  <c r="P2395" i="21"/>
  <c r="I2395" i="21"/>
  <c r="N2395" i="21"/>
  <c r="J2395" i="21"/>
  <c r="Q2394" i="21"/>
  <c r="K2394" i="21"/>
  <c r="O2394" i="21"/>
  <c r="M2394" i="21"/>
  <c r="J2396" i="21"/>
  <c r="I2396" i="21"/>
  <c r="L2396" i="21"/>
  <c r="N2396" i="21"/>
  <c r="P2396" i="21"/>
  <c r="H2397" i="21"/>
  <c r="K2395" i="21"/>
  <c r="M2395" i="21"/>
  <c r="Q2395" i="21"/>
  <c r="O2395" i="21"/>
  <c r="O2396" i="21"/>
  <c r="K2396" i="21"/>
  <c r="M2396" i="21"/>
  <c r="Q2396" i="21"/>
  <c r="P2397" i="21"/>
  <c r="H2398" i="21"/>
  <c r="J2397" i="21"/>
  <c r="L2397" i="21"/>
  <c r="N2397" i="21"/>
  <c r="I2397" i="21"/>
  <c r="N2398" i="21"/>
  <c r="P2398" i="21"/>
  <c r="H2399" i="21"/>
  <c r="I2398" i="21"/>
  <c r="J2398" i="21"/>
  <c r="L2398" i="21"/>
  <c r="M2397" i="21"/>
  <c r="Q2397" i="21"/>
  <c r="K2397" i="21"/>
  <c r="O2397" i="21"/>
  <c r="N2399" i="21"/>
  <c r="P2399" i="21"/>
  <c r="H2400" i="21"/>
  <c r="I2399" i="21"/>
  <c r="J2399" i="21"/>
  <c r="L2399" i="21"/>
  <c r="M2398" i="21"/>
  <c r="K2398" i="21"/>
  <c r="O2398" i="21"/>
  <c r="Q2398" i="21"/>
  <c r="J2400" i="21"/>
  <c r="I2400" i="21"/>
  <c r="L2400" i="21"/>
  <c r="P2400" i="21"/>
  <c r="N2400" i="21"/>
  <c r="H2401" i="21"/>
  <c r="M2399" i="21"/>
  <c r="K2399" i="21"/>
  <c r="O2399" i="21"/>
  <c r="Q2399" i="21"/>
  <c r="K2400" i="21"/>
  <c r="O2400" i="21"/>
  <c r="M2400" i="21"/>
  <c r="Q2400" i="21"/>
  <c r="P2401" i="21"/>
  <c r="I2401" i="21"/>
  <c r="H2402" i="21"/>
  <c r="L2401" i="21"/>
  <c r="N2401" i="21"/>
  <c r="J2401" i="21"/>
  <c r="Q2401" i="21"/>
  <c r="K2401" i="21"/>
  <c r="O2401" i="21"/>
  <c r="M2401" i="21"/>
  <c r="P2402" i="21"/>
  <c r="J2402" i="21"/>
  <c r="H2403" i="21"/>
  <c r="I2402" i="21"/>
  <c r="L2402" i="21"/>
  <c r="N2402" i="21"/>
  <c r="L2403" i="21"/>
  <c r="I2403" i="21"/>
  <c r="P2403" i="21"/>
  <c r="H2404" i="21"/>
  <c r="J2403" i="21"/>
  <c r="N2403" i="21"/>
  <c r="K2402" i="21"/>
  <c r="Q2402" i="21"/>
  <c r="O2402" i="21"/>
  <c r="M2402" i="21"/>
  <c r="Q2403" i="21"/>
  <c r="K2403" i="21"/>
  <c r="M2403" i="21"/>
  <c r="O2403" i="21"/>
  <c r="J2404" i="21"/>
  <c r="L2404" i="21"/>
  <c r="P2404" i="21"/>
  <c r="H2405" i="21"/>
  <c r="N2404" i="21"/>
  <c r="I2404" i="21"/>
  <c r="P2405" i="21"/>
  <c r="I2405" i="21"/>
  <c r="H2406" i="21"/>
  <c r="J2405" i="21"/>
  <c r="L2405" i="21"/>
  <c r="N2405" i="21"/>
  <c r="O2404" i="21"/>
  <c r="K2404" i="21"/>
  <c r="M2404" i="21"/>
  <c r="Q2404" i="21"/>
  <c r="K2405" i="21"/>
  <c r="Q2405" i="21"/>
  <c r="O2405" i="21"/>
  <c r="M2405" i="21"/>
  <c r="P2406" i="21"/>
  <c r="I2406" i="21"/>
  <c r="J2406" i="21"/>
  <c r="H2407" i="21"/>
  <c r="L2406" i="21"/>
  <c r="N2406" i="21"/>
  <c r="K2406" i="21"/>
  <c r="O2406" i="21"/>
  <c r="M2406" i="21"/>
  <c r="Q2406" i="21"/>
  <c r="P2407" i="21"/>
  <c r="L2407" i="21"/>
  <c r="H2408" i="21"/>
  <c r="I2407" i="21"/>
  <c r="J2407" i="21"/>
  <c r="N2407" i="21"/>
  <c r="J2408" i="21"/>
  <c r="H2409" i="21"/>
  <c r="L2408" i="21"/>
  <c r="N2408" i="21"/>
  <c r="P2408" i="21"/>
  <c r="I2408" i="21"/>
  <c r="M2407" i="21"/>
  <c r="K2407" i="21"/>
  <c r="O2407" i="21"/>
  <c r="Q2407" i="21"/>
  <c r="H2410" i="21"/>
  <c r="L2409" i="21"/>
  <c r="P2409" i="21"/>
  <c r="I2409" i="21"/>
  <c r="N2409" i="21"/>
  <c r="J2409" i="21"/>
  <c r="Q2408" i="21"/>
  <c r="K2408" i="21"/>
  <c r="O2408" i="21"/>
  <c r="M2408" i="21"/>
  <c r="J2410" i="21"/>
  <c r="N2410" i="21"/>
  <c r="P2410" i="21"/>
  <c r="H2411" i="21"/>
  <c r="L2410" i="21"/>
  <c r="I2410" i="21"/>
  <c r="O2409" i="21"/>
  <c r="K2409" i="21"/>
  <c r="M2409" i="21"/>
  <c r="Q2409" i="21"/>
  <c r="I2411" i="21"/>
  <c r="N2411" i="21"/>
  <c r="P2411" i="21"/>
  <c r="H2412" i="21"/>
  <c r="J2411" i="21"/>
  <c r="L2411" i="21"/>
  <c r="M2410" i="21"/>
  <c r="K2410" i="21"/>
  <c r="Q2410" i="21"/>
  <c r="O2410" i="21"/>
  <c r="O2411" i="21"/>
  <c r="Q2411" i="21"/>
  <c r="K2411" i="21"/>
  <c r="M2411" i="21"/>
  <c r="I2412" i="21"/>
  <c r="N2412" i="21"/>
  <c r="L2412" i="21"/>
  <c r="P2412" i="21"/>
  <c r="J2412" i="21"/>
  <c r="H2413" i="21"/>
  <c r="K2412" i="21"/>
  <c r="Q2412" i="21"/>
  <c r="M2412" i="21"/>
  <c r="O2412" i="21"/>
  <c r="P2413" i="21"/>
  <c r="I2413" i="21"/>
  <c r="J2413" i="21"/>
  <c r="L2413" i="21"/>
  <c r="N2413" i="21"/>
  <c r="H2414" i="21"/>
  <c r="K2413" i="21"/>
  <c r="Q2413" i="21"/>
  <c r="O2413" i="21"/>
  <c r="M2413" i="21"/>
  <c r="P2414" i="21"/>
  <c r="H2415" i="21"/>
  <c r="J2414" i="21"/>
  <c r="L2414" i="21"/>
  <c r="I2414" i="21"/>
  <c r="N2414" i="21"/>
  <c r="P2415" i="21"/>
  <c r="L2415" i="21"/>
  <c r="H2416" i="21"/>
  <c r="I2415" i="21"/>
  <c r="J2415" i="21"/>
  <c r="N2415" i="21"/>
  <c r="K2414" i="21"/>
  <c r="M2414" i="21"/>
  <c r="Q2414" i="21"/>
  <c r="O2414" i="21"/>
  <c r="H2417" i="21"/>
  <c r="I2416" i="21"/>
  <c r="L2416" i="21"/>
  <c r="P2416" i="21"/>
  <c r="N2416" i="21"/>
  <c r="J2416" i="21"/>
  <c r="K2415" i="21"/>
  <c r="M2415" i="21"/>
  <c r="Q2415" i="21"/>
  <c r="O2415" i="21"/>
  <c r="P2417" i="21"/>
  <c r="L2417" i="21"/>
  <c r="H2418" i="21"/>
  <c r="I2417" i="21"/>
  <c r="J2417" i="21"/>
  <c r="N2417" i="21"/>
  <c r="Q2416" i="21"/>
  <c r="K2416" i="21"/>
  <c r="O2416" i="21"/>
  <c r="M2416" i="21"/>
  <c r="J2418" i="21"/>
  <c r="N2418" i="21"/>
  <c r="P2418" i="21"/>
  <c r="L2418" i="21"/>
  <c r="I2418" i="21"/>
  <c r="H2419" i="21"/>
  <c r="O2417" i="21"/>
  <c r="K2417" i="21"/>
  <c r="M2417" i="21"/>
  <c r="Q2417" i="21"/>
  <c r="Q2418" i="21"/>
  <c r="K2418" i="21"/>
  <c r="O2418" i="21"/>
  <c r="M2418" i="21"/>
  <c r="P2419" i="21"/>
  <c r="I2419" i="21"/>
  <c r="L2419" i="21"/>
  <c r="J2419" i="21"/>
  <c r="N2419" i="21"/>
  <c r="H2420" i="21"/>
  <c r="Q2419" i="21"/>
  <c r="O2419" i="21"/>
  <c r="K2419" i="21"/>
  <c r="M2419" i="21"/>
  <c r="P2420" i="21"/>
  <c r="N2420" i="21"/>
  <c r="H2421" i="21"/>
  <c r="I2420" i="21"/>
  <c r="J2420" i="21"/>
  <c r="L2420" i="21"/>
  <c r="P2421" i="21"/>
  <c r="I2421" i="21"/>
  <c r="J2421" i="21"/>
  <c r="L2421" i="21"/>
  <c r="H2422" i="21"/>
  <c r="N2421" i="21"/>
  <c r="K2420" i="21"/>
  <c r="Q2420" i="21"/>
  <c r="M2420" i="21"/>
  <c r="O2420" i="21"/>
  <c r="Q2421" i="21"/>
  <c r="O2421" i="21"/>
  <c r="K2421" i="21"/>
  <c r="M2421" i="21"/>
  <c r="P2422" i="21"/>
  <c r="J2422" i="21"/>
  <c r="L2422" i="21"/>
  <c r="I2422" i="21"/>
  <c r="H2423" i="21"/>
  <c r="N2422" i="21"/>
  <c r="Q2422" i="21"/>
  <c r="K2422" i="21"/>
  <c r="O2422" i="21"/>
  <c r="M2422" i="21"/>
  <c r="P2423" i="21"/>
  <c r="I2423" i="21"/>
  <c r="J2423" i="21"/>
  <c r="H2424" i="21"/>
  <c r="N2423" i="21"/>
  <c r="L2423" i="21"/>
  <c r="Q2423" i="21"/>
  <c r="K2423" i="21"/>
  <c r="M2423" i="21"/>
  <c r="O2423" i="21"/>
  <c r="P2424" i="21"/>
  <c r="N2424" i="21"/>
  <c r="H2425" i="21"/>
  <c r="I2424" i="21"/>
  <c r="J2424" i="21"/>
  <c r="L2424" i="21"/>
  <c r="P2425" i="21"/>
  <c r="H2426" i="21"/>
  <c r="I2425" i="21"/>
  <c r="L2425" i="21"/>
  <c r="N2425" i="21"/>
  <c r="J2425" i="21"/>
  <c r="O2424" i="21"/>
  <c r="K2424" i="21"/>
  <c r="M2424" i="21"/>
  <c r="Q2424" i="21"/>
  <c r="P2426" i="21"/>
  <c r="N2426" i="21"/>
  <c r="I2426" i="21"/>
  <c r="H2427" i="21"/>
  <c r="J2426" i="21"/>
  <c r="L2426" i="21"/>
  <c r="M2425" i="21"/>
  <c r="Q2425" i="21"/>
  <c r="K2425" i="21"/>
  <c r="O2425" i="21"/>
  <c r="Q2426" i="21"/>
  <c r="K2426" i="21"/>
  <c r="O2426" i="21"/>
  <c r="M2426" i="21"/>
  <c r="P2427" i="21"/>
  <c r="I2427" i="21"/>
  <c r="L2427" i="21"/>
  <c r="H2428" i="21"/>
  <c r="N2427" i="21"/>
  <c r="J2427" i="21"/>
  <c r="Q2427" i="21"/>
  <c r="K2427" i="21"/>
  <c r="O2427" i="21"/>
  <c r="M2427" i="21"/>
  <c r="N2428" i="21"/>
  <c r="P2428" i="21"/>
  <c r="J2428" i="21"/>
  <c r="I2428" i="21"/>
  <c r="H2429" i="21"/>
  <c r="L2428" i="21"/>
  <c r="Q2428" i="21"/>
  <c r="K2428" i="21"/>
  <c r="O2428" i="21"/>
  <c r="M2428" i="21"/>
  <c r="L2429" i="21"/>
  <c r="P2429" i="21"/>
  <c r="H2430" i="21"/>
  <c r="I2429" i="21"/>
  <c r="N2429" i="21"/>
  <c r="J2429" i="21"/>
  <c r="J2430" i="21"/>
  <c r="P2430" i="21"/>
  <c r="L2430" i="21"/>
  <c r="N2430" i="21"/>
  <c r="I2430" i="21"/>
  <c r="H2431" i="21"/>
  <c r="K2429" i="21"/>
  <c r="O2429" i="21"/>
  <c r="M2429" i="21"/>
  <c r="Q2429" i="21"/>
  <c r="Q2430" i="21"/>
  <c r="K2430" i="21"/>
  <c r="O2430" i="21"/>
  <c r="M2430" i="21"/>
  <c r="P2431" i="21"/>
  <c r="I2431" i="21"/>
  <c r="J2431" i="21"/>
  <c r="H2432" i="21"/>
  <c r="N2431" i="21"/>
  <c r="L2431" i="21"/>
  <c r="O2431" i="21"/>
  <c r="K2431" i="21"/>
  <c r="M2431" i="21"/>
  <c r="Q2431" i="21"/>
  <c r="N2432" i="21"/>
  <c r="P2432" i="21"/>
  <c r="I2432" i="21"/>
  <c r="J2432" i="21"/>
  <c r="H2433" i="21"/>
  <c r="L2432" i="21"/>
  <c r="Q2432" i="21"/>
  <c r="K2432" i="21"/>
  <c r="O2432" i="21"/>
  <c r="M2432" i="21"/>
  <c r="L2433" i="21"/>
  <c r="H2434" i="21"/>
  <c r="P2433" i="21"/>
  <c r="I2433" i="21"/>
  <c r="J2433" i="21"/>
  <c r="N2433" i="21"/>
  <c r="J2434" i="21"/>
  <c r="L2434" i="21"/>
  <c r="N2434" i="21"/>
  <c r="P2434" i="21"/>
  <c r="H2435" i="21"/>
  <c r="I2434" i="21"/>
  <c r="K2433" i="21"/>
  <c r="O2433" i="21"/>
  <c r="M2433" i="21"/>
  <c r="Q2433" i="21"/>
  <c r="N2435" i="21"/>
  <c r="I2435" i="21"/>
  <c r="P2435" i="21"/>
  <c r="H2436" i="21"/>
  <c r="J2435" i="21"/>
  <c r="L2435" i="21"/>
  <c r="K2434" i="21"/>
  <c r="O2434" i="21"/>
  <c r="M2434" i="21"/>
  <c r="Q2434" i="21"/>
  <c r="O2435" i="21"/>
  <c r="Q2435" i="21"/>
  <c r="K2435" i="21"/>
  <c r="M2435" i="21"/>
  <c r="J2436" i="21"/>
  <c r="L2436" i="21"/>
  <c r="N2436" i="21"/>
  <c r="P2436" i="21"/>
  <c r="I2436" i="21"/>
  <c r="H2437" i="21"/>
  <c r="Q2436" i="21"/>
  <c r="K2436" i="21"/>
  <c r="O2436" i="21"/>
  <c r="M2436" i="21"/>
  <c r="L2437" i="21"/>
  <c r="P2437" i="21"/>
  <c r="H2438" i="21"/>
  <c r="I2437" i="21"/>
  <c r="N2437" i="21"/>
  <c r="J2437" i="21"/>
  <c r="I2438" i="21"/>
  <c r="P2438" i="21"/>
  <c r="L2438" i="21"/>
  <c r="N2438" i="21"/>
  <c r="H2439" i="21"/>
  <c r="J2438" i="21"/>
  <c r="K2437" i="21"/>
  <c r="O2437" i="21"/>
  <c r="M2437" i="21"/>
  <c r="Q2437" i="21"/>
  <c r="M2438" i="21"/>
  <c r="Q2438" i="21"/>
  <c r="K2438" i="21"/>
  <c r="O2438" i="21"/>
  <c r="L2439" i="21"/>
  <c r="P2439" i="21"/>
  <c r="I2439" i="21"/>
  <c r="H2440" i="21"/>
  <c r="J2439" i="21"/>
  <c r="N2439" i="21"/>
  <c r="O2439" i="21"/>
  <c r="Q2439" i="21"/>
  <c r="K2439" i="21"/>
  <c r="M2439" i="21"/>
  <c r="J2440" i="21"/>
  <c r="P2440" i="21"/>
  <c r="L2440" i="21"/>
  <c r="N2440" i="21"/>
  <c r="I2440" i="21"/>
  <c r="H2441" i="21"/>
  <c r="Q2440" i="21"/>
  <c r="K2440" i="21"/>
  <c r="O2440" i="21"/>
  <c r="M2440" i="21"/>
  <c r="L2441" i="21"/>
  <c r="H2442" i="21"/>
  <c r="P2441" i="21"/>
  <c r="I2441" i="21"/>
  <c r="J2441" i="21"/>
  <c r="N2441" i="21"/>
  <c r="J2442" i="21"/>
  <c r="N2442" i="21"/>
  <c r="P2442" i="21"/>
  <c r="I2442" i="21"/>
  <c r="L2442" i="21"/>
  <c r="H2443" i="21"/>
  <c r="K2441" i="21"/>
  <c r="O2441" i="21"/>
  <c r="M2441" i="21"/>
  <c r="Q2441" i="21"/>
  <c r="O2442" i="21"/>
  <c r="M2442" i="21"/>
  <c r="K2442" i="21"/>
  <c r="Q2442" i="21"/>
  <c r="H2444" i="21"/>
  <c r="N2443" i="21"/>
  <c r="J2443" i="21"/>
  <c r="I2443" i="21"/>
  <c r="P2443" i="21"/>
  <c r="L2443" i="21"/>
  <c r="J2444" i="21"/>
  <c r="L2444" i="21"/>
  <c r="N2444" i="21"/>
  <c r="P2444" i="21"/>
  <c r="H2445" i="21"/>
  <c r="I2444" i="21"/>
  <c r="Q2443" i="21"/>
  <c r="K2443" i="21"/>
  <c r="O2443" i="21"/>
  <c r="M2443" i="21"/>
  <c r="P2445" i="21"/>
  <c r="I2445" i="21"/>
  <c r="L2445" i="21"/>
  <c r="J2445" i="21"/>
  <c r="H2446" i="21"/>
  <c r="N2445" i="21"/>
  <c r="Q2444" i="21"/>
  <c r="K2444" i="21"/>
  <c r="M2444" i="21"/>
  <c r="O2444" i="21"/>
  <c r="O2445" i="21"/>
  <c r="Q2445" i="21"/>
  <c r="K2445" i="21"/>
  <c r="M2445" i="21"/>
  <c r="P2446" i="21"/>
  <c r="H2447" i="21"/>
  <c r="L2446" i="21"/>
  <c r="I2446" i="21"/>
  <c r="J2446" i="21"/>
  <c r="N2446" i="21"/>
  <c r="P2447" i="21"/>
  <c r="H2448" i="21"/>
  <c r="I2447" i="21"/>
  <c r="L2447" i="21"/>
  <c r="J2447" i="21"/>
  <c r="N2447" i="21"/>
  <c r="Q2446" i="21"/>
  <c r="K2446" i="21"/>
  <c r="O2446" i="21"/>
  <c r="M2446" i="21"/>
  <c r="N2448" i="21"/>
  <c r="I2448" i="21"/>
  <c r="H2449" i="21"/>
  <c r="J2448" i="21"/>
  <c r="P2448" i="21"/>
  <c r="L2448" i="21"/>
  <c r="K2447" i="21"/>
  <c r="O2447" i="21"/>
  <c r="M2447" i="21"/>
  <c r="Q2447" i="21"/>
  <c r="Q2448" i="21"/>
  <c r="K2448" i="21"/>
  <c r="O2448" i="21"/>
  <c r="M2448" i="21"/>
  <c r="N2449" i="21"/>
  <c r="H2450" i="21"/>
  <c r="P2449" i="21"/>
  <c r="I2449" i="21"/>
  <c r="J2449" i="21"/>
  <c r="L2449" i="21"/>
  <c r="J2450" i="21"/>
  <c r="L2450" i="21"/>
  <c r="N2450" i="21"/>
  <c r="P2450" i="21"/>
  <c r="I2450" i="21"/>
  <c r="H2451" i="21"/>
  <c r="K2449" i="21"/>
  <c r="O2449" i="21"/>
  <c r="M2449" i="21"/>
  <c r="Q2449" i="21"/>
  <c r="O2450" i="21"/>
  <c r="M2450" i="21"/>
  <c r="Q2450" i="21"/>
  <c r="K2450" i="21"/>
  <c r="I2451" i="21"/>
  <c r="J2451" i="21"/>
  <c r="H2452" i="21"/>
  <c r="P2451" i="21"/>
  <c r="N2451" i="21"/>
  <c r="L2451" i="21"/>
  <c r="O2451" i="21"/>
  <c r="M2451" i="21"/>
  <c r="Q2451" i="21"/>
  <c r="K2451" i="21"/>
  <c r="I2452" i="21"/>
  <c r="H2453" i="21"/>
  <c r="L2452" i="21"/>
  <c r="P2452" i="21"/>
  <c r="N2452" i="21"/>
  <c r="J2452" i="21"/>
  <c r="Q2452" i="21"/>
  <c r="K2452" i="21"/>
  <c r="O2452" i="21"/>
  <c r="M2452" i="21"/>
  <c r="P2453" i="21"/>
  <c r="L2453" i="21"/>
  <c r="I2453" i="21"/>
  <c r="H2454" i="21"/>
  <c r="N2453" i="21"/>
  <c r="J2453" i="21"/>
  <c r="K2453" i="21"/>
  <c r="M2453" i="21"/>
  <c r="Q2453" i="21"/>
  <c r="O2453" i="21"/>
  <c r="J2454" i="21"/>
  <c r="H2455" i="21"/>
  <c r="L2454" i="21"/>
  <c r="N2454" i="21"/>
  <c r="P2454" i="21"/>
  <c r="I2454" i="21"/>
  <c r="P2455" i="21"/>
  <c r="H2456" i="21"/>
  <c r="I2455" i="21"/>
  <c r="J2455" i="21"/>
  <c r="L2455" i="21"/>
  <c r="N2455" i="21"/>
  <c r="Q2454" i="21"/>
  <c r="K2454" i="21"/>
  <c r="O2454" i="21"/>
  <c r="M2454" i="21"/>
  <c r="P2456" i="21"/>
  <c r="H2457" i="21"/>
  <c r="I2456" i="21"/>
  <c r="J2456" i="21"/>
  <c r="N2456" i="21"/>
  <c r="L2456" i="21"/>
  <c r="K2455" i="21"/>
  <c r="O2455" i="21"/>
  <c r="M2455" i="21"/>
  <c r="Q2455" i="21"/>
  <c r="P2457" i="21"/>
  <c r="I2457" i="21"/>
  <c r="J2457" i="21"/>
  <c r="H2458" i="21"/>
  <c r="L2457" i="21"/>
  <c r="N2457" i="21"/>
  <c r="K2456" i="21"/>
  <c r="O2456" i="21"/>
  <c r="M2456" i="21"/>
  <c r="Q2456" i="21"/>
  <c r="K2457" i="21"/>
  <c r="Q2457" i="21"/>
  <c r="O2457" i="21"/>
  <c r="M2457" i="21"/>
  <c r="P2458" i="21"/>
  <c r="H2459" i="21"/>
  <c r="I2458" i="21"/>
  <c r="J2458" i="21"/>
  <c r="L2458" i="21"/>
  <c r="N2458" i="21"/>
  <c r="N2459" i="21"/>
  <c r="H2460" i="21"/>
  <c r="P2459" i="21"/>
  <c r="I2459" i="21"/>
  <c r="J2459" i="21"/>
  <c r="L2459" i="21"/>
  <c r="Q2458" i="21"/>
  <c r="K2458" i="21"/>
  <c r="O2458" i="21"/>
  <c r="M2458" i="21"/>
  <c r="H2461" i="21"/>
  <c r="I2460" i="21"/>
  <c r="L2460" i="21"/>
  <c r="N2460" i="21"/>
  <c r="P2460" i="21"/>
  <c r="J2460" i="21"/>
  <c r="M2459" i="21"/>
  <c r="K2459" i="21"/>
  <c r="Q2459" i="21"/>
  <c r="O2459" i="21"/>
  <c r="P2461" i="21"/>
  <c r="I2461" i="21"/>
  <c r="L2461" i="21"/>
  <c r="J2461" i="21"/>
  <c r="N2461" i="21"/>
  <c r="H2462" i="21"/>
  <c r="K2460" i="21"/>
  <c r="O2460" i="21"/>
  <c r="M2460" i="21"/>
  <c r="Q2460" i="21"/>
  <c r="Q2461" i="21"/>
  <c r="O2461" i="21"/>
  <c r="K2461" i="21"/>
  <c r="M2461" i="21"/>
  <c r="P2462" i="21"/>
  <c r="H2463" i="21"/>
  <c r="I2462" i="21"/>
  <c r="L2462" i="21"/>
  <c r="J2462" i="21"/>
  <c r="N2462" i="21"/>
  <c r="L2463" i="21"/>
  <c r="P2463" i="21"/>
  <c r="H2464" i="21"/>
  <c r="I2463" i="21"/>
  <c r="N2463" i="21"/>
  <c r="J2463" i="21"/>
  <c r="Q2462" i="21"/>
  <c r="O2462" i="21"/>
  <c r="M2462" i="21"/>
  <c r="K2462" i="21"/>
  <c r="H2465" i="21"/>
  <c r="J2464" i="21"/>
  <c r="L2464" i="21"/>
  <c r="N2464" i="21"/>
  <c r="P2464" i="21"/>
  <c r="I2464" i="21"/>
  <c r="M2463" i="21"/>
  <c r="Q2463" i="21"/>
  <c r="K2463" i="21"/>
  <c r="O2463" i="21"/>
  <c r="L2465" i="21"/>
  <c r="I2465" i="21"/>
  <c r="P2465" i="21"/>
  <c r="H2466" i="21"/>
  <c r="J2465" i="21"/>
  <c r="N2465" i="21"/>
  <c r="Q2464" i="21"/>
  <c r="K2464" i="21"/>
  <c r="O2464" i="21"/>
  <c r="M2464" i="21"/>
  <c r="O2465" i="21"/>
  <c r="M2465" i="21"/>
  <c r="Q2465" i="21"/>
  <c r="K2465" i="21"/>
  <c r="I2466" i="21"/>
  <c r="H2467" i="21"/>
  <c r="L2466" i="21"/>
  <c r="N2466" i="21"/>
  <c r="P2466" i="21"/>
  <c r="J2466" i="21"/>
  <c r="Q2466" i="21"/>
  <c r="K2466" i="21"/>
  <c r="O2466" i="21"/>
  <c r="M2466" i="21"/>
  <c r="P2467" i="21"/>
  <c r="I2467" i="21"/>
  <c r="J2467" i="21"/>
  <c r="L2467" i="21"/>
  <c r="N2467" i="21"/>
  <c r="H2468" i="21"/>
  <c r="O2467" i="21"/>
  <c r="K2467" i="21"/>
  <c r="M2467" i="21"/>
  <c r="Q2467" i="21"/>
  <c r="N2468" i="21"/>
  <c r="P2468" i="21"/>
  <c r="H2469" i="21"/>
  <c r="I2468" i="21"/>
  <c r="J2468" i="21"/>
  <c r="L2468" i="21"/>
  <c r="I2469" i="21"/>
  <c r="P2469" i="21"/>
  <c r="L2469" i="21"/>
  <c r="H2470" i="21"/>
  <c r="N2469" i="21"/>
  <c r="J2469" i="21"/>
  <c r="O2468" i="21"/>
  <c r="M2468" i="21"/>
  <c r="K2468" i="21"/>
  <c r="Q2468" i="21"/>
  <c r="Q2469" i="21"/>
  <c r="K2469" i="21"/>
  <c r="O2469" i="21"/>
  <c r="M2469" i="21"/>
  <c r="N2470" i="21"/>
  <c r="J2470" i="21"/>
  <c r="H2471" i="21"/>
  <c r="I2470" i="21"/>
  <c r="L2470" i="21"/>
  <c r="P2470" i="21"/>
  <c r="P2471" i="21"/>
  <c r="H2472" i="21"/>
  <c r="I2471" i="21"/>
  <c r="N2471" i="21"/>
  <c r="J2471" i="21"/>
  <c r="L2471" i="21"/>
  <c r="Q2470" i="21"/>
  <c r="K2470" i="21"/>
  <c r="O2470" i="21"/>
  <c r="M2470" i="21"/>
  <c r="N2472" i="21"/>
  <c r="H2473" i="21"/>
  <c r="J2472" i="21"/>
  <c r="P2472" i="21"/>
  <c r="I2472" i="21"/>
  <c r="L2472" i="21"/>
  <c r="K2471" i="21"/>
  <c r="O2471" i="21"/>
  <c r="Q2471" i="21"/>
  <c r="M2471" i="21"/>
  <c r="P2473" i="21"/>
  <c r="H2474" i="21"/>
  <c r="J2473" i="21"/>
  <c r="N2473" i="21"/>
  <c r="I2473" i="21"/>
  <c r="L2473" i="21"/>
  <c r="O2472" i="21"/>
  <c r="K2472" i="21"/>
  <c r="M2472" i="21"/>
  <c r="Q2472" i="21"/>
  <c r="P2474" i="21"/>
  <c r="N2474" i="21"/>
  <c r="H2475" i="21"/>
  <c r="I2474" i="21"/>
  <c r="J2474" i="21"/>
  <c r="L2474" i="21"/>
  <c r="M2473" i="21"/>
  <c r="Q2473" i="21"/>
  <c r="K2473" i="21"/>
  <c r="O2473" i="21"/>
  <c r="J2475" i="21"/>
  <c r="N2475" i="21"/>
  <c r="L2475" i="21"/>
  <c r="P2475" i="21"/>
  <c r="I2475" i="21"/>
  <c r="H2476" i="21"/>
  <c r="K2474" i="21"/>
  <c r="M2474" i="21"/>
  <c r="O2474" i="21"/>
  <c r="Q2474" i="21"/>
  <c r="K2475" i="21"/>
  <c r="M2475" i="21"/>
  <c r="O2475" i="21"/>
  <c r="Q2475" i="21"/>
  <c r="J2476" i="21"/>
  <c r="N2476" i="21"/>
  <c r="P2476" i="21"/>
  <c r="H2477" i="21"/>
  <c r="I2476" i="21"/>
  <c r="L2476" i="21"/>
  <c r="N2477" i="21"/>
  <c r="H2478" i="21"/>
  <c r="P2477" i="21"/>
  <c r="I2477" i="21"/>
  <c r="J2477" i="21"/>
  <c r="L2477" i="21"/>
  <c r="K2476" i="21"/>
  <c r="Q2476" i="21"/>
  <c r="M2476" i="21"/>
  <c r="O2476" i="21"/>
  <c r="I2478" i="21"/>
  <c r="N2478" i="21"/>
  <c r="P2478" i="21"/>
  <c r="L2478" i="21"/>
  <c r="H2479" i="21"/>
  <c r="J2478" i="21"/>
  <c r="O2477" i="21"/>
  <c r="K2477" i="21"/>
  <c r="M2477" i="21"/>
  <c r="Q2477" i="21"/>
  <c r="K2478" i="21"/>
  <c r="Q2478" i="21"/>
  <c r="O2478" i="21"/>
  <c r="M2478" i="21"/>
  <c r="N2479" i="21"/>
  <c r="P2479" i="21"/>
  <c r="H2480" i="21"/>
  <c r="I2479" i="21"/>
  <c r="J2479" i="21"/>
  <c r="L2479" i="21"/>
  <c r="J2480" i="21"/>
  <c r="L2480" i="21"/>
  <c r="I2480" i="21"/>
  <c r="P2480" i="21"/>
  <c r="N2480" i="21"/>
  <c r="H2481" i="21"/>
  <c r="O2479" i="21"/>
  <c r="M2479" i="21"/>
  <c r="K2479" i="21"/>
  <c r="Q2479" i="21"/>
  <c r="Q2480" i="21"/>
  <c r="K2480" i="21"/>
  <c r="M2480" i="21"/>
  <c r="O2480" i="21"/>
  <c r="P2481" i="21"/>
  <c r="I2481" i="21"/>
  <c r="J2481" i="21"/>
  <c r="N2481" i="21"/>
  <c r="L2481" i="21"/>
  <c r="H2482" i="21"/>
  <c r="O2481" i="21"/>
  <c r="Q2481" i="21"/>
  <c r="K2481" i="21"/>
  <c r="M2481" i="21"/>
  <c r="P2482" i="21"/>
  <c r="H2483" i="21"/>
  <c r="J2482" i="21"/>
  <c r="L2482" i="21"/>
  <c r="I2482" i="21"/>
  <c r="N2482" i="21"/>
  <c r="L2483" i="21"/>
  <c r="P2483" i="21"/>
  <c r="H2484" i="21"/>
  <c r="I2483" i="21"/>
  <c r="J2483" i="21"/>
  <c r="N2483" i="21"/>
  <c r="M2482" i="21"/>
  <c r="K2482" i="21"/>
  <c r="Q2482" i="21"/>
  <c r="O2482" i="21"/>
  <c r="H2485" i="21"/>
  <c r="I2484" i="21"/>
  <c r="L2484" i="21"/>
  <c r="N2484" i="21"/>
  <c r="P2484" i="21"/>
  <c r="J2484" i="21"/>
  <c r="M2483" i="21"/>
  <c r="O2483" i="21"/>
  <c r="Q2483" i="21"/>
  <c r="K2483" i="21"/>
  <c r="P2485" i="21"/>
  <c r="I2485" i="21"/>
  <c r="J2485" i="21"/>
  <c r="H2486" i="21"/>
  <c r="L2485" i="21"/>
  <c r="N2485" i="21"/>
  <c r="K2484" i="21"/>
  <c r="O2484" i="21"/>
  <c r="M2484" i="21"/>
  <c r="Q2484" i="21"/>
  <c r="K2485" i="21"/>
  <c r="O2485" i="21"/>
  <c r="Q2485" i="21"/>
  <c r="M2485" i="21"/>
  <c r="P2486" i="21"/>
  <c r="I2486" i="21"/>
  <c r="J2486" i="21"/>
  <c r="H2487" i="21"/>
  <c r="L2486" i="21"/>
  <c r="N2486" i="21"/>
  <c r="Q2486" i="21"/>
  <c r="K2486" i="21"/>
  <c r="O2486" i="21"/>
  <c r="M2486" i="21"/>
  <c r="P2487" i="21"/>
  <c r="H2488" i="21"/>
  <c r="J2487" i="21"/>
  <c r="I2487" i="21"/>
  <c r="L2487" i="21"/>
  <c r="N2487" i="21"/>
  <c r="N2488" i="21"/>
  <c r="H2489" i="21"/>
  <c r="J2488" i="21"/>
  <c r="L2488" i="21"/>
  <c r="I2488" i="21"/>
  <c r="P2488" i="21"/>
  <c r="O2487" i="21"/>
  <c r="K2487" i="21"/>
  <c r="Q2487" i="21"/>
  <c r="M2487" i="21"/>
  <c r="I2489" i="21"/>
  <c r="P2489" i="21"/>
  <c r="L2489" i="21"/>
  <c r="H2490" i="21"/>
  <c r="J2489" i="21"/>
  <c r="N2489" i="21"/>
  <c r="M2488" i="21"/>
  <c r="K2488" i="21"/>
  <c r="O2488" i="21"/>
  <c r="Q2488" i="21"/>
  <c r="Q2489" i="21"/>
  <c r="K2489" i="21"/>
  <c r="O2489" i="21"/>
  <c r="M2489" i="21"/>
  <c r="P2490" i="21"/>
  <c r="J2490" i="21"/>
  <c r="H2491" i="21"/>
  <c r="L2490" i="21"/>
  <c r="I2490" i="21"/>
  <c r="N2490" i="21"/>
  <c r="P2491" i="21"/>
  <c r="H2492" i="21"/>
  <c r="I2491" i="21"/>
  <c r="L2491" i="21"/>
  <c r="J2491" i="21"/>
  <c r="N2491" i="21"/>
  <c r="Q2490" i="21"/>
  <c r="K2490" i="21"/>
  <c r="O2490" i="21"/>
  <c r="M2490" i="21"/>
  <c r="P2492" i="21"/>
  <c r="H2493" i="21"/>
  <c r="J2492" i="21"/>
  <c r="L2492" i="21"/>
  <c r="I2492" i="21"/>
  <c r="N2492" i="21"/>
  <c r="K2491" i="21"/>
  <c r="O2491" i="21"/>
  <c r="M2491" i="21"/>
  <c r="Q2491" i="21"/>
  <c r="P2493" i="21"/>
  <c r="H2494" i="21"/>
  <c r="L2493" i="21"/>
  <c r="I2493" i="21"/>
  <c r="N2493" i="21"/>
  <c r="J2493" i="21"/>
  <c r="Q2492" i="21"/>
  <c r="M2492" i="21"/>
  <c r="O2492" i="21"/>
  <c r="K2492" i="21"/>
  <c r="I2494" i="21"/>
  <c r="P2494" i="21"/>
  <c r="N2494" i="21"/>
  <c r="J2494" i="21"/>
  <c r="L2494" i="21"/>
  <c r="H2495" i="21"/>
  <c r="M2493" i="21"/>
  <c r="K2493" i="21"/>
  <c r="O2493" i="21"/>
  <c r="Q2493" i="21"/>
  <c r="M2494" i="21"/>
  <c r="O2494" i="21"/>
  <c r="K2494" i="21"/>
  <c r="Q2494" i="21"/>
  <c r="H2496" i="21"/>
  <c r="L2495" i="21"/>
  <c r="P2495" i="21"/>
  <c r="I2495" i="21"/>
  <c r="J2495" i="21"/>
  <c r="N2495" i="21"/>
  <c r="I2496" i="21"/>
  <c r="L2496" i="21"/>
  <c r="H2497" i="21"/>
  <c r="P2496" i="21"/>
  <c r="N2496" i="21"/>
  <c r="J2496" i="21"/>
  <c r="K2495" i="21"/>
  <c r="M2495" i="21"/>
  <c r="O2495" i="21"/>
  <c r="Q2495" i="21"/>
  <c r="Q2496" i="21"/>
  <c r="K2496" i="21"/>
  <c r="O2496" i="21"/>
  <c r="M2496" i="21"/>
  <c r="N2497" i="21"/>
  <c r="P2497" i="21"/>
  <c r="I2497" i="21"/>
  <c r="H2498" i="21"/>
  <c r="J2497" i="21"/>
  <c r="L2497" i="21"/>
  <c r="O2497" i="21"/>
  <c r="M2497" i="21"/>
  <c r="Q2497" i="21"/>
  <c r="K2497" i="21"/>
  <c r="L2498" i="21"/>
  <c r="H2499" i="21"/>
  <c r="I2498" i="21"/>
  <c r="P2498" i="21"/>
  <c r="N2498" i="21"/>
  <c r="J2498" i="21"/>
  <c r="H2500" i="21"/>
  <c r="P2499" i="21"/>
  <c r="L2499" i="21"/>
  <c r="I2499" i="21"/>
  <c r="J2499" i="21"/>
  <c r="N2499" i="21"/>
  <c r="M2498" i="21"/>
  <c r="K2498" i="21"/>
  <c r="Q2498" i="21"/>
  <c r="O2498" i="21"/>
  <c r="J2500" i="21"/>
  <c r="L2500" i="21"/>
  <c r="H2501" i="21"/>
  <c r="P2500" i="21"/>
  <c r="N2500" i="21"/>
  <c r="I2500" i="21"/>
  <c r="K2499" i="21"/>
  <c r="M2499" i="21"/>
  <c r="O2499" i="21"/>
  <c r="Q2499" i="21"/>
  <c r="I2501" i="21"/>
  <c r="L2501" i="21"/>
  <c r="P2501" i="21"/>
  <c r="H2502" i="21"/>
  <c r="J2501" i="21"/>
  <c r="N2501" i="21"/>
  <c r="O2500" i="21"/>
  <c r="Q2500" i="21"/>
  <c r="K2500" i="21"/>
  <c r="M2500" i="21"/>
  <c r="O2501" i="21"/>
  <c r="M2501" i="21"/>
  <c r="Q2501" i="21"/>
  <c r="K2501" i="21"/>
  <c r="L2502" i="21"/>
  <c r="J2502" i="21"/>
  <c r="I2502" i="21"/>
  <c r="P2502" i="21"/>
  <c r="N2502" i="21"/>
  <c r="H2503" i="21"/>
  <c r="O2502" i="21"/>
  <c r="Q2502" i="21"/>
  <c r="K2502" i="21"/>
  <c r="M2502" i="21"/>
  <c r="L2503" i="21"/>
  <c r="I2503" i="21"/>
  <c r="P2503" i="21"/>
  <c r="H2504" i="21"/>
  <c r="N2503" i="21"/>
  <c r="J2503" i="21"/>
  <c r="Q2503" i="21"/>
  <c r="O2503" i="21"/>
  <c r="K2503" i="21"/>
  <c r="M2503" i="21"/>
  <c r="I2504" i="21"/>
  <c r="L2504" i="21"/>
  <c r="P2504" i="21"/>
  <c r="J2504" i="21"/>
  <c r="N2504" i="21"/>
  <c r="H2505" i="21"/>
  <c r="K2504" i="21"/>
  <c r="M2504" i="21"/>
  <c r="O2504" i="21"/>
  <c r="Q2504" i="21"/>
  <c r="H2506" i="21"/>
  <c r="J2505" i="21"/>
  <c r="I2505" i="21"/>
  <c r="L2505" i="21"/>
  <c r="N2505" i="21"/>
  <c r="P2505" i="21"/>
  <c r="H2507" i="21"/>
  <c r="L2506" i="21"/>
  <c r="I2506" i="21"/>
  <c r="P2506" i="21"/>
  <c r="N2506" i="21"/>
  <c r="J2506" i="21"/>
  <c r="O2505" i="21"/>
  <c r="M2505" i="21"/>
  <c r="K2505" i="21"/>
  <c r="Q2505" i="21"/>
  <c r="H2508" i="21"/>
  <c r="P2507" i="21"/>
  <c r="I2507" i="21"/>
  <c r="J2507" i="21"/>
  <c r="N2507" i="21"/>
  <c r="L2507" i="21"/>
  <c r="Q2506" i="21"/>
  <c r="K2506" i="21"/>
  <c r="O2506" i="21"/>
  <c r="M2506" i="21"/>
  <c r="P2508" i="21"/>
  <c r="J2508" i="21"/>
  <c r="I2508" i="21"/>
  <c r="H2509" i="21"/>
  <c r="L2508" i="21"/>
  <c r="N2508" i="21"/>
  <c r="O2507" i="21"/>
  <c r="K2507" i="21"/>
  <c r="M2507" i="21"/>
  <c r="Q2507" i="21"/>
  <c r="Q2508" i="21"/>
  <c r="K2508" i="21"/>
  <c r="M2508" i="21"/>
  <c r="O2508" i="21"/>
  <c r="P2509" i="21"/>
  <c r="L2509" i="21"/>
  <c r="H2510" i="21"/>
  <c r="I2509" i="21"/>
  <c r="J2509" i="21"/>
  <c r="N2509" i="21"/>
  <c r="J2510" i="21"/>
  <c r="P2510" i="21"/>
  <c r="L2510" i="21"/>
  <c r="N2510" i="21"/>
  <c r="H2511" i="21"/>
  <c r="I2510" i="21"/>
  <c r="K2509" i="21"/>
  <c r="M2509" i="21"/>
  <c r="O2509" i="21"/>
  <c r="Q2509" i="21"/>
  <c r="N2511" i="21"/>
  <c r="H2512" i="21"/>
  <c r="P2511" i="21"/>
  <c r="I2511" i="21"/>
  <c r="J2511" i="21"/>
  <c r="L2511" i="21"/>
  <c r="Q2510" i="21"/>
  <c r="O2510" i="21"/>
  <c r="M2510" i="21"/>
  <c r="K2510" i="21"/>
  <c r="H2513" i="21"/>
  <c r="L2512" i="21"/>
  <c r="J2512" i="21"/>
  <c r="N2512" i="21"/>
  <c r="P2512" i="21"/>
  <c r="I2512" i="21"/>
  <c r="K2511" i="21"/>
  <c r="M2511" i="21"/>
  <c r="O2511" i="21"/>
  <c r="Q2511" i="21"/>
  <c r="I2513" i="21"/>
  <c r="P2513" i="21"/>
  <c r="L2513" i="21"/>
  <c r="H2514" i="21"/>
  <c r="N2513" i="21"/>
  <c r="J2513" i="21"/>
  <c r="Q2512" i="21"/>
  <c r="K2512" i="21"/>
  <c r="M2512" i="21"/>
  <c r="O2512" i="21"/>
  <c r="O2513" i="21"/>
  <c r="M2513" i="21"/>
  <c r="Q2513" i="21"/>
  <c r="K2513" i="21"/>
  <c r="L2514" i="21"/>
  <c r="I2514" i="21"/>
  <c r="J2514" i="21"/>
  <c r="N2514" i="21"/>
  <c r="P2514" i="21"/>
  <c r="H2515" i="21"/>
  <c r="M2514" i="21"/>
  <c r="K2514" i="21"/>
  <c r="O2514" i="21"/>
  <c r="Q2514" i="21"/>
  <c r="L2515" i="21"/>
  <c r="P2515" i="21"/>
  <c r="I2515" i="21"/>
  <c r="H2516" i="21"/>
  <c r="J2515" i="21"/>
  <c r="N2515" i="21"/>
  <c r="O2515" i="21"/>
  <c r="Q2515" i="21"/>
  <c r="M2515" i="21"/>
  <c r="K2515" i="21"/>
  <c r="H2517" i="21"/>
  <c r="P2516" i="21"/>
  <c r="L2516" i="21"/>
  <c r="N2516" i="21"/>
  <c r="J2516" i="21"/>
  <c r="I2516" i="21"/>
  <c r="L2517" i="21"/>
  <c r="P2517" i="21"/>
  <c r="I2517" i="21"/>
  <c r="H2518" i="21"/>
  <c r="J2517" i="21"/>
  <c r="N2517" i="21"/>
  <c r="K2516" i="21"/>
  <c r="Q2516" i="21"/>
  <c r="M2516" i="21"/>
  <c r="O2516" i="21"/>
  <c r="K2517" i="21"/>
  <c r="M2517" i="21"/>
  <c r="Q2517" i="21"/>
  <c r="O2517" i="21"/>
  <c r="J2518" i="21"/>
  <c r="N2518" i="21"/>
  <c r="I2518" i="21"/>
  <c r="P2518" i="21"/>
  <c r="L2518" i="21"/>
  <c r="H2519" i="21"/>
  <c r="M2518" i="21"/>
  <c r="Q2518" i="21"/>
  <c r="K2518" i="21"/>
  <c r="O2518" i="21"/>
  <c r="P2519" i="21"/>
  <c r="H2520" i="21"/>
  <c r="L2519" i="21"/>
  <c r="I2519" i="21"/>
  <c r="N2519" i="21"/>
  <c r="J2519" i="21"/>
  <c r="J2520" i="21"/>
  <c r="N2520" i="21"/>
  <c r="I2520" i="21"/>
  <c r="P2520" i="21"/>
  <c r="L2520" i="21"/>
  <c r="H2521" i="21"/>
  <c r="M2519" i="21"/>
  <c r="O2519" i="21"/>
  <c r="K2519" i="21"/>
  <c r="Q2519" i="21"/>
  <c r="M2520" i="21"/>
  <c r="Q2520" i="21"/>
  <c r="K2520" i="21"/>
  <c r="O2520" i="21"/>
  <c r="P2521" i="21"/>
  <c r="I2521" i="21"/>
  <c r="N2521" i="21"/>
  <c r="J2521" i="21"/>
  <c r="H2522" i="21"/>
  <c r="L2521" i="21"/>
  <c r="K2521" i="21"/>
  <c r="O2521" i="21"/>
  <c r="Q2521" i="21"/>
  <c r="M2521" i="21"/>
  <c r="P2522" i="21"/>
  <c r="H2523" i="21"/>
  <c r="I2522" i="21"/>
  <c r="J2522" i="21"/>
  <c r="L2522" i="21"/>
  <c r="N2522" i="21"/>
  <c r="N2523" i="21"/>
  <c r="H2524" i="21"/>
  <c r="P2523" i="21"/>
  <c r="I2523" i="21"/>
  <c r="J2523" i="21"/>
  <c r="L2523" i="21"/>
  <c r="K2522" i="21"/>
  <c r="Q2522" i="21"/>
  <c r="M2522" i="21"/>
  <c r="O2522" i="21"/>
  <c r="J2524" i="21"/>
  <c r="L2524" i="21"/>
  <c r="I2524" i="21"/>
  <c r="P2524" i="21"/>
  <c r="N2524" i="21"/>
  <c r="H2525" i="21"/>
  <c r="K2523" i="21"/>
  <c r="M2523" i="21"/>
  <c r="O2523" i="21"/>
  <c r="Q2523" i="21"/>
  <c r="O2524" i="21"/>
  <c r="M2524" i="21"/>
  <c r="K2524" i="21"/>
  <c r="Q2524" i="21"/>
  <c r="P2525" i="21"/>
  <c r="H2526" i="21"/>
  <c r="I2525" i="21"/>
  <c r="L2525" i="21"/>
  <c r="J2525" i="21"/>
  <c r="N2525" i="21"/>
  <c r="N2526" i="21"/>
  <c r="P2526" i="21"/>
  <c r="J2526" i="21"/>
  <c r="I2526" i="21"/>
  <c r="H2527" i="21"/>
  <c r="L2526" i="21"/>
  <c r="K2525" i="21"/>
  <c r="Q2525" i="21"/>
  <c r="O2525" i="21"/>
  <c r="M2525" i="21"/>
  <c r="Q2526" i="21"/>
  <c r="K2526" i="21"/>
  <c r="O2526" i="21"/>
  <c r="M2526" i="21"/>
  <c r="H2528" i="21"/>
  <c r="P2527" i="21"/>
  <c r="J2527" i="21"/>
  <c r="L2527" i="21"/>
  <c r="N2527" i="21"/>
  <c r="I2527" i="21"/>
  <c r="P2528" i="21"/>
  <c r="H2529" i="21"/>
  <c r="I2528" i="21"/>
  <c r="J2528" i="21"/>
  <c r="L2528" i="21"/>
  <c r="N2528" i="21"/>
  <c r="K2527" i="21"/>
  <c r="O2527" i="21"/>
  <c r="M2527" i="21"/>
  <c r="Q2527" i="21"/>
  <c r="P2529" i="21"/>
  <c r="I2529" i="21"/>
  <c r="J2529" i="21"/>
  <c r="L2529" i="21"/>
  <c r="H2530" i="21"/>
  <c r="N2529" i="21"/>
  <c r="K2528" i="21"/>
  <c r="Q2528" i="21"/>
  <c r="M2528" i="21"/>
  <c r="O2528" i="21"/>
  <c r="K2529" i="21"/>
  <c r="O2529" i="21"/>
  <c r="Q2529" i="21"/>
  <c r="M2529" i="21"/>
  <c r="P2530" i="21"/>
  <c r="J2530" i="21"/>
  <c r="H2531" i="21"/>
  <c r="I2530" i="21"/>
  <c r="L2530" i="21"/>
  <c r="N2530" i="21"/>
  <c r="P2531" i="21"/>
  <c r="I2531" i="21"/>
  <c r="L2531" i="21"/>
  <c r="H2532" i="21"/>
  <c r="J2531" i="21"/>
  <c r="N2531" i="21"/>
  <c r="M2530" i="21"/>
  <c r="Q2530" i="21"/>
  <c r="K2530" i="21"/>
  <c r="O2530" i="21"/>
  <c r="O2531" i="21"/>
  <c r="Q2531" i="21"/>
  <c r="K2531" i="21"/>
  <c r="M2531" i="21"/>
  <c r="L2532" i="21"/>
  <c r="J2532" i="21"/>
  <c r="P2532" i="21"/>
  <c r="H2533" i="21"/>
  <c r="N2532" i="21"/>
  <c r="I2532" i="21"/>
  <c r="I2533" i="21"/>
  <c r="P2533" i="21"/>
  <c r="J2533" i="21"/>
  <c r="L2533" i="21"/>
  <c r="H2534" i="21"/>
  <c r="N2533" i="21"/>
  <c r="O2532" i="21"/>
  <c r="K2532" i="21"/>
  <c r="M2532" i="21"/>
  <c r="Q2532" i="21"/>
  <c r="Q2533" i="21"/>
  <c r="O2533" i="21"/>
  <c r="K2533" i="21"/>
  <c r="M2533" i="21"/>
  <c r="L2534" i="21"/>
  <c r="J2534" i="21"/>
  <c r="H2535" i="21"/>
  <c r="I2534" i="21"/>
  <c r="N2534" i="21"/>
  <c r="P2534" i="21"/>
  <c r="H2536" i="21"/>
  <c r="P2535" i="21"/>
  <c r="J2535" i="21"/>
  <c r="I2535" i="21"/>
  <c r="N2535" i="21"/>
  <c r="L2535" i="21"/>
  <c r="Q2534" i="21"/>
  <c r="K2534" i="21"/>
  <c r="O2534" i="21"/>
  <c r="M2534" i="21"/>
  <c r="L2536" i="21"/>
  <c r="I2536" i="21"/>
  <c r="H2537" i="21"/>
  <c r="J2536" i="21"/>
  <c r="N2536" i="21"/>
  <c r="P2536" i="21"/>
  <c r="K2535" i="21"/>
  <c r="O2535" i="21"/>
  <c r="Q2535" i="21"/>
  <c r="M2535" i="21"/>
  <c r="Q2536" i="21"/>
  <c r="K2536" i="21"/>
  <c r="O2536" i="21"/>
  <c r="M2536" i="21"/>
  <c r="L2537" i="21"/>
  <c r="P2537" i="21"/>
  <c r="I2537" i="21"/>
  <c r="H2538" i="21"/>
  <c r="N2537" i="21"/>
  <c r="J2537" i="21"/>
  <c r="O2537" i="21"/>
  <c r="M2537" i="21"/>
  <c r="Q2537" i="21"/>
  <c r="K2537" i="21"/>
  <c r="H2539" i="21"/>
  <c r="J2538" i="21"/>
  <c r="L2538" i="21"/>
  <c r="P2538" i="21"/>
  <c r="N2538" i="21"/>
  <c r="I2538" i="21"/>
  <c r="P2539" i="21"/>
  <c r="I2539" i="21"/>
  <c r="J2539" i="21"/>
  <c r="H2540" i="21"/>
  <c r="L2539" i="21"/>
  <c r="N2539" i="21"/>
  <c r="Q2538" i="21"/>
  <c r="K2538" i="21"/>
  <c r="O2538" i="21"/>
  <c r="M2538" i="21"/>
  <c r="K2539" i="21"/>
  <c r="O2539" i="21"/>
  <c r="Q2539" i="21"/>
  <c r="M2539" i="21"/>
  <c r="H2541" i="21"/>
  <c r="N2540" i="21"/>
  <c r="P2540" i="21"/>
  <c r="J2540" i="21"/>
  <c r="I2540" i="21"/>
  <c r="L2540" i="21"/>
  <c r="P2541" i="21"/>
  <c r="I2541" i="21"/>
  <c r="J2541" i="21"/>
  <c r="L2541" i="21"/>
  <c r="N2541" i="21"/>
  <c r="H2542" i="21"/>
  <c r="Q2540" i="21"/>
  <c r="K2540" i="21"/>
  <c r="M2540" i="21"/>
  <c r="O2540" i="21"/>
  <c r="Q2541" i="21"/>
  <c r="K2541" i="21"/>
  <c r="O2541" i="21"/>
  <c r="M2541" i="21"/>
  <c r="N2542" i="21"/>
  <c r="I2542" i="21"/>
  <c r="J2542" i="21"/>
  <c r="H2543" i="21"/>
  <c r="L2542" i="21"/>
  <c r="P2542" i="21"/>
  <c r="Q2542" i="21"/>
  <c r="K2542" i="21"/>
  <c r="O2542" i="21"/>
  <c r="M2542" i="21"/>
  <c r="P2543" i="21"/>
  <c r="H2544" i="21"/>
  <c r="I2543" i="21"/>
  <c r="N2543" i="21"/>
  <c r="L2543" i="21"/>
  <c r="J2543" i="21"/>
  <c r="L2544" i="21"/>
  <c r="I2544" i="21"/>
  <c r="H2545" i="21"/>
  <c r="J2544" i="21"/>
  <c r="N2544" i="21"/>
  <c r="P2544" i="21"/>
  <c r="K2543" i="21"/>
  <c r="O2543" i="21"/>
  <c r="M2543" i="21"/>
  <c r="Q2543" i="21"/>
  <c r="Q2544" i="21"/>
  <c r="K2544" i="21"/>
  <c r="O2544" i="21"/>
  <c r="M2544" i="21"/>
  <c r="L2545" i="21"/>
  <c r="P2545" i="21"/>
  <c r="H2546" i="21"/>
  <c r="I2545" i="21"/>
  <c r="J2545" i="21"/>
  <c r="N2545" i="21"/>
  <c r="H2547" i="21"/>
  <c r="L2546" i="21"/>
  <c r="P2546" i="21"/>
  <c r="N2546" i="21"/>
  <c r="I2546" i="21"/>
  <c r="J2546" i="21"/>
  <c r="M2545" i="21"/>
  <c r="K2545" i="21"/>
  <c r="O2545" i="21"/>
  <c r="Q2545" i="21"/>
  <c r="H2548" i="21"/>
  <c r="P2547" i="21"/>
  <c r="L2547" i="21"/>
  <c r="J2547" i="21"/>
  <c r="I2547" i="21"/>
  <c r="N2547" i="21"/>
  <c r="Q2546" i="21"/>
  <c r="K2546" i="21"/>
  <c r="O2546" i="21"/>
  <c r="M2546" i="21"/>
  <c r="P2548" i="21"/>
  <c r="H2549" i="21"/>
  <c r="J2548" i="21"/>
  <c r="I2548" i="21"/>
  <c r="L2548" i="21"/>
  <c r="N2548" i="21"/>
  <c r="K2547" i="21"/>
  <c r="O2547" i="21"/>
  <c r="Q2547" i="21"/>
  <c r="M2547" i="21"/>
  <c r="P2549" i="21"/>
  <c r="I2549" i="21"/>
  <c r="L2549" i="21"/>
  <c r="H2550" i="21"/>
  <c r="J2549" i="21"/>
  <c r="N2549" i="21"/>
  <c r="K2548" i="21"/>
  <c r="Q2548" i="21"/>
  <c r="M2548" i="21"/>
  <c r="O2548" i="21"/>
  <c r="Q2549" i="21"/>
  <c r="K2549" i="21"/>
  <c r="O2549" i="21"/>
  <c r="M2549" i="21"/>
  <c r="P2550" i="21"/>
  <c r="I2550" i="21"/>
  <c r="H2551" i="21"/>
  <c r="J2550" i="21"/>
  <c r="L2550" i="21"/>
  <c r="N2550" i="21"/>
  <c r="M2550" i="21"/>
  <c r="O2550" i="21"/>
  <c r="K2550" i="21"/>
  <c r="Q2550" i="21"/>
  <c r="N2551" i="21"/>
  <c r="P2551" i="21"/>
  <c r="H2552" i="21"/>
  <c r="I2551" i="21"/>
  <c r="J2551" i="21"/>
  <c r="L2551" i="21"/>
  <c r="J2552" i="21"/>
  <c r="I2552" i="21"/>
  <c r="L2552" i="21"/>
  <c r="P2552" i="21"/>
  <c r="N2552" i="21"/>
  <c r="H2553" i="21"/>
  <c r="M2551" i="21"/>
  <c r="K2551" i="21"/>
  <c r="O2551" i="21"/>
  <c r="Q2551" i="21"/>
  <c r="M2552" i="21"/>
  <c r="K2552" i="21"/>
  <c r="O2552" i="21"/>
  <c r="Q2552" i="21"/>
  <c r="I2553" i="21"/>
  <c r="P2553" i="21"/>
  <c r="H2554" i="21"/>
  <c r="L2553" i="21"/>
  <c r="J2553" i="21"/>
  <c r="N2553" i="21"/>
  <c r="O2553" i="21"/>
  <c r="Q2553" i="21"/>
  <c r="K2553" i="21"/>
  <c r="M2553" i="21"/>
  <c r="P2554" i="21"/>
  <c r="J2554" i="21"/>
  <c r="L2554" i="21"/>
  <c r="H2555" i="21"/>
  <c r="I2554" i="21"/>
  <c r="N2554" i="21"/>
  <c r="H2556" i="21"/>
  <c r="L2555" i="21"/>
  <c r="P2555" i="21"/>
  <c r="I2555" i="21"/>
  <c r="N2555" i="21"/>
  <c r="J2555" i="21"/>
  <c r="M2554" i="21"/>
  <c r="Q2554" i="21"/>
  <c r="K2554" i="21"/>
  <c r="O2554" i="21"/>
  <c r="J2556" i="21"/>
  <c r="L2556" i="21"/>
  <c r="H2557" i="21"/>
  <c r="N2556" i="21"/>
  <c r="P2556" i="21"/>
  <c r="I2556" i="21"/>
  <c r="M2555" i="21"/>
  <c r="K2555" i="21"/>
  <c r="O2555" i="21"/>
  <c r="Q2555" i="21"/>
  <c r="P2557" i="21"/>
  <c r="I2557" i="21"/>
  <c r="L2557" i="21"/>
  <c r="H2558" i="21"/>
  <c r="N2557" i="21"/>
  <c r="J2557" i="21"/>
  <c r="Q2556" i="21"/>
  <c r="K2556" i="21"/>
  <c r="O2556" i="21"/>
  <c r="M2556" i="21"/>
  <c r="O2557" i="21"/>
  <c r="M2557" i="21"/>
  <c r="Q2557" i="21"/>
  <c r="K2557" i="21"/>
  <c r="I2558" i="21"/>
  <c r="J2558" i="21"/>
  <c r="L2558" i="21"/>
  <c r="N2558" i="21"/>
  <c r="P2558" i="21"/>
  <c r="H2559" i="21"/>
  <c r="K2558" i="21"/>
  <c r="Q2558" i="21"/>
  <c r="M2558" i="21"/>
  <c r="O2558" i="21"/>
  <c r="I2559" i="21"/>
  <c r="L2559" i="21"/>
  <c r="P2559" i="21"/>
  <c r="H2560" i="21"/>
  <c r="N2559" i="21"/>
  <c r="J2559" i="21"/>
  <c r="O2559" i="21"/>
  <c r="Q2559" i="21"/>
  <c r="K2559" i="21"/>
  <c r="M2559" i="21"/>
  <c r="I2560" i="21"/>
  <c r="P2560" i="21"/>
  <c r="L2560" i="21"/>
  <c r="N2560" i="21"/>
  <c r="J2560" i="21"/>
  <c r="H2561" i="21"/>
  <c r="Q2560" i="21"/>
  <c r="K2560" i="21"/>
  <c r="M2560" i="21"/>
  <c r="O2560" i="21"/>
  <c r="P2561" i="21"/>
  <c r="H2562" i="21"/>
  <c r="J2561" i="21"/>
  <c r="N2561" i="21"/>
  <c r="L2561" i="21"/>
  <c r="I2561" i="21"/>
  <c r="N2562" i="21"/>
  <c r="P2562" i="21"/>
  <c r="H2563" i="21"/>
  <c r="I2562" i="21"/>
  <c r="J2562" i="21"/>
  <c r="L2562" i="21"/>
  <c r="M2561" i="21"/>
  <c r="Q2561" i="21"/>
  <c r="K2561" i="21"/>
  <c r="O2561" i="21"/>
  <c r="H2564" i="21"/>
  <c r="P2563" i="21"/>
  <c r="L2563" i="21"/>
  <c r="I2563" i="21"/>
  <c r="J2563" i="21"/>
  <c r="N2563" i="21"/>
  <c r="O2562" i="21"/>
  <c r="M2562" i="21"/>
  <c r="Q2562" i="21"/>
  <c r="K2562" i="21"/>
  <c r="H2565" i="21"/>
  <c r="J2564" i="21"/>
  <c r="L2564" i="21"/>
  <c r="P2564" i="21"/>
  <c r="N2564" i="21"/>
  <c r="I2564" i="21"/>
  <c r="K2563" i="21"/>
  <c r="M2563" i="21"/>
  <c r="O2563" i="21"/>
  <c r="Q2563" i="21"/>
  <c r="P2565" i="21"/>
  <c r="L2565" i="21"/>
  <c r="H2566" i="21"/>
  <c r="I2565" i="21"/>
  <c r="J2565" i="21"/>
  <c r="N2565" i="21"/>
  <c r="O2564" i="21"/>
  <c r="Q2564" i="21"/>
  <c r="K2564" i="21"/>
  <c r="M2564" i="21"/>
  <c r="I2566" i="21"/>
  <c r="N2566" i="21"/>
  <c r="P2566" i="21"/>
  <c r="L2566" i="21"/>
  <c r="H2567" i="21"/>
  <c r="J2566" i="21"/>
  <c r="K2565" i="21"/>
  <c r="O2565" i="21"/>
  <c r="M2565" i="21"/>
  <c r="Q2565" i="21"/>
  <c r="K2566" i="21"/>
  <c r="Q2566" i="21"/>
  <c r="M2566" i="21"/>
  <c r="O2566" i="21"/>
  <c r="L2567" i="21"/>
  <c r="H2568" i="21"/>
  <c r="P2567" i="21"/>
  <c r="I2567" i="21"/>
  <c r="N2567" i="21"/>
  <c r="J2567" i="21"/>
  <c r="I2568" i="21"/>
  <c r="H2569" i="21"/>
  <c r="L2568" i="21"/>
  <c r="P2568" i="21"/>
  <c r="N2568" i="21"/>
  <c r="J2568" i="21"/>
  <c r="K2567" i="21"/>
  <c r="O2567" i="21"/>
  <c r="M2567" i="21"/>
  <c r="Q2567" i="21"/>
  <c r="Q2568" i="21"/>
  <c r="K2568" i="21"/>
  <c r="O2568" i="21"/>
  <c r="M2568" i="21"/>
  <c r="N2569" i="21"/>
  <c r="H2570" i="21"/>
  <c r="P2569" i="21"/>
  <c r="I2569" i="21"/>
  <c r="J2569" i="21"/>
  <c r="L2569" i="21"/>
  <c r="I2570" i="21"/>
  <c r="N2570" i="21"/>
  <c r="P2570" i="21"/>
  <c r="H2571" i="21"/>
  <c r="L2570" i="21"/>
  <c r="J2570" i="21"/>
  <c r="K2569" i="21"/>
  <c r="M2569" i="21"/>
  <c r="O2569" i="21"/>
  <c r="Q2569" i="21"/>
  <c r="M2570" i="21"/>
  <c r="Q2570" i="21"/>
  <c r="O2570" i="21"/>
  <c r="K2570" i="21"/>
  <c r="L2571" i="21"/>
  <c r="H2572" i="21"/>
  <c r="P2571" i="21"/>
  <c r="I2571" i="21"/>
  <c r="N2571" i="21"/>
  <c r="J2571" i="21"/>
  <c r="L2572" i="21"/>
  <c r="I2572" i="21"/>
  <c r="J2572" i="21"/>
  <c r="P2572" i="21"/>
  <c r="N2572" i="21"/>
  <c r="H2573" i="21"/>
  <c r="M2571" i="21"/>
  <c r="K2571" i="21"/>
  <c r="O2571" i="21"/>
  <c r="Q2571" i="21"/>
  <c r="M2572" i="21"/>
  <c r="O2572" i="21"/>
  <c r="K2572" i="21"/>
  <c r="Q2572" i="21"/>
  <c r="H2574" i="21"/>
  <c r="P2573" i="21"/>
  <c r="I2573" i="21"/>
  <c r="L2573" i="21"/>
  <c r="J2573" i="21"/>
  <c r="N2573" i="21"/>
  <c r="N2574" i="21"/>
  <c r="P2574" i="21"/>
  <c r="H2575" i="21"/>
  <c r="J2574" i="21"/>
  <c r="I2574" i="21"/>
  <c r="L2574" i="21"/>
  <c r="M2573" i="21"/>
  <c r="Q2573" i="21"/>
  <c r="O2573" i="21"/>
  <c r="K2573" i="21"/>
  <c r="P2575" i="21"/>
  <c r="I2575" i="21"/>
  <c r="N2575" i="21"/>
  <c r="H2576" i="21"/>
  <c r="J2575" i="21"/>
  <c r="L2575" i="21"/>
  <c r="Q2574" i="21"/>
  <c r="K2574" i="21"/>
  <c r="M2574" i="21"/>
  <c r="O2574" i="21"/>
  <c r="Q2575" i="21"/>
  <c r="K2575" i="21"/>
  <c r="O2575" i="21"/>
  <c r="M2575" i="21"/>
  <c r="J2576" i="21"/>
  <c r="L2576" i="21"/>
  <c r="P2576" i="21"/>
  <c r="I2576" i="21"/>
  <c r="N2576" i="21"/>
  <c r="H2577" i="21"/>
  <c r="Q2576" i="21"/>
  <c r="O2576" i="21"/>
  <c r="K2576" i="21"/>
  <c r="M2576" i="21"/>
  <c r="J2577" i="21"/>
  <c r="N2577" i="21"/>
  <c r="L2577" i="21"/>
  <c r="P2577" i="21"/>
  <c r="H2578" i="21"/>
  <c r="I2577" i="21"/>
  <c r="J2578" i="21"/>
  <c r="N2578" i="21"/>
  <c r="P2578" i="21"/>
  <c r="H2579" i="21"/>
  <c r="I2578" i="21"/>
  <c r="L2578" i="21"/>
  <c r="M2577" i="21"/>
  <c r="Q2577" i="21"/>
  <c r="K2577" i="21"/>
  <c r="O2577" i="21"/>
  <c r="P2579" i="21"/>
  <c r="L2579" i="21"/>
  <c r="I2579" i="21"/>
  <c r="H2580" i="21"/>
  <c r="N2579" i="21"/>
  <c r="J2579" i="21"/>
  <c r="O2578" i="21"/>
  <c r="M2578" i="21"/>
  <c r="Q2578" i="21"/>
  <c r="K2578" i="21"/>
  <c r="Q2579" i="21"/>
  <c r="K2579" i="21"/>
  <c r="O2579" i="21"/>
  <c r="M2579" i="21"/>
  <c r="H2581" i="21"/>
  <c r="N2580" i="21"/>
  <c r="P2580" i="21"/>
  <c r="L2580" i="21"/>
  <c r="I2580" i="21"/>
  <c r="J2580" i="21"/>
  <c r="H2582" i="21"/>
  <c r="L2581" i="21"/>
  <c r="J2581" i="21"/>
  <c r="P2581" i="21"/>
  <c r="I2581" i="21"/>
  <c r="N2581" i="21"/>
  <c r="Q2580" i="21"/>
  <c r="O2580" i="21"/>
  <c r="K2580" i="21"/>
  <c r="M2580" i="21"/>
  <c r="P2582" i="21"/>
  <c r="J2582" i="21"/>
  <c r="I2582" i="21"/>
  <c r="H2583" i="21"/>
  <c r="N2582" i="21"/>
  <c r="L2582" i="21"/>
  <c r="K2581" i="21"/>
  <c r="O2581" i="21"/>
  <c r="Q2581" i="21"/>
  <c r="M2581" i="21"/>
  <c r="Q2582" i="21"/>
  <c r="K2582" i="21"/>
  <c r="O2582" i="21"/>
  <c r="M2582" i="21"/>
  <c r="I2583" i="21"/>
  <c r="P2583" i="21"/>
  <c r="H2584" i="21"/>
  <c r="L2583" i="21"/>
  <c r="J2583" i="21"/>
  <c r="N2583" i="21"/>
  <c r="O2583" i="21"/>
  <c r="K2583" i="21"/>
  <c r="Q2583" i="21"/>
  <c r="M2583" i="21"/>
  <c r="N2584" i="21"/>
  <c r="P2584" i="21"/>
  <c r="I2584" i="21"/>
  <c r="J2584" i="21"/>
  <c r="H2585" i="21"/>
  <c r="L2584" i="21"/>
  <c r="Q2584" i="21"/>
  <c r="K2584" i="21"/>
  <c r="O2584" i="21"/>
  <c r="M2584" i="21"/>
  <c r="P2585" i="21"/>
  <c r="L2585" i="21"/>
  <c r="I2585" i="21"/>
  <c r="H2586" i="21"/>
  <c r="J2585" i="21"/>
  <c r="N2585" i="21"/>
  <c r="K2585" i="21"/>
  <c r="M2585" i="21"/>
  <c r="Q2585" i="21"/>
  <c r="O2585" i="21"/>
  <c r="I2586" i="21"/>
  <c r="J2586" i="21"/>
  <c r="L2586" i="21"/>
  <c r="N2586" i="21"/>
  <c r="P2586" i="21"/>
  <c r="H2587" i="21"/>
  <c r="Q2586" i="21"/>
  <c r="K2586" i="21"/>
  <c r="O2586" i="21"/>
  <c r="M2586" i="21"/>
  <c r="P2587" i="21"/>
  <c r="L2587" i="21"/>
  <c r="H2588" i="21"/>
  <c r="I2587" i="21"/>
  <c r="N2587" i="21"/>
  <c r="J2587" i="21"/>
  <c r="J2588" i="21"/>
  <c r="L2588" i="21"/>
  <c r="I2588" i="21"/>
  <c r="N2588" i="21"/>
  <c r="P2588" i="21"/>
  <c r="H2589" i="21"/>
  <c r="O2587" i="21"/>
  <c r="M2587" i="21"/>
  <c r="K2587" i="21"/>
  <c r="Q2587" i="21"/>
  <c r="K2588" i="21"/>
  <c r="M2588" i="21"/>
  <c r="Q2588" i="21"/>
  <c r="O2588" i="21"/>
  <c r="P2589" i="21"/>
  <c r="H2590" i="21"/>
  <c r="J2589" i="21"/>
  <c r="L2589" i="21"/>
  <c r="I2589" i="21"/>
  <c r="N2589" i="21"/>
  <c r="N2590" i="21"/>
  <c r="H2591" i="21"/>
  <c r="P2590" i="21"/>
  <c r="I2590" i="21"/>
  <c r="J2590" i="21"/>
  <c r="L2590" i="21"/>
  <c r="O2589" i="21"/>
  <c r="Q2589" i="21"/>
  <c r="M2589" i="21"/>
  <c r="K2589" i="21"/>
  <c r="I2591" i="21"/>
  <c r="L2591" i="21"/>
  <c r="P2591" i="21"/>
  <c r="H2592" i="21"/>
  <c r="J2591" i="21"/>
  <c r="N2591" i="21"/>
  <c r="M2590" i="21"/>
  <c r="Q2590" i="21"/>
  <c r="K2590" i="21"/>
  <c r="O2590" i="21"/>
  <c r="Q2591" i="21"/>
  <c r="O2591" i="21"/>
  <c r="M2591" i="21"/>
  <c r="K2591" i="21"/>
  <c r="I2592" i="21"/>
  <c r="L2592" i="21"/>
  <c r="N2592" i="21"/>
  <c r="P2592" i="21"/>
  <c r="J2592" i="21"/>
  <c r="H2593" i="21"/>
  <c r="K2592" i="21"/>
  <c r="Q2592" i="21"/>
  <c r="M2592" i="21"/>
  <c r="O2592" i="21"/>
  <c r="P2593" i="21"/>
  <c r="H2594" i="21"/>
  <c r="I2593" i="21"/>
  <c r="N2593" i="21"/>
  <c r="L2593" i="21"/>
  <c r="J2593" i="21"/>
  <c r="N2594" i="21"/>
  <c r="I2594" i="21"/>
  <c r="P2594" i="21"/>
  <c r="H2595" i="21"/>
  <c r="J2594" i="21"/>
  <c r="L2594" i="21"/>
  <c r="M2593" i="21"/>
  <c r="Q2593" i="21"/>
  <c r="K2593" i="21"/>
  <c r="O2593" i="21"/>
  <c r="Q2594" i="21"/>
  <c r="K2594" i="21"/>
  <c r="O2594" i="21"/>
  <c r="M2594" i="21"/>
  <c r="P2595" i="21"/>
  <c r="H2596" i="21"/>
  <c r="L2595" i="21"/>
  <c r="J2595" i="21"/>
  <c r="I2595" i="21"/>
  <c r="N2595" i="21"/>
  <c r="P2596" i="21"/>
  <c r="J2596" i="21"/>
  <c r="I2596" i="21"/>
  <c r="H2597" i="21"/>
  <c r="L2596" i="21"/>
  <c r="N2596" i="21"/>
  <c r="K2595" i="21"/>
  <c r="O2595" i="21"/>
  <c r="M2595" i="21"/>
  <c r="Q2595" i="21"/>
  <c r="K2596" i="21"/>
  <c r="Q2596" i="21"/>
  <c r="M2596" i="21"/>
  <c r="O2596" i="21"/>
  <c r="P2597" i="21"/>
  <c r="I2597" i="21"/>
  <c r="N2597" i="21"/>
  <c r="H2598" i="21"/>
  <c r="J2597" i="21"/>
  <c r="L2597" i="21"/>
  <c r="K2597" i="21"/>
  <c r="M2597" i="21"/>
  <c r="Q2597" i="21"/>
  <c r="O2597" i="21"/>
  <c r="H2599" i="21"/>
  <c r="L2598" i="21"/>
  <c r="J2598" i="21"/>
  <c r="N2598" i="21"/>
  <c r="P2598" i="21"/>
  <c r="I2598" i="21"/>
  <c r="P2599" i="21"/>
  <c r="H2600" i="21"/>
  <c r="I2599" i="21"/>
  <c r="L2599" i="21"/>
  <c r="J2599" i="21"/>
  <c r="N2599" i="21"/>
  <c r="Q2598" i="21"/>
  <c r="K2598" i="21"/>
  <c r="O2598" i="21"/>
  <c r="M2598" i="21"/>
  <c r="I2600" i="21"/>
  <c r="N2600" i="21"/>
  <c r="H2601" i="21"/>
  <c r="P2600" i="21"/>
  <c r="J2600" i="21"/>
  <c r="L2600" i="21"/>
  <c r="Q2599" i="21"/>
  <c r="O2599" i="21"/>
  <c r="K2599" i="21"/>
  <c r="M2599" i="21"/>
  <c r="O2600" i="21"/>
  <c r="Q2600" i="21"/>
  <c r="K2600" i="21"/>
  <c r="M2600" i="21"/>
  <c r="L2601" i="21"/>
  <c r="I2601" i="21"/>
  <c r="P2601" i="21"/>
  <c r="H2602" i="21"/>
  <c r="N2601" i="21"/>
  <c r="J2601" i="21"/>
  <c r="O2601" i="21"/>
  <c r="M2601" i="21"/>
  <c r="K2601" i="21"/>
  <c r="Q2601" i="21"/>
  <c r="H2603" i="21"/>
  <c r="J2602" i="21"/>
  <c r="N2602" i="21"/>
  <c r="L2602" i="21"/>
  <c r="P2602" i="21"/>
  <c r="I2602" i="21"/>
  <c r="P2603" i="21"/>
  <c r="J2603" i="21"/>
  <c r="H2604" i="21"/>
  <c r="N2603" i="21"/>
  <c r="L2603" i="21"/>
  <c r="I2603" i="21"/>
  <c r="Q2602" i="21"/>
  <c r="K2602" i="21"/>
  <c r="O2602" i="21"/>
  <c r="M2602" i="21"/>
  <c r="P2604" i="21"/>
  <c r="I2604" i="21"/>
  <c r="J2604" i="21"/>
  <c r="H2605" i="21"/>
  <c r="L2604" i="21"/>
  <c r="N2604" i="21"/>
  <c r="M2603" i="21"/>
  <c r="K2603" i="21"/>
  <c r="O2603" i="21"/>
  <c r="Q2603" i="21"/>
  <c r="M2604" i="21"/>
  <c r="Q2604" i="21"/>
  <c r="K2604" i="21"/>
  <c r="O2604" i="21"/>
  <c r="N2605" i="21"/>
  <c r="P2605" i="21"/>
  <c r="H2606" i="21"/>
  <c r="I2605" i="21"/>
  <c r="J2605" i="21"/>
  <c r="L2605" i="21"/>
  <c r="L2606" i="21"/>
  <c r="J2606" i="21"/>
  <c r="N2606" i="21"/>
  <c r="P2606" i="21"/>
  <c r="H2607" i="21"/>
  <c r="I2606" i="21"/>
  <c r="M2605" i="21"/>
  <c r="O2605" i="21"/>
  <c r="K2605" i="21"/>
  <c r="Q2605" i="21"/>
  <c r="N2607" i="21"/>
  <c r="P2607" i="21"/>
  <c r="H2608" i="21"/>
  <c r="I2607" i="21"/>
  <c r="J2607" i="21"/>
  <c r="L2607" i="21"/>
  <c r="M2606" i="21"/>
  <c r="O2606" i="21"/>
  <c r="Q2606" i="21"/>
  <c r="K2606" i="21"/>
  <c r="L2608" i="21"/>
  <c r="P2608" i="21"/>
  <c r="I2608" i="21"/>
  <c r="H2609" i="21"/>
  <c r="N2608" i="21"/>
  <c r="J2608" i="21"/>
  <c r="K2607" i="21"/>
  <c r="M2607" i="21"/>
  <c r="O2607" i="21"/>
  <c r="Q2607" i="21"/>
  <c r="Q2608" i="21"/>
  <c r="M2608" i="21"/>
  <c r="K2608" i="21"/>
  <c r="O2608" i="21"/>
  <c r="L2609" i="21"/>
  <c r="P2609" i="21"/>
  <c r="H2610" i="21"/>
  <c r="I2609" i="21"/>
  <c r="J2609" i="21"/>
  <c r="N2609" i="21"/>
  <c r="H2611" i="21"/>
  <c r="L2610" i="21"/>
  <c r="P2610" i="21"/>
  <c r="J2610" i="21"/>
  <c r="N2610" i="21"/>
  <c r="I2610" i="21"/>
  <c r="O2609" i="21"/>
  <c r="K2609" i="21"/>
  <c r="M2609" i="21"/>
  <c r="Q2609" i="21"/>
  <c r="P2611" i="21"/>
  <c r="I2611" i="21"/>
  <c r="J2611" i="21"/>
  <c r="N2611" i="21"/>
  <c r="H2612" i="21"/>
  <c r="L2611" i="21"/>
  <c r="Q2610" i="21"/>
  <c r="K2610" i="21"/>
  <c r="O2610" i="21"/>
  <c r="M2610" i="21"/>
  <c r="Q2611" i="21"/>
  <c r="O2611" i="21"/>
  <c r="K2611" i="21"/>
  <c r="M2611" i="21"/>
  <c r="H2613" i="21"/>
  <c r="N2612" i="21"/>
  <c r="P2612" i="21"/>
  <c r="J2612" i="21"/>
  <c r="I2612" i="21"/>
  <c r="L2612" i="21"/>
  <c r="L2613" i="21"/>
  <c r="P2613" i="21"/>
  <c r="I2613" i="21"/>
  <c r="H2614" i="21"/>
  <c r="J2613" i="21"/>
  <c r="N2613" i="21"/>
  <c r="O2612" i="21"/>
  <c r="M2612" i="21"/>
  <c r="K2612" i="21"/>
  <c r="Q2612" i="21"/>
  <c r="Q2613" i="21"/>
  <c r="O2613" i="21"/>
  <c r="K2613" i="21"/>
  <c r="M2613" i="21"/>
  <c r="H2615" i="21"/>
  <c r="P2614" i="21"/>
  <c r="J2614" i="21"/>
  <c r="I2614" i="21"/>
  <c r="L2614" i="21"/>
  <c r="N2614" i="21"/>
  <c r="P2615" i="21"/>
  <c r="N2615" i="21"/>
  <c r="I2615" i="21"/>
  <c r="H2616" i="21"/>
  <c r="J2615" i="21"/>
  <c r="L2615" i="21"/>
  <c r="M2614" i="21"/>
  <c r="Q2614" i="21"/>
  <c r="O2614" i="21"/>
  <c r="K2614" i="21"/>
  <c r="Q2615" i="21"/>
  <c r="O2615" i="21"/>
  <c r="K2615" i="21"/>
  <c r="M2615" i="21"/>
  <c r="H2617" i="21"/>
  <c r="L2616" i="21"/>
  <c r="P2616" i="21"/>
  <c r="I2616" i="21"/>
  <c r="N2616" i="21"/>
  <c r="J2616" i="21"/>
  <c r="N2617" i="21"/>
  <c r="I2617" i="21"/>
  <c r="P2617" i="21"/>
  <c r="H2618" i="21"/>
  <c r="J2617" i="21"/>
  <c r="L2617" i="21"/>
  <c r="O2616" i="21"/>
  <c r="K2616" i="21"/>
  <c r="Q2616" i="21"/>
  <c r="M2616" i="21"/>
  <c r="O2617" i="21"/>
  <c r="M2617" i="21"/>
  <c r="Q2617" i="21"/>
  <c r="K2617" i="21"/>
  <c r="P2618" i="21"/>
  <c r="J2618" i="21"/>
  <c r="I2618" i="21"/>
  <c r="L2618" i="21"/>
  <c r="N2618" i="21"/>
  <c r="H2619" i="21"/>
  <c r="M2618" i="21"/>
  <c r="Q2618" i="21"/>
  <c r="K2618" i="21"/>
  <c r="O2618" i="21"/>
  <c r="I2619" i="21"/>
  <c r="P2619" i="21"/>
  <c r="L2619" i="21"/>
  <c r="H2620" i="21"/>
  <c r="J2619" i="21"/>
  <c r="N2619" i="21"/>
  <c r="K2619" i="21"/>
  <c r="Q2619" i="21"/>
  <c r="O2619" i="21"/>
  <c r="M2619" i="21"/>
  <c r="H2621" i="21"/>
  <c r="L2620" i="21"/>
  <c r="P2620" i="21"/>
  <c r="N2620" i="21"/>
  <c r="I2620" i="21"/>
  <c r="J2620" i="21"/>
  <c r="H2622" i="21"/>
  <c r="L2621" i="21"/>
  <c r="P2621" i="21"/>
  <c r="I2621" i="21"/>
  <c r="J2621" i="21"/>
  <c r="N2621" i="21"/>
  <c r="K2620" i="21"/>
  <c r="Q2620" i="21"/>
  <c r="M2620" i="21"/>
  <c r="O2620" i="21"/>
  <c r="L2622" i="21"/>
  <c r="J2622" i="21"/>
  <c r="N2622" i="21"/>
  <c r="P2622" i="21"/>
  <c r="I2622" i="21"/>
  <c r="H2623" i="21"/>
  <c r="O2621" i="21"/>
  <c r="K2621" i="21"/>
  <c r="M2621" i="21"/>
  <c r="Q2621" i="21"/>
  <c r="Q2622" i="21"/>
  <c r="K2622" i="21"/>
  <c r="O2622" i="21"/>
  <c r="M2622" i="21"/>
  <c r="P2623" i="21"/>
  <c r="H2624" i="21"/>
  <c r="I2623" i="21"/>
  <c r="N2623" i="21"/>
  <c r="J2623" i="21"/>
  <c r="L2623" i="21"/>
  <c r="N2624" i="21"/>
  <c r="P2624" i="21"/>
  <c r="H2625" i="21"/>
  <c r="I2624" i="21"/>
  <c r="J2624" i="21"/>
  <c r="L2624" i="21"/>
  <c r="Q2623" i="21"/>
  <c r="K2623" i="21"/>
  <c r="O2623" i="21"/>
  <c r="M2623" i="21"/>
  <c r="L2625" i="21"/>
  <c r="P2625" i="21"/>
  <c r="H2626" i="21"/>
  <c r="I2625" i="21"/>
  <c r="J2625" i="21"/>
  <c r="N2625" i="21"/>
  <c r="Q2624" i="21"/>
  <c r="K2624" i="21"/>
  <c r="O2624" i="21"/>
  <c r="M2624" i="21"/>
  <c r="L2626" i="21"/>
  <c r="I2626" i="21"/>
  <c r="P2626" i="21"/>
  <c r="N2626" i="21"/>
  <c r="J2626" i="21"/>
  <c r="H2627" i="21"/>
  <c r="K2625" i="21"/>
  <c r="M2625" i="21"/>
  <c r="O2625" i="21"/>
  <c r="Q2625" i="21"/>
  <c r="M2626" i="21"/>
  <c r="Q2626" i="21"/>
  <c r="K2626" i="21"/>
  <c r="O2626" i="21"/>
  <c r="P2627" i="21"/>
  <c r="I2627" i="21"/>
  <c r="L2627" i="21"/>
  <c r="H2628" i="21"/>
  <c r="J2627" i="21"/>
  <c r="N2627" i="21"/>
  <c r="K2627" i="21"/>
  <c r="Q2627" i="21"/>
  <c r="O2627" i="21"/>
  <c r="M2627" i="21"/>
  <c r="L2628" i="21"/>
  <c r="I2628" i="21"/>
  <c r="P2628" i="21"/>
  <c r="H2629" i="21"/>
  <c r="N2628" i="21"/>
  <c r="J2628" i="21"/>
  <c r="K2628" i="21"/>
  <c r="O2628" i="21"/>
  <c r="M2628" i="21"/>
  <c r="Q2628" i="21"/>
  <c r="H2630" i="21"/>
  <c r="P2629" i="21"/>
  <c r="I2629" i="21"/>
  <c r="L2629" i="21"/>
  <c r="J2629" i="21"/>
  <c r="N2629" i="21"/>
  <c r="I2630" i="21"/>
  <c r="P2630" i="21"/>
  <c r="H2631" i="21"/>
  <c r="J2630" i="21"/>
  <c r="N2630" i="21"/>
  <c r="L2630" i="21"/>
  <c r="Q2629" i="21"/>
  <c r="K2629" i="21"/>
  <c r="O2629" i="21"/>
  <c r="M2629" i="21"/>
  <c r="Q2630" i="21"/>
  <c r="K2630" i="21"/>
  <c r="O2630" i="21"/>
  <c r="M2630" i="21"/>
  <c r="P2631" i="21"/>
  <c r="H2632" i="21"/>
  <c r="I2631" i="21"/>
  <c r="L2631" i="21"/>
  <c r="J2631" i="21"/>
  <c r="N2631" i="21"/>
  <c r="P2632" i="21"/>
  <c r="I2632" i="21"/>
  <c r="J2632" i="21"/>
  <c r="N2632" i="21"/>
  <c r="H2633" i="21"/>
  <c r="L2632" i="21"/>
  <c r="O2631" i="21"/>
  <c r="Q2631" i="21"/>
  <c r="K2631" i="21"/>
  <c r="M2631" i="21"/>
  <c r="Q2632" i="21"/>
  <c r="K2632" i="21"/>
  <c r="O2632" i="21"/>
  <c r="M2632" i="21"/>
  <c r="L2633" i="21"/>
  <c r="I2633" i="21"/>
  <c r="P2633" i="21"/>
  <c r="H2634" i="21"/>
  <c r="N2633" i="21"/>
  <c r="J2633" i="21"/>
  <c r="Q2633" i="21"/>
  <c r="M2633" i="21"/>
  <c r="K2633" i="21"/>
  <c r="O2633" i="21"/>
  <c r="N2634" i="21"/>
  <c r="H2635" i="21"/>
  <c r="J2634" i="21"/>
  <c r="L2634" i="21"/>
  <c r="P2634" i="21"/>
  <c r="I2634" i="21"/>
  <c r="P2635" i="21"/>
  <c r="H2636" i="21"/>
  <c r="J2635" i="21"/>
  <c r="I2635" i="21"/>
  <c r="L2635" i="21"/>
  <c r="N2635" i="21"/>
  <c r="Q2634" i="21"/>
  <c r="K2634" i="21"/>
  <c r="O2634" i="21"/>
  <c r="M2634" i="21"/>
  <c r="I2636" i="21"/>
  <c r="P2636" i="21"/>
  <c r="J2636" i="21"/>
  <c r="H2637" i="21"/>
  <c r="L2636" i="21"/>
  <c r="N2636" i="21"/>
  <c r="K2635" i="21"/>
  <c r="M2635" i="21"/>
  <c r="O2635" i="21"/>
  <c r="Q2635" i="21"/>
  <c r="O2636" i="21"/>
  <c r="Q2636" i="21"/>
  <c r="K2636" i="21"/>
  <c r="M2636" i="21"/>
  <c r="P2637" i="21"/>
  <c r="I2637" i="21"/>
  <c r="N2637" i="21"/>
  <c r="H2638" i="21"/>
  <c r="J2637" i="21"/>
  <c r="L2637" i="21"/>
  <c r="K2637" i="21"/>
  <c r="M2637" i="21"/>
  <c r="Q2637" i="21"/>
  <c r="O2637" i="21"/>
  <c r="J2638" i="21"/>
  <c r="I2638" i="21"/>
  <c r="L2638" i="21"/>
  <c r="P2638" i="21"/>
  <c r="N2638" i="21"/>
  <c r="H2639" i="21"/>
  <c r="M2638" i="21"/>
  <c r="K2638" i="21"/>
  <c r="O2638" i="21"/>
  <c r="Q2638" i="21"/>
  <c r="L2639" i="21"/>
  <c r="P2639" i="21"/>
  <c r="H2640" i="21"/>
  <c r="I2639" i="21"/>
  <c r="N2639" i="21"/>
  <c r="J2639" i="21"/>
  <c r="I2640" i="21"/>
  <c r="P2640" i="21"/>
  <c r="L2640" i="21"/>
  <c r="J2640" i="21"/>
  <c r="N2640" i="21"/>
  <c r="H2641" i="21"/>
  <c r="K2639" i="21"/>
  <c r="M2639" i="21"/>
  <c r="Q2639" i="21"/>
  <c r="O2639" i="21"/>
  <c r="Q2640" i="21"/>
  <c r="K2640" i="21"/>
  <c r="M2640" i="21"/>
  <c r="O2640" i="21"/>
  <c r="P2641" i="21"/>
  <c r="H2642" i="21"/>
  <c r="I2641" i="21"/>
  <c r="J2641" i="21"/>
  <c r="N2641" i="21"/>
  <c r="L2641" i="21"/>
  <c r="P2642" i="21"/>
  <c r="I2642" i="21"/>
  <c r="H2643" i="21"/>
  <c r="J2642" i="21"/>
  <c r="L2642" i="21"/>
  <c r="N2642" i="21"/>
  <c r="Q2641" i="21"/>
  <c r="K2641" i="21"/>
  <c r="O2641" i="21"/>
  <c r="M2641" i="21"/>
  <c r="Q2642" i="21"/>
  <c r="K2642" i="21"/>
  <c r="O2642" i="21"/>
  <c r="M2642" i="21"/>
  <c r="H2644" i="21"/>
  <c r="I2643" i="21"/>
  <c r="P2643" i="21"/>
  <c r="N2643" i="21"/>
  <c r="J2643" i="21"/>
  <c r="L2643" i="21"/>
  <c r="P2644" i="21"/>
  <c r="H2645" i="21"/>
  <c r="J2644" i="21"/>
  <c r="I2644" i="21"/>
  <c r="L2644" i="21"/>
  <c r="N2644" i="21"/>
  <c r="M2643" i="21"/>
  <c r="K2643" i="21"/>
  <c r="O2643" i="21"/>
  <c r="Q2643" i="21"/>
  <c r="H2646" i="21"/>
  <c r="P2645" i="21"/>
  <c r="I2645" i="21"/>
  <c r="L2645" i="21"/>
  <c r="N2645" i="21"/>
  <c r="J2645" i="21"/>
  <c r="K2644" i="21"/>
  <c r="O2644" i="21"/>
  <c r="M2644" i="21"/>
  <c r="Q2644" i="21"/>
  <c r="I2646" i="21"/>
  <c r="N2646" i="21"/>
  <c r="J2646" i="21"/>
  <c r="H2647" i="21"/>
  <c r="P2646" i="21"/>
  <c r="L2646" i="21"/>
  <c r="O2645" i="21"/>
  <c r="Q2645" i="21"/>
  <c r="K2645" i="21"/>
  <c r="M2645" i="21"/>
  <c r="Q2646" i="21"/>
  <c r="K2646" i="21"/>
  <c r="O2646" i="21"/>
  <c r="M2646" i="21"/>
  <c r="P2647" i="21"/>
  <c r="I2647" i="21"/>
  <c r="H2648" i="21"/>
  <c r="L2647" i="21"/>
  <c r="J2647" i="21"/>
  <c r="N2647" i="21"/>
  <c r="O2647" i="21"/>
  <c r="M2647" i="21"/>
  <c r="K2647" i="21"/>
  <c r="Q2647" i="21"/>
  <c r="H2649" i="21"/>
  <c r="P2648" i="21"/>
  <c r="I2648" i="21"/>
  <c r="J2648" i="21"/>
  <c r="L2648" i="21"/>
  <c r="N2648" i="21"/>
  <c r="H2650" i="21"/>
  <c r="P2649" i="21"/>
  <c r="I2649" i="21"/>
  <c r="N2649" i="21"/>
  <c r="L2649" i="21"/>
  <c r="J2649" i="21"/>
  <c r="O2648" i="21"/>
  <c r="Q2648" i="21"/>
  <c r="M2648" i="21"/>
  <c r="K2648" i="21"/>
  <c r="H2651" i="21"/>
  <c r="P2650" i="21"/>
  <c r="I2650" i="21"/>
  <c r="J2650" i="21"/>
  <c r="L2650" i="21"/>
  <c r="N2650" i="21"/>
  <c r="K2649" i="21"/>
  <c r="Q2649" i="21"/>
  <c r="O2649" i="21"/>
  <c r="M2649" i="21"/>
  <c r="P2651" i="21"/>
  <c r="H2652" i="21"/>
  <c r="N2651" i="21"/>
  <c r="I2651" i="21"/>
  <c r="L2651" i="21"/>
  <c r="J2651" i="21"/>
  <c r="M2650" i="21"/>
  <c r="Q2650" i="21"/>
  <c r="K2650" i="21"/>
  <c r="O2650" i="21"/>
  <c r="N2652" i="21"/>
  <c r="J2652" i="21"/>
  <c r="I2652" i="21"/>
  <c r="L2652" i="21"/>
  <c r="P2652" i="21"/>
  <c r="H2653" i="21"/>
  <c r="K2651" i="21"/>
  <c r="O2651" i="21"/>
  <c r="M2651" i="21"/>
  <c r="Q2651" i="21"/>
  <c r="M2652" i="21"/>
  <c r="K2652" i="21"/>
  <c r="O2652" i="21"/>
  <c r="Q2652" i="21"/>
  <c r="I2653" i="21"/>
  <c r="P2653" i="21"/>
  <c r="H2654" i="21"/>
  <c r="L2653" i="21"/>
  <c r="J2653" i="21"/>
  <c r="N2653" i="21"/>
  <c r="O2653" i="21"/>
  <c r="Q2653" i="21"/>
  <c r="K2653" i="21"/>
  <c r="M2653" i="21"/>
  <c r="N2654" i="21"/>
  <c r="I2654" i="21"/>
  <c r="J2654" i="21"/>
  <c r="P2654" i="21"/>
  <c r="L2654" i="21"/>
  <c r="I8" i="29"/>
  <c r="G15" i="13"/>
  <c r="I8" i="28"/>
  <c r="G8" i="27"/>
  <c r="I15" i="28"/>
  <c r="G15" i="26"/>
  <c r="G8" i="13"/>
  <c r="I8" i="27"/>
  <c r="G15" i="28"/>
  <c r="G8" i="28"/>
  <c r="I8" i="26"/>
  <c r="I15" i="13"/>
  <c r="G8" i="29"/>
  <c r="G8" i="26"/>
  <c r="I15" i="27"/>
  <c r="I8" i="13"/>
  <c r="G15" i="27"/>
  <c r="I15" i="26"/>
  <c r="M2654" i="21"/>
  <c r="O2654" i="21"/>
  <c r="Q2654" i="21"/>
  <c r="K2654" i="21"/>
  <c r="AI36" i="13" l="1"/>
  <c r="AJ36" i="13" s="1"/>
  <c r="AI35" i="13"/>
  <c r="AJ35" i="13" s="1"/>
  <c r="K12" i="28"/>
  <c r="K14" i="28"/>
  <c r="K6" i="28"/>
  <c r="K3" i="28"/>
  <c r="K11" i="28"/>
  <c r="K10" i="28"/>
  <c r="K7" i="28"/>
  <c r="K13" i="28"/>
  <c r="K4" i="28"/>
  <c r="K5" i="28"/>
  <c r="AI37" i="13"/>
  <c r="AJ37" i="13" s="1"/>
  <c r="K5" i="29"/>
  <c r="K12" i="27"/>
  <c r="K4" i="29"/>
  <c r="K7" i="29"/>
  <c r="K6" i="29"/>
  <c r="K3" i="29"/>
  <c r="K5" i="27"/>
  <c r="K11" i="27"/>
  <c r="K13" i="27"/>
  <c r="K10" i="27"/>
  <c r="K3" i="27"/>
  <c r="K6" i="27"/>
  <c r="K7" i="27"/>
  <c r="K4" i="27"/>
  <c r="K14" i="27"/>
  <c r="H8" i="13"/>
  <c r="J8" i="13"/>
  <c r="H15" i="13"/>
  <c r="J15" i="13"/>
  <c r="J8" i="26"/>
  <c r="H8" i="26"/>
  <c r="H15" i="26"/>
  <c r="J15" i="26"/>
  <c r="AH38" i="13"/>
  <c r="H2655" i="21"/>
  <c r="N2655" i="21"/>
  <c r="P2655" i="21"/>
  <c r="J2655" i="21"/>
  <c r="L2655" i="21"/>
  <c r="AI38" i="13" l="1"/>
  <c r="AJ38" i="13" s="1"/>
  <c r="K8" i="26"/>
  <c r="K15" i="13"/>
  <c r="J8" i="29"/>
  <c r="H8" i="29"/>
  <c r="J8" i="28"/>
  <c r="H15" i="28"/>
  <c r="J15" i="28"/>
  <c r="H8" i="28"/>
  <c r="J8" i="27"/>
  <c r="H8" i="27"/>
  <c r="H15" i="27"/>
  <c r="J15" i="27"/>
  <c r="K8" i="13"/>
  <c r="K15" i="26"/>
  <c r="I2655" i="21"/>
  <c r="AH39" i="13"/>
  <c r="H2656" i="21"/>
  <c r="P2656" i="21"/>
  <c r="K2655" i="21"/>
  <c r="O2655" i="21"/>
  <c r="M2655" i="21"/>
  <c r="N2656" i="21"/>
  <c r="I2656" i="21"/>
  <c r="L2656" i="21"/>
  <c r="H2657" i="21"/>
  <c r="J2656" i="21"/>
  <c r="O2656" i="21"/>
  <c r="Q2656" i="21"/>
  <c r="K2656" i="21"/>
  <c r="M2656" i="21"/>
  <c r="P2657" i="21"/>
  <c r="I2657" i="21"/>
  <c r="L2657" i="21"/>
  <c r="J2657" i="21"/>
  <c r="N2657" i="21"/>
  <c r="H2658" i="21"/>
  <c r="M2657" i="21"/>
  <c r="K2657" i="21"/>
  <c r="Q2657" i="21"/>
  <c r="O2657" i="21"/>
  <c r="J2658" i="21"/>
  <c r="L2658" i="21"/>
  <c r="N2658" i="21"/>
  <c r="I2658" i="21"/>
  <c r="P2658" i="21"/>
  <c r="H2659" i="21"/>
  <c r="M2658" i="21"/>
  <c r="Q2658" i="21"/>
  <c r="K2658" i="21"/>
  <c r="O2658" i="21"/>
  <c r="I2659" i="21"/>
  <c r="H2660" i="21"/>
  <c r="J2659" i="21"/>
  <c r="L2659" i="21"/>
  <c r="N2659" i="21"/>
  <c r="P2659" i="21"/>
  <c r="M2659" i="21"/>
  <c r="Q2659" i="21"/>
  <c r="K2659" i="21"/>
  <c r="O2659" i="21"/>
  <c r="J2660" i="21"/>
  <c r="L2660" i="21"/>
  <c r="N2660" i="21"/>
  <c r="P2660" i="21"/>
  <c r="H2661" i="21"/>
  <c r="I2660" i="21"/>
  <c r="L2661" i="21"/>
  <c r="N2661" i="21"/>
  <c r="P2661" i="21"/>
  <c r="I2661" i="21"/>
  <c r="H2662" i="21"/>
  <c r="J2661" i="21"/>
  <c r="Q2660" i="21"/>
  <c r="K2660" i="21"/>
  <c r="O2660" i="21"/>
  <c r="M2660" i="21"/>
  <c r="O2661" i="21"/>
  <c r="M2661" i="21"/>
  <c r="Q2661" i="21"/>
  <c r="K2661" i="21"/>
  <c r="L2662" i="21"/>
  <c r="N2662" i="21"/>
  <c r="P2662" i="21"/>
  <c r="H2663" i="21"/>
  <c r="I2662" i="21"/>
  <c r="J2662" i="21"/>
  <c r="H2664" i="21"/>
  <c r="J2663" i="21"/>
  <c r="L2663" i="21"/>
  <c r="N2663" i="21"/>
  <c r="P2663" i="21"/>
  <c r="I2663" i="21"/>
  <c r="K2662" i="21"/>
  <c r="O2662" i="21"/>
  <c r="M2662" i="21"/>
  <c r="Q2662" i="21"/>
  <c r="J2664" i="21"/>
  <c r="L2664" i="21"/>
  <c r="N2664" i="21"/>
  <c r="P2664" i="21"/>
  <c r="H2665" i="21"/>
  <c r="I2664" i="21"/>
  <c r="M2663" i="21"/>
  <c r="Q2663" i="21"/>
  <c r="K2663" i="21"/>
  <c r="O2663" i="21"/>
  <c r="J2665" i="21"/>
  <c r="N2665" i="21"/>
  <c r="P2665" i="21"/>
  <c r="I2665" i="21"/>
  <c r="H2666" i="21"/>
  <c r="L2665" i="21"/>
  <c r="Q2664" i="21"/>
  <c r="K2664" i="21"/>
  <c r="O2664" i="21"/>
  <c r="M2664" i="21"/>
  <c r="O2665" i="21"/>
  <c r="M2665" i="21"/>
  <c r="Q2665" i="21"/>
  <c r="K2665" i="21"/>
  <c r="L2666" i="21"/>
  <c r="N2666" i="21"/>
  <c r="P2666" i="21"/>
  <c r="H2667" i="21"/>
  <c r="I2666" i="21"/>
  <c r="J2666" i="21"/>
  <c r="H2668" i="21"/>
  <c r="J2667" i="21"/>
  <c r="L2667" i="21"/>
  <c r="N2667" i="21"/>
  <c r="P2667" i="21"/>
  <c r="I2667" i="21"/>
  <c r="K2666" i="21"/>
  <c r="O2666" i="21"/>
  <c r="M2666" i="21"/>
  <c r="Q2666" i="21"/>
  <c r="J2668" i="21"/>
  <c r="L2668" i="21"/>
  <c r="N2668" i="21"/>
  <c r="P2668" i="21"/>
  <c r="H2669" i="21"/>
  <c r="I2668" i="21"/>
  <c r="M2667" i="21"/>
  <c r="Q2667" i="21"/>
  <c r="K2667" i="21"/>
  <c r="O2667" i="21"/>
  <c r="L2669" i="21"/>
  <c r="N2669" i="21"/>
  <c r="P2669" i="21"/>
  <c r="I2669" i="21"/>
  <c r="H2670" i="21"/>
  <c r="J2669" i="21"/>
  <c r="Q2668" i="21"/>
  <c r="K2668" i="21"/>
  <c r="O2668" i="21"/>
  <c r="M2668" i="21"/>
  <c r="O2669" i="21"/>
  <c r="M2669" i="21"/>
  <c r="Q2669" i="21"/>
  <c r="K2669" i="21"/>
  <c r="L2670" i="21"/>
  <c r="N2670" i="21"/>
  <c r="P2670" i="21"/>
  <c r="H2671" i="21"/>
  <c r="I2670" i="21"/>
  <c r="J2670" i="21"/>
  <c r="H2672" i="21"/>
  <c r="J2671" i="21"/>
  <c r="L2671" i="21"/>
  <c r="N2671" i="21"/>
  <c r="P2671" i="21"/>
  <c r="I2671" i="21"/>
  <c r="K2670" i="21"/>
  <c r="O2670" i="21"/>
  <c r="M2670" i="21"/>
  <c r="Q2670" i="21"/>
  <c r="J2672" i="21"/>
  <c r="L2672" i="21"/>
  <c r="N2672" i="21"/>
  <c r="P2672" i="21"/>
  <c r="H2673" i="21"/>
  <c r="I2672" i="21"/>
  <c r="M2671" i="21"/>
  <c r="Q2671" i="21"/>
  <c r="K2671" i="21"/>
  <c r="O2671" i="21"/>
  <c r="L2673" i="21"/>
  <c r="N2673" i="21"/>
  <c r="P2673" i="21"/>
  <c r="I2673" i="21"/>
  <c r="H2674" i="21"/>
  <c r="J2673" i="21"/>
  <c r="Q2672" i="21"/>
  <c r="K2672" i="21"/>
  <c r="O2672" i="21"/>
  <c r="M2672" i="21"/>
  <c r="O2673" i="21"/>
  <c r="M2673" i="21"/>
  <c r="Q2673" i="21"/>
  <c r="K2673" i="21"/>
  <c r="L2674" i="21"/>
  <c r="N2674" i="21"/>
  <c r="P2674" i="21"/>
  <c r="H2675" i="21"/>
  <c r="I2674" i="21"/>
  <c r="J2674" i="21"/>
  <c r="H2676" i="21"/>
  <c r="J2675" i="21"/>
  <c r="L2675" i="21"/>
  <c r="N2675" i="21"/>
  <c r="P2675" i="21"/>
  <c r="I2675" i="21"/>
  <c r="K2674" i="21"/>
  <c r="O2674" i="21"/>
  <c r="M2674" i="21"/>
  <c r="Q2674" i="21"/>
  <c r="J2676" i="21"/>
  <c r="L2676" i="21"/>
  <c r="N2676" i="21"/>
  <c r="P2676" i="21"/>
  <c r="H2677" i="21"/>
  <c r="I2676" i="21"/>
  <c r="M2675" i="21"/>
  <c r="Q2675" i="21"/>
  <c r="K2675" i="21"/>
  <c r="O2675" i="21"/>
  <c r="L2677" i="21"/>
  <c r="N2677" i="21"/>
  <c r="P2677" i="21"/>
  <c r="I2677" i="21"/>
  <c r="H2678" i="21"/>
  <c r="J2677" i="21"/>
  <c r="Q2676" i="21"/>
  <c r="K2676" i="21"/>
  <c r="O2676" i="21"/>
  <c r="M2676" i="21"/>
  <c r="O2677" i="21"/>
  <c r="M2677" i="21"/>
  <c r="Q2677" i="21"/>
  <c r="K2677" i="21"/>
  <c r="L2678" i="21"/>
  <c r="N2678" i="21"/>
  <c r="P2678" i="21"/>
  <c r="H2679" i="21"/>
  <c r="I2678" i="21"/>
  <c r="J2678" i="21"/>
  <c r="H2680" i="21"/>
  <c r="J2679" i="21"/>
  <c r="L2679" i="21"/>
  <c r="N2679" i="21"/>
  <c r="P2679" i="21"/>
  <c r="I2679" i="21"/>
  <c r="K2678" i="21"/>
  <c r="O2678" i="21"/>
  <c r="M2678" i="21"/>
  <c r="Q2678" i="21"/>
  <c r="J2680" i="21"/>
  <c r="L2680" i="21"/>
  <c r="N2680" i="21"/>
  <c r="P2680" i="21"/>
  <c r="H2681" i="21"/>
  <c r="I2680" i="21"/>
  <c r="M2679" i="21"/>
  <c r="Q2679" i="21"/>
  <c r="K2679" i="21"/>
  <c r="O2679" i="21"/>
  <c r="L2681" i="21"/>
  <c r="N2681" i="21"/>
  <c r="P2681" i="21"/>
  <c r="I2681" i="21"/>
  <c r="H2682" i="21"/>
  <c r="J2681" i="21"/>
  <c r="Q2680" i="21"/>
  <c r="K2680" i="21"/>
  <c r="O2680" i="21"/>
  <c r="M2680" i="21"/>
  <c r="O2681" i="21"/>
  <c r="M2681" i="21"/>
  <c r="Q2681" i="21"/>
  <c r="K2681" i="21"/>
  <c r="L2682" i="21"/>
  <c r="N2682" i="21"/>
  <c r="P2682" i="21"/>
  <c r="H2683" i="21"/>
  <c r="I2682" i="21"/>
  <c r="J2682" i="21"/>
  <c r="H2684" i="21"/>
  <c r="J2683" i="21"/>
  <c r="L2683" i="21"/>
  <c r="N2683" i="21"/>
  <c r="P2683" i="21"/>
  <c r="I2683" i="21"/>
  <c r="K2682" i="21"/>
  <c r="O2682" i="21"/>
  <c r="M2682" i="21"/>
  <c r="Q2682" i="21"/>
  <c r="J2684" i="21"/>
  <c r="L2684" i="21"/>
  <c r="N2684" i="21"/>
  <c r="P2684" i="21"/>
  <c r="H2685" i="21"/>
  <c r="I2684" i="21"/>
  <c r="M2683" i="21"/>
  <c r="Q2683" i="21"/>
  <c r="K2683" i="21"/>
  <c r="O2683" i="21"/>
  <c r="L2685" i="21"/>
  <c r="N2685" i="21"/>
  <c r="P2685" i="21"/>
  <c r="I2685" i="21"/>
  <c r="H2686" i="21"/>
  <c r="J2685" i="21"/>
  <c r="Q2684" i="21"/>
  <c r="K2684" i="21"/>
  <c r="O2684" i="21"/>
  <c r="M2684" i="21"/>
  <c r="O2685" i="21"/>
  <c r="M2685" i="21"/>
  <c r="Q2685" i="21"/>
  <c r="K2685" i="21"/>
  <c r="L2686" i="21"/>
  <c r="N2686" i="21"/>
  <c r="P2686" i="21"/>
  <c r="H2687" i="21"/>
  <c r="I2686" i="21"/>
  <c r="J2686" i="21"/>
  <c r="H2688" i="21"/>
  <c r="J2687" i="21"/>
  <c r="L2687" i="21"/>
  <c r="N2687" i="21"/>
  <c r="P2687" i="21"/>
  <c r="I2687" i="21"/>
  <c r="K2686" i="21"/>
  <c r="O2686" i="21"/>
  <c r="M2686" i="21"/>
  <c r="Q2686" i="21"/>
  <c r="J2688" i="21"/>
  <c r="L2688" i="21"/>
  <c r="N2688" i="21"/>
  <c r="P2688" i="21"/>
  <c r="H2689" i="21"/>
  <c r="I2688" i="21"/>
  <c r="M2687" i="21"/>
  <c r="Q2687" i="21"/>
  <c r="K2687" i="21"/>
  <c r="O2687" i="21"/>
  <c r="L2689" i="21"/>
  <c r="N2689" i="21"/>
  <c r="P2689" i="21"/>
  <c r="I2689" i="21"/>
  <c r="H2690" i="21"/>
  <c r="J2689" i="21"/>
  <c r="Q2688" i="21"/>
  <c r="K2688" i="21"/>
  <c r="O2688" i="21"/>
  <c r="M2688" i="21"/>
  <c r="O2689" i="21"/>
  <c r="M2689" i="21"/>
  <c r="Q2689" i="21"/>
  <c r="K2689" i="21"/>
  <c r="L2690" i="21"/>
  <c r="N2690" i="21"/>
  <c r="P2690" i="21"/>
  <c r="H2691" i="21"/>
  <c r="I2690" i="21"/>
  <c r="J2690" i="21"/>
  <c r="H2692" i="21"/>
  <c r="J2691" i="21"/>
  <c r="L2691" i="21"/>
  <c r="N2691" i="21"/>
  <c r="P2691" i="21"/>
  <c r="I2691" i="21"/>
  <c r="K2690" i="21"/>
  <c r="O2690" i="21"/>
  <c r="M2690" i="21"/>
  <c r="Q2690" i="21"/>
  <c r="J2692" i="21"/>
  <c r="L2692" i="21"/>
  <c r="N2692" i="21"/>
  <c r="P2692" i="21"/>
  <c r="H2693" i="21"/>
  <c r="I2692" i="21"/>
  <c r="M2691" i="21"/>
  <c r="Q2691" i="21"/>
  <c r="K2691" i="21"/>
  <c r="O2691" i="21"/>
  <c r="L2693" i="21"/>
  <c r="N2693" i="21"/>
  <c r="P2693" i="21"/>
  <c r="I2693" i="21"/>
  <c r="H2694" i="21"/>
  <c r="J2693" i="21"/>
  <c r="Q2692" i="21"/>
  <c r="K2692" i="21"/>
  <c r="O2692" i="21"/>
  <c r="M2692" i="21"/>
  <c r="O2693" i="21"/>
  <c r="M2693" i="21"/>
  <c r="Q2693" i="21"/>
  <c r="K2693" i="21"/>
  <c r="L2694" i="21"/>
  <c r="N2694" i="21"/>
  <c r="P2694" i="21"/>
  <c r="H2695" i="21"/>
  <c r="I2694" i="21"/>
  <c r="J2694" i="21"/>
  <c r="H2696" i="21"/>
  <c r="J2695" i="21"/>
  <c r="L2695" i="21"/>
  <c r="N2695" i="21"/>
  <c r="P2695" i="21"/>
  <c r="I2695" i="21"/>
  <c r="K2694" i="21"/>
  <c r="O2694" i="21"/>
  <c r="M2694" i="21"/>
  <c r="Q2694" i="21"/>
  <c r="J2696" i="21"/>
  <c r="L2696" i="21"/>
  <c r="N2696" i="21"/>
  <c r="P2696" i="21"/>
  <c r="H2697" i="21"/>
  <c r="I2696" i="21"/>
  <c r="M2695" i="21"/>
  <c r="Q2695" i="21"/>
  <c r="K2695" i="21"/>
  <c r="O2695" i="21"/>
  <c r="L2697" i="21"/>
  <c r="N2697" i="21"/>
  <c r="P2697" i="21"/>
  <c r="I2697" i="21"/>
  <c r="H2698" i="21"/>
  <c r="J2697" i="21"/>
  <c r="Q2696" i="21"/>
  <c r="K2696" i="21"/>
  <c r="O2696" i="21"/>
  <c r="M2696" i="21"/>
  <c r="O2697" i="21"/>
  <c r="M2697" i="21"/>
  <c r="Q2697" i="21"/>
  <c r="K2697" i="21"/>
  <c r="L2698" i="21"/>
  <c r="N2698" i="21"/>
  <c r="P2698" i="21"/>
  <c r="H2699" i="21"/>
  <c r="I2698" i="21"/>
  <c r="J2698" i="21"/>
  <c r="H2700" i="21"/>
  <c r="J2699" i="21"/>
  <c r="L2699" i="21"/>
  <c r="N2699" i="21"/>
  <c r="P2699" i="21"/>
  <c r="I2699" i="21"/>
  <c r="K2698" i="21"/>
  <c r="O2698" i="21"/>
  <c r="M2698" i="21"/>
  <c r="Q2698" i="21"/>
  <c r="J2700" i="21"/>
  <c r="L2700" i="21"/>
  <c r="N2700" i="21"/>
  <c r="P2700" i="21"/>
  <c r="H2701" i="21"/>
  <c r="I2700" i="21"/>
  <c r="M2699" i="21"/>
  <c r="Q2699" i="21"/>
  <c r="K2699" i="21"/>
  <c r="O2699" i="21"/>
  <c r="L2701" i="21"/>
  <c r="N2701" i="21"/>
  <c r="P2701" i="21"/>
  <c r="I2701" i="21"/>
  <c r="H2702" i="21"/>
  <c r="J2701" i="21"/>
  <c r="Q2700" i="21"/>
  <c r="K2700" i="21"/>
  <c r="O2700" i="21"/>
  <c r="M2700" i="21"/>
  <c r="O2701" i="21"/>
  <c r="M2701" i="21"/>
  <c r="Q2701" i="21"/>
  <c r="K2701" i="21"/>
  <c r="L2702" i="21"/>
  <c r="N2702" i="21"/>
  <c r="P2702" i="21"/>
  <c r="H2703" i="21"/>
  <c r="I2702" i="21"/>
  <c r="J2702" i="21"/>
  <c r="H2704" i="21"/>
  <c r="J2703" i="21"/>
  <c r="L2703" i="21"/>
  <c r="N2703" i="21"/>
  <c r="P2703" i="21"/>
  <c r="I2703" i="21"/>
  <c r="K2702" i="21"/>
  <c r="O2702" i="21"/>
  <c r="M2702" i="21"/>
  <c r="Q2702" i="21"/>
  <c r="J2704" i="21"/>
  <c r="L2704" i="21"/>
  <c r="N2704" i="21"/>
  <c r="P2704" i="21"/>
  <c r="H2705" i="21"/>
  <c r="I2704" i="21"/>
  <c r="M2703" i="21"/>
  <c r="Q2703" i="21"/>
  <c r="K2703" i="21"/>
  <c r="O2703" i="21"/>
  <c r="L2705" i="21"/>
  <c r="N2705" i="21"/>
  <c r="P2705" i="21"/>
  <c r="I2705" i="21"/>
  <c r="H2706" i="21"/>
  <c r="J2705" i="21"/>
  <c r="Q2704" i="21"/>
  <c r="K2704" i="21"/>
  <c r="O2704" i="21"/>
  <c r="M2704" i="21"/>
  <c r="O2705" i="21"/>
  <c r="M2705" i="21"/>
  <c r="Q2705" i="21"/>
  <c r="K2705" i="21"/>
  <c r="L2706" i="21"/>
  <c r="N2706" i="21"/>
  <c r="P2706" i="21"/>
  <c r="H2707" i="21"/>
  <c r="I2706" i="21"/>
  <c r="J2706" i="21"/>
  <c r="H2708" i="21"/>
  <c r="J2707" i="21"/>
  <c r="L2707" i="21"/>
  <c r="N2707" i="21"/>
  <c r="P2707" i="21"/>
  <c r="I2707" i="21"/>
  <c r="K2706" i="21"/>
  <c r="O2706" i="21"/>
  <c r="M2706" i="21"/>
  <c r="Q2706" i="21"/>
  <c r="J2708" i="21"/>
  <c r="L2708" i="21"/>
  <c r="N2708" i="21"/>
  <c r="P2708" i="21"/>
  <c r="H2709" i="21"/>
  <c r="I2708" i="21"/>
  <c r="M2707" i="21"/>
  <c r="Q2707" i="21"/>
  <c r="K2707" i="21"/>
  <c r="O2707" i="21"/>
  <c r="L2709" i="21"/>
  <c r="N2709" i="21"/>
  <c r="P2709" i="21"/>
  <c r="I2709" i="21"/>
  <c r="H2710" i="21"/>
  <c r="J2709" i="21"/>
  <c r="Q2708" i="21"/>
  <c r="K2708" i="21"/>
  <c r="O2708" i="21"/>
  <c r="M2708" i="21"/>
  <c r="O2709" i="21"/>
  <c r="M2709" i="21"/>
  <c r="Q2709" i="21"/>
  <c r="K2709" i="21"/>
  <c r="L2710" i="21"/>
  <c r="N2710" i="21"/>
  <c r="P2710" i="21"/>
  <c r="H2711" i="21"/>
  <c r="I2710" i="21"/>
  <c r="J2710" i="21"/>
  <c r="H2712" i="21"/>
  <c r="J2711" i="21"/>
  <c r="L2711" i="21"/>
  <c r="N2711" i="21"/>
  <c r="P2711" i="21"/>
  <c r="I2711" i="21"/>
  <c r="K2710" i="21"/>
  <c r="O2710" i="21"/>
  <c r="M2710" i="21"/>
  <c r="Q2710" i="21"/>
  <c r="J2712" i="21"/>
  <c r="L2712" i="21"/>
  <c r="N2712" i="21"/>
  <c r="P2712" i="21"/>
  <c r="H2713" i="21"/>
  <c r="I2712" i="21"/>
  <c r="M2711" i="21"/>
  <c r="Q2711" i="21"/>
  <c r="K2711" i="21"/>
  <c r="O2711" i="21"/>
  <c r="L2713" i="21"/>
  <c r="N2713" i="21"/>
  <c r="P2713" i="21"/>
  <c r="I2713" i="21"/>
  <c r="H2714" i="21"/>
  <c r="J2713" i="21"/>
  <c r="Q2712" i="21"/>
  <c r="K2712" i="21"/>
  <c r="O2712" i="21"/>
  <c r="M2712" i="21"/>
  <c r="O2713" i="21"/>
  <c r="M2713" i="21"/>
  <c r="Q2713" i="21"/>
  <c r="K2713" i="21"/>
  <c r="L2714" i="21"/>
  <c r="N2714" i="21"/>
  <c r="P2714" i="21"/>
  <c r="H2715" i="21"/>
  <c r="I2714" i="21"/>
  <c r="J2714" i="21"/>
  <c r="H2716" i="21"/>
  <c r="J2715" i="21"/>
  <c r="L2715" i="21"/>
  <c r="N2715" i="21"/>
  <c r="P2715" i="21"/>
  <c r="I2715" i="21"/>
  <c r="K2714" i="21"/>
  <c r="O2714" i="21"/>
  <c r="M2714" i="21"/>
  <c r="Q2714" i="21"/>
  <c r="J2716" i="21"/>
  <c r="L2716" i="21"/>
  <c r="N2716" i="21"/>
  <c r="P2716" i="21"/>
  <c r="H2717" i="21"/>
  <c r="I2716" i="21"/>
  <c r="M2715" i="21"/>
  <c r="Q2715" i="21"/>
  <c r="K2715" i="21"/>
  <c r="O2715" i="21"/>
  <c r="L2717" i="21"/>
  <c r="N2717" i="21"/>
  <c r="P2717" i="21"/>
  <c r="I2717" i="21"/>
  <c r="H2718" i="21"/>
  <c r="J2717" i="21"/>
  <c r="Q2716" i="21"/>
  <c r="K2716" i="21"/>
  <c r="O2716" i="21"/>
  <c r="M2716" i="21"/>
  <c r="O2717" i="21"/>
  <c r="M2717" i="21"/>
  <c r="Q2717" i="21"/>
  <c r="K2717" i="21"/>
  <c r="L2718" i="21"/>
  <c r="N2718" i="21"/>
  <c r="P2718" i="21"/>
  <c r="H2719" i="21"/>
  <c r="I2718" i="21"/>
  <c r="J2718" i="21"/>
  <c r="H2720" i="21"/>
  <c r="J2719" i="21"/>
  <c r="L2719" i="21"/>
  <c r="N2719" i="21"/>
  <c r="P2719" i="21"/>
  <c r="I2719" i="21"/>
  <c r="K2718" i="21"/>
  <c r="O2718" i="21"/>
  <c r="M2718" i="21"/>
  <c r="Q2718" i="21"/>
  <c r="J2720" i="21"/>
  <c r="L2720" i="21"/>
  <c r="N2720" i="21"/>
  <c r="P2720" i="21"/>
  <c r="H2721" i="21"/>
  <c r="I2720" i="21"/>
  <c r="M2719" i="21"/>
  <c r="Q2719" i="21"/>
  <c r="K2719" i="21"/>
  <c r="O2719" i="21"/>
  <c r="L2721" i="21"/>
  <c r="N2721" i="21"/>
  <c r="P2721" i="21"/>
  <c r="I2721" i="21"/>
  <c r="H2722" i="21"/>
  <c r="J2721" i="21"/>
  <c r="Q2720" i="21"/>
  <c r="K2720" i="21"/>
  <c r="O2720" i="21"/>
  <c r="M2720" i="21"/>
  <c r="O2721" i="21"/>
  <c r="M2721" i="21"/>
  <c r="Q2721" i="21"/>
  <c r="K2721" i="21"/>
  <c r="L2722" i="21"/>
  <c r="N2722" i="21"/>
  <c r="P2722" i="21"/>
  <c r="H2723" i="21"/>
  <c r="I2722" i="21"/>
  <c r="J2722" i="21"/>
  <c r="H2724" i="21"/>
  <c r="J2723" i="21"/>
  <c r="L2723" i="21"/>
  <c r="N2723" i="21"/>
  <c r="P2723" i="21"/>
  <c r="I2723" i="21"/>
  <c r="K2722" i="21"/>
  <c r="O2722" i="21"/>
  <c r="M2722" i="21"/>
  <c r="Q2722" i="21"/>
  <c r="J2724" i="21"/>
  <c r="L2724" i="21"/>
  <c r="N2724" i="21"/>
  <c r="P2724" i="21"/>
  <c r="H2725" i="21"/>
  <c r="I2724" i="21"/>
  <c r="M2723" i="21"/>
  <c r="Q2723" i="21"/>
  <c r="K2723" i="21"/>
  <c r="O2723" i="21"/>
  <c r="L2725" i="21"/>
  <c r="N2725" i="21"/>
  <c r="P2725" i="21"/>
  <c r="I2725" i="21"/>
  <c r="H2726" i="21"/>
  <c r="J2725" i="21"/>
  <c r="Q2724" i="21"/>
  <c r="K2724" i="21"/>
  <c r="O2724" i="21"/>
  <c r="M2724" i="21"/>
  <c r="O2725" i="21"/>
  <c r="M2725" i="21"/>
  <c r="Q2725" i="21"/>
  <c r="K2725" i="21"/>
  <c r="L2726" i="21"/>
  <c r="N2726" i="21"/>
  <c r="P2726" i="21"/>
  <c r="H2727" i="21"/>
  <c r="I2726" i="21"/>
  <c r="J2726" i="21"/>
  <c r="H2728" i="21"/>
  <c r="J2727" i="21"/>
  <c r="L2727" i="21"/>
  <c r="N2727" i="21"/>
  <c r="P2727" i="21"/>
  <c r="I2727" i="21"/>
  <c r="K2726" i="21"/>
  <c r="O2726" i="21"/>
  <c r="M2726" i="21"/>
  <c r="Q2726" i="21"/>
  <c r="J2728" i="21"/>
  <c r="L2728" i="21"/>
  <c r="N2728" i="21"/>
  <c r="P2728" i="21"/>
  <c r="H2729" i="21"/>
  <c r="I2728" i="21"/>
  <c r="M2727" i="21"/>
  <c r="Q2727" i="21"/>
  <c r="K2727" i="21"/>
  <c r="O2727" i="21"/>
  <c r="L2729" i="21"/>
  <c r="N2729" i="21"/>
  <c r="P2729" i="21"/>
  <c r="I2729" i="21"/>
  <c r="H2730" i="21"/>
  <c r="J2729" i="21"/>
  <c r="Q2728" i="21"/>
  <c r="K2728" i="21"/>
  <c r="O2728" i="21"/>
  <c r="M2728" i="21"/>
  <c r="O2729" i="21"/>
  <c r="M2729" i="21"/>
  <c r="Q2729" i="21"/>
  <c r="K2729" i="21"/>
  <c r="L2730" i="21"/>
  <c r="N2730" i="21"/>
  <c r="P2730" i="21"/>
  <c r="H2731" i="21"/>
  <c r="I2730" i="21"/>
  <c r="J2730" i="21"/>
  <c r="H2732" i="21"/>
  <c r="J2731" i="21"/>
  <c r="L2731" i="21"/>
  <c r="N2731" i="21"/>
  <c r="P2731" i="21"/>
  <c r="I2731" i="21"/>
  <c r="K2730" i="21"/>
  <c r="O2730" i="21"/>
  <c r="M2730" i="21"/>
  <c r="Q2730" i="21"/>
  <c r="J2732" i="21"/>
  <c r="L2732" i="21"/>
  <c r="N2732" i="21"/>
  <c r="P2732" i="21"/>
  <c r="H2733" i="21"/>
  <c r="I2732" i="21"/>
  <c r="M2731" i="21"/>
  <c r="Q2731" i="21"/>
  <c r="K2731" i="21"/>
  <c r="O2731" i="21"/>
  <c r="L2733" i="21"/>
  <c r="N2733" i="21"/>
  <c r="P2733" i="21"/>
  <c r="I2733" i="21"/>
  <c r="H2734" i="21"/>
  <c r="J2733" i="21"/>
  <c r="Q2732" i="21"/>
  <c r="K2732" i="21"/>
  <c r="O2732" i="21"/>
  <c r="M2732" i="21"/>
  <c r="O2733" i="21"/>
  <c r="M2733" i="21"/>
  <c r="Q2733" i="21"/>
  <c r="K2733" i="21"/>
  <c r="L2734" i="21"/>
  <c r="N2734" i="21"/>
  <c r="P2734" i="21"/>
  <c r="H2735" i="21"/>
  <c r="I2734" i="21"/>
  <c r="J2734" i="21"/>
  <c r="H2736" i="21"/>
  <c r="J2735" i="21"/>
  <c r="L2735" i="21"/>
  <c r="N2735" i="21"/>
  <c r="P2735" i="21"/>
  <c r="I2735" i="21"/>
  <c r="K2734" i="21"/>
  <c r="O2734" i="21"/>
  <c r="M2734" i="21"/>
  <c r="Q2734" i="21"/>
  <c r="J2736" i="21"/>
  <c r="L2736" i="21"/>
  <c r="N2736" i="21"/>
  <c r="P2736" i="21"/>
  <c r="H2737" i="21"/>
  <c r="I2736" i="21"/>
  <c r="M2735" i="21"/>
  <c r="Q2735" i="21"/>
  <c r="K2735" i="21"/>
  <c r="O2735" i="21"/>
  <c r="L2737" i="21"/>
  <c r="N2737" i="21"/>
  <c r="P2737" i="21"/>
  <c r="I2737" i="21"/>
  <c r="H2738" i="21"/>
  <c r="J2737" i="21"/>
  <c r="Q2736" i="21"/>
  <c r="K2736" i="21"/>
  <c r="O2736" i="21"/>
  <c r="M2736" i="21"/>
  <c r="O2737" i="21"/>
  <c r="M2737" i="21"/>
  <c r="Q2737" i="21"/>
  <c r="K2737" i="21"/>
  <c r="L2738" i="21"/>
  <c r="N2738" i="21"/>
  <c r="P2738" i="21"/>
  <c r="H2739" i="21"/>
  <c r="I2738" i="21"/>
  <c r="J2738" i="21"/>
  <c r="H2740" i="21"/>
  <c r="J2739" i="21"/>
  <c r="L2739" i="21"/>
  <c r="N2739" i="21"/>
  <c r="P2739" i="21"/>
  <c r="I2739" i="21"/>
  <c r="K2738" i="21"/>
  <c r="O2738" i="21"/>
  <c r="M2738" i="21"/>
  <c r="Q2738" i="21"/>
  <c r="J2740" i="21"/>
  <c r="L2740" i="21"/>
  <c r="N2740" i="21"/>
  <c r="P2740" i="21"/>
  <c r="H2741" i="21"/>
  <c r="I2740" i="21"/>
  <c r="M2739" i="21"/>
  <c r="Q2739" i="21"/>
  <c r="K2739" i="21"/>
  <c r="O2739" i="21"/>
  <c r="L2741" i="21"/>
  <c r="N2741" i="21"/>
  <c r="P2741" i="21"/>
  <c r="I2741" i="21"/>
  <c r="H2742" i="21"/>
  <c r="J2741" i="21"/>
  <c r="Q2740" i="21"/>
  <c r="K2740" i="21"/>
  <c r="O2740" i="21"/>
  <c r="M2740" i="21"/>
  <c r="O2741" i="21"/>
  <c r="M2741" i="21"/>
  <c r="Q2741" i="21"/>
  <c r="K2741" i="21"/>
  <c r="L2742" i="21"/>
  <c r="N2742" i="21"/>
  <c r="P2742" i="21"/>
  <c r="H2743" i="21"/>
  <c r="I2742" i="21"/>
  <c r="J2742" i="21"/>
  <c r="H2744" i="21"/>
  <c r="J2743" i="21"/>
  <c r="L2743" i="21"/>
  <c r="N2743" i="21"/>
  <c r="P2743" i="21"/>
  <c r="I2743" i="21"/>
  <c r="K2742" i="21"/>
  <c r="O2742" i="21"/>
  <c r="M2742" i="21"/>
  <c r="Q2742" i="21"/>
  <c r="J2744" i="21"/>
  <c r="L2744" i="21"/>
  <c r="N2744" i="21"/>
  <c r="P2744" i="21"/>
  <c r="H2745" i="21"/>
  <c r="I2744" i="21"/>
  <c r="M2743" i="21"/>
  <c r="Q2743" i="21"/>
  <c r="K2743" i="21"/>
  <c r="O2743" i="21"/>
  <c r="L2745" i="21"/>
  <c r="N2745" i="21"/>
  <c r="P2745" i="21"/>
  <c r="I2745" i="21"/>
  <c r="H2746" i="21"/>
  <c r="J2745" i="21"/>
  <c r="Q2744" i="21"/>
  <c r="K2744" i="21"/>
  <c r="O2744" i="21"/>
  <c r="M2744" i="21"/>
  <c r="O2745" i="21"/>
  <c r="M2745" i="21"/>
  <c r="Q2745" i="21"/>
  <c r="K2745" i="21"/>
  <c r="L2746" i="21"/>
  <c r="N2746" i="21"/>
  <c r="P2746" i="21"/>
  <c r="H2747" i="21"/>
  <c r="I2746" i="21"/>
  <c r="J2746" i="21"/>
  <c r="H2748" i="21"/>
  <c r="J2747" i="21"/>
  <c r="L2747" i="21"/>
  <c r="N2747" i="21"/>
  <c r="P2747" i="21"/>
  <c r="I2747" i="21"/>
  <c r="K2746" i="21"/>
  <c r="O2746" i="21"/>
  <c r="M2746" i="21"/>
  <c r="Q2746" i="21"/>
  <c r="J2748" i="21"/>
  <c r="L2748" i="21"/>
  <c r="N2748" i="21"/>
  <c r="P2748" i="21"/>
  <c r="H2749" i="21"/>
  <c r="I2748" i="21"/>
  <c r="M2747" i="21"/>
  <c r="Q2747" i="21"/>
  <c r="K2747" i="21"/>
  <c r="O2747" i="21"/>
  <c r="L2749" i="21"/>
  <c r="N2749" i="21"/>
  <c r="P2749" i="21"/>
  <c r="I2749" i="21"/>
  <c r="H2750" i="21"/>
  <c r="J2749" i="21"/>
  <c r="Q2748" i="21"/>
  <c r="K2748" i="21"/>
  <c r="O2748" i="21"/>
  <c r="M2748" i="21"/>
  <c r="O2749" i="21"/>
  <c r="M2749" i="21"/>
  <c r="Q2749" i="21"/>
  <c r="K2749" i="21"/>
  <c r="L2750" i="21"/>
  <c r="N2750" i="21"/>
  <c r="P2750" i="21"/>
  <c r="H2751" i="21"/>
  <c r="I2750" i="21"/>
  <c r="J2750" i="21"/>
  <c r="H2752" i="21"/>
  <c r="J2751" i="21"/>
  <c r="L2751" i="21"/>
  <c r="N2751" i="21"/>
  <c r="P2751" i="21"/>
  <c r="I2751" i="21"/>
  <c r="K2750" i="21"/>
  <c r="O2750" i="21"/>
  <c r="M2750" i="21"/>
  <c r="Q2750" i="21"/>
  <c r="J2752" i="21"/>
  <c r="L2752" i="21"/>
  <c r="N2752" i="21"/>
  <c r="P2752" i="21"/>
  <c r="H2753" i="21"/>
  <c r="I2752" i="21"/>
  <c r="M2751" i="21"/>
  <c r="Q2751" i="21"/>
  <c r="K2751" i="21"/>
  <c r="O2751" i="21"/>
  <c r="L2753" i="21"/>
  <c r="N2753" i="21"/>
  <c r="P2753" i="21"/>
  <c r="I2753" i="21"/>
  <c r="H2754" i="21"/>
  <c r="J2753" i="21"/>
  <c r="Q2752" i="21"/>
  <c r="K2752" i="21"/>
  <c r="O2752" i="21"/>
  <c r="M2752" i="21"/>
  <c r="O2753" i="21"/>
  <c r="M2753" i="21"/>
  <c r="Q2753" i="21"/>
  <c r="K2753" i="21"/>
  <c r="L2754" i="21"/>
  <c r="N2754" i="21"/>
  <c r="P2754" i="21"/>
  <c r="H2755" i="21"/>
  <c r="I2754" i="21"/>
  <c r="J2754" i="21"/>
  <c r="H2756" i="21"/>
  <c r="J2755" i="21"/>
  <c r="L2755" i="21"/>
  <c r="N2755" i="21"/>
  <c r="P2755" i="21"/>
  <c r="I2755" i="21"/>
  <c r="K2754" i="21"/>
  <c r="O2754" i="21"/>
  <c r="M2754" i="21"/>
  <c r="Q2754" i="21"/>
  <c r="J2756" i="21"/>
  <c r="L2756" i="21"/>
  <c r="N2756" i="21"/>
  <c r="P2756" i="21"/>
  <c r="H2757" i="21"/>
  <c r="I2756" i="21"/>
  <c r="M2755" i="21"/>
  <c r="Q2755" i="21"/>
  <c r="K2755" i="21"/>
  <c r="O2755" i="21"/>
  <c r="L2757" i="21"/>
  <c r="N2757" i="21"/>
  <c r="P2757" i="21"/>
  <c r="I2757" i="21"/>
  <c r="H2758" i="21"/>
  <c r="J2757" i="21"/>
  <c r="Q2756" i="21"/>
  <c r="K2756" i="21"/>
  <c r="O2756" i="21"/>
  <c r="M2756" i="21"/>
  <c r="O2757" i="21"/>
  <c r="M2757" i="21"/>
  <c r="Q2757" i="21"/>
  <c r="K2757" i="21"/>
  <c r="L2758" i="21"/>
  <c r="N2758" i="21"/>
  <c r="P2758" i="21"/>
  <c r="H2759" i="21"/>
  <c r="I2758" i="21"/>
  <c r="J2758" i="21"/>
  <c r="H2760" i="21"/>
  <c r="J2759" i="21"/>
  <c r="L2759" i="21"/>
  <c r="N2759" i="21"/>
  <c r="P2759" i="21"/>
  <c r="I2759" i="21"/>
  <c r="K2758" i="21"/>
  <c r="O2758" i="21"/>
  <c r="M2758" i="21"/>
  <c r="Q2758" i="21"/>
  <c r="J2760" i="21"/>
  <c r="L2760" i="21"/>
  <c r="N2760" i="21"/>
  <c r="P2760" i="21"/>
  <c r="H2761" i="21"/>
  <c r="I2760" i="21"/>
  <c r="M2759" i="21"/>
  <c r="Q2759" i="21"/>
  <c r="K2759" i="21"/>
  <c r="O2759" i="21"/>
  <c r="L2761" i="21"/>
  <c r="N2761" i="21"/>
  <c r="P2761" i="21"/>
  <c r="I2761" i="21"/>
  <c r="H2762" i="21"/>
  <c r="J2761" i="21"/>
  <c r="Q2760" i="21"/>
  <c r="K2760" i="21"/>
  <c r="O2760" i="21"/>
  <c r="M2760" i="21"/>
  <c r="O2761" i="21"/>
  <c r="M2761" i="21"/>
  <c r="Q2761" i="21"/>
  <c r="K2761" i="21"/>
  <c r="L2762" i="21"/>
  <c r="N2762" i="21"/>
  <c r="P2762" i="21"/>
  <c r="H2763" i="21"/>
  <c r="I2762" i="21"/>
  <c r="J2762" i="21"/>
  <c r="H2764" i="21"/>
  <c r="J2763" i="21"/>
  <c r="L2763" i="21"/>
  <c r="N2763" i="21"/>
  <c r="P2763" i="21"/>
  <c r="I2763" i="21"/>
  <c r="K2762" i="21"/>
  <c r="O2762" i="21"/>
  <c r="M2762" i="21"/>
  <c r="Q2762" i="21"/>
  <c r="J2764" i="21"/>
  <c r="L2764" i="21"/>
  <c r="N2764" i="21"/>
  <c r="P2764" i="21"/>
  <c r="H2765" i="21"/>
  <c r="I2764" i="21"/>
  <c r="M2763" i="21"/>
  <c r="Q2763" i="21"/>
  <c r="K2763" i="21"/>
  <c r="O2763" i="21"/>
  <c r="L2765" i="21"/>
  <c r="N2765" i="21"/>
  <c r="P2765" i="21"/>
  <c r="I2765" i="21"/>
  <c r="H2766" i="21"/>
  <c r="J2765" i="21"/>
  <c r="Q2764" i="21"/>
  <c r="K2764" i="21"/>
  <c r="O2764" i="21"/>
  <c r="M2764" i="21"/>
  <c r="O2765" i="21"/>
  <c r="M2765" i="21"/>
  <c r="Q2765" i="21"/>
  <c r="K2765" i="21"/>
  <c r="L2766" i="21"/>
  <c r="N2766" i="21"/>
  <c r="P2766" i="21"/>
  <c r="H2767" i="21"/>
  <c r="I2766" i="21"/>
  <c r="J2766" i="21"/>
  <c r="H2768" i="21"/>
  <c r="J2767" i="21"/>
  <c r="L2767" i="21"/>
  <c r="N2767" i="21"/>
  <c r="P2767" i="21"/>
  <c r="I2767" i="21"/>
  <c r="K2766" i="21"/>
  <c r="O2766" i="21"/>
  <c r="M2766" i="21"/>
  <c r="Q2766" i="21"/>
  <c r="J2768" i="21"/>
  <c r="L2768" i="21"/>
  <c r="N2768" i="21"/>
  <c r="P2768" i="21"/>
  <c r="H2769" i="21"/>
  <c r="I2768" i="21"/>
  <c r="M2767" i="21"/>
  <c r="Q2767" i="21"/>
  <c r="K2767" i="21"/>
  <c r="O2767" i="21"/>
  <c r="L2769" i="21"/>
  <c r="N2769" i="21"/>
  <c r="P2769" i="21"/>
  <c r="I2769" i="21"/>
  <c r="H2770" i="21"/>
  <c r="J2769" i="21"/>
  <c r="Q2768" i="21"/>
  <c r="K2768" i="21"/>
  <c r="O2768" i="21"/>
  <c r="M2768" i="21"/>
  <c r="O2769" i="21"/>
  <c r="M2769" i="21"/>
  <c r="Q2769" i="21"/>
  <c r="K2769" i="21"/>
  <c r="L2770" i="21"/>
  <c r="N2770" i="21"/>
  <c r="P2770" i="21"/>
  <c r="H2771" i="21"/>
  <c r="I2770" i="21"/>
  <c r="J2770" i="21"/>
  <c r="H2772" i="21"/>
  <c r="J2771" i="21"/>
  <c r="L2771" i="21"/>
  <c r="N2771" i="21"/>
  <c r="P2771" i="21"/>
  <c r="I2771" i="21"/>
  <c r="K2770" i="21"/>
  <c r="O2770" i="21"/>
  <c r="M2770" i="21"/>
  <c r="Q2770" i="21"/>
  <c r="J2772" i="21"/>
  <c r="L2772" i="21"/>
  <c r="N2772" i="21"/>
  <c r="P2772" i="21"/>
  <c r="H2773" i="21"/>
  <c r="I2772" i="21"/>
  <c r="M2771" i="21"/>
  <c r="Q2771" i="21"/>
  <c r="K2771" i="21"/>
  <c r="O2771" i="21"/>
  <c r="L2773" i="21"/>
  <c r="N2773" i="21"/>
  <c r="P2773" i="21"/>
  <c r="I2773" i="21"/>
  <c r="H2774" i="21"/>
  <c r="J2773" i="21"/>
  <c r="Q2772" i="21"/>
  <c r="K2772" i="21"/>
  <c r="O2772" i="21"/>
  <c r="M2772" i="21"/>
  <c r="O2773" i="21"/>
  <c r="M2773" i="21"/>
  <c r="Q2773" i="21"/>
  <c r="K2773" i="21"/>
  <c r="L2774" i="21"/>
  <c r="N2774" i="21"/>
  <c r="P2774" i="21"/>
  <c r="H2775" i="21"/>
  <c r="I2774" i="21"/>
  <c r="J2774" i="21"/>
  <c r="H2776" i="21"/>
  <c r="J2775" i="21"/>
  <c r="L2775" i="21"/>
  <c r="N2775" i="21"/>
  <c r="P2775" i="21"/>
  <c r="I2775" i="21"/>
  <c r="K2774" i="21"/>
  <c r="O2774" i="21"/>
  <c r="M2774" i="21"/>
  <c r="Q2774" i="21"/>
  <c r="J2776" i="21"/>
  <c r="L2776" i="21"/>
  <c r="N2776" i="21"/>
  <c r="P2776" i="21"/>
  <c r="H2777" i="21"/>
  <c r="I2776" i="21"/>
  <c r="M2775" i="21"/>
  <c r="Q2775" i="21"/>
  <c r="K2775" i="21"/>
  <c r="O2775" i="21"/>
  <c r="L2777" i="21"/>
  <c r="N2777" i="21"/>
  <c r="P2777" i="21"/>
  <c r="I2777" i="21"/>
  <c r="H2778" i="21"/>
  <c r="J2777" i="21"/>
  <c r="Q2776" i="21"/>
  <c r="K2776" i="21"/>
  <c r="O2776" i="21"/>
  <c r="M2776" i="21"/>
  <c r="O2777" i="21"/>
  <c r="M2777" i="21"/>
  <c r="Q2777" i="21"/>
  <c r="K2777" i="21"/>
  <c r="L2778" i="21"/>
  <c r="N2778" i="21"/>
  <c r="P2778" i="21"/>
  <c r="H2779" i="21"/>
  <c r="I2778" i="21"/>
  <c r="J2778" i="21"/>
  <c r="H2780" i="21"/>
  <c r="J2779" i="21"/>
  <c r="L2779" i="21"/>
  <c r="N2779" i="21"/>
  <c r="P2779" i="21"/>
  <c r="I2779" i="21"/>
  <c r="K2778" i="21"/>
  <c r="O2778" i="21"/>
  <c r="M2778" i="21"/>
  <c r="Q2778" i="21"/>
  <c r="J2780" i="21"/>
  <c r="L2780" i="21"/>
  <c r="N2780" i="21"/>
  <c r="P2780" i="21"/>
  <c r="H2781" i="21"/>
  <c r="I2780" i="21"/>
  <c r="M2779" i="21"/>
  <c r="Q2779" i="21"/>
  <c r="K2779" i="21"/>
  <c r="O2779" i="21"/>
  <c r="L2781" i="21"/>
  <c r="N2781" i="21"/>
  <c r="P2781" i="21"/>
  <c r="I2781" i="21"/>
  <c r="H2782" i="21"/>
  <c r="J2781" i="21"/>
  <c r="Q2780" i="21"/>
  <c r="K2780" i="21"/>
  <c r="O2780" i="21"/>
  <c r="M2780" i="21"/>
  <c r="O2781" i="21"/>
  <c r="M2781" i="21"/>
  <c r="Q2781" i="21"/>
  <c r="K2781" i="21"/>
  <c r="L2782" i="21"/>
  <c r="N2782" i="21"/>
  <c r="P2782" i="21"/>
  <c r="H2783" i="21"/>
  <c r="I2782" i="21"/>
  <c r="J2782" i="21"/>
  <c r="H2784" i="21"/>
  <c r="J2783" i="21"/>
  <c r="L2783" i="21"/>
  <c r="N2783" i="21"/>
  <c r="P2783" i="21"/>
  <c r="I2783" i="21"/>
  <c r="K2782" i="21"/>
  <c r="O2782" i="21"/>
  <c r="M2782" i="21"/>
  <c r="Q2782" i="21"/>
  <c r="J2784" i="21"/>
  <c r="L2784" i="21"/>
  <c r="N2784" i="21"/>
  <c r="P2784" i="21"/>
  <c r="H2785" i="21"/>
  <c r="I2784" i="21"/>
  <c r="M2783" i="21"/>
  <c r="Q2783" i="21"/>
  <c r="K2783" i="21"/>
  <c r="O2783" i="21"/>
  <c r="L2785" i="21"/>
  <c r="N2785" i="21"/>
  <c r="P2785" i="21"/>
  <c r="I2785" i="21"/>
  <c r="H2786" i="21"/>
  <c r="J2785" i="21"/>
  <c r="Q2784" i="21"/>
  <c r="K2784" i="21"/>
  <c r="O2784" i="21"/>
  <c r="M2784" i="21"/>
  <c r="O2785" i="21"/>
  <c r="M2785" i="21"/>
  <c r="Q2785" i="21"/>
  <c r="K2785" i="21"/>
  <c r="L2786" i="21"/>
  <c r="N2786" i="21"/>
  <c r="P2786" i="21"/>
  <c r="H2787" i="21"/>
  <c r="I2786" i="21"/>
  <c r="J2786" i="21"/>
  <c r="H2788" i="21"/>
  <c r="J2787" i="21"/>
  <c r="L2787" i="21"/>
  <c r="N2787" i="21"/>
  <c r="P2787" i="21"/>
  <c r="I2787" i="21"/>
  <c r="K2786" i="21"/>
  <c r="O2786" i="21"/>
  <c r="M2786" i="21"/>
  <c r="Q2786" i="21"/>
  <c r="J2788" i="21"/>
  <c r="L2788" i="21"/>
  <c r="N2788" i="21"/>
  <c r="P2788" i="21"/>
  <c r="H2789" i="21"/>
  <c r="I2788" i="21"/>
  <c r="M2787" i="21"/>
  <c r="Q2787" i="21"/>
  <c r="K2787" i="21"/>
  <c r="O2787" i="21"/>
  <c r="L2789" i="21"/>
  <c r="N2789" i="21"/>
  <c r="P2789" i="21"/>
  <c r="I2789" i="21"/>
  <c r="H2790" i="21"/>
  <c r="J2789" i="21"/>
  <c r="Q2788" i="21"/>
  <c r="K2788" i="21"/>
  <c r="O2788" i="21"/>
  <c r="M2788" i="21"/>
  <c r="O2789" i="21"/>
  <c r="M2789" i="21"/>
  <c r="Q2789" i="21"/>
  <c r="K2789" i="21"/>
  <c r="L2790" i="21"/>
  <c r="N2790" i="21"/>
  <c r="P2790" i="21"/>
  <c r="H2791" i="21"/>
  <c r="I2790" i="21"/>
  <c r="J2790" i="21"/>
  <c r="H2792" i="21"/>
  <c r="J2791" i="21"/>
  <c r="L2791" i="21"/>
  <c r="N2791" i="21"/>
  <c r="P2791" i="21"/>
  <c r="I2791" i="21"/>
  <c r="K2790" i="21"/>
  <c r="O2790" i="21"/>
  <c r="M2790" i="21"/>
  <c r="Q2790" i="21"/>
  <c r="J2792" i="21"/>
  <c r="L2792" i="21"/>
  <c r="N2792" i="21"/>
  <c r="P2792" i="21"/>
  <c r="H2793" i="21"/>
  <c r="I2792" i="21"/>
  <c r="M2791" i="21"/>
  <c r="Q2791" i="21"/>
  <c r="K2791" i="21"/>
  <c r="O2791" i="21"/>
  <c r="L2793" i="21"/>
  <c r="N2793" i="21"/>
  <c r="P2793" i="21"/>
  <c r="I2793" i="21"/>
  <c r="H2794" i="21"/>
  <c r="J2793" i="21"/>
  <c r="Q2792" i="21"/>
  <c r="K2792" i="21"/>
  <c r="O2792" i="21"/>
  <c r="M2792" i="21"/>
  <c r="O2793" i="21"/>
  <c r="M2793" i="21"/>
  <c r="Q2793" i="21"/>
  <c r="K2793" i="21"/>
  <c r="L2794" i="21"/>
  <c r="N2794" i="21"/>
  <c r="P2794" i="21"/>
  <c r="H2795" i="21"/>
  <c r="I2794" i="21"/>
  <c r="J2794" i="21"/>
  <c r="H2796" i="21"/>
  <c r="J2795" i="21"/>
  <c r="L2795" i="21"/>
  <c r="N2795" i="21"/>
  <c r="P2795" i="21"/>
  <c r="I2795" i="21"/>
  <c r="K2794" i="21"/>
  <c r="O2794" i="21"/>
  <c r="M2794" i="21"/>
  <c r="Q2794" i="21"/>
  <c r="J2796" i="21"/>
  <c r="L2796" i="21"/>
  <c r="N2796" i="21"/>
  <c r="P2796" i="21"/>
  <c r="H2797" i="21"/>
  <c r="I2796" i="21"/>
  <c r="M2795" i="21"/>
  <c r="Q2795" i="21"/>
  <c r="K2795" i="21"/>
  <c r="O2795" i="21"/>
  <c r="L2797" i="21"/>
  <c r="N2797" i="21"/>
  <c r="P2797" i="21"/>
  <c r="I2797" i="21"/>
  <c r="H2798" i="21"/>
  <c r="J2797" i="21"/>
  <c r="Q2796" i="21"/>
  <c r="K2796" i="21"/>
  <c r="O2796" i="21"/>
  <c r="M2796" i="21"/>
  <c r="O2797" i="21"/>
  <c r="M2797" i="21"/>
  <c r="Q2797" i="21"/>
  <c r="K2797" i="21"/>
  <c r="L2798" i="21"/>
  <c r="N2798" i="21"/>
  <c r="P2798" i="21"/>
  <c r="H2799" i="21"/>
  <c r="I2798" i="21"/>
  <c r="J2798" i="21"/>
  <c r="H2800" i="21"/>
  <c r="J2799" i="21"/>
  <c r="L2799" i="21"/>
  <c r="N2799" i="21"/>
  <c r="P2799" i="21"/>
  <c r="I2799" i="21"/>
  <c r="K2798" i="21"/>
  <c r="O2798" i="21"/>
  <c r="M2798" i="21"/>
  <c r="Q2798" i="21"/>
  <c r="J2800" i="21"/>
  <c r="L2800" i="21"/>
  <c r="N2800" i="21"/>
  <c r="P2800" i="21"/>
  <c r="H2801" i="21"/>
  <c r="I2800" i="21"/>
  <c r="M2799" i="21"/>
  <c r="Q2799" i="21"/>
  <c r="K2799" i="21"/>
  <c r="O2799" i="21"/>
  <c r="L2801" i="21"/>
  <c r="N2801" i="21"/>
  <c r="P2801" i="21"/>
  <c r="I2801" i="21"/>
  <c r="H2802" i="21"/>
  <c r="J2801" i="21"/>
  <c r="Q2800" i="21"/>
  <c r="K2800" i="21"/>
  <c r="O2800" i="21"/>
  <c r="M2800" i="21"/>
  <c r="O2801" i="21"/>
  <c r="M2801" i="21"/>
  <c r="Q2801" i="21"/>
  <c r="K2801" i="21"/>
  <c r="L2802" i="21"/>
  <c r="N2802" i="21"/>
  <c r="P2802" i="21"/>
  <c r="H2803" i="21"/>
  <c r="I2802" i="21"/>
  <c r="J2802" i="21"/>
  <c r="H2804" i="21"/>
  <c r="J2803" i="21"/>
  <c r="L2803" i="21"/>
  <c r="N2803" i="21"/>
  <c r="P2803" i="21"/>
  <c r="I2803" i="21"/>
  <c r="K2802" i="21"/>
  <c r="O2802" i="21"/>
  <c r="M2802" i="21"/>
  <c r="Q2802" i="21"/>
  <c r="J2804" i="21"/>
  <c r="L2804" i="21"/>
  <c r="N2804" i="21"/>
  <c r="P2804" i="21"/>
  <c r="H2805" i="21"/>
  <c r="I2804" i="21"/>
  <c r="M2803" i="21"/>
  <c r="Q2803" i="21"/>
  <c r="K2803" i="21"/>
  <c r="O2803" i="21"/>
  <c r="L2805" i="21"/>
  <c r="N2805" i="21"/>
  <c r="P2805" i="21"/>
  <c r="I2805" i="21"/>
  <c r="H2806" i="21"/>
  <c r="J2805" i="21"/>
  <c r="Q2804" i="21"/>
  <c r="K2804" i="21"/>
  <c r="O2804" i="21"/>
  <c r="M2804" i="21"/>
  <c r="O2805" i="21"/>
  <c r="M2805" i="21"/>
  <c r="Q2805" i="21"/>
  <c r="K2805" i="21"/>
  <c r="L2806" i="21"/>
  <c r="N2806" i="21"/>
  <c r="P2806" i="21"/>
  <c r="H2807" i="21"/>
  <c r="I2806" i="21"/>
  <c r="J2806" i="21"/>
  <c r="H2808" i="21"/>
  <c r="J2807" i="21"/>
  <c r="L2807" i="21"/>
  <c r="N2807" i="21"/>
  <c r="P2807" i="21"/>
  <c r="I2807" i="21"/>
  <c r="K2806" i="21"/>
  <c r="O2806" i="21"/>
  <c r="M2806" i="21"/>
  <c r="Q2806" i="21"/>
  <c r="J2808" i="21"/>
  <c r="L2808" i="21"/>
  <c r="N2808" i="21"/>
  <c r="P2808" i="21"/>
  <c r="H2809" i="21"/>
  <c r="I2808" i="21"/>
  <c r="M2807" i="21"/>
  <c r="Q2807" i="21"/>
  <c r="K2807" i="21"/>
  <c r="O2807" i="21"/>
  <c r="L2809" i="21"/>
  <c r="N2809" i="21"/>
  <c r="P2809" i="21"/>
  <c r="I2809" i="21"/>
  <c r="H2810" i="21"/>
  <c r="J2809" i="21"/>
  <c r="Q2808" i="21"/>
  <c r="K2808" i="21"/>
  <c r="O2808" i="21"/>
  <c r="M2808" i="21"/>
  <c r="O2809" i="21"/>
  <c r="M2809" i="21"/>
  <c r="Q2809" i="21"/>
  <c r="K2809" i="21"/>
  <c r="N2810" i="21"/>
  <c r="P2810" i="21"/>
  <c r="J2810" i="21"/>
  <c r="H2811" i="21"/>
  <c r="I2810" i="21"/>
  <c r="L2810" i="21"/>
  <c r="H2812" i="21"/>
  <c r="J2811" i="21"/>
  <c r="L2811" i="21"/>
  <c r="P2811" i="21"/>
  <c r="N2811" i="21"/>
  <c r="I2811" i="21"/>
  <c r="K2810" i="21"/>
  <c r="O2810" i="21"/>
  <c r="M2810" i="21"/>
  <c r="Q2810" i="21"/>
  <c r="J2812" i="21"/>
  <c r="L2812" i="21"/>
  <c r="N2812" i="21"/>
  <c r="P2812" i="21"/>
  <c r="H2813" i="21"/>
  <c r="I2812" i="21"/>
  <c r="O2811" i="21"/>
  <c r="Q2811" i="21"/>
  <c r="K2811" i="21"/>
  <c r="M2811" i="21"/>
  <c r="I2813" i="21"/>
  <c r="N2813" i="21"/>
  <c r="P2813" i="21"/>
  <c r="H2814" i="21"/>
  <c r="J2813" i="21"/>
  <c r="L2813" i="21"/>
  <c r="Q2812" i="21"/>
  <c r="K2812" i="21"/>
  <c r="M2812" i="21"/>
  <c r="O2812" i="21"/>
  <c r="M2813" i="21"/>
  <c r="Q2813" i="21"/>
  <c r="K2813" i="21"/>
  <c r="O2813" i="21"/>
  <c r="H2815" i="21"/>
  <c r="I2814" i="21"/>
  <c r="L2814" i="21"/>
  <c r="N2814" i="21"/>
  <c r="P2814" i="21"/>
  <c r="J2814" i="21"/>
  <c r="H2816" i="21"/>
  <c r="J2815" i="21"/>
  <c r="L2815" i="21"/>
  <c r="P2815" i="21"/>
  <c r="N2815" i="21"/>
  <c r="I2815" i="21"/>
  <c r="K2814" i="21"/>
  <c r="O2814" i="21"/>
  <c r="M2814" i="21"/>
  <c r="Q2814" i="21"/>
  <c r="J2816" i="21"/>
  <c r="L2816" i="21"/>
  <c r="N2816" i="21"/>
  <c r="P2816" i="21"/>
  <c r="H2817" i="21"/>
  <c r="I2816" i="21"/>
  <c r="O2815" i="21"/>
  <c r="Q2815" i="21"/>
  <c r="K2815" i="21"/>
  <c r="M2815" i="21"/>
  <c r="I2817" i="21"/>
  <c r="N2817" i="21"/>
  <c r="P2817" i="21"/>
  <c r="H2818" i="21"/>
  <c r="J2817" i="21"/>
  <c r="L2817" i="21"/>
  <c r="Q2816" i="21"/>
  <c r="K2816" i="21"/>
  <c r="M2816" i="21"/>
  <c r="O2816" i="21"/>
  <c r="M2817" i="21"/>
  <c r="Q2817" i="21"/>
  <c r="K2817" i="21"/>
  <c r="O2817" i="21"/>
  <c r="H2819" i="21"/>
  <c r="I2818" i="21"/>
  <c r="L2818" i="21"/>
  <c r="N2818" i="21"/>
  <c r="P2818" i="21"/>
  <c r="J2818" i="21"/>
  <c r="H2820" i="21"/>
  <c r="J2819" i="21"/>
  <c r="L2819" i="21"/>
  <c r="P2819" i="21"/>
  <c r="N2819" i="21"/>
  <c r="I2819" i="21"/>
  <c r="K2818" i="21"/>
  <c r="O2818" i="21"/>
  <c r="M2818" i="21"/>
  <c r="Q2818" i="21"/>
  <c r="J2820" i="21"/>
  <c r="L2820" i="21"/>
  <c r="N2820" i="21"/>
  <c r="P2820" i="21"/>
  <c r="H2821" i="21"/>
  <c r="I2820" i="21"/>
  <c r="O2819" i="21"/>
  <c r="Q2819" i="21"/>
  <c r="K2819" i="21"/>
  <c r="M2819" i="21"/>
  <c r="I2821" i="21"/>
  <c r="N2821" i="21"/>
  <c r="P2821" i="21"/>
  <c r="H2822" i="21"/>
  <c r="J2821" i="21"/>
  <c r="L2821" i="21"/>
  <c r="Q2820" i="21"/>
  <c r="K2820" i="21"/>
  <c r="M2820" i="21"/>
  <c r="O2820" i="21"/>
  <c r="M2821" i="21"/>
  <c r="Q2821" i="21"/>
  <c r="K2821" i="21"/>
  <c r="O2821" i="21"/>
  <c r="H2823" i="21"/>
  <c r="I2822" i="21"/>
  <c r="L2822" i="21"/>
  <c r="N2822" i="21"/>
  <c r="P2822" i="21"/>
  <c r="J2822" i="21"/>
  <c r="H2824" i="21"/>
  <c r="J2823" i="21"/>
  <c r="L2823" i="21"/>
  <c r="P2823" i="21"/>
  <c r="N2823" i="21"/>
  <c r="I2823" i="21"/>
  <c r="K2822" i="21"/>
  <c r="O2822" i="21"/>
  <c r="M2822" i="21"/>
  <c r="Q2822" i="21"/>
  <c r="J2824" i="21"/>
  <c r="L2824" i="21"/>
  <c r="N2824" i="21"/>
  <c r="P2824" i="21"/>
  <c r="H2825" i="21"/>
  <c r="I2824" i="21"/>
  <c r="O2823" i="21"/>
  <c r="Q2823" i="21"/>
  <c r="K2823" i="21"/>
  <c r="M2823" i="21"/>
  <c r="I2825" i="21"/>
  <c r="N2825" i="21"/>
  <c r="P2825" i="21"/>
  <c r="H2826" i="21"/>
  <c r="J2825" i="21"/>
  <c r="L2825" i="21"/>
  <c r="Q2824" i="21"/>
  <c r="K2824" i="21"/>
  <c r="M2824" i="21"/>
  <c r="O2824" i="21"/>
  <c r="M2825" i="21"/>
  <c r="Q2825" i="21"/>
  <c r="K2825" i="21"/>
  <c r="O2825" i="21"/>
  <c r="H2827" i="21"/>
  <c r="I2826" i="21"/>
  <c r="L2826" i="21"/>
  <c r="N2826" i="21"/>
  <c r="P2826" i="21"/>
  <c r="J2826" i="21"/>
  <c r="H2828" i="21"/>
  <c r="J2827" i="21"/>
  <c r="L2827" i="21"/>
  <c r="P2827" i="21"/>
  <c r="N2827" i="21"/>
  <c r="I2827" i="21"/>
  <c r="K2826" i="21"/>
  <c r="O2826" i="21"/>
  <c r="M2826" i="21"/>
  <c r="Q2826" i="21"/>
  <c r="J2828" i="21"/>
  <c r="L2828" i="21"/>
  <c r="N2828" i="21"/>
  <c r="P2828" i="21"/>
  <c r="H2829" i="21"/>
  <c r="I2828" i="21"/>
  <c r="O2827" i="21"/>
  <c r="Q2827" i="21"/>
  <c r="K2827" i="21"/>
  <c r="M2827" i="21"/>
  <c r="I2829" i="21"/>
  <c r="N2829" i="21"/>
  <c r="P2829" i="21"/>
  <c r="H2830" i="21"/>
  <c r="J2829" i="21"/>
  <c r="L2829" i="21"/>
  <c r="Q2828" i="21"/>
  <c r="K2828" i="21"/>
  <c r="M2828" i="21"/>
  <c r="O2828" i="21"/>
  <c r="M2829" i="21"/>
  <c r="Q2829" i="21"/>
  <c r="K2829" i="21"/>
  <c r="O2829" i="21"/>
  <c r="H2831" i="21"/>
  <c r="I2830" i="21"/>
  <c r="L2830" i="21"/>
  <c r="N2830" i="21"/>
  <c r="P2830" i="21"/>
  <c r="J2830" i="21"/>
  <c r="H2832" i="21"/>
  <c r="J2831" i="21"/>
  <c r="L2831" i="21"/>
  <c r="P2831" i="21"/>
  <c r="N2831" i="21"/>
  <c r="I2831" i="21"/>
  <c r="K2830" i="21"/>
  <c r="O2830" i="21"/>
  <c r="M2830" i="21"/>
  <c r="Q2830" i="21"/>
  <c r="J2832" i="21"/>
  <c r="L2832" i="21"/>
  <c r="N2832" i="21"/>
  <c r="P2832" i="21"/>
  <c r="H2833" i="21"/>
  <c r="I2832" i="21"/>
  <c r="O2831" i="21"/>
  <c r="Q2831" i="21"/>
  <c r="K2831" i="21"/>
  <c r="M2831" i="21"/>
  <c r="I2833" i="21"/>
  <c r="N2833" i="21"/>
  <c r="P2833" i="21"/>
  <c r="H2834" i="21"/>
  <c r="J2833" i="21"/>
  <c r="L2833" i="21"/>
  <c r="Q2832" i="21"/>
  <c r="K2832" i="21"/>
  <c r="M2832" i="21"/>
  <c r="O2832" i="21"/>
  <c r="M2833" i="21"/>
  <c r="Q2833" i="21"/>
  <c r="K2833" i="21"/>
  <c r="O2833" i="21"/>
  <c r="H2835" i="21"/>
  <c r="I2834" i="21"/>
  <c r="L2834" i="21"/>
  <c r="N2834" i="21"/>
  <c r="P2834" i="21"/>
  <c r="J2834" i="21"/>
  <c r="H2836" i="21"/>
  <c r="J2835" i="21"/>
  <c r="L2835" i="21"/>
  <c r="P2835" i="21"/>
  <c r="N2835" i="21"/>
  <c r="I2835" i="21"/>
  <c r="K2834" i="21"/>
  <c r="O2834" i="21"/>
  <c r="M2834" i="21"/>
  <c r="Q2834" i="21"/>
  <c r="J2836" i="21"/>
  <c r="L2836" i="21"/>
  <c r="N2836" i="21"/>
  <c r="P2836" i="21"/>
  <c r="H2837" i="21"/>
  <c r="I2836" i="21"/>
  <c r="O2835" i="21"/>
  <c r="Q2835" i="21"/>
  <c r="K2835" i="21"/>
  <c r="M2835" i="21"/>
  <c r="I2837" i="21"/>
  <c r="N2837" i="21"/>
  <c r="P2837" i="21"/>
  <c r="H2838" i="21"/>
  <c r="J2837" i="21"/>
  <c r="L2837" i="21"/>
  <c r="Q2836" i="21"/>
  <c r="K2836" i="21"/>
  <c r="M2836" i="21"/>
  <c r="O2836" i="21"/>
  <c r="M2837" i="21"/>
  <c r="Q2837" i="21"/>
  <c r="K2837" i="21"/>
  <c r="O2837" i="21"/>
  <c r="H2839" i="21"/>
  <c r="I2838" i="21"/>
  <c r="L2838" i="21"/>
  <c r="N2838" i="21"/>
  <c r="P2838" i="21"/>
  <c r="J2838" i="21"/>
  <c r="H2840" i="21"/>
  <c r="J2839" i="21"/>
  <c r="L2839" i="21"/>
  <c r="P2839" i="21"/>
  <c r="N2839" i="21"/>
  <c r="I2839" i="21"/>
  <c r="K2838" i="21"/>
  <c r="O2838" i="21"/>
  <c r="M2838" i="21"/>
  <c r="Q2838" i="21"/>
  <c r="J2840" i="21"/>
  <c r="L2840" i="21"/>
  <c r="N2840" i="21"/>
  <c r="P2840" i="21"/>
  <c r="H2841" i="21"/>
  <c r="I2840" i="21"/>
  <c r="O2839" i="21"/>
  <c r="Q2839" i="21"/>
  <c r="K2839" i="21"/>
  <c r="M2839" i="21"/>
  <c r="I2841" i="21"/>
  <c r="N2841" i="21"/>
  <c r="P2841" i="21"/>
  <c r="H2842" i="21"/>
  <c r="J2841" i="21"/>
  <c r="L2841" i="21"/>
  <c r="Q2840" i="21"/>
  <c r="K2840" i="21"/>
  <c r="M2840" i="21"/>
  <c r="O2840" i="21"/>
  <c r="M2841" i="21"/>
  <c r="Q2841" i="21"/>
  <c r="K2841" i="21"/>
  <c r="O2841" i="21"/>
  <c r="H2843" i="21"/>
  <c r="I2842" i="21"/>
  <c r="L2842" i="21"/>
  <c r="N2842" i="21"/>
  <c r="P2842" i="21"/>
  <c r="J2842" i="21"/>
  <c r="H2844" i="21"/>
  <c r="J2843" i="21"/>
  <c r="L2843" i="21"/>
  <c r="P2843" i="21"/>
  <c r="N2843" i="21"/>
  <c r="I2843" i="21"/>
  <c r="K2842" i="21"/>
  <c r="O2842" i="21"/>
  <c r="M2842" i="21"/>
  <c r="Q2842" i="21"/>
  <c r="J2844" i="21"/>
  <c r="L2844" i="21"/>
  <c r="N2844" i="21"/>
  <c r="P2844" i="21"/>
  <c r="H2845" i="21"/>
  <c r="I2844" i="21"/>
  <c r="O2843" i="21"/>
  <c r="Q2843" i="21"/>
  <c r="K2843" i="21"/>
  <c r="M2843" i="21"/>
  <c r="I2845" i="21"/>
  <c r="N2845" i="21"/>
  <c r="P2845" i="21"/>
  <c r="H2846" i="21"/>
  <c r="J2845" i="21"/>
  <c r="L2845" i="21"/>
  <c r="Q2844" i="21"/>
  <c r="K2844" i="21"/>
  <c r="M2844" i="21"/>
  <c r="O2844" i="21"/>
  <c r="M2845" i="21"/>
  <c r="Q2845" i="21"/>
  <c r="K2845" i="21"/>
  <c r="O2845" i="21"/>
  <c r="H2847" i="21"/>
  <c r="I2846" i="21"/>
  <c r="L2846" i="21"/>
  <c r="N2846" i="21"/>
  <c r="P2846" i="21"/>
  <c r="J2846" i="21"/>
  <c r="H2848" i="21"/>
  <c r="J2847" i="21"/>
  <c r="L2847" i="21"/>
  <c r="P2847" i="21"/>
  <c r="N2847" i="21"/>
  <c r="I2847" i="21"/>
  <c r="K2846" i="21"/>
  <c r="O2846" i="21"/>
  <c r="M2846" i="21"/>
  <c r="Q2846" i="21"/>
  <c r="J2848" i="21"/>
  <c r="L2848" i="21"/>
  <c r="N2848" i="21"/>
  <c r="P2848" i="21"/>
  <c r="H2849" i="21"/>
  <c r="I2848" i="21"/>
  <c r="O2847" i="21"/>
  <c r="Q2847" i="21"/>
  <c r="K2847" i="21"/>
  <c r="M2847" i="21"/>
  <c r="I2849" i="21"/>
  <c r="N2849" i="21"/>
  <c r="P2849" i="21"/>
  <c r="H2850" i="21"/>
  <c r="J2849" i="21"/>
  <c r="L2849" i="21"/>
  <c r="Q2848" i="21"/>
  <c r="K2848" i="21"/>
  <c r="M2848" i="21"/>
  <c r="O2848" i="21"/>
  <c r="M2849" i="21"/>
  <c r="Q2849" i="21"/>
  <c r="K2849" i="21"/>
  <c r="O2849" i="21"/>
  <c r="I2850" i="21"/>
  <c r="H2851" i="21"/>
  <c r="L2850" i="21"/>
  <c r="N2850" i="21"/>
  <c r="P2850" i="21"/>
  <c r="J2850" i="21"/>
  <c r="K2850" i="21"/>
  <c r="O2850" i="21"/>
  <c r="M2850" i="21"/>
  <c r="Q2850" i="21"/>
  <c r="I2851" i="21"/>
  <c r="N2851" i="21"/>
  <c r="P2851" i="21"/>
  <c r="H2852" i="21"/>
  <c r="J2851" i="21"/>
  <c r="L2851" i="21"/>
  <c r="Q2851" i="21"/>
  <c r="K2851" i="21"/>
  <c r="M2851" i="21"/>
  <c r="O2851" i="21"/>
  <c r="P2852" i="21"/>
  <c r="H2853" i="21"/>
  <c r="I2852" i="21"/>
  <c r="J2852" i="21"/>
  <c r="L2852" i="21"/>
  <c r="N2852" i="21"/>
  <c r="H2854" i="21"/>
  <c r="N2853" i="21"/>
  <c r="P2853" i="21"/>
  <c r="I2853" i="21"/>
  <c r="J2853" i="21"/>
  <c r="L2853" i="21"/>
  <c r="Q2852" i="21"/>
  <c r="K2852" i="21"/>
  <c r="M2852" i="21"/>
  <c r="O2852" i="21"/>
  <c r="P2854" i="21"/>
  <c r="I2854" i="21"/>
  <c r="H2855" i="21"/>
  <c r="J2854" i="21"/>
  <c r="L2854" i="21"/>
  <c r="N2854" i="21"/>
  <c r="K2853" i="21"/>
  <c r="O2853" i="21"/>
  <c r="M2853" i="21"/>
  <c r="Q2853" i="21"/>
  <c r="K2854" i="21"/>
  <c r="O2854" i="21"/>
  <c r="M2854" i="21"/>
  <c r="Q2854" i="21"/>
  <c r="I2855" i="21"/>
  <c r="N2855" i="21"/>
  <c r="P2855" i="21"/>
  <c r="H2856" i="21"/>
  <c r="J2855" i="21"/>
  <c r="L2855" i="21"/>
  <c r="Q2855" i="21"/>
  <c r="K2855" i="21"/>
  <c r="M2855" i="21"/>
  <c r="O2855" i="21"/>
  <c r="P2856" i="21"/>
  <c r="H2857" i="21"/>
  <c r="I2856" i="21"/>
  <c r="J2856" i="21"/>
  <c r="L2856" i="21"/>
  <c r="N2856" i="21"/>
  <c r="H2858" i="21"/>
  <c r="N2857" i="21"/>
  <c r="P2857" i="21"/>
  <c r="I2857" i="21"/>
  <c r="J2857" i="21"/>
  <c r="L2857" i="21"/>
  <c r="Q2856" i="21"/>
  <c r="K2856" i="21"/>
  <c r="M2856" i="21"/>
  <c r="O2856" i="21"/>
  <c r="P2858" i="21"/>
  <c r="I2858" i="21"/>
  <c r="H2859" i="21"/>
  <c r="J2858" i="21"/>
  <c r="L2858" i="21"/>
  <c r="N2858" i="21"/>
  <c r="K2857" i="21"/>
  <c r="O2857" i="21"/>
  <c r="M2857" i="21"/>
  <c r="Q2857" i="21"/>
  <c r="K2858" i="21"/>
  <c r="O2858" i="21"/>
  <c r="M2858" i="21"/>
  <c r="Q2858" i="21"/>
  <c r="L2859" i="21"/>
  <c r="N2859" i="21"/>
  <c r="P2859" i="21"/>
  <c r="H2860" i="21"/>
  <c r="J2859" i="21"/>
  <c r="I2859" i="21"/>
  <c r="P2860" i="21"/>
  <c r="H2861" i="21"/>
  <c r="I2860" i="21"/>
  <c r="J2860" i="21"/>
  <c r="L2860" i="21"/>
  <c r="N2860" i="21"/>
  <c r="Q2859" i="21"/>
  <c r="K2859" i="21"/>
  <c r="M2859" i="21"/>
  <c r="O2859" i="21"/>
  <c r="L2861" i="21"/>
  <c r="N2861" i="21"/>
  <c r="P2861" i="21"/>
  <c r="H2862" i="21"/>
  <c r="J2861" i="21"/>
  <c r="I2861" i="21"/>
  <c r="Q2860" i="21"/>
  <c r="K2860" i="21"/>
  <c r="M2860" i="21"/>
  <c r="O2860" i="21"/>
  <c r="H2863" i="21"/>
  <c r="I2862" i="21"/>
  <c r="L2862" i="21"/>
  <c r="N2862" i="21"/>
  <c r="J2862" i="21"/>
  <c r="P2862" i="21"/>
  <c r="M2861" i="21"/>
  <c r="Q2861" i="21"/>
  <c r="K2861" i="21"/>
  <c r="O2861" i="21"/>
  <c r="H2864" i="21"/>
  <c r="J2863" i="21"/>
  <c r="L2863" i="21"/>
  <c r="P2863" i="21"/>
  <c r="N2863" i="21"/>
  <c r="I2863" i="21"/>
  <c r="K2862" i="21"/>
  <c r="O2862" i="21"/>
  <c r="M2862" i="21"/>
  <c r="Q2862" i="21"/>
  <c r="J2864" i="21"/>
  <c r="L2864" i="21"/>
  <c r="N2864" i="21"/>
  <c r="P2864" i="21"/>
  <c r="H2865" i="21"/>
  <c r="I2864" i="21"/>
  <c r="O2863" i="21"/>
  <c r="Q2863" i="21"/>
  <c r="K2863" i="21"/>
  <c r="M2863" i="21"/>
  <c r="L2865" i="21"/>
  <c r="N2865" i="21"/>
  <c r="P2865" i="21"/>
  <c r="H2866" i="21"/>
  <c r="I2865" i="21"/>
  <c r="J2865" i="21"/>
  <c r="Q2864" i="21"/>
  <c r="K2864" i="21"/>
  <c r="M2864" i="21"/>
  <c r="O2864" i="21"/>
  <c r="H2867" i="21"/>
  <c r="I2866" i="21"/>
  <c r="L2866" i="21"/>
  <c r="J2866" i="21"/>
  <c r="N2866" i="21"/>
  <c r="P2866" i="21"/>
  <c r="M2865" i="21"/>
  <c r="Q2865" i="21"/>
  <c r="K2865" i="21"/>
  <c r="O2865" i="21"/>
  <c r="I2867" i="21"/>
  <c r="J2867" i="21"/>
  <c r="L2867" i="21"/>
  <c r="P2867" i="21"/>
  <c r="N2867" i="21"/>
  <c r="H2868" i="21"/>
  <c r="K2866" i="21"/>
  <c r="O2866" i="21"/>
  <c r="M2866" i="21"/>
  <c r="Q2866" i="21"/>
  <c r="Q2867" i="21"/>
  <c r="K2867" i="21"/>
  <c r="O2867" i="21"/>
  <c r="M2867" i="21"/>
  <c r="L2868" i="21"/>
  <c r="N2868" i="21"/>
  <c r="P2868" i="21"/>
  <c r="H2869" i="21"/>
  <c r="I2868" i="21"/>
  <c r="J2868" i="21"/>
  <c r="L2869" i="21"/>
  <c r="N2869" i="21"/>
  <c r="P2869" i="21"/>
  <c r="H2870" i="21"/>
  <c r="I2869" i="21"/>
  <c r="J2869" i="21"/>
  <c r="Q2868" i="21"/>
  <c r="K2868" i="21"/>
  <c r="O2868" i="21"/>
  <c r="M2868" i="21"/>
  <c r="J2870" i="21"/>
  <c r="L2870" i="21"/>
  <c r="N2870" i="21"/>
  <c r="P2870" i="21"/>
  <c r="H2871" i="21"/>
  <c r="I2870" i="21"/>
  <c r="K2869" i="21"/>
  <c r="O2869" i="21"/>
  <c r="M2869" i="21"/>
  <c r="Q2869" i="21"/>
  <c r="I2871" i="21"/>
  <c r="J2871" i="21"/>
  <c r="L2871" i="21"/>
  <c r="N2871" i="21"/>
  <c r="P2871" i="21"/>
  <c r="H2872" i="21"/>
  <c r="K2870" i="21"/>
  <c r="O2870" i="21"/>
  <c r="M2870" i="21"/>
  <c r="Q2870" i="21"/>
  <c r="Q2871" i="21"/>
  <c r="K2871" i="21"/>
  <c r="O2871" i="21"/>
  <c r="M2871" i="21"/>
  <c r="L2872" i="21"/>
  <c r="N2872" i="21"/>
  <c r="P2872" i="21"/>
  <c r="H2873" i="21"/>
  <c r="I2872" i="21"/>
  <c r="J2872" i="21"/>
  <c r="L2873" i="21"/>
  <c r="N2873" i="21"/>
  <c r="P2873" i="21"/>
  <c r="I2873" i="21"/>
  <c r="H2874" i="21"/>
  <c r="J2873" i="21"/>
  <c r="Q2872" i="21"/>
  <c r="K2872" i="21"/>
  <c r="O2872" i="21"/>
  <c r="M2872" i="21"/>
  <c r="O2873" i="21"/>
  <c r="M2873" i="21"/>
  <c r="Q2873" i="21"/>
  <c r="K2873" i="21"/>
  <c r="L2874" i="21"/>
  <c r="N2874" i="21"/>
  <c r="P2874" i="21"/>
  <c r="H2875" i="21"/>
  <c r="I2874" i="21"/>
  <c r="J2874" i="21"/>
  <c r="I2875" i="21"/>
  <c r="J2875" i="21"/>
  <c r="L2875" i="21"/>
  <c r="N2875" i="21"/>
  <c r="P2875" i="21"/>
  <c r="H2876" i="21"/>
  <c r="K2874" i="21"/>
  <c r="O2874" i="21"/>
  <c r="M2874" i="21"/>
  <c r="Q2874" i="21"/>
  <c r="Q2875" i="21"/>
  <c r="K2875" i="21"/>
  <c r="O2875" i="21"/>
  <c r="M2875" i="21"/>
  <c r="L2876" i="21"/>
  <c r="N2876" i="21"/>
  <c r="P2876" i="21"/>
  <c r="H2877" i="21"/>
  <c r="I2876" i="21"/>
  <c r="J2876" i="21"/>
  <c r="L2877" i="21"/>
  <c r="N2877" i="21"/>
  <c r="P2877" i="21"/>
  <c r="I2877" i="21"/>
  <c r="H2878" i="21"/>
  <c r="J2877" i="21"/>
  <c r="Q2876" i="21"/>
  <c r="K2876" i="21"/>
  <c r="O2876" i="21"/>
  <c r="M2876" i="21"/>
  <c r="O2877" i="21"/>
  <c r="M2877" i="21"/>
  <c r="Q2877" i="21"/>
  <c r="K2877" i="21"/>
  <c r="L2878" i="21"/>
  <c r="N2878" i="21"/>
  <c r="P2878" i="21"/>
  <c r="H2879" i="21"/>
  <c r="I2878" i="21"/>
  <c r="J2878" i="21"/>
  <c r="I2879" i="21"/>
  <c r="J2879" i="21"/>
  <c r="L2879" i="21"/>
  <c r="N2879" i="21"/>
  <c r="P2879" i="21"/>
  <c r="H2880" i="21"/>
  <c r="K2878" i="21"/>
  <c r="O2878" i="21"/>
  <c r="M2878" i="21"/>
  <c r="Q2878" i="21"/>
  <c r="Q2879" i="21"/>
  <c r="K2879" i="21"/>
  <c r="O2879" i="21"/>
  <c r="M2879" i="21"/>
  <c r="L2880" i="21"/>
  <c r="N2880" i="21"/>
  <c r="P2880" i="21"/>
  <c r="H2881" i="21"/>
  <c r="I2880" i="21"/>
  <c r="J2880" i="21"/>
  <c r="L2881" i="21"/>
  <c r="N2881" i="21"/>
  <c r="P2881" i="21"/>
  <c r="I2881" i="21"/>
  <c r="H2882" i="21"/>
  <c r="J2881" i="21"/>
  <c r="Q2880" i="21"/>
  <c r="K2880" i="21"/>
  <c r="O2880" i="21"/>
  <c r="M2880" i="21"/>
  <c r="O2881" i="21"/>
  <c r="M2881" i="21"/>
  <c r="Q2881" i="21"/>
  <c r="K2881" i="21"/>
  <c r="L2882" i="21"/>
  <c r="N2882" i="21"/>
  <c r="P2882" i="21"/>
  <c r="H2883" i="21"/>
  <c r="I2882" i="21"/>
  <c r="J2882" i="21"/>
  <c r="I2883" i="21"/>
  <c r="J2883" i="21"/>
  <c r="L2883" i="21"/>
  <c r="N2883" i="21"/>
  <c r="P2883" i="21"/>
  <c r="H2884" i="21"/>
  <c r="K2882" i="21"/>
  <c r="O2882" i="21"/>
  <c r="M2882" i="21"/>
  <c r="Q2882" i="21"/>
  <c r="Q2883" i="21"/>
  <c r="K2883" i="21"/>
  <c r="O2883" i="21"/>
  <c r="M2883" i="21"/>
  <c r="L2884" i="21"/>
  <c r="N2884" i="21"/>
  <c r="P2884" i="21"/>
  <c r="H2885" i="21"/>
  <c r="I2884" i="21"/>
  <c r="J2884" i="21"/>
  <c r="J2885" i="21"/>
  <c r="N2885" i="21"/>
  <c r="P2885" i="21"/>
  <c r="L2885" i="21"/>
  <c r="I2885" i="21"/>
  <c r="H2886" i="21"/>
  <c r="Q2884" i="21"/>
  <c r="K2884" i="21"/>
  <c r="O2884" i="21"/>
  <c r="M2884" i="21"/>
  <c r="O2885" i="21"/>
  <c r="M2885" i="21"/>
  <c r="Q2885" i="21"/>
  <c r="K2885" i="21"/>
  <c r="P2886" i="21"/>
  <c r="I2886" i="21"/>
  <c r="J2886" i="21"/>
  <c r="H2887" i="21"/>
  <c r="L2886" i="21"/>
  <c r="N2886" i="21"/>
  <c r="K2886" i="21"/>
  <c r="O2886" i="21"/>
  <c r="M2886" i="21"/>
  <c r="Q2886" i="21"/>
  <c r="I2887" i="21"/>
  <c r="J2887" i="21"/>
  <c r="L2887" i="21"/>
  <c r="N2887" i="21"/>
  <c r="P2887" i="21"/>
  <c r="H2888" i="21"/>
  <c r="Q2887" i="21"/>
  <c r="K2887" i="21"/>
  <c r="O2887" i="21"/>
  <c r="M2887" i="21"/>
  <c r="L2888" i="21"/>
  <c r="N2888" i="21"/>
  <c r="P2888" i="21"/>
  <c r="H2889" i="21"/>
  <c r="I2888" i="21"/>
  <c r="J2888" i="21"/>
  <c r="H2890" i="21"/>
  <c r="N2889" i="21"/>
  <c r="P2889" i="21"/>
  <c r="J2889" i="21"/>
  <c r="L2889" i="21"/>
  <c r="I2889" i="21"/>
  <c r="Q2888" i="21"/>
  <c r="K2888" i="21"/>
  <c r="O2888" i="21"/>
  <c r="M2888" i="21"/>
  <c r="N2890" i="21"/>
  <c r="P2890" i="21"/>
  <c r="I2890" i="21"/>
  <c r="H2891" i="21"/>
  <c r="J2890" i="21"/>
  <c r="L2890" i="21"/>
  <c r="O2889" i="21"/>
  <c r="M2889" i="21"/>
  <c r="Q2889" i="21"/>
  <c r="K2889" i="21"/>
  <c r="Q2890" i="21"/>
  <c r="O2890" i="21"/>
  <c r="M2890" i="21"/>
  <c r="K2890" i="21"/>
  <c r="I2891" i="21"/>
  <c r="J2891" i="21"/>
  <c r="L2891" i="21"/>
  <c r="N2891" i="21"/>
  <c r="P2891" i="21"/>
  <c r="H2892" i="21"/>
  <c r="Q2891" i="21"/>
  <c r="K2891" i="21"/>
  <c r="O2891" i="21"/>
  <c r="M2891" i="21"/>
  <c r="L2892" i="21"/>
  <c r="N2892" i="21"/>
  <c r="P2892" i="21"/>
  <c r="H2893" i="21"/>
  <c r="I2892" i="21"/>
  <c r="J2892" i="21"/>
  <c r="I2893" i="21"/>
  <c r="N2893" i="21"/>
  <c r="P2893" i="21"/>
  <c r="H2894" i="21"/>
  <c r="J2893" i="21"/>
  <c r="L2893" i="21"/>
  <c r="Q2892" i="21"/>
  <c r="K2892" i="21"/>
  <c r="O2892" i="21"/>
  <c r="M2892" i="21"/>
  <c r="M2893" i="21"/>
  <c r="Q2893" i="21"/>
  <c r="K2893" i="21"/>
  <c r="O2893" i="21"/>
  <c r="H2895" i="21"/>
  <c r="I2894" i="21"/>
  <c r="J2894" i="21"/>
  <c r="L2894" i="21"/>
  <c r="N2894" i="21"/>
  <c r="P2894" i="21"/>
  <c r="I2895" i="21"/>
  <c r="J2895" i="21"/>
  <c r="L2895" i="21"/>
  <c r="N2895" i="21"/>
  <c r="P2895" i="21"/>
  <c r="H2896" i="21"/>
  <c r="K2894" i="21"/>
  <c r="O2894" i="21"/>
  <c r="M2894" i="21"/>
  <c r="Q2894" i="21"/>
  <c r="Q2895" i="21"/>
  <c r="K2895" i="21"/>
  <c r="O2895" i="21"/>
  <c r="M2895" i="21"/>
  <c r="L2896" i="21"/>
  <c r="N2896" i="21"/>
  <c r="P2896" i="21"/>
  <c r="H2897" i="21"/>
  <c r="I2896" i="21"/>
  <c r="J2896" i="21"/>
  <c r="L2897" i="21"/>
  <c r="N2897" i="21"/>
  <c r="P2897" i="21"/>
  <c r="I2897" i="21"/>
  <c r="H2898" i="21"/>
  <c r="J2897" i="21"/>
  <c r="Q2896" i="21"/>
  <c r="K2896" i="21"/>
  <c r="O2896" i="21"/>
  <c r="M2896" i="21"/>
  <c r="O2897" i="21"/>
  <c r="M2897" i="21"/>
  <c r="K2897" i="21"/>
  <c r="Q2897" i="21"/>
  <c r="L2898" i="21"/>
  <c r="N2898" i="21"/>
  <c r="P2898" i="21"/>
  <c r="H2899" i="21"/>
  <c r="I2898" i="21"/>
  <c r="J2898" i="21"/>
  <c r="I2899" i="21"/>
  <c r="J2899" i="21"/>
  <c r="P2899" i="21"/>
  <c r="L2899" i="21"/>
  <c r="N2899" i="21"/>
  <c r="H2900" i="21"/>
  <c r="K2898" i="21"/>
  <c r="O2898" i="21"/>
  <c r="M2898" i="21"/>
  <c r="Q2898" i="21"/>
  <c r="Q2899" i="21"/>
  <c r="K2899" i="21"/>
  <c r="O2899" i="21"/>
  <c r="M2899" i="21"/>
  <c r="L2900" i="21"/>
  <c r="N2900" i="21"/>
  <c r="P2900" i="21"/>
  <c r="H2901" i="21"/>
  <c r="I2900" i="21"/>
  <c r="J2900" i="21"/>
  <c r="L2901" i="21"/>
  <c r="N2901" i="21"/>
  <c r="P2901" i="21"/>
  <c r="I2901" i="21"/>
  <c r="H2902" i="21"/>
  <c r="J2901" i="21"/>
  <c r="Q2900" i="21"/>
  <c r="K2900" i="21"/>
  <c r="O2900" i="21"/>
  <c r="M2900" i="21"/>
  <c r="O2901" i="21"/>
  <c r="M2901" i="21"/>
  <c r="Q2901" i="21"/>
  <c r="K2901" i="21"/>
  <c r="L2902" i="21"/>
  <c r="N2902" i="21"/>
  <c r="P2902" i="21"/>
  <c r="H2903" i="21"/>
  <c r="I2902" i="21"/>
  <c r="J2902" i="21"/>
  <c r="I2903" i="21"/>
  <c r="J2903" i="21"/>
  <c r="N2903" i="21"/>
  <c r="P2903" i="21"/>
  <c r="L2903" i="21"/>
  <c r="H2904" i="21"/>
  <c r="K2902" i="21"/>
  <c r="O2902" i="21"/>
  <c r="M2902" i="21"/>
  <c r="Q2902" i="21"/>
  <c r="Q2903" i="21"/>
  <c r="K2903" i="21"/>
  <c r="O2903" i="21"/>
  <c r="M2903" i="21"/>
  <c r="J2904" i="21"/>
  <c r="L2904" i="21"/>
  <c r="N2904" i="21"/>
  <c r="I2904" i="21"/>
  <c r="P2904" i="21"/>
  <c r="H2905" i="21"/>
  <c r="Q2904" i="21"/>
  <c r="K2904" i="21"/>
  <c r="O2904" i="21"/>
  <c r="M2904" i="21"/>
  <c r="H2906" i="21"/>
  <c r="J2905" i="21"/>
  <c r="P2905" i="21"/>
  <c r="L2905" i="21"/>
  <c r="N2905" i="21"/>
  <c r="I2905" i="21"/>
  <c r="L2906" i="21"/>
  <c r="N2906" i="21"/>
  <c r="P2906" i="21"/>
  <c r="H2907" i="21"/>
  <c r="I2906" i="21"/>
  <c r="J2906" i="21"/>
  <c r="O2905" i="21"/>
  <c r="M2905" i="21"/>
  <c r="Q2905" i="21"/>
  <c r="K2905" i="21"/>
  <c r="I2907" i="21"/>
  <c r="J2907" i="21"/>
  <c r="L2907" i="21"/>
  <c r="N2907" i="21"/>
  <c r="P2907" i="21"/>
  <c r="H2908" i="21"/>
  <c r="K2906" i="21"/>
  <c r="O2906" i="21"/>
  <c r="M2906" i="21"/>
  <c r="Q2906" i="21"/>
  <c r="Q2907" i="21"/>
  <c r="K2907" i="21"/>
  <c r="O2907" i="21"/>
  <c r="M2907" i="21"/>
  <c r="H2909" i="21"/>
  <c r="J2908" i="21"/>
  <c r="L2908" i="21"/>
  <c r="I2908" i="21"/>
  <c r="N2908" i="21"/>
  <c r="P2908" i="21"/>
  <c r="P2909" i="21"/>
  <c r="H2910" i="21"/>
  <c r="J2909" i="21"/>
  <c r="N2909" i="21"/>
  <c r="L2909" i="21"/>
  <c r="I2909" i="21"/>
  <c r="Q2908" i="21"/>
  <c r="K2908" i="21"/>
  <c r="O2908" i="21"/>
  <c r="M2908" i="21"/>
  <c r="J2910" i="21"/>
  <c r="L2910" i="21"/>
  <c r="N2910" i="21"/>
  <c r="I2910" i="21"/>
  <c r="P2910" i="21"/>
  <c r="H2911" i="21"/>
  <c r="Q2909" i="21"/>
  <c r="O2909" i="21"/>
  <c r="M2909" i="21"/>
  <c r="K2909" i="21"/>
  <c r="K2910" i="21"/>
  <c r="O2910" i="21"/>
  <c r="M2910" i="21"/>
  <c r="Q2910" i="21"/>
  <c r="N2911" i="21"/>
  <c r="L2911" i="21"/>
  <c r="P2911" i="21"/>
  <c r="H2912" i="21"/>
  <c r="I2911" i="21"/>
  <c r="J2911" i="21"/>
  <c r="P2912" i="21"/>
  <c r="H2913" i="21"/>
  <c r="J2912" i="21"/>
  <c r="I2912" i="21"/>
  <c r="L2912" i="21"/>
  <c r="N2912" i="21"/>
  <c r="Q2911" i="21"/>
  <c r="K2911" i="21"/>
  <c r="O2911" i="21"/>
  <c r="M2911" i="21"/>
  <c r="N2913" i="21"/>
  <c r="H2914" i="21"/>
  <c r="J2913" i="21"/>
  <c r="L2913" i="21"/>
  <c r="P2913" i="21"/>
  <c r="I2913" i="21"/>
  <c r="Q2912" i="21"/>
  <c r="K2912" i="21"/>
  <c r="O2912" i="21"/>
  <c r="M2912" i="21"/>
  <c r="I2914" i="21"/>
  <c r="J2914" i="21"/>
  <c r="L2914" i="21"/>
  <c r="H2915" i="21"/>
  <c r="N2914" i="21"/>
  <c r="P2914" i="21"/>
  <c r="Q2913" i="21"/>
  <c r="O2913" i="21"/>
  <c r="M2913" i="21"/>
  <c r="K2913" i="21"/>
  <c r="K2914" i="21"/>
  <c r="O2914" i="21"/>
  <c r="M2914" i="21"/>
  <c r="Q2914" i="21"/>
  <c r="N2915" i="21"/>
  <c r="I2915" i="21"/>
  <c r="J2915" i="21"/>
  <c r="L2915" i="21"/>
  <c r="P2915" i="21"/>
  <c r="H2916" i="21"/>
  <c r="Q2915" i="21"/>
  <c r="K2915" i="21"/>
  <c r="O2915" i="21"/>
  <c r="M2915" i="21"/>
  <c r="N2916" i="21"/>
  <c r="P2916" i="21"/>
  <c r="H2917" i="21"/>
  <c r="I2916" i="21"/>
  <c r="J2916" i="21"/>
  <c r="L2916" i="21"/>
  <c r="N2917" i="21"/>
  <c r="H2918" i="21"/>
  <c r="J2917" i="21"/>
  <c r="L2917" i="21"/>
  <c r="P2917" i="21"/>
  <c r="I2917" i="21"/>
  <c r="M2916" i="21"/>
  <c r="Q2916" i="21"/>
  <c r="K2916" i="21"/>
  <c r="O2916" i="21"/>
  <c r="P2918" i="21"/>
  <c r="H2919" i="21"/>
  <c r="J2918" i="21"/>
  <c r="I2918" i="21"/>
  <c r="L2918" i="21"/>
  <c r="N2918" i="21"/>
  <c r="Q2917" i="21"/>
  <c r="O2917" i="21"/>
  <c r="M2917" i="21"/>
  <c r="K2917" i="21"/>
  <c r="N2919" i="21"/>
  <c r="L2919" i="21"/>
  <c r="P2919" i="21"/>
  <c r="H2920" i="21"/>
  <c r="I2919" i="21"/>
  <c r="J2919" i="21"/>
  <c r="K2918" i="21"/>
  <c r="O2918" i="21"/>
  <c r="M2918" i="21"/>
  <c r="Q2918" i="21"/>
  <c r="L2920" i="21"/>
  <c r="N2920" i="21"/>
  <c r="P2920" i="21"/>
  <c r="I2920" i="21"/>
  <c r="H2921" i="21"/>
  <c r="J2920" i="21"/>
  <c r="Q2919" i="21"/>
  <c r="K2919" i="21"/>
  <c r="O2919" i="21"/>
  <c r="M2919" i="21"/>
  <c r="O2920" i="21"/>
  <c r="M2920" i="21"/>
  <c r="Q2920" i="21"/>
  <c r="K2920" i="21"/>
  <c r="N2921" i="21"/>
  <c r="H2922" i="21"/>
  <c r="J2921" i="21"/>
  <c r="L2921" i="21"/>
  <c r="P2921" i="21"/>
  <c r="I2921" i="21"/>
  <c r="N2922" i="21"/>
  <c r="P2922" i="21"/>
  <c r="H2923" i="21"/>
  <c r="I2922" i="21"/>
  <c r="J2922" i="21"/>
  <c r="L2922" i="21"/>
  <c r="Q2921" i="21"/>
  <c r="O2921" i="21"/>
  <c r="M2921" i="21"/>
  <c r="K2921" i="21"/>
  <c r="N2923" i="21"/>
  <c r="J2923" i="21"/>
  <c r="P2923" i="21"/>
  <c r="L2923" i="21"/>
  <c r="H2924" i="21"/>
  <c r="I2923" i="21"/>
  <c r="K2922" i="21"/>
  <c r="O2922" i="21"/>
  <c r="M2922" i="21"/>
  <c r="Q2922" i="21"/>
  <c r="L2924" i="21"/>
  <c r="N2924" i="21"/>
  <c r="P2924" i="21"/>
  <c r="I2924" i="21"/>
  <c r="H2925" i="21"/>
  <c r="J2924" i="21"/>
  <c r="Q2923" i="21"/>
  <c r="K2923" i="21"/>
  <c r="O2923" i="21"/>
  <c r="M2923" i="21"/>
  <c r="K2924" i="21"/>
  <c r="O2924" i="21"/>
  <c r="M2924" i="21"/>
  <c r="Q2924" i="21"/>
  <c r="N2925" i="21"/>
  <c r="H2926" i="21"/>
  <c r="J2925" i="21"/>
  <c r="L2925" i="21"/>
  <c r="P2925" i="21"/>
  <c r="I2925" i="21"/>
  <c r="L2926" i="21"/>
  <c r="N2926" i="21"/>
  <c r="P2926" i="21"/>
  <c r="I2926" i="21"/>
  <c r="H2927" i="21"/>
  <c r="J2926" i="21"/>
  <c r="Q2925" i="21"/>
  <c r="O2925" i="21"/>
  <c r="M2925" i="21"/>
  <c r="K2925" i="21"/>
  <c r="K2926" i="21"/>
  <c r="O2926" i="21"/>
  <c r="M2926" i="21"/>
  <c r="Q2926" i="21"/>
  <c r="N2927" i="21"/>
  <c r="I2927" i="21"/>
  <c r="P2927" i="21"/>
  <c r="J2927" i="21"/>
  <c r="L2927" i="21"/>
  <c r="H2928" i="21"/>
  <c r="Q2927" i="21"/>
  <c r="K2927" i="21"/>
  <c r="O2927" i="21"/>
  <c r="M2927" i="21"/>
  <c r="L2928" i="21"/>
  <c r="N2928" i="21"/>
  <c r="P2928" i="21"/>
  <c r="I2928" i="21"/>
  <c r="H2929" i="21"/>
  <c r="J2928" i="21"/>
  <c r="Q2928" i="21"/>
  <c r="K2928" i="21"/>
  <c r="O2928" i="21"/>
  <c r="M2928" i="21"/>
  <c r="N2929" i="21"/>
  <c r="H2930" i="21"/>
  <c r="J2929" i="21"/>
  <c r="L2929" i="21"/>
  <c r="P2929" i="21"/>
  <c r="I2929" i="21"/>
  <c r="L2930" i="21"/>
  <c r="N2930" i="21"/>
  <c r="P2930" i="21"/>
  <c r="I2930" i="21"/>
  <c r="H2931" i="21"/>
  <c r="J2930" i="21"/>
  <c r="K2929" i="21"/>
  <c r="O2929" i="21"/>
  <c r="M2929" i="21"/>
  <c r="Q2929" i="21"/>
  <c r="K2930" i="21"/>
  <c r="O2930" i="21"/>
  <c r="M2930" i="21"/>
  <c r="Q2930" i="21"/>
  <c r="N2931" i="21"/>
  <c r="H2932" i="21"/>
  <c r="P2931" i="21"/>
  <c r="I2931" i="21"/>
  <c r="J2931" i="21"/>
  <c r="L2931" i="21"/>
  <c r="J2932" i="21"/>
  <c r="I2932" i="21"/>
  <c r="H2933" i="21"/>
  <c r="L2932" i="21"/>
  <c r="N2932" i="21"/>
  <c r="P2932" i="21"/>
  <c r="M2931" i="21"/>
  <c r="Q2931" i="21"/>
  <c r="K2931" i="21"/>
  <c r="O2931" i="21"/>
  <c r="Q2932" i="21"/>
  <c r="K2932" i="21"/>
  <c r="O2932" i="21"/>
  <c r="M2932" i="21"/>
  <c r="N2933" i="21"/>
  <c r="H2934" i="21"/>
  <c r="J2933" i="21"/>
  <c r="L2933" i="21"/>
  <c r="P2933" i="21"/>
  <c r="I2933" i="21"/>
  <c r="L2934" i="21"/>
  <c r="N2934" i="21"/>
  <c r="P2934" i="21"/>
  <c r="I2934" i="21"/>
  <c r="H2935" i="21"/>
  <c r="J2934" i="21"/>
  <c r="Q2933" i="21"/>
  <c r="O2933" i="21"/>
  <c r="M2933" i="21"/>
  <c r="K2933" i="21"/>
  <c r="K2934" i="21"/>
  <c r="O2934" i="21"/>
  <c r="M2934" i="21"/>
  <c r="Q2934" i="21"/>
  <c r="N2935" i="21"/>
  <c r="L2935" i="21"/>
  <c r="P2935" i="21"/>
  <c r="H2936" i="21"/>
  <c r="I2935" i="21"/>
  <c r="J2935" i="21"/>
  <c r="J2936" i="21"/>
  <c r="L2936" i="21"/>
  <c r="N2936" i="21"/>
  <c r="I2936" i="21"/>
  <c r="P2936" i="21"/>
  <c r="H2937" i="21"/>
  <c r="Q2935" i="21"/>
  <c r="K2935" i="21"/>
  <c r="O2935" i="21"/>
  <c r="M2935" i="21"/>
  <c r="Q2936" i="21"/>
  <c r="K2936" i="21"/>
  <c r="O2936" i="21"/>
  <c r="M2936" i="21"/>
  <c r="L2937" i="21"/>
  <c r="H2938" i="21"/>
  <c r="J2937" i="21"/>
  <c r="P2937" i="21"/>
  <c r="N2937" i="21"/>
  <c r="I2937" i="21"/>
  <c r="L2938" i="21"/>
  <c r="N2938" i="21"/>
  <c r="P2938" i="21"/>
  <c r="H2939" i="21"/>
  <c r="I2938" i="21"/>
  <c r="J2938" i="21"/>
  <c r="Q2937" i="21"/>
  <c r="O2937" i="21"/>
  <c r="M2937" i="21"/>
  <c r="K2937" i="21"/>
  <c r="N2939" i="21"/>
  <c r="H2940" i="21"/>
  <c r="J2939" i="21"/>
  <c r="L2939" i="21"/>
  <c r="P2939" i="21"/>
  <c r="I2939" i="21"/>
  <c r="K2938" i="21"/>
  <c r="O2938" i="21"/>
  <c r="M2938" i="21"/>
  <c r="Q2938" i="21"/>
  <c r="N2940" i="21"/>
  <c r="J2940" i="21"/>
  <c r="L2940" i="21"/>
  <c r="I2940" i="21"/>
  <c r="H2941" i="21"/>
  <c r="P2940" i="21"/>
  <c r="M2939" i="21"/>
  <c r="Q2939" i="21"/>
  <c r="K2939" i="21"/>
  <c r="O2939" i="21"/>
  <c r="Q2940" i="21"/>
  <c r="K2940" i="21"/>
  <c r="O2940" i="21"/>
  <c r="M2940" i="21"/>
  <c r="P2941" i="21"/>
  <c r="I2941" i="21"/>
  <c r="J2941" i="21"/>
  <c r="N2941" i="21"/>
  <c r="L2941" i="21"/>
  <c r="H2942" i="21"/>
  <c r="Q2941" i="21"/>
  <c r="K2941" i="21"/>
  <c r="O2941" i="21"/>
  <c r="M2941" i="21"/>
  <c r="N2942" i="21"/>
  <c r="J2942" i="21"/>
  <c r="L2942" i="21"/>
  <c r="I2942" i="21"/>
  <c r="H2943" i="21"/>
  <c r="P2942" i="21"/>
  <c r="K2942" i="21"/>
  <c r="O2942" i="21"/>
  <c r="M2942" i="21"/>
  <c r="Q2942" i="21"/>
  <c r="N2943" i="21"/>
  <c r="L2943" i="21"/>
  <c r="P2943" i="21"/>
  <c r="H2944" i="21"/>
  <c r="I2943" i="21"/>
  <c r="J2943" i="21"/>
  <c r="P2944" i="21"/>
  <c r="H2945" i="21"/>
  <c r="J2944" i="21"/>
  <c r="I2944" i="21"/>
  <c r="L2944" i="21"/>
  <c r="N2944" i="21"/>
  <c r="Q2943" i="21"/>
  <c r="K2943" i="21"/>
  <c r="O2943" i="21"/>
  <c r="M2943" i="21"/>
  <c r="N2945" i="21"/>
  <c r="H2946" i="21"/>
  <c r="J2945" i="21"/>
  <c r="L2945" i="21"/>
  <c r="P2945" i="21"/>
  <c r="I2945" i="21"/>
  <c r="Q2944" i="21"/>
  <c r="K2944" i="21"/>
  <c r="O2944" i="21"/>
  <c r="M2944" i="21"/>
  <c r="I2946" i="21"/>
  <c r="J2946" i="21"/>
  <c r="L2946" i="21"/>
  <c r="H2947" i="21"/>
  <c r="N2946" i="21"/>
  <c r="P2946" i="21"/>
  <c r="Q2945" i="21"/>
  <c r="O2945" i="21"/>
  <c r="M2945" i="21"/>
  <c r="K2945" i="21"/>
  <c r="K2946" i="21"/>
  <c r="O2946" i="21"/>
  <c r="M2946" i="21"/>
  <c r="Q2946" i="21"/>
  <c r="N2947" i="21"/>
  <c r="I2947" i="21"/>
  <c r="J2947" i="21"/>
  <c r="L2947" i="21"/>
  <c r="P2947" i="21"/>
  <c r="H2948" i="21"/>
  <c r="Q2947" i="21"/>
  <c r="K2947" i="21"/>
  <c r="O2947" i="21"/>
  <c r="M2947" i="21"/>
  <c r="N2948" i="21"/>
  <c r="P2948" i="21"/>
  <c r="H2949" i="21"/>
  <c r="I2948" i="21"/>
  <c r="J2948" i="21"/>
  <c r="L2948" i="21"/>
  <c r="N2949" i="21"/>
  <c r="H2950" i="21"/>
  <c r="J2949" i="21"/>
  <c r="L2949" i="21"/>
  <c r="P2949" i="21"/>
  <c r="I2949" i="21"/>
  <c r="M2948" i="21"/>
  <c r="Q2948" i="21"/>
  <c r="K2948" i="21"/>
  <c r="O2948" i="21"/>
  <c r="P2950" i="21"/>
  <c r="I2950" i="21"/>
  <c r="J2950" i="21"/>
  <c r="H2951" i="21"/>
  <c r="L2950" i="21"/>
  <c r="N2950" i="21"/>
  <c r="Q2949" i="21"/>
  <c r="O2949" i="21"/>
  <c r="M2949" i="21"/>
  <c r="K2949" i="21"/>
  <c r="K2950" i="21"/>
  <c r="O2950" i="21"/>
  <c r="M2950" i="21"/>
  <c r="Q2950" i="21"/>
  <c r="H2952" i="21"/>
  <c r="N2951" i="21"/>
  <c r="J2951" i="21"/>
  <c r="L2951" i="21"/>
  <c r="P2951" i="21"/>
  <c r="I2951" i="21"/>
  <c r="N2952" i="21"/>
  <c r="J2952" i="21"/>
  <c r="L2952" i="21"/>
  <c r="H2953" i="21"/>
  <c r="I2952" i="21"/>
  <c r="P2952" i="21"/>
  <c r="M2951" i="21"/>
  <c r="Q2951" i="21"/>
  <c r="K2951" i="21"/>
  <c r="O2951" i="21"/>
  <c r="N2953" i="21"/>
  <c r="H2954" i="21"/>
  <c r="P2953" i="21"/>
  <c r="J2953" i="21"/>
  <c r="L2953" i="21"/>
  <c r="I2953" i="21"/>
  <c r="O2952" i="21"/>
  <c r="Q2952" i="21"/>
  <c r="K2952" i="21"/>
  <c r="M2952" i="21"/>
  <c r="N2954" i="21"/>
  <c r="P2954" i="21"/>
  <c r="I2954" i="21"/>
  <c r="H2955" i="21"/>
  <c r="J2954" i="21"/>
  <c r="L2954" i="21"/>
  <c r="Q2953" i="21"/>
  <c r="O2953" i="21"/>
  <c r="M2953" i="21"/>
  <c r="K2953" i="21"/>
  <c r="Q2954" i="21"/>
  <c r="O2954" i="21"/>
  <c r="M2954" i="21"/>
  <c r="K2954" i="21"/>
  <c r="I2955" i="21"/>
  <c r="N2955" i="21"/>
  <c r="J2955" i="21"/>
  <c r="L2955" i="21"/>
  <c r="P2955" i="21"/>
  <c r="H2956" i="21"/>
  <c r="Q2955" i="21"/>
  <c r="K2955" i="21"/>
  <c r="O2955" i="21"/>
  <c r="M2955" i="21"/>
  <c r="L2956" i="21"/>
  <c r="N2956" i="21"/>
  <c r="P2956" i="21"/>
  <c r="I2956" i="21"/>
  <c r="H2957" i="21"/>
  <c r="J2956" i="21"/>
  <c r="K2956" i="21"/>
  <c r="O2956" i="21"/>
  <c r="M2956" i="21"/>
  <c r="Q2956" i="21"/>
  <c r="H2958" i="21"/>
  <c r="N2957" i="21"/>
  <c r="J2957" i="21"/>
  <c r="L2957" i="21"/>
  <c r="P2957" i="21"/>
  <c r="I2957" i="21"/>
  <c r="L2958" i="21"/>
  <c r="N2958" i="21"/>
  <c r="P2958" i="21"/>
  <c r="H2959" i="21"/>
  <c r="I2958" i="21"/>
  <c r="J2958" i="21"/>
  <c r="Q2957" i="21"/>
  <c r="O2957" i="21"/>
  <c r="M2957" i="21"/>
  <c r="K2957" i="21"/>
  <c r="H2960" i="21"/>
  <c r="N2959" i="21"/>
  <c r="J2959" i="21"/>
  <c r="L2959" i="21"/>
  <c r="P2959" i="21"/>
  <c r="I2959" i="21"/>
  <c r="K2958" i="21"/>
  <c r="O2958" i="21"/>
  <c r="M2958" i="21"/>
  <c r="Q2958" i="21"/>
  <c r="N2960" i="21"/>
  <c r="J2960" i="21"/>
  <c r="L2960" i="21"/>
  <c r="H2961" i="21"/>
  <c r="I2960" i="21"/>
  <c r="P2960" i="21"/>
  <c r="M2959" i="21"/>
  <c r="Q2959" i="21"/>
  <c r="K2959" i="21"/>
  <c r="O2959" i="21"/>
  <c r="L2961" i="21"/>
  <c r="N2961" i="21"/>
  <c r="P2961" i="21"/>
  <c r="I2961" i="21"/>
  <c r="H2962" i="21"/>
  <c r="J2961" i="21"/>
  <c r="O2960" i="21"/>
  <c r="Q2960" i="21"/>
  <c r="K2960" i="21"/>
  <c r="M2960" i="21"/>
  <c r="K2961" i="21"/>
  <c r="O2961" i="21"/>
  <c r="M2961" i="21"/>
  <c r="Q2961" i="21"/>
  <c r="L2962" i="21"/>
  <c r="N2962" i="21"/>
  <c r="P2962" i="21"/>
  <c r="H2963" i="21"/>
  <c r="I2962" i="21"/>
  <c r="J2962" i="21"/>
  <c r="I2963" i="21"/>
  <c r="L2963" i="21"/>
  <c r="J2963" i="21"/>
  <c r="P2963" i="21"/>
  <c r="N2963" i="21"/>
  <c r="H2964" i="21"/>
  <c r="K2962" i="21"/>
  <c r="O2962" i="21"/>
  <c r="M2962" i="21"/>
  <c r="Q2962" i="21"/>
  <c r="Q2963" i="21"/>
  <c r="K2963" i="21"/>
  <c r="O2963" i="21"/>
  <c r="M2963" i="21"/>
  <c r="L2964" i="21"/>
  <c r="N2964" i="21"/>
  <c r="P2964" i="21"/>
  <c r="I2964" i="21"/>
  <c r="H2965" i="21"/>
  <c r="J2964" i="21"/>
  <c r="Q2964" i="21"/>
  <c r="K2964" i="21"/>
  <c r="O2964" i="21"/>
  <c r="M2964" i="21"/>
  <c r="H2966" i="21"/>
  <c r="N2965" i="21"/>
  <c r="J2965" i="21"/>
  <c r="L2965" i="21"/>
  <c r="P2965" i="21"/>
  <c r="I2965" i="21"/>
  <c r="L2966" i="21"/>
  <c r="N2966" i="21"/>
  <c r="P2966" i="21"/>
  <c r="H2967" i="21"/>
  <c r="I2966" i="21"/>
  <c r="J2966" i="21"/>
  <c r="Q2965" i="21"/>
  <c r="O2965" i="21"/>
  <c r="M2965" i="21"/>
  <c r="K2965" i="21"/>
  <c r="H2968" i="21"/>
  <c r="P2967" i="21"/>
  <c r="J2967" i="21"/>
  <c r="N2967" i="21"/>
  <c r="L2967" i="21"/>
  <c r="I2967" i="21"/>
  <c r="K2966" i="21"/>
  <c r="O2966" i="21"/>
  <c r="M2966" i="21"/>
  <c r="Q2966" i="21"/>
  <c r="N2968" i="21"/>
  <c r="J2968" i="21"/>
  <c r="L2968" i="21"/>
  <c r="I2968" i="21"/>
  <c r="P2968" i="21"/>
  <c r="H2969" i="21"/>
  <c r="M2967" i="21"/>
  <c r="Q2967" i="21"/>
  <c r="K2967" i="21"/>
  <c r="O2967" i="21"/>
  <c r="Q2968" i="21"/>
  <c r="M2968" i="21"/>
  <c r="K2968" i="21"/>
  <c r="O2968" i="21"/>
  <c r="P2969" i="21"/>
  <c r="J2969" i="21"/>
  <c r="H2970" i="21"/>
  <c r="I2969" i="21"/>
  <c r="L2969" i="21"/>
  <c r="N2969" i="21"/>
  <c r="N2970" i="21"/>
  <c r="J2970" i="21"/>
  <c r="L2970" i="21"/>
  <c r="H2971" i="21"/>
  <c r="I2970" i="21"/>
  <c r="P2970" i="21"/>
  <c r="K2969" i="21"/>
  <c r="O2969" i="21"/>
  <c r="M2969" i="21"/>
  <c r="Q2969" i="21"/>
  <c r="H2972" i="21"/>
  <c r="N2971" i="21"/>
  <c r="J2971" i="21"/>
  <c r="L2971" i="21"/>
  <c r="P2971" i="21"/>
  <c r="I2971" i="21"/>
  <c r="K2970" i="21"/>
  <c r="O2970" i="21"/>
  <c r="M2970" i="21"/>
  <c r="Q2970" i="21"/>
  <c r="N2972" i="21"/>
  <c r="J2972" i="21"/>
  <c r="L2972" i="21"/>
  <c r="H2973" i="21"/>
  <c r="I2972" i="21"/>
  <c r="P2972" i="21"/>
  <c r="M2971" i="21"/>
  <c r="Q2971" i="21"/>
  <c r="K2971" i="21"/>
  <c r="O2971" i="21"/>
  <c r="P2973" i="21"/>
  <c r="L2973" i="21"/>
  <c r="N2973" i="21"/>
  <c r="I2973" i="21"/>
  <c r="H2974" i="21"/>
  <c r="J2973" i="21"/>
  <c r="M2972" i="21"/>
  <c r="K2972" i="21"/>
  <c r="Q2972" i="21"/>
  <c r="O2972" i="21"/>
  <c r="Q2973" i="21"/>
  <c r="K2973" i="21"/>
  <c r="O2973" i="21"/>
  <c r="M2973" i="21"/>
  <c r="J2974" i="21"/>
  <c r="L2974" i="21"/>
  <c r="N2974" i="21"/>
  <c r="I2974" i="21"/>
  <c r="P2974" i="21"/>
  <c r="H2975" i="21"/>
  <c r="K2974" i="21"/>
  <c r="O2974" i="21"/>
  <c r="M2974" i="21"/>
  <c r="Q2974" i="21"/>
  <c r="N2975" i="21"/>
  <c r="P2975" i="21"/>
  <c r="L2975" i="21"/>
  <c r="H2976" i="21"/>
  <c r="I2975" i="21"/>
  <c r="J2975" i="21"/>
  <c r="P2976" i="21"/>
  <c r="I2976" i="21"/>
  <c r="J2976" i="21"/>
  <c r="H2977" i="21"/>
  <c r="L2976" i="21"/>
  <c r="N2976" i="21"/>
  <c r="Q2975" i="21"/>
  <c r="K2975" i="21"/>
  <c r="O2975" i="21"/>
  <c r="M2975" i="21"/>
  <c r="O2976" i="21"/>
  <c r="M2976" i="21"/>
  <c r="Q2976" i="21"/>
  <c r="K2976" i="21"/>
  <c r="N2977" i="21"/>
  <c r="P2977" i="21"/>
  <c r="L2977" i="21"/>
  <c r="H2978" i="21"/>
  <c r="I2977" i="21"/>
  <c r="J2977" i="21"/>
  <c r="N2978" i="21"/>
  <c r="H2979" i="21"/>
  <c r="J2978" i="21"/>
  <c r="L2978" i="21"/>
  <c r="I2978" i="21"/>
  <c r="P2978" i="21"/>
  <c r="M2977" i="21"/>
  <c r="Q2977" i="21"/>
  <c r="K2977" i="21"/>
  <c r="O2977" i="21"/>
  <c r="H2980" i="21"/>
  <c r="N2979" i="21"/>
  <c r="P2979" i="21"/>
  <c r="J2979" i="21"/>
  <c r="L2979" i="21"/>
  <c r="I2979" i="21"/>
  <c r="K2978" i="21"/>
  <c r="O2978" i="21"/>
  <c r="M2978" i="21"/>
  <c r="Q2978" i="21"/>
  <c r="H2981" i="21"/>
  <c r="N2980" i="21"/>
  <c r="J2980" i="21"/>
  <c r="L2980" i="21"/>
  <c r="I2980" i="21"/>
  <c r="P2980" i="21"/>
  <c r="K2979" i="21"/>
  <c r="Q2979" i="21"/>
  <c r="O2979" i="21"/>
  <c r="M2979" i="21"/>
  <c r="N2981" i="21"/>
  <c r="P2981" i="21"/>
  <c r="J2981" i="21"/>
  <c r="L2981" i="21"/>
  <c r="I2981" i="21"/>
  <c r="H2982" i="21"/>
  <c r="O2980" i="21"/>
  <c r="M2980" i="21"/>
  <c r="Q2980" i="21"/>
  <c r="K2980" i="21"/>
  <c r="Q2981" i="21"/>
  <c r="K2981" i="21"/>
  <c r="O2981" i="21"/>
  <c r="M2981" i="21"/>
  <c r="P2982" i="21"/>
  <c r="I2982" i="21"/>
  <c r="J2982" i="21"/>
  <c r="H2983" i="21"/>
  <c r="L2982" i="21"/>
  <c r="N2982" i="21"/>
  <c r="K2982" i="21"/>
  <c r="O2982" i="21"/>
  <c r="M2982" i="21"/>
  <c r="Q2982" i="21"/>
  <c r="H2984" i="21"/>
  <c r="N2983" i="21"/>
  <c r="P2983" i="21"/>
  <c r="J2983" i="21"/>
  <c r="L2983" i="21"/>
  <c r="I2983" i="21"/>
  <c r="N2984" i="21"/>
  <c r="H2985" i="21"/>
  <c r="J2984" i="21"/>
  <c r="L2984" i="21"/>
  <c r="I2984" i="21"/>
  <c r="P2984" i="21"/>
  <c r="M2983" i="21"/>
  <c r="Q2983" i="21"/>
  <c r="K2983" i="21"/>
  <c r="O2983" i="21"/>
  <c r="N2985" i="21"/>
  <c r="P2985" i="21"/>
  <c r="H2986" i="21"/>
  <c r="J2985" i="21"/>
  <c r="L2985" i="21"/>
  <c r="I2985" i="21"/>
  <c r="O2984" i="21"/>
  <c r="M2984" i="21"/>
  <c r="Q2984" i="21"/>
  <c r="K2984" i="21"/>
  <c r="N2986" i="21"/>
  <c r="P2986" i="21"/>
  <c r="H2987" i="21"/>
  <c r="I2986" i="21"/>
  <c r="J2986" i="21"/>
  <c r="L2986" i="21"/>
  <c r="K2985" i="21"/>
  <c r="Q2985" i="21"/>
  <c r="O2985" i="21"/>
  <c r="M2985" i="21"/>
  <c r="N2987" i="21"/>
  <c r="P2987" i="21"/>
  <c r="J2987" i="21"/>
  <c r="L2987" i="21"/>
  <c r="I2987" i="21"/>
  <c r="H2988" i="21"/>
  <c r="K2986" i="21"/>
  <c r="O2986" i="21"/>
  <c r="M2986" i="21"/>
  <c r="Q2986" i="21"/>
  <c r="M2987" i="21"/>
  <c r="Q2987" i="21"/>
  <c r="K2987" i="21"/>
  <c r="O2987" i="21"/>
  <c r="N2988" i="21"/>
  <c r="I2988" i="21"/>
  <c r="J2988" i="21"/>
  <c r="L2988" i="21"/>
  <c r="H2989" i="21"/>
  <c r="P2988" i="21"/>
  <c r="K2988" i="21"/>
  <c r="O2988" i="21"/>
  <c r="M2988" i="21"/>
  <c r="Q2988" i="21"/>
  <c r="I2989" i="21"/>
  <c r="N2989" i="21"/>
  <c r="P2989" i="21"/>
  <c r="J2989" i="21"/>
  <c r="L2989" i="21"/>
  <c r="H2990" i="21"/>
  <c r="K2989" i="21"/>
  <c r="O2989" i="21"/>
  <c r="M2989" i="21"/>
  <c r="Q2989" i="21"/>
  <c r="N2990" i="21"/>
  <c r="P2990" i="21"/>
  <c r="J2990" i="21"/>
  <c r="L2990" i="21"/>
  <c r="H2991" i="21"/>
  <c r="I2990" i="21"/>
  <c r="H2992" i="21"/>
  <c r="N2991" i="21"/>
  <c r="P2991" i="21"/>
  <c r="J2991" i="21"/>
  <c r="L2991" i="21"/>
  <c r="I2991" i="21"/>
  <c r="K2990" i="21"/>
  <c r="O2990" i="21"/>
  <c r="M2990" i="21"/>
  <c r="Q2990" i="21"/>
  <c r="N2992" i="21"/>
  <c r="H2993" i="21"/>
  <c r="J2992" i="21"/>
  <c r="L2992" i="21"/>
  <c r="I2992" i="21"/>
  <c r="P2992" i="21"/>
  <c r="M2991" i="21"/>
  <c r="Q2991" i="21"/>
  <c r="K2991" i="21"/>
  <c r="O2991" i="21"/>
  <c r="N2993" i="21"/>
  <c r="P2993" i="21"/>
  <c r="L2993" i="21"/>
  <c r="H2994" i="21"/>
  <c r="I2993" i="21"/>
  <c r="J2993" i="21"/>
  <c r="M2992" i="21"/>
  <c r="O2992" i="21"/>
  <c r="Q2992" i="21"/>
  <c r="K2992" i="21"/>
  <c r="N2994" i="21"/>
  <c r="I2994" i="21"/>
  <c r="J2994" i="21"/>
  <c r="L2994" i="21"/>
  <c r="P2994" i="21"/>
  <c r="H2995" i="21"/>
  <c r="K2993" i="21"/>
  <c r="O2993" i="21"/>
  <c r="M2993" i="21"/>
  <c r="Q2993" i="21"/>
  <c r="M2994" i="21"/>
  <c r="Q2994" i="21"/>
  <c r="K2994" i="21"/>
  <c r="O2994" i="21"/>
  <c r="N2995" i="21"/>
  <c r="H2996" i="21"/>
  <c r="I2995" i="21"/>
  <c r="J2995" i="21"/>
  <c r="P2995" i="21"/>
  <c r="L2995" i="21"/>
  <c r="L2996" i="21"/>
  <c r="N2996" i="21"/>
  <c r="P2996" i="21"/>
  <c r="I2996" i="21"/>
  <c r="H2997" i="21"/>
  <c r="J2996" i="21"/>
  <c r="Q2995" i="21"/>
  <c r="K2995" i="21"/>
  <c r="O2995" i="21"/>
  <c r="M2995" i="21"/>
  <c r="Q2996" i="21"/>
  <c r="K2996" i="21"/>
  <c r="O2996" i="21"/>
  <c r="M2996" i="21"/>
  <c r="N2997" i="21"/>
  <c r="P2997" i="21"/>
  <c r="H2998" i="21"/>
  <c r="J2997" i="21"/>
  <c r="L2997" i="21"/>
  <c r="I2997" i="21"/>
  <c r="L2998" i="21"/>
  <c r="N2998" i="21"/>
  <c r="P2998" i="21"/>
  <c r="I2998" i="21"/>
  <c r="H2999" i="21"/>
  <c r="J2998" i="21"/>
  <c r="Q2997" i="21"/>
  <c r="K2997" i="21"/>
  <c r="O2997" i="21"/>
  <c r="M2997" i="21"/>
  <c r="K2998" i="21"/>
  <c r="O2998" i="21"/>
  <c r="M2998" i="21"/>
  <c r="Q2998" i="21"/>
  <c r="P2999" i="21"/>
  <c r="L2999" i="21"/>
  <c r="N2999" i="21"/>
  <c r="I2999" i="21"/>
  <c r="H3000" i="21"/>
  <c r="J2999" i="21"/>
  <c r="M2999" i="21"/>
  <c r="Q2999" i="21"/>
  <c r="K2999" i="21"/>
  <c r="O2999" i="21"/>
  <c r="N3000" i="21"/>
  <c r="H3001" i="21"/>
  <c r="J3000" i="21"/>
  <c r="L3000" i="21"/>
  <c r="P3000" i="21"/>
  <c r="I3000" i="21"/>
  <c r="N3001" i="21"/>
  <c r="I3001" i="21"/>
  <c r="H3002" i="21"/>
  <c r="J3001" i="21"/>
  <c r="P3001" i="21"/>
  <c r="L3001" i="21"/>
  <c r="O3000" i="21"/>
  <c r="M3000" i="21"/>
  <c r="Q3000" i="21"/>
  <c r="K3000" i="21"/>
  <c r="Q3001" i="21"/>
  <c r="K3001" i="21"/>
  <c r="O3001" i="21"/>
  <c r="M3001" i="21"/>
  <c r="L3002" i="21"/>
  <c r="N3002" i="21"/>
  <c r="P3002" i="21"/>
  <c r="H3003" i="21"/>
  <c r="I3002" i="21"/>
  <c r="J3002" i="21"/>
  <c r="N3003" i="21"/>
  <c r="P3003" i="21"/>
  <c r="I3003" i="21"/>
  <c r="J3003" i="21"/>
  <c r="L3003" i="21"/>
  <c r="H3004" i="21"/>
  <c r="K3002" i="21"/>
  <c r="O3002" i="21"/>
  <c r="M3002" i="21"/>
  <c r="Q3002" i="21"/>
  <c r="Q3003" i="21"/>
  <c r="K3003" i="21"/>
  <c r="O3003" i="21"/>
  <c r="M3003" i="21"/>
  <c r="H3005" i="21"/>
  <c r="J3004" i="21"/>
  <c r="L3004" i="21"/>
  <c r="I3004" i="21"/>
  <c r="N3004" i="21"/>
  <c r="P3004" i="21"/>
  <c r="I3005" i="21"/>
  <c r="P3005" i="21"/>
  <c r="L3005" i="21"/>
  <c r="J3005" i="21"/>
  <c r="N3005" i="21"/>
  <c r="H3006" i="21"/>
  <c r="K3004" i="21"/>
  <c r="Q3004" i="21"/>
  <c r="O3004" i="21"/>
  <c r="M3004" i="21"/>
  <c r="Q3005" i="21"/>
  <c r="K3005" i="21"/>
  <c r="O3005" i="21"/>
  <c r="M3005" i="21"/>
  <c r="J3006" i="21"/>
  <c r="N3006" i="21"/>
  <c r="I3006" i="21"/>
  <c r="L3006" i="21"/>
  <c r="H3007" i="21"/>
  <c r="P3006" i="21"/>
  <c r="K3006" i="21"/>
  <c r="O3006" i="21"/>
  <c r="M3006" i="21"/>
  <c r="Q3006" i="21"/>
  <c r="P3007" i="21"/>
  <c r="L3007" i="21"/>
  <c r="N3007" i="21"/>
  <c r="I3007" i="21"/>
  <c r="H3008" i="21"/>
  <c r="J3007" i="21"/>
  <c r="O3007" i="21"/>
  <c r="Q3007" i="21"/>
  <c r="M3007" i="21"/>
  <c r="K3007" i="21"/>
  <c r="J3008" i="21"/>
  <c r="N3008" i="21"/>
  <c r="I3008" i="21"/>
  <c r="L3008" i="21"/>
  <c r="H3009" i="21"/>
  <c r="P3008" i="21"/>
  <c r="Q3008" i="21"/>
  <c r="K3008" i="21"/>
  <c r="O3008" i="21"/>
  <c r="M3008" i="21"/>
  <c r="P3009" i="21"/>
  <c r="I3009" i="21"/>
  <c r="J3009" i="21"/>
  <c r="N3009" i="21"/>
  <c r="L3009" i="21"/>
  <c r="H3010" i="21"/>
  <c r="M3009" i="21"/>
  <c r="Q3009" i="21"/>
  <c r="K3009" i="21"/>
  <c r="O3009" i="21"/>
  <c r="J3010" i="21"/>
  <c r="L3010" i="21"/>
  <c r="N3010" i="21"/>
  <c r="H3011" i="21"/>
  <c r="I3010" i="21"/>
  <c r="P3010" i="21"/>
  <c r="L3011" i="21"/>
  <c r="N3011" i="21"/>
  <c r="P3011" i="21"/>
  <c r="H3012" i="21"/>
  <c r="J3011" i="21"/>
  <c r="I3011" i="21"/>
  <c r="K3010" i="21"/>
  <c r="O3010" i="21"/>
  <c r="M3010" i="21"/>
  <c r="Q3010" i="21"/>
  <c r="J3012" i="21"/>
  <c r="L3012" i="21"/>
  <c r="N3012" i="21"/>
  <c r="I3012" i="21"/>
  <c r="H3013" i="21"/>
  <c r="P3012" i="21"/>
  <c r="K3011" i="21"/>
  <c r="Q3011" i="21"/>
  <c r="O3011" i="21"/>
  <c r="M3011" i="21"/>
  <c r="M3012" i="21"/>
  <c r="Q3012" i="21"/>
  <c r="K3012" i="21"/>
  <c r="O3012" i="21"/>
  <c r="P3013" i="21"/>
  <c r="H3014" i="21"/>
  <c r="J3013" i="21"/>
  <c r="L3013" i="21"/>
  <c r="N3013" i="21"/>
  <c r="I3013" i="21"/>
  <c r="I3014" i="21"/>
  <c r="J3014" i="21"/>
  <c r="P3014" i="21"/>
  <c r="H3015" i="21"/>
  <c r="L3014" i="21"/>
  <c r="N3014" i="21"/>
  <c r="O3013" i="21"/>
  <c r="M3013" i="21"/>
  <c r="Q3013" i="21"/>
  <c r="K3013" i="21"/>
  <c r="K3014" i="21"/>
  <c r="O3014" i="21"/>
  <c r="M3014" i="21"/>
  <c r="Q3014" i="21"/>
  <c r="N3015" i="21"/>
  <c r="P3015" i="21"/>
  <c r="I3015" i="21"/>
  <c r="J3015" i="21"/>
  <c r="L3015" i="21"/>
  <c r="H3016" i="21"/>
  <c r="Q3015" i="21"/>
  <c r="K3015" i="21"/>
  <c r="O3015" i="21"/>
  <c r="M3015" i="21"/>
  <c r="L3016" i="21"/>
  <c r="N3016" i="21"/>
  <c r="P3016" i="21"/>
  <c r="I3016" i="21"/>
  <c r="H3017" i="21"/>
  <c r="J3016" i="21"/>
  <c r="O3016" i="21"/>
  <c r="M3016" i="21"/>
  <c r="Q3016" i="21"/>
  <c r="K3016" i="21"/>
  <c r="I3017" i="21"/>
  <c r="J3017" i="21"/>
  <c r="L3017" i="21"/>
  <c r="N3017" i="21"/>
  <c r="P3017" i="21"/>
  <c r="H3018" i="21"/>
  <c r="M3017" i="21"/>
  <c r="K3017" i="21"/>
  <c r="O3017" i="21"/>
  <c r="Q3017" i="21"/>
  <c r="J3018" i="21"/>
  <c r="L3018" i="21"/>
  <c r="N3018" i="21"/>
  <c r="H3019" i="21"/>
  <c r="I3018" i="21"/>
  <c r="P3018" i="21"/>
  <c r="P3019" i="21"/>
  <c r="I3019" i="21"/>
  <c r="J3019" i="21"/>
  <c r="L3019" i="21"/>
  <c r="N3019" i="21"/>
  <c r="H3020" i="21"/>
  <c r="Q3018" i="21"/>
  <c r="O3018" i="21"/>
  <c r="M3018" i="21"/>
  <c r="K3018" i="21"/>
  <c r="Q3019" i="21"/>
  <c r="K3019" i="21"/>
  <c r="O3019" i="21"/>
  <c r="M3019" i="21"/>
  <c r="N3020" i="21"/>
  <c r="P3020" i="21"/>
  <c r="L3020" i="21"/>
  <c r="H3021" i="21"/>
  <c r="I3020" i="21"/>
  <c r="J3020" i="21"/>
  <c r="N3021" i="21"/>
  <c r="P3021" i="21"/>
  <c r="I3021" i="21"/>
  <c r="H3022" i="21"/>
  <c r="J3021" i="21"/>
  <c r="L3021" i="21"/>
  <c r="Q3020" i="21"/>
  <c r="K3020" i="21"/>
  <c r="O3020" i="21"/>
  <c r="M3020" i="21"/>
  <c r="M3021" i="21"/>
  <c r="Q3021" i="21"/>
  <c r="K3021" i="21"/>
  <c r="O3021" i="21"/>
  <c r="H3023" i="21"/>
  <c r="I3022" i="21"/>
  <c r="J3022" i="21"/>
  <c r="L3022" i="21"/>
  <c r="N3022" i="21"/>
  <c r="P3022" i="21"/>
  <c r="H3024" i="21"/>
  <c r="J3023" i="21"/>
  <c r="L3023" i="21"/>
  <c r="N3023" i="21"/>
  <c r="P3023" i="21"/>
  <c r="I3023" i="21"/>
  <c r="K3022" i="21"/>
  <c r="O3022" i="21"/>
  <c r="M3022" i="21"/>
  <c r="Q3022" i="21"/>
  <c r="L3024" i="21"/>
  <c r="N3024" i="21"/>
  <c r="I3024" i="21"/>
  <c r="J3024" i="21"/>
  <c r="H3025" i="21"/>
  <c r="P3024" i="21"/>
  <c r="M3023" i="21"/>
  <c r="Q3023" i="21"/>
  <c r="K3023" i="21"/>
  <c r="O3023" i="21"/>
  <c r="K3024" i="21"/>
  <c r="Q3024" i="21"/>
  <c r="O3024" i="21"/>
  <c r="M3024" i="21"/>
  <c r="I3025" i="21"/>
  <c r="J3025" i="21"/>
  <c r="L3025" i="21"/>
  <c r="N3025" i="21"/>
  <c r="P3025" i="21"/>
  <c r="H3026" i="21"/>
  <c r="K3025" i="21"/>
  <c r="O3025" i="21"/>
  <c r="M3025" i="21"/>
  <c r="Q3025" i="21"/>
  <c r="J3026" i="21"/>
  <c r="L3026" i="21"/>
  <c r="N3026" i="21"/>
  <c r="H3027" i="21"/>
  <c r="P3026" i="21"/>
  <c r="I3026" i="21"/>
  <c r="P3027" i="21"/>
  <c r="I3027" i="21"/>
  <c r="J3027" i="21"/>
  <c r="L3027" i="21"/>
  <c r="H3028" i="21"/>
  <c r="N3027" i="21"/>
  <c r="M3026" i="21"/>
  <c r="Q3026" i="21"/>
  <c r="K3026" i="21"/>
  <c r="O3026" i="21"/>
  <c r="M3027" i="21"/>
  <c r="Q3027" i="21"/>
  <c r="K3027" i="21"/>
  <c r="O3027" i="21"/>
  <c r="J3028" i="21"/>
  <c r="L3028" i="21"/>
  <c r="I3028" i="21"/>
  <c r="H3029" i="21"/>
  <c r="N3028" i="21"/>
  <c r="P3028" i="21"/>
  <c r="Q3028" i="21"/>
  <c r="K3028" i="21"/>
  <c r="O3028" i="21"/>
  <c r="M3028" i="21"/>
  <c r="I3029" i="21"/>
  <c r="J3029" i="21"/>
  <c r="L3029" i="21"/>
  <c r="N3029" i="21"/>
  <c r="P3029" i="21"/>
  <c r="H3030" i="21"/>
  <c r="K3029" i="21"/>
  <c r="O3029" i="21"/>
  <c r="M3029" i="21"/>
  <c r="Q3029" i="21"/>
  <c r="L3030" i="21"/>
  <c r="N3030" i="21"/>
  <c r="H3031" i="21"/>
  <c r="J3030" i="21"/>
  <c r="I3030" i="21"/>
  <c r="P3030" i="21"/>
  <c r="I3031" i="21"/>
  <c r="J3031" i="21"/>
  <c r="N3031" i="21"/>
  <c r="P3031" i="21"/>
  <c r="L3031" i="21"/>
  <c r="H3032" i="21"/>
  <c r="K3030" i="21"/>
  <c r="O3030" i="21"/>
  <c r="M3030" i="21"/>
  <c r="Q3030" i="21"/>
  <c r="K3031" i="21"/>
  <c r="Q3031" i="21"/>
  <c r="O3031" i="21"/>
  <c r="M3031" i="21"/>
  <c r="J3032" i="21"/>
  <c r="L3032" i="21"/>
  <c r="N3032" i="21"/>
  <c r="H3033" i="21"/>
  <c r="P3032" i="21"/>
  <c r="I3032" i="21"/>
  <c r="N3033" i="21"/>
  <c r="P3033" i="21"/>
  <c r="L3033" i="21"/>
  <c r="I3033" i="21"/>
  <c r="H3034" i="21"/>
  <c r="J3033" i="21"/>
  <c r="Q3032" i="21"/>
  <c r="M3032" i="21"/>
  <c r="K3032" i="21"/>
  <c r="O3032" i="21"/>
  <c r="Q3033" i="21"/>
  <c r="K3033" i="21"/>
  <c r="O3033" i="21"/>
  <c r="M3033" i="21"/>
  <c r="L3034" i="21"/>
  <c r="N3034" i="21"/>
  <c r="P3034" i="21"/>
  <c r="H3035" i="21"/>
  <c r="I3034" i="21"/>
  <c r="J3034" i="21"/>
  <c r="I3035" i="21"/>
  <c r="J3035" i="21"/>
  <c r="L3035" i="21"/>
  <c r="N3035" i="21"/>
  <c r="P3035" i="21"/>
  <c r="H3036" i="21"/>
  <c r="K3034" i="21"/>
  <c r="O3034" i="21"/>
  <c r="M3034" i="21"/>
  <c r="Q3034" i="21"/>
  <c r="Q3035" i="21"/>
  <c r="K3035" i="21"/>
  <c r="O3035" i="21"/>
  <c r="M3035" i="21"/>
  <c r="H3037" i="21"/>
  <c r="J3036" i="21"/>
  <c r="L3036" i="21"/>
  <c r="I3036" i="21"/>
  <c r="N3036" i="21"/>
  <c r="P3036" i="21"/>
  <c r="N3037" i="21"/>
  <c r="P3037" i="21"/>
  <c r="L3037" i="21"/>
  <c r="I3037" i="21"/>
  <c r="J3037" i="21"/>
  <c r="H3038" i="21"/>
  <c r="Q3036" i="21"/>
  <c r="K3036" i="21"/>
  <c r="O3036" i="21"/>
  <c r="M3036" i="21"/>
  <c r="Q3037" i="21"/>
  <c r="K3037" i="21"/>
  <c r="O3037" i="21"/>
  <c r="M3037" i="21"/>
  <c r="H3039" i="21"/>
  <c r="J3038" i="21"/>
  <c r="L3038" i="21"/>
  <c r="N3038" i="21"/>
  <c r="I3038" i="21"/>
  <c r="P3038" i="21"/>
  <c r="J3039" i="21"/>
  <c r="L3039" i="21"/>
  <c r="N3039" i="21"/>
  <c r="P3039" i="21"/>
  <c r="H3040" i="21"/>
  <c r="I3039" i="21"/>
  <c r="K3038" i="21"/>
  <c r="O3038" i="21"/>
  <c r="M3038" i="21"/>
  <c r="Q3038" i="21"/>
  <c r="J3040" i="21"/>
  <c r="L3040" i="21"/>
  <c r="N3040" i="21"/>
  <c r="I3040" i="21"/>
  <c r="H3041" i="21"/>
  <c r="P3040" i="21"/>
  <c r="O3039" i="21"/>
  <c r="Q3039" i="21"/>
  <c r="M3039" i="21"/>
  <c r="K3039" i="21"/>
  <c r="Q3040" i="21"/>
  <c r="K3040" i="21"/>
  <c r="O3040" i="21"/>
  <c r="M3040" i="21"/>
  <c r="N3041" i="21"/>
  <c r="P3041" i="21"/>
  <c r="I3041" i="21"/>
  <c r="J3041" i="21"/>
  <c r="L3041" i="21"/>
  <c r="H3042" i="21"/>
  <c r="M3041" i="21"/>
  <c r="Q3041" i="21"/>
  <c r="K3041" i="21"/>
  <c r="O3041" i="21"/>
  <c r="J3042" i="21"/>
  <c r="L3042" i="21"/>
  <c r="N3042" i="21"/>
  <c r="H3043" i="21"/>
  <c r="I3042" i="21"/>
  <c r="P3042" i="21"/>
  <c r="L3043" i="21"/>
  <c r="N3043" i="21"/>
  <c r="P3043" i="21"/>
  <c r="H3044" i="21"/>
  <c r="J3043" i="21"/>
  <c r="I3043" i="21"/>
  <c r="K3042" i="21"/>
  <c r="O3042" i="21"/>
  <c r="M3042" i="21"/>
  <c r="Q3042" i="21"/>
  <c r="J3044" i="21"/>
  <c r="L3044" i="21"/>
  <c r="N3044" i="21"/>
  <c r="I3044" i="21"/>
  <c r="H3045" i="21"/>
  <c r="P3044" i="21"/>
  <c r="K3043" i="21"/>
  <c r="Q3043" i="21"/>
  <c r="O3043" i="21"/>
  <c r="M3043" i="21"/>
  <c r="M3044" i="21"/>
  <c r="Q3044" i="21"/>
  <c r="K3044" i="21"/>
  <c r="O3044" i="21"/>
  <c r="P3045" i="21"/>
  <c r="H3046" i="21"/>
  <c r="J3045" i="21"/>
  <c r="L3045" i="21"/>
  <c r="N3045" i="21"/>
  <c r="I3045" i="21"/>
  <c r="I3046" i="21"/>
  <c r="J3046" i="21"/>
  <c r="P3046" i="21"/>
  <c r="H3047" i="21"/>
  <c r="L3046" i="21"/>
  <c r="N3046" i="21"/>
  <c r="O3045" i="21"/>
  <c r="M3045" i="21"/>
  <c r="Q3045" i="21"/>
  <c r="K3045" i="21"/>
  <c r="K3046" i="21"/>
  <c r="O3046" i="21"/>
  <c r="M3046" i="21"/>
  <c r="Q3046" i="21"/>
  <c r="N3047" i="21"/>
  <c r="P3047" i="21"/>
  <c r="I3047" i="21"/>
  <c r="J3047" i="21"/>
  <c r="L3047" i="21"/>
  <c r="H3048" i="21"/>
  <c r="Q3047" i="21"/>
  <c r="K3047" i="21"/>
  <c r="O3047" i="21"/>
  <c r="M3047" i="21"/>
  <c r="L3048" i="21"/>
  <c r="N3048" i="21"/>
  <c r="P3048" i="21"/>
  <c r="I3048" i="21"/>
  <c r="H3049" i="21"/>
  <c r="J3048" i="21"/>
  <c r="O3048" i="21"/>
  <c r="M3048" i="21"/>
  <c r="Q3048" i="21"/>
  <c r="K3048" i="21"/>
  <c r="I3049" i="21"/>
  <c r="J3049" i="21"/>
  <c r="L3049" i="21"/>
  <c r="N3049" i="21"/>
  <c r="P3049" i="21"/>
  <c r="H3050" i="21"/>
  <c r="M3049" i="21"/>
  <c r="K3049" i="21"/>
  <c r="O3049" i="21"/>
  <c r="Q3049" i="21"/>
  <c r="J3050" i="21"/>
  <c r="L3050" i="21"/>
  <c r="N3050" i="21"/>
  <c r="H3051" i="21"/>
  <c r="I3050" i="21"/>
  <c r="P3050" i="21"/>
  <c r="P3051" i="21"/>
  <c r="I3051" i="21"/>
  <c r="J3051" i="21"/>
  <c r="L3051" i="21"/>
  <c r="N3051" i="21"/>
  <c r="H3052" i="21"/>
  <c r="Q3050" i="21"/>
  <c r="O3050" i="21"/>
  <c r="M3050" i="21"/>
  <c r="K3050" i="21"/>
  <c r="Q3051" i="21"/>
  <c r="K3051" i="21"/>
  <c r="O3051" i="21"/>
  <c r="M3051" i="21"/>
  <c r="N3052" i="21"/>
  <c r="P3052" i="21"/>
  <c r="L3052" i="21"/>
  <c r="H3053" i="21"/>
  <c r="I3052" i="21"/>
  <c r="J3052" i="21"/>
  <c r="N3053" i="21"/>
  <c r="P3053" i="21"/>
  <c r="I3053" i="21"/>
  <c r="H3054" i="21"/>
  <c r="J3053" i="21"/>
  <c r="L3053" i="21"/>
  <c r="Q3052" i="21"/>
  <c r="K3052" i="21"/>
  <c r="O3052" i="21"/>
  <c r="M3052" i="21"/>
  <c r="M3053" i="21"/>
  <c r="Q3053" i="21"/>
  <c r="K3053" i="21"/>
  <c r="O3053" i="21"/>
  <c r="H3055" i="21"/>
  <c r="I3054" i="21"/>
  <c r="J3054" i="21"/>
  <c r="L3054" i="21"/>
  <c r="N3054" i="21"/>
  <c r="P3054" i="21"/>
  <c r="H3056" i="21"/>
  <c r="J3055" i="21"/>
  <c r="L3055" i="21"/>
  <c r="N3055" i="21"/>
  <c r="P3055" i="21"/>
  <c r="I3055" i="21"/>
  <c r="K3054" i="21"/>
  <c r="O3054" i="21"/>
  <c r="M3054" i="21"/>
  <c r="Q3054" i="21"/>
  <c r="L3056" i="21"/>
  <c r="N3056" i="21"/>
  <c r="I3056" i="21"/>
  <c r="J3056" i="21"/>
  <c r="H3057" i="21"/>
  <c r="P3056" i="21"/>
  <c r="M3055" i="21"/>
  <c r="Q3055" i="21"/>
  <c r="K3055" i="21"/>
  <c r="O3055" i="21"/>
  <c r="K3056" i="21"/>
  <c r="Q3056" i="21"/>
  <c r="O3056" i="21"/>
  <c r="M3056" i="21"/>
  <c r="I3057" i="21"/>
  <c r="J3057" i="21"/>
  <c r="L3057" i="21"/>
  <c r="N3057" i="21"/>
  <c r="P3057" i="21"/>
  <c r="H3058" i="21"/>
  <c r="K3057" i="21"/>
  <c r="O3057" i="21"/>
  <c r="M3057" i="21"/>
  <c r="Q3057" i="21"/>
  <c r="J3058" i="21"/>
  <c r="L3058" i="21"/>
  <c r="N3058" i="21"/>
  <c r="H3059" i="21"/>
  <c r="P3058" i="21"/>
  <c r="I3058" i="21"/>
  <c r="P3059" i="21"/>
  <c r="I3059" i="21"/>
  <c r="J3059" i="21"/>
  <c r="L3059" i="21"/>
  <c r="H3060" i="21"/>
  <c r="N3059" i="21"/>
  <c r="M3058" i="21"/>
  <c r="Q3058" i="21"/>
  <c r="K3058" i="21"/>
  <c r="O3058" i="21"/>
  <c r="M3059" i="21"/>
  <c r="Q3059" i="21"/>
  <c r="K3059" i="21"/>
  <c r="O3059" i="21"/>
  <c r="J3060" i="21"/>
  <c r="L3060" i="21"/>
  <c r="I3060" i="21"/>
  <c r="H3061" i="21"/>
  <c r="N3060" i="21"/>
  <c r="P3060" i="21"/>
  <c r="Q3060" i="21"/>
  <c r="K3060" i="21"/>
  <c r="O3060" i="21"/>
  <c r="M3060" i="21"/>
  <c r="I3061" i="21"/>
  <c r="J3061" i="21"/>
  <c r="L3061" i="21"/>
  <c r="N3061" i="21"/>
  <c r="P3061" i="21"/>
  <c r="H3062" i="21"/>
  <c r="K3061" i="21"/>
  <c r="O3061" i="21"/>
  <c r="M3061" i="21"/>
  <c r="Q3061" i="21"/>
  <c r="L3062" i="21"/>
  <c r="N3062" i="21"/>
  <c r="H3063" i="21"/>
  <c r="J3062" i="21"/>
  <c r="I3062" i="21"/>
  <c r="P3062" i="21"/>
  <c r="I3063" i="21"/>
  <c r="J3063" i="21"/>
  <c r="N3063" i="21"/>
  <c r="P3063" i="21"/>
  <c r="L3063" i="21"/>
  <c r="H3064" i="21"/>
  <c r="K3062" i="21"/>
  <c r="O3062" i="21"/>
  <c r="M3062" i="21"/>
  <c r="Q3062" i="21"/>
  <c r="K3063" i="21"/>
  <c r="Q3063" i="21"/>
  <c r="O3063" i="21"/>
  <c r="M3063" i="21"/>
  <c r="J3064" i="21"/>
  <c r="L3064" i="21"/>
  <c r="N3064" i="21"/>
  <c r="H3065" i="21"/>
  <c r="P3064" i="21"/>
  <c r="I3064" i="21"/>
  <c r="N3065" i="21"/>
  <c r="P3065" i="21"/>
  <c r="L3065" i="21"/>
  <c r="I3065" i="21"/>
  <c r="H3066" i="21"/>
  <c r="J3065" i="21"/>
  <c r="Q3064" i="21"/>
  <c r="M3064" i="21"/>
  <c r="K3064" i="21"/>
  <c r="O3064" i="21"/>
  <c r="Q3065" i="21"/>
  <c r="K3065" i="21"/>
  <c r="O3065" i="21"/>
  <c r="M3065" i="21"/>
  <c r="L3066" i="21"/>
  <c r="N3066" i="21"/>
  <c r="P3066" i="21"/>
  <c r="I3066" i="21"/>
  <c r="H3067" i="21"/>
  <c r="J3066" i="21"/>
  <c r="K3066" i="21"/>
  <c r="O3066" i="21"/>
  <c r="M3066" i="21"/>
  <c r="Q3066" i="21"/>
  <c r="N3067" i="21"/>
  <c r="P3067" i="21"/>
  <c r="L3067" i="21"/>
  <c r="H3068" i="21"/>
  <c r="I3067" i="21"/>
  <c r="J3067" i="21"/>
  <c r="I3068" i="21"/>
  <c r="J3068" i="21"/>
  <c r="L3068" i="21"/>
  <c r="H3069" i="21"/>
  <c r="N3068" i="21"/>
  <c r="P3068" i="21"/>
  <c r="Q3067" i="21"/>
  <c r="K3067" i="21"/>
  <c r="O3067" i="21"/>
  <c r="M3067" i="21"/>
  <c r="O3068" i="21"/>
  <c r="M3068" i="21"/>
  <c r="K3068" i="21"/>
  <c r="Q3068" i="21"/>
  <c r="N3069" i="21"/>
  <c r="P3069" i="21"/>
  <c r="L3069" i="21"/>
  <c r="I3069" i="21"/>
  <c r="H3070" i="21"/>
  <c r="J3069" i="21"/>
  <c r="K3069" i="21"/>
  <c r="O3069" i="21"/>
  <c r="M3069" i="21"/>
  <c r="Q3069" i="21"/>
  <c r="J3070" i="21"/>
  <c r="L3070" i="21"/>
  <c r="N3070" i="21"/>
  <c r="H3071" i="21"/>
  <c r="P3070" i="21"/>
  <c r="I3070" i="21"/>
  <c r="J3071" i="21"/>
  <c r="L3071" i="21"/>
  <c r="N3071" i="21"/>
  <c r="P3071" i="21"/>
  <c r="I3071" i="21"/>
  <c r="H3072" i="21"/>
  <c r="K3070" i="21"/>
  <c r="O3070" i="21"/>
  <c r="M3070" i="21"/>
  <c r="Q3070" i="21"/>
  <c r="Q3071" i="21"/>
  <c r="K3071" i="21"/>
  <c r="O3071" i="21"/>
  <c r="M3071" i="21"/>
  <c r="P3072" i="21"/>
  <c r="I3072" i="21"/>
  <c r="J3072" i="21"/>
  <c r="H3073" i="21"/>
  <c r="L3072" i="21"/>
  <c r="N3072" i="21"/>
  <c r="O3072" i="21"/>
  <c r="M3072" i="21"/>
  <c r="Q3072" i="21"/>
  <c r="K3072" i="21"/>
  <c r="N3073" i="21"/>
  <c r="P3073" i="21"/>
  <c r="L3073" i="21"/>
  <c r="H3074" i="21"/>
  <c r="I3073" i="21"/>
  <c r="J3073" i="21"/>
  <c r="J3074" i="21"/>
  <c r="L3074" i="21"/>
  <c r="N3074" i="21"/>
  <c r="I3074" i="21"/>
  <c r="H3075" i="21"/>
  <c r="P3074" i="21"/>
  <c r="M3073" i="21"/>
  <c r="Q3073" i="21"/>
  <c r="K3073" i="21"/>
  <c r="O3073" i="21"/>
  <c r="M3074" i="21"/>
  <c r="K3074" i="21"/>
  <c r="O3074" i="21"/>
  <c r="Q3074" i="21"/>
  <c r="N3075" i="21"/>
  <c r="P3075" i="21"/>
  <c r="L3075" i="21"/>
  <c r="I3075" i="21"/>
  <c r="H3076" i="21"/>
  <c r="J3075" i="21"/>
  <c r="K3075" i="21"/>
  <c r="Q3075" i="21"/>
  <c r="O3075" i="21"/>
  <c r="M3075" i="21"/>
  <c r="J3076" i="21"/>
  <c r="L3076" i="21"/>
  <c r="N3076" i="21"/>
  <c r="H3077" i="21"/>
  <c r="I3076" i="21"/>
  <c r="P3076" i="21"/>
  <c r="N3077" i="21"/>
  <c r="P3077" i="21"/>
  <c r="J3077" i="21"/>
  <c r="L3077" i="21"/>
  <c r="I3077" i="21"/>
  <c r="H3078" i="21"/>
  <c r="M3076" i="21"/>
  <c r="Q3076" i="21"/>
  <c r="K3076" i="21"/>
  <c r="O3076" i="21"/>
  <c r="O3077" i="21"/>
  <c r="M3077" i="21"/>
  <c r="Q3077" i="21"/>
  <c r="K3077" i="21"/>
  <c r="H3079" i="21"/>
  <c r="J3078" i="21"/>
  <c r="P3078" i="21"/>
  <c r="I3078" i="21"/>
  <c r="L3078" i="21"/>
  <c r="N3078" i="21"/>
  <c r="N3079" i="21"/>
  <c r="P3079" i="21"/>
  <c r="L3079" i="21"/>
  <c r="H3080" i="21"/>
  <c r="I3079" i="21"/>
  <c r="J3079" i="21"/>
  <c r="K3078" i="21"/>
  <c r="O3078" i="21"/>
  <c r="M3078" i="21"/>
  <c r="Q3078" i="21"/>
  <c r="L3080" i="21"/>
  <c r="N3080" i="21"/>
  <c r="P3080" i="21"/>
  <c r="I3080" i="21"/>
  <c r="H3081" i="21"/>
  <c r="J3080" i="21"/>
  <c r="Q3079" i="21"/>
  <c r="K3079" i="21"/>
  <c r="O3079" i="21"/>
  <c r="M3079" i="21"/>
  <c r="O3080" i="21"/>
  <c r="M3080" i="21"/>
  <c r="Q3080" i="21"/>
  <c r="K3080" i="21"/>
  <c r="H3082" i="21"/>
  <c r="J3081" i="21"/>
  <c r="L3081" i="21"/>
  <c r="N3081" i="21"/>
  <c r="P3081" i="21"/>
  <c r="I3081" i="21"/>
  <c r="H3083" i="21"/>
  <c r="N3082" i="21"/>
  <c r="P3082" i="21"/>
  <c r="I3082" i="21"/>
  <c r="J3082" i="21"/>
  <c r="L3082" i="21"/>
  <c r="O3081" i="21"/>
  <c r="M3081" i="21"/>
  <c r="Q3081" i="21"/>
  <c r="K3081" i="21"/>
  <c r="P3083" i="21"/>
  <c r="J3083" i="21"/>
  <c r="N3083" i="21"/>
  <c r="L3083" i="21"/>
  <c r="H3084" i="21"/>
  <c r="I3083" i="21"/>
  <c r="K3082" i="21"/>
  <c r="O3082" i="21"/>
  <c r="M3082" i="21"/>
  <c r="Q3082" i="21"/>
  <c r="N3084" i="21"/>
  <c r="P3084" i="21"/>
  <c r="L3084" i="21"/>
  <c r="I3084" i="21"/>
  <c r="H3085" i="21"/>
  <c r="J3084" i="21"/>
  <c r="Q3083" i="21"/>
  <c r="K3083" i="21"/>
  <c r="O3083" i="21"/>
  <c r="M3083" i="21"/>
  <c r="K3084" i="21"/>
  <c r="O3084" i="21"/>
  <c r="M3084" i="21"/>
  <c r="Q3084" i="21"/>
  <c r="H3086" i="21"/>
  <c r="J3085" i="21"/>
  <c r="L3085" i="21"/>
  <c r="N3085" i="21"/>
  <c r="P3085" i="21"/>
  <c r="I3085" i="21"/>
  <c r="L3086" i="21"/>
  <c r="N3086" i="21"/>
  <c r="P3086" i="21"/>
  <c r="I3086" i="21"/>
  <c r="H3087" i="21"/>
  <c r="J3086" i="21"/>
  <c r="O3085" i="21"/>
  <c r="M3085" i="21"/>
  <c r="Q3085" i="21"/>
  <c r="K3085" i="21"/>
  <c r="K3086" i="21"/>
  <c r="O3086" i="21"/>
  <c r="M3086" i="21"/>
  <c r="Q3086" i="21"/>
  <c r="I3087" i="21"/>
  <c r="N3087" i="21"/>
  <c r="P3087" i="21"/>
  <c r="J3087" i="21"/>
  <c r="L3087" i="21"/>
  <c r="H3088" i="21"/>
  <c r="Q3087" i="21"/>
  <c r="K3087" i="21"/>
  <c r="O3087" i="21"/>
  <c r="M3087" i="21"/>
  <c r="P3088" i="21"/>
  <c r="L3088" i="21"/>
  <c r="N3088" i="21"/>
  <c r="I3088" i="21"/>
  <c r="H3089" i="21"/>
  <c r="J3088" i="21"/>
  <c r="K3088" i="21"/>
  <c r="Q3088" i="21"/>
  <c r="O3088" i="21"/>
  <c r="M3088" i="21"/>
  <c r="I3089" i="21"/>
  <c r="J3089" i="21"/>
  <c r="L3089" i="21"/>
  <c r="N3089" i="21"/>
  <c r="P3089" i="21"/>
  <c r="H3090" i="21"/>
  <c r="K3089" i="21"/>
  <c r="O3089" i="21"/>
  <c r="M3089" i="21"/>
  <c r="Q3089" i="21"/>
  <c r="J3090" i="21"/>
  <c r="L3090" i="21"/>
  <c r="N3090" i="21"/>
  <c r="H3091" i="21"/>
  <c r="P3090" i="21"/>
  <c r="I3090" i="21"/>
  <c r="P3091" i="21"/>
  <c r="I3091" i="21"/>
  <c r="J3091" i="21"/>
  <c r="L3091" i="21"/>
  <c r="H3092" i="21"/>
  <c r="N3091" i="21"/>
  <c r="M3090" i="21"/>
  <c r="Q3090" i="21"/>
  <c r="K3090" i="21"/>
  <c r="O3090" i="21"/>
  <c r="M3091" i="21"/>
  <c r="Q3091" i="21"/>
  <c r="K3091" i="21"/>
  <c r="O3091" i="21"/>
  <c r="J3092" i="21"/>
  <c r="L3092" i="21"/>
  <c r="H3093" i="21"/>
  <c r="I3092" i="21"/>
  <c r="N3092" i="21"/>
  <c r="P3092" i="21"/>
  <c r="L3093" i="21"/>
  <c r="N3093" i="21"/>
  <c r="P3093" i="21"/>
  <c r="H3094" i="21"/>
  <c r="I3093" i="21"/>
  <c r="J3093" i="21"/>
  <c r="Q3092" i="21"/>
  <c r="K3092" i="21"/>
  <c r="O3092" i="21"/>
  <c r="M3092" i="21"/>
  <c r="L3094" i="21"/>
  <c r="N3094" i="21"/>
  <c r="H3095" i="21"/>
  <c r="J3094" i="21"/>
  <c r="I3094" i="21"/>
  <c r="P3094" i="21"/>
  <c r="K3093" i="21"/>
  <c r="O3093" i="21"/>
  <c r="M3093" i="21"/>
  <c r="Q3093" i="21"/>
  <c r="H3096" i="21"/>
  <c r="J3095" i="21"/>
  <c r="N3095" i="21"/>
  <c r="P3095" i="21"/>
  <c r="L3095" i="21"/>
  <c r="I3095" i="21"/>
  <c r="K3094" i="21"/>
  <c r="O3094" i="21"/>
  <c r="M3094" i="21"/>
  <c r="Q3094" i="21"/>
  <c r="H3097" i="21"/>
  <c r="J3096" i="21"/>
  <c r="L3096" i="21"/>
  <c r="N3096" i="21"/>
  <c r="P3096" i="21"/>
  <c r="I3096" i="21"/>
  <c r="M3095" i="21"/>
  <c r="Q3095" i="21"/>
  <c r="K3095" i="21"/>
  <c r="O3095" i="21"/>
  <c r="I3097" i="21"/>
  <c r="H3098" i="21"/>
  <c r="N3097" i="21"/>
  <c r="J3097" i="21"/>
  <c r="P3097" i="21"/>
  <c r="L3097" i="21"/>
  <c r="Q3096" i="21"/>
  <c r="K3096" i="21"/>
  <c r="O3096" i="21"/>
  <c r="M3096" i="21"/>
  <c r="Q3097" i="21"/>
  <c r="K3097" i="21"/>
  <c r="O3097" i="21"/>
  <c r="M3097" i="21"/>
  <c r="L3098" i="21"/>
  <c r="N3098" i="21"/>
  <c r="P3098" i="21"/>
  <c r="I3098" i="21"/>
  <c r="H3099" i="21"/>
  <c r="J3098" i="21"/>
  <c r="K3098" i="21"/>
  <c r="O3098" i="21"/>
  <c r="M3098" i="21"/>
  <c r="Q3098" i="21"/>
  <c r="N3099" i="21"/>
  <c r="P3099" i="21"/>
  <c r="L3099" i="21"/>
  <c r="H3100" i="21"/>
  <c r="I3099" i="21"/>
  <c r="J3099" i="21"/>
  <c r="I3100" i="21"/>
  <c r="J3100" i="21"/>
  <c r="L3100" i="21"/>
  <c r="H3101" i="21"/>
  <c r="N3100" i="21"/>
  <c r="P3100" i="21"/>
  <c r="Q3099" i="21"/>
  <c r="K3099" i="21"/>
  <c r="O3099" i="21"/>
  <c r="M3099" i="21"/>
  <c r="O3100" i="21"/>
  <c r="M3100" i="21"/>
  <c r="K3100" i="21"/>
  <c r="Q3100" i="21"/>
  <c r="N3101" i="21"/>
  <c r="P3101" i="21"/>
  <c r="L3101" i="21"/>
  <c r="I3101" i="21"/>
  <c r="H3102" i="21"/>
  <c r="J3101" i="21"/>
  <c r="K3101" i="21"/>
  <c r="O3101" i="21"/>
  <c r="M3101" i="21"/>
  <c r="Q3101" i="21"/>
  <c r="J3102" i="21"/>
  <c r="L3102" i="21"/>
  <c r="N3102" i="21"/>
  <c r="H3103" i="21"/>
  <c r="P3102" i="21"/>
  <c r="I3102" i="21"/>
  <c r="J3103" i="21"/>
  <c r="L3103" i="21"/>
  <c r="N3103" i="21"/>
  <c r="P3103" i="21"/>
  <c r="I3103" i="21"/>
  <c r="H3104" i="21"/>
  <c r="K3102" i="21"/>
  <c r="O3102" i="21"/>
  <c r="M3102" i="21"/>
  <c r="Q3102" i="21"/>
  <c r="Q3103" i="21"/>
  <c r="K3103" i="21"/>
  <c r="O3103" i="21"/>
  <c r="M3103" i="21"/>
  <c r="P3104" i="21"/>
  <c r="I3104" i="21"/>
  <c r="J3104" i="21"/>
  <c r="H3105" i="21"/>
  <c r="L3104" i="21"/>
  <c r="N3104" i="21"/>
  <c r="O3104" i="21"/>
  <c r="M3104" i="21"/>
  <c r="Q3104" i="21"/>
  <c r="K3104" i="21"/>
  <c r="N3105" i="21"/>
  <c r="P3105" i="21"/>
  <c r="L3105" i="21"/>
  <c r="H3106" i="21"/>
  <c r="I3105" i="21"/>
  <c r="J3105" i="21"/>
  <c r="J3106" i="21"/>
  <c r="L3106" i="21"/>
  <c r="N3106" i="21"/>
  <c r="I3106" i="21"/>
  <c r="H3107" i="21"/>
  <c r="P3106" i="21"/>
  <c r="M3105" i="21"/>
  <c r="Q3105" i="21"/>
  <c r="K3105" i="21"/>
  <c r="O3105" i="21"/>
  <c r="M3106" i="21"/>
  <c r="K3106" i="21"/>
  <c r="O3106" i="21"/>
  <c r="Q3106" i="21"/>
  <c r="N3107" i="21"/>
  <c r="P3107" i="21"/>
  <c r="L3107" i="21"/>
  <c r="I3107" i="21"/>
  <c r="H3108" i="21"/>
  <c r="J3107" i="21"/>
  <c r="K3107" i="21"/>
  <c r="Q3107" i="21"/>
  <c r="O3107" i="21"/>
  <c r="M3107" i="21"/>
  <c r="J3108" i="21"/>
  <c r="L3108" i="21"/>
  <c r="N3108" i="21"/>
  <c r="H3109" i="21"/>
  <c r="I3108" i="21"/>
  <c r="P3108" i="21"/>
  <c r="N3109" i="21"/>
  <c r="P3109" i="21"/>
  <c r="J3109" i="21"/>
  <c r="L3109" i="21"/>
  <c r="I3109" i="21"/>
  <c r="H3110" i="21"/>
  <c r="M3108" i="21"/>
  <c r="Q3108" i="21"/>
  <c r="K3108" i="21"/>
  <c r="O3108" i="21"/>
  <c r="O3109" i="21"/>
  <c r="M3109" i="21"/>
  <c r="Q3109" i="21"/>
  <c r="K3109" i="21"/>
  <c r="H3111" i="21"/>
  <c r="J3110" i="21"/>
  <c r="P3110" i="21"/>
  <c r="I3110" i="21"/>
  <c r="L3110" i="21"/>
  <c r="N3110" i="21"/>
  <c r="N3111" i="21"/>
  <c r="P3111" i="21"/>
  <c r="L3111" i="21"/>
  <c r="H3112" i="21"/>
  <c r="I3111" i="21"/>
  <c r="J3111" i="21"/>
  <c r="K3110" i="21"/>
  <c r="O3110" i="21"/>
  <c r="M3110" i="21"/>
  <c r="Q3110" i="21"/>
  <c r="L3112" i="21"/>
  <c r="N3112" i="21"/>
  <c r="P3112" i="21"/>
  <c r="I3112" i="21"/>
  <c r="H3113" i="21"/>
  <c r="J3112" i="21"/>
  <c r="Q3111" i="21"/>
  <c r="K3111" i="21"/>
  <c r="O3111" i="21"/>
  <c r="M3111" i="21"/>
  <c r="O3112" i="21"/>
  <c r="M3112" i="21"/>
  <c r="Q3112" i="21"/>
  <c r="K3112" i="21"/>
  <c r="H3114" i="21"/>
  <c r="J3113" i="21"/>
  <c r="L3113" i="21"/>
  <c r="N3113" i="21"/>
  <c r="P3113" i="21"/>
  <c r="I3113" i="21"/>
  <c r="H3115" i="21"/>
  <c r="N3114" i="21"/>
  <c r="P3114" i="21"/>
  <c r="I3114" i="21"/>
  <c r="J3114" i="21"/>
  <c r="L3114" i="21"/>
  <c r="O3113" i="21"/>
  <c r="M3113" i="21"/>
  <c r="Q3113" i="21"/>
  <c r="K3113" i="21"/>
  <c r="P3115" i="21"/>
  <c r="J3115" i="21"/>
  <c r="N3115" i="21"/>
  <c r="L3115" i="21"/>
  <c r="H3116" i="21"/>
  <c r="I3115" i="21"/>
  <c r="K3114" i="21"/>
  <c r="O3114" i="21"/>
  <c r="M3114" i="21"/>
  <c r="Q3114" i="21"/>
  <c r="N3116" i="21"/>
  <c r="P3116" i="21"/>
  <c r="L3116" i="21"/>
  <c r="I3116" i="21"/>
  <c r="H3117" i="21"/>
  <c r="J3116" i="21"/>
  <c r="Q3115" i="21"/>
  <c r="K3115" i="21"/>
  <c r="O3115" i="21"/>
  <c r="M3115" i="21"/>
  <c r="K3116" i="21"/>
  <c r="O3116" i="21"/>
  <c r="M3116" i="21"/>
  <c r="Q3116" i="21"/>
  <c r="H3118" i="21"/>
  <c r="J3117" i="21"/>
  <c r="L3117" i="21"/>
  <c r="N3117" i="21"/>
  <c r="P3117" i="21"/>
  <c r="I3117" i="21"/>
  <c r="L3118" i="21"/>
  <c r="N3118" i="21"/>
  <c r="P3118" i="21"/>
  <c r="I3118" i="21"/>
  <c r="H3119" i="21"/>
  <c r="J3118" i="21"/>
  <c r="O3117" i="21"/>
  <c r="M3117" i="21"/>
  <c r="Q3117" i="21"/>
  <c r="K3117" i="21"/>
  <c r="K3118" i="21"/>
  <c r="O3118" i="21"/>
  <c r="M3118" i="21"/>
  <c r="Q3118" i="21"/>
  <c r="I3119" i="21"/>
  <c r="N3119" i="21"/>
  <c r="P3119" i="21"/>
  <c r="J3119" i="21"/>
  <c r="L3119" i="21"/>
  <c r="H3120" i="21"/>
  <c r="Q3119" i="21"/>
  <c r="K3119" i="21"/>
  <c r="O3119" i="21"/>
  <c r="M3119" i="21"/>
  <c r="P3120" i="21"/>
  <c r="L3120" i="21"/>
  <c r="N3120" i="21"/>
  <c r="I3120" i="21"/>
  <c r="H3121" i="21"/>
  <c r="J3120" i="21"/>
  <c r="K3120" i="21"/>
  <c r="Q3120" i="21"/>
  <c r="O3120" i="21"/>
  <c r="M3120" i="21"/>
  <c r="I3121" i="21"/>
  <c r="J3121" i="21"/>
  <c r="L3121" i="21"/>
  <c r="N3121" i="21"/>
  <c r="P3121" i="21"/>
  <c r="H3122" i="21"/>
  <c r="K3121" i="21"/>
  <c r="O3121" i="21"/>
  <c r="M3121" i="21"/>
  <c r="Q3121" i="21"/>
  <c r="J3122" i="21"/>
  <c r="L3122" i="21"/>
  <c r="N3122" i="21"/>
  <c r="H3123" i="21"/>
  <c r="P3122" i="21"/>
  <c r="I3122" i="21"/>
  <c r="P3123" i="21"/>
  <c r="I3123" i="21"/>
  <c r="J3123" i="21"/>
  <c r="L3123" i="21"/>
  <c r="H3124" i="21"/>
  <c r="N3123" i="21"/>
  <c r="M3122" i="21"/>
  <c r="Q3122" i="21"/>
  <c r="K3122" i="21"/>
  <c r="O3122" i="21"/>
  <c r="M3123" i="21"/>
  <c r="Q3123" i="21"/>
  <c r="K3123" i="21"/>
  <c r="O3123" i="21"/>
  <c r="J3124" i="21"/>
  <c r="L3124" i="21"/>
  <c r="H3125" i="21"/>
  <c r="I3124" i="21"/>
  <c r="N3124" i="21"/>
  <c r="P3124" i="21"/>
  <c r="L3125" i="21"/>
  <c r="N3125" i="21"/>
  <c r="P3125" i="21"/>
  <c r="H3126" i="21"/>
  <c r="I3125" i="21"/>
  <c r="J3125" i="21"/>
  <c r="Q3124" i="21"/>
  <c r="K3124" i="21"/>
  <c r="O3124" i="21"/>
  <c r="M3124" i="21"/>
  <c r="L3126" i="21"/>
  <c r="N3126" i="21"/>
  <c r="H3127" i="21"/>
  <c r="J3126" i="21"/>
  <c r="I3126" i="21"/>
  <c r="P3126" i="21"/>
  <c r="K3125" i="21"/>
  <c r="O3125" i="21"/>
  <c r="M3125" i="21"/>
  <c r="Q3125" i="21"/>
  <c r="H3128" i="21"/>
  <c r="J3127" i="21"/>
  <c r="N3127" i="21"/>
  <c r="P3127" i="21"/>
  <c r="L3127" i="21"/>
  <c r="I3127" i="21"/>
  <c r="K3126" i="21"/>
  <c r="O3126" i="21"/>
  <c r="M3126" i="21"/>
  <c r="Q3126" i="21"/>
  <c r="H3129" i="21"/>
  <c r="J3128" i="21"/>
  <c r="L3128" i="21"/>
  <c r="N3128" i="21"/>
  <c r="P3128" i="21"/>
  <c r="I3128" i="21"/>
  <c r="M3127" i="21"/>
  <c r="Q3127" i="21"/>
  <c r="K3127" i="21"/>
  <c r="O3127" i="21"/>
  <c r="I3129" i="21"/>
  <c r="H3130" i="21"/>
  <c r="N3129" i="21"/>
  <c r="J3129" i="21"/>
  <c r="P3129" i="21"/>
  <c r="L3129" i="21"/>
  <c r="Q3128" i="21"/>
  <c r="K3128" i="21"/>
  <c r="O3128" i="21"/>
  <c r="M3128" i="21"/>
  <c r="Q3129" i="21"/>
  <c r="K3129" i="21"/>
  <c r="O3129" i="21"/>
  <c r="M3129" i="21"/>
  <c r="L3130" i="21"/>
  <c r="N3130" i="21"/>
  <c r="P3130" i="21"/>
  <c r="I3130" i="21"/>
  <c r="H3131" i="21"/>
  <c r="J3130" i="21"/>
  <c r="K3130" i="21"/>
  <c r="O3130" i="21"/>
  <c r="M3130" i="21"/>
  <c r="Q3130" i="21"/>
  <c r="N3131" i="21"/>
  <c r="P3131" i="21"/>
  <c r="L3131" i="21"/>
  <c r="H3132" i="21"/>
  <c r="I3131" i="21"/>
  <c r="J3131" i="21"/>
  <c r="I3132" i="21"/>
  <c r="J3132" i="21"/>
  <c r="L3132" i="21"/>
  <c r="H3133" i="21"/>
  <c r="N3132" i="21"/>
  <c r="P3132" i="21"/>
  <c r="Q3131" i="21"/>
  <c r="K3131" i="21"/>
  <c r="O3131" i="21"/>
  <c r="M3131" i="21"/>
  <c r="O3132" i="21"/>
  <c r="M3132" i="21"/>
  <c r="K3132" i="21"/>
  <c r="Q3132" i="21"/>
  <c r="N3133" i="21"/>
  <c r="P3133" i="21"/>
  <c r="L3133" i="21"/>
  <c r="I3133" i="21"/>
  <c r="H3134" i="21"/>
  <c r="J3133" i="21"/>
  <c r="K3133" i="21"/>
  <c r="O3133" i="21"/>
  <c r="M3133" i="21"/>
  <c r="Q3133" i="21"/>
  <c r="J3134" i="21"/>
  <c r="L3134" i="21"/>
  <c r="N3134" i="21"/>
  <c r="I3134" i="21"/>
  <c r="P3134" i="21"/>
  <c r="H3135" i="21"/>
  <c r="O3134" i="21"/>
  <c r="M3134" i="21"/>
  <c r="K3134" i="21"/>
  <c r="Q3134" i="21"/>
  <c r="N3135" i="21"/>
  <c r="P3135" i="21"/>
  <c r="L3135" i="21"/>
  <c r="H3136" i="21"/>
  <c r="I3135" i="21"/>
  <c r="J3135" i="21"/>
  <c r="P3136" i="21"/>
  <c r="I3136" i="21"/>
  <c r="J3136" i="21"/>
  <c r="H3137" i="21"/>
  <c r="L3136" i="21"/>
  <c r="N3136" i="21"/>
  <c r="Q3135" i="21"/>
  <c r="K3135" i="21"/>
  <c r="O3135" i="21"/>
  <c r="M3135" i="21"/>
  <c r="O3136" i="21"/>
  <c r="M3136" i="21"/>
  <c r="Q3136" i="21"/>
  <c r="K3136" i="21"/>
  <c r="N3137" i="21"/>
  <c r="P3137" i="21"/>
  <c r="L3137" i="21"/>
  <c r="H3138" i="21"/>
  <c r="I3137" i="21"/>
  <c r="J3137" i="21"/>
  <c r="J3138" i="21"/>
  <c r="L3138" i="21"/>
  <c r="N3138" i="21"/>
  <c r="H3139" i="21"/>
  <c r="I3138" i="21"/>
  <c r="P3138" i="21"/>
  <c r="M3137" i="21"/>
  <c r="Q3137" i="21"/>
  <c r="K3137" i="21"/>
  <c r="O3137" i="21"/>
  <c r="L3139" i="21"/>
  <c r="N3139" i="21"/>
  <c r="P3139" i="21"/>
  <c r="H3140" i="21"/>
  <c r="J3139" i="21"/>
  <c r="I3139" i="21"/>
  <c r="K3138" i="21"/>
  <c r="O3138" i="21"/>
  <c r="M3138" i="21"/>
  <c r="Q3138" i="21"/>
  <c r="J3140" i="21"/>
  <c r="L3140" i="21"/>
  <c r="N3140" i="21"/>
  <c r="H3141" i="21"/>
  <c r="I3140" i="21"/>
  <c r="P3140" i="21"/>
  <c r="K3139" i="21"/>
  <c r="Q3139" i="21"/>
  <c r="O3139" i="21"/>
  <c r="M3139" i="21"/>
  <c r="N3141" i="21"/>
  <c r="P3141" i="21"/>
  <c r="J3141" i="21"/>
  <c r="L3141" i="21"/>
  <c r="I3141" i="21"/>
  <c r="H3142" i="21"/>
  <c r="M3140" i="21"/>
  <c r="Q3140" i="21"/>
  <c r="K3140" i="21"/>
  <c r="O3140" i="21"/>
  <c r="O3141" i="21"/>
  <c r="M3141" i="21"/>
  <c r="Q3141" i="21"/>
  <c r="K3141" i="21"/>
  <c r="H3143" i="21"/>
  <c r="J3142" i="21"/>
  <c r="P3142" i="21"/>
  <c r="I3142" i="21"/>
  <c r="L3142" i="21"/>
  <c r="N3142" i="21"/>
  <c r="N3143" i="21"/>
  <c r="P3143" i="21"/>
  <c r="L3143" i="21"/>
  <c r="H3144" i="21"/>
  <c r="I3143" i="21"/>
  <c r="J3143" i="21"/>
  <c r="K3142" i="21"/>
  <c r="O3142" i="21"/>
  <c r="M3142" i="21"/>
  <c r="Q3142" i="21"/>
  <c r="L3144" i="21"/>
  <c r="N3144" i="21"/>
  <c r="P3144" i="21"/>
  <c r="I3144" i="21"/>
  <c r="H3145" i="21"/>
  <c r="J3144" i="21"/>
  <c r="Q3143" i="21"/>
  <c r="K3143" i="21"/>
  <c r="O3143" i="21"/>
  <c r="M3143" i="21"/>
  <c r="O3144" i="21"/>
  <c r="M3144" i="21"/>
  <c r="Q3144" i="21"/>
  <c r="K3144" i="21"/>
  <c r="H3146" i="21"/>
  <c r="J3145" i="21"/>
  <c r="L3145" i="21"/>
  <c r="N3145" i="21"/>
  <c r="P3145" i="21"/>
  <c r="I3145" i="21"/>
  <c r="H3147" i="21"/>
  <c r="N3146" i="21"/>
  <c r="P3146" i="21"/>
  <c r="I3146" i="21"/>
  <c r="J3146" i="21"/>
  <c r="L3146" i="21"/>
  <c r="O3145" i="21"/>
  <c r="M3145" i="21"/>
  <c r="Q3145" i="21"/>
  <c r="K3145" i="21"/>
  <c r="P3147" i="21"/>
  <c r="J3147" i="21"/>
  <c r="N3147" i="21"/>
  <c r="L3147" i="21"/>
  <c r="H3148" i="21"/>
  <c r="I3147" i="21"/>
  <c r="K3146" i="21"/>
  <c r="O3146" i="21"/>
  <c r="M3146" i="21"/>
  <c r="Q3146" i="21"/>
  <c r="N3148" i="21"/>
  <c r="P3148" i="21"/>
  <c r="L3148" i="21"/>
  <c r="I3148" i="21"/>
  <c r="H3149" i="21"/>
  <c r="J3148" i="21"/>
  <c r="Q3147" i="21"/>
  <c r="K3147" i="21"/>
  <c r="O3147" i="21"/>
  <c r="M3147" i="21"/>
  <c r="K3148" i="21"/>
  <c r="O3148" i="21"/>
  <c r="M3148" i="21"/>
  <c r="Q3148" i="21"/>
  <c r="H3150" i="21"/>
  <c r="J3149" i="21"/>
  <c r="L3149" i="21"/>
  <c r="N3149" i="21"/>
  <c r="P3149" i="21"/>
  <c r="I3149" i="21"/>
  <c r="L3150" i="21"/>
  <c r="N3150" i="21"/>
  <c r="P3150" i="21"/>
  <c r="I3150" i="21"/>
  <c r="H3151" i="21"/>
  <c r="J3150" i="21"/>
  <c r="O3149" i="21"/>
  <c r="M3149" i="21"/>
  <c r="Q3149" i="21"/>
  <c r="K3149" i="21"/>
  <c r="K3150" i="21"/>
  <c r="O3150" i="21"/>
  <c r="M3150" i="21"/>
  <c r="Q3150" i="21"/>
  <c r="I3151" i="21"/>
  <c r="N3151" i="21"/>
  <c r="P3151" i="21"/>
  <c r="J3151" i="21"/>
  <c r="L3151" i="21"/>
  <c r="H3152" i="21"/>
  <c r="Q3151" i="21"/>
  <c r="K3151" i="21"/>
  <c r="O3151" i="21"/>
  <c r="M3151" i="21"/>
  <c r="P3152" i="21"/>
  <c r="L3152" i="21"/>
  <c r="N3152" i="21"/>
  <c r="I3152" i="21"/>
  <c r="H3153" i="21"/>
  <c r="J3152" i="21"/>
  <c r="M3152" i="21"/>
  <c r="Q3152" i="21"/>
  <c r="K3152" i="21"/>
  <c r="O3152" i="21"/>
  <c r="H3154" i="21"/>
  <c r="J3153" i="21"/>
  <c r="L3153" i="21"/>
  <c r="N3153" i="21"/>
  <c r="P3153" i="21"/>
  <c r="I3153" i="21"/>
  <c r="J3154" i="21"/>
  <c r="L3154" i="21"/>
  <c r="P3154" i="21"/>
  <c r="I3154" i="21"/>
  <c r="H3155" i="21"/>
  <c r="N3154" i="21"/>
  <c r="O3153" i="21"/>
  <c r="M3153" i="21"/>
  <c r="K3153" i="21"/>
  <c r="Q3153" i="21"/>
  <c r="K3154" i="21"/>
  <c r="O3154" i="21"/>
  <c r="M3154" i="21"/>
  <c r="Q3154" i="21"/>
  <c r="N3155" i="21"/>
  <c r="P3155" i="21"/>
  <c r="I3155" i="21"/>
  <c r="H3156" i="21"/>
  <c r="J3155" i="21"/>
  <c r="L3155" i="21"/>
  <c r="Q3155" i="21"/>
  <c r="O3155" i="21"/>
  <c r="K3155" i="21"/>
  <c r="M3155" i="21"/>
  <c r="P3156" i="21"/>
  <c r="H3157" i="21"/>
  <c r="I3156" i="21"/>
  <c r="J3156" i="21"/>
  <c r="L3156" i="21"/>
  <c r="N3156" i="21"/>
  <c r="L3157" i="21"/>
  <c r="N3157" i="21"/>
  <c r="P3157" i="21"/>
  <c r="H3158" i="21"/>
  <c r="I3157" i="21"/>
  <c r="J3157" i="21"/>
  <c r="Q3156" i="21"/>
  <c r="K3156" i="21"/>
  <c r="O3156" i="21"/>
  <c r="M3156" i="21"/>
  <c r="L3158" i="21"/>
  <c r="N3158" i="21"/>
  <c r="H3159" i="21"/>
  <c r="J3158" i="21"/>
  <c r="I3158" i="21"/>
  <c r="P3158" i="21"/>
  <c r="K3157" i="21"/>
  <c r="O3157" i="21"/>
  <c r="M3157" i="21"/>
  <c r="Q3157" i="21"/>
  <c r="I3159" i="21"/>
  <c r="J3159" i="21"/>
  <c r="N3159" i="21"/>
  <c r="P3159" i="21"/>
  <c r="L3159" i="21"/>
  <c r="H3160" i="21"/>
  <c r="K3158" i="21"/>
  <c r="O3158" i="21"/>
  <c r="M3158" i="21"/>
  <c r="Q3158" i="21"/>
  <c r="K3159" i="21"/>
  <c r="Q3159" i="21"/>
  <c r="O3159" i="21"/>
  <c r="M3159" i="21"/>
  <c r="J3160" i="21"/>
  <c r="L3160" i="21"/>
  <c r="N3160" i="21"/>
  <c r="H3161" i="21"/>
  <c r="P3160" i="21"/>
  <c r="I3160" i="21"/>
  <c r="N3161" i="21"/>
  <c r="P3161" i="21"/>
  <c r="L3161" i="21"/>
  <c r="H3162" i="21"/>
  <c r="I3161" i="21"/>
  <c r="J3161" i="21"/>
  <c r="Q3160" i="21"/>
  <c r="M3160" i="21"/>
  <c r="K3160" i="21"/>
  <c r="O3160" i="21"/>
  <c r="N3162" i="21"/>
  <c r="I3162" i="21"/>
  <c r="J3162" i="21"/>
  <c r="L3162" i="21"/>
  <c r="H3163" i="21"/>
  <c r="P3162" i="21"/>
  <c r="K3161" i="21"/>
  <c r="O3161" i="21"/>
  <c r="M3161" i="21"/>
  <c r="Q3161" i="21"/>
  <c r="K3162" i="21"/>
  <c r="O3162" i="21"/>
  <c r="M3162" i="21"/>
  <c r="Q3162" i="21"/>
  <c r="N3163" i="21"/>
  <c r="P3163" i="21"/>
  <c r="L3163" i="21"/>
  <c r="I3163" i="21"/>
  <c r="H3164" i="21"/>
  <c r="J3163" i="21"/>
  <c r="M3163" i="21"/>
  <c r="Q3163" i="21"/>
  <c r="K3163" i="21"/>
  <c r="O3163" i="21"/>
  <c r="J3164" i="21"/>
  <c r="L3164" i="21"/>
  <c r="N3164" i="21"/>
  <c r="H3165" i="21"/>
  <c r="I3164" i="21"/>
  <c r="P3164" i="21"/>
  <c r="N3165" i="21"/>
  <c r="P3165" i="21"/>
  <c r="L3165" i="21"/>
  <c r="I3165" i="21"/>
  <c r="H3166" i="21"/>
  <c r="J3165" i="21"/>
  <c r="O3164" i="21"/>
  <c r="M3164" i="21"/>
  <c r="K3164" i="21"/>
  <c r="Q3164" i="21"/>
  <c r="K3165" i="21"/>
  <c r="O3165" i="21"/>
  <c r="M3165" i="21"/>
  <c r="Q3165" i="21"/>
  <c r="J3166" i="21"/>
  <c r="L3166" i="21"/>
  <c r="N3166" i="21"/>
  <c r="H3167" i="21"/>
  <c r="P3166" i="21"/>
  <c r="I3166" i="21"/>
  <c r="J3167" i="21"/>
  <c r="L3167" i="21"/>
  <c r="N3167" i="21"/>
  <c r="P3167" i="21"/>
  <c r="H3168" i="21"/>
  <c r="I3167" i="21"/>
  <c r="K3166" i="21"/>
  <c r="O3166" i="21"/>
  <c r="M3166" i="21"/>
  <c r="Q3166" i="21"/>
  <c r="L3168" i="21"/>
  <c r="N3168" i="21"/>
  <c r="H3169" i="21"/>
  <c r="J3168" i="21"/>
  <c r="I3168" i="21"/>
  <c r="P3168" i="21"/>
  <c r="O3167" i="21"/>
  <c r="Q3167" i="21"/>
  <c r="M3167" i="21"/>
  <c r="K3167" i="21"/>
  <c r="P3169" i="21"/>
  <c r="L3169" i="21"/>
  <c r="N3169" i="21"/>
  <c r="H3170" i="21"/>
  <c r="I3169" i="21"/>
  <c r="J3169" i="21"/>
  <c r="O3168" i="21"/>
  <c r="M3168" i="21"/>
  <c r="Q3168" i="21"/>
  <c r="K3168" i="21"/>
  <c r="J3170" i="21"/>
  <c r="L3170" i="21"/>
  <c r="N3170" i="21"/>
  <c r="I3170" i="21"/>
  <c r="H3171" i="21"/>
  <c r="P3170" i="21"/>
  <c r="M3169" i="21"/>
  <c r="Q3169" i="21"/>
  <c r="K3169" i="21"/>
  <c r="O3169" i="21"/>
  <c r="M3170" i="21"/>
  <c r="K3170" i="21"/>
  <c r="O3170" i="21"/>
  <c r="Q3170" i="21"/>
  <c r="N3171" i="21"/>
  <c r="P3171" i="21"/>
  <c r="L3171" i="21"/>
  <c r="I3171" i="21"/>
  <c r="H3172" i="21"/>
  <c r="J3171" i="21"/>
  <c r="K3171" i="21"/>
  <c r="Q3171" i="21"/>
  <c r="O3171" i="21"/>
  <c r="M3171" i="21"/>
  <c r="J3172" i="21"/>
  <c r="L3172" i="21"/>
  <c r="N3172" i="21"/>
  <c r="H3173" i="21"/>
  <c r="I3172" i="21"/>
  <c r="P3172" i="21"/>
  <c r="N3173" i="21"/>
  <c r="P3173" i="21"/>
  <c r="J3173" i="21"/>
  <c r="L3173" i="21"/>
  <c r="I3173" i="21"/>
  <c r="H3174" i="21"/>
  <c r="M3172" i="21"/>
  <c r="Q3172" i="21"/>
  <c r="K3172" i="21"/>
  <c r="O3172" i="21"/>
  <c r="O3173" i="21"/>
  <c r="M3173" i="21"/>
  <c r="Q3173" i="21"/>
  <c r="K3173" i="21"/>
  <c r="H3175" i="21"/>
  <c r="J3174" i="21"/>
  <c r="P3174" i="21"/>
  <c r="I3174" i="21"/>
  <c r="L3174" i="21"/>
  <c r="N3174" i="21"/>
  <c r="N3175" i="21"/>
  <c r="P3175" i="21"/>
  <c r="L3175" i="21"/>
  <c r="I3175" i="21"/>
  <c r="H3176" i="21"/>
  <c r="J3175" i="21"/>
  <c r="K3174" i="21"/>
  <c r="O3174" i="21"/>
  <c r="M3174" i="21"/>
  <c r="Q3174" i="21"/>
  <c r="M3175" i="21"/>
  <c r="Q3175" i="21"/>
  <c r="K3175" i="21"/>
  <c r="O3175" i="21"/>
  <c r="J3176" i="21"/>
  <c r="L3176" i="21"/>
  <c r="N3176" i="21"/>
  <c r="H3177" i="21"/>
  <c r="I3176" i="21"/>
  <c r="P3176" i="21"/>
  <c r="N3177" i="21"/>
  <c r="P3177" i="21"/>
  <c r="I3177" i="21"/>
  <c r="J3177" i="21"/>
  <c r="L3177" i="21"/>
  <c r="H3178" i="21"/>
  <c r="Q3176" i="21"/>
  <c r="K3176" i="21"/>
  <c r="O3176" i="21"/>
  <c r="M3176" i="21"/>
  <c r="M3177" i="21"/>
  <c r="K3177" i="21"/>
  <c r="O3177" i="21"/>
  <c r="Q3177" i="21"/>
  <c r="J3178" i="21"/>
  <c r="L3178" i="21"/>
  <c r="N3178" i="21"/>
  <c r="H3179" i="21"/>
  <c r="I3178" i="21"/>
  <c r="P3178" i="21"/>
  <c r="P3179" i="21"/>
  <c r="H3180" i="21"/>
  <c r="J3179" i="21"/>
  <c r="L3179" i="21"/>
  <c r="N3179" i="21"/>
  <c r="I3179" i="21"/>
  <c r="Q3178" i="21"/>
  <c r="O3178" i="21"/>
  <c r="M3178" i="21"/>
  <c r="K3178" i="21"/>
  <c r="J3180" i="21"/>
  <c r="L3180" i="21"/>
  <c r="N3180" i="21"/>
  <c r="H3181" i="21"/>
  <c r="I3180" i="21"/>
  <c r="P3180" i="21"/>
  <c r="M3179" i="21"/>
  <c r="Q3179" i="21"/>
  <c r="K3179" i="21"/>
  <c r="O3179" i="21"/>
  <c r="N3181" i="21"/>
  <c r="P3181" i="21"/>
  <c r="H3182" i="21"/>
  <c r="I3181" i="21"/>
  <c r="J3181" i="21"/>
  <c r="L3181" i="21"/>
  <c r="Q3180" i="21"/>
  <c r="K3180" i="21"/>
  <c r="O3180" i="21"/>
  <c r="M3180" i="21"/>
  <c r="P3182" i="21"/>
  <c r="I3182" i="21"/>
  <c r="H3183" i="21"/>
  <c r="J3182" i="21"/>
  <c r="L3182" i="21"/>
  <c r="N3182" i="21"/>
  <c r="Q3181" i="21"/>
  <c r="K3181" i="21"/>
  <c r="O3181" i="21"/>
  <c r="M3181" i="21"/>
  <c r="K3182" i="21"/>
  <c r="O3182" i="21"/>
  <c r="M3182" i="21"/>
  <c r="Q3182" i="21"/>
  <c r="H3184" i="21"/>
  <c r="N3183" i="21"/>
  <c r="P3183" i="21"/>
  <c r="J3183" i="21"/>
  <c r="L3183" i="21"/>
  <c r="I3183" i="21"/>
  <c r="L3184" i="21"/>
  <c r="N3184" i="21"/>
  <c r="H3185" i="21"/>
  <c r="J3184" i="21"/>
  <c r="I3184" i="21"/>
  <c r="P3184" i="21"/>
  <c r="M3183" i="21"/>
  <c r="Q3183" i="21"/>
  <c r="K3183" i="21"/>
  <c r="O3183" i="21"/>
  <c r="P3185" i="21"/>
  <c r="J3185" i="21"/>
  <c r="N3185" i="21"/>
  <c r="I3185" i="21"/>
  <c r="L3185" i="21"/>
  <c r="H3186" i="21"/>
  <c r="Q3184" i="21"/>
  <c r="K3184" i="21"/>
  <c r="O3184" i="21"/>
  <c r="M3184" i="21"/>
  <c r="O3185" i="21"/>
  <c r="M3185" i="21"/>
  <c r="K3185" i="21"/>
  <c r="Q3185" i="21"/>
  <c r="J3186" i="21"/>
  <c r="N3186" i="21"/>
  <c r="P3186" i="21"/>
  <c r="H3187" i="21"/>
  <c r="I3186" i="21"/>
  <c r="L3186" i="21"/>
  <c r="H3188" i="21"/>
  <c r="J3187" i="21"/>
  <c r="P3187" i="21"/>
  <c r="L3187" i="21"/>
  <c r="N3187" i="21"/>
  <c r="I3187" i="21"/>
  <c r="K3186" i="21"/>
  <c r="O3186" i="21"/>
  <c r="M3186" i="21"/>
  <c r="Q3186" i="21"/>
  <c r="N3188" i="21"/>
  <c r="P3188" i="21"/>
  <c r="J3188" i="21"/>
  <c r="L3188" i="21"/>
  <c r="H3189" i="21"/>
  <c r="I3188" i="21"/>
  <c r="M3187" i="21"/>
  <c r="Q3187" i="21"/>
  <c r="K3187" i="21"/>
  <c r="O3187" i="21"/>
  <c r="L3189" i="21"/>
  <c r="N3189" i="21"/>
  <c r="P3189" i="21"/>
  <c r="I3189" i="21"/>
  <c r="H3190" i="21"/>
  <c r="J3189" i="21"/>
  <c r="Q3188" i="21"/>
  <c r="K3188" i="21"/>
  <c r="O3188" i="21"/>
  <c r="M3188" i="21"/>
  <c r="M3189" i="21"/>
  <c r="Q3189" i="21"/>
  <c r="K3189" i="21"/>
  <c r="O3189" i="21"/>
  <c r="L3190" i="21"/>
  <c r="N3190" i="21"/>
  <c r="P3190" i="21"/>
  <c r="H3191" i="21"/>
  <c r="I3190" i="21"/>
  <c r="J3190" i="21"/>
  <c r="I3191" i="21"/>
  <c r="J3191" i="21"/>
  <c r="N3191" i="21"/>
  <c r="P3191" i="21"/>
  <c r="L3191" i="21"/>
  <c r="H3192" i="21"/>
  <c r="K3190" i="21"/>
  <c r="O3190" i="21"/>
  <c r="M3190" i="21"/>
  <c r="Q3190" i="21"/>
  <c r="K3191" i="21"/>
  <c r="Q3191" i="21"/>
  <c r="O3191" i="21"/>
  <c r="M3191" i="21"/>
  <c r="J3192" i="21"/>
  <c r="L3192" i="21"/>
  <c r="N3192" i="21"/>
  <c r="H3193" i="21"/>
  <c r="P3192" i="21"/>
  <c r="I3192" i="21"/>
  <c r="N3193" i="21"/>
  <c r="P3193" i="21"/>
  <c r="L3193" i="21"/>
  <c r="I3193" i="21"/>
  <c r="H3194" i="21"/>
  <c r="J3193" i="21"/>
  <c r="Q3192" i="21"/>
  <c r="M3192" i="21"/>
  <c r="K3192" i="21"/>
  <c r="O3192" i="21"/>
  <c r="O3193" i="21"/>
  <c r="M3193" i="21"/>
  <c r="Q3193" i="21"/>
  <c r="K3193" i="21"/>
  <c r="I3194" i="21"/>
  <c r="P3194" i="21"/>
  <c r="H3195" i="21"/>
  <c r="J3194" i="21"/>
  <c r="L3194" i="21"/>
  <c r="N3194" i="21"/>
  <c r="K3194" i="21"/>
  <c r="O3194" i="21"/>
  <c r="M3194" i="21"/>
  <c r="Q3194" i="21"/>
  <c r="N3195" i="21"/>
  <c r="P3195" i="21"/>
  <c r="L3195" i="21"/>
  <c r="I3195" i="21"/>
  <c r="H3196" i="21"/>
  <c r="J3195" i="21"/>
  <c r="M3195" i="21"/>
  <c r="Q3195" i="21"/>
  <c r="K3195" i="21"/>
  <c r="O3195" i="21"/>
  <c r="J3196" i="21"/>
  <c r="L3196" i="21"/>
  <c r="N3196" i="21"/>
  <c r="H3197" i="21"/>
  <c r="I3196" i="21"/>
  <c r="P3196" i="21"/>
  <c r="N3197" i="21"/>
  <c r="P3197" i="21"/>
  <c r="L3197" i="21"/>
  <c r="I3197" i="21"/>
  <c r="H3198" i="21"/>
  <c r="J3197" i="21"/>
  <c r="O3196" i="21"/>
  <c r="M3196" i="21"/>
  <c r="K3196" i="21"/>
  <c r="Q3196" i="21"/>
  <c r="K3197" i="21"/>
  <c r="O3197" i="21"/>
  <c r="M3197" i="21"/>
  <c r="Q3197" i="21"/>
  <c r="J3198" i="21"/>
  <c r="L3198" i="21"/>
  <c r="N3198" i="21"/>
  <c r="H3199" i="21"/>
  <c r="P3198" i="21"/>
  <c r="I3198" i="21"/>
  <c r="J3199" i="21"/>
  <c r="P3199" i="21"/>
  <c r="L3199" i="21"/>
  <c r="N3199" i="21"/>
  <c r="H3200" i="21"/>
  <c r="I3199" i="21"/>
  <c r="K3198" i="21"/>
  <c r="O3198" i="21"/>
  <c r="M3198" i="21"/>
  <c r="Q3198" i="21"/>
  <c r="J3200" i="21"/>
  <c r="L3200" i="21"/>
  <c r="N3200" i="21"/>
  <c r="H3201" i="21"/>
  <c r="P3200" i="21"/>
  <c r="I3200" i="21"/>
  <c r="O3199" i="21"/>
  <c r="Q3199" i="21"/>
  <c r="M3199" i="21"/>
  <c r="K3199" i="21"/>
  <c r="N3201" i="21"/>
  <c r="P3201" i="21"/>
  <c r="L3201" i="21"/>
  <c r="H3202" i="21"/>
  <c r="I3201" i="21"/>
  <c r="J3201" i="21"/>
  <c r="O3200" i="21"/>
  <c r="M3200" i="21"/>
  <c r="Q3200" i="21"/>
  <c r="K3200" i="21"/>
  <c r="J3202" i="21"/>
  <c r="L3202" i="21"/>
  <c r="N3202" i="21"/>
  <c r="I3202" i="21"/>
  <c r="H3203" i="21"/>
  <c r="P3202" i="21"/>
  <c r="M3201" i="21"/>
  <c r="Q3201" i="21"/>
  <c r="K3201" i="21"/>
  <c r="O3201" i="21"/>
  <c r="M3202" i="21"/>
  <c r="K3202" i="21"/>
  <c r="O3202" i="21"/>
  <c r="Q3202" i="21"/>
  <c r="N3203" i="21"/>
  <c r="P3203" i="21"/>
  <c r="L3203" i="21"/>
  <c r="I3203" i="21"/>
  <c r="H3204" i="21"/>
  <c r="J3203" i="21"/>
  <c r="K3203" i="21"/>
  <c r="Q3203" i="21"/>
  <c r="O3203" i="21"/>
  <c r="M3203" i="21"/>
  <c r="J3204" i="21"/>
  <c r="L3204" i="21"/>
  <c r="N3204" i="21"/>
  <c r="H3205" i="21"/>
  <c r="I3204" i="21"/>
  <c r="P3204" i="21"/>
  <c r="N3205" i="21"/>
  <c r="P3205" i="21"/>
  <c r="J3205" i="21"/>
  <c r="L3205" i="21"/>
  <c r="I3205" i="21"/>
  <c r="H3206" i="21"/>
  <c r="O3204" i="21"/>
  <c r="Q3204" i="21"/>
  <c r="M3204" i="21"/>
  <c r="K3204" i="21"/>
  <c r="O3205" i="21"/>
  <c r="M3205" i="21"/>
  <c r="Q3205" i="21"/>
  <c r="K3205" i="21"/>
  <c r="I3206" i="21"/>
  <c r="J3206" i="21"/>
  <c r="P3206" i="21"/>
  <c r="H3207" i="21"/>
  <c r="L3206" i="21"/>
  <c r="N3206" i="21"/>
  <c r="K3206" i="21"/>
  <c r="O3206" i="21"/>
  <c r="M3206" i="21"/>
  <c r="Q3206" i="21"/>
  <c r="N3207" i="21"/>
  <c r="P3207" i="21"/>
  <c r="H3208" i="21"/>
  <c r="J3207" i="21"/>
  <c r="L3207" i="21"/>
  <c r="I3207" i="21"/>
  <c r="J3208" i="21"/>
  <c r="L3208" i="21"/>
  <c r="N3208" i="21"/>
  <c r="H3209" i="21"/>
  <c r="I3208" i="21"/>
  <c r="P3208" i="21"/>
  <c r="M3207" i="21"/>
  <c r="Q3207" i="21"/>
  <c r="K3207" i="21"/>
  <c r="O3207" i="21"/>
  <c r="N3209" i="21"/>
  <c r="P3209" i="21"/>
  <c r="I3209" i="21"/>
  <c r="J3209" i="21"/>
  <c r="L3209" i="21"/>
  <c r="H3210" i="21"/>
  <c r="Q3208" i="21"/>
  <c r="K3208" i="21"/>
  <c r="O3208" i="21"/>
  <c r="M3208" i="21"/>
  <c r="O3209" i="21"/>
  <c r="M3209" i="21"/>
  <c r="K3209" i="21"/>
  <c r="Q3209" i="21"/>
  <c r="J3210" i="21"/>
  <c r="L3210" i="21"/>
  <c r="N3210" i="21"/>
  <c r="H3211" i="21"/>
  <c r="I3210" i="21"/>
  <c r="P3210" i="21"/>
  <c r="P3211" i="21"/>
  <c r="H3212" i="21"/>
  <c r="J3211" i="21"/>
  <c r="L3211" i="21"/>
  <c r="N3211" i="21"/>
  <c r="I3211" i="21"/>
  <c r="Q3210" i="21"/>
  <c r="O3210" i="21"/>
  <c r="M3210" i="21"/>
  <c r="K3210" i="21"/>
  <c r="J3212" i="21"/>
  <c r="L3212" i="21"/>
  <c r="N3212" i="21"/>
  <c r="H3213" i="21"/>
  <c r="I3212" i="21"/>
  <c r="P3212" i="21"/>
  <c r="M3211" i="21"/>
  <c r="Q3211" i="21"/>
  <c r="K3211" i="21"/>
  <c r="O3211" i="21"/>
  <c r="N3213" i="21"/>
  <c r="P3213" i="21"/>
  <c r="H3214" i="21"/>
  <c r="I3213" i="21"/>
  <c r="J3213" i="21"/>
  <c r="L3213" i="21"/>
  <c r="Q3212" i="21"/>
  <c r="K3212" i="21"/>
  <c r="O3212" i="21"/>
  <c r="M3212" i="21"/>
  <c r="P3214" i="21"/>
  <c r="I3214" i="21"/>
  <c r="H3215" i="21"/>
  <c r="J3214" i="21"/>
  <c r="L3214" i="21"/>
  <c r="N3214" i="21"/>
  <c r="O3213" i="21"/>
  <c r="Q3213" i="21"/>
  <c r="K3213" i="21"/>
  <c r="M3213" i="21"/>
  <c r="K3214" i="21"/>
  <c r="O3214" i="21"/>
  <c r="M3214" i="21"/>
  <c r="Q3214" i="21"/>
  <c r="H3216" i="21"/>
  <c r="N3215" i="21"/>
  <c r="P3215" i="21"/>
  <c r="J3215" i="21"/>
  <c r="L3215" i="21"/>
  <c r="I3215" i="21"/>
  <c r="L3216" i="21"/>
  <c r="N3216" i="21"/>
  <c r="H3217" i="21"/>
  <c r="J3216" i="21"/>
  <c r="I3216" i="21"/>
  <c r="P3216" i="21"/>
  <c r="M3215" i="21"/>
  <c r="Q3215" i="21"/>
  <c r="K3215" i="21"/>
  <c r="O3215" i="21"/>
  <c r="P3217" i="21"/>
  <c r="J3217" i="21"/>
  <c r="N3217" i="21"/>
  <c r="I3217" i="21"/>
  <c r="H3218" i="21"/>
  <c r="L3217" i="21"/>
  <c r="Q3216" i="21"/>
  <c r="K3216" i="21"/>
  <c r="O3216" i="21"/>
  <c r="M3216" i="21"/>
  <c r="O3217" i="21"/>
  <c r="M3217" i="21"/>
  <c r="K3217" i="21"/>
  <c r="Q3217" i="21"/>
  <c r="J3218" i="21"/>
  <c r="N3218" i="21"/>
  <c r="P3218" i="21"/>
  <c r="H3219" i="21"/>
  <c r="L3218" i="21"/>
  <c r="I3218" i="21"/>
  <c r="H3220" i="21"/>
  <c r="J3219" i="21"/>
  <c r="P3219" i="21"/>
  <c r="L3219" i="21"/>
  <c r="N3219" i="21"/>
  <c r="I3219" i="21"/>
  <c r="K3218" i="21"/>
  <c r="O3218" i="21"/>
  <c r="M3218" i="21"/>
  <c r="Q3218" i="21"/>
  <c r="N3220" i="21"/>
  <c r="P3220" i="21"/>
  <c r="J3220" i="21"/>
  <c r="L3220" i="21"/>
  <c r="H3221" i="21"/>
  <c r="I3220" i="21"/>
  <c r="M3219" i="21"/>
  <c r="Q3219" i="21"/>
  <c r="K3219" i="21"/>
  <c r="O3219" i="21"/>
  <c r="L3221" i="21"/>
  <c r="N3221" i="21"/>
  <c r="P3221" i="21"/>
  <c r="I3221" i="21"/>
  <c r="J3221" i="21"/>
  <c r="H3222" i="21"/>
  <c r="Q3220" i="21"/>
  <c r="K3220" i="21"/>
  <c r="M3220" i="21"/>
  <c r="O3220" i="21"/>
  <c r="M3221" i="21"/>
  <c r="Q3221" i="21"/>
  <c r="K3221" i="21"/>
  <c r="O3221" i="21"/>
  <c r="N3222" i="21"/>
  <c r="P3222" i="21"/>
  <c r="L3222" i="21"/>
  <c r="H3223" i="21"/>
  <c r="J3222" i="21"/>
  <c r="I3222" i="21"/>
  <c r="I3223" i="21"/>
  <c r="J3223" i="21"/>
  <c r="P3223" i="21"/>
  <c r="L3223" i="21"/>
  <c r="N3223" i="21"/>
  <c r="H3224" i="21"/>
  <c r="K3222" i="21"/>
  <c r="O3222" i="21"/>
  <c r="M3222" i="21"/>
  <c r="Q3222" i="21"/>
  <c r="K3223" i="21"/>
  <c r="Q3223" i="21"/>
  <c r="O3223" i="21"/>
  <c r="M3223" i="21"/>
  <c r="J3224" i="21"/>
  <c r="L3224" i="21"/>
  <c r="N3224" i="21"/>
  <c r="H3225" i="21"/>
  <c r="P3224" i="21"/>
  <c r="I3224" i="21"/>
  <c r="N3225" i="21"/>
  <c r="P3225" i="21"/>
  <c r="L3225" i="21"/>
  <c r="I3225" i="21"/>
  <c r="H3226" i="21"/>
  <c r="J3225" i="21"/>
  <c r="Q3224" i="21"/>
  <c r="M3224" i="21"/>
  <c r="K3224" i="21"/>
  <c r="O3224" i="21"/>
  <c r="O3225" i="21"/>
  <c r="M3225" i="21"/>
  <c r="Q3225" i="21"/>
  <c r="K3225" i="21"/>
  <c r="I3226" i="21"/>
  <c r="P3226" i="21"/>
  <c r="H3227" i="21"/>
  <c r="J3226" i="21"/>
  <c r="L3226" i="21"/>
  <c r="N3226" i="21"/>
  <c r="K3226" i="21"/>
  <c r="O3226" i="21"/>
  <c r="M3226" i="21"/>
  <c r="Q3226" i="21"/>
  <c r="P3227" i="21"/>
  <c r="N3227" i="21"/>
  <c r="J3227" i="21"/>
  <c r="L3227" i="21"/>
  <c r="I3227" i="21"/>
  <c r="H3228" i="21"/>
  <c r="M3227" i="21"/>
  <c r="Q3227" i="21"/>
  <c r="K3227" i="21"/>
  <c r="O3227" i="21"/>
  <c r="J3228" i="21"/>
  <c r="L3228" i="21"/>
  <c r="N3228" i="21"/>
  <c r="H3229" i="21"/>
  <c r="I3228" i="21"/>
  <c r="P3228" i="21"/>
  <c r="N3229" i="21"/>
  <c r="P3229" i="21"/>
  <c r="L3229" i="21"/>
  <c r="H3230" i="21"/>
  <c r="I3229" i="21"/>
  <c r="J3229" i="21"/>
  <c r="O3228" i="21"/>
  <c r="M3228" i="21"/>
  <c r="K3228" i="21"/>
  <c r="Q3228" i="21"/>
  <c r="H3231" i="21"/>
  <c r="J3230" i="21"/>
  <c r="L3230" i="21"/>
  <c r="N3230" i="21"/>
  <c r="P3230" i="21"/>
  <c r="I3230" i="21"/>
  <c r="Q3229" i="21"/>
  <c r="K3229" i="21"/>
  <c r="O3229" i="21"/>
  <c r="M3229" i="21"/>
  <c r="H3232" i="21"/>
  <c r="I3231" i="21"/>
  <c r="J3231" i="21"/>
  <c r="L3231" i="21"/>
  <c r="P3231" i="21"/>
  <c r="N3231" i="21"/>
  <c r="M3230" i="21"/>
  <c r="Q3230" i="21"/>
  <c r="K3230" i="21"/>
  <c r="O3230" i="21"/>
  <c r="H3233" i="21"/>
  <c r="P3232" i="21"/>
  <c r="I3232" i="21"/>
  <c r="J3232" i="21"/>
  <c r="L3232" i="21"/>
  <c r="N3232" i="21"/>
  <c r="Q3231" i="21"/>
  <c r="M3231" i="21"/>
  <c r="K3231" i="21"/>
  <c r="O3231" i="21"/>
  <c r="N3233" i="21"/>
  <c r="P3233" i="21"/>
  <c r="L3233" i="21"/>
  <c r="H3234" i="21"/>
  <c r="I3233" i="21"/>
  <c r="J3233" i="21"/>
  <c r="O3232" i="21"/>
  <c r="M3232" i="21"/>
  <c r="Q3232" i="21"/>
  <c r="K3232" i="21"/>
  <c r="J3234" i="21"/>
  <c r="L3234" i="21"/>
  <c r="N3234" i="21"/>
  <c r="I3234" i="21"/>
  <c r="H3235" i="21"/>
  <c r="P3234" i="21"/>
  <c r="M3233" i="21"/>
  <c r="Q3233" i="21"/>
  <c r="K3233" i="21"/>
  <c r="O3233" i="21"/>
  <c r="M3234" i="21"/>
  <c r="K3234" i="21"/>
  <c r="O3234" i="21"/>
  <c r="Q3234" i="21"/>
  <c r="N3235" i="21"/>
  <c r="P3235" i="21"/>
  <c r="L3235" i="21"/>
  <c r="I3235" i="21"/>
  <c r="H3236" i="21"/>
  <c r="J3235" i="21"/>
  <c r="K3235" i="21"/>
  <c r="Q3235" i="21"/>
  <c r="O3235" i="21"/>
  <c r="M3235" i="21"/>
  <c r="J3236" i="21"/>
  <c r="N3236" i="21"/>
  <c r="L3236" i="21"/>
  <c r="I3236" i="21"/>
  <c r="H3237" i="21"/>
  <c r="P3236" i="21"/>
  <c r="Q3236" i="21"/>
  <c r="K3236" i="21"/>
  <c r="O3236" i="21"/>
  <c r="M3236" i="21"/>
  <c r="J3237" i="21"/>
  <c r="P3237" i="21"/>
  <c r="L3237" i="21"/>
  <c r="I3237" i="21"/>
  <c r="H3238" i="21"/>
  <c r="N3237" i="21"/>
  <c r="O3237" i="21"/>
  <c r="M3237" i="21"/>
  <c r="Q3237" i="21"/>
  <c r="K3237" i="21"/>
  <c r="I3238" i="21"/>
  <c r="J3238" i="21"/>
  <c r="P3238" i="21"/>
  <c r="H3239" i="21"/>
  <c r="L3238" i="21"/>
  <c r="N3238" i="21"/>
  <c r="K3238" i="21"/>
  <c r="O3238" i="21"/>
  <c r="M3238" i="21"/>
  <c r="Q3238" i="21"/>
  <c r="N3239" i="21"/>
  <c r="P3239" i="21"/>
  <c r="H3240" i="21"/>
  <c r="J3239" i="21"/>
  <c r="L3239" i="21"/>
  <c r="I3239" i="21"/>
  <c r="J3240" i="21"/>
  <c r="L3240" i="21"/>
  <c r="H3241" i="21"/>
  <c r="N3240" i="21"/>
  <c r="I3240" i="21"/>
  <c r="P3240" i="21"/>
  <c r="M3239" i="21"/>
  <c r="Q3239" i="21"/>
  <c r="K3239" i="21"/>
  <c r="O3239" i="21"/>
  <c r="N3241" i="21"/>
  <c r="P3241" i="21"/>
  <c r="I3241" i="21"/>
  <c r="J3241" i="21"/>
  <c r="L3241" i="21"/>
  <c r="H3242" i="21"/>
  <c r="Q3240" i="21"/>
  <c r="M3240" i="21"/>
  <c r="K3240" i="21"/>
  <c r="O3240" i="21"/>
  <c r="O3241" i="21"/>
  <c r="M3241" i="21"/>
  <c r="K3241" i="21"/>
  <c r="Q3241" i="21"/>
  <c r="J3242" i="21"/>
  <c r="L3242" i="21"/>
  <c r="N3242" i="21"/>
  <c r="I3242" i="21"/>
  <c r="H3243" i="21"/>
  <c r="P3242" i="21"/>
  <c r="K3242" i="21"/>
  <c r="O3242" i="21"/>
  <c r="M3242" i="21"/>
  <c r="Q3242" i="21"/>
  <c r="P3243" i="21"/>
  <c r="J3243" i="21"/>
  <c r="N3243" i="21"/>
  <c r="L3243" i="21"/>
  <c r="H3244" i="21"/>
  <c r="I3243" i="21"/>
  <c r="N3244" i="21"/>
  <c r="P3244" i="21"/>
  <c r="J3244" i="21"/>
  <c r="H3245" i="21"/>
  <c r="I3244" i="21"/>
  <c r="L3244" i="21"/>
  <c r="Q3243" i="21"/>
  <c r="K3243" i="21"/>
  <c r="O3243" i="21"/>
  <c r="M3243" i="21"/>
  <c r="N3245" i="21"/>
  <c r="P3245" i="21"/>
  <c r="H3246" i="21"/>
  <c r="I3245" i="21"/>
  <c r="J3245" i="21"/>
  <c r="L3245" i="21"/>
  <c r="K3244" i="21"/>
  <c r="O3244" i="21"/>
  <c r="M3244" i="21"/>
  <c r="Q3244" i="21"/>
  <c r="P3246" i="21"/>
  <c r="I3246" i="21"/>
  <c r="H3247" i="21"/>
  <c r="J3246" i="21"/>
  <c r="L3246" i="21"/>
  <c r="N3246" i="21"/>
  <c r="Q3245" i="21"/>
  <c r="K3245" i="21"/>
  <c r="M3245" i="21"/>
  <c r="O3245" i="21"/>
  <c r="O3246" i="21"/>
  <c r="M3246" i="21"/>
  <c r="K3246" i="21"/>
  <c r="Q3246" i="21"/>
  <c r="H3248" i="21"/>
  <c r="N3247" i="21"/>
  <c r="P3247" i="21"/>
  <c r="J3247" i="21"/>
  <c r="L3247" i="21"/>
  <c r="I3247" i="21"/>
  <c r="L3248" i="21"/>
  <c r="N3248" i="21"/>
  <c r="H3249" i="21"/>
  <c r="J3248" i="21"/>
  <c r="I3248" i="21"/>
  <c r="P3248" i="21"/>
  <c r="K3247" i="21"/>
  <c r="Q3247" i="21"/>
  <c r="O3247" i="21"/>
  <c r="M3247" i="21"/>
  <c r="P3249" i="21"/>
  <c r="J3249" i="21"/>
  <c r="N3249" i="21"/>
  <c r="H3250" i="21"/>
  <c r="L3249" i="21"/>
  <c r="I3249" i="21"/>
  <c r="Q3248" i="21"/>
  <c r="O3248" i="21"/>
  <c r="M3248" i="21"/>
  <c r="K3248" i="21"/>
  <c r="J3250" i="21"/>
  <c r="N3250" i="21"/>
  <c r="H3251" i="21"/>
  <c r="L3250" i="21"/>
  <c r="P3250" i="21"/>
  <c r="I3250" i="21"/>
  <c r="Q3249" i="21"/>
  <c r="O3249" i="21"/>
  <c r="M3249" i="21"/>
  <c r="K3249" i="21"/>
  <c r="I3251" i="21"/>
  <c r="J3251" i="21"/>
  <c r="H3252" i="21"/>
  <c r="L3251" i="21"/>
  <c r="P3251" i="21"/>
  <c r="N3251" i="21"/>
  <c r="K3250" i="21"/>
  <c r="Q3250" i="21"/>
  <c r="O3250" i="21"/>
  <c r="M3250" i="21"/>
  <c r="O3251" i="21"/>
  <c r="Q3251" i="21"/>
  <c r="M3251" i="21"/>
  <c r="K3251" i="21"/>
  <c r="L3252" i="21"/>
  <c r="H3253" i="21"/>
  <c r="J3252" i="21"/>
  <c r="N3252" i="21"/>
  <c r="I3252" i="21"/>
  <c r="P3252" i="21"/>
  <c r="J3253" i="21"/>
  <c r="N3253" i="21"/>
  <c r="L3253" i="21"/>
  <c r="P3253" i="21"/>
  <c r="H3254" i="21"/>
  <c r="I3253" i="21"/>
  <c r="Q3252" i="21"/>
  <c r="K3252" i="21"/>
  <c r="M3252" i="21"/>
  <c r="O3252" i="21"/>
  <c r="N3254" i="21"/>
  <c r="P3254" i="21"/>
  <c r="I3254" i="21"/>
  <c r="J3254" i="21"/>
  <c r="H3255" i="21"/>
  <c r="L3254" i="21"/>
  <c r="K3253" i="21"/>
  <c r="O3253" i="21"/>
  <c r="Q3253" i="21"/>
  <c r="M3253" i="21"/>
  <c r="O3254" i="21"/>
  <c r="K3254" i="21"/>
  <c r="M3254" i="21"/>
  <c r="Q3254" i="21"/>
  <c r="N3255" i="21"/>
  <c r="H3256" i="21"/>
  <c r="I3255" i="21"/>
  <c r="J3255" i="21"/>
  <c r="P3255" i="21"/>
  <c r="L3255" i="21"/>
  <c r="L3256" i="21"/>
  <c r="P3256" i="21"/>
  <c r="I3256" i="21"/>
  <c r="J3256" i="21"/>
  <c r="N3256" i="21"/>
  <c r="H3257" i="21"/>
  <c r="K3255" i="21"/>
  <c r="Q3255" i="21"/>
  <c r="O3255" i="21"/>
  <c r="M3255" i="21"/>
  <c r="Q3256" i="21"/>
  <c r="K3256" i="21"/>
  <c r="O3256" i="21"/>
  <c r="M3256" i="21"/>
  <c r="I3257" i="21"/>
  <c r="J3257" i="21"/>
  <c r="H3258" i="21"/>
  <c r="L3257" i="21"/>
  <c r="N3257" i="21"/>
  <c r="P3257" i="21"/>
  <c r="K3257" i="21"/>
  <c r="M3257" i="21"/>
  <c r="O3257" i="21"/>
  <c r="Q3257" i="21"/>
  <c r="P3258" i="21"/>
  <c r="J3258" i="21"/>
  <c r="I3258" i="21"/>
  <c r="H3259" i="21"/>
  <c r="L3258" i="21"/>
  <c r="N3258" i="21"/>
  <c r="Q3258" i="21"/>
  <c r="O3258" i="21"/>
  <c r="K3258" i="21"/>
  <c r="M3258" i="21"/>
  <c r="J3259" i="21"/>
  <c r="L3259" i="21"/>
  <c r="H3260" i="21"/>
  <c r="N3259" i="21"/>
  <c r="P3259" i="21"/>
  <c r="I3259" i="21"/>
  <c r="J3260" i="21"/>
  <c r="N3260" i="21"/>
  <c r="P3260" i="21"/>
  <c r="H3261" i="21"/>
  <c r="I3260" i="21"/>
  <c r="L3260" i="21"/>
  <c r="O3259" i="21"/>
  <c r="Q3259" i="21"/>
  <c r="M3259" i="21"/>
  <c r="K3259" i="21"/>
  <c r="N3261" i="21"/>
  <c r="J3261" i="21"/>
  <c r="P3261" i="21"/>
  <c r="L3261" i="21"/>
  <c r="H3262" i="21"/>
  <c r="I3261" i="21"/>
  <c r="M3260" i="21"/>
  <c r="Q3260" i="21"/>
  <c r="K3260" i="21"/>
  <c r="O3260" i="21"/>
  <c r="L3262" i="21"/>
  <c r="J3262" i="21"/>
  <c r="H3263" i="21"/>
  <c r="I3262" i="21"/>
  <c r="N3262" i="21"/>
  <c r="P3262" i="21"/>
  <c r="O3261" i="21"/>
  <c r="M3261" i="21"/>
  <c r="Q3261" i="21"/>
  <c r="K3261" i="21"/>
  <c r="L3263" i="21"/>
  <c r="P3263" i="21"/>
  <c r="H3264" i="21"/>
  <c r="I3263" i="21"/>
  <c r="J3263" i="21"/>
  <c r="N3263" i="21"/>
  <c r="M3262" i="21"/>
  <c r="Q3262" i="21"/>
  <c r="O3262" i="21"/>
  <c r="K3262" i="21"/>
  <c r="J3264" i="21"/>
  <c r="N3264" i="21"/>
  <c r="L3264" i="21"/>
  <c r="P3264" i="21"/>
  <c r="H3265" i="21"/>
  <c r="I3264" i="21"/>
  <c r="Q3263" i="21"/>
  <c r="K3263" i="21"/>
  <c r="M3263" i="21"/>
  <c r="O3263" i="21"/>
  <c r="P3265" i="21"/>
  <c r="N3265" i="21"/>
  <c r="L3265" i="21"/>
  <c r="H3266" i="21"/>
  <c r="I3265" i="21"/>
  <c r="J3265" i="21"/>
  <c r="O3264" i="21"/>
  <c r="M3264" i="21"/>
  <c r="Q3264" i="21"/>
  <c r="K3264" i="21"/>
  <c r="J3266" i="21"/>
  <c r="N3266" i="21"/>
  <c r="P3266" i="21"/>
  <c r="I3266" i="21"/>
  <c r="H3267" i="21"/>
  <c r="L3266" i="21"/>
  <c r="O3265" i="21"/>
  <c r="Q3265" i="21"/>
  <c r="M3265" i="21"/>
  <c r="K3265" i="21"/>
  <c r="O3266" i="21"/>
  <c r="M3266" i="21"/>
  <c r="K3266" i="21"/>
  <c r="Q3266" i="21"/>
  <c r="N3267" i="21"/>
  <c r="I3267" i="21"/>
  <c r="P3267" i="21"/>
  <c r="J3267" i="21"/>
  <c r="H3268" i="21"/>
  <c r="L3267" i="21"/>
  <c r="K3267" i="21"/>
  <c r="O3267" i="21"/>
  <c r="M3267" i="21"/>
  <c r="Q3267" i="21"/>
  <c r="J3268" i="21"/>
  <c r="L3268" i="21"/>
  <c r="H3269" i="21"/>
  <c r="I3268" i="21"/>
  <c r="N3268" i="21"/>
  <c r="P3268" i="21"/>
  <c r="N3269" i="21"/>
  <c r="H3270" i="21"/>
  <c r="I3269" i="21"/>
  <c r="P3269" i="21"/>
  <c r="J3269" i="21"/>
  <c r="L3269" i="21"/>
  <c r="M3268" i="21"/>
  <c r="Q3268" i="21"/>
  <c r="K3268" i="21"/>
  <c r="O3268" i="21"/>
  <c r="L3270" i="21"/>
  <c r="N3270" i="21"/>
  <c r="P3270" i="21"/>
  <c r="J3270" i="21"/>
  <c r="I3270" i="21"/>
  <c r="H3271" i="21"/>
  <c r="Q3269" i="21"/>
  <c r="K3269" i="21"/>
  <c r="M3269" i="21"/>
  <c r="O3269" i="21"/>
  <c r="K3270" i="21"/>
  <c r="M3270" i="21"/>
  <c r="O3270" i="21"/>
  <c r="Q3270" i="21"/>
  <c r="N3271" i="21"/>
  <c r="P3271" i="21"/>
  <c r="L3271" i="21"/>
  <c r="H3272" i="21"/>
  <c r="I3271" i="21"/>
  <c r="J3271" i="21"/>
  <c r="L3272" i="21"/>
  <c r="N3272" i="21"/>
  <c r="P3272" i="21"/>
  <c r="J3272" i="21"/>
  <c r="H3273" i="21"/>
  <c r="I3272" i="21"/>
  <c r="O3271" i="21"/>
  <c r="Q3271" i="21"/>
  <c r="M3271" i="21"/>
  <c r="K3271" i="21"/>
  <c r="N3273" i="21"/>
  <c r="J3273" i="21"/>
  <c r="P3273" i="21"/>
  <c r="H3274" i="21"/>
  <c r="I3273" i="21"/>
  <c r="L3273" i="21"/>
  <c r="K3272" i="21"/>
  <c r="O3272" i="21"/>
  <c r="M3272" i="21"/>
  <c r="Q3272" i="21"/>
  <c r="J3274" i="21"/>
  <c r="I3274" i="21"/>
  <c r="L3274" i="21"/>
  <c r="H3275" i="21"/>
  <c r="N3274" i="21"/>
  <c r="P3274" i="21"/>
  <c r="M3273" i="21"/>
  <c r="K3273" i="21"/>
  <c r="O3273" i="21"/>
  <c r="Q3273" i="21"/>
  <c r="M3274" i="21"/>
  <c r="Q3274" i="21"/>
  <c r="K3274" i="21"/>
  <c r="O3274" i="21"/>
  <c r="H3276" i="21"/>
  <c r="I3275" i="21"/>
  <c r="P3275" i="21"/>
  <c r="J3275" i="21"/>
  <c r="L3275" i="21"/>
  <c r="N3275" i="21"/>
  <c r="N3276" i="21"/>
  <c r="P3276" i="21"/>
  <c r="H3277" i="21"/>
  <c r="I3276" i="21"/>
  <c r="J3276" i="21"/>
  <c r="L3276" i="21"/>
  <c r="M3275" i="21"/>
  <c r="Q3275" i="21"/>
  <c r="K3275" i="21"/>
  <c r="O3275" i="21"/>
  <c r="N3277" i="21"/>
  <c r="L3277" i="21"/>
  <c r="J3277" i="21"/>
  <c r="P3277" i="21"/>
  <c r="H3278" i="21"/>
  <c r="I3277" i="21"/>
  <c r="K3276" i="21"/>
  <c r="Q3276" i="21"/>
  <c r="M3276" i="21"/>
  <c r="O3276" i="21"/>
  <c r="J3278" i="21"/>
  <c r="L3278" i="21"/>
  <c r="P3278" i="21"/>
  <c r="N3278" i="21"/>
  <c r="I3278" i="21"/>
  <c r="H3279" i="21"/>
  <c r="K3277" i="21"/>
  <c r="O3277" i="21"/>
  <c r="M3277" i="21"/>
  <c r="Q3277" i="21"/>
  <c r="O3278" i="21"/>
  <c r="M3278" i="21"/>
  <c r="K3278" i="21"/>
  <c r="Q3278" i="21"/>
  <c r="P3279" i="21"/>
  <c r="N3279" i="21"/>
  <c r="I3279" i="21"/>
  <c r="H3280" i="21"/>
  <c r="J3279" i="21"/>
  <c r="L3279" i="21"/>
  <c r="Q3279" i="21"/>
  <c r="K3279" i="21"/>
  <c r="O3279" i="21"/>
  <c r="M3279" i="21"/>
  <c r="I3280" i="21"/>
  <c r="H3281" i="21"/>
  <c r="L3280" i="21"/>
  <c r="J3280" i="21"/>
  <c r="N3280" i="21"/>
  <c r="P3280" i="21"/>
  <c r="Q3280" i="21"/>
  <c r="M3280" i="21"/>
  <c r="K3280" i="21"/>
  <c r="O3280" i="21"/>
  <c r="I3281" i="21"/>
  <c r="L3281" i="21"/>
  <c r="P3281" i="21"/>
  <c r="J3281" i="21"/>
  <c r="H3282" i="21"/>
  <c r="N3281" i="21"/>
  <c r="O3281" i="21"/>
  <c r="Q3281" i="21"/>
  <c r="K3281" i="21"/>
  <c r="M3281" i="21"/>
  <c r="I3282" i="21"/>
  <c r="J3282" i="21"/>
  <c r="L3282" i="21"/>
  <c r="N3282" i="21"/>
  <c r="P3282" i="21"/>
  <c r="H3283" i="21"/>
  <c r="Q3282" i="21"/>
  <c r="O3282" i="21"/>
  <c r="K3282" i="21"/>
  <c r="M3282" i="21"/>
  <c r="L3283" i="21"/>
  <c r="I3283" i="21"/>
  <c r="J3283" i="21"/>
  <c r="N3283" i="21"/>
  <c r="P3283" i="21"/>
  <c r="H3284" i="21"/>
  <c r="Q3283" i="21"/>
  <c r="K3283" i="21"/>
  <c r="O3283" i="21"/>
  <c r="M3283" i="21"/>
  <c r="L3284" i="21"/>
  <c r="N3284" i="21"/>
  <c r="P3284" i="21"/>
  <c r="I3284" i="21"/>
  <c r="H3285" i="21"/>
  <c r="J3284" i="21"/>
  <c r="Q3284" i="21"/>
  <c r="M3284" i="21"/>
  <c r="K3284" i="21"/>
  <c r="O3284" i="21"/>
  <c r="I3285" i="21"/>
  <c r="H3286" i="21"/>
  <c r="J3285" i="21"/>
  <c r="L3285" i="21"/>
  <c r="P3285" i="21"/>
  <c r="N3285" i="21"/>
  <c r="O3285" i="21"/>
  <c r="K3285" i="21"/>
  <c r="M3285" i="21"/>
  <c r="Q3285" i="21"/>
  <c r="L3286" i="21"/>
  <c r="N3286" i="21"/>
  <c r="I3286" i="21"/>
  <c r="J3286" i="21"/>
  <c r="P3286" i="21"/>
  <c r="H3287" i="21"/>
  <c r="M3286" i="21"/>
  <c r="O3286" i="21"/>
  <c r="Q3286" i="21"/>
  <c r="K3286" i="21"/>
  <c r="N3287" i="21"/>
  <c r="P3287" i="21"/>
  <c r="J3287" i="21"/>
  <c r="L3287" i="21"/>
  <c r="H3288" i="21"/>
  <c r="I3287" i="21"/>
  <c r="H3289" i="21"/>
  <c r="J3288" i="21"/>
  <c r="L3288" i="21"/>
  <c r="I3288" i="21"/>
  <c r="N3288" i="21"/>
  <c r="P3288" i="21"/>
  <c r="O3287" i="21"/>
  <c r="M3287" i="21"/>
  <c r="Q3287" i="21"/>
  <c r="K3287" i="21"/>
  <c r="H3290" i="21"/>
  <c r="J3289" i="21"/>
  <c r="N3289" i="21"/>
  <c r="P3289" i="21"/>
  <c r="L3289" i="21"/>
  <c r="I3289" i="21"/>
  <c r="O3288" i="21"/>
  <c r="M3288" i="21"/>
  <c r="Q3288" i="21"/>
  <c r="K3288" i="21"/>
  <c r="L3290" i="21"/>
  <c r="P3290" i="21"/>
  <c r="N3290" i="21"/>
  <c r="J3290" i="21"/>
  <c r="I3290" i="21"/>
  <c r="H3291" i="21"/>
  <c r="M3289" i="21"/>
  <c r="Q3289" i="21"/>
  <c r="O3289" i="21"/>
  <c r="K3289" i="21"/>
  <c r="Q3290" i="21"/>
  <c r="K3290" i="21"/>
  <c r="M3290" i="21"/>
  <c r="O3290" i="21"/>
  <c r="I3291" i="21"/>
  <c r="H3292" i="21"/>
  <c r="N3291" i="21"/>
  <c r="J3291" i="21"/>
  <c r="L3291" i="21"/>
  <c r="P3291" i="21"/>
  <c r="O3291" i="21"/>
  <c r="Q3291" i="21"/>
  <c r="M3291" i="21"/>
  <c r="K3291" i="21"/>
  <c r="J3292" i="21"/>
  <c r="P3292" i="21"/>
  <c r="I3292" i="21"/>
  <c r="H3293" i="21"/>
  <c r="L3292" i="21"/>
  <c r="N3292" i="21"/>
  <c r="M3292" i="21"/>
  <c r="Q3292" i="21"/>
  <c r="K3292" i="21"/>
  <c r="O3292" i="21"/>
  <c r="I3293" i="21"/>
  <c r="J3293" i="21"/>
  <c r="L3293" i="21"/>
  <c r="N3293" i="21"/>
  <c r="P3293" i="21"/>
  <c r="H3294" i="21"/>
  <c r="O3293" i="21"/>
  <c r="M3293" i="21"/>
  <c r="Q3293" i="21"/>
  <c r="K3293" i="21"/>
  <c r="I3294" i="21"/>
  <c r="J3294" i="21"/>
  <c r="H3295" i="21"/>
  <c r="L3294" i="21"/>
  <c r="N3294" i="21"/>
  <c r="P3294" i="21"/>
  <c r="M3294" i="21"/>
  <c r="Q3294" i="21"/>
  <c r="K3294" i="21"/>
  <c r="O3294" i="21"/>
  <c r="L3295" i="21"/>
  <c r="P3295" i="21"/>
  <c r="H3296" i="21"/>
  <c r="I3295" i="21"/>
  <c r="J3295" i="21"/>
  <c r="N3295" i="21"/>
  <c r="J3296" i="21"/>
  <c r="N3296" i="21"/>
  <c r="L3296" i="21"/>
  <c r="P3296" i="21"/>
  <c r="I3296" i="21"/>
  <c r="H3297" i="21"/>
  <c r="Q3295" i="21"/>
  <c r="K3295" i="21"/>
  <c r="M3295" i="21"/>
  <c r="O3295" i="21"/>
  <c r="M3296" i="21"/>
  <c r="O3296" i="21"/>
  <c r="Q3296" i="21"/>
  <c r="K3296" i="21"/>
  <c r="J3297" i="21"/>
  <c r="L3297" i="21"/>
  <c r="P3297" i="21"/>
  <c r="H3298" i="21"/>
  <c r="I3297" i="21"/>
  <c r="N3297" i="21"/>
  <c r="N3298" i="21"/>
  <c r="J3298" i="21"/>
  <c r="P3298" i="21"/>
  <c r="I3298" i="21"/>
  <c r="H3299" i="21"/>
  <c r="L3298" i="21"/>
  <c r="K3297" i="21"/>
  <c r="O3297" i="21"/>
  <c r="M3297" i="21"/>
  <c r="Q3297" i="21"/>
  <c r="O3298" i="21"/>
  <c r="M3298" i="21"/>
  <c r="K3298" i="21"/>
  <c r="Q3298" i="21"/>
  <c r="N3299" i="21"/>
  <c r="I3299" i="21"/>
  <c r="P3299" i="21"/>
  <c r="J3299" i="21"/>
  <c r="L3299" i="21"/>
  <c r="H3300" i="21"/>
  <c r="K3299" i="21"/>
  <c r="O3299" i="21"/>
  <c r="M3299" i="21"/>
  <c r="Q3299" i="21"/>
  <c r="J3300" i="21"/>
  <c r="L3300" i="21"/>
  <c r="I3300" i="21"/>
  <c r="H3301" i="21"/>
  <c r="N3300" i="21"/>
  <c r="P3300" i="21"/>
  <c r="Q3300" i="21"/>
  <c r="K3300" i="21"/>
  <c r="O3300" i="21"/>
  <c r="M3300" i="21"/>
  <c r="H3302" i="21"/>
  <c r="I3301" i="21"/>
  <c r="J3301" i="21"/>
  <c r="L3301" i="21"/>
  <c r="P3301" i="21"/>
  <c r="N3301" i="21"/>
  <c r="L3302" i="21"/>
  <c r="P3302" i="21"/>
  <c r="I3302" i="21"/>
  <c r="J3302" i="21"/>
  <c r="H3303" i="21"/>
  <c r="N3302" i="21"/>
  <c r="Q3301" i="21"/>
  <c r="M3301" i="21"/>
  <c r="K3301" i="21"/>
  <c r="O3301" i="21"/>
  <c r="K3302" i="21"/>
  <c r="O3302" i="21"/>
  <c r="M3302" i="21"/>
  <c r="Q3302" i="21"/>
  <c r="J3303" i="21"/>
  <c r="P3303" i="21"/>
  <c r="I3303" i="21"/>
  <c r="L3303" i="21"/>
  <c r="N3303" i="21"/>
  <c r="H3304" i="21"/>
  <c r="O3303" i="21"/>
  <c r="Q3303" i="21"/>
  <c r="M3303" i="21"/>
  <c r="K3303" i="21"/>
  <c r="J3304" i="21"/>
  <c r="N3304" i="21"/>
  <c r="P3304" i="21"/>
  <c r="L3304" i="21"/>
  <c r="H3305" i="21"/>
  <c r="I3304" i="21"/>
  <c r="N3305" i="21"/>
  <c r="I3305" i="21"/>
  <c r="P3305" i="21"/>
  <c r="H3306" i="21"/>
  <c r="J3305" i="21"/>
  <c r="L3305" i="21"/>
  <c r="K3304" i="21"/>
  <c r="O3304" i="21"/>
  <c r="M3304" i="21"/>
  <c r="Q3304" i="21"/>
  <c r="Q3305" i="21"/>
  <c r="O3305" i="21"/>
  <c r="K3305" i="21"/>
  <c r="M3305" i="21"/>
  <c r="P3306" i="21"/>
  <c r="L3306" i="21"/>
  <c r="N3306" i="21"/>
  <c r="J3306" i="21"/>
  <c r="I3306" i="21"/>
  <c r="H3307" i="21"/>
  <c r="K3306" i="21"/>
  <c r="O3306" i="21"/>
  <c r="M3306" i="21"/>
  <c r="Q3306" i="21"/>
  <c r="I3307" i="21"/>
  <c r="H3308" i="21"/>
  <c r="N3307" i="21"/>
  <c r="J3307" i="21"/>
  <c r="L3307" i="21"/>
  <c r="P3307" i="21"/>
  <c r="M3307" i="21"/>
  <c r="Q3307" i="21"/>
  <c r="O3307" i="21"/>
  <c r="K3307" i="21"/>
  <c r="N3308" i="21"/>
  <c r="I3308" i="21"/>
  <c r="P3308" i="21"/>
  <c r="H3309" i="21"/>
  <c r="J3308" i="21"/>
  <c r="L3308" i="21"/>
  <c r="M3308" i="21"/>
  <c r="Q3308" i="21"/>
  <c r="K3308" i="21"/>
  <c r="O3308" i="21"/>
  <c r="P3309" i="21"/>
  <c r="L3309" i="21"/>
  <c r="N3309" i="21"/>
  <c r="H3310" i="21"/>
  <c r="J3309" i="21"/>
  <c r="I3309" i="21"/>
  <c r="N3310" i="21"/>
  <c r="H3311" i="21"/>
  <c r="P3310" i="21"/>
  <c r="J3310" i="21"/>
  <c r="L3310" i="21"/>
  <c r="I3310" i="21"/>
  <c r="O3309" i="21"/>
  <c r="M3309" i="21"/>
  <c r="K3309" i="21"/>
  <c r="Q3309" i="21"/>
  <c r="N3311" i="21"/>
  <c r="P3311" i="21"/>
  <c r="I3311" i="21"/>
  <c r="J3311" i="21"/>
  <c r="H3312" i="21"/>
  <c r="L3311" i="21"/>
  <c r="O3310" i="21"/>
  <c r="M3310" i="21"/>
  <c r="Q3310" i="21"/>
  <c r="K3310" i="21"/>
  <c r="M3311" i="21"/>
  <c r="Q3311" i="21"/>
  <c r="O3311" i="21"/>
  <c r="K3311" i="21"/>
  <c r="N3312" i="21"/>
  <c r="P3312" i="21"/>
  <c r="H3313" i="21"/>
  <c r="L3312" i="21"/>
  <c r="I3312" i="21"/>
  <c r="J3312" i="21"/>
  <c r="H3314" i="21"/>
  <c r="N3313" i="21"/>
  <c r="P3313" i="21"/>
  <c r="I3313" i="21"/>
  <c r="J3313" i="21"/>
  <c r="L3313" i="21"/>
  <c r="O3312" i="21"/>
  <c r="M3312" i="21"/>
  <c r="K3312" i="21"/>
  <c r="Q3312" i="21"/>
  <c r="I3314" i="21"/>
  <c r="J3314" i="21"/>
  <c r="H3315" i="21"/>
  <c r="L3314" i="21"/>
  <c r="N3314" i="21"/>
  <c r="P3314" i="21"/>
  <c r="K3313" i="21"/>
  <c r="Q3313" i="21"/>
  <c r="O3313" i="21"/>
  <c r="M3313" i="21"/>
  <c r="O3314" i="21"/>
  <c r="Q3314" i="21"/>
  <c r="M3314" i="21"/>
  <c r="K3314" i="21"/>
  <c r="P3315" i="21"/>
  <c r="H3316" i="21"/>
  <c r="N3315" i="21"/>
  <c r="I3315" i="21"/>
  <c r="J3315" i="21"/>
  <c r="L3315" i="21"/>
  <c r="I3316" i="21"/>
  <c r="N3316" i="21"/>
  <c r="P3316" i="21"/>
  <c r="J3316" i="21"/>
  <c r="L3316" i="21"/>
  <c r="H3317" i="21"/>
  <c r="K3315" i="21"/>
  <c r="O3315" i="21"/>
  <c r="M3315" i="21"/>
  <c r="Q3315" i="21"/>
  <c r="Q3316" i="21"/>
  <c r="O3316" i="21"/>
  <c r="K3316" i="21"/>
  <c r="M3316" i="21"/>
  <c r="N3317" i="21"/>
  <c r="P3317" i="21"/>
  <c r="I3317" i="21"/>
  <c r="H3318" i="21"/>
  <c r="J3317" i="21"/>
  <c r="L3317" i="21"/>
  <c r="K3317" i="21"/>
  <c r="O3317" i="21"/>
  <c r="M3317" i="21"/>
  <c r="Q3317" i="21"/>
  <c r="H3319" i="21"/>
  <c r="J3318" i="21"/>
  <c r="I3318" i="21"/>
  <c r="L3318" i="21"/>
  <c r="N3318" i="21"/>
  <c r="P3318" i="21"/>
  <c r="P3319" i="21"/>
  <c r="J3319" i="21"/>
  <c r="N3319" i="21"/>
  <c r="I3319" i="21"/>
  <c r="L3319" i="21"/>
  <c r="H3320" i="21"/>
  <c r="O3318" i="21"/>
  <c r="M3318" i="21"/>
  <c r="Q3318" i="21"/>
  <c r="K3318" i="21"/>
  <c r="Q3319" i="21"/>
  <c r="O3319" i="21"/>
  <c r="M3319" i="21"/>
  <c r="K3319" i="21"/>
  <c r="H3321" i="21"/>
  <c r="J3320" i="21"/>
  <c r="I3320" i="21"/>
  <c r="L3320" i="21"/>
  <c r="N3320" i="21"/>
  <c r="P3320" i="21"/>
  <c r="L3321" i="21"/>
  <c r="N3321" i="21"/>
  <c r="P3321" i="21"/>
  <c r="I3321" i="21"/>
  <c r="J3321" i="21"/>
  <c r="H3322" i="21"/>
  <c r="Q3320" i="21"/>
  <c r="K3320" i="21"/>
  <c r="O3320" i="21"/>
  <c r="M3320" i="21"/>
  <c r="Q3321" i="21"/>
  <c r="K3321" i="21"/>
  <c r="O3321" i="21"/>
  <c r="M3321" i="21"/>
  <c r="H3323" i="21"/>
  <c r="I3322" i="21"/>
  <c r="J3322" i="21"/>
  <c r="L3322" i="21"/>
  <c r="N3322" i="21"/>
  <c r="P3322" i="21"/>
  <c r="J3323" i="21"/>
  <c r="N3323" i="21"/>
  <c r="P3323" i="21"/>
  <c r="L3323" i="21"/>
  <c r="I3323" i="21"/>
  <c r="H3324" i="21"/>
  <c r="O3322" i="21"/>
  <c r="M3322" i="21"/>
  <c r="Q3322" i="21"/>
  <c r="K3322" i="21"/>
  <c r="Q3323" i="21"/>
  <c r="K3323" i="21"/>
  <c r="O3323" i="21"/>
  <c r="M3323" i="21"/>
  <c r="H3325" i="21"/>
  <c r="I3324" i="21"/>
  <c r="J3324" i="21"/>
  <c r="L3324" i="21"/>
  <c r="N3324" i="21"/>
  <c r="P3324" i="21"/>
  <c r="P3325" i="21"/>
  <c r="H3326" i="21"/>
  <c r="N3325" i="21"/>
  <c r="I3325" i="21"/>
  <c r="J3325" i="21"/>
  <c r="L3325" i="21"/>
  <c r="O3324" i="21"/>
  <c r="M3324" i="21"/>
  <c r="K3324" i="21"/>
  <c r="Q3324" i="21"/>
  <c r="I3326" i="21"/>
  <c r="L3326" i="21"/>
  <c r="N3326" i="21"/>
  <c r="P3326" i="21"/>
  <c r="H3327" i="21"/>
  <c r="J3326" i="21"/>
  <c r="K3325" i="21"/>
  <c r="O3325" i="21"/>
  <c r="M3325" i="21"/>
  <c r="Q3325" i="21"/>
  <c r="M3326" i="21"/>
  <c r="Q3326" i="21"/>
  <c r="O3326" i="21"/>
  <c r="K3326" i="21"/>
  <c r="P3327" i="21"/>
  <c r="N3327" i="21"/>
  <c r="H3328" i="21"/>
  <c r="I3327" i="21"/>
  <c r="J3327" i="21"/>
  <c r="L3327" i="21"/>
  <c r="L3328" i="21"/>
  <c r="N3328" i="21"/>
  <c r="P3328" i="21"/>
  <c r="H3329" i="21"/>
  <c r="J3328" i="21"/>
  <c r="I3328" i="21"/>
  <c r="K3327" i="21"/>
  <c r="O3327" i="21"/>
  <c r="M3327" i="21"/>
  <c r="Q3327" i="21"/>
  <c r="N3329" i="21"/>
  <c r="I3329" i="21"/>
  <c r="P3329" i="21"/>
  <c r="H3330" i="21"/>
  <c r="J3329" i="21"/>
  <c r="L3329" i="21"/>
  <c r="O3328" i="21"/>
  <c r="M3328" i="21"/>
  <c r="Q3328" i="21"/>
  <c r="K3328" i="21"/>
  <c r="M3329" i="21"/>
  <c r="Q3329" i="21"/>
  <c r="K3329" i="21"/>
  <c r="O3329" i="21"/>
  <c r="J3330" i="21"/>
  <c r="N3330" i="21"/>
  <c r="P3330" i="21"/>
  <c r="L3330" i="21"/>
  <c r="H3331" i="21"/>
  <c r="I3330" i="21"/>
  <c r="L3331" i="21"/>
  <c r="P3331" i="21"/>
  <c r="I3331" i="21"/>
  <c r="N3331" i="21"/>
  <c r="J3331" i="21"/>
  <c r="H3332" i="21"/>
  <c r="O3330" i="21"/>
  <c r="M3330" i="21"/>
  <c r="Q3330" i="21"/>
  <c r="K3330" i="21"/>
  <c r="O3331" i="21"/>
  <c r="Q3331" i="21"/>
  <c r="M3331" i="21"/>
  <c r="K3331" i="21"/>
  <c r="H3333" i="21"/>
  <c r="I3332" i="21"/>
  <c r="J3332" i="21"/>
  <c r="L3332" i="21"/>
  <c r="N3332" i="21"/>
  <c r="P3332" i="21"/>
  <c r="P3333" i="21"/>
  <c r="I3333" i="21"/>
  <c r="N3333" i="21"/>
  <c r="H3334" i="21"/>
  <c r="J3333" i="21"/>
  <c r="L3333" i="21"/>
  <c r="K3332" i="21"/>
  <c r="O3332" i="21"/>
  <c r="M3332" i="21"/>
  <c r="Q3332" i="21"/>
  <c r="Q3333" i="21"/>
  <c r="K3333" i="21"/>
  <c r="O3333" i="21"/>
  <c r="M3333" i="21"/>
  <c r="N3334" i="21"/>
  <c r="P3334" i="21"/>
  <c r="J3334" i="21"/>
  <c r="L3334" i="21"/>
  <c r="H3335" i="21"/>
  <c r="I3334" i="21"/>
  <c r="L3335" i="21"/>
  <c r="H3336" i="21"/>
  <c r="J3335" i="21"/>
  <c r="N3335" i="21"/>
  <c r="P3335" i="21"/>
  <c r="I3335" i="21"/>
  <c r="O3334" i="21"/>
  <c r="M3334" i="21"/>
  <c r="Q3334" i="21"/>
  <c r="K3334" i="21"/>
  <c r="H3337" i="21"/>
  <c r="N3336" i="21"/>
  <c r="I3336" i="21"/>
  <c r="J3336" i="21"/>
  <c r="L3336" i="21"/>
  <c r="P3336" i="21"/>
  <c r="Q3335" i="21"/>
  <c r="K3335" i="21"/>
  <c r="O3335" i="21"/>
  <c r="M3335" i="21"/>
  <c r="P3337" i="21"/>
  <c r="H3338" i="21"/>
  <c r="N3337" i="21"/>
  <c r="I3337" i="21"/>
  <c r="J3337" i="21"/>
  <c r="L3337" i="21"/>
  <c r="Q3336" i="21"/>
  <c r="M3336" i="21"/>
  <c r="O3336" i="21"/>
  <c r="K3336" i="21"/>
  <c r="L3338" i="21"/>
  <c r="N3338" i="21"/>
  <c r="P3338" i="21"/>
  <c r="H3339" i="21"/>
  <c r="J3338" i="21"/>
  <c r="I3338" i="21"/>
  <c r="M3337" i="21"/>
  <c r="Q3337" i="21"/>
  <c r="O3337" i="21"/>
  <c r="K3337" i="21"/>
  <c r="J3339" i="21"/>
  <c r="N3339" i="21"/>
  <c r="P3339" i="21"/>
  <c r="L3339" i="21"/>
  <c r="H3340" i="21"/>
  <c r="I3339" i="21"/>
  <c r="O3338" i="21"/>
  <c r="Q3338" i="21"/>
  <c r="M3338" i="21"/>
  <c r="K3338" i="21"/>
  <c r="H3341" i="21"/>
  <c r="P3340" i="21"/>
  <c r="J3340" i="21"/>
  <c r="N3340" i="21"/>
  <c r="I3340" i="21"/>
  <c r="L3340" i="21"/>
  <c r="O3339" i="21"/>
  <c r="Q3339" i="21"/>
  <c r="K3339" i="21"/>
  <c r="M3339" i="21"/>
  <c r="N3341" i="21"/>
  <c r="P3341" i="21"/>
  <c r="I3341" i="21"/>
  <c r="J3341" i="21"/>
  <c r="L3341" i="21"/>
  <c r="H3342" i="21"/>
  <c r="K3340" i="21"/>
  <c r="M3340" i="21"/>
  <c r="Q3340" i="21"/>
  <c r="O3340" i="21"/>
  <c r="Q3341" i="21"/>
  <c r="K3341" i="21"/>
  <c r="O3341" i="21"/>
  <c r="M3341" i="21"/>
  <c r="J3342" i="21"/>
  <c r="H3343" i="21"/>
  <c r="L3342" i="21"/>
  <c r="I3342" i="21"/>
  <c r="P3342" i="21"/>
  <c r="N3342" i="21"/>
  <c r="H3344" i="21"/>
  <c r="N3343" i="21"/>
  <c r="L3343" i="21"/>
  <c r="J3343" i="21"/>
  <c r="P3343" i="21"/>
  <c r="I3343" i="21"/>
  <c r="Q3342" i="21"/>
  <c r="O3342" i="21"/>
  <c r="M3342" i="21"/>
  <c r="K3342" i="21"/>
  <c r="H3345" i="21"/>
  <c r="I3344" i="21"/>
  <c r="J3344" i="21"/>
  <c r="P3344" i="21"/>
  <c r="L3344" i="21"/>
  <c r="N3344" i="21"/>
  <c r="O3343" i="21"/>
  <c r="Q3343" i="21"/>
  <c r="K3343" i="21"/>
  <c r="M3343" i="21"/>
  <c r="N3345" i="21"/>
  <c r="P3345" i="21"/>
  <c r="I3345" i="21"/>
  <c r="H3346" i="21"/>
  <c r="J3345" i="21"/>
  <c r="L3345" i="21"/>
  <c r="M3344" i="21"/>
  <c r="Q3344" i="21"/>
  <c r="K3344" i="21"/>
  <c r="O3344" i="21"/>
  <c r="O3345" i="21"/>
  <c r="M3345" i="21"/>
  <c r="Q3345" i="21"/>
  <c r="K3345" i="21"/>
  <c r="I3346" i="21"/>
  <c r="H3347" i="21"/>
  <c r="N3346" i="21"/>
  <c r="P3346" i="21"/>
  <c r="J3346" i="21"/>
  <c r="L3346" i="21"/>
  <c r="Q3346" i="21"/>
  <c r="O3346" i="21"/>
  <c r="M3346" i="21"/>
  <c r="K3346" i="21"/>
  <c r="P3347" i="21"/>
  <c r="J3347" i="21"/>
  <c r="H3348" i="21"/>
  <c r="N3347" i="21"/>
  <c r="I3347" i="21"/>
  <c r="L3347" i="21"/>
  <c r="J3348" i="21"/>
  <c r="N3348" i="21"/>
  <c r="P3348" i="21"/>
  <c r="H3349" i="21"/>
  <c r="L3348" i="21"/>
  <c r="I3348" i="21"/>
  <c r="K3347" i="21"/>
  <c r="O3347" i="21"/>
  <c r="Q3347" i="21"/>
  <c r="M3347" i="21"/>
  <c r="J3349" i="21"/>
  <c r="I3349" i="21"/>
  <c r="N3349" i="21"/>
  <c r="P3349" i="21"/>
  <c r="H3350" i="21"/>
  <c r="L3349" i="21"/>
  <c r="Q3348" i="21"/>
  <c r="K3348" i="21"/>
  <c r="M3348" i="21"/>
  <c r="O3348" i="21"/>
  <c r="K3349" i="21"/>
  <c r="O3349" i="21"/>
  <c r="M3349" i="21"/>
  <c r="Q3349" i="21"/>
  <c r="N3350" i="21"/>
  <c r="H3351" i="21"/>
  <c r="P3350" i="21"/>
  <c r="J3350" i="21"/>
  <c r="L3350" i="21"/>
  <c r="I3350" i="21"/>
  <c r="J3351" i="21"/>
  <c r="P3351" i="21"/>
  <c r="L3351" i="21"/>
  <c r="N3351" i="21"/>
  <c r="H3352" i="21"/>
  <c r="I3351" i="21"/>
  <c r="Q3350" i="21"/>
  <c r="O3350" i="21"/>
  <c r="M3350" i="21"/>
  <c r="K3350" i="21"/>
  <c r="L3352" i="21"/>
  <c r="I3352" i="21"/>
  <c r="N3352" i="21"/>
  <c r="J3352" i="21"/>
  <c r="P3352" i="21"/>
  <c r="H3353" i="21"/>
  <c r="O3351" i="21"/>
  <c r="Q3351" i="21"/>
  <c r="K3351" i="21"/>
  <c r="M3351" i="21"/>
  <c r="O3352" i="21"/>
  <c r="Q3352" i="21"/>
  <c r="M3352" i="21"/>
  <c r="K3352" i="21"/>
  <c r="H3354" i="21"/>
  <c r="P3353" i="21"/>
  <c r="L3353" i="21"/>
  <c r="J3353" i="21"/>
  <c r="N3353" i="21"/>
  <c r="I3353" i="21"/>
  <c r="J3354" i="21"/>
  <c r="N3354" i="21"/>
  <c r="I3354" i="21"/>
  <c r="H3355" i="21"/>
  <c r="L3354" i="21"/>
  <c r="P3354" i="21"/>
  <c r="Q3353" i="21"/>
  <c r="K3353" i="21"/>
  <c r="O3353" i="21"/>
  <c r="M3353" i="21"/>
  <c r="O3354" i="21"/>
  <c r="M3354" i="21"/>
  <c r="Q3354" i="21"/>
  <c r="K3354" i="21"/>
  <c r="N3355" i="21"/>
  <c r="P3355" i="21"/>
  <c r="H3356" i="21"/>
  <c r="J3355" i="21"/>
  <c r="I3355" i="21"/>
  <c r="L3355" i="21"/>
  <c r="J3356" i="21"/>
  <c r="I3356" i="21"/>
  <c r="N3356" i="21"/>
  <c r="P3356" i="21"/>
  <c r="H3357" i="21"/>
  <c r="L3356" i="21"/>
  <c r="O3355" i="21"/>
  <c r="Q3355" i="21"/>
  <c r="K3355" i="21"/>
  <c r="M3355" i="21"/>
  <c r="Q3356" i="21"/>
  <c r="K3356" i="21"/>
  <c r="M3356" i="21"/>
  <c r="O3356" i="21"/>
  <c r="I3357" i="21"/>
  <c r="N3357" i="21"/>
  <c r="P3357" i="21"/>
  <c r="J3357" i="21"/>
  <c r="H3358" i="21"/>
  <c r="L3357" i="21"/>
  <c r="Q3357" i="21"/>
  <c r="O3357" i="21"/>
  <c r="M3357" i="21"/>
  <c r="K3357" i="21"/>
  <c r="N3358" i="21"/>
  <c r="L3358" i="21"/>
  <c r="H3359" i="21"/>
  <c r="P3358" i="21"/>
  <c r="J3358" i="21"/>
  <c r="I3358" i="21"/>
  <c r="H3360" i="21"/>
  <c r="J3359" i="21"/>
  <c r="N3359" i="21"/>
  <c r="P3359" i="21"/>
  <c r="L3359" i="21"/>
  <c r="I3359" i="21"/>
  <c r="Q3358" i="21"/>
  <c r="O3358" i="21"/>
  <c r="M3358" i="21"/>
  <c r="K3358" i="21"/>
  <c r="H3361" i="21"/>
  <c r="N3360" i="21"/>
  <c r="I3360" i="21"/>
  <c r="P3360" i="21"/>
  <c r="J3360" i="21"/>
  <c r="L3360" i="21"/>
  <c r="O3359" i="21"/>
  <c r="Q3359" i="21"/>
  <c r="K3359" i="21"/>
  <c r="M3359" i="21"/>
  <c r="N3361" i="21"/>
  <c r="P3361" i="21"/>
  <c r="H3362" i="21"/>
  <c r="J3361" i="21"/>
  <c r="I3361" i="21"/>
  <c r="L3361" i="21"/>
  <c r="Q3360" i="21"/>
  <c r="O3360" i="21"/>
  <c r="K3360" i="21"/>
  <c r="M3360" i="21"/>
  <c r="I3362" i="21"/>
  <c r="J3362" i="21"/>
  <c r="L3362" i="21"/>
  <c r="N3362" i="21"/>
  <c r="P3362" i="21"/>
  <c r="H3363" i="21"/>
  <c r="O3361" i="21"/>
  <c r="Q3361" i="21"/>
  <c r="M3361" i="21"/>
  <c r="K3361" i="21"/>
  <c r="Q3362" i="21"/>
  <c r="O3362" i="21"/>
  <c r="M3362" i="21"/>
  <c r="K3362" i="21"/>
  <c r="P3363" i="21"/>
  <c r="I3363" i="21"/>
  <c r="J3363" i="21"/>
  <c r="N3363" i="21"/>
  <c r="H3364" i="21"/>
  <c r="L3363" i="21"/>
  <c r="O3363" i="21"/>
  <c r="M3363" i="21"/>
  <c r="Q3363" i="21"/>
  <c r="K3363" i="21"/>
  <c r="L3364" i="21"/>
  <c r="N3364" i="21"/>
  <c r="P3364" i="21"/>
  <c r="I3364" i="21"/>
  <c r="J3364" i="21"/>
  <c r="H3365" i="21"/>
  <c r="Q3364" i="21"/>
  <c r="M3364" i="21"/>
  <c r="O3364" i="21"/>
  <c r="K3364" i="21"/>
  <c r="P3365" i="21"/>
  <c r="L3365" i="21"/>
  <c r="I3365" i="21"/>
  <c r="J3365" i="21"/>
  <c r="N3365" i="21"/>
  <c r="H3366" i="21"/>
  <c r="K3365" i="21"/>
  <c r="Q3365" i="21"/>
  <c r="O3365" i="21"/>
  <c r="M3365" i="21"/>
  <c r="I3366" i="21"/>
  <c r="H3367" i="21"/>
  <c r="L3366" i="21"/>
  <c r="P3366" i="21"/>
  <c r="J3366" i="21"/>
  <c r="N3366" i="21"/>
  <c r="O3366" i="21"/>
  <c r="M3366" i="21"/>
  <c r="Q3366" i="21"/>
  <c r="K3366" i="21"/>
  <c r="I3367" i="21"/>
  <c r="J3367" i="21"/>
  <c r="P3367" i="21"/>
  <c r="N3367" i="21"/>
  <c r="H3368" i="21"/>
  <c r="L3367" i="21"/>
  <c r="O3367" i="21"/>
  <c r="Q3367" i="21"/>
  <c r="K3367" i="21"/>
  <c r="M3367" i="21"/>
  <c r="I3368" i="21"/>
  <c r="H3369" i="21"/>
  <c r="J3368" i="21"/>
  <c r="L3368" i="21"/>
  <c r="P3368" i="21"/>
  <c r="N3368" i="21"/>
  <c r="Q3368" i="21"/>
  <c r="K3368" i="21"/>
  <c r="M3368" i="21"/>
  <c r="O3368" i="21"/>
  <c r="H3370" i="21"/>
  <c r="J3369" i="21"/>
  <c r="L3369" i="21"/>
  <c r="N3369" i="21"/>
  <c r="P3369" i="21"/>
  <c r="I3369" i="21"/>
  <c r="J3370" i="21"/>
  <c r="N3370" i="21"/>
  <c r="P3370" i="21"/>
  <c r="I3370" i="21"/>
  <c r="L3370" i="21"/>
  <c r="H3371" i="21"/>
  <c r="Q3369" i="21"/>
  <c r="O3369" i="21"/>
  <c r="K3369" i="21"/>
  <c r="M3369" i="21"/>
  <c r="O3370" i="21"/>
  <c r="Q3370" i="21"/>
  <c r="M3370" i="21"/>
  <c r="K3370" i="21"/>
  <c r="P3371" i="21"/>
  <c r="N3371" i="21"/>
  <c r="L3371" i="21"/>
  <c r="J3371" i="21"/>
  <c r="H3372" i="21"/>
  <c r="I3371" i="21"/>
  <c r="I3372" i="21"/>
  <c r="P3372" i="21"/>
  <c r="H3373" i="21"/>
  <c r="L3372" i="21"/>
  <c r="N3372" i="21"/>
  <c r="J3372" i="21"/>
  <c r="O3371" i="21"/>
  <c r="Q3371" i="21"/>
  <c r="K3371" i="21"/>
  <c r="M3371" i="21"/>
  <c r="Q3372" i="21"/>
  <c r="K3372" i="21"/>
  <c r="M3372" i="21"/>
  <c r="O3372" i="21"/>
  <c r="P3373" i="21"/>
  <c r="H3374" i="21"/>
  <c r="J3373" i="21"/>
  <c r="N3373" i="21"/>
  <c r="I3373" i="21"/>
  <c r="L3373" i="21"/>
  <c r="L3374" i="21"/>
  <c r="P3374" i="21"/>
  <c r="N3374" i="21"/>
  <c r="H3375" i="21"/>
  <c r="J3374" i="21"/>
  <c r="I3374" i="21"/>
  <c r="O3373" i="21"/>
  <c r="Q3373" i="21"/>
  <c r="M3373" i="21"/>
  <c r="K3373" i="21"/>
  <c r="I3375" i="21"/>
  <c r="J3375" i="21"/>
  <c r="N3375" i="21"/>
  <c r="L3375" i="21"/>
  <c r="P3375" i="21"/>
  <c r="H3376" i="21"/>
  <c r="Q3374" i="21"/>
  <c r="O3374" i="21"/>
  <c r="M3374" i="21"/>
  <c r="K3374" i="21"/>
  <c r="Q3375" i="21"/>
  <c r="M3375" i="21"/>
  <c r="O3375" i="21"/>
  <c r="K3375" i="21"/>
  <c r="J3376" i="21"/>
  <c r="N3376" i="21"/>
  <c r="I3376" i="21"/>
  <c r="H3377" i="21"/>
  <c r="L3376" i="21"/>
  <c r="P3376" i="21"/>
  <c r="Q3376" i="21"/>
  <c r="K3376" i="21"/>
  <c r="M3376" i="21"/>
  <c r="O3376" i="21"/>
  <c r="J3377" i="21"/>
  <c r="L3377" i="21"/>
  <c r="N3377" i="21"/>
  <c r="P3377" i="21"/>
  <c r="H3378" i="21"/>
  <c r="I3377" i="21"/>
  <c r="H3379" i="21"/>
  <c r="P3378" i="21"/>
  <c r="J3378" i="21"/>
  <c r="I3378" i="21"/>
  <c r="L3378" i="21"/>
  <c r="N3378" i="21"/>
  <c r="M3377" i="21"/>
  <c r="Q3377" i="21"/>
  <c r="K3377" i="21"/>
  <c r="O3377" i="21"/>
  <c r="L3379" i="21"/>
  <c r="N3379" i="21"/>
  <c r="H3380" i="21"/>
  <c r="J3379" i="21"/>
  <c r="P3379" i="21"/>
  <c r="I3379" i="21"/>
  <c r="O3378" i="21"/>
  <c r="Q3378" i="21"/>
  <c r="M3378" i="21"/>
  <c r="K3378" i="21"/>
  <c r="J3380" i="21"/>
  <c r="N3380" i="21"/>
  <c r="L3380" i="21"/>
  <c r="I3380" i="21"/>
  <c r="P3380" i="21"/>
  <c r="H3381" i="21"/>
  <c r="Q3379" i="21"/>
  <c r="O3379" i="21"/>
  <c r="K3379" i="21"/>
  <c r="M3379" i="21"/>
  <c r="O3380" i="21"/>
  <c r="M3380" i="21"/>
  <c r="Q3380" i="21"/>
  <c r="K3380" i="21"/>
  <c r="P3381" i="21"/>
  <c r="N3381" i="21"/>
  <c r="I3381" i="21"/>
  <c r="J3381" i="21"/>
  <c r="L3381" i="21"/>
  <c r="H3382" i="21"/>
  <c r="K3381" i="21"/>
  <c r="Q3381" i="21"/>
  <c r="O3381" i="21"/>
  <c r="M3381" i="21"/>
  <c r="L3382" i="21"/>
  <c r="I3382" i="21"/>
  <c r="H3383" i="21"/>
  <c r="P3382" i="21"/>
  <c r="J3382" i="21"/>
  <c r="N3382" i="21"/>
  <c r="O3382" i="21"/>
  <c r="M3382" i="21"/>
  <c r="Q3382" i="21"/>
  <c r="K3382" i="21"/>
  <c r="P3383" i="21"/>
  <c r="I3383" i="21"/>
  <c r="H3384" i="21"/>
  <c r="N3383" i="21"/>
  <c r="J3383" i="21"/>
  <c r="L3383" i="21"/>
  <c r="O3383" i="21"/>
  <c r="Q3383" i="21"/>
  <c r="K3383" i="21"/>
  <c r="M3383" i="21"/>
  <c r="J3384" i="21"/>
  <c r="N3384" i="21"/>
  <c r="H3385" i="21"/>
  <c r="I3384" i="21"/>
  <c r="P3384" i="21"/>
  <c r="L3384" i="21"/>
  <c r="I3385" i="21"/>
  <c r="J3385" i="21"/>
  <c r="P3385" i="21"/>
  <c r="L3385" i="21"/>
  <c r="N3385" i="21"/>
  <c r="H3386" i="21"/>
  <c r="Q3384" i="21"/>
  <c r="K3384" i="21"/>
  <c r="M3384" i="21"/>
  <c r="O3384" i="21"/>
  <c r="O3385" i="21"/>
  <c r="Q3385" i="21"/>
  <c r="K3385" i="21"/>
  <c r="M3385" i="21"/>
  <c r="H3387" i="21"/>
  <c r="L3386" i="21"/>
  <c r="N3386" i="21"/>
  <c r="I3386" i="21"/>
  <c r="P3386" i="21"/>
  <c r="J3386" i="21"/>
  <c r="N3387" i="21"/>
  <c r="J3387" i="21"/>
  <c r="P3387" i="21"/>
  <c r="I3387" i="21"/>
  <c r="L3387" i="21"/>
  <c r="H3388" i="21"/>
  <c r="O3386" i="21"/>
  <c r="Q3386" i="21"/>
  <c r="M3386" i="21"/>
  <c r="K3386" i="21"/>
  <c r="Q3387" i="21"/>
  <c r="K3387" i="21"/>
  <c r="M3387" i="21"/>
  <c r="O3387" i="21"/>
  <c r="P3388" i="21"/>
  <c r="I3388" i="21"/>
  <c r="H3389" i="21"/>
  <c r="J3388" i="21"/>
  <c r="L3388" i="21"/>
  <c r="N3388" i="21"/>
  <c r="M3388" i="21"/>
  <c r="K3388" i="21"/>
  <c r="O3388" i="21"/>
  <c r="Q3388" i="21"/>
  <c r="H3390" i="21"/>
  <c r="J3389" i="21"/>
  <c r="N3389" i="21"/>
  <c r="P3389" i="21"/>
  <c r="I3389" i="21"/>
  <c r="L3389" i="21"/>
  <c r="L3390" i="21"/>
  <c r="P3390" i="21"/>
  <c r="N3390" i="21"/>
  <c r="I3390" i="21"/>
  <c r="J3390" i="21"/>
  <c r="H3391" i="21"/>
  <c r="O3389" i="21"/>
  <c r="K3389" i="21"/>
  <c r="M3389" i="21"/>
  <c r="Q3389" i="21"/>
  <c r="M3390" i="21"/>
  <c r="Q3390" i="21"/>
  <c r="O3390" i="21"/>
  <c r="K3390" i="21"/>
  <c r="H3392" i="21"/>
  <c r="J3391" i="21"/>
  <c r="N3391" i="21"/>
  <c r="P3391" i="21"/>
  <c r="I3391" i="21"/>
  <c r="L3391" i="21"/>
  <c r="J3392" i="21"/>
  <c r="N3392" i="21"/>
  <c r="I3392" i="21"/>
  <c r="H3393" i="21"/>
  <c r="L3392" i="21"/>
  <c r="P3392" i="21"/>
  <c r="Q3391" i="21"/>
  <c r="K3391" i="21"/>
  <c r="M3391" i="21"/>
  <c r="O3391" i="21"/>
  <c r="O3392" i="21"/>
  <c r="K3392" i="21"/>
  <c r="M3392" i="21"/>
  <c r="Q3392" i="21"/>
  <c r="P3393" i="21"/>
  <c r="J3393" i="21"/>
  <c r="N3393" i="21"/>
  <c r="I3393" i="21"/>
  <c r="L3393" i="21"/>
  <c r="H3394" i="21"/>
  <c r="O3393" i="21"/>
  <c r="Q3393" i="21"/>
  <c r="K3393" i="21"/>
  <c r="M3393" i="21"/>
  <c r="I3394" i="21"/>
  <c r="P3394" i="21"/>
  <c r="J3394" i="21"/>
  <c r="H3395" i="21"/>
  <c r="N3394" i="21"/>
  <c r="L3394" i="21"/>
  <c r="Q3394" i="21"/>
  <c r="O3394" i="21"/>
  <c r="M3394" i="21"/>
  <c r="K3394" i="21"/>
  <c r="N3395" i="21"/>
  <c r="P3395" i="21"/>
  <c r="I3395" i="21"/>
  <c r="J3395" i="21"/>
  <c r="L3395" i="21"/>
  <c r="H3396" i="21"/>
  <c r="O3395" i="21"/>
  <c r="K3395" i="21"/>
  <c r="M3395" i="21"/>
  <c r="Q3395" i="21"/>
  <c r="I3396" i="21"/>
  <c r="H3397" i="21"/>
  <c r="J3396" i="21"/>
  <c r="N3396" i="21"/>
  <c r="L3396" i="21"/>
  <c r="P3396" i="21"/>
  <c r="K3396" i="21"/>
  <c r="M3396" i="21"/>
  <c r="Q3396" i="21"/>
  <c r="O3396" i="21"/>
  <c r="J3397" i="21"/>
  <c r="N3397" i="21"/>
  <c r="P3397" i="21"/>
  <c r="I3397" i="21"/>
  <c r="L3397" i="21"/>
  <c r="H3398" i="21"/>
  <c r="K3397" i="21"/>
  <c r="Q3397" i="21"/>
  <c r="O3397" i="21"/>
  <c r="M3397" i="21"/>
  <c r="H3399" i="21"/>
  <c r="L3398" i="21"/>
  <c r="I3398" i="21"/>
  <c r="P3398" i="21"/>
  <c r="J3398" i="21"/>
  <c r="N3398" i="21"/>
  <c r="P3399" i="21"/>
  <c r="J3399" i="21"/>
  <c r="L3399" i="21"/>
  <c r="N3399" i="21"/>
  <c r="I3399" i="21"/>
  <c r="H3400" i="21"/>
  <c r="K3398" i="21"/>
  <c r="O3398" i="21"/>
  <c r="M3398" i="21"/>
  <c r="Q3398" i="21"/>
  <c r="Q3399" i="21"/>
  <c r="K3399" i="21"/>
  <c r="M3399" i="21"/>
  <c r="O3399" i="21"/>
  <c r="I3400" i="21"/>
  <c r="P3400" i="21"/>
  <c r="H3401" i="21"/>
  <c r="J3400" i="21"/>
  <c r="L3400" i="21"/>
  <c r="N3400" i="21"/>
  <c r="Q3400" i="21"/>
  <c r="K3400" i="21"/>
  <c r="M3400" i="21"/>
  <c r="O3400" i="21"/>
  <c r="H3402" i="21"/>
  <c r="J3401" i="21"/>
  <c r="P3401" i="21"/>
  <c r="L3401" i="21"/>
  <c r="N3401" i="21"/>
  <c r="I3401" i="21"/>
  <c r="J3402" i="21"/>
  <c r="N3402" i="21"/>
  <c r="I3402" i="21"/>
  <c r="H3403" i="21"/>
  <c r="L3402" i="21"/>
  <c r="P3402" i="21"/>
  <c r="Q3401" i="21"/>
  <c r="K3401" i="21"/>
  <c r="O3401" i="21"/>
  <c r="M3401" i="21"/>
  <c r="M3402" i="21"/>
  <c r="Q3402" i="21"/>
  <c r="O3402" i="21"/>
  <c r="K3402" i="21"/>
  <c r="N3403" i="21"/>
  <c r="P3403" i="21"/>
  <c r="I3403" i="21"/>
  <c r="J3403" i="21"/>
  <c r="H3404" i="21"/>
  <c r="L3403" i="21"/>
  <c r="K3403" i="21"/>
  <c r="M3403" i="21"/>
  <c r="Q3403" i="21"/>
  <c r="O3403" i="21"/>
  <c r="P3404" i="21"/>
  <c r="J3404" i="21"/>
  <c r="L3404" i="21"/>
  <c r="H3405" i="21"/>
  <c r="N3404" i="21"/>
  <c r="I3404" i="21"/>
  <c r="J3405" i="21"/>
  <c r="P3405" i="21"/>
  <c r="H3406" i="21"/>
  <c r="N3405" i="21"/>
  <c r="I3405" i="21"/>
  <c r="L3405" i="21"/>
  <c r="Q3404" i="21"/>
  <c r="M3404" i="21"/>
  <c r="K3404" i="21"/>
  <c r="O3404" i="21"/>
  <c r="N3406" i="21"/>
  <c r="H3407" i="21"/>
  <c r="J3406" i="21"/>
  <c r="I3406" i="21"/>
  <c r="P3406" i="21"/>
  <c r="L3406" i="21"/>
  <c r="Q3405" i="21"/>
  <c r="K3405" i="21"/>
  <c r="O3405" i="21"/>
  <c r="M3405" i="21"/>
  <c r="I3407" i="21"/>
  <c r="L3407" i="21"/>
  <c r="N3407" i="21"/>
  <c r="J3407" i="21"/>
  <c r="P3407" i="21"/>
  <c r="H3408" i="21"/>
  <c r="Q3406" i="21"/>
  <c r="O3406" i="21"/>
  <c r="M3406" i="21"/>
  <c r="K3406" i="21"/>
  <c r="O3407" i="21"/>
  <c r="Q3407" i="21"/>
  <c r="M3407" i="21"/>
  <c r="K3407" i="21"/>
  <c r="J3408" i="21"/>
  <c r="N3408" i="21"/>
  <c r="I3408" i="21"/>
  <c r="H3409" i="21"/>
  <c r="L3408" i="21"/>
  <c r="P3408" i="21"/>
  <c r="K3408" i="21"/>
  <c r="O3408" i="21"/>
  <c r="M3408" i="21"/>
  <c r="Q3408" i="21"/>
  <c r="J3409" i="21"/>
  <c r="P3409" i="21"/>
  <c r="N3409" i="21"/>
  <c r="I3409" i="21"/>
  <c r="L3409" i="21"/>
  <c r="H3410" i="21"/>
  <c r="O3409" i="21"/>
  <c r="Q3409" i="21"/>
  <c r="K3409" i="21"/>
  <c r="M3409" i="21"/>
  <c r="L3410" i="21"/>
  <c r="P3410" i="21"/>
  <c r="J3410" i="21"/>
  <c r="I3410" i="21"/>
  <c r="H3411" i="21"/>
  <c r="N3410" i="21"/>
  <c r="Q3410" i="21"/>
  <c r="O3410" i="21"/>
  <c r="M3410" i="21"/>
  <c r="K3410" i="21"/>
  <c r="P3411" i="21"/>
  <c r="J3411" i="21"/>
  <c r="N3411" i="21"/>
  <c r="H3412" i="21"/>
  <c r="I3411" i="21"/>
  <c r="L3411" i="21"/>
  <c r="J3412" i="21"/>
  <c r="I3412" i="21"/>
  <c r="N3412" i="21"/>
  <c r="P3412" i="21"/>
  <c r="L3412" i="21"/>
  <c r="H3413" i="21"/>
  <c r="Q3411" i="21"/>
  <c r="K3411" i="21"/>
  <c r="O3411" i="21"/>
  <c r="M3411" i="21"/>
  <c r="Q3412" i="21"/>
  <c r="K3412" i="21"/>
  <c r="M3412" i="21"/>
  <c r="O3412" i="21"/>
  <c r="I3413" i="21"/>
  <c r="H3414" i="21"/>
  <c r="N3413" i="21"/>
  <c r="P3413" i="21"/>
  <c r="J3413" i="21"/>
  <c r="L3413" i="21"/>
  <c r="K3413" i="21"/>
  <c r="O3413" i="21"/>
  <c r="M3413" i="21"/>
  <c r="Q3413" i="21"/>
  <c r="I3414" i="21"/>
  <c r="H3415" i="21"/>
  <c r="P3414" i="21"/>
  <c r="J3414" i="21"/>
  <c r="L3414" i="21"/>
  <c r="N3414" i="21"/>
  <c r="O3414" i="21"/>
  <c r="M3414" i="21"/>
  <c r="Q3414" i="21"/>
  <c r="K3414" i="21"/>
  <c r="P3415" i="21"/>
  <c r="J3415" i="21"/>
  <c r="I3415" i="21"/>
  <c r="N3415" i="21"/>
  <c r="H3416" i="21"/>
  <c r="L3415" i="21"/>
  <c r="O3415" i="21"/>
  <c r="Q3415" i="21"/>
  <c r="K3415" i="21"/>
  <c r="M3415" i="21"/>
  <c r="N3416" i="21"/>
  <c r="J3416" i="21"/>
  <c r="H3417" i="21"/>
  <c r="L3416" i="21"/>
  <c r="P3416" i="21"/>
  <c r="I3416" i="21"/>
  <c r="P3417" i="21"/>
  <c r="N3417" i="21"/>
  <c r="H3418" i="21"/>
  <c r="I3417" i="21"/>
  <c r="J3417" i="21"/>
  <c r="L3417" i="21"/>
  <c r="M3416" i="21"/>
  <c r="Q3416" i="21"/>
  <c r="O3416" i="21"/>
  <c r="K3416" i="21"/>
  <c r="I3418" i="21"/>
  <c r="H3419" i="21"/>
  <c r="L3418" i="21"/>
  <c r="J3418" i="21"/>
  <c r="N3418" i="21"/>
  <c r="P3418" i="21"/>
  <c r="O3417" i="21"/>
  <c r="K3417" i="21"/>
  <c r="Q3417" i="21"/>
  <c r="M3417" i="21"/>
  <c r="M3418" i="21"/>
  <c r="O3418" i="21"/>
  <c r="Q3418" i="21"/>
  <c r="K3418" i="21"/>
  <c r="N3419" i="21"/>
  <c r="P3419" i="21"/>
  <c r="I3419" i="21"/>
  <c r="L3419" i="21"/>
  <c r="J3419" i="21"/>
  <c r="H3420" i="21"/>
  <c r="K3419" i="21"/>
  <c r="M3419" i="21"/>
  <c r="O3419" i="21"/>
  <c r="Q3419" i="21"/>
  <c r="H3421" i="21"/>
  <c r="J3420" i="21"/>
  <c r="L3420" i="21"/>
  <c r="N3420" i="21"/>
  <c r="P3420" i="21"/>
  <c r="I3420" i="21"/>
  <c r="H3422" i="21"/>
  <c r="J3421" i="21"/>
  <c r="P3421" i="21"/>
  <c r="N3421" i="21"/>
  <c r="I3421" i="21"/>
  <c r="L3421" i="21"/>
  <c r="O3420" i="21"/>
  <c r="K3420" i="21"/>
  <c r="M3420" i="21"/>
  <c r="Q3420" i="21"/>
  <c r="J3422" i="21"/>
  <c r="H3423" i="21"/>
  <c r="I3422" i="21"/>
  <c r="L3422" i="21"/>
  <c r="P3422" i="21"/>
  <c r="N3422" i="21"/>
  <c r="Q3421" i="21"/>
  <c r="K3421" i="21"/>
  <c r="O3421" i="21"/>
  <c r="M3421" i="21"/>
  <c r="H3424" i="21"/>
  <c r="P3423" i="21"/>
  <c r="J3423" i="21"/>
  <c r="L3423" i="21"/>
  <c r="N3423" i="21"/>
  <c r="I3423" i="21"/>
  <c r="K3422" i="21"/>
  <c r="O3422" i="21"/>
  <c r="M3422" i="21"/>
  <c r="Q3422" i="21"/>
  <c r="H3425" i="21"/>
  <c r="I3424" i="21"/>
  <c r="J3424" i="21"/>
  <c r="L3424" i="21"/>
  <c r="N3424" i="21"/>
  <c r="P3424" i="21"/>
  <c r="O3423" i="21"/>
  <c r="Q3423" i="21"/>
  <c r="K3423" i="21"/>
  <c r="M3423" i="21"/>
  <c r="N3425" i="21"/>
  <c r="P3425" i="21"/>
  <c r="H3426" i="21"/>
  <c r="J3425" i="21"/>
  <c r="I3425" i="21"/>
  <c r="L3425" i="21"/>
  <c r="Q3424" i="21"/>
  <c r="O3424" i="21"/>
  <c r="K3424" i="21"/>
  <c r="M3424" i="21"/>
  <c r="H3427" i="21"/>
  <c r="J3426" i="21"/>
  <c r="L3426" i="21"/>
  <c r="N3426" i="21"/>
  <c r="P3426" i="21"/>
  <c r="I3426" i="21"/>
  <c r="Q3425" i="21"/>
  <c r="M3425" i="21"/>
  <c r="K3425" i="21"/>
  <c r="O3425" i="21"/>
  <c r="J3427" i="21"/>
  <c r="L3427" i="21"/>
  <c r="N3427" i="21"/>
  <c r="H3428" i="21"/>
  <c r="I3427" i="21"/>
  <c r="P3427" i="21"/>
  <c r="O3426" i="21"/>
  <c r="Q3426" i="21"/>
  <c r="K3426" i="21"/>
  <c r="M3426" i="21"/>
  <c r="L3428" i="21"/>
  <c r="P3428" i="21"/>
  <c r="N3428" i="21"/>
  <c r="J3428" i="21"/>
  <c r="H3429" i="21"/>
  <c r="I3428" i="21"/>
  <c r="K3427" i="21"/>
  <c r="Q3427" i="21"/>
  <c r="O3427" i="21"/>
  <c r="M3427" i="21"/>
  <c r="J3429" i="21"/>
  <c r="I3429" i="21"/>
  <c r="N3429" i="21"/>
  <c r="P3429" i="21"/>
  <c r="L3429" i="21"/>
  <c r="H3430" i="21"/>
  <c r="Q3428" i="21"/>
  <c r="M3428" i="21"/>
  <c r="K3428" i="21"/>
  <c r="O3428" i="21"/>
  <c r="K3429" i="21"/>
  <c r="Q3429" i="21"/>
  <c r="O3429" i="21"/>
  <c r="M3429" i="21"/>
  <c r="P3430" i="21"/>
  <c r="H3431" i="21"/>
  <c r="N3430" i="21"/>
  <c r="J3430" i="21"/>
  <c r="L3430" i="21"/>
  <c r="I3430" i="21"/>
  <c r="J3431" i="21"/>
  <c r="N3431" i="21"/>
  <c r="P3431" i="21"/>
  <c r="L3431" i="21"/>
  <c r="I3431" i="21"/>
  <c r="H3432" i="21"/>
  <c r="Q3430" i="21"/>
  <c r="O3430" i="21"/>
  <c r="M3430" i="21"/>
  <c r="K3430" i="21"/>
  <c r="O3431" i="21"/>
  <c r="M3431" i="21"/>
  <c r="K3431" i="21"/>
  <c r="Q3431" i="21"/>
  <c r="I3432" i="21"/>
  <c r="P3432" i="21"/>
  <c r="J3432" i="21"/>
  <c r="H3433" i="21"/>
  <c r="L3432" i="21"/>
  <c r="N3432" i="21"/>
  <c r="K3432" i="21"/>
  <c r="O3432" i="21"/>
  <c r="M3432" i="21"/>
  <c r="Q3432" i="21"/>
  <c r="I3433" i="21"/>
  <c r="J3433" i="21"/>
  <c r="L3433" i="21"/>
  <c r="P3433" i="21"/>
  <c r="N3433" i="21"/>
  <c r="H3434" i="21"/>
  <c r="O3433" i="21"/>
  <c r="K3433" i="21"/>
  <c r="Q3433" i="21"/>
  <c r="M3433" i="21"/>
  <c r="L3434" i="21"/>
  <c r="N3434" i="21"/>
  <c r="H3435" i="21"/>
  <c r="P3434" i="21"/>
  <c r="I3434" i="21"/>
  <c r="J3434" i="21"/>
  <c r="N3435" i="21"/>
  <c r="P3435" i="21"/>
  <c r="H3436" i="21"/>
  <c r="I3435" i="21"/>
  <c r="J3435" i="21"/>
  <c r="L3435" i="21"/>
  <c r="O3434" i="21"/>
  <c r="M3434" i="21"/>
  <c r="Q3434" i="21"/>
  <c r="K3434" i="21"/>
  <c r="L3436" i="21"/>
  <c r="H3437" i="21"/>
  <c r="J3436" i="21"/>
  <c r="P3436" i="21"/>
  <c r="I3436" i="21"/>
  <c r="N3436" i="21"/>
  <c r="O3435" i="21"/>
  <c r="Q3435" i="21"/>
  <c r="K3435" i="21"/>
  <c r="M3435" i="21"/>
  <c r="L3437" i="21"/>
  <c r="P3437" i="21"/>
  <c r="I3437" i="21"/>
  <c r="N3437" i="21"/>
  <c r="J3437" i="21"/>
  <c r="H3438" i="21"/>
  <c r="O3436" i="21"/>
  <c r="Q3436" i="21"/>
  <c r="M3436" i="21"/>
  <c r="K3436" i="21"/>
  <c r="K3437" i="21"/>
  <c r="Q3437" i="21"/>
  <c r="O3437" i="21"/>
  <c r="M3437" i="21"/>
  <c r="L3438" i="21"/>
  <c r="N3438" i="21"/>
  <c r="H3439" i="21"/>
  <c r="I3438" i="21"/>
  <c r="P3438" i="21"/>
  <c r="J3438" i="21"/>
  <c r="I3439" i="21"/>
  <c r="P3439" i="21"/>
  <c r="L3439" i="21"/>
  <c r="J3439" i="21"/>
  <c r="N3439" i="21"/>
  <c r="H3440" i="21"/>
  <c r="Q3438" i="21"/>
  <c r="O3438" i="21"/>
  <c r="M3438" i="21"/>
  <c r="K3438" i="21"/>
  <c r="O3439" i="21"/>
  <c r="M3439" i="21"/>
  <c r="Q3439" i="21"/>
  <c r="K3439" i="21"/>
  <c r="J3440" i="21"/>
  <c r="N3440" i="21"/>
  <c r="H3441" i="21"/>
  <c r="P3440" i="21"/>
  <c r="L3440" i="21"/>
  <c r="I3440" i="21"/>
  <c r="J3441" i="21"/>
  <c r="N3441" i="21"/>
  <c r="L3441" i="21"/>
  <c r="P3441" i="21"/>
  <c r="I3441" i="21"/>
  <c r="H3442" i="21"/>
  <c r="K3440" i="21"/>
  <c r="Q3440" i="21"/>
  <c r="M3440" i="21"/>
  <c r="O3440" i="21"/>
  <c r="O3441" i="21"/>
  <c r="Q3441" i="21"/>
  <c r="K3441" i="21"/>
  <c r="M3441" i="21"/>
  <c r="I3442" i="21"/>
  <c r="P3442" i="21"/>
  <c r="H3443" i="21"/>
  <c r="J3442" i="21"/>
  <c r="L3442" i="21"/>
  <c r="N3442" i="21"/>
  <c r="O3442" i="21"/>
  <c r="Q3442" i="21"/>
  <c r="M3442" i="21"/>
  <c r="K3442" i="21"/>
  <c r="J3443" i="21"/>
  <c r="L3443" i="21"/>
  <c r="H3444" i="21"/>
  <c r="N3443" i="21"/>
  <c r="P3443" i="21"/>
  <c r="I3443" i="21"/>
  <c r="N3444" i="21"/>
  <c r="H3445" i="21"/>
  <c r="P3444" i="21"/>
  <c r="J3444" i="21"/>
  <c r="I3444" i="21"/>
  <c r="L3444" i="21"/>
  <c r="Q3443" i="21"/>
  <c r="O3443" i="21"/>
  <c r="K3443" i="21"/>
  <c r="M3443" i="21"/>
  <c r="N3445" i="21"/>
  <c r="L3445" i="21"/>
  <c r="H3446" i="21"/>
  <c r="P3445" i="21"/>
  <c r="J3445" i="21"/>
  <c r="I3445" i="21"/>
  <c r="Q3444" i="21"/>
  <c r="O3444" i="21"/>
  <c r="M3444" i="21"/>
  <c r="K3444" i="21"/>
  <c r="H3447" i="21"/>
  <c r="I3446" i="21"/>
  <c r="N3446" i="21"/>
  <c r="J3446" i="21"/>
  <c r="L3446" i="21"/>
  <c r="P3446" i="21"/>
  <c r="K3445" i="21"/>
  <c r="O3445" i="21"/>
  <c r="M3445" i="21"/>
  <c r="Q3445" i="21"/>
  <c r="J3447" i="21"/>
  <c r="N3447" i="21"/>
  <c r="P3447" i="21"/>
  <c r="L3447" i="21"/>
  <c r="H3448" i="21"/>
  <c r="I3447" i="21"/>
  <c r="Q3446" i="21"/>
  <c r="O3446" i="21"/>
  <c r="M3446" i="21"/>
  <c r="K3446" i="21"/>
  <c r="L3448" i="21"/>
  <c r="N3448" i="21"/>
  <c r="I3448" i="21"/>
  <c r="J3448" i="21"/>
  <c r="P3448" i="21"/>
  <c r="H3449" i="21"/>
  <c r="O3447" i="21"/>
  <c r="Q3447" i="21"/>
  <c r="K3447" i="21"/>
  <c r="M3447" i="21"/>
  <c r="K3448" i="21"/>
  <c r="Q3448" i="21"/>
  <c r="M3448" i="21"/>
  <c r="O3448" i="21"/>
  <c r="I3449" i="21"/>
  <c r="L3449" i="21"/>
  <c r="N3449" i="21"/>
  <c r="J3449" i="21"/>
  <c r="P3449" i="21"/>
  <c r="H3450" i="21"/>
  <c r="O3449" i="21"/>
  <c r="Q3449" i="21"/>
  <c r="K3449" i="21"/>
  <c r="M3449" i="21"/>
  <c r="J3450" i="21"/>
  <c r="I3450" i="21"/>
  <c r="N3450" i="21"/>
  <c r="P3450" i="21"/>
  <c r="H3451" i="21"/>
  <c r="L3450" i="21"/>
  <c r="K3450" i="21"/>
  <c r="Q3450" i="21"/>
  <c r="M3450" i="21"/>
  <c r="O3450" i="21"/>
  <c r="P3451" i="21"/>
  <c r="J3451" i="21"/>
  <c r="L3451" i="21"/>
  <c r="N3451" i="21"/>
  <c r="H3452" i="21"/>
  <c r="I3451" i="21"/>
  <c r="J3452" i="21"/>
  <c r="P3452" i="21"/>
  <c r="I3452" i="21"/>
  <c r="N3452" i="21"/>
  <c r="H3453" i="21"/>
  <c r="L3452" i="21"/>
  <c r="O3451" i="21"/>
  <c r="Q3451" i="21"/>
  <c r="K3451" i="21"/>
  <c r="M3451" i="21"/>
  <c r="Q3452" i="21"/>
  <c r="O3452" i="21"/>
  <c r="M3452" i="21"/>
  <c r="K3452" i="21"/>
  <c r="N3453" i="21"/>
  <c r="P3453" i="21"/>
  <c r="H3454" i="21"/>
  <c r="J3453" i="21"/>
  <c r="L3453" i="21"/>
  <c r="I3453" i="21"/>
  <c r="I3454" i="21"/>
  <c r="J3454" i="21"/>
  <c r="H3455" i="21"/>
  <c r="N3454" i="21"/>
  <c r="L3454" i="21"/>
  <c r="P3454" i="21"/>
  <c r="K3453" i="21"/>
  <c r="Q3453" i="21"/>
  <c r="O3453" i="21"/>
  <c r="M3453" i="21"/>
  <c r="M3454" i="21"/>
  <c r="O3454" i="21"/>
  <c r="Q3454" i="21"/>
  <c r="K3454" i="21"/>
  <c r="I3455" i="21"/>
  <c r="H3456" i="21"/>
  <c r="L3455" i="21"/>
  <c r="P3455" i="21"/>
  <c r="J3455" i="21"/>
  <c r="N3455" i="21"/>
  <c r="O3455" i="21"/>
  <c r="Q3455" i="21"/>
  <c r="K3455" i="21"/>
  <c r="M3455" i="21"/>
  <c r="I3456" i="21"/>
  <c r="H3457" i="21"/>
  <c r="N3456" i="21"/>
  <c r="P3456" i="21"/>
  <c r="J3456" i="21"/>
  <c r="L3456" i="21"/>
  <c r="K3456" i="21"/>
  <c r="O3456" i="21"/>
  <c r="M3456" i="21"/>
  <c r="Q3456" i="21"/>
  <c r="P3457" i="21"/>
  <c r="J3457" i="21"/>
  <c r="N3457" i="21"/>
  <c r="L3457" i="21"/>
  <c r="I3457" i="21"/>
  <c r="H3458" i="21"/>
  <c r="Q3457" i="21"/>
  <c r="K3457" i="21"/>
  <c r="O3457" i="21"/>
  <c r="M3457" i="21"/>
  <c r="L3458" i="21"/>
  <c r="P3458" i="21"/>
  <c r="J3458" i="21"/>
  <c r="I3458" i="21"/>
  <c r="H3459" i="21"/>
  <c r="N3458" i="21"/>
  <c r="Q3458" i="21"/>
  <c r="O3458" i="21"/>
  <c r="M3458" i="21"/>
  <c r="K3458" i="21"/>
  <c r="P3459" i="21"/>
  <c r="J3459" i="21"/>
  <c r="N3459" i="21"/>
  <c r="H3460" i="21"/>
  <c r="I3459" i="21"/>
  <c r="L3459" i="21"/>
  <c r="I3460" i="21"/>
  <c r="J3460" i="21"/>
  <c r="H3461" i="21"/>
  <c r="N3460" i="21"/>
  <c r="L3460" i="21"/>
  <c r="P3460" i="21"/>
  <c r="K3459" i="21"/>
  <c r="M3459" i="21"/>
  <c r="Q3459" i="21"/>
  <c r="O3459" i="21"/>
  <c r="O3460" i="21"/>
  <c r="M3460" i="21"/>
  <c r="K3460" i="21"/>
  <c r="Q3460" i="21"/>
  <c r="L3461" i="21"/>
  <c r="N3461" i="21"/>
  <c r="I3461" i="21"/>
  <c r="J3461" i="21"/>
  <c r="P3461" i="21"/>
  <c r="H3462" i="21"/>
  <c r="O3461" i="21"/>
  <c r="Q3461" i="21"/>
  <c r="K3461" i="21"/>
  <c r="M3461" i="21"/>
  <c r="I3462" i="21"/>
  <c r="J3462" i="21"/>
  <c r="P3462" i="21"/>
  <c r="L3462" i="21"/>
  <c r="H3463" i="21"/>
  <c r="N3462" i="21"/>
  <c r="Q3462" i="21"/>
  <c r="O3462" i="21"/>
  <c r="M3462" i="21"/>
  <c r="K3462" i="21"/>
  <c r="J3463" i="21"/>
  <c r="L3463" i="21"/>
  <c r="P3463" i="21"/>
  <c r="H3464" i="21"/>
  <c r="N3463" i="21"/>
  <c r="I3463" i="21"/>
  <c r="N3464" i="21"/>
  <c r="I3464" i="21"/>
  <c r="J3464" i="21"/>
  <c r="L3464" i="21"/>
  <c r="P3464" i="21"/>
  <c r="H3465" i="21"/>
  <c r="O3463" i="21"/>
  <c r="Q3463" i="21"/>
  <c r="K3463" i="21"/>
  <c r="M3463" i="21"/>
  <c r="Q3464" i="21"/>
  <c r="K3464" i="21"/>
  <c r="M3464" i="21"/>
  <c r="O3464" i="21"/>
  <c r="H3466" i="21"/>
  <c r="J3465" i="21"/>
  <c r="P3465" i="21"/>
  <c r="L3465" i="21"/>
  <c r="N3465" i="21"/>
  <c r="I3465" i="21"/>
  <c r="J3466" i="21"/>
  <c r="N3466" i="21"/>
  <c r="P3466" i="21"/>
  <c r="I3466" i="21"/>
  <c r="L3466" i="21"/>
  <c r="H3467" i="21"/>
  <c r="Q3465" i="21"/>
  <c r="O3465" i="21"/>
  <c r="M3465" i="21"/>
  <c r="K3465" i="21"/>
  <c r="O3466" i="21"/>
  <c r="Q3466" i="21"/>
  <c r="M3466" i="21"/>
  <c r="K3466" i="21"/>
  <c r="N3467" i="21"/>
  <c r="L3467" i="21"/>
  <c r="J3467" i="21"/>
  <c r="P3467" i="21"/>
  <c r="I3467" i="21"/>
  <c r="H3468" i="21"/>
  <c r="M3467" i="21"/>
  <c r="O3467" i="21"/>
  <c r="Q3467" i="21"/>
  <c r="K3467" i="21"/>
  <c r="I3468" i="21"/>
  <c r="J3468" i="21"/>
  <c r="N3468" i="21"/>
  <c r="H3469" i="21"/>
  <c r="L3468" i="21"/>
  <c r="P3468" i="21"/>
  <c r="K3468" i="21"/>
  <c r="O3468" i="21"/>
  <c r="M3468" i="21"/>
  <c r="Q3468" i="21"/>
  <c r="H3470" i="21"/>
  <c r="J3469" i="21"/>
  <c r="P3469" i="21"/>
  <c r="N3469" i="21"/>
  <c r="I3469" i="21"/>
  <c r="L3469" i="21"/>
  <c r="L3470" i="21"/>
  <c r="P3470" i="21"/>
  <c r="N3470" i="21"/>
  <c r="H3471" i="21"/>
  <c r="J3470" i="21"/>
  <c r="I3470" i="21"/>
  <c r="K3469" i="21"/>
  <c r="O3469" i="21"/>
  <c r="M3469" i="21"/>
  <c r="Q3469" i="21"/>
  <c r="H3472" i="21"/>
  <c r="L3471" i="21"/>
  <c r="N3471" i="21"/>
  <c r="J3471" i="21"/>
  <c r="P3471" i="21"/>
  <c r="I3471" i="21"/>
  <c r="Q3470" i="21"/>
  <c r="O3470" i="21"/>
  <c r="M3470" i="21"/>
  <c r="K3470" i="21"/>
  <c r="N3472" i="21"/>
  <c r="I3472" i="21"/>
  <c r="L3472" i="21"/>
  <c r="P3472" i="21"/>
  <c r="J3472" i="21"/>
  <c r="H3473" i="21"/>
  <c r="O3471" i="21"/>
  <c r="Q3471" i="21"/>
  <c r="K3471" i="21"/>
  <c r="M3471" i="21"/>
  <c r="Q3472" i="21"/>
  <c r="K3472" i="21"/>
  <c r="M3472" i="21"/>
  <c r="O3472" i="21"/>
  <c r="J3473" i="21"/>
  <c r="L3473" i="21"/>
  <c r="N3473" i="21"/>
  <c r="H3474" i="21"/>
  <c r="P3473" i="21"/>
  <c r="I3473" i="21"/>
  <c r="L3474" i="21"/>
  <c r="N3474" i="21"/>
  <c r="I3474" i="21"/>
  <c r="J3474" i="21"/>
  <c r="H3475" i="21"/>
  <c r="P3474" i="21"/>
  <c r="Q3473" i="21"/>
  <c r="O3473" i="21"/>
  <c r="K3473" i="21"/>
  <c r="M3473" i="21"/>
  <c r="M3474" i="21"/>
  <c r="O3474" i="21"/>
  <c r="Q3474" i="21"/>
  <c r="K3474" i="21"/>
  <c r="I3475" i="21"/>
  <c r="H3476" i="21"/>
  <c r="L3475" i="21"/>
  <c r="J3475" i="21"/>
  <c r="N3475" i="21"/>
  <c r="P3475" i="21"/>
  <c r="O3475" i="21"/>
  <c r="M3475" i="21"/>
  <c r="K3475" i="21"/>
  <c r="Q3475" i="21"/>
  <c r="L3476" i="21"/>
  <c r="N3476" i="21"/>
  <c r="I3476" i="21"/>
  <c r="H3477" i="21"/>
  <c r="J3476" i="21"/>
  <c r="P3476" i="21"/>
  <c r="O3476" i="21"/>
  <c r="Q3476" i="21"/>
  <c r="M3476" i="21"/>
  <c r="K3476" i="21"/>
  <c r="I3477" i="21"/>
  <c r="J3477" i="21"/>
  <c r="L3477" i="21"/>
  <c r="H3478" i="21"/>
  <c r="N3477" i="21"/>
  <c r="P3477" i="21"/>
  <c r="M3477" i="21"/>
  <c r="K3477" i="21"/>
  <c r="O3477" i="21"/>
  <c r="Q3477" i="21"/>
  <c r="L3478" i="21"/>
  <c r="I3478" i="21"/>
  <c r="J3478" i="21"/>
  <c r="P3478" i="21"/>
  <c r="N3478" i="21"/>
  <c r="H3479" i="21"/>
  <c r="M3478" i="21"/>
  <c r="O3478" i="21"/>
  <c r="K3478" i="21"/>
  <c r="Q3478" i="21"/>
  <c r="H3480" i="21"/>
  <c r="J3479" i="21"/>
  <c r="N3479" i="21"/>
  <c r="L3479" i="21"/>
  <c r="I3479" i="21"/>
  <c r="P3479" i="21"/>
  <c r="J3480" i="21"/>
  <c r="N3480" i="21"/>
  <c r="P3480" i="21"/>
  <c r="L3480" i="21"/>
  <c r="H3481" i="21"/>
  <c r="I3480" i="21"/>
  <c r="K3479" i="21"/>
  <c r="M3479" i="21"/>
  <c r="O3479" i="21"/>
  <c r="Q3479" i="21"/>
  <c r="I3481" i="21"/>
  <c r="J3481" i="21"/>
  <c r="L3481" i="21"/>
  <c r="H3482" i="21"/>
  <c r="N3481" i="21"/>
  <c r="P3481" i="21"/>
  <c r="K3480" i="21"/>
  <c r="O3480" i="21"/>
  <c r="Q3480" i="21"/>
  <c r="M3480" i="21"/>
  <c r="O3481" i="21"/>
  <c r="M3481" i="21"/>
  <c r="Q3481" i="21"/>
  <c r="K3481" i="21"/>
  <c r="H3483" i="21"/>
  <c r="J3482" i="21"/>
  <c r="N3482" i="21"/>
  <c r="I3482" i="21"/>
  <c r="L3482" i="21"/>
  <c r="P3482" i="21"/>
  <c r="H3484" i="21"/>
  <c r="I3483" i="21"/>
  <c r="J3483" i="21"/>
  <c r="L3483" i="21"/>
  <c r="P3483" i="21"/>
  <c r="N3483" i="21"/>
  <c r="M3482" i="21"/>
  <c r="Q3482" i="21"/>
  <c r="O3482" i="21"/>
  <c r="K3482" i="21"/>
  <c r="H3485" i="21"/>
  <c r="N3484" i="21"/>
  <c r="P3484" i="21"/>
  <c r="I3484" i="21"/>
  <c r="J3484" i="21"/>
  <c r="L3484" i="21"/>
  <c r="K3483" i="21"/>
  <c r="Q3483" i="21"/>
  <c r="M3483" i="21"/>
  <c r="O3483" i="21"/>
  <c r="H3486" i="21"/>
  <c r="J3485" i="21"/>
  <c r="P3485" i="21"/>
  <c r="N3485" i="21"/>
  <c r="I3485" i="21"/>
  <c r="L3485" i="21"/>
  <c r="Q3484" i="21"/>
  <c r="K3484" i="21"/>
  <c r="M3484" i="21"/>
  <c r="O3484" i="21"/>
  <c r="L3486" i="21"/>
  <c r="N3486" i="21"/>
  <c r="I3486" i="21"/>
  <c r="J3486" i="21"/>
  <c r="H3487" i="21"/>
  <c r="P3486" i="21"/>
  <c r="M3485" i="21"/>
  <c r="Q3485" i="21"/>
  <c r="K3485" i="21"/>
  <c r="O3485" i="21"/>
  <c r="M3486" i="21"/>
  <c r="O3486" i="21"/>
  <c r="Q3486" i="21"/>
  <c r="K3486" i="21"/>
  <c r="H3488" i="21"/>
  <c r="J3487" i="21"/>
  <c r="L3487" i="21"/>
  <c r="N3487" i="21"/>
  <c r="I3487" i="21"/>
  <c r="P3487" i="21"/>
  <c r="L3488" i="21"/>
  <c r="P3488" i="21"/>
  <c r="N3488" i="21"/>
  <c r="I3488" i="21"/>
  <c r="H3489" i="21"/>
  <c r="J3488" i="21"/>
  <c r="K3487" i="21"/>
  <c r="O3487" i="21"/>
  <c r="M3487" i="21"/>
  <c r="Q3487" i="21"/>
  <c r="K3488" i="21"/>
  <c r="O3488" i="21"/>
  <c r="Q3488" i="21"/>
  <c r="M3488" i="21"/>
  <c r="I3489" i="21"/>
  <c r="H3490" i="21"/>
  <c r="J3489" i="21"/>
  <c r="L3489" i="21"/>
  <c r="N3489" i="21"/>
  <c r="P3489" i="21"/>
  <c r="M3489" i="21"/>
  <c r="O3489" i="21"/>
  <c r="Q3489" i="21"/>
  <c r="K3489" i="21"/>
  <c r="L3490" i="21"/>
  <c r="I3490" i="21"/>
  <c r="H3491" i="21"/>
  <c r="J3490" i="21"/>
  <c r="N3490" i="21"/>
  <c r="P3490" i="21"/>
  <c r="K3490" i="21"/>
  <c r="O3490" i="21"/>
  <c r="M3490" i="21"/>
  <c r="Q3490" i="21"/>
  <c r="H3492" i="21"/>
  <c r="I3491" i="21"/>
  <c r="J3491" i="21"/>
  <c r="L3491" i="21"/>
  <c r="N3491" i="21"/>
  <c r="P3491" i="21"/>
  <c r="I3492" i="21"/>
  <c r="J3492" i="21"/>
  <c r="L3492" i="21"/>
  <c r="N3492" i="21"/>
  <c r="P3492" i="21"/>
  <c r="H3493" i="21"/>
  <c r="O3491" i="21"/>
  <c r="M3491" i="21"/>
  <c r="Q3491" i="21"/>
  <c r="K3491" i="21"/>
  <c r="Q3492" i="21"/>
  <c r="K3492" i="21"/>
  <c r="M3492" i="21"/>
  <c r="O3492" i="21"/>
  <c r="H3494" i="21"/>
  <c r="I3493" i="21"/>
  <c r="J3493" i="21"/>
  <c r="L3493" i="21"/>
  <c r="N3493" i="21"/>
  <c r="P3493" i="21"/>
  <c r="L3494" i="21"/>
  <c r="N3494" i="21"/>
  <c r="I3494" i="21"/>
  <c r="H3495" i="21"/>
  <c r="J3494" i="21"/>
  <c r="P3494" i="21"/>
  <c r="M3493" i="21"/>
  <c r="O3493" i="21"/>
  <c r="Q3493" i="21"/>
  <c r="K3493" i="21"/>
  <c r="M3494" i="21"/>
  <c r="O3494" i="21"/>
  <c r="K3494" i="21"/>
  <c r="Q3494" i="21"/>
  <c r="H3496" i="21"/>
  <c r="I3495" i="21"/>
  <c r="P3495" i="21"/>
  <c r="J3495" i="21"/>
  <c r="N3495" i="21"/>
  <c r="L3495" i="21"/>
  <c r="L3496" i="21"/>
  <c r="N3496" i="21"/>
  <c r="I3496" i="21"/>
  <c r="P3496" i="21"/>
  <c r="J3496" i="21"/>
  <c r="H3497" i="21"/>
  <c r="K3495" i="21"/>
  <c r="O3495" i="21"/>
  <c r="Q3495" i="21"/>
  <c r="M3495" i="21"/>
  <c r="O3496" i="21"/>
  <c r="Q3496" i="21"/>
  <c r="M3496" i="21"/>
  <c r="K3496" i="21"/>
  <c r="H3498" i="21"/>
  <c r="N3497" i="21"/>
  <c r="I3497" i="21"/>
  <c r="J3497" i="21"/>
  <c r="L3497" i="21"/>
  <c r="P3497" i="21"/>
  <c r="L3498" i="21"/>
  <c r="H3499" i="21"/>
  <c r="I3498" i="21"/>
  <c r="N3498" i="21"/>
  <c r="P3498" i="21"/>
  <c r="J3498" i="21"/>
  <c r="M3497" i="21"/>
  <c r="K3497" i="21"/>
  <c r="Q3497" i="21"/>
  <c r="O3497" i="21"/>
  <c r="I3499" i="21"/>
  <c r="L3499" i="21"/>
  <c r="J3499" i="21"/>
  <c r="H3500" i="21"/>
  <c r="N3499" i="21"/>
  <c r="P3499" i="21"/>
  <c r="M3498" i="21"/>
  <c r="Q3498" i="21"/>
  <c r="K3498" i="21"/>
  <c r="O3498" i="21"/>
  <c r="O3499" i="21"/>
  <c r="M3499" i="21"/>
  <c r="K3499" i="21"/>
  <c r="Q3499" i="21"/>
  <c r="L3500" i="21"/>
  <c r="P3500" i="21"/>
  <c r="N3500" i="21"/>
  <c r="H3501" i="21"/>
  <c r="I3500" i="21"/>
  <c r="J3500" i="21"/>
  <c r="J3501" i="21"/>
  <c r="H3502" i="21"/>
  <c r="I3501" i="21"/>
  <c r="L3501" i="21"/>
  <c r="N3501" i="21"/>
  <c r="P3501" i="21"/>
  <c r="O3500" i="21"/>
  <c r="Q3500" i="21"/>
  <c r="M3500" i="21"/>
  <c r="K3500" i="21"/>
  <c r="I3502" i="21"/>
  <c r="N3502" i="21"/>
  <c r="H3503" i="21"/>
  <c r="P3502" i="21"/>
  <c r="J3502" i="21"/>
  <c r="L3502" i="21"/>
  <c r="K3501" i="21"/>
  <c r="M3501" i="21"/>
  <c r="Q3501" i="21"/>
  <c r="O3501" i="21"/>
  <c r="M3502" i="21"/>
  <c r="K3502" i="21"/>
  <c r="O3502" i="21"/>
  <c r="Q3502" i="21"/>
  <c r="I3503" i="21"/>
  <c r="J3503" i="21"/>
  <c r="L3503" i="21"/>
  <c r="N3503" i="21"/>
  <c r="H3504" i="21"/>
  <c r="P3503" i="21"/>
  <c r="K3503" i="21"/>
  <c r="O3503" i="21"/>
  <c r="M3503" i="21"/>
  <c r="Q3503" i="21"/>
  <c r="L3504" i="21"/>
  <c r="N3504" i="21"/>
  <c r="H3505" i="21"/>
  <c r="I3504" i="21"/>
  <c r="P3504" i="21"/>
  <c r="J3504" i="21"/>
  <c r="I3505" i="21"/>
  <c r="J3505" i="21"/>
  <c r="L3505" i="21"/>
  <c r="N3505" i="21"/>
  <c r="H3506" i="21"/>
  <c r="P3505" i="21"/>
  <c r="M3504" i="21"/>
  <c r="K3504" i="21"/>
  <c r="O3504" i="21"/>
  <c r="Q3504" i="21"/>
  <c r="K3505" i="21"/>
  <c r="M3505" i="21"/>
  <c r="Q3505" i="21"/>
  <c r="O3505" i="21"/>
  <c r="H3507" i="21"/>
  <c r="L3506" i="21"/>
  <c r="I3506" i="21"/>
  <c r="J3506" i="21"/>
  <c r="N3506" i="21"/>
  <c r="P3506" i="21"/>
  <c r="H3508" i="21"/>
  <c r="J3507" i="21"/>
  <c r="I3507" i="21"/>
  <c r="L3507" i="21"/>
  <c r="P3507" i="21"/>
  <c r="N3507" i="21"/>
  <c r="M3506" i="21"/>
  <c r="Q3506" i="21"/>
  <c r="K3506" i="21"/>
  <c r="O3506" i="21"/>
  <c r="J3508" i="21"/>
  <c r="N3508" i="21"/>
  <c r="P3508" i="21"/>
  <c r="H3509" i="21"/>
  <c r="I3508" i="21"/>
  <c r="L3508" i="21"/>
  <c r="K3507" i="21"/>
  <c r="M3507" i="21"/>
  <c r="Q3507" i="21"/>
  <c r="O3507" i="21"/>
  <c r="I3509" i="21"/>
  <c r="H3510" i="21"/>
  <c r="J3509" i="21"/>
  <c r="N3509" i="21"/>
  <c r="L3509" i="21"/>
  <c r="P3509" i="21"/>
  <c r="M3508" i="21"/>
  <c r="Q3508" i="21"/>
  <c r="O3508" i="21"/>
  <c r="K3508" i="21"/>
  <c r="O3509" i="21"/>
  <c r="M3509" i="21"/>
  <c r="Q3509" i="21"/>
  <c r="K3509" i="21"/>
  <c r="I3510" i="21"/>
  <c r="H3511" i="21"/>
  <c r="N3510" i="21"/>
  <c r="L3510" i="21"/>
  <c r="J3510" i="21"/>
  <c r="P3510" i="21"/>
  <c r="K3510" i="21"/>
  <c r="M3510" i="21"/>
  <c r="O3510" i="21"/>
  <c r="Q3510" i="21"/>
  <c r="H3512" i="21"/>
  <c r="I3511" i="21"/>
  <c r="J3511" i="21"/>
  <c r="N3511" i="21"/>
  <c r="L3511" i="21"/>
  <c r="P3511" i="21"/>
  <c r="H3513" i="21"/>
  <c r="I3512" i="21"/>
  <c r="L3512" i="21"/>
  <c r="J3512" i="21"/>
  <c r="P3512" i="21"/>
  <c r="N3512" i="21"/>
  <c r="O3511" i="21"/>
  <c r="M3511" i="21"/>
  <c r="Q3511" i="21"/>
  <c r="K3511" i="21"/>
  <c r="H3514" i="21"/>
  <c r="I3513" i="21"/>
  <c r="J3513" i="21"/>
  <c r="N3513" i="21"/>
  <c r="L3513" i="21"/>
  <c r="P3513" i="21"/>
  <c r="M3512" i="21"/>
  <c r="Q3512" i="21"/>
  <c r="K3512" i="21"/>
  <c r="O3512" i="21"/>
  <c r="H3515" i="21"/>
  <c r="I3514" i="21"/>
  <c r="J3514" i="21"/>
  <c r="L3514" i="21"/>
  <c r="N3514" i="21"/>
  <c r="P3514" i="21"/>
  <c r="K3513" i="21"/>
  <c r="Q3513" i="21"/>
  <c r="O3513" i="21"/>
  <c r="M3513" i="21"/>
  <c r="I3515" i="21"/>
  <c r="L3515" i="21"/>
  <c r="H3516" i="21"/>
  <c r="P3515" i="21"/>
  <c r="J3515" i="21"/>
  <c r="N3515" i="21"/>
  <c r="M3514" i="21"/>
  <c r="O3514" i="21"/>
  <c r="Q3514" i="21"/>
  <c r="K3514" i="21"/>
  <c r="K3515" i="21"/>
  <c r="O3515" i="21"/>
  <c r="M3515" i="21"/>
  <c r="Q3515" i="21"/>
  <c r="L3516" i="21"/>
  <c r="I3516" i="21"/>
  <c r="H3517" i="21"/>
  <c r="N3516" i="21"/>
  <c r="P3516" i="21"/>
  <c r="J3516" i="21"/>
  <c r="Q3516" i="21"/>
  <c r="O3516" i="21"/>
  <c r="M3516" i="21"/>
  <c r="K3516" i="21"/>
  <c r="I3517" i="21"/>
  <c r="H3518" i="21"/>
  <c r="L3517" i="21"/>
  <c r="J3517" i="21"/>
  <c r="N3517" i="21"/>
  <c r="P3517" i="21"/>
  <c r="K3517" i="21"/>
  <c r="M3517" i="21"/>
  <c r="O3517" i="21"/>
  <c r="Q3517" i="21"/>
  <c r="L3518" i="21"/>
  <c r="N3518" i="21"/>
  <c r="P3518" i="21"/>
  <c r="H3519" i="21"/>
  <c r="J3518" i="21"/>
  <c r="I3518" i="21"/>
  <c r="N3519" i="21"/>
  <c r="I3519" i="21"/>
  <c r="J3519" i="21"/>
  <c r="H3520" i="21"/>
  <c r="P3519" i="21"/>
  <c r="L3519" i="21"/>
  <c r="K3518" i="21"/>
  <c r="M3518" i="21"/>
  <c r="Q3518" i="21"/>
  <c r="O3518" i="21"/>
  <c r="K3519" i="21"/>
  <c r="M3519" i="21"/>
  <c r="Q3519" i="21"/>
  <c r="O3519" i="21"/>
  <c r="J3520" i="21"/>
  <c r="N3520" i="21"/>
  <c r="P3520" i="21"/>
  <c r="H3521" i="21"/>
  <c r="I3520" i="21"/>
  <c r="L3520" i="21"/>
  <c r="L3521" i="21"/>
  <c r="J3521" i="21"/>
  <c r="N3521" i="21"/>
  <c r="P3521" i="21"/>
  <c r="H3522" i="21"/>
  <c r="I3521" i="21"/>
  <c r="M3520" i="21"/>
  <c r="Q3520" i="21"/>
  <c r="O3520" i="21"/>
  <c r="K3520" i="21"/>
  <c r="L3522" i="21"/>
  <c r="N3522" i="21"/>
  <c r="P3522" i="21"/>
  <c r="I3522" i="21"/>
  <c r="H3523" i="21"/>
  <c r="J3522" i="21"/>
  <c r="M3521" i="21"/>
  <c r="K3521" i="21"/>
  <c r="Q3521" i="21"/>
  <c r="O3521" i="21"/>
  <c r="K3522" i="21"/>
  <c r="O3522" i="21"/>
  <c r="Q3522" i="21"/>
  <c r="M3522" i="21"/>
  <c r="H3524" i="21"/>
  <c r="I3523" i="21"/>
  <c r="J3523" i="21"/>
  <c r="N3523" i="21"/>
  <c r="L3523" i="21"/>
  <c r="P3523" i="21"/>
  <c r="J3524" i="21"/>
  <c r="H3525" i="21"/>
  <c r="L3524" i="21"/>
  <c r="I3524" i="21"/>
  <c r="P3524" i="21"/>
  <c r="N3524" i="21"/>
  <c r="K3523" i="21"/>
  <c r="O3523" i="21"/>
  <c r="M3523" i="21"/>
  <c r="Q3523" i="21"/>
  <c r="J3525" i="21"/>
  <c r="I3525" i="21"/>
  <c r="H3526" i="21"/>
  <c r="L3525" i="21"/>
  <c r="N3525" i="21"/>
  <c r="P3525" i="21"/>
  <c r="O3524" i="21"/>
  <c r="K3524" i="21"/>
  <c r="M3524" i="21"/>
  <c r="Q3524" i="21"/>
  <c r="M3525" i="21"/>
  <c r="Q3525" i="21"/>
  <c r="K3525" i="21"/>
  <c r="O3525" i="21"/>
  <c r="L3526" i="21"/>
  <c r="P3526" i="21"/>
  <c r="I3526" i="21"/>
  <c r="N3526" i="21"/>
  <c r="J3526" i="21"/>
  <c r="H3527" i="21"/>
  <c r="M3526" i="21"/>
  <c r="Q3526" i="21"/>
  <c r="K3526" i="21"/>
  <c r="O3526" i="21"/>
  <c r="H3528" i="21"/>
  <c r="J3527" i="21"/>
  <c r="N3527" i="21"/>
  <c r="L3527" i="21"/>
  <c r="I3527" i="21"/>
  <c r="P3527" i="21"/>
  <c r="J3528" i="21"/>
  <c r="N3528" i="21"/>
  <c r="P3528" i="21"/>
  <c r="H3529" i="21"/>
  <c r="I3528" i="21"/>
  <c r="L3528" i="21"/>
  <c r="K3527" i="21"/>
  <c r="Q3527" i="21"/>
  <c r="M3527" i="21"/>
  <c r="O3527" i="21"/>
  <c r="I3529" i="21"/>
  <c r="J3529" i="21"/>
  <c r="H3530" i="21"/>
  <c r="L3529" i="21"/>
  <c r="N3529" i="21"/>
  <c r="P3529" i="21"/>
  <c r="Q3528" i="21"/>
  <c r="M3528" i="21"/>
  <c r="K3528" i="21"/>
  <c r="O3528" i="21"/>
  <c r="O3529" i="21"/>
  <c r="M3529" i="21"/>
  <c r="Q3529" i="21"/>
  <c r="K3529" i="21"/>
  <c r="J3530" i="21"/>
  <c r="L3530" i="21"/>
  <c r="N3530" i="21"/>
  <c r="P3530" i="21"/>
  <c r="I3530" i="21"/>
  <c r="H3531" i="21"/>
  <c r="M3530" i="21"/>
  <c r="K3530" i="21"/>
  <c r="O3530" i="21"/>
  <c r="Q3530" i="21"/>
  <c r="J3531" i="21"/>
  <c r="P3531" i="21"/>
  <c r="L3531" i="21"/>
  <c r="N3531" i="21"/>
  <c r="I3531" i="21"/>
  <c r="H3532" i="21"/>
  <c r="M3531" i="21"/>
  <c r="Q3531" i="21"/>
  <c r="O3531" i="21"/>
  <c r="K3531" i="21"/>
  <c r="L3532" i="21"/>
  <c r="P3532" i="21"/>
  <c r="I3532" i="21"/>
  <c r="N3532" i="21"/>
  <c r="H3533" i="21"/>
  <c r="J3532" i="21"/>
  <c r="M3532" i="21"/>
  <c r="Q3532" i="21"/>
  <c r="K3532" i="21"/>
  <c r="O3532" i="21"/>
  <c r="H3534" i="21"/>
  <c r="I3533" i="21"/>
  <c r="J3533" i="21"/>
  <c r="L3533" i="21"/>
  <c r="N3533" i="21"/>
  <c r="P3533" i="21"/>
  <c r="I3534" i="21"/>
  <c r="H3535" i="21"/>
  <c r="J3534" i="21"/>
  <c r="L3534" i="21"/>
  <c r="N3534" i="21"/>
  <c r="P3534" i="21"/>
  <c r="O3533" i="21"/>
  <c r="Q3533" i="21"/>
  <c r="K3533" i="21"/>
  <c r="M3533" i="21"/>
  <c r="M3534" i="21"/>
  <c r="Q3534" i="21"/>
  <c r="K3534" i="21"/>
  <c r="O3534" i="21"/>
  <c r="I3535" i="21"/>
  <c r="J3535" i="21"/>
  <c r="H3536" i="21"/>
  <c r="N3535" i="21"/>
  <c r="P3535" i="21"/>
  <c r="L3535" i="21"/>
  <c r="O3535" i="21"/>
  <c r="Q3535" i="21"/>
  <c r="M3535" i="21"/>
  <c r="K3535" i="21"/>
  <c r="N3536" i="21"/>
  <c r="P3536" i="21"/>
  <c r="J3536" i="21"/>
  <c r="I3536" i="21"/>
  <c r="L3536" i="21"/>
  <c r="I9" i="13"/>
  <c r="G9" i="29"/>
  <c r="I9" i="26"/>
  <c r="I16" i="27"/>
  <c r="G9" i="27"/>
  <c r="G9" i="26"/>
  <c r="G16" i="27"/>
  <c r="I16" i="13"/>
  <c r="I9" i="29"/>
  <c r="G16" i="13"/>
  <c r="G9" i="13"/>
  <c r="I9" i="28"/>
  <c r="G9" i="28"/>
  <c r="I9" i="27"/>
  <c r="M3536" i="21"/>
  <c r="O3536" i="21"/>
  <c r="K3536" i="21"/>
  <c r="Q3536" i="21"/>
  <c r="K8" i="28" l="1"/>
  <c r="K15" i="28"/>
  <c r="AI39" i="13"/>
  <c r="AJ39" i="13" s="1"/>
  <c r="K8" i="29"/>
  <c r="K15" i="27"/>
  <c r="K8" i="27"/>
  <c r="J9" i="26"/>
  <c r="H9" i="26"/>
  <c r="H9" i="13"/>
  <c r="J9" i="13"/>
  <c r="H16" i="13"/>
  <c r="J16" i="13"/>
  <c r="Q2655" i="21"/>
  <c r="AH40" i="13"/>
  <c r="H3537" i="21"/>
  <c r="I3537" i="21"/>
  <c r="Q3537" i="21"/>
  <c r="L3537" i="21"/>
  <c r="K3537" i="21"/>
  <c r="J3537" i="21"/>
  <c r="I16" i="26"/>
  <c r="G16" i="26"/>
  <c r="I16" i="28"/>
  <c r="G16" i="28"/>
  <c r="N3537" i="21"/>
  <c r="P3537" i="21"/>
  <c r="O3537" i="21"/>
  <c r="M3537" i="21"/>
  <c r="J16" i="26" l="1"/>
  <c r="H16" i="26"/>
  <c r="AI40" i="13"/>
  <c r="AJ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H41" i="13"/>
  <c r="K16" i="28" l="1"/>
  <c r="K16" i="26"/>
  <c r="K9" i="28"/>
  <c r="AI41" i="13"/>
  <c r="AJ41" i="13" s="1"/>
  <c r="K9" i="27"/>
  <c r="K9" i="29"/>
  <c r="K16" i="27"/>
  <c r="AH42" i="13"/>
  <c r="AI42" i="13" l="1"/>
  <c r="AJ42" i="13" s="1"/>
  <c r="AH43" i="13"/>
  <c r="AI43" i="13" l="1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57" i="13"/>
  <c r="S58" i="13"/>
  <c r="S55" i="13"/>
  <c r="S66" i="13"/>
  <c r="S44" i="13"/>
  <c r="S49" i="13"/>
  <c r="S41" i="13"/>
  <c r="S45" i="13"/>
  <c r="T41" i="13"/>
  <c r="S62" i="13"/>
  <c r="S39" i="13"/>
  <c r="S59" i="13"/>
  <c r="R55" i="13"/>
  <c r="S40" i="13"/>
  <c r="R40" i="13" s="1"/>
  <c r="S46" i="13"/>
  <c r="S43" i="13"/>
  <c r="R43" i="13" s="1"/>
  <c r="R57" i="13"/>
  <c r="S35" i="13"/>
  <c r="R35" i="13" s="1"/>
  <c r="S42" i="13"/>
  <c r="T42" i="13" s="1"/>
  <c r="S65" i="13"/>
  <c r="S50" i="13"/>
  <c r="T65" i="13"/>
  <c r="R44" i="13"/>
  <c r="S67" i="13"/>
  <c r="R67" i="13" s="1"/>
  <c r="S61" i="13"/>
  <c r="R61" i="13" s="1"/>
  <c r="R58" i="13"/>
  <c r="S52" i="13"/>
  <c r="R52" i="13" s="1"/>
  <c r="T52" i="13"/>
  <c r="R59" i="13"/>
  <c r="R62" i="13"/>
  <c r="S47" i="13"/>
  <c r="R39" i="13"/>
  <c r="O68" i="13" a="1"/>
  <c r="R42" i="13"/>
  <c r="S36" i="13"/>
  <c r="R36" i="13" s="1"/>
  <c r="S48" i="13"/>
  <c r="R48" i="13" s="1"/>
  <c r="T58" i="13"/>
  <c r="S38" i="13"/>
  <c r="T38" i="13" s="1"/>
  <c r="S63" i="13"/>
  <c r="T46" i="13"/>
  <c r="S54" i="13"/>
  <c r="S53" i="13"/>
  <c r="R49" i="13"/>
  <c r="T48" i="13"/>
  <c r="R50" i="13"/>
  <c r="T67" i="13"/>
  <c r="S60" i="13"/>
  <c r="T45" i="13"/>
  <c r="T43" i="13"/>
  <c r="S37" i="13"/>
  <c r="T37" i="13" s="1"/>
  <c r="S51" i="13"/>
  <c r="R51" i="13" s="1"/>
  <c r="R47" i="13"/>
  <c r="R53" i="13"/>
  <c r="T61" i="13"/>
  <c r="T55" i="13"/>
  <c r="T53" i="13"/>
  <c r="S56" i="13"/>
  <c r="R56" i="13" s="1"/>
  <c r="S64" i="13"/>
  <c r="R38" i="13"/>
  <c r="T63" i="13"/>
  <c r="R54" i="13"/>
  <c r="T60" i="13"/>
  <c r="R60" i="13"/>
  <c r="R64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U64" i="13"/>
  <c r="U51" i="13"/>
  <c r="U39" i="13"/>
  <c r="U44" i="13"/>
  <c r="T39" i="13"/>
  <c r="V58" i="13"/>
  <c r="T57" i="13"/>
  <c r="V62" i="13"/>
  <c r="T56" i="13"/>
  <c r="V41" i="13"/>
  <c r="U35" i="13"/>
  <c r="V64" i="13"/>
  <c r="T40" i="13"/>
  <c r="U52" i="13"/>
  <c r="T51" i="13"/>
  <c r="V61" i="13"/>
  <c r="U56" i="13"/>
  <c r="V66" i="13"/>
  <c r="V46" i="13"/>
  <c r="U61" i="13"/>
  <c r="V45" i="13"/>
  <c r="T35" i="13"/>
  <c r="V56" i="13"/>
  <c r="U67" i="13"/>
  <c r="U55" i="13"/>
  <c r="V57" i="13"/>
  <c r="V54" i="13"/>
  <c r="U60" i="13"/>
  <c r="U50" i="13"/>
  <c r="T47" i="13"/>
  <c r="T50" i="13"/>
  <c r="R45" i="13"/>
  <c r="V67" i="13"/>
  <c r="R46" i="13"/>
  <c r="V36" i="13"/>
  <c r="R37" i="13"/>
  <c r="V44" i="13"/>
  <c r="V48" i="13"/>
  <c r="U59" i="13"/>
  <c r="T66" i="13"/>
  <c r="T59" i="13"/>
  <c r="V35" i="13"/>
  <c r="T64" i="13"/>
  <c r="R66" i="13"/>
  <c r="V40" i="13"/>
  <c r="V65" i="13"/>
  <c r="U48" i="13"/>
  <c r="S68" i="13"/>
  <c r="R68" i="13" s="1"/>
  <c r="T68" i="13"/>
  <c r="V39" i="13"/>
  <c r="U36" i="13"/>
  <c r="T44" i="13"/>
  <c r="V38" i="13"/>
  <c r="V51" i="13"/>
  <c r="U42" i="13"/>
  <c r="T36" i="13"/>
  <c r="S69" i="13"/>
  <c r="U54" i="13"/>
  <c r="U49" i="13"/>
  <c r="U62" i="13"/>
  <c r="R65" i="13"/>
  <c r="R41" i="13"/>
  <c r="T49" i="13"/>
  <c r="V47" i="13"/>
  <c r="S71" i="13"/>
  <c r="V55" i="13"/>
  <c r="V53" i="13"/>
  <c r="V49" i="13"/>
  <c r="V59" i="13"/>
  <c r="T54" i="13"/>
  <c r="V52" i="13"/>
  <c r="V63" i="13"/>
  <c r="R63" i="13"/>
  <c r="U57" i="13"/>
  <c r="T62" i="13"/>
  <c r="V37" i="13"/>
  <c r="U58" i="13"/>
  <c r="U43" i="13"/>
  <c r="V42" i="13"/>
  <c r="V60" i="13"/>
  <c r="U53" i="13"/>
  <c r="U40" i="13"/>
  <c r="R69" i="13"/>
  <c r="U47" i="13"/>
  <c r="V43" i="13"/>
  <c r="S70" i="13"/>
  <c r="T70" i="13" s="1"/>
  <c r="U38" i="13"/>
  <c r="V50" i="13"/>
  <c r="R71" i="13"/>
  <c r="Q71" i="13" l="1"/>
  <c r="P71" i="13"/>
  <c r="Q69" i="13"/>
  <c r="P69" i="13"/>
  <c r="Q70" i="13"/>
  <c r="P70" i="13"/>
  <c r="Q68" i="13"/>
  <c r="P68" i="13"/>
  <c r="U71" i="13"/>
  <c r="U37" i="13"/>
  <c r="V70" i="13"/>
  <c r="U69" i="13"/>
  <c r="U46" i="13"/>
  <c r="U63" i="13"/>
  <c r="U45" i="13"/>
  <c r="T71" i="13"/>
  <c r="R70" i="13"/>
  <c r="U41" i="13"/>
  <c r="V68" i="13"/>
  <c r="U65" i="13"/>
  <c r="T69" i="13"/>
  <c r="U68" i="13"/>
  <c r="V71" i="13"/>
  <c r="U66" i="13"/>
  <c r="V69" i="13"/>
  <c r="U70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68" i="13"/>
  <c r="Y68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70" i="13"/>
  <c r="Y7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I6" i="22" l="1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J6" i="22" s="1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K6" i="22" l="1"/>
  <c r="K7" i="22" s="1"/>
  <c r="D7" i="22" l="1"/>
  <c r="L5" i="22" l="1"/>
  <c r="M5" i="22"/>
  <c r="M7" i="22"/>
  <c r="L7" i="22"/>
  <c r="J5" i="22"/>
  <c r="J7" i="22"/>
</calcChain>
</file>

<file path=xl/sharedStrings.xml><?xml version="1.0" encoding="utf-8"?>
<sst xmlns="http://schemas.openxmlformats.org/spreadsheetml/2006/main" count="4147" uniqueCount="177">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</sst>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2.7999999999384073E-3</c:v>
                </c:pt>
                <c:pt idx="1">
                  <c:v>2.3979922442141088E-3</c:v>
                </c:pt>
                <c:pt idx="2">
                  <c:v>1.9864137933733872E-3</c:v>
                </c:pt>
                <c:pt idx="3">
                  <c:v>1.4583897848829963E-3</c:v>
                </c:pt>
                <c:pt idx="4">
                  <c:v>1.2254801173039453E-3</c:v>
                </c:pt>
                <c:pt idx="5">
                  <c:v>1.2565910283512949E-3</c:v>
                </c:pt>
                <c:pt idx="6">
                  <c:v>1.3762396191463466E-3</c:v>
                </c:pt>
                <c:pt idx="7">
                  <c:v>1.5636632992421795E-3</c:v>
                </c:pt>
                <c:pt idx="8">
                  <c:v>1.8599180564482509E-3</c:v>
                </c:pt>
                <c:pt idx="9">
                  <c:v>2.0360258732576852E-3</c:v>
                </c:pt>
                <c:pt idx="10">
                  <c:v>2.0640206358457647E-3</c:v>
                </c:pt>
                <c:pt idx="11">
                  <c:v>2.0559770130379462E-3</c:v>
                </c:pt>
                <c:pt idx="12">
                  <c:v>2.0192113124739564E-3</c:v>
                </c:pt>
                <c:pt idx="13">
                  <c:v>1.9572561170999592E-3</c:v>
                </c:pt>
                <c:pt idx="14">
                  <c:v>1.921477808064509E-3</c:v>
                </c:pt>
                <c:pt idx="15">
                  <c:v>1.9166930546710148E-3</c:v>
                </c:pt>
                <c:pt idx="16">
                  <c:v>1.9197677488502762E-3</c:v>
                </c:pt>
                <c:pt idx="17">
                  <c:v>1.9293934016051395E-3</c:v>
                </c:pt>
                <c:pt idx="18">
                  <c:v>1.9513006378701903E-3</c:v>
                </c:pt>
                <c:pt idx="19">
                  <c:v>1.9732150973972296E-3</c:v>
                </c:pt>
                <c:pt idx="20">
                  <c:v>1.9841918032614814E-3</c:v>
                </c:pt>
                <c:pt idx="21">
                  <c:v>1.9951770219162057E-3</c:v>
                </c:pt>
                <c:pt idx="22">
                  <c:v>2.0061707534413387E-3</c:v>
                </c:pt>
                <c:pt idx="23">
                  <c:v>2.0337148789617565E-3</c:v>
                </c:pt>
                <c:pt idx="24">
                  <c:v>2.0612222954063952E-3</c:v>
                </c:pt>
                <c:pt idx="25">
                  <c:v>2.0719982594474828E-3</c:v>
                </c:pt>
                <c:pt idx="26">
                  <c:v>2.0825138921320985E-3</c:v>
                </c:pt>
                <c:pt idx="27">
                  <c:v>2.1026896674225526E-3</c:v>
                </c:pt>
                <c:pt idx="28">
                  <c:v>2.1219731089061611E-3</c:v>
                </c:pt>
                <c:pt idx="29">
                  <c:v>2.1311870844087366E-3</c:v>
                </c:pt>
                <c:pt idx="30">
                  <c:v>2.1401407284749041E-3</c:v>
                </c:pt>
                <c:pt idx="31">
                  <c:v>2.1488340409447915E-3</c:v>
                </c:pt>
                <c:pt idx="32">
                  <c:v>2.1653659183851204E-3</c:v>
                </c:pt>
                <c:pt idx="33">
                  <c:v>2.1810039754210919E-3</c:v>
                </c:pt>
                <c:pt idx="34">
                  <c:v>2.1883956300694507E-3</c:v>
                </c:pt>
                <c:pt idx="35">
                  <c:v>2.1955269530415933E-3</c:v>
                </c:pt>
                <c:pt idx="36">
                  <c:v>2.2023979444174557E-3</c:v>
                </c:pt>
                <c:pt idx="37">
                  <c:v>2.2152857867308029E-3</c:v>
                </c:pt>
                <c:pt idx="38">
                  <c:v>2.2272785932386796E-3</c:v>
                </c:pt>
                <c:pt idx="39">
                  <c:v>2.2328479262334611E-3</c:v>
                </c:pt>
                <c:pt idx="40">
                  <c:v>2.2381569274720903E-3</c:v>
                </c:pt>
                <c:pt idx="41">
                  <c:v>2.2432055969545672E-3</c:v>
                </c:pt>
                <c:pt idx="42">
                  <c:v>2.2524492564723886E-3</c:v>
                </c:pt>
                <c:pt idx="43">
                  <c:v>2.2607969574828246E-3</c:v>
                </c:pt>
                <c:pt idx="44">
                  <c:v>2.2670680301839496E-3</c:v>
                </c:pt>
                <c:pt idx="45">
                  <c:v>2.2749315196435305E-3</c:v>
                </c:pt>
                <c:pt idx="46">
                  <c:v>2.2890404233688599E-3</c:v>
                </c:pt>
                <c:pt idx="47">
                  <c:v>2.306120367467912E-3</c:v>
                </c:pt>
                <c:pt idx="48">
                  <c:v>2.3161676916405582E-3</c:v>
                </c:pt>
                <c:pt idx="49">
                  <c:v>2.3271150608916713E-3</c:v>
                </c:pt>
                <c:pt idx="50">
                  <c:v>2.3389624752212512E-3</c:v>
                </c:pt>
                <c:pt idx="51">
                  <c:v>2.3656729999466108E-3</c:v>
                </c:pt>
                <c:pt idx="52">
                  <c:v>2.3953525855624491E-3</c:v>
                </c:pt>
                <c:pt idx="53">
                  <c:v>2.4117002269630206E-3</c:v>
                </c:pt>
                <c:pt idx="54">
                  <c:v>2.4380300359361229E-3</c:v>
                </c:pt>
                <c:pt idx="55">
                  <c:v>2.4864084389530916E-3</c:v>
                </c:pt>
                <c:pt idx="56">
                  <c:v>2.5286870406393547E-3</c:v>
                </c:pt>
                <c:pt idx="57">
                  <c:v>2.5513350051831196E-3</c:v>
                </c:pt>
                <c:pt idx="58">
                  <c:v>2.5748830165639447E-3</c:v>
                </c:pt>
                <c:pt idx="59">
                  <c:v>2.599331074941702E-3</c:v>
                </c:pt>
                <c:pt idx="60">
                  <c:v>2.6512468734818384E-3</c:v>
                </c:pt>
                <c:pt idx="61">
                  <c:v>2.7061237816994321E-3</c:v>
                </c:pt>
                <c:pt idx="62">
                  <c:v>2.7350720778596127E-3</c:v>
                </c:pt>
                <c:pt idx="63">
                  <c:v>2.7649204220558943E-3</c:v>
                </c:pt>
                <c:pt idx="64">
                  <c:v>2.795359346556836E-3</c:v>
                </c:pt>
                <c:pt idx="65">
                  <c:v>2.8536895508501914E-3</c:v>
                </c:pt>
                <c:pt idx="66">
                  <c:v>2.9087853132558905E-3</c:v>
                </c:pt>
                <c:pt idx="67">
                  <c:v>2.9347499028542501E-3</c:v>
                </c:pt>
                <c:pt idx="68">
                  <c:v>2.9597577311424317E-3</c:v>
                </c:pt>
                <c:pt idx="69">
                  <c:v>2.9838087980404993E-3</c:v>
                </c:pt>
                <c:pt idx="70">
                  <c:v>3.0287472065282373E-3</c:v>
                </c:pt>
                <c:pt idx="71">
                  <c:v>3.070445447095338E-3</c:v>
                </c:pt>
                <c:pt idx="72">
                  <c:v>3.0897127039253292E-3</c:v>
                </c:pt>
                <c:pt idx="73">
                  <c:v>3.1080231982461015E-3</c:v>
                </c:pt>
                <c:pt idx="74">
                  <c:v>3.1490569380920874E-3</c:v>
                </c:pt>
                <c:pt idx="75">
                  <c:v>3.1852242276553255E-3</c:v>
                </c:pt>
                <c:pt idx="76">
                  <c:v>3.1977941442029589E-3</c:v>
                </c:pt>
                <c:pt idx="77">
                  <c:v>3.2094072973620769E-3</c:v>
                </c:pt>
                <c:pt idx="78">
                  <c:v>3.2336999318460791E-3</c:v>
                </c:pt>
                <c:pt idx="79">
                  <c:v>3.2531216100117888E-3</c:v>
                </c:pt>
                <c:pt idx="80">
                  <c:v>3.2589941814009649E-3</c:v>
                </c:pt>
                <c:pt idx="81">
                  <c:v>3.2639099889220091E-3</c:v>
                </c:pt>
                <c:pt idx="82">
                  <c:v>3.2678690325749216E-3</c:v>
                </c:pt>
                <c:pt idx="83">
                  <c:v>3.2726276565764323E-3</c:v>
                </c:pt>
                <c:pt idx="84">
                  <c:v>3.2743399484580493E-3</c:v>
                </c:pt>
                <c:pt idx="85">
                  <c:v>3.2747294562440743E-3</c:v>
                </c:pt>
                <c:pt idx="86">
                  <c:v>3.2753764841153554E-3</c:v>
                </c:pt>
                <c:pt idx="87">
                  <c:v>3.2762810319120206E-3</c:v>
                </c:pt>
                <c:pt idx="88">
                  <c:v>3.2798748237561348E-3</c:v>
                </c:pt>
                <c:pt idx="89">
                  <c:v>3.2846665709751477E-3</c:v>
                </c:pt>
                <c:pt idx="90">
                  <c:v>3.2871162388037334E-3</c:v>
                </c:pt>
                <c:pt idx="91">
                  <c:v>3.2898234266376392E-3</c:v>
                </c:pt>
                <c:pt idx="92">
                  <c:v>3.2961263809028196E-3</c:v>
                </c:pt>
                <c:pt idx="93">
                  <c:v>3.3032273781863353E-3</c:v>
                </c:pt>
                <c:pt idx="94">
                  <c:v>3.3072221662067136E-3</c:v>
                </c:pt>
                <c:pt idx="95">
                  <c:v>3.311474474232412E-3</c:v>
                </c:pt>
                <c:pt idx="96">
                  <c:v>3.3159843023433666E-3</c:v>
                </c:pt>
                <c:pt idx="97">
                  <c:v>3.3258930849644486E-3</c:v>
                </c:pt>
                <c:pt idx="98">
                  <c:v>3.3365988157196824E-3</c:v>
                </c:pt>
                <c:pt idx="99">
                  <c:v>3.3423962443368538E-3</c:v>
                </c:pt>
                <c:pt idx="100">
                  <c:v>3.3484511930392813E-3</c:v>
                </c:pt>
                <c:pt idx="101">
                  <c:v>3.354763661906901E-3</c:v>
                </c:pt>
                <c:pt idx="102">
                  <c:v>3.3682785144506511E-3</c:v>
                </c:pt>
                <c:pt idx="103">
                  <c:v>3.382588739189174E-3</c:v>
                </c:pt>
                <c:pt idx="104">
                  <c:v>3.3901888090426269E-3</c:v>
                </c:pt>
                <c:pt idx="105">
                  <c:v>3.3980142180833894E-3</c:v>
                </c:pt>
                <c:pt idx="106">
                  <c:v>3.4059362423199957E-3</c:v>
                </c:pt>
                <c:pt idx="107">
                  <c:v>3.4261123822987294E-3</c:v>
                </c:pt>
                <c:pt idx="108">
                  <c:v>3.4465128770921893E-3</c:v>
                </c:pt>
                <c:pt idx="109">
                  <c:v>3.4548215067164989E-3</c:v>
                </c:pt>
                <c:pt idx="110">
                  <c:v>3.4631945706387057E-3</c:v>
                </c:pt>
                <c:pt idx="111">
                  <c:v>3.4801891222979719E-3</c:v>
                </c:pt>
                <c:pt idx="112">
                  <c:v>3.4973311687469533E-3</c:v>
                </c:pt>
                <c:pt idx="113">
                  <c:v>3.5060264039188382E-3</c:v>
                </c:pt>
                <c:pt idx="114">
                  <c:v>3.5147860733886205E-3</c:v>
                </c:pt>
                <c:pt idx="115">
                  <c:v>3.5236101771563E-3</c:v>
                </c:pt>
                <c:pt idx="116">
                  <c:v>3.541508004589744E-3</c:v>
                </c:pt>
                <c:pt idx="117">
                  <c:v>3.5595509349661825E-3</c:v>
                </c:pt>
                <c:pt idx="118">
                  <c:v>3.5686972102233483E-3</c:v>
                </c:pt>
                <c:pt idx="119">
                  <c:v>3.5779079196185393E-3</c:v>
                </c:pt>
                <c:pt idx="120">
                  <c:v>3.5871830635514357E-3</c:v>
                </c:pt>
                <c:pt idx="121">
                  <c:v>3.6059842512781159E-3</c:v>
                </c:pt>
                <c:pt idx="122">
                  <c:v>3.6249279819422497E-3</c:v>
                </c:pt>
                <c:pt idx="123">
                  <c:v>3.6345252974445685E-3</c:v>
                </c:pt>
                <c:pt idx="124">
                  <c:v>3.6441870472447846E-3</c:v>
                </c:pt>
                <c:pt idx="125">
                  <c:v>3.6539574191962743E-3</c:v>
                </c:pt>
                <c:pt idx="126">
                  <c:v>3.6745458318776514E-3</c:v>
                </c:pt>
                <c:pt idx="127">
                  <c:v>3.6961577721683625E-3</c:v>
                </c:pt>
                <c:pt idx="128">
                  <c:v>3.7075317647161654E-3</c:v>
                </c:pt>
                <c:pt idx="129">
                  <c:v>3.7192353190018679E-3</c:v>
                </c:pt>
                <c:pt idx="130">
                  <c:v>3.7312684350254699E-3</c:v>
                </c:pt>
                <c:pt idx="131">
                  <c:v>3.7564724032446151E-3</c:v>
                </c:pt>
                <c:pt idx="132">
                  <c:v>3.7826965178577865E-3</c:v>
                </c:pt>
                <c:pt idx="133">
                  <c:v>3.7963774434501829E-3</c:v>
                </c:pt>
                <c:pt idx="134">
                  <c:v>3.8103879310202871E-3</c:v>
                </c:pt>
                <c:pt idx="135">
                  <c:v>3.8247279805680989E-3</c:v>
                </c:pt>
                <c:pt idx="136">
                  <c:v>3.8545478901230723E-3</c:v>
                </c:pt>
                <c:pt idx="137">
                  <c:v>3.8853838002150809E-3</c:v>
                </c:pt>
                <c:pt idx="138">
                  <c:v>3.9013716606106641E-3</c:v>
                </c:pt>
                <c:pt idx="139">
                  <c:v>3.9176890833836353E-3</c:v>
                </c:pt>
                <c:pt idx="140">
                  <c:v>3.9343360684540585E-3</c:v>
                </c:pt>
                <c:pt idx="141">
                  <c:v>3.9687723320547263E-3</c:v>
                </c:pt>
                <c:pt idx="142">
                  <c:v>4.0042196329892477E-3</c:v>
                </c:pt>
                <c:pt idx="143">
                  <c:v>4.0225144305061633E-3</c:v>
                </c:pt>
                <c:pt idx="144">
                  <c:v>4.0411387906402751E-3</c:v>
                </c:pt>
                <c:pt idx="145">
                  <c:v>4.0600927133915832E-3</c:v>
                </c:pt>
                <c:pt idx="146">
                  <c:v>4.0991457751893279E-3</c:v>
                </c:pt>
                <c:pt idx="147">
                  <c:v>4.1391217296027349E-3</c:v>
                </c:pt>
                <c:pt idx="148">
                  <c:v>4.1592296500514436E-3</c:v>
                </c:pt>
                <c:pt idx="149">
                  <c:v>4.1791733169294076E-3</c:v>
                </c:pt>
                <c:pt idx="150">
                  <c:v>4.1989527301566909E-3</c:v>
                </c:pt>
                <c:pt idx="151">
                  <c:v>4.2380139342679257E-3</c:v>
                </c:pt>
                <c:pt idx="152">
                  <c:v>4.2764278466389527E-3</c:v>
                </c:pt>
                <c:pt idx="153">
                  <c:v>4.2953859914529602E-3</c:v>
                </c:pt>
                <c:pt idx="154">
                  <c:v>4.3141798825363509E-3</c:v>
                </c:pt>
                <c:pt idx="155">
                  <c:v>4.3328095198891248E-3</c:v>
                </c:pt>
                <c:pt idx="156">
                  <c:v>4.3695743168026269E-3</c:v>
                </c:pt>
                <c:pt idx="157">
                  <c:v>4.4056855303953313E-3</c:v>
                </c:pt>
                <c:pt idx="158">
                  <c:v>4.4234938983755967E-3</c:v>
                </c:pt>
                <c:pt idx="159">
                  <c:v>4.4411380123055011E-3</c:v>
                </c:pt>
                <c:pt idx="160">
                  <c:v>4.4586178723449166E-3</c:v>
                </c:pt>
                <c:pt idx="161">
                  <c:v>4.4930861548664325E-3</c:v>
                </c:pt>
                <c:pt idx="162">
                  <c:v>4.5268947722387765E-3</c:v>
                </c:pt>
                <c:pt idx="163">
                  <c:v>4.5435533621063229E-3</c:v>
                </c:pt>
                <c:pt idx="164">
                  <c:v>4.5600476977636362E-3</c:v>
                </c:pt>
                <c:pt idx="165">
                  <c:v>4.5763777793705884E-3</c:v>
                </c:pt>
                <c:pt idx="166">
                  <c:v>4.6085494236258739E-3</c:v>
                </c:pt>
                <c:pt idx="167">
                  <c:v>4.6400555639358743E-3</c:v>
                </c:pt>
                <c:pt idx="168">
                  <c:v>4.6555381453128319E-3</c:v>
                </c:pt>
                <c:pt idx="169">
                  <c:v>4.6707253264255399E-3</c:v>
                </c:pt>
                <c:pt idx="170">
                  <c:v>4.6855908778553612E-3</c:v>
                </c:pt>
                <c:pt idx="171">
                  <c:v>4.7143116158299136E-3</c:v>
                </c:pt>
                <c:pt idx="172">
                  <c:v>4.7418367871454592E-3</c:v>
                </c:pt>
                <c:pt idx="173">
                  <c:v>4.7550941900809107E-3</c:v>
                </c:pt>
                <c:pt idx="174">
                  <c:v>4.7680299631736034E-3</c:v>
                </c:pt>
                <c:pt idx="175">
                  <c:v>4.7806441065834093E-3</c:v>
                </c:pt>
                <c:pt idx="176">
                  <c:v>4.8048644216969194E-3</c:v>
                </c:pt>
                <c:pt idx="177">
                  <c:v>4.8278843805960037E-3</c:v>
                </c:pt>
                <c:pt idx="178">
                  <c:v>4.8388903742324629E-3</c:v>
                </c:pt>
                <c:pt idx="179">
                  <c:v>4.8495747377064191E-3</c:v>
                </c:pt>
                <c:pt idx="180">
                  <c:v>4.8599374712576804E-3</c:v>
                </c:pt>
                <c:pt idx="181">
                  <c:v>4.8843355541317024E-3</c:v>
                </c:pt>
                <c:pt idx="182">
                  <c:v>4.9069266867363126E-3</c:v>
                </c:pt>
                <c:pt idx="183">
                  <c:v>4.9153596392326193E-3</c:v>
                </c:pt>
                <c:pt idx="184">
                  <c:v>4.9234709615664229E-3</c:v>
                </c:pt>
                <c:pt idx="185">
                  <c:v>4.9386892554714734E-3</c:v>
                </c:pt>
                <c:pt idx="186">
                  <c:v>4.9526999479176936E-3</c:v>
                </c:pt>
                <c:pt idx="187">
                  <c:v>4.9592031187195573E-3</c:v>
                </c:pt>
                <c:pt idx="188">
                  <c:v>4.9653846591990458E-3</c:v>
                </c:pt>
                <c:pt idx="189">
                  <c:v>4.971244569196287E-3</c:v>
                </c:pt>
                <c:pt idx="190">
                  <c:v>4.9822322316828149E-3</c:v>
                </c:pt>
                <c:pt idx="191">
                  <c:v>4.9925819899065971E-3</c:v>
                </c:pt>
                <c:pt idx="192">
                  <c:v>4.9975563973525539E-3</c:v>
                </c:pt>
                <c:pt idx="193">
                  <c:v>5.0023898367612674E-3</c:v>
                </c:pt>
                <c:pt idx="194">
                  <c:v>5.0070823080528015E-3</c:v>
                </c:pt>
                <c:pt idx="195">
                  <c:v>5.0160672468191336E-3</c:v>
                </c:pt>
                <c:pt idx="196">
                  <c:v>5.0244425122869529E-3</c:v>
                </c:pt>
                <c:pt idx="197">
                  <c:v>5.0284301431524625E-3</c:v>
                </c:pt>
                <c:pt idx="198">
                  <c:v>5.0322768058208567E-3</c:v>
                </c:pt>
                <c:pt idx="199">
                  <c:v>5.0359825004520076E-3</c:v>
                </c:pt>
                <c:pt idx="200">
                  <c:v>5.0429946381758128E-3</c:v>
                </c:pt>
                <c:pt idx="201">
                  <c:v>5.0493955976449456E-3</c:v>
                </c:pt>
                <c:pt idx="202">
                  <c:v>5.0523964516901998E-3</c:v>
                </c:pt>
                <c:pt idx="203">
                  <c:v>5.0552563374584025E-3</c:v>
                </c:pt>
                <c:pt idx="204">
                  <c:v>5.057975255269298E-3</c:v>
                </c:pt>
                <c:pt idx="205">
                  <c:v>5.0641745630364277E-3</c:v>
                </c:pt>
                <c:pt idx="206">
                  <c:v>5.0694553215269167E-3</c:v>
                </c:pt>
                <c:pt idx="207">
                  <c:v>5.071328430394928E-3</c:v>
                </c:pt>
                <c:pt idx="208">
                  <c:v>5.0730605710658239E-3</c:v>
                </c:pt>
                <c:pt idx="209">
                  <c:v>5.0761265319909654E-3</c:v>
                </c:pt>
                <c:pt idx="210">
                  <c:v>5.0788762573983348E-3</c:v>
                </c:pt>
                <c:pt idx="211">
                  <c:v>5.081684389445229E-3</c:v>
                </c:pt>
                <c:pt idx="212">
                  <c:v>5.0861323854967111E-3</c:v>
                </c:pt>
                <c:pt idx="213">
                  <c:v>5.0922202457126531E-3</c:v>
                </c:pt>
                <c:pt idx="214">
                  <c:v>5.1099347101413173E-3</c:v>
                </c:pt>
                <c:pt idx="215">
                  <c:v>5.1329703294999973E-3</c:v>
                </c:pt>
                <c:pt idx="216">
                  <c:v>5.147257511897152E-3</c:v>
                </c:pt>
                <c:pt idx="217">
                  <c:v>5.1631845592581271E-3</c:v>
                </c:pt>
                <c:pt idx="218">
                  <c:v>5.1807514717427949E-3</c:v>
                </c:pt>
                <c:pt idx="219">
                  <c:v>5.2214272443862342E-3</c:v>
                </c:pt>
                <c:pt idx="220">
                  <c:v>5.2674177785938525E-3</c:v>
                </c:pt>
                <c:pt idx="221">
                  <c:v>5.2931840209335945E-3</c:v>
                </c:pt>
                <c:pt idx="222">
                  <c:v>5.3205901303154945E-3</c:v>
                </c:pt>
                <c:pt idx="223">
                  <c:v>5.3496361068994247E-3</c:v>
                </c:pt>
                <c:pt idx="224">
                  <c:v>5.4132756822422579E-3</c:v>
                </c:pt>
                <c:pt idx="225">
                  <c:v>5.4822186948477736E-3</c:v>
                </c:pt>
                <c:pt idx="226">
                  <c:v>5.5194640143962914E-3</c:v>
                </c:pt>
                <c:pt idx="227">
                  <c:v>5.5583492040245375E-3</c:v>
                </c:pt>
                <c:pt idx="228">
                  <c:v>5.5988742642121281E-3</c:v>
                </c:pt>
                <c:pt idx="229">
                  <c:v>5.6854804091610589E-3</c:v>
                </c:pt>
                <c:pt idx="230">
                  <c:v>5.7773732219867924E-3</c:v>
                </c:pt>
                <c:pt idx="231">
                  <c:v>5.8260976436841361E-3</c:v>
                </c:pt>
                <c:pt idx="232">
                  <c:v>5.8759245671513582E-3</c:v>
                </c:pt>
                <c:pt idx="233">
                  <c:v>5.9247045023624878E-3</c:v>
                </c:pt>
                <c:pt idx="234">
                  <c:v>6.0170837328143989E-3</c:v>
                </c:pt>
                <c:pt idx="235">
                  <c:v>6.1039806235907434E-3</c:v>
                </c:pt>
                <c:pt idx="236">
                  <c:v>6.1448387460760756E-3</c:v>
                </c:pt>
                <c:pt idx="237">
                  <c:v>6.1841125042416678E-3</c:v>
                </c:pt>
                <c:pt idx="238">
                  <c:v>6.2218018976878398E-3</c:v>
                </c:pt>
                <c:pt idx="239">
                  <c:v>6.2920094325402687E-3</c:v>
                </c:pt>
                <c:pt idx="240">
                  <c:v>6.3567158142063818E-3</c:v>
                </c:pt>
                <c:pt idx="241">
                  <c:v>6.3864833768612073E-3</c:v>
                </c:pt>
                <c:pt idx="242">
                  <c:v>6.4146665719189144E-3</c:v>
                </c:pt>
                <c:pt idx="243">
                  <c:v>6.4412653992995672E-3</c:v>
                </c:pt>
                <c:pt idx="244">
                  <c:v>6.4892987971987282E-3</c:v>
                </c:pt>
                <c:pt idx="245">
                  <c:v>6.5318170238182205E-3</c:v>
                </c:pt>
                <c:pt idx="246">
                  <c:v>6.5504940072180773E-3</c:v>
                </c:pt>
                <c:pt idx="247">
                  <c:v>6.5675866211023504E-3</c:v>
                </c:pt>
                <c:pt idx="248">
                  <c:v>6.5830948650713594E-3</c:v>
                </c:pt>
                <c:pt idx="249">
                  <c:v>6.6141258939578229E-3</c:v>
                </c:pt>
                <c:pt idx="250">
                  <c:v>6.6368705311514731E-3</c:v>
                </c:pt>
                <c:pt idx="251">
                  <c:v>6.6428725525913279E-3</c:v>
                </c:pt>
                <c:pt idx="252">
                  <c:v>6.6472902033165582E-3</c:v>
                </c:pt>
                <c:pt idx="253">
                  <c:v>6.6509671404446635E-3</c:v>
                </c:pt>
                <c:pt idx="254">
                  <c:v>6.6494274684014698E-3</c:v>
                </c:pt>
                <c:pt idx="255">
                  <c:v>6.647785494404701E-3</c:v>
                </c:pt>
                <c:pt idx="256">
                  <c:v>6.6464213793437921E-3</c:v>
                </c:pt>
                <c:pt idx="257">
                  <c:v>6.645335123298679E-3</c:v>
                </c:pt>
                <c:pt idx="258">
                  <c:v>6.6442114306397571E-3</c:v>
                </c:pt>
                <c:pt idx="259">
                  <c:v>6.6437686891163139E-3</c:v>
                </c:pt>
                <c:pt idx="260">
                  <c:v>6.6440717280702444E-3</c:v>
                </c:pt>
                <c:pt idx="261">
                  <c:v>6.6446526259600347E-3</c:v>
                </c:pt>
                <c:pt idx="262">
                  <c:v>6.6455113828656209E-3</c:v>
                </c:pt>
                <c:pt idx="263">
                  <c:v>6.648277866228014E-3</c:v>
                </c:pt>
                <c:pt idx="264">
                  <c:v>6.6517250004860529E-3</c:v>
                </c:pt>
                <c:pt idx="265">
                  <c:v>6.6539730523906826E-3</c:v>
                </c:pt>
                <c:pt idx="266">
                  <c:v>6.6564989633910443E-3</c:v>
                </c:pt>
                <c:pt idx="267">
                  <c:v>6.6593027332473298E-3</c:v>
                </c:pt>
                <c:pt idx="268">
                  <c:v>6.6659598967344635E-3</c:v>
                </c:pt>
                <c:pt idx="269">
                  <c:v>6.6732964033899833E-3</c:v>
                </c:pt>
                <c:pt idx="270">
                  <c:v>6.6774894685650565E-3</c:v>
                </c:pt>
                <c:pt idx="271">
                  <c:v>6.6819603928358617E-3</c:v>
                </c:pt>
                <c:pt idx="272">
                  <c:v>6.6867091761224628E-3</c:v>
                </c:pt>
                <c:pt idx="273">
                  <c:v>6.7001574721592405E-3</c:v>
                </c:pt>
                <c:pt idx="274">
                  <c:v>6.7146209792312561E-3</c:v>
                </c:pt>
                <c:pt idx="275">
                  <c:v>6.7210369172521212E-3</c:v>
                </c:pt>
                <c:pt idx="276">
                  <c:v>6.7277307144486542E-3</c:v>
                </c:pt>
                <c:pt idx="277">
                  <c:v>6.7421707712789214E-3</c:v>
                </c:pt>
                <c:pt idx="278">
                  <c:v>6.757284495311211E-3</c:v>
                </c:pt>
                <c:pt idx="279">
                  <c:v>6.7653675886258924E-3</c:v>
                </c:pt>
                <c:pt idx="280">
                  <c:v>6.7737285411961778E-3</c:v>
                </c:pt>
                <c:pt idx="281">
                  <c:v>6.7823673530220674E-3</c:v>
                </c:pt>
                <c:pt idx="282">
                  <c:v>6.8006996412162124E-3</c:v>
                </c:pt>
                <c:pt idx="283">
                  <c:v>6.8197011938408991E-3</c:v>
                </c:pt>
                <c:pt idx="284">
                  <c:v>6.8297293024244254E-3</c:v>
                </c:pt>
                <c:pt idx="285">
                  <c:v>6.840035270423428E-3</c:v>
                </c:pt>
                <c:pt idx="286">
                  <c:v>6.8506190979178427E-3</c:v>
                </c:pt>
                <c:pt idx="287">
                  <c:v>6.8728441580034882E-3</c:v>
                </c:pt>
                <c:pt idx="288">
                  <c:v>6.8957330028496244E-3</c:v>
                </c:pt>
                <c:pt idx="289">
                  <c:v>6.9077061279809726E-3</c:v>
                </c:pt>
                <c:pt idx="290">
                  <c:v>6.9199571126876691E-3</c:v>
                </c:pt>
                <c:pt idx="291">
                  <c:v>6.9324859569697139E-3</c:v>
                </c:pt>
                <c:pt idx="292">
                  <c:v>6.958604346127828E-3</c:v>
                </c:pt>
                <c:pt idx="293">
                  <c:v>6.9853799312102893E-3</c:v>
                </c:pt>
                <c:pt idx="294">
                  <c:v>6.9992980740885002E-3</c:v>
                </c:pt>
                <c:pt idx="295">
                  <c:v>7.0134940768618037E-3</c:v>
                </c:pt>
                <c:pt idx="296">
                  <c:v>7.0505805010934175E-3</c:v>
                </c:pt>
                <c:pt idx="297">
                  <c:v>7.088641988914901E-3</c:v>
                </c:pt>
                <c:pt idx="298">
                  <c:v>7.104505151298568E-3</c:v>
                </c:pt>
                <c:pt idx="299">
                  <c:v>7.1206461736572635E-3</c:v>
                </c:pt>
                <c:pt idx="300">
                  <c:v>7.1370650562307958E-3</c:v>
                </c:pt>
                <c:pt idx="301">
                  <c:v>7.1709718578638615E-3</c:v>
                </c:pt>
                <c:pt idx="302">
                  <c:v>7.2055191878739322E-3</c:v>
                </c:pt>
                <c:pt idx="303">
                  <c:v>7.2233273713617763E-3</c:v>
                </c:pt>
                <c:pt idx="304">
                  <c:v>7.2506683827366913E-3</c:v>
                </c:pt>
                <c:pt idx="305">
                  <c:v>7.2975792537643969E-3</c:v>
                </c:pt>
                <c:pt idx="306">
                  <c:v>7.3360115411169602E-3</c:v>
                </c:pt>
                <c:pt idx="307">
                  <c:v>7.355764747867255E-3</c:v>
                </c:pt>
                <c:pt idx="308">
                  <c:v>7.3757958153120029E-3</c:v>
                </c:pt>
                <c:pt idx="309">
                  <c:v>7.3961047433712679E-3</c:v>
                </c:pt>
                <c:pt idx="310">
                  <c:v>7.4378024656063246E-3</c:v>
                </c:pt>
                <c:pt idx="311">
                  <c:v>7.4801190635920278E-3</c:v>
                </c:pt>
                <c:pt idx="312">
                  <c:v>7.501817295842983E-3</c:v>
                </c:pt>
                <c:pt idx="313">
                  <c:v>7.5237933890281994E-3</c:v>
                </c:pt>
                <c:pt idx="314">
                  <c:v>7.5460473433075492E-3</c:v>
                </c:pt>
                <c:pt idx="315">
                  <c:v>7.5916415410848259E-3</c:v>
                </c:pt>
                <c:pt idx="316">
                  <c:v>7.6377937601712631E-3</c:v>
                </c:pt>
                <c:pt idx="317">
                  <c:v>7.6611489517919296E-3</c:v>
                </c:pt>
                <c:pt idx="318">
                  <c:v>7.6844939361375708E-3</c:v>
                </c:pt>
                <c:pt idx="319">
                  <c:v>7.7078287132881229E-3</c:v>
                </c:pt>
                <c:pt idx="320">
                  <c:v>7.7546312764997793E-3</c:v>
                </c:pt>
                <c:pt idx="321">
                  <c:v>7.8010657489802071E-3</c:v>
                </c:pt>
                <c:pt idx="322">
                  <c:v>7.8243494897556332E-3</c:v>
                </c:pt>
                <c:pt idx="323">
                  <c:v>7.847623023256034E-3</c:v>
                </c:pt>
                <c:pt idx="324">
                  <c:v>7.8708863494814096E-3</c:v>
                </c:pt>
                <c:pt idx="325">
                  <c:v>7.9292555854459934E-3</c:v>
                </c:pt>
                <c:pt idx="326">
                  <c:v>7.9870498713230376E-3</c:v>
                </c:pt>
                <c:pt idx="327">
                  <c:v>8.0102519538183259E-3</c:v>
                </c:pt>
                <c:pt idx="328">
                  <c:v>8.0334438291185251E-3</c:v>
                </c:pt>
                <c:pt idx="329">
                  <c:v>8.0916452768398095E-3</c:v>
                </c:pt>
                <c:pt idx="330">
                  <c:v>8.1492500958546543E-3</c:v>
                </c:pt>
                <c:pt idx="331">
                  <c:v>8.1723807273448301E-3</c:v>
                </c:pt>
                <c:pt idx="332">
                  <c:v>8.1955011514800447E-3</c:v>
                </c:pt>
                <c:pt idx="333">
                  <c:v>8.2418966590225295E-3</c:v>
                </c:pt>
                <c:pt idx="334">
                  <c:v>8.2878807750308425E-3</c:v>
                </c:pt>
                <c:pt idx="335">
                  <c:v>8.3109501626310589E-3</c:v>
                </c:pt>
                <c:pt idx="336">
                  <c:v>8.3340093429562501E-3</c:v>
                </c:pt>
                <c:pt idx="337">
                  <c:v>8.35705831592648E-3</c:v>
                </c:pt>
                <c:pt idx="338">
                  <c:v>8.4149247403986216E-3</c:v>
                </c:pt>
                <c:pt idx="339">
                  <c:v>8.4721500709328268E-3</c:v>
                </c:pt>
                <c:pt idx="340">
                  <c:v>8.4951378000130973E-3</c:v>
                </c:pt>
                <c:pt idx="341">
                  <c:v>8.5181153217384065E-3</c:v>
                </c:pt>
                <c:pt idx="342">
                  <c:v>8.5642400715979505E-3</c:v>
                </c:pt>
                <c:pt idx="343">
                  <c:v>8.6099233351699667E-3</c:v>
                </c:pt>
                <c:pt idx="344">
                  <c:v>8.6328498202004056E-3</c:v>
                </c:pt>
                <c:pt idx="345">
                  <c:v>8.6557660978758832E-3</c:v>
                </c:pt>
                <c:pt idx="346">
                  <c:v>8.6786721682763357E-3</c:v>
                </c:pt>
                <c:pt idx="347">
                  <c:v>8.724661719083926E-3</c:v>
                </c:pt>
                <c:pt idx="348">
                  <c:v>8.7701943761686607E-3</c:v>
                </c:pt>
                <c:pt idx="349">
                  <c:v>8.7930494097143708E-3</c:v>
                </c:pt>
                <c:pt idx="350">
                  <c:v>8.8158942359850556E-3</c:v>
                </c:pt>
                <c:pt idx="351">
                  <c:v>8.8387288548208431E-3</c:v>
                </c:pt>
                <c:pt idx="352">
                  <c:v>8.884583324721973E-3</c:v>
                </c:pt>
                <c:pt idx="353">
                  <c:v>8.9299652566943166E-3</c:v>
                </c:pt>
                <c:pt idx="354">
                  <c:v>8.9527488388352339E-3</c:v>
                </c:pt>
                <c:pt idx="355">
                  <c:v>8.9755222134613177E-3</c:v>
                </c:pt>
                <c:pt idx="356">
                  <c:v>8.9982853808123764E-3</c:v>
                </c:pt>
                <c:pt idx="357">
                  <c:v>9.0440048864870448E-3</c:v>
                </c:pt>
                <c:pt idx="358">
                  <c:v>9.0892359763472541E-3</c:v>
                </c:pt>
                <c:pt idx="359">
                  <c:v>9.1119481067636343E-3</c:v>
                </c:pt>
                <c:pt idx="360">
                  <c:v>9.1346500298250533E-3</c:v>
                </c:pt>
                <c:pt idx="361">
                  <c:v>9.1573417454515749E-3</c:v>
                </c:pt>
                <c:pt idx="362">
                  <c:v>9.2143737451944041E-3</c:v>
                </c:pt>
                <c:pt idx="363">
                  <c:v>9.2706472130199558E-3</c:v>
                </c:pt>
                <c:pt idx="364">
                  <c:v>9.2932776842769016E-3</c:v>
                </c:pt>
                <c:pt idx="365">
                  <c:v>9.3158979481788862E-3</c:v>
                </c:pt>
                <c:pt idx="366">
                  <c:v>9.3613478704579478E-3</c:v>
                </c:pt>
                <c:pt idx="367">
                  <c:v>9.4062769298375315E-3</c:v>
                </c:pt>
                <c:pt idx="368">
                  <c:v>9.4288461568048376E-3</c:v>
                </c:pt>
                <c:pt idx="369">
                  <c:v>9.4514051762573104E-3</c:v>
                </c:pt>
                <c:pt idx="370">
                  <c:v>9.4739539883548218E-3</c:v>
                </c:pt>
                <c:pt idx="371">
                  <c:v>9.5192692886936214E-3</c:v>
                </c:pt>
                <c:pt idx="372">
                  <c:v>9.5640471624758305E-3</c:v>
                </c:pt>
                <c:pt idx="373">
                  <c:v>9.5865449374787914E-3</c:v>
                </c:pt>
                <c:pt idx="374">
                  <c:v>9.609032505046855E-3</c:v>
                </c:pt>
                <c:pt idx="375">
                  <c:v>9.6315098651800213E-3</c:v>
                </c:pt>
                <c:pt idx="376">
                  <c:v>9.6763222992368725E-3</c:v>
                </c:pt>
                <c:pt idx="377">
                  <c:v>9.7198029608946968E-3</c:v>
                </c:pt>
                <c:pt idx="378">
                  <c:v>9.7412470540358953E-3</c:v>
                </c:pt>
                <c:pt idx="379">
                  <c:v>9.7624353823277943E-3</c:v>
                </c:pt>
                <c:pt idx="380">
                  <c:v>9.7833679455305855E-3</c:v>
                </c:pt>
                <c:pt idx="381">
                  <c:v>9.8246486305342273E-3</c:v>
                </c:pt>
                <c:pt idx="382">
                  <c:v>9.8645405472108649E-3</c:v>
                </c:pt>
                <c:pt idx="383">
                  <c:v>9.8841942846483732E-3</c:v>
                </c:pt>
                <c:pt idx="384">
                  <c:v>9.9035922567569656E-3</c:v>
                </c:pt>
                <c:pt idx="385">
                  <c:v>9.9227344635366421E-3</c:v>
                </c:pt>
                <c:pt idx="386">
                  <c:v>9.9604418972454312E-3</c:v>
                </c:pt>
                <c:pt idx="387">
                  <c:v>9.9967456365668284E-3</c:v>
                </c:pt>
                <c:pt idx="388">
                  <c:v>1.0014609016062437E-2</c:v>
                </c:pt>
                <c:pt idx="389">
                  <c:v>1.0032216630069257E-2</c:v>
                </c:pt>
                <c:pt idx="390">
                  <c:v>1.0049568478427418E-2</c:v>
                </c:pt>
                <c:pt idx="391">
                  <c:v>1.0083702056817856E-2</c:v>
                </c:pt>
                <c:pt idx="392">
                  <c:v>1.0116418215053713E-2</c:v>
                </c:pt>
                <c:pt idx="393">
                  <c:v>1.0132491234768892E-2</c:v>
                </c:pt>
                <c:pt idx="394">
                  <c:v>1.0148308488755475E-2</c:v>
                </c:pt>
                <c:pt idx="395">
                  <c:v>1.0163869976933526E-2</c:v>
                </c:pt>
                <c:pt idx="396">
                  <c:v>1.0194429070695676E-2</c:v>
                </c:pt>
                <c:pt idx="397">
                  <c:v>1.0223558270121558E-2</c:v>
                </c:pt>
                <c:pt idx="398">
                  <c:v>1.0237840928537523E-2</c:v>
                </c:pt>
                <c:pt idx="399">
                  <c:v>1.0251867820825211E-2</c:v>
                </c:pt>
                <c:pt idx="400">
                  <c:v>1.0265638947064559E-2</c:v>
                </c:pt>
                <c:pt idx="401">
                  <c:v>1.0292622904133353E-2</c:v>
                </c:pt>
                <c:pt idx="402">
                  <c:v>1.0318165790739187E-2</c:v>
                </c:pt>
                <c:pt idx="403">
                  <c:v>1.033065808617728E-2</c:v>
                </c:pt>
                <c:pt idx="404">
                  <c:v>1.0342894615407161E-2</c:v>
                </c:pt>
                <c:pt idx="405">
                  <c:v>1.0354875378348893E-2</c:v>
                </c:pt>
                <c:pt idx="406">
                  <c:v>1.0378283526355503E-2</c:v>
                </c:pt>
                <c:pt idx="407">
                  <c:v>1.0400240766834656E-2</c:v>
                </c:pt>
                <c:pt idx="408">
                  <c:v>1.0410942698095837E-2</c:v>
                </c:pt>
                <c:pt idx="409">
                  <c:v>1.0421388862908998E-2</c:v>
                </c:pt>
                <c:pt idx="410">
                  <c:v>1.0431579261274138E-2</c:v>
                </c:pt>
                <c:pt idx="411">
                  <c:v>1.0451410910583547E-2</c:v>
                </c:pt>
                <c:pt idx="412">
                  <c:v>1.0469783190014681E-2</c:v>
                </c:pt>
                <c:pt idx="413">
                  <c:v>1.0478694755979845E-2</c:v>
                </c:pt>
                <c:pt idx="414">
                  <c:v>1.048735055525718E-2</c:v>
                </c:pt>
                <c:pt idx="415">
                  <c:v>1.0495750588006558E-2</c:v>
                </c:pt>
                <c:pt idx="416">
                  <c:v>1.0512005033875838E-2</c:v>
                </c:pt>
                <c:pt idx="417">
                  <c:v>1.0526793052925143E-2</c:v>
                </c:pt>
                <c:pt idx="418">
                  <c:v>1.0533914252555121E-2</c:v>
                </c:pt>
                <c:pt idx="419">
                  <c:v>1.0540779685417334E-2</c:v>
                </c:pt>
                <c:pt idx="420">
                  <c:v>1.054738935175159E-2</c:v>
                </c:pt>
                <c:pt idx="421">
                  <c:v>1.0560065877234237E-2</c:v>
                </c:pt>
                <c:pt idx="422">
                  <c:v>1.0571270349570838E-2</c:v>
                </c:pt>
                <c:pt idx="423">
                  <c:v>1.0576601182226142E-2</c:v>
                </c:pt>
                <c:pt idx="424">
                  <c:v>1.0581676248033745E-2</c:v>
                </c:pt>
                <c:pt idx="425">
                  <c:v>1.0586495547073582E-2</c:v>
                </c:pt>
                <c:pt idx="426">
                  <c:v>1.0595593425604122E-2</c:v>
                </c:pt>
                <c:pt idx="427">
                  <c:v>1.0603215075395411E-2</c:v>
                </c:pt>
                <c:pt idx="428">
                  <c:v>1.0606755540436552E-2</c:v>
                </c:pt>
                <c:pt idx="429">
                  <c:v>1.0610040238629992E-2</c:v>
                </c:pt>
                <c:pt idx="430">
                  <c:v>1.0613069170055667E-2</c:v>
                </c:pt>
                <c:pt idx="431">
                  <c:v>1.0619832552050124E-2</c:v>
                </c:pt>
                <c:pt idx="432">
                  <c:v>1.0624377324148782E-2</c:v>
                </c:pt>
                <c:pt idx="433">
                  <c:v>1.0625871654328378E-2</c:v>
                </c:pt>
                <c:pt idx="434">
                  <c:v>1.062711021774021E-2</c:v>
                </c:pt>
                <c:pt idx="435">
                  <c:v>1.0629048596850765E-2</c:v>
                </c:pt>
                <c:pt idx="436">
                  <c:v>1.062950680243091E-2</c:v>
                </c:pt>
                <c:pt idx="437">
                  <c:v>1.0629466531444365E-2</c:v>
                </c:pt>
                <c:pt idx="438">
                  <c:v>1.0629170493530182E-2</c:v>
                </c:pt>
                <c:pt idx="439">
                  <c:v>1.0628618688768299E-2</c:v>
                </c:pt>
                <c:pt idx="440">
                  <c:v>1.0626976209229255E-2</c:v>
                </c:pt>
                <c:pt idx="441">
                  <c:v>1.0623936032505554E-2</c:v>
                </c:pt>
                <c:pt idx="442">
                  <c:v>1.062259878299443E-2</c:v>
                </c:pt>
                <c:pt idx="443">
                  <c:v>1.0621499156364678E-2</c:v>
                </c:pt>
                <c:pt idx="444">
                  <c:v>1.0620637152456425E-2</c:v>
                </c:pt>
                <c:pt idx="445">
                  <c:v>1.0620018496370065E-2</c:v>
                </c:pt>
                <c:pt idx="446">
                  <c:v>1.0619565364917705E-2</c:v>
                </c:pt>
                <c:pt idx="447">
                  <c:v>1.0619891474936693E-2</c:v>
                </c:pt>
                <c:pt idx="448">
                  <c:v>1.0620455207837054E-2</c:v>
                </c:pt>
                <c:pt idx="449">
                  <c:v>1.062125656353885E-2</c:v>
                </c:pt>
                <c:pt idx="450">
                  <c:v>1.0623964859393098E-2</c:v>
                </c:pt>
                <c:pt idx="451">
                  <c:v>1.0626838214120582E-2</c:v>
                </c:pt>
                <c:pt idx="452">
                  <c:v>1.0628827683829556E-2</c:v>
                </c:pt>
                <c:pt idx="453">
                  <c:v>1.0631054776260029E-2</c:v>
                </c:pt>
                <c:pt idx="454">
                  <c:v>1.0633519491651811E-2</c:v>
                </c:pt>
                <c:pt idx="455">
                  <c:v>1.0639555427562897E-2</c:v>
                </c:pt>
                <c:pt idx="456">
                  <c:v>1.0647738455418221E-2</c:v>
                </c:pt>
                <c:pt idx="457">
                  <c:v>1.0653297862752709E-2</c:v>
                </c:pt>
                <c:pt idx="458">
                  <c:v>1.0657425937834475E-2</c:v>
                </c:pt>
                <c:pt idx="459">
                  <c:v>1.0666790205515753E-2</c:v>
                </c:pt>
                <c:pt idx="460">
                  <c:v>1.0676314467295001E-2</c:v>
                </c:pt>
                <c:pt idx="461">
                  <c:v>1.0681630656783625E-2</c:v>
                </c:pt>
                <c:pt idx="462">
                  <c:v>1.0687184469313493E-2</c:v>
                </c:pt>
                <c:pt idx="463">
                  <c:v>1.0692975904724733E-2</c:v>
                </c:pt>
                <c:pt idx="464">
                  <c:v>1.0705669201085399E-2</c:v>
                </c:pt>
                <c:pt idx="465">
                  <c:v>1.0718517875902833E-2</c:v>
                </c:pt>
                <c:pt idx="466">
                  <c:v>1.0725497426120612E-2</c:v>
                </c:pt>
                <c:pt idx="467">
                  <c:v>1.0732714599299698E-2</c:v>
                </c:pt>
                <c:pt idx="468">
                  <c:v>1.0740169395599963E-2</c:v>
                </c:pt>
                <c:pt idx="469">
                  <c:v>1.0756192425649402E-2</c:v>
                </c:pt>
                <c:pt idx="470">
                  <c:v>1.0772364810973656E-2</c:v>
                </c:pt>
                <c:pt idx="471">
                  <c:v>1.078100772248014E-2</c:v>
                </c:pt>
                <c:pt idx="472">
                  <c:v>1.0789888257187741E-2</c:v>
                </c:pt>
                <c:pt idx="473">
                  <c:v>1.0799006414936585E-2</c:v>
                </c:pt>
                <c:pt idx="474">
                  <c:v>1.0818359893889351E-2</c:v>
                </c:pt>
                <c:pt idx="475">
                  <c:v>1.0837855277783248E-2</c:v>
                </c:pt>
                <c:pt idx="476">
                  <c:v>1.0848161551457736E-2</c:v>
                </c:pt>
                <c:pt idx="477">
                  <c:v>1.0858705448413275E-2</c:v>
                </c:pt>
                <c:pt idx="478">
                  <c:v>1.0869486968649866E-2</c:v>
                </c:pt>
                <c:pt idx="479">
                  <c:v>1.089217162389744E-2</c:v>
                </c:pt>
                <c:pt idx="480">
                  <c:v>1.0914989282646559E-2</c:v>
                </c:pt>
                <c:pt idx="481">
                  <c:v>1.0926958919448282E-2</c:v>
                </c:pt>
                <c:pt idx="482">
                  <c:v>1.0939166179770865E-2</c:v>
                </c:pt>
                <c:pt idx="483">
                  <c:v>1.0951611063454436E-2</c:v>
                </c:pt>
                <c:pt idx="484">
                  <c:v>1.0977627637203113E-2</c:v>
                </c:pt>
                <c:pt idx="485">
                  <c:v>1.1003766832997641E-2</c:v>
                </c:pt>
                <c:pt idx="486">
                  <c:v>1.1017399834205577E-2</c:v>
                </c:pt>
                <c:pt idx="487">
                  <c:v>1.1031270459014308E-2</c:v>
                </c:pt>
                <c:pt idx="488">
                  <c:v>1.10453787073439E-2</c:v>
                </c:pt>
                <c:pt idx="489">
                  <c:v>1.1074727958613195E-2</c:v>
                </c:pt>
                <c:pt idx="490">
                  <c:v>1.1104187937549526E-2</c:v>
                </c:pt>
                <c:pt idx="491">
                  <c:v>1.1119484304362715E-2</c:v>
                </c:pt>
                <c:pt idx="492">
                  <c:v>1.1135018295016508E-2</c:v>
                </c:pt>
                <c:pt idx="493">
                  <c:v>1.1150789909430969E-2</c:v>
                </c:pt>
                <c:pt idx="494">
                  <c:v>1.118347261642505E-2</c:v>
                </c:pt>
                <c:pt idx="495">
                  <c:v>1.1216252605974475E-2</c:v>
                </c:pt>
                <c:pt idx="496">
                  <c:v>1.1233212339911702E-2</c:v>
                </c:pt>
                <c:pt idx="497">
                  <c:v>1.1250409697929342E-2</c:v>
                </c:pt>
                <c:pt idx="498">
                  <c:v>1.1267844679947459E-2</c:v>
                </c:pt>
                <c:pt idx="499">
                  <c:v>1.1313153496825823E-2</c:v>
                </c:pt>
                <c:pt idx="500">
                  <c:v>1.1358583951883716E-2</c:v>
                </c:pt>
                <c:pt idx="501">
                  <c:v>1.1377444678863924E-2</c:v>
                </c:pt>
                <c:pt idx="502">
                  <c:v>1.1396543030164352E-2</c:v>
                </c:pt>
                <c:pt idx="503">
                  <c:v>1.1435895071283397E-2</c:v>
                </c:pt>
                <c:pt idx="504">
                  <c:v>1.1475267196550121E-2</c:v>
                </c:pt>
                <c:pt idx="505">
                  <c:v>1.1495280774864725E-2</c:v>
                </c:pt>
                <c:pt idx="506">
                  <c:v>1.1515259082512941E-2</c:v>
                </c:pt>
                <c:pt idx="507">
                  <c:v>1.1535202119654642E-2</c:v>
                </c:pt>
                <c:pt idx="508">
                  <c:v>1.1575342795318022E-2</c:v>
                </c:pt>
                <c:pt idx="509">
                  <c:v>1.1614621562037186E-2</c:v>
                </c:pt>
                <c:pt idx="510">
                  <c:v>1.1634388246086758E-2</c:v>
                </c:pt>
                <c:pt idx="511">
                  <c:v>1.1654119659549877E-2</c:v>
                </c:pt>
                <c:pt idx="512">
                  <c:v>1.1673815802426546E-2</c:v>
                </c:pt>
                <c:pt idx="513">
                  <c:v>1.1713471624359428E-2</c:v>
                </c:pt>
                <c:pt idx="514">
                  <c:v>1.1752247667269344E-2</c:v>
                </c:pt>
                <c:pt idx="515">
                  <c:v>1.1771767456894011E-2</c:v>
                </c:pt>
                <c:pt idx="516">
                  <c:v>1.179125197585229E-2</c:v>
                </c:pt>
                <c:pt idx="517">
                  <c:v>1.181070122398431E-2</c:v>
                </c:pt>
                <c:pt idx="518">
                  <c:v>1.1945858382649277E-2</c:v>
                </c:pt>
                <c:pt idx="519">
                  <c:v>1.2079287276183237E-2</c:v>
                </c:pt>
                <c:pt idx="520">
                  <c:v>1.2210987902827597E-2</c:v>
                </c:pt>
                <c:pt idx="521">
                  <c:v>1.2340960260583955E-2</c:v>
                </c:pt>
                <c:pt idx="522">
                  <c:v>1.2469204347613783E-2</c:v>
                </c:pt>
                <c:pt idx="523">
                  <c:v>1.2623247685938921E-2</c:v>
                </c:pt>
                <c:pt idx="524">
                  <c:v>1.2720507702299599E-2</c:v>
                </c:pt>
                <c:pt idx="525">
                  <c:v>1.2878858268532412E-2</c:v>
                </c:pt>
                <c:pt idx="526">
                  <c:v>1.2999704146743341E-2</c:v>
                </c:pt>
                <c:pt idx="527">
                  <c:v>1.3118821699871219E-2</c:v>
                </c:pt>
                <c:pt idx="528">
                  <c:v>1.3236210922853431E-2</c:v>
                </c:pt>
                <c:pt idx="529">
                  <c:v>1.3360304776959264E-2</c:v>
                </c:pt>
                <c:pt idx="530">
                  <c:v>1.3474118112775102E-2</c:v>
                </c:pt>
                <c:pt idx="531">
                  <c:v>1.3578008560326538E-2</c:v>
                </c:pt>
                <c:pt idx="532">
                  <c:v>1.3696559653642026E-2</c:v>
                </c:pt>
                <c:pt idx="533">
                  <c:v>1.3797231910093188E-2</c:v>
                </c:pt>
                <c:pt idx="534">
                  <c:v>1.3904251048098004E-2</c:v>
                </c:pt>
                <c:pt idx="535">
                  <c:v>1.4009541821931037E-2</c:v>
                </c:pt>
                <c:pt idx="536">
                  <c:v>1.4113104227142514E-2</c:v>
                </c:pt>
                <c:pt idx="537">
                  <c:v>1.4222416615297107E-2</c:v>
                </c:pt>
                <c:pt idx="538">
                  <c:v>1.4315043913715186E-2</c:v>
                </c:pt>
                <c:pt idx="539">
                  <c:v>1.4413421186389996E-2</c:v>
                </c:pt>
                <c:pt idx="540">
                  <c:v>1.4510070072910608E-2</c:v>
                </c:pt>
                <c:pt idx="541">
                  <c:v>1.4604990569173637E-2</c:v>
                </c:pt>
                <c:pt idx="542">
                  <c:v>1.4698182671049054E-2</c:v>
                </c:pt>
                <c:pt idx="543">
                  <c:v>1.4789646374460119E-2</c:v>
                </c:pt>
                <c:pt idx="544">
                  <c:v>1.4879381675516612E-2</c:v>
                </c:pt>
                <c:pt idx="545">
                  <c:v>1.496738857032831E-2</c:v>
                </c:pt>
                <c:pt idx="546">
                  <c:v>1.5053667055111575E-2</c:v>
                </c:pt>
                <c:pt idx="547">
                  <c:v>1.5138217126082765E-2</c:v>
                </c:pt>
                <c:pt idx="548">
                  <c:v>1.5221038779671403E-2</c:v>
                </c:pt>
                <c:pt idx="549">
                  <c:v>1.5302132012200431E-2</c:v>
                </c:pt>
                <c:pt idx="550">
                  <c:v>1.5381496820232599E-2</c:v>
                </c:pt>
                <c:pt idx="551">
                  <c:v>1.5464934377276141E-2</c:v>
                </c:pt>
                <c:pt idx="552">
                  <c:v>1.553504114911064E-2</c:v>
                </c:pt>
                <c:pt idx="553">
                  <c:v>1.5609220663321821E-2</c:v>
                </c:pt>
                <c:pt idx="554">
                  <c:v>1.5681671739766756E-2</c:v>
                </c:pt>
                <c:pt idx="555">
                  <c:v>1.5752394375274648E-2</c:v>
                </c:pt>
                <c:pt idx="556">
                  <c:v>1.5821388566834571E-2</c:v>
                </c:pt>
                <c:pt idx="557">
                  <c:v>1.5888654311462247E-2</c:v>
                </c:pt>
                <c:pt idx="558">
                  <c:v>1.5954191606200041E-2</c:v>
                </c:pt>
                <c:pt idx="559">
                  <c:v>1.6018000448276837E-2</c:v>
                </c:pt>
                <c:pt idx="560">
                  <c:v>1.6080080834894872E-2</c:v>
                </c:pt>
                <c:pt idx="561">
                  <c:v>1.6140432763389612E-2</c:v>
                </c:pt>
                <c:pt idx="562">
                  <c:v>1.6199056231149811E-2</c:v>
                </c:pt>
                <c:pt idx="563">
                  <c:v>1.6255951235644162E-2</c:v>
                </c:pt>
                <c:pt idx="564">
                  <c:v>1.6311117774421291E-2</c:v>
                </c:pt>
                <c:pt idx="565">
                  <c:v>1.6368668522475094E-2</c:v>
                </c:pt>
                <c:pt idx="566">
                  <c:v>1.6416265445338141E-2</c:v>
                </c:pt>
                <c:pt idx="567">
                  <c:v>1.646695946003085E-2</c:v>
                </c:pt>
                <c:pt idx="568">
                  <c:v>1.6518109655416779E-2</c:v>
                </c:pt>
                <c:pt idx="569">
                  <c:v>1.6569785021189887E-2</c:v>
                </c:pt>
                <c:pt idx="570">
                  <c:v>1.6626121287681705E-2</c:v>
                </c:pt>
                <c:pt idx="571">
                  <c:v>1.6674711266695397E-2</c:v>
                </c:pt>
                <c:pt idx="572">
                  <c:v>1.6727962147760067E-2</c:v>
                </c:pt>
                <c:pt idx="573">
                  <c:v>1.6781738202009677E-2</c:v>
                </c:pt>
                <c:pt idx="574">
                  <c:v>1.6836039430110361E-2</c:v>
                </c:pt>
                <c:pt idx="575">
                  <c:v>1.6895201650612979E-2</c:v>
                </c:pt>
                <c:pt idx="576">
                  <c:v>1.6946217410769293E-2</c:v>
                </c:pt>
                <c:pt idx="577">
                  <c:v>1.700209416476639E-2</c:v>
                </c:pt>
                <c:pt idx="578">
                  <c:v>1.7058496095492259E-2</c:v>
                </c:pt>
                <c:pt idx="579">
                  <c:v>1.7115423203772906E-2</c:v>
                </c:pt>
                <c:pt idx="580">
                  <c:v>1.7172875490247819E-2</c:v>
                </c:pt>
                <c:pt idx="581">
                  <c:v>1.7230852955743003E-2</c:v>
                </c:pt>
                <c:pt idx="582">
                  <c:v>1.7289355600977885E-2</c:v>
                </c:pt>
                <c:pt idx="583">
                  <c:v>1.7348383426751823E-2</c:v>
                </c:pt>
                <c:pt idx="584">
                  <c:v>1.7407936433837534E-2</c:v>
                </c:pt>
                <c:pt idx="585">
                  <c:v>1.7472753133851437E-2</c:v>
                </c:pt>
                <c:pt idx="586">
                  <c:v>1.7528617995008489E-2</c:v>
                </c:pt>
                <c:pt idx="587">
                  <c:v>1.7589746550719099E-2</c:v>
                </c:pt>
                <c:pt idx="588">
                  <c:v>1.7651400290858987E-2</c:v>
                </c:pt>
                <c:pt idx="589">
                  <c:v>1.7718479788735308E-2</c:v>
                </c:pt>
                <c:pt idx="590">
                  <c:v>1.7776283327837206E-2</c:v>
                </c:pt>
                <c:pt idx="591">
                  <c:v>1.7839512626300902E-2</c:v>
                </c:pt>
                <c:pt idx="592">
                  <c:v>1.79032671124979E-2</c:v>
                </c:pt>
                <c:pt idx="593">
                  <c:v>1.7967546787280853E-2</c:v>
                </c:pt>
                <c:pt idx="594">
                  <c:v>1.803235165150241E-2</c:v>
                </c:pt>
                <c:pt idx="595">
                  <c:v>1.8097681706015223E-2</c:v>
                </c:pt>
                <c:pt idx="596">
                  <c:v>1.8163536951618653E-2</c:v>
                </c:pt>
                <c:pt idx="597">
                  <c:v>1.8229917389271932E-2</c:v>
                </c:pt>
                <c:pt idx="598">
                  <c:v>1.8296823019801067E-2</c:v>
                </c:pt>
                <c:pt idx="599">
                  <c:v>1.8364253844058709E-2</c:v>
                </c:pt>
                <c:pt idx="600">
                  <c:v>1.8432209862950799E-2</c:v>
                </c:pt>
                <c:pt idx="601">
                  <c:v>1.8500691077356635E-2</c:v>
                </c:pt>
                <c:pt idx="602">
                  <c:v>1.8569697488208803E-2</c:v>
                </c:pt>
                <c:pt idx="603">
                  <c:v>1.8644701633336869E-2</c:v>
                </c:pt>
                <c:pt idx="604">
                  <c:v>1.870928590284926E-2</c:v>
                </c:pt>
                <c:pt idx="605">
                  <c:v>1.8779867908422787E-2</c:v>
                </c:pt>
                <c:pt idx="606">
                  <c:v>1.8850975114119706E-2</c:v>
                </c:pt>
                <c:pt idx="607">
                  <c:v>1.8922607520845958E-2</c:v>
                </c:pt>
                <c:pt idx="608">
                  <c:v>1.899476512953413E-2</c:v>
                </c:pt>
                <c:pt idx="609">
                  <c:v>1.9067447941116811E-2</c:v>
                </c:pt>
                <c:pt idx="610">
                  <c:v>1.9140655956579877E-2</c:v>
                </c:pt>
                <c:pt idx="611">
                  <c:v>1.9214389176882563E-2</c:v>
                </c:pt>
                <c:pt idx="612">
                  <c:v>1.9288647602984099E-2</c:v>
                </c:pt>
                <c:pt idx="613">
                  <c:v>1.936343123584372E-2</c:v>
                </c:pt>
                <c:pt idx="614">
                  <c:v>1.9438740076447303E-2</c:v>
                </c:pt>
                <c:pt idx="615">
                  <c:v>1.9514574125807371E-2</c:v>
                </c:pt>
                <c:pt idx="616">
                  <c:v>1.9590933384883158E-2</c:v>
                </c:pt>
                <c:pt idx="617">
                  <c:v>1.9673870361915924E-2</c:v>
                </c:pt>
                <c:pt idx="618">
                  <c:v>1.9745227536311916E-2</c:v>
                </c:pt>
                <c:pt idx="619">
                  <c:v>1.9822760834014019E-2</c:v>
                </c:pt>
                <c:pt idx="620">
                  <c:v>1.9899079091834082E-2</c:v>
                </c:pt>
                <c:pt idx="621">
                  <c:v>1.9974048441735448E-2</c:v>
                </c:pt>
                <c:pt idx="622">
                  <c:v>2.0047668881160163E-2</c:v>
                </c:pt>
                <c:pt idx="623">
                  <c:v>2.0125605516578826E-2</c:v>
                </c:pt>
                <c:pt idx="624">
                  <c:v>2.0190863018800798E-2</c:v>
                </c:pt>
                <c:pt idx="625">
                  <c:v>2.0260436712167262E-2</c:v>
                </c:pt>
                <c:pt idx="626">
                  <c:v>2.0328661485438104E-2</c:v>
                </c:pt>
                <c:pt idx="627">
                  <c:v>2.0400832528819635E-2</c:v>
                </c:pt>
                <c:pt idx="628">
                  <c:v>2.0461064262446982E-2</c:v>
                </c:pt>
                <c:pt idx="629">
                  <c:v>2.0525242261735244E-2</c:v>
                </c:pt>
                <c:pt idx="630">
                  <c:v>2.0588071332001689E-2</c:v>
                </c:pt>
                <c:pt idx="631">
                  <c:v>2.0649551471088046E-2</c:v>
                </c:pt>
                <c:pt idx="632">
                  <c:v>2.0709682676969265E-2</c:v>
                </c:pt>
                <c:pt idx="633">
                  <c:v>2.0768464947567011E-2</c:v>
                </c:pt>
                <c:pt idx="634">
                  <c:v>2.0825898280936173E-2</c:v>
                </c:pt>
                <c:pt idx="635">
                  <c:v>2.0881982675131638E-2</c:v>
                </c:pt>
                <c:pt idx="636">
                  <c:v>2.0936718128234943E-2</c:v>
                </c:pt>
                <c:pt idx="637">
                  <c:v>2.0994470431274781E-2</c:v>
                </c:pt>
                <c:pt idx="638">
                  <c:v>2.1042142203970826E-2</c:v>
                </c:pt>
                <c:pt idx="639">
                  <c:v>2.1092830822979636E-2</c:v>
                </c:pt>
                <c:pt idx="640">
                  <c:v>2.1142170493808621E-2</c:v>
                </c:pt>
                <c:pt idx="641">
                  <c:v>2.1194153292620754E-2</c:v>
                </c:pt>
                <c:pt idx="642">
                  <c:v>2.123680298437236E-2</c:v>
                </c:pt>
                <c:pt idx="643">
                  <c:v>2.1282095800883027E-2</c:v>
                </c:pt>
                <c:pt idx="644">
                  <c:v>2.1326039662818985E-2</c:v>
                </c:pt>
                <c:pt idx="645">
                  <c:v>2.1368634568741385E-2</c:v>
                </c:pt>
                <c:pt idx="646">
                  <c:v>2.1409880517184732E-2</c:v>
                </c:pt>
                <c:pt idx="647">
                  <c:v>2.1449777506763468E-2</c:v>
                </c:pt>
                <c:pt idx="648">
                  <c:v>2.1488325536092034E-2</c:v>
                </c:pt>
                <c:pt idx="649">
                  <c:v>2.1525524603944746E-2</c:v>
                </c:pt>
                <c:pt idx="650">
                  <c:v>2.1561374709015979E-2</c:v>
                </c:pt>
                <c:pt idx="651">
                  <c:v>2.1595875850106694E-2</c:v>
                </c:pt>
                <c:pt idx="652">
                  <c:v>2.162902802607114E-2</c:v>
                </c:pt>
                <c:pt idx="653">
                  <c:v>2.1660831235763567E-2</c:v>
                </c:pt>
                <c:pt idx="654">
                  <c:v>2.1691285478118161E-2</c:v>
                </c:pt>
                <c:pt idx="655">
                  <c:v>2.1723065390999441E-2</c:v>
                </c:pt>
                <c:pt idx="656">
                  <c:v>2.1748147056817047E-2</c:v>
                </c:pt>
                <c:pt idx="657">
                  <c:v>2.1774554391216228E-2</c:v>
                </c:pt>
                <c:pt idx="658">
                  <c:v>2.1799612754440645E-2</c:v>
                </c:pt>
                <c:pt idx="659">
                  <c:v>2.1823322145664292E-2</c:v>
                </c:pt>
                <c:pt idx="660">
                  <c:v>2.1845682564087809E-2</c:v>
                </c:pt>
                <c:pt idx="661">
                  <c:v>2.1871129918178411E-2</c:v>
                </c:pt>
                <c:pt idx="662">
                  <c:v>2.1890404624329562E-2</c:v>
                </c:pt>
                <c:pt idx="663">
                  <c:v>2.1908330517419472E-2</c:v>
                </c:pt>
                <c:pt idx="664">
                  <c:v>2.1924907597368204E-2</c:v>
                </c:pt>
                <c:pt idx="665">
                  <c:v>2.194013586393595E-2</c:v>
                </c:pt>
                <c:pt idx="666">
                  <c:v>2.1954015316882902E-2</c:v>
                </c:pt>
                <c:pt idx="667">
                  <c:v>2.1966545956129124E-2</c:v>
                </c:pt>
                <c:pt idx="668">
                  <c:v>2.197772778159468E-2</c:v>
                </c:pt>
                <c:pt idx="669">
                  <c:v>2.1987560793039762E-2</c:v>
                </c:pt>
                <c:pt idx="670">
                  <c:v>2.199714691125898E-2</c:v>
                </c:pt>
                <c:pt idx="671">
                  <c:v>2.2005091798167342E-2</c:v>
                </c:pt>
                <c:pt idx="672">
                  <c:v>2.2014848628471029E-2</c:v>
                </c:pt>
                <c:pt idx="673">
                  <c:v>2.2026494494022941E-2</c:v>
                </c:pt>
                <c:pt idx="674">
                  <c:v>2.2040029395142824E-2</c:v>
                </c:pt>
                <c:pt idx="675">
                  <c:v>2.2055453331910613E-2</c:v>
                </c:pt>
                <c:pt idx="676">
                  <c:v>2.2072766304646052E-2</c:v>
                </c:pt>
                <c:pt idx="677">
                  <c:v>2.2091968313509014E-2</c:v>
                </c:pt>
                <c:pt idx="678">
                  <c:v>2.2113059358899179E-2</c:v>
                </c:pt>
                <c:pt idx="679">
                  <c:v>2.2138438646210901E-2</c:v>
                </c:pt>
                <c:pt idx="680">
                  <c:v>2.2160908560460157E-2</c:v>
                </c:pt>
                <c:pt idx="681">
                  <c:v>2.2187666717510268E-2</c:v>
                </c:pt>
                <c:pt idx="682">
                  <c:v>2.2216313912526431E-2</c:v>
                </c:pt>
                <c:pt idx="683">
                  <c:v>2.2246850145908326E-2</c:v>
                </c:pt>
                <c:pt idx="684">
                  <c:v>2.2279275418375377E-2</c:v>
                </c:pt>
                <c:pt idx="685">
                  <c:v>2.2313589730167394E-2</c:v>
                </c:pt>
                <c:pt idx="686">
                  <c:v>2.2349793082003799E-2</c:v>
                </c:pt>
                <c:pt idx="687">
                  <c:v>2.2387885474364211E-2</c:v>
                </c:pt>
                <c:pt idx="688">
                  <c:v>2.2427866907888117E-2</c:v>
                </c:pt>
                <c:pt idx="689">
                  <c:v>2.2469737383294941E-2</c:v>
                </c:pt>
                <c:pt idx="690">
                  <c:v>2.25134969010643E-2</c:v>
                </c:pt>
                <c:pt idx="691">
                  <c:v>2.255914546191562E-2</c:v>
                </c:pt>
                <c:pt idx="692">
                  <c:v>2.2606683066728195E-2</c:v>
                </c:pt>
                <c:pt idx="693">
                  <c:v>2.2656109716061579E-2</c:v>
                </c:pt>
                <c:pt idx="694">
                  <c:v>2.2707425410795068E-2</c:v>
                </c:pt>
                <c:pt idx="695">
                  <c:v>2.2760630151728023E-2</c:v>
                </c:pt>
                <c:pt idx="696">
                  <c:v>2.2815723939659804E-2</c:v>
                </c:pt>
                <c:pt idx="697">
                  <c:v>2.2872706775469709E-2</c:v>
                </c:pt>
                <c:pt idx="698">
                  <c:v>2.2931578660116969E-2</c:v>
                </c:pt>
                <c:pt idx="699">
                  <c:v>2.2992339594480882E-2</c:v>
                </c:pt>
                <c:pt idx="700">
                  <c:v>2.3054989579440743E-2</c:v>
                </c:pt>
                <c:pt idx="701">
                  <c:v>2.3119528616115659E-2</c:v>
                </c:pt>
                <c:pt idx="702">
                  <c:v>2.3185956705464861E-2</c:v>
                </c:pt>
                <c:pt idx="703">
                  <c:v>2.3254273848527518E-2</c:v>
                </c:pt>
                <c:pt idx="704">
                  <c:v>2.3324480046422735E-2</c:v>
                </c:pt>
                <c:pt idx="705">
                  <c:v>2.3396575300189681E-2</c:v>
                </c:pt>
                <c:pt idx="706">
                  <c:v>2.3470559610947461E-2</c:v>
                </c:pt>
                <c:pt idx="707">
                  <c:v>2.3546432979975052E-2</c:v>
                </c:pt>
                <c:pt idx="708">
                  <c:v>2.3624195408391557E-2</c:v>
                </c:pt>
                <c:pt idx="709">
                  <c:v>2.3703846897396019E-2</c:v>
                </c:pt>
                <c:pt idx="710">
                  <c:v>2.3785387448267414E-2</c:v>
                </c:pt>
                <c:pt idx="711">
                  <c:v>2.386881706228472E-2</c:v>
                </c:pt>
                <c:pt idx="712">
                  <c:v>2.3954135740726912E-2</c:v>
                </c:pt>
                <c:pt idx="713">
                  <c:v>2.4041343485112776E-2</c:v>
                </c:pt>
                <c:pt idx="714">
                  <c:v>2.4130440296561417E-2</c:v>
                </c:pt>
                <c:pt idx="715">
                  <c:v>2.4221426176671557E-2</c:v>
                </c:pt>
                <c:pt idx="716">
                  <c:v>2.4314301126722171E-2</c:v>
                </c:pt>
                <c:pt idx="717">
                  <c:v>2.4409065148391917E-2</c:v>
                </c:pt>
                <c:pt idx="718">
                  <c:v>2.4505718242879837E-2</c:v>
                </c:pt>
                <c:pt idx="719">
                  <c:v>2.4604260411944523E-2</c:v>
                </c:pt>
                <c:pt idx="720">
                  <c:v>2.4704691657024824E-2</c:v>
                </c:pt>
                <c:pt idx="721">
                  <c:v>2.4807011979799398E-2</c:v>
                </c:pt>
                <c:pt idx="722">
                  <c:v>2.4911221381707094E-2</c:v>
                </c:pt>
                <c:pt idx="723">
                  <c:v>2.501637568329329E-2</c:v>
                </c:pt>
                <c:pt idx="724">
                  <c:v>2.5119162510902626E-2</c:v>
                </c:pt>
                <c:pt idx="725">
                  <c:v>2.5219287772983989E-2</c:v>
                </c:pt>
                <c:pt idx="726">
                  <c:v>2.5316751467538978E-2</c:v>
                </c:pt>
                <c:pt idx="727">
                  <c:v>2.5411553592169511E-2</c:v>
                </c:pt>
                <c:pt idx="728">
                  <c:v>2.5503694144957123E-2</c:v>
                </c:pt>
                <c:pt idx="729">
                  <c:v>2.559317312374354E-2</c:v>
                </c:pt>
                <c:pt idx="730">
                  <c:v>2.5679990526530361E-2</c:v>
                </c:pt>
                <c:pt idx="731">
                  <c:v>2.5764146351558992E-2</c:v>
                </c:pt>
                <c:pt idx="732">
                  <c:v>2.5845640596751096E-2</c:v>
                </c:pt>
                <c:pt idx="733">
                  <c:v>2.5924473260428016E-2</c:v>
                </c:pt>
                <c:pt idx="734">
                  <c:v>2.6000644340751222E-2</c:v>
                </c:pt>
                <c:pt idx="735">
                  <c:v>2.607415383620193E-2</c:v>
                </c:pt>
                <c:pt idx="736">
                  <c:v>2.6145001744941609E-2</c:v>
                </c:pt>
                <c:pt idx="737">
                  <c:v>2.6213188065531412E-2</c:v>
                </c:pt>
                <c:pt idx="738">
                  <c:v>2.6278712796452552E-2</c:v>
                </c:pt>
                <c:pt idx="739">
                  <c:v>2.634157593610631E-2</c:v>
                </c:pt>
                <c:pt idx="740">
                  <c:v>2.6401777483293642E-2</c:v>
                </c:pt>
                <c:pt idx="741">
                  <c:v>2.6459317436575702E-2</c:v>
                </c:pt>
                <c:pt idx="742">
                  <c:v>2.6514195794833384E-2</c:v>
                </c:pt>
                <c:pt idx="743">
                  <c:v>2.6566412556467967E-2</c:v>
                </c:pt>
                <c:pt idx="744">
                  <c:v>2.6615967720680089E-2</c:v>
                </c:pt>
                <c:pt idx="745">
                  <c:v>2.6662861286350648E-2</c:v>
                </c:pt>
                <c:pt idx="746">
                  <c:v>2.67070932522806E-2</c:v>
                </c:pt>
                <c:pt idx="747">
                  <c:v>2.6748663617510715E-2</c:v>
                </c:pt>
                <c:pt idx="748">
                  <c:v>2.6787572381241631E-2</c:v>
                </c:pt>
                <c:pt idx="749">
                  <c:v>2.682381954243418E-2</c:v>
                </c:pt>
                <c:pt idx="750">
                  <c:v>2.6857405100448872E-2</c:v>
                </c:pt>
                <c:pt idx="751">
                  <c:v>2.6888329054406412E-2</c:v>
                </c:pt>
                <c:pt idx="752">
                  <c:v>2.6916591403827184E-2</c:v>
                </c:pt>
                <c:pt idx="753">
                  <c:v>2.6942192147831889E-2</c:v>
                </c:pt>
                <c:pt idx="754">
                  <c:v>2.6965131286020849E-2</c:v>
                </c:pt>
                <c:pt idx="755">
                  <c:v>2.6985408817834511E-2</c:v>
                </c:pt>
                <c:pt idx="756">
                  <c:v>2.7003024742713322E-2</c:v>
                </c:pt>
                <c:pt idx="757">
                  <c:v>2.7017979060577346E-2</c:v>
                </c:pt>
                <c:pt idx="758">
                  <c:v>2.7030271770707159E-2</c:v>
                </c:pt>
                <c:pt idx="759">
                  <c:v>2.7039902873022825E-2</c:v>
                </c:pt>
                <c:pt idx="760">
                  <c:v>2.7046872367444408E-2</c:v>
                </c:pt>
                <c:pt idx="761">
                  <c:v>2.7051180253572227E-2</c:v>
                </c:pt>
                <c:pt idx="762">
                  <c:v>2.7052826531486218E-2</c:v>
                </c:pt>
                <c:pt idx="763">
                  <c:v>2.7051811200946574E-2</c:v>
                </c:pt>
                <c:pt idx="764">
                  <c:v>2.7048134262273038E-2</c:v>
                </c:pt>
                <c:pt idx="765">
                  <c:v>2.7041795715225803E-2</c:v>
                </c:pt>
                <c:pt idx="766">
                  <c:v>2.7032795560204548E-2</c:v>
                </c:pt>
                <c:pt idx="767">
                  <c:v>2.7021133797209274E-2</c:v>
                </c:pt>
                <c:pt idx="768">
                  <c:v>2.7006810426719596E-2</c:v>
                </c:pt>
                <c:pt idx="769">
                  <c:v>2.6989825448815452E-2</c:v>
                </c:pt>
                <c:pt idx="770">
                  <c:v>2.6970178864056393E-2</c:v>
                </c:pt>
                <c:pt idx="771">
                  <c:v>2.6947870672762164E-2</c:v>
                </c:pt>
                <c:pt idx="772">
                  <c:v>2.6922900875492317E-2</c:v>
                </c:pt>
                <c:pt idx="773">
                  <c:v>2.6895269472806405E-2</c:v>
                </c:pt>
                <c:pt idx="774">
                  <c:v>2.6864976465263979E-2</c:v>
                </c:pt>
                <c:pt idx="775">
                  <c:v>2.6832117810666745E-2</c:v>
                </c:pt>
                <c:pt idx="776">
                  <c:v>2.6799380307558351E-2</c:v>
                </c:pt>
                <c:pt idx="777">
                  <c:v>2.6768011397688696E-2</c:v>
                </c:pt>
                <c:pt idx="778">
                  <c:v>2.6738011080658097E-2</c:v>
                </c:pt>
                <c:pt idx="779">
                  <c:v>2.6709379356226748E-2</c:v>
                </c:pt>
                <c:pt idx="780">
                  <c:v>2.6682116223994967E-2</c:v>
                </c:pt>
                <c:pt idx="781">
                  <c:v>2.6656221683643011E-2</c:v>
                </c:pt>
                <c:pt idx="782">
                  <c:v>2.6631695734931071E-2</c:v>
                </c:pt>
                <c:pt idx="783">
                  <c:v>2.6608538377539404E-2</c:v>
                </c:pt>
                <c:pt idx="784">
                  <c:v>2.6586749611148264E-2</c:v>
                </c:pt>
                <c:pt idx="785">
                  <c:v>2.6566329435677716E-2</c:v>
                </c:pt>
                <c:pt idx="786">
                  <c:v>2.6547277850728079E-2</c:v>
                </c:pt>
                <c:pt idx="787">
                  <c:v>2.6529594856139482E-2</c:v>
                </c:pt>
                <c:pt idx="788">
                  <c:v>2.6513280451752053E-2</c:v>
                </c:pt>
                <c:pt idx="789">
                  <c:v>2.6498334637246046E-2</c:v>
                </c:pt>
                <c:pt idx="790">
                  <c:v>2.6484757412621462E-2</c:v>
                </c:pt>
                <c:pt idx="791">
                  <c:v>2.6472548777638494E-2</c:v>
                </c:pt>
                <c:pt idx="792">
                  <c:v>2.6461708732217204E-2</c:v>
                </c:pt>
                <c:pt idx="793">
                  <c:v>2.6452237276037849E-2</c:v>
                </c:pt>
                <c:pt idx="794">
                  <c:v>2.64441344092603E-2</c:v>
                </c:pt>
                <c:pt idx="795">
                  <c:v>2.643740013164475E-2</c:v>
                </c:pt>
                <c:pt idx="796">
                  <c:v>2.6432034443111263E-2</c:v>
                </c:pt>
                <c:pt idx="797">
                  <c:v>2.6428037343659838E-2</c:v>
                </c:pt>
                <c:pt idx="798">
                  <c:v>2.642540883321054E-2</c:v>
                </c:pt>
                <c:pt idx="799">
                  <c:v>2.6424148911763368E-2</c:v>
                </c:pt>
                <c:pt idx="800">
                  <c:v>2.642425757915845E-2</c:v>
                </c:pt>
                <c:pt idx="801">
                  <c:v>2.6425734835635595E-2</c:v>
                </c:pt>
                <c:pt idx="802">
                  <c:v>2.642858068103493E-2</c:v>
                </c:pt>
                <c:pt idx="803">
                  <c:v>2.6432795115436392E-2</c:v>
                </c:pt>
                <c:pt idx="804">
                  <c:v>2.6438378138999852E-2</c:v>
                </c:pt>
                <c:pt idx="805">
                  <c:v>2.6445329751565438E-2</c:v>
                </c:pt>
                <c:pt idx="806">
                  <c:v>2.645364995337296E-2</c:v>
                </c:pt>
                <c:pt idx="807">
                  <c:v>2.6463338744502352E-2</c:v>
                </c:pt>
                <c:pt idx="808">
                  <c:v>2.6474396124953614E-2</c:v>
                </c:pt>
                <c:pt idx="809">
                  <c:v>2.6486822095046492E-2</c:v>
                </c:pt>
                <c:pt idx="810">
                  <c:v>2.6500616654780984E-2</c:v>
                </c:pt>
                <c:pt idx="811">
                  <c:v>2.6515779804316963E-2</c:v>
                </c:pt>
                <c:pt idx="812">
                  <c:v>2.6532311543894238E-2</c:v>
                </c:pt>
                <c:pt idx="813">
                  <c:v>2.6550211873592744E-2</c:v>
                </c:pt>
                <c:pt idx="814">
                  <c:v>2.6569480793732225E-2</c:v>
                </c:pt>
                <c:pt idx="815">
                  <c:v>2.659011830455249E-2</c:v>
                </c:pt>
                <c:pt idx="816">
                  <c:v>2.6612124406133475E-2</c:v>
                </c:pt>
                <c:pt idx="817">
                  <c:v>2.663895006238981E-2</c:v>
                </c:pt>
                <c:pt idx="818">
                  <c:v>2.6663888859577156E-2</c:v>
                </c:pt>
                <c:pt idx="819">
                  <c:v>2.6690196248404519E-2</c:v>
                </c:pt>
                <c:pt idx="820">
                  <c:v>2.6717872229271578E-2</c:v>
                </c:pt>
                <c:pt idx="821">
                  <c:v>2.6746916802418141E-2</c:v>
                </c:pt>
                <c:pt idx="822">
                  <c:v>2.677732996824389E-2</c:v>
                </c:pt>
                <c:pt idx="823">
                  <c:v>2.6809111726988633E-2</c:v>
                </c:pt>
                <c:pt idx="824">
                  <c:v>2.6842262079131984E-2</c:v>
                </c:pt>
                <c:pt idx="825">
                  <c:v>2.6876781025073626E-2</c:v>
                </c:pt>
                <c:pt idx="826">
                  <c:v>2.691266856497343E-2</c:v>
                </c:pt>
                <c:pt idx="827">
                  <c:v>2.6949767636548216E-2</c:v>
                </c:pt>
                <c:pt idx="828">
                  <c:v>2.698630921447176E-2</c:v>
                </c:pt>
                <c:pt idx="829">
                  <c:v>2.7021789043706335E-2</c:v>
                </c:pt>
                <c:pt idx="830">
                  <c:v>2.7056207123932197E-2</c:v>
                </c:pt>
                <c:pt idx="831">
                  <c:v>2.7089563454749666E-2</c:v>
                </c:pt>
                <c:pt idx="832">
                  <c:v>2.7121858035998869E-2</c:v>
                </c:pt>
                <c:pt idx="833">
                  <c:v>2.7153090867360063E-2</c:v>
                </c:pt>
                <c:pt idx="834">
                  <c:v>2.7183261948513504E-2</c:v>
                </c:pt>
                <c:pt idx="835">
                  <c:v>2.7212371279219383E-2</c:v>
                </c:pt>
                <c:pt idx="836">
                  <c:v>2.7240418859157955E-2</c:v>
                </c:pt>
                <c:pt idx="837">
                  <c:v>2.7270321707995038E-2</c:v>
                </c:pt>
                <c:pt idx="838">
                  <c:v>2.7293328766013758E-2</c:v>
                </c:pt>
                <c:pt idx="839">
                  <c:v>2.7318191092371436E-2</c:v>
                </c:pt>
                <c:pt idx="840">
                  <c:v>2.734199166708251E-2</c:v>
                </c:pt>
                <c:pt idx="841">
                  <c:v>2.7364730489907174E-2</c:v>
                </c:pt>
                <c:pt idx="842">
                  <c:v>2.7386407560685555E-2</c:v>
                </c:pt>
                <c:pt idx="843">
                  <c:v>2.7407022879257781E-2</c:v>
                </c:pt>
                <c:pt idx="844">
                  <c:v>2.7426576445304107E-2</c:v>
                </c:pt>
                <c:pt idx="845">
                  <c:v>2.7445068258824534E-2</c:v>
                </c:pt>
                <c:pt idx="846">
                  <c:v>2.7462498319579254E-2</c:v>
                </c:pt>
                <c:pt idx="847">
                  <c:v>2.7478866627328458E-2</c:v>
                </c:pt>
                <c:pt idx="848">
                  <c:v>2.7494173182072146E-2</c:v>
                </c:pt>
                <c:pt idx="849">
                  <c:v>2.750841798357051E-2</c:v>
                </c:pt>
                <c:pt idx="850">
                  <c:v>2.7521601031743614E-2</c:v>
                </c:pt>
                <c:pt idx="851">
                  <c:v>2.7533722326431587E-2</c:v>
                </c:pt>
                <c:pt idx="852">
                  <c:v>2.7544781867634427E-2</c:v>
                </c:pt>
                <c:pt idx="853">
                  <c:v>2.7554779655112327E-2</c:v>
                </c:pt>
                <c:pt idx="854">
                  <c:v>2.7563715688865287E-2</c:v>
                </c:pt>
                <c:pt idx="855">
                  <c:v>2.7571589968893306E-2</c:v>
                </c:pt>
                <c:pt idx="856">
                  <c:v>2.7578402494876642E-2</c:v>
                </c:pt>
                <c:pt idx="857">
                  <c:v>2.7584153266975164E-2</c:v>
                </c:pt>
                <c:pt idx="858">
                  <c:v>2.7588842285029003E-2</c:v>
                </c:pt>
                <c:pt idx="859">
                  <c:v>2.7592469549038157E-2</c:v>
                </c:pt>
                <c:pt idx="860">
                  <c:v>2.7595035059002626E-2</c:v>
                </c:pt>
                <c:pt idx="861">
                  <c:v>2.7596538814842475E-2</c:v>
                </c:pt>
                <c:pt idx="862">
                  <c:v>2.759698081663764E-2</c:v>
                </c:pt>
                <c:pt idx="863">
                  <c:v>2.7596361064308184E-2</c:v>
                </c:pt>
                <c:pt idx="864">
                  <c:v>2.7594679557774171E-2</c:v>
                </c:pt>
                <c:pt idx="865">
                  <c:v>2.7591936297195474E-2</c:v>
                </c:pt>
                <c:pt idx="866">
                  <c:v>2.7588131282572093E-2</c:v>
                </c:pt>
                <c:pt idx="867">
                  <c:v>2.7583264513824091E-2</c:v>
                </c:pt>
                <c:pt idx="868">
                  <c:v>2.7577335991191276E-2</c:v>
                </c:pt>
                <c:pt idx="869">
                  <c:v>2.7570858758281247E-2</c:v>
                </c:pt>
                <c:pt idx="870">
                  <c:v>2.7562293683951467E-2</c:v>
                </c:pt>
                <c:pt idx="871">
                  <c:v>2.7553179899584279E-2</c:v>
                </c:pt>
                <c:pt idx="872">
                  <c:v>2.7543004361572088E-2</c:v>
                </c:pt>
                <c:pt idx="873">
                  <c:v>2.7531767069914892E-2</c:v>
                </c:pt>
                <c:pt idx="874">
                  <c:v>2.7519468024612692E-2</c:v>
                </c:pt>
                <c:pt idx="875">
                  <c:v>2.7506107225905296E-2</c:v>
                </c:pt>
                <c:pt idx="876">
                  <c:v>2.7491684673952577E-2</c:v>
                </c:pt>
                <c:pt idx="877">
                  <c:v>2.7476200368754533E-2</c:v>
                </c:pt>
                <c:pt idx="878">
                  <c:v>2.7459654310550974E-2</c:v>
                </c:pt>
                <c:pt idx="879">
                  <c:v>2.7442088257778607E-2</c:v>
                </c:pt>
                <c:pt idx="880">
                  <c:v>2.7424671444187254E-2</c:v>
                </c:pt>
                <c:pt idx="881">
                  <c:v>2.7407946728175148E-2</c:v>
                </c:pt>
                <c:pt idx="882">
                  <c:v>2.7391914109742288E-2</c:v>
                </c:pt>
                <c:pt idx="883">
                  <c:v>2.7376573588728803E-2</c:v>
                </c:pt>
                <c:pt idx="884">
                  <c:v>2.7361925165054757E-2</c:v>
                </c:pt>
                <c:pt idx="885">
                  <c:v>2.7347968838640213E-2</c:v>
                </c:pt>
                <c:pt idx="886">
                  <c:v>2.7334704609485172E-2</c:v>
                </c:pt>
                <c:pt idx="887">
                  <c:v>2.7322132477269889E-2</c:v>
                </c:pt>
                <c:pt idx="888">
                  <c:v>2.7310252442154237E-2</c:v>
                </c:pt>
                <c:pt idx="889">
                  <c:v>2.7299064503978343E-2</c:v>
                </c:pt>
                <c:pt idx="890">
                  <c:v>2.72888814122485E-2</c:v>
                </c:pt>
                <c:pt idx="891">
                  <c:v>2.7278764918285958E-2</c:v>
                </c:pt>
                <c:pt idx="892">
                  <c:v>2.7269653270609595E-2</c:v>
                </c:pt>
                <c:pt idx="893">
                  <c:v>2.7261233719633182E-2</c:v>
                </c:pt>
                <c:pt idx="894">
                  <c:v>2.7252458841129368E-2</c:v>
                </c:pt>
                <c:pt idx="895">
                  <c:v>2.7245522354384377E-2</c:v>
                </c:pt>
                <c:pt idx="896">
                  <c:v>2.7239277964259401E-2</c:v>
                </c:pt>
                <c:pt idx="897">
                  <c:v>2.7233725670674502E-2</c:v>
                </c:pt>
                <c:pt idx="898">
                  <c:v>2.7228865473709618E-2</c:v>
                </c:pt>
                <c:pt idx="899">
                  <c:v>2.7224697373204876E-2</c:v>
                </c:pt>
                <c:pt idx="900">
                  <c:v>2.722122136908034E-2</c:v>
                </c:pt>
                <c:pt idx="901">
                  <c:v>2.7218437461415945E-2</c:v>
                </c:pt>
                <c:pt idx="902">
                  <c:v>2.7216345650211693E-2</c:v>
                </c:pt>
                <c:pt idx="903">
                  <c:v>2.7214945935387647E-2</c:v>
                </c:pt>
                <c:pt idx="904">
                  <c:v>2.7214238317103678E-2</c:v>
                </c:pt>
                <c:pt idx="905">
                  <c:v>2.7214222795040044E-2</c:v>
                </c:pt>
                <c:pt idx="906">
                  <c:v>2.7214899369516488E-2</c:v>
                </c:pt>
                <c:pt idx="907">
                  <c:v>2.7216268040373137E-2</c:v>
                </c:pt>
                <c:pt idx="908">
                  <c:v>2.7218328807609993E-2</c:v>
                </c:pt>
                <c:pt idx="909">
                  <c:v>2.7221081671227054E-2</c:v>
                </c:pt>
                <c:pt idx="910">
                  <c:v>2.7224526631384194E-2</c:v>
                </c:pt>
                <c:pt idx="911">
                  <c:v>2.7228663687921539E-2</c:v>
                </c:pt>
                <c:pt idx="912">
                  <c:v>2.7233492840998963E-2</c:v>
                </c:pt>
                <c:pt idx="913">
                  <c:v>2.7239014090616465E-2</c:v>
                </c:pt>
                <c:pt idx="914">
                  <c:v>2.7245227436694108E-2</c:v>
                </c:pt>
                <c:pt idx="915">
                  <c:v>2.7252132879471702E-2</c:v>
                </c:pt>
                <c:pt idx="916">
                  <c:v>2.7259730418789374E-2</c:v>
                </c:pt>
                <c:pt idx="917">
                  <c:v>2.7268020054806996E-2</c:v>
                </c:pt>
                <c:pt idx="918">
                  <c:v>2.7277001787524568E-2</c:v>
                </c:pt>
                <c:pt idx="919">
                  <c:v>2.7286675617022027E-2</c:v>
                </c:pt>
                <c:pt idx="920">
                  <c:v>2.7297041543299372E-2</c:v>
                </c:pt>
                <c:pt idx="921">
                  <c:v>2.7313675950750849E-2</c:v>
                </c:pt>
                <c:pt idx="922">
                  <c:v>2.73198496865934E-2</c:v>
                </c:pt>
                <c:pt idx="923">
                  <c:v>2.7332291903769956E-2</c:v>
                </c:pt>
                <c:pt idx="924">
                  <c:v>2.7345426218046143E-2</c:v>
                </c:pt>
                <c:pt idx="925">
                  <c:v>2.735925262942196E-2</c:v>
                </c:pt>
                <c:pt idx="926">
                  <c:v>2.7373771138057279E-2</c:v>
                </c:pt>
                <c:pt idx="927">
                  <c:v>2.7388981744032037E-2</c:v>
                </c:pt>
                <c:pt idx="928">
                  <c:v>2.740488444742617E-2</c:v>
                </c:pt>
                <c:pt idx="929">
                  <c:v>2.7421479248239677E-2</c:v>
                </c:pt>
                <c:pt idx="930">
                  <c:v>2.7438766146712368E-2</c:v>
                </c:pt>
                <c:pt idx="931">
                  <c:v>2.7456724402634691E-2</c:v>
                </c:pt>
                <c:pt idx="932">
                  <c:v>2.7474773290458998E-2</c:v>
                </c:pt>
                <c:pt idx="933">
                  <c:v>2.7492643187301269E-2</c:v>
                </c:pt>
                <c:pt idx="934">
                  <c:v>2.751033409324144E-2</c:v>
                </c:pt>
                <c:pt idx="935">
                  <c:v>2.7527846008199575E-2</c:v>
                </c:pt>
                <c:pt idx="936">
                  <c:v>2.7545178932175673E-2</c:v>
                </c:pt>
                <c:pt idx="937">
                  <c:v>2.7562332865169736E-2</c:v>
                </c:pt>
                <c:pt idx="938">
                  <c:v>2.7579307807101827E-2</c:v>
                </c:pt>
                <c:pt idx="939">
                  <c:v>2.7596103757971946E-2</c:v>
                </c:pt>
                <c:pt idx="940">
                  <c:v>2.7612720717780093E-2</c:v>
                </c:pt>
                <c:pt idx="941">
                  <c:v>2.7629158686526267E-2</c:v>
                </c:pt>
                <c:pt idx="942">
                  <c:v>2.7652152725066159E-2</c:v>
                </c:pt>
                <c:pt idx="943">
                  <c:v>2.7668184034173038E-2</c:v>
                </c:pt>
                <c:pt idx="944">
                  <c:v>2.7684036325972272E-2</c:v>
                </c:pt>
                <c:pt idx="945">
                  <c:v>2.7699709600383926E-2</c:v>
                </c:pt>
                <c:pt idx="946">
                  <c:v>2.7715203857408E-2</c:v>
                </c:pt>
                <c:pt idx="947">
                  <c:v>2.7730519096911266E-2</c:v>
                </c:pt>
                <c:pt idx="948">
                  <c:v>2.774565531886708E-2</c:v>
                </c:pt>
                <c:pt idx="949">
                  <c:v>2.7762743355352892E-2</c:v>
                </c:pt>
                <c:pt idx="950">
                  <c:v>2.7775390709763315E-2</c:v>
                </c:pt>
                <c:pt idx="951">
                  <c:v>2.77899898786238E-2</c:v>
                </c:pt>
                <c:pt idx="952">
                  <c:v>2.7804410029617088E-2</c:v>
                </c:pt>
                <c:pt idx="953">
                  <c:v>2.7820735323000889E-2</c:v>
                </c:pt>
                <c:pt idx="954">
                  <c:v>2.7832713277868848E-2</c:v>
                </c:pt>
                <c:pt idx="955">
                  <c:v>2.7846596374967447E-2</c:v>
                </c:pt>
                <c:pt idx="956">
                  <c:v>2.7860300454012332E-2</c:v>
                </c:pt>
                <c:pt idx="957">
                  <c:v>2.7873825514896922E-2</c:v>
                </c:pt>
                <c:pt idx="958">
                  <c:v>2.7887171557567925E-2</c:v>
                </c:pt>
                <c:pt idx="959">
                  <c:v>2.7900338581972051E-2</c:v>
                </c:pt>
                <c:pt idx="960">
                  <c:v>2.7913326588056009E-2</c:v>
                </c:pt>
                <c:pt idx="961">
                  <c:v>2.7926135575739863E-2</c:v>
                </c:pt>
                <c:pt idx="962">
                  <c:v>2.7938765544996969E-2</c:v>
                </c:pt>
                <c:pt idx="963">
                  <c:v>2.7951216495747389E-2</c:v>
                </c:pt>
                <c:pt idx="964">
                  <c:v>2.7963488427937833E-2</c:v>
                </c:pt>
                <c:pt idx="965">
                  <c:v>2.797558134151501E-2</c:v>
                </c:pt>
                <c:pt idx="966">
                  <c:v>2.7987495236452276E-2</c:v>
                </c:pt>
                <c:pt idx="967">
                  <c:v>2.8001149239427203E-2</c:v>
                </c:pt>
                <c:pt idx="968">
                  <c:v>2.8010785970087326E-2</c:v>
                </c:pt>
                <c:pt idx="969">
                  <c:v>2.8022162808705176E-2</c:v>
                </c:pt>
                <c:pt idx="970">
                  <c:v>2.8033360628443305E-2</c:v>
                </c:pt>
                <c:pt idx="971">
                  <c:v>2.8044379429275068E-2</c:v>
                </c:pt>
                <c:pt idx="972">
                  <c:v>2.805521921112053E-2</c:v>
                </c:pt>
                <c:pt idx="973">
                  <c:v>2.8066706019451715E-2</c:v>
                </c:pt>
                <c:pt idx="974">
                  <c:v>2.8077134988340191E-2</c:v>
                </c:pt>
                <c:pt idx="975">
                  <c:v>2.8087384965527207E-2</c:v>
                </c:pt>
                <c:pt idx="976">
                  <c:v>2.8097455950772954E-2</c:v>
                </c:pt>
                <c:pt idx="977">
                  <c:v>2.810734794431724E-2</c:v>
                </c:pt>
                <c:pt idx="978">
                  <c:v>2.8117060945920258E-2</c:v>
                </c:pt>
                <c:pt idx="979">
                  <c:v>2.8126594955661943E-2</c:v>
                </c:pt>
                <c:pt idx="980">
                  <c:v>2.8135949973622232E-2</c:v>
                </c:pt>
                <c:pt idx="981">
                  <c:v>2.8145125999561316E-2</c:v>
                </c:pt>
                <c:pt idx="982">
                  <c:v>2.8155393712721022E-2</c:v>
                </c:pt>
                <c:pt idx="983">
                  <c:v>2.8164186184671536E-2</c:v>
                </c:pt>
                <c:pt idx="984">
                  <c:v>2.8172799664600845E-2</c:v>
                </c:pt>
                <c:pt idx="985">
                  <c:v>2.8181234152588885E-2</c:v>
                </c:pt>
                <c:pt idx="986">
                  <c:v>2.8189489648715593E-2</c:v>
                </c:pt>
                <c:pt idx="987">
                  <c:v>2.8197566152821096E-2</c:v>
                </c:pt>
                <c:pt idx="988">
                  <c:v>2.8205463664985331E-2</c:v>
                </c:pt>
                <c:pt idx="989">
                  <c:v>2.821318218512836E-2</c:v>
                </c:pt>
                <c:pt idx="990">
                  <c:v>2.8220721713250185E-2</c:v>
                </c:pt>
                <c:pt idx="991">
                  <c:v>2.8229707437694707E-2</c:v>
                </c:pt>
                <c:pt idx="992">
                  <c:v>2.8235263793430221E-2</c:v>
                </c:pt>
                <c:pt idx="993">
                  <c:v>2.8242266345488432E-2</c:v>
                </c:pt>
                <c:pt idx="994">
                  <c:v>2.8249089905525437E-2</c:v>
                </c:pt>
                <c:pt idx="995">
                  <c:v>2.8255734473461303E-2</c:v>
                </c:pt>
                <c:pt idx="996">
                  <c:v>2.8262200049375963E-2</c:v>
                </c:pt>
                <c:pt idx="997">
                  <c:v>2.8268486633109546E-2</c:v>
                </c:pt>
                <c:pt idx="998">
                  <c:v>2.8274594224901861E-2</c:v>
                </c:pt>
                <c:pt idx="999">
                  <c:v>2.8280522824513099E-2</c:v>
                </c:pt>
                <c:pt idx="1000">
                  <c:v>2.8286272432023196E-2</c:v>
                </c:pt>
                <c:pt idx="1001">
                  <c:v>2.8291843047432153E-2</c:v>
                </c:pt>
                <c:pt idx="1002">
                  <c:v>2.8297234670739968E-2</c:v>
                </c:pt>
                <c:pt idx="1003">
                  <c:v>2.8302447301866707E-2</c:v>
                </c:pt>
                <c:pt idx="1004">
                  <c:v>2.8307480940892304E-2</c:v>
                </c:pt>
                <c:pt idx="1005">
                  <c:v>2.8312335587736825E-2</c:v>
                </c:pt>
                <c:pt idx="1006">
                  <c:v>2.8317011242480206E-2</c:v>
                </c:pt>
                <c:pt idx="1007">
                  <c:v>2.8321507905042509E-2</c:v>
                </c:pt>
                <c:pt idx="1008">
                  <c:v>2.8325825575503671E-2</c:v>
                </c:pt>
                <c:pt idx="1009">
                  <c:v>2.8329964253703821E-2</c:v>
                </c:pt>
                <c:pt idx="1010">
                  <c:v>2.8333923939722894E-2</c:v>
                </c:pt>
                <c:pt idx="1011">
                  <c:v>2.8337704633640826E-2</c:v>
                </c:pt>
                <c:pt idx="1012">
                  <c:v>2.8341306335217809E-2</c:v>
                </c:pt>
                <c:pt idx="1013">
                  <c:v>2.8344729044693651E-2</c:v>
                </c:pt>
                <c:pt idx="1014">
                  <c:v>2.8347972761988416E-2</c:v>
                </c:pt>
                <c:pt idx="1015">
                  <c:v>2.8351037487102104E-2</c:v>
                </c:pt>
                <c:pt idx="1016">
                  <c:v>2.835392321995478E-2</c:v>
                </c:pt>
                <c:pt idx="1017">
                  <c:v>2.8356629960626378E-2</c:v>
                </c:pt>
                <c:pt idx="1018">
                  <c:v>2.8359157709036964E-2</c:v>
                </c:pt>
                <c:pt idx="1019">
                  <c:v>2.8361506465186537E-2</c:v>
                </c:pt>
                <c:pt idx="1020">
                  <c:v>2.8363676229234969E-2</c:v>
                </c:pt>
                <c:pt idx="1021">
                  <c:v>2.8365667000942452E-2</c:v>
                </c:pt>
                <c:pt idx="1022">
                  <c:v>2.8367478780388922E-2</c:v>
                </c:pt>
                <c:pt idx="1023">
                  <c:v>2.8369111567734251E-2</c:v>
                </c:pt>
                <c:pt idx="1024">
                  <c:v>2.8370565362818567E-2</c:v>
                </c:pt>
                <c:pt idx="1025">
                  <c:v>2.8371840165561935E-2</c:v>
                </c:pt>
                <c:pt idx="1026">
                  <c:v>2.8372935976204161E-2</c:v>
                </c:pt>
                <c:pt idx="1027">
                  <c:v>2.8373852794505439E-2</c:v>
                </c:pt>
                <c:pt idx="1028">
                  <c:v>2.8374590620625639E-2</c:v>
                </c:pt>
                <c:pt idx="1029">
                  <c:v>2.8375149454404891E-2</c:v>
                </c:pt>
                <c:pt idx="1030">
                  <c:v>2.8375529296003066E-2</c:v>
                </c:pt>
                <c:pt idx="1031">
                  <c:v>2.8375730145340228E-2</c:v>
                </c:pt>
                <c:pt idx="1032">
                  <c:v>2.8375752002416377E-2</c:v>
                </c:pt>
                <c:pt idx="1033">
                  <c:v>2.8375594867311449E-2</c:v>
                </c:pt>
                <c:pt idx="1034">
                  <c:v>2.8375258739945508E-2</c:v>
                </c:pt>
                <c:pt idx="1035">
                  <c:v>2.8374773342623172E-2</c:v>
                </c:pt>
                <c:pt idx="1036">
                  <c:v>2.8374242947055706E-2</c:v>
                </c:pt>
                <c:pt idx="1037">
                  <c:v>2.837367681103764E-2</c:v>
                </c:pt>
                <c:pt idx="1038">
                  <c:v>2.8373074934648912E-2</c:v>
                </c:pt>
                <c:pt idx="1039">
                  <c:v>2.8372437317649712E-2</c:v>
                </c:pt>
                <c:pt idx="1040">
                  <c:v>2.8371763960199914E-2</c:v>
                </c:pt>
                <c:pt idx="1041">
                  <c:v>2.8371054862459388E-2</c:v>
                </c:pt>
                <c:pt idx="1042">
                  <c:v>2.8370310024108392E-2</c:v>
                </c:pt>
                <c:pt idx="1043">
                  <c:v>2.8369529445386732E-2</c:v>
                </c:pt>
                <c:pt idx="1044">
                  <c:v>2.8368713126134537E-2</c:v>
                </c:pt>
                <c:pt idx="1045">
                  <c:v>2.8367861066511679E-2</c:v>
                </c:pt>
                <c:pt idx="1046">
                  <c:v>2.8366973266438222E-2</c:v>
                </c:pt>
                <c:pt idx="1047">
                  <c:v>2.836604972583423E-2</c:v>
                </c:pt>
                <c:pt idx="1048">
                  <c:v>2.8365090444859575E-2</c:v>
                </c:pt>
                <c:pt idx="1049">
                  <c:v>2.8364095423434321E-2</c:v>
                </c:pt>
                <c:pt idx="1050">
                  <c:v>2.8363064661478532E-2</c:v>
                </c:pt>
                <c:pt idx="1051">
                  <c:v>2.8361998159072144E-2</c:v>
                </c:pt>
                <c:pt idx="1052">
                  <c:v>2.8360895916295092E-2</c:v>
                </c:pt>
                <c:pt idx="1053">
                  <c:v>2.8359757932987506E-2</c:v>
                </c:pt>
                <c:pt idx="1054">
                  <c:v>2.8358584209229321E-2</c:v>
                </c:pt>
                <c:pt idx="1055">
                  <c:v>2.8357374745100472E-2</c:v>
                </c:pt>
                <c:pt idx="1056">
                  <c:v>2.8356129540521025E-2</c:v>
                </c:pt>
                <c:pt idx="1057">
                  <c:v>2.8354848595331106E-2</c:v>
                </c:pt>
                <c:pt idx="1058">
                  <c:v>2.835353190985046E-2</c:v>
                </c:pt>
                <c:pt idx="1059">
                  <c:v>2.8352179483839279E-2</c:v>
                </c:pt>
                <c:pt idx="1060">
                  <c:v>2.8350791317457436E-2</c:v>
                </c:pt>
                <c:pt idx="1061">
                  <c:v>2.8349367410545057E-2</c:v>
                </c:pt>
                <c:pt idx="1062">
                  <c:v>2.8347907763182079E-2</c:v>
                </c:pt>
                <c:pt idx="1063">
                  <c:v>2.8346412375368502E-2</c:v>
                </c:pt>
                <c:pt idx="1064">
                  <c:v>2.8344881247264198E-2</c:v>
                </c:pt>
                <c:pt idx="1065">
                  <c:v>2.8343314378549422E-2</c:v>
                </c:pt>
                <c:pt idx="1066">
                  <c:v>2.8341711769463984E-2</c:v>
                </c:pt>
                <c:pt idx="1067">
                  <c:v>2.8340073419848011E-2</c:v>
                </c:pt>
                <c:pt idx="1068">
                  <c:v>2.8338399329781438E-2</c:v>
                </c:pt>
                <c:pt idx="1069">
                  <c:v>2.8336689499424139E-2</c:v>
                </c:pt>
                <c:pt idx="1070">
                  <c:v>2.8334943928456369E-2</c:v>
                </c:pt>
                <c:pt idx="1071">
                  <c:v>2.8333162617117935E-2</c:v>
                </c:pt>
                <c:pt idx="1072">
                  <c:v>2.8331345565328903E-2</c:v>
                </c:pt>
                <c:pt idx="1073">
                  <c:v>2.8329492773089271E-2</c:v>
                </c:pt>
                <c:pt idx="1074">
                  <c:v>2.832760424039904E-2</c:v>
                </c:pt>
                <c:pt idx="1075">
                  <c:v>2.832567996725821E-2</c:v>
                </c:pt>
                <c:pt idx="1076">
                  <c:v>2.8323719953666782E-2</c:v>
                </c:pt>
                <c:pt idx="1077">
                  <c:v>2.8321436174421066E-2</c:v>
                </c:pt>
                <c:pt idx="1078">
                  <c:v>2.8319399574252557E-2</c:v>
                </c:pt>
                <c:pt idx="1079">
                  <c:v>2.8317327233553513E-2</c:v>
                </c:pt>
                <c:pt idx="1080">
                  <c:v>2.8315219152483806E-2</c:v>
                </c:pt>
                <c:pt idx="1081">
                  <c:v>2.83130753309635E-2</c:v>
                </c:pt>
                <c:pt idx="1082">
                  <c:v>2.8310895768912658E-2</c:v>
                </c:pt>
                <c:pt idx="1083">
                  <c:v>2.8308680466491154E-2</c:v>
                </c:pt>
                <c:pt idx="1084">
                  <c:v>2.8306429423698987E-2</c:v>
                </c:pt>
                <c:pt idx="1085">
                  <c:v>2.8304142640376284E-2</c:v>
                </c:pt>
                <c:pt idx="1086">
                  <c:v>2.8301820116682919E-2</c:v>
                </c:pt>
                <c:pt idx="1087">
                  <c:v>2.8299461852538954E-2</c:v>
                </c:pt>
                <c:pt idx="1088">
                  <c:v>2.829706784794439E-2</c:v>
                </c:pt>
                <c:pt idx="1089">
                  <c:v>2.8294638102899228E-2</c:v>
                </c:pt>
                <c:pt idx="1090">
                  <c:v>2.8292172617483402E-2</c:v>
                </c:pt>
                <c:pt idx="1091">
                  <c:v>2.8289671391537041E-2</c:v>
                </c:pt>
                <c:pt idx="1092">
                  <c:v>2.8287134425220017E-2</c:v>
                </c:pt>
                <c:pt idx="1093">
                  <c:v>2.8284561718532331E-2</c:v>
                </c:pt>
                <c:pt idx="1094">
                  <c:v>2.8281953271314109E-2</c:v>
                </c:pt>
                <c:pt idx="1095">
                  <c:v>2.8279309083725224E-2</c:v>
                </c:pt>
                <c:pt idx="1096">
                  <c:v>2.827662915568574E-2</c:v>
                </c:pt>
                <c:pt idx="1097">
                  <c:v>2.8274828334273749E-2</c:v>
                </c:pt>
                <c:pt idx="1098">
                  <c:v>2.8271162078414847E-2</c:v>
                </c:pt>
                <c:pt idx="1099">
                  <c:v>2.8268374929103501E-2</c:v>
                </c:pt>
                <c:pt idx="1100">
                  <c:v>2.8265552039261621E-2</c:v>
                </c:pt>
                <c:pt idx="1101">
                  <c:v>2.8262693409129014E-2</c:v>
                </c:pt>
                <c:pt idx="1102">
                  <c:v>2.8259799038545808E-2</c:v>
                </c:pt>
                <c:pt idx="1103">
                  <c:v>2.8256868927591938E-2</c:v>
                </c:pt>
                <c:pt idx="1104">
                  <c:v>2.825390307618747E-2</c:v>
                </c:pt>
                <c:pt idx="1105">
                  <c:v>2.8250901484332402E-2</c:v>
                </c:pt>
                <c:pt idx="1106">
                  <c:v>2.8247864152026736E-2</c:v>
                </c:pt>
                <c:pt idx="1107">
                  <c:v>2.8244791079350406E-2</c:v>
                </c:pt>
                <c:pt idx="1108">
                  <c:v>2.8241682266223478E-2</c:v>
                </c:pt>
                <c:pt idx="1109">
                  <c:v>2.8238537712725886E-2</c:v>
                </c:pt>
                <c:pt idx="1110">
                  <c:v>2.8235357418777696E-2</c:v>
                </c:pt>
                <c:pt idx="1111">
                  <c:v>2.8232141384458842E-2</c:v>
                </c:pt>
                <c:pt idx="1112">
                  <c:v>2.8228889609609453E-2</c:v>
                </c:pt>
                <c:pt idx="1113">
                  <c:v>2.8225602094549274E-2</c:v>
                </c:pt>
                <c:pt idx="1114">
                  <c:v>2.8222278838958559E-2</c:v>
                </c:pt>
                <c:pt idx="1115">
                  <c:v>2.8218919842917245E-2</c:v>
                </c:pt>
                <c:pt idx="1116">
                  <c:v>2.8215525106585204E-2</c:v>
                </c:pt>
                <c:pt idx="1117">
                  <c:v>2.8212094629722628E-2</c:v>
                </c:pt>
                <c:pt idx="1118">
                  <c:v>2.8208628412489389E-2</c:v>
                </c:pt>
                <c:pt idx="1119">
                  <c:v>2.8205126454885487E-2</c:v>
                </c:pt>
                <c:pt idx="1120">
                  <c:v>2.8201588756830986E-2</c:v>
                </c:pt>
                <c:pt idx="1121">
                  <c:v>2.8198015318405822E-2</c:v>
                </c:pt>
                <c:pt idx="1122">
                  <c:v>2.8194406139530059E-2</c:v>
                </c:pt>
                <c:pt idx="1123">
                  <c:v>2.8190761220283633E-2</c:v>
                </c:pt>
                <c:pt idx="1124">
                  <c:v>2.8187080560666544E-2</c:v>
                </c:pt>
                <c:pt idx="1125">
                  <c:v>2.8183364160598856E-2</c:v>
                </c:pt>
                <c:pt idx="1126">
                  <c:v>2.8179612020240441E-2</c:v>
                </c:pt>
                <c:pt idx="1127">
                  <c:v>2.8175824139351491E-2</c:v>
                </c:pt>
                <c:pt idx="1128">
                  <c:v>2.8172000518091878E-2</c:v>
                </c:pt>
                <c:pt idx="1129">
                  <c:v>2.8167586901499675E-2</c:v>
                </c:pt>
                <c:pt idx="1130">
                  <c:v>2.8163686693662981E-2</c:v>
                </c:pt>
                <c:pt idx="1131">
                  <c:v>2.8159750745535561E-2</c:v>
                </c:pt>
                <c:pt idx="1132">
                  <c:v>2.8155779056877606E-2</c:v>
                </c:pt>
                <c:pt idx="1133">
                  <c:v>2.8151771627928923E-2</c:v>
                </c:pt>
                <c:pt idx="1134">
                  <c:v>2.8147728458529642E-2</c:v>
                </c:pt>
                <c:pt idx="1135">
                  <c:v>2.8143649548759697E-2</c:v>
                </c:pt>
                <c:pt idx="1136">
                  <c:v>2.813953489861909E-2</c:v>
                </c:pt>
                <c:pt idx="1137">
                  <c:v>2.8135384508107819E-2</c:v>
                </c:pt>
                <c:pt idx="1138">
                  <c:v>2.8131198377225886E-2</c:v>
                </c:pt>
                <c:pt idx="1139">
                  <c:v>2.8126976505893353E-2</c:v>
                </c:pt>
                <c:pt idx="1140">
                  <c:v>2.8122718894190157E-2</c:v>
                </c:pt>
                <c:pt idx="1141">
                  <c:v>2.8118425542196235E-2</c:v>
                </c:pt>
                <c:pt idx="1142">
                  <c:v>2.8114096449751713E-2</c:v>
                </c:pt>
                <c:pt idx="1143">
                  <c:v>2.8109731616856592E-2</c:v>
                </c:pt>
                <c:pt idx="1144">
                  <c:v>2.8105331043670745E-2</c:v>
                </c:pt>
                <c:pt idx="1145">
                  <c:v>2.8100894730114234E-2</c:v>
                </c:pt>
                <c:pt idx="1146">
                  <c:v>2.8096422676187061E-2</c:v>
                </c:pt>
                <c:pt idx="1147">
                  <c:v>2.8091914881809288E-2</c:v>
                </c:pt>
                <c:pt idx="1148">
                  <c:v>2.8087371347140788E-2</c:v>
                </c:pt>
                <c:pt idx="1149">
                  <c:v>2.8083667427463155E-2</c:v>
                </c:pt>
                <c:pt idx="1150">
                  <c:v>2.8079041478932254E-2</c:v>
                </c:pt>
                <c:pt idx="1151">
                  <c:v>2.8074379784621684E-2</c:v>
                </c:pt>
                <c:pt idx="1152">
                  <c:v>2.8069682344424862E-2</c:v>
                </c:pt>
                <c:pt idx="1153">
                  <c:v>2.8064949158475017E-2</c:v>
                </c:pt>
                <c:pt idx="1154">
                  <c:v>2.8060180226718856E-2</c:v>
                </c:pt>
                <c:pt idx="1155">
                  <c:v>2.805537554910309E-2</c:v>
                </c:pt>
                <c:pt idx="1156">
                  <c:v>2.8050535125734299E-2</c:v>
                </c:pt>
                <c:pt idx="1157">
                  <c:v>2.8046401437196167E-2</c:v>
                </c:pt>
                <c:pt idx="1158">
                  <c:v>2.8040747041577774E-2</c:v>
                </c:pt>
                <c:pt idx="1159">
                  <c:v>2.8035799380816684E-2</c:v>
                </c:pt>
                <c:pt idx="1160">
                  <c:v>2.8030815974275924E-2</c:v>
                </c:pt>
                <c:pt idx="1161">
                  <c:v>2.8026527542066582E-2</c:v>
                </c:pt>
                <c:pt idx="1162">
                  <c:v>2.8020741923828751E-2</c:v>
                </c:pt>
                <c:pt idx="1163">
                  <c:v>2.8015651279948983E-2</c:v>
                </c:pt>
                <c:pt idx="1164">
                  <c:v>2.8010524890316191E-2</c:v>
                </c:pt>
                <c:pt idx="1165">
                  <c:v>2.8005362754930374E-2</c:v>
                </c:pt>
                <c:pt idx="1166">
                  <c:v>2.8000164873764888E-2</c:v>
                </c:pt>
                <c:pt idx="1167">
                  <c:v>2.7994931246873023E-2</c:v>
                </c:pt>
                <c:pt idx="1168">
                  <c:v>2.7989661874201488E-2</c:v>
                </c:pt>
                <c:pt idx="1169">
                  <c:v>2.7984356755803574E-2</c:v>
                </c:pt>
                <c:pt idx="1170">
                  <c:v>2.7979015891679282E-2</c:v>
                </c:pt>
                <c:pt idx="1171">
                  <c:v>2.797363928177532E-2</c:v>
                </c:pt>
                <c:pt idx="1172">
                  <c:v>2.7968226926171624E-2</c:v>
                </c:pt>
                <c:pt idx="1173">
                  <c:v>2.7962778824868195E-2</c:v>
                </c:pt>
                <c:pt idx="1174">
                  <c:v>2.7957294977811742E-2</c:v>
                </c:pt>
                <c:pt idx="1175">
                  <c:v>2.7952464602265525E-2</c:v>
                </c:pt>
                <c:pt idx="1176">
                  <c:v>2.7946220046599635E-2</c:v>
                </c:pt>
                <c:pt idx="1177">
                  <c:v>2.7940628962417335E-2</c:v>
                </c:pt>
                <c:pt idx="1178">
                  <c:v>2.7935002132535303E-2</c:v>
                </c:pt>
                <c:pt idx="1179">
                  <c:v>2.7929339556980182E-2</c:v>
                </c:pt>
                <c:pt idx="1180">
                  <c:v>2.7923641235725327E-2</c:v>
                </c:pt>
                <c:pt idx="1181">
                  <c:v>2.7917907168770739E-2</c:v>
                </c:pt>
                <c:pt idx="1182">
                  <c:v>2.7912137356169708E-2</c:v>
                </c:pt>
                <c:pt idx="1183">
                  <c:v>2.7906331797895589E-2</c:v>
                </c:pt>
                <c:pt idx="1184">
                  <c:v>2.7900490493948382E-2</c:v>
                </c:pt>
                <c:pt idx="1185">
                  <c:v>2.7894613444301442E-2</c:v>
                </c:pt>
                <c:pt idx="1186">
                  <c:v>2.7888700649034703E-2</c:v>
                </c:pt>
                <c:pt idx="1187">
                  <c:v>2.7882752108094877E-2</c:v>
                </c:pt>
                <c:pt idx="1188">
                  <c:v>2.7876767821508608E-2</c:v>
                </c:pt>
                <c:pt idx="1189">
                  <c:v>2.7871394976453079E-2</c:v>
                </c:pt>
                <c:pt idx="1190">
                  <c:v>2.7864692011423386E-2</c:v>
                </c:pt>
                <c:pt idx="1191">
                  <c:v>2.7858612450115672E-2</c:v>
                </c:pt>
                <c:pt idx="1192">
                  <c:v>2.7852548979296898E-2</c:v>
                </c:pt>
                <c:pt idx="1193">
                  <c:v>2.7846505586310855E-2</c:v>
                </c:pt>
                <c:pt idx="1194">
                  <c:v>2.7840482271237477E-2</c:v>
                </c:pt>
                <c:pt idx="1195">
                  <c:v>2.7835127083664091E-2</c:v>
                </c:pt>
                <c:pt idx="1196">
                  <c:v>2.782849587458891E-2</c:v>
                </c:pt>
                <c:pt idx="1197">
                  <c:v>2.7822532793067012E-2</c:v>
                </c:pt>
                <c:pt idx="1198">
                  <c:v>2.7816589789404489E-2</c:v>
                </c:pt>
                <c:pt idx="1199">
                  <c:v>2.7811318810071484E-2</c:v>
                </c:pt>
                <c:pt idx="1200">
                  <c:v>2.7804764015577632E-2</c:v>
                </c:pt>
                <c:pt idx="1201">
                  <c:v>2.7798881245439944E-2</c:v>
                </c:pt>
                <c:pt idx="1202">
                  <c:v>2.779301855316163E-2</c:v>
                </c:pt>
                <c:pt idx="1203">
                  <c:v>2.7787175938716047E-2</c:v>
                </c:pt>
                <c:pt idx="1204">
                  <c:v>2.7781353402103193E-2</c:v>
                </c:pt>
                <c:pt idx="1205">
                  <c:v>2.7775550943323069E-2</c:v>
                </c:pt>
                <c:pt idx="1206">
                  <c:v>2.7769768562322383E-2</c:v>
                </c:pt>
                <c:pt idx="1207">
                  <c:v>2.7764006259207719E-2</c:v>
                </c:pt>
                <c:pt idx="1208">
                  <c:v>2.7758264033899138E-2</c:v>
                </c:pt>
                <c:pt idx="1209">
                  <c:v>2.7753203690195072E-2</c:v>
                </c:pt>
                <c:pt idx="1210">
                  <c:v>2.7746839816753521E-2</c:v>
                </c:pt>
                <c:pt idx="1211">
                  <c:v>2.7741157824889839E-2</c:v>
                </c:pt>
                <c:pt idx="1212">
                  <c:v>2.7735495910832242E-2</c:v>
                </c:pt>
                <c:pt idx="1213">
                  <c:v>2.7730519867175119E-2</c:v>
                </c:pt>
                <c:pt idx="1214">
                  <c:v>2.7724232316161945E-2</c:v>
                </c:pt>
                <c:pt idx="1215">
                  <c:v>2.7718630635522601E-2</c:v>
                </c:pt>
                <c:pt idx="1216">
                  <c:v>2.7713049032715986E-2</c:v>
                </c:pt>
                <c:pt idx="1217">
                  <c:v>2.7707487507688811E-2</c:v>
                </c:pt>
                <c:pt idx="1218">
                  <c:v>2.7701946060441074E-2</c:v>
                </c:pt>
                <c:pt idx="1219">
                  <c:v>2.7696424690972776E-2</c:v>
                </c:pt>
                <c:pt idx="1220">
                  <c:v>2.7690923399337208E-2</c:v>
                </c:pt>
                <c:pt idx="1221">
                  <c:v>2.7685442185507725E-2</c:v>
                </c:pt>
                <c:pt idx="1222">
                  <c:v>2.767998104940439E-2</c:v>
                </c:pt>
                <c:pt idx="1223">
                  <c:v>2.7674539991107139E-2</c:v>
                </c:pt>
                <c:pt idx="1224">
                  <c:v>2.7669119010562682E-2</c:v>
                </c:pt>
                <c:pt idx="1225">
                  <c:v>2.7663718107824309E-2</c:v>
                </c:pt>
                <c:pt idx="1226">
                  <c:v>2.765833728283873E-2</c:v>
                </c:pt>
                <c:pt idx="1227">
                  <c:v>2.7653656494648349E-2</c:v>
                </c:pt>
                <c:pt idx="1228">
                  <c:v>2.7647635866205889E-2</c:v>
                </c:pt>
                <c:pt idx="1229">
                  <c:v>2.7642315274531981E-2</c:v>
                </c:pt>
                <c:pt idx="1230">
                  <c:v>2.7637014760637513E-2</c:v>
                </c:pt>
                <c:pt idx="1231">
                  <c:v>2.7631734324469193E-2</c:v>
                </c:pt>
                <c:pt idx="1232">
                  <c:v>2.7626473966080312E-2</c:v>
                </c:pt>
                <c:pt idx="1233">
                  <c:v>2.7617621256634806E-2</c:v>
                </c:pt>
                <c:pt idx="1234">
                  <c:v>2.7612407590096311E-2</c:v>
                </c:pt>
                <c:pt idx="1235">
                  <c:v>2.7607213998139812E-2</c:v>
                </c:pt>
                <c:pt idx="1236">
                  <c:v>2.7602040480685375E-2</c:v>
                </c:pt>
                <c:pt idx="1237">
                  <c:v>2.7596887037812934E-2</c:v>
                </c:pt>
                <c:pt idx="1238">
                  <c:v>2.7591753669362618E-2</c:v>
                </c:pt>
                <c:pt idx="1239">
                  <c:v>2.7586640375414362E-2</c:v>
                </c:pt>
                <c:pt idx="1240">
                  <c:v>2.7581547155968167E-2</c:v>
                </c:pt>
                <c:pt idx="1241">
                  <c:v>2.757575091488107E-2</c:v>
                </c:pt>
                <c:pt idx="1242">
                  <c:v>2.7570700712225005E-2</c:v>
                </c:pt>
                <c:pt idx="1243">
                  <c:v>2.7565670584230872E-2</c:v>
                </c:pt>
                <c:pt idx="1244">
                  <c:v>2.7560660530658865E-2</c:v>
                </c:pt>
                <c:pt idx="1245">
                  <c:v>2.7555670551508982E-2</c:v>
                </c:pt>
                <c:pt idx="1246">
                  <c:v>2.7550700647021031E-2</c:v>
                </c:pt>
                <c:pt idx="1247">
                  <c:v>2.7545750817035142E-2</c:v>
                </c:pt>
                <c:pt idx="1248">
                  <c:v>2.7540821061551313E-2</c:v>
                </c:pt>
                <c:pt idx="1249">
                  <c:v>2.7535911380409672E-2</c:v>
                </c:pt>
                <c:pt idx="1250">
                  <c:v>2.7531021773929965E-2</c:v>
                </c:pt>
                <c:pt idx="1251">
                  <c:v>2.7525458233261801E-2</c:v>
                </c:pt>
                <c:pt idx="1252">
                  <c:v>2.7520611643412352E-2</c:v>
                </c:pt>
                <c:pt idx="1253">
                  <c:v>2.751649272364709E-2</c:v>
                </c:pt>
                <c:pt idx="1254">
                  <c:v>2.7510978687539378E-2</c:v>
                </c:pt>
                <c:pt idx="1255">
                  <c:v>2.7506192321276046E-2</c:v>
                </c:pt>
                <c:pt idx="1256">
                  <c:v>2.7501426029674647E-2</c:v>
                </c:pt>
                <c:pt idx="1257">
                  <c:v>2.7497391684017103E-2</c:v>
                </c:pt>
                <c:pt idx="1258">
                  <c:v>2.7492666614361561E-2</c:v>
                </c:pt>
                <c:pt idx="1259">
                  <c:v>2.7487247601403197E-2</c:v>
                </c:pt>
                <c:pt idx="1260">
                  <c:v>2.7482561607810041E-2</c:v>
                </c:pt>
                <c:pt idx="1261">
                  <c:v>2.7477895688479137E-2</c:v>
                </c:pt>
                <c:pt idx="1262">
                  <c:v>2.7473249843810166E-2</c:v>
                </c:pt>
                <c:pt idx="1263">
                  <c:v>2.7468624073483383E-2</c:v>
                </c:pt>
                <c:pt idx="1264">
                  <c:v>2.7464018377818533E-2</c:v>
                </c:pt>
                <c:pt idx="1265">
                  <c:v>2.7459432756575808E-2</c:v>
                </c:pt>
                <c:pt idx="1266">
                  <c:v>2.7454867209835143E-2</c:v>
                </c:pt>
                <c:pt idx="1267">
                  <c:v>2.7450321737436667E-2</c:v>
                </c:pt>
                <c:pt idx="1268">
                  <c:v>2.7445796339700124E-2</c:v>
                </c:pt>
                <c:pt idx="1269">
                  <c:v>2.7441291016465641E-2</c:v>
                </c:pt>
                <c:pt idx="1270">
                  <c:v>2.7436805767653283E-2</c:v>
                </c:pt>
                <c:pt idx="1271">
                  <c:v>2.7432340593342985E-2</c:v>
                </c:pt>
                <c:pt idx="1272">
                  <c:v>2.7427895493534749E-2</c:v>
                </c:pt>
                <c:pt idx="1273">
                  <c:v>2.7423470468228572E-2</c:v>
                </c:pt>
                <c:pt idx="1274">
                  <c:v>2.7419065517264585E-2</c:v>
                </c:pt>
                <c:pt idx="1275">
                  <c:v>2.7414680641042466E-2</c:v>
                </c:pt>
                <c:pt idx="1276">
                  <c:v>2.74103158390826E-2</c:v>
                </c:pt>
                <c:pt idx="1277">
                  <c:v>2.740597111170473E-2</c:v>
                </c:pt>
                <c:pt idx="1278">
                  <c:v>2.7401646458828921E-2</c:v>
                </c:pt>
                <c:pt idx="1279">
                  <c:v>2.7397341880455173E-2</c:v>
                </c:pt>
                <c:pt idx="1280">
                  <c:v>2.7393057376503549E-2</c:v>
                </c:pt>
                <c:pt idx="1281">
                  <c:v>2.738879294697405E-2</c:v>
                </c:pt>
                <c:pt idx="1282">
                  <c:v>2.7384548592026547E-2</c:v>
                </c:pt>
                <c:pt idx="1283">
                  <c:v>2.738032431150117E-2</c:v>
                </c:pt>
                <c:pt idx="1284">
                  <c:v>2.7376120105477852E-2</c:v>
                </c:pt>
                <c:pt idx="1285">
                  <c:v>2.7371935974036532E-2</c:v>
                </c:pt>
                <c:pt idx="1286">
                  <c:v>2.73677719169374E-2</c:v>
                </c:pt>
                <c:pt idx="1287">
                  <c:v>2.7363627934260393E-2</c:v>
                </c:pt>
                <c:pt idx="1288">
                  <c:v>2.7359504026245318E-2</c:v>
                </c:pt>
                <c:pt idx="1289">
                  <c:v>2.7355400192572432E-2</c:v>
                </c:pt>
                <c:pt idx="1290">
                  <c:v>2.7351316433401607E-2</c:v>
                </c:pt>
                <c:pt idx="1291">
                  <c:v>2.7347252748732842E-2</c:v>
                </c:pt>
                <c:pt idx="1292">
                  <c:v>2.7343209138486202E-2</c:v>
                </c:pt>
                <c:pt idx="1293">
                  <c:v>2.7339185602821559E-2</c:v>
                </c:pt>
                <c:pt idx="1294">
                  <c:v>2.7335182141499104E-2</c:v>
                </c:pt>
                <c:pt idx="1295">
                  <c:v>2.7331198754758645E-2</c:v>
                </c:pt>
                <c:pt idx="1296">
                  <c:v>2.7327235442360376E-2</c:v>
                </c:pt>
                <c:pt idx="1297">
                  <c:v>2.7323292204624039E-2</c:v>
                </c:pt>
                <c:pt idx="1298">
                  <c:v>2.7319369041229891E-2</c:v>
                </c:pt>
                <c:pt idx="1299">
                  <c:v>2.7315465952257867E-2</c:v>
                </c:pt>
                <c:pt idx="1300">
                  <c:v>2.731158293786784E-2</c:v>
                </c:pt>
                <c:pt idx="1301">
                  <c:v>2.7307719997820001E-2</c:v>
                </c:pt>
                <c:pt idx="1302">
                  <c:v>2.730387713235416E-2</c:v>
                </c:pt>
                <c:pt idx="1303">
                  <c:v>2.7300817212636552E-2</c:v>
                </c:pt>
                <c:pt idx="1304">
                  <c:v>2.729625162468885E-2</c:v>
                </c:pt>
                <c:pt idx="1305">
                  <c:v>2.7293234146861245E-2</c:v>
                </c:pt>
                <c:pt idx="1306">
                  <c:v>2.7288706414951847E-2</c:v>
                </c:pt>
                <c:pt idx="1307">
                  <c:v>2.7284963921836436E-2</c:v>
                </c:pt>
                <c:pt idx="1308">
                  <c:v>2.7281241502983278E-2</c:v>
                </c:pt>
                <c:pt idx="1309">
                  <c:v>2.7277539158871988E-2</c:v>
                </c:pt>
                <c:pt idx="1310">
                  <c:v>2.7273856889022952E-2</c:v>
                </c:pt>
                <c:pt idx="1311">
                  <c:v>2.7270194693675975E-2</c:v>
                </c:pt>
                <c:pt idx="1312">
                  <c:v>2.726655257283106E-2</c:v>
                </c:pt>
                <c:pt idx="1313">
                  <c:v>2.7262930526408269E-2</c:v>
                </c:pt>
                <c:pt idx="1314">
                  <c:v>2.7259328554407602E-2</c:v>
                </c:pt>
                <c:pt idx="1315">
                  <c:v>2.7255746656908997E-2</c:v>
                </c:pt>
                <c:pt idx="1316">
                  <c:v>2.7252184833912452E-2</c:v>
                </c:pt>
                <c:pt idx="1317">
                  <c:v>2.7248643085338031E-2</c:v>
                </c:pt>
                <c:pt idx="1318">
                  <c:v>2.7245121411265671E-2</c:v>
                </c:pt>
                <c:pt idx="1319">
                  <c:v>2.72416198115355E-2</c:v>
                </c:pt>
                <c:pt idx="1320">
                  <c:v>2.7238138286387326E-2</c:v>
                </c:pt>
                <c:pt idx="1321">
                  <c:v>2.7234676835661276E-2</c:v>
                </c:pt>
                <c:pt idx="1322">
                  <c:v>2.723123545935735E-2</c:v>
                </c:pt>
                <c:pt idx="1323">
                  <c:v>2.7227814157555486E-2</c:v>
                </c:pt>
                <c:pt idx="1324">
                  <c:v>2.7224412930095809E-2</c:v>
                </c:pt>
                <c:pt idx="1325">
                  <c:v>2.7221031777138194E-2</c:v>
                </c:pt>
                <c:pt idx="1326">
                  <c:v>2.7217670698682639E-2</c:v>
                </c:pt>
                <c:pt idx="1327">
                  <c:v>2.7214329694729145E-2</c:v>
                </c:pt>
                <c:pt idx="1328">
                  <c:v>2.7211008765037903E-2</c:v>
                </c:pt>
                <c:pt idx="1329">
                  <c:v>2.7207707910008594E-2</c:v>
                </c:pt>
                <c:pt idx="1330">
                  <c:v>2.7204427129241537E-2</c:v>
                </c:pt>
                <c:pt idx="1331">
                  <c:v>2.7201166423136414E-2</c:v>
                </c:pt>
                <c:pt idx="1332">
                  <c:v>2.7197925791293542E-2</c:v>
                </c:pt>
                <c:pt idx="1333">
                  <c:v>2.7194705234032668E-2</c:v>
                </c:pt>
                <c:pt idx="1334">
                  <c:v>2.7191504751113982E-2</c:v>
                </c:pt>
                <c:pt idx="1335">
                  <c:v>2.718832434261742E-2</c:v>
                </c:pt>
                <c:pt idx="1336">
                  <c:v>2.7185164008702856E-2</c:v>
                </c:pt>
                <c:pt idx="1337">
                  <c:v>2.7182023749130479E-2</c:v>
                </c:pt>
                <c:pt idx="1338">
                  <c:v>2.7178903564060164E-2</c:v>
                </c:pt>
                <c:pt idx="1339">
                  <c:v>2.7175803453411973E-2</c:v>
                </c:pt>
                <c:pt idx="1340">
                  <c:v>2.7172723417185907E-2</c:v>
                </c:pt>
                <c:pt idx="1341">
                  <c:v>2.7169663455461901E-2</c:v>
                </c:pt>
                <c:pt idx="1342">
                  <c:v>2.7166623568080084E-2</c:v>
                </c:pt>
                <c:pt idx="1343">
                  <c:v>2.7163603755280263E-2</c:v>
                </c:pt>
                <c:pt idx="1344">
                  <c:v>2.7160604016822631E-2</c:v>
                </c:pt>
                <c:pt idx="1345">
                  <c:v>2.7157624352946996E-2</c:v>
                </c:pt>
                <c:pt idx="1346">
                  <c:v>2.7154664763253678E-2</c:v>
                </c:pt>
                <c:pt idx="1347">
                  <c:v>2.7151725248222291E-2</c:v>
                </c:pt>
                <c:pt idx="1348">
                  <c:v>2.7148805807533094E-2</c:v>
                </c:pt>
                <c:pt idx="1349">
                  <c:v>2.7145906441345957E-2</c:v>
                </c:pt>
                <c:pt idx="1350">
                  <c:v>2.7143027149580945E-2</c:v>
                </c:pt>
                <c:pt idx="1351">
                  <c:v>2.7140167932238057E-2</c:v>
                </c:pt>
                <c:pt idx="1352">
                  <c:v>2.7137328789317294E-2</c:v>
                </c:pt>
                <c:pt idx="1353">
                  <c:v>2.7134509720898592E-2</c:v>
                </c:pt>
                <c:pt idx="1354">
                  <c:v>2.7131710726822078E-2</c:v>
                </c:pt>
                <c:pt idx="1355">
                  <c:v>2.7128931807247625E-2</c:v>
                </c:pt>
                <c:pt idx="1356">
                  <c:v>2.7126172962175232E-2</c:v>
                </c:pt>
                <c:pt idx="1357">
                  <c:v>2.7124261148347983E-2</c:v>
                </c:pt>
                <c:pt idx="1358">
                  <c:v>2.7120715495136949E-2</c:v>
                </c:pt>
                <c:pt idx="1359">
                  <c:v>2.711801687333093E-2</c:v>
                </c:pt>
                <c:pt idx="1360">
                  <c:v>2.71153383258671E-2</c:v>
                </c:pt>
                <c:pt idx="1361">
                  <c:v>2.711267985290533E-2</c:v>
                </c:pt>
                <c:pt idx="1362">
                  <c:v>2.7110041454445621E-2</c:v>
                </c:pt>
                <c:pt idx="1363">
                  <c:v>2.7107423130328101E-2</c:v>
                </c:pt>
                <c:pt idx="1364">
                  <c:v>2.7104824880632705E-2</c:v>
                </c:pt>
                <c:pt idx="1365">
                  <c:v>2.7102246705519306E-2</c:v>
                </c:pt>
                <c:pt idx="1366">
                  <c:v>2.7099688604588223E-2</c:v>
                </c:pt>
                <c:pt idx="1367">
                  <c:v>2.7097150578239138E-2</c:v>
                </c:pt>
                <c:pt idx="1368">
                  <c:v>2.7094632626312176E-2</c:v>
                </c:pt>
                <c:pt idx="1369">
                  <c:v>2.7092134748807339E-2</c:v>
                </c:pt>
                <c:pt idx="1370">
                  <c:v>2.7089656945724627E-2</c:v>
                </c:pt>
                <c:pt idx="1371">
                  <c:v>2.7087199217143976E-2</c:v>
                </c:pt>
                <c:pt idx="1372">
                  <c:v>2.7084761562905513E-2</c:v>
                </c:pt>
                <c:pt idx="1373">
                  <c:v>2.708234398316911E-2</c:v>
                </c:pt>
                <c:pt idx="1374">
                  <c:v>2.7079946477854833E-2</c:v>
                </c:pt>
                <c:pt idx="1375">
                  <c:v>2.7077569046802807E-2</c:v>
                </c:pt>
                <c:pt idx="1376">
                  <c:v>2.7075211690332779E-2</c:v>
                </c:pt>
                <c:pt idx="1377">
                  <c:v>2.7072874408284875E-2</c:v>
                </c:pt>
                <c:pt idx="1378">
                  <c:v>2.7070557200659096E-2</c:v>
                </c:pt>
                <c:pt idx="1379">
                  <c:v>2.7068260067455441E-2</c:v>
                </c:pt>
                <c:pt idx="1380">
                  <c:v>2.7065983008593975E-2</c:v>
                </c:pt>
                <c:pt idx="1381">
                  <c:v>2.7063726024314505E-2</c:v>
                </c:pt>
                <c:pt idx="1382">
                  <c:v>2.7061489114297288E-2</c:v>
                </c:pt>
                <c:pt idx="1383">
                  <c:v>2.7059272278942004E-2</c:v>
                </c:pt>
                <c:pt idx="1384">
                  <c:v>2.7057075517769036E-2</c:v>
                </c:pt>
                <c:pt idx="1385">
                  <c:v>2.7054898831178065E-2</c:v>
                </c:pt>
                <c:pt idx="1386">
                  <c:v>2.7052742218929282E-2</c:v>
                </c:pt>
                <c:pt idx="1387">
                  <c:v>2.7050605681102624E-2</c:v>
                </c:pt>
                <c:pt idx="1388">
                  <c:v>2.7048489217698091E-2</c:v>
                </c:pt>
                <c:pt idx="1389">
                  <c:v>2.7046392828715682E-2</c:v>
                </c:pt>
                <c:pt idx="1390">
                  <c:v>2.7044316514235334E-2</c:v>
                </c:pt>
                <c:pt idx="1391">
                  <c:v>2.704226027417711E-2</c:v>
                </c:pt>
                <c:pt idx="1392">
                  <c:v>2.7040224108461075E-2</c:v>
                </c:pt>
                <c:pt idx="1393">
                  <c:v>2.7038208017167165E-2</c:v>
                </c:pt>
                <c:pt idx="1394">
                  <c:v>2.7036212000375315E-2</c:v>
                </c:pt>
                <c:pt idx="1395">
                  <c:v>2.7034236057925654E-2</c:v>
                </c:pt>
                <c:pt idx="1396">
                  <c:v>2.7032280189898117E-2</c:v>
                </c:pt>
                <c:pt idx="1397">
                  <c:v>2.7030344396372641E-2</c:v>
                </c:pt>
                <c:pt idx="1398">
                  <c:v>2.7028428677189353E-2</c:v>
                </c:pt>
                <c:pt idx="1399">
                  <c:v>2.702653303242819E-2</c:v>
                </c:pt>
                <c:pt idx="1400">
                  <c:v>2.7024657462169088E-2</c:v>
                </c:pt>
                <c:pt idx="1401">
                  <c:v>2.7022801966332111E-2</c:v>
                </c:pt>
                <c:pt idx="1402">
                  <c:v>2.7020966544757385E-2</c:v>
                </c:pt>
                <c:pt idx="1403">
                  <c:v>2.7019151197764657E-2</c:v>
                </c:pt>
                <c:pt idx="1404">
                  <c:v>2.7017355925114117E-2</c:v>
                </c:pt>
                <c:pt idx="1405">
                  <c:v>2.7015580726885702E-2</c:v>
                </c:pt>
                <c:pt idx="1406">
                  <c:v>2.7013825603079411E-2</c:v>
                </c:pt>
                <c:pt idx="1407">
                  <c:v>2.7012090553695245E-2</c:v>
                </c:pt>
                <c:pt idx="1408">
                  <c:v>2.7010375578733203E-2</c:v>
                </c:pt>
                <c:pt idx="1409">
                  <c:v>2.7009573575349499E-2</c:v>
                </c:pt>
                <c:pt idx="1410">
                  <c:v>2.7007005852075494E-2</c:v>
                </c:pt>
                <c:pt idx="1411">
                  <c:v>2.700535110029989E-2</c:v>
                </c:pt>
                <c:pt idx="1412">
                  <c:v>2.7003716423106283E-2</c:v>
                </c:pt>
                <c:pt idx="1413">
                  <c:v>2.7002101820174929E-2</c:v>
                </c:pt>
                <c:pt idx="1414">
                  <c:v>2.7000507291665699E-2</c:v>
                </c:pt>
                <c:pt idx="1415">
                  <c:v>2.6998932837658529E-2</c:v>
                </c:pt>
                <c:pt idx="1416">
                  <c:v>2.6997378457993548E-2</c:v>
                </c:pt>
                <c:pt idx="1417">
                  <c:v>2.6995844152830628E-2</c:v>
                </c:pt>
                <c:pt idx="1418">
                  <c:v>2.6994329922009896E-2</c:v>
                </c:pt>
                <c:pt idx="1419">
                  <c:v>2.6992835765611289E-2</c:v>
                </c:pt>
                <c:pt idx="1420">
                  <c:v>2.6991361683634807E-2</c:v>
                </c:pt>
                <c:pt idx="1421">
                  <c:v>2.6989907676080449E-2</c:v>
                </c:pt>
                <c:pt idx="1422">
                  <c:v>2.6988473742948216E-2</c:v>
                </c:pt>
                <c:pt idx="1423">
                  <c:v>2.6987059884238107E-2</c:v>
                </c:pt>
                <c:pt idx="1424">
                  <c:v>2.6985666099870187E-2</c:v>
                </c:pt>
                <c:pt idx="1425">
                  <c:v>2.6984292390004327E-2</c:v>
                </c:pt>
                <c:pt idx="1426">
                  <c:v>2.6982938754480656E-2</c:v>
                </c:pt>
                <c:pt idx="1427">
                  <c:v>2.6981605193459046E-2</c:v>
                </c:pt>
                <c:pt idx="1428">
                  <c:v>2.6980291706779624E-2</c:v>
                </c:pt>
                <c:pt idx="1429">
                  <c:v>2.6978998294442391E-2</c:v>
                </c:pt>
                <c:pt idx="1430">
                  <c:v>2.6977724956767091E-2</c:v>
                </c:pt>
                <c:pt idx="1431">
                  <c:v>2.6976471693194171E-2</c:v>
                </c:pt>
                <c:pt idx="1432">
                  <c:v>2.6975238504203247E-2</c:v>
                </c:pt>
                <c:pt idx="1433">
                  <c:v>2.6974025389634448E-2</c:v>
                </c:pt>
                <c:pt idx="1434">
                  <c:v>2.6972832349407838E-2</c:v>
                </c:pt>
                <c:pt idx="1435">
                  <c:v>2.6971659383603352E-2</c:v>
                </c:pt>
                <c:pt idx="1436">
                  <c:v>2.6970506492300927E-2</c:v>
                </c:pt>
                <c:pt idx="1437">
                  <c:v>2.6969373675260755E-2</c:v>
                </c:pt>
                <c:pt idx="1438">
                  <c:v>2.6968260932722643E-2</c:v>
                </c:pt>
                <c:pt idx="1439">
                  <c:v>2.6967168264606656E-2</c:v>
                </c:pt>
                <c:pt idx="1440">
                  <c:v>2.6966095670912793E-2</c:v>
                </c:pt>
                <c:pt idx="1441">
                  <c:v>2.696489443036576E-2</c:v>
                </c:pt>
                <c:pt idx="1442">
                  <c:v>2.6963864853222219E-2</c:v>
                </c:pt>
                <c:pt idx="1443">
                  <c:v>2.6962855350580739E-2</c:v>
                </c:pt>
                <c:pt idx="1444">
                  <c:v>2.6961865922281447E-2</c:v>
                </c:pt>
                <c:pt idx="1445">
                  <c:v>2.6960896568324344E-2</c:v>
                </c:pt>
                <c:pt idx="1446">
                  <c:v>2.6959947288789365E-2</c:v>
                </c:pt>
                <c:pt idx="1447">
                  <c:v>2.6959018083676511E-2</c:v>
                </c:pt>
                <c:pt idx="1448">
                  <c:v>2.6958108953065718E-2</c:v>
                </c:pt>
                <c:pt idx="1449">
                  <c:v>2.6957219896797113E-2</c:v>
                </c:pt>
                <c:pt idx="1450">
                  <c:v>2.6956350914870697E-2</c:v>
                </c:pt>
                <c:pt idx="1451">
                  <c:v>2.6955499983545295E-2</c:v>
                </c:pt>
                <c:pt idx="1452">
                  <c:v>2.6954655067967792E-2</c:v>
                </c:pt>
                <c:pt idx="1453">
                  <c:v>2.6953814144476951E-2</c:v>
                </c:pt>
                <c:pt idx="1454">
                  <c:v>2.6952977212832963E-2</c:v>
                </c:pt>
                <c:pt idx="1455">
                  <c:v>2.6952144273355572E-2</c:v>
                </c:pt>
                <c:pt idx="1456">
                  <c:v>2.6951315325565162E-2</c:v>
                </c:pt>
                <c:pt idx="1457">
                  <c:v>2.6950490369941349E-2</c:v>
                </c:pt>
                <c:pt idx="1458">
                  <c:v>2.6949669406164389E-2</c:v>
                </c:pt>
                <c:pt idx="1459">
                  <c:v>2.6948852434394155E-2</c:v>
                </c:pt>
                <c:pt idx="1460">
                  <c:v>2.694803945455071E-2</c:v>
                </c:pt>
                <c:pt idx="1461">
                  <c:v>2.6949017195905256E-2</c:v>
                </c:pt>
                <c:pt idx="1462">
                  <c:v>2.694821322021923E-2</c:v>
                </c:pt>
                <c:pt idx="1463">
                  <c:v>2.6947413237126128E-2</c:v>
                </c:pt>
                <c:pt idx="1464">
                  <c:v>2.6946617246546012E-2</c:v>
                </c:pt>
                <c:pt idx="1465">
                  <c:v>2.6945825248585464E-2</c:v>
                </c:pt>
                <c:pt idx="1466">
                  <c:v>2.6945037243137904E-2</c:v>
                </c:pt>
                <c:pt idx="1467">
                  <c:v>2.6944253230283266E-2</c:v>
                </c:pt>
                <c:pt idx="1468">
                  <c:v>2.6943473209994906E-2</c:v>
                </c:pt>
                <c:pt idx="1469">
                  <c:v>2.694365008062638E-2</c:v>
                </c:pt>
                <c:pt idx="1470">
                  <c:v>2.6941925147063728E-2</c:v>
                </c:pt>
                <c:pt idx="1471">
                  <c:v>2.694115710442091E-2</c:v>
                </c:pt>
                <c:pt idx="1472">
                  <c:v>2.6940393054371015E-2</c:v>
                </c:pt>
                <c:pt idx="1473">
                  <c:v>2.6940586806791789E-2</c:v>
                </c:pt>
                <c:pt idx="1474">
                  <c:v>2.6938876931970057E-2</c:v>
                </c:pt>
                <c:pt idx="1475">
                  <c:v>2.6938124859565704E-2</c:v>
                </c:pt>
                <c:pt idx="1476">
                  <c:v>2.6937376779780919E-2</c:v>
                </c:pt>
                <c:pt idx="1477">
                  <c:v>2.6936632692509122E-2</c:v>
                </c:pt>
                <c:pt idx="1478">
                  <c:v>2.6935892597803601E-2</c:v>
                </c:pt>
                <c:pt idx="1479">
                  <c:v>2.6935156495664359E-2</c:v>
                </c:pt>
                <c:pt idx="1480">
                  <c:v>2.6934424386118039E-2</c:v>
                </c:pt>
                <c:pt idx="1481">
                  <c:v>2.6933696269084706E-2</c:v>
                </c:pt>
                <c:pt idx="1482">
                  <c:v>2.6932972144617651E-2</c:v>
                </c:pt>
                <c:pt idx="1483">
                  <c:v>2.6932252012716873E-2</c:v>
                </c:pt>
                <c:pt idx="1484">
                  <c:v>2.6931535873382373E-2</c:v>
                </c:pt>
                <c:pt idx="1485">
                  <c:v>2.693082372661415E-2</c:v>
                </c:pt>
                <c:pt idx="1486">
                  <c:v>2.6930115572412205E-2</c:v>
                </c:pt>
                <c:pt idx="1487">
                  <c:v>2.6930368448832009E-2</c:v>
                </c:pt>
                <c:pt idx="1488">
                  <c:v>2.6928711241653858E-2</c:v>
                </c:pt>
                <c:pt idx="1489">
                  <c:v>2.69280150651241E-2</c:v>
                </c:pt>
                <c:pt idx="1490">
                  <c:v>2.692732288116062E-2</c:v>
                </c:pt>
                <c:pt idx="1491">
                  <c:v>2.6926634689763418E-2</c:v>
                </c:pt>
                <c:pt idx="1492">
                  <c:v>2.6925950490879202E-2</c:v>
                </c:pt>
                <c:pt idx="1493">
                  <c:v>2.6923063120110058E-2</c:v>
                </c:pt>
                <c:pt idx="1494">
                  <c:v>2.6922388147951892E-2</c:v>
                </c:pt>
                <c:pt idx="1495">
                  <c:v>2.6921717167880388E-2</c:v>
                </c:pt>
                <c:pt idx="1496">
                  <c:v>2.6921050179735673E-2</c:v>
                </c:pt>
                <c:pt idx="1497">
                  <c:v>2.6920387183597683E-2</c:v>
                </c:pt>
                <c:pt idx="1498">
                  <c:v>2.6919728179306546E-2</c:v>
                </c:pt>
                <c:pt idx="1499">
                  <c:v>2.691907316710207E-2</c:v>
                </c:pt>
                <c:pt idx="1500">
                  <c:v>2.6918422146904319E-2</c:v>
                </c:pt>
                <c:pt idx="1501">
                  <c:v>2.6917683011751237E-2</c:v>
                </c:pt>
                <c:pt idx="1502">
                  <c:v>2.6917040545670901E-2</c:v>
                </c:pt>
                <c:pt idx="1503">
                  <c:v>2.6916402071517354E-2</c:v>
                </c:pt>
                <c:pt idx="1504">
                  <c:v>2.6915767589450468E-2</c:v>
                </c:pt>
                <c:pt idx="1505">
                  <c:v>2.6915137099230435E-2</c:v>
                </c:pt>
                <c:pt idx="1506">
                  <c:v>2.6914510601017128E-2</c:v>
                </c:pt>
                <c:pt idx="1507">
                  <c:v>2.6913888094650673E-2</c:v>
                </c:pt>
                <c:pt idx="1508">
                  <c:v>2.6913269580290944E-2</c:v>
                </c:pt>
                <c:pt idx="1509">
                  <c:v>2.691265505793794E-2</c:v>
                </c:pt>
                <c:pt idx="1510">
                  <c:v>2.6912044527511725E-2</c:v>
                </c:pt>
                <c:pt idx="1511">
                  <c:v>2.6911351666623062E-2</c:v>
                </c:pt>
                <c:pt idx="1512">
                  <c:v>2.6910749690394198E-2</c:v>
                </c:pt>
                <c:pt idx="1513">
                  <c:v>2.6911114925316504E-2</c:v>
                </c:pt>
                <c:pt idx="1514">
                  <c:v>2.6909557713876708E-2</c:v>
                </c:pt>
                <c:pt idx="1515">
                  <c:v>2.6908967713428211E-2</c:v>
                </c:pt>
                <c:pt idx="1516">
                  <c:v>2.6908381705146311E-2</c:v>
                </c:pt>
                <c:pt idx="1517">
                  <c:v>2.6908763872763863E-2</c:v>
                </c:pt>
                <c:pt idx="1518">
                  <c:v>2.6908186090222053E-2</c:v>
                </c:pt>
                <c:pt idx="1519">
                  <c:v>2.6906647631781411E-2</c:v>
                </c:pt>
                <c:pt idx="1520">
                  <c:v>2.6906077591206667E-2</c:v>
                </c:pt>
                <c:pt idx="1521">
                  <c:v>2.6905511542718585E-2</c:v>
                </c:pt>
                <c:pt idx="1522">
                  <c:v>2.690494948599742E-2</c:v>
                </c:pt>
                <c:pt idx="1523">
                  <c:v>2.6904391421362917E-2</c:v>
                </c:pt>
                <c:pt idx="1524">
                  <c:v>2.6903837348655202E-2</c:v>
                </c:pt>
                <c:pt idx="1525">
                  <c:v>2.6903287267874276E-2</c:v>
                </c:pt>
                <c:pt idx="1526">
                  <c:v>2.6902741179100076E-2</c:v>
                </c:pt>
                <c:pt idx="1527">
                  <c:v>2.6902199082252665E-2</c:v>
                </c:pt>
                <c:pt idx="1528">
                  <c:v>2.6901660977411979E-2</c:v>
                </c:pt>
                <c:pt idx="1529">
                  <c:v>2.6901126864498082E-2</c:v>
                </c:pt>
                <c:pt idx="1530">
                  <c:v>2.690059674359091E-2</c:v>
                </c:pt>
                <c:pt idx="1531">
                  <c:v>2.6900070614610527E-2</c:v>
                </c:pt>
                <c:pt idx="1532">
                  <c:v>2.6899548477556934E-2</c:v>
                </c:pt>
                <c:pt idx="1533">
                  <c:v>2.6899030332510065E-2</c:v>
                </c:pt>
                <c:pt idx="1534">
                  <c:v>2.6898516179389986E-2</c:v>
                </c:pt>
                <c:pt idx="1535">
                  <c:v>2.6898006018276632E-2</c:v>
                </c:pt>
                <c:pt idx="1536">
                  <c:v>2.6897499849010131E-2</c:v>
                </c:pt>
                <c:pt idx="1537">
                  <c:v>2.6896997671750356E-2</c:v>
                </c:pt>
                <c:pt idx="1538">
                  <c:v>2.6896499486497305E-2</c:v>
                </c:pt>
                <c:pt idx="1539">
                  <c:v>2.6896005293171044E-2</c:v>
                </c:pt>
                <c:pt idx="1540">
                  <c:v>2.6895515091851507E-2</c:v>
                </c:pt>
                <c:pt idx="1541">
                  <c:v>2.6895028882378824E-2</c:v>
                </c:pt>
                <c:pt idx="1542">
                  <c:v>2.6894546665072738E-2</c:v>
                </c:pt>
                <c:pt idx="1543">
                  <c:v>2.6894068439533569E-2</c:v>
                </c:pt>
                <c:pt idx="1544">
                  <c:v>2.6893594206001126E-2</c:v>
                </c:pt>
                <c:pt idx="1545">
                  <c:v>2.6893123964475407E-2</c:v>
                </c:pt>
                <c:pt idx="1546">
                  <c:v>2.6892657714796542E-2</c:v>
                </c:pt>
                <c:pt idx="1547">
                  <c:v>2.6892195457204338E-2</c:v>
                </c:pt>
                <c:pt idx="1548">
                  <c:v>2.6891737191458986E-2</c:v>
                </c:pt>
                <c:pt idx="1549">
                  <c:v>2.6891282917720361E-2</c:v>
                </c:pt>
                <c:pt idx="1550">
                  <c:v>2.6890832636068396E-2</c:v>
                </c:pt>
                <c:pt idx="1551">
                  <c:v>2.6890386346183348E-2</c:v>
                </c:pt>
                <c:pt idx="1552">
                  <c:v>2.6889944048384962E-2</c:v>
                </c:pt>
                <c:pt idx="1553">
                  <c:v>2.6889505742353492E-2</c:v>
                </c:pt>
                <c:pt idx="1554">
                  <c:v>2.688907142848862E-2</c:v>
                </c:pt>
                <c:pt idx="1555">
                  <c:v>2.6888641106550537E-2</c:v>
                </c:pt>
                <c:pt idx="1556">
                  <c:v>2.6888214776459307E-2</c:v>
                </c:pt>
                <c:pt idx="1557">
                  <c:v>2.6887792438454738E-2</c:v>
                </c:pt>
                <c:pt idx="1558">
                  <c:v>2.6887374092376959E-2</c:v>
                </c:pt>
                <c:pt idx="1559">
                  <c:v>2.6886959738225968E-2</c:v>
                </c:pt>
                <c:pt idx="1560">
                  <c:v>2.6886549375921831E-2</c:v>
                </c:pt>
                <c:pt idx="1561">
                  <c:v>2.6886143005784291E-2</c:v>
                </c:pt>
                <c:pt idx="1562">
                  <c:v>2.6885740627493604E-2</c:v>
                </c:pt>
                <c:pt idx="1563">
                  <c:v>2.6885285654714153E-2</c:v>
                </c:pt>
                <c:pt idx="1564">
                  <c:v>2.6884891830620816E-2</c:v>
                </c:pt>
                <c:pt idx="1565">
                  <c:v>2.6886399124137483E-2</c:v>
                </c:pt>
                <c:pt idx="1566">
                  <c:v>2.6886014367084599E-2</c:v>
                </c:pt>
                <c:pt idx="1567">
                  <c:v>2.6885633602597991E-2</c:v>
                </c:pt>
                <c:pt idx="1568">
                  <c:v>2.6885256830597726E-2</c:v>
                </c:pt>
                <c:pt idx="1569">
                  <c:v>2.6882770745233486E-2</c:v>
                </c:pt>
                <c:pt idx="1570">
                  <c:v>2.6882403153996037E-2</c:v>
                </c:pt>
                <c:pt idx="1571">
                  <c:v>2.6882039554765313E-2</c:v>
                </c:pt>
                <c:pt idx="1572">
                  <c:v>2.6881628900934373E-2</c:v>
                </c:pt>
                <c:pt idx="1573">
                  <c:v>2.6881273855901E-2</c:v>
                </c:pt>
                <c:pt idx="1574">
                  <c:v>2.6880922802794416E-2</c:v>
                </c:pt>
                <c:pt idx="1575">
                  <c:v>2.6880575741694557E-2</c:v>
                </c:pt>
                <c:pt idx="1576">
                  <c:v>2.6880232672521487E-2</c:v>
                </c:pt>
                <c:pt idx="1577">
                  <c:v>2.6879893595275206E-2</c:v>
                </c:pt>
                <c:pt idx="1578">
                  <c:v>2.6879558509955714E-2</c:v>
                </c:pt>
                <c:pt idx="1579">
                  <c:v>2.6879227416722884E-2</c:v>
                </c:pt>
                <c:pt idx="1580">
                  <c:v>2.6878900315336907E-2</c:v>
                </c:pt>
                <c:pt idx="1581">
                  <c:v>2.6878577205957654E-2</c:v>
                </c:pt>
                <c:pt idx="1582">
                  <c:v>2.6878258088505191E-2</c:v>
                </c:pt>
                <c:pt idx="1583">
                  <c:v>2.6877942963059454E-2</c:v>
                </c:pt>
                <c:pt idx="1584">
                  <c:v>2.6877631829700377E-2</c:v>
                </c:pt>
                <c:pt idx="1585">
                  <c:v>2.6877324688028281E-2</c:v>
                </c:pt>
                <c:pt idx="1586">
                  <c:v>2.6877021538442847E-2</c:v>
                </c:pt>
                <c:pt idx="1587">
                  <c:v>2.6876722380864138E-2</c:v>
                </c:pt>
                <c:pt idx="1588">
                  <c:v>2.6876427215132281E-2</c:v>
                </c:pt>
                <c:pt idx="1589">
                  <c:v>2.687613604140715E-2</c:v>
                </c:pt>
                <c:pt idx="1590">
                  <c:v>2.6875848859688745E-2</c:v>
                </c:pt>
                <c:pt idx="1591">
                  <c:v>2.6875565669897128E-2</c:v>
                </c:pt>
                <c:pt idx="1592">
                  <c:v>2.68752864720323E-2</c:v>
                </c:pt>
                <c:pt idx="1593">
                  <c:v>2.6875011266174198E-2</c:v>
                </c:pt>
                <c:pt idx="1594">
                  <c:v>2.6874740052242885E-2</c:v>
                </c:pt>
                <c:pt idx="1595">
                  <c:v>2.6874472830318297E-2</c:v>
                </c:pt>
                <c:pt idx="1596">
                  <c:v>2.6874209600320498E-2</c:v>
                </c:pt>
                <c:pt idx="1597">
                  <c:v>2.6873950362169552E-2</c:v>
                </c:pt>
                <c:pt idx="1598">
                  <c:v>2.6873695116105267E-2</c:v>
                </c:pt>
                <c:pt idx="1599">
                  <c:v>2.6873443861967772E-2</c:v>
                </c:pt>
                <c:pt idx="1600">
                  <c:v>2.6873196599916938E-2</c:v>
                </c:pt>
                <c:pt idx="1601">
                  <c:v>2.6872953329553084E-2</c:v>
                </c:pt>
                <c:pt idx="1602">
                  <c:v>2.6872714051355828E-2</c:v>
                </c:pt>
                <c:pt idx="1603">
                  <c:v>2.6872478765005425E-2</c:v>
                </c:pt>
                <c:pt idx="1604">
                  <c:v>2.6872247470661748E-2</c:v>
                </c:pt>
                <c:pt idx="1605">
                  <c:v>2.6872020168324795E-2</c:v>
                </c:pt>
                <c:pt idx="1606">
                  <c:v>2.6871796857914632E-2</c:v>
                </c:pt>
                <c:pt idx="1607">
                  <c:v>2.6871577539431257E-2</c:v>
                </c:pt>
                <c:pt idx="1608">
                  <c:v>2.6871362212874672E-2</c:v>
                </c:pt>
                <c:pt idx="1609">
                  <c:v>2.6871150878404748E-2</c:v>
                </c:pt>
                <c:pt idx="1610">
                  <c:v>2.6870943535701741E-2</c:v>
                </c:pt>
                <c:pt idx="1611">
                  <c:v>2.6870740185085396E-2</c:v>
                </c:pt>
                <c:pt idx="1612">
                  <c:v>2.6870540826475775E-2</c:v>
                </c:pt>
                <c:pt idx="1613">
                  <c:v>2.6870345459713008E-2</c:v>
                </c:pt>
                <c:pt idx="1614">
                  <c:v>2.6870154084956965E-2</c:v>
                </c:pt>
                <c:pt idx="1615">
                  <c:v>2.6869966702047776E-2</c:v>
                </c:pt>
                <c:pt idx="1616">
                  <c:v>2.6869783311305184E-2</c:v>
                </c:pt>
                <c:pt idx="1617">
                  <c:v>2.6869603912409445E-2</c:v>
                </c:pt>
                <c:pt idx="1618">
                  <c:v>2.6869428505520432E-2</c:v>
                </c:pt>
                <c:pt idx="1619">
                  <c:v>2.6869257090478271E-2</c:v>
                </c:pt>
                <c:pt idx="1620">
                  <c:v>2.6869089667522772E-2</c:v>
                </c:pt>
                <c:pt idx="1621">
                  <c:v>2.6868926236494062E-2</c:v>
                </c:pt>
                <c:pt idx="1622">
                  <c:v>2.6868766797392141E-2</c:v>
                </c:pt>
                <c:pt idx="1623">
                  <c:v>2.6868611350217009E-2</c:v>
                </c:pt>
                <c:pt idx="1624">
                  <c:v>2.6868459895048602E-2</c:v>
                </c:pt>
                <c:pt idx="1625">
                  <c:v>2.6868312431727048E-2</c:v>
                </c:pt>
                <c:pt idx="1626">
                  <c:v>2.6868168960492156E-2</c:v>
                </c:pt>
                <c:pt idx="1627">
                  <c:v>2.6868029481263989E-2</c:v>
                </c:pt>
                <c:pt idx="1628">
                  <c:v>2.6867893993802738E-2</c:v>
                </c:pt>
                <c:pt idx="1629">
                  <c:v>2.6867762498508085E-2</c:v>
                </c:pt>
                <c:pt idx="1630">
                  <c:v>2.6867634995060286E-2</c:v>
                </c:pt>
                <c:pt idx="1631">
                  <c:v>2.6867511483539275E-2</c:v>
                </c:pt>
                <c:pt idx="1632">
                  <c:v>2.6867391964104925E-2</c:v>
                </c:pt>
                <c:pt idx="1633">
                  <c:v>2.6867276436437493E-2</c:v>
                </c:pt>
                <c:pt idx="1634">
                  <c:v>2.6867164900856721E-2</c:v>
                </c:pt>
                <c:pt idx="1635">
                  <c:v>2.6867057357282675E-2</c:v>
                </c:pt>
                <c:pt idx="1636">
                  <c:v>2.6866953805475546E-2</c:v>
                </c:pt>
                <c:pt idx="1637">
                  <c:v>2.6866854245835015E-2</c:v>
                </c:pt>
                <c:pt idx="1638">
                  <c:v>2.6866758678041336E-2</c:v>
                </c:pt>
                <c:pt idx="1639">
                  <c:v>2.6866667102254382E-2</c:v>
                </c:pt>
                <c:pt idx="1640">
                  <c:v>2.6866579518394218E-2</c:v>
                </c:pt>
                <c:pt idx="1641">
                  <c:v>2.6866495926460843E-2</c:v>
                </c:pt>
                <c:pt idx="1642">
                  <c:v>2.6866416326454257E-2</c:v>
                </c:pt>
                <c:pt idx="1643">
                  <c:v>2.6866340718534332E-2</c:v>
                </c:pt>
                <c:pt idx="1644">
                  <c:v>2.686626910246126E-2</c:v>
                </c:pt>
                <c:pt idx="1645">
                  <c:v>2.6866201478314977E-2</c:v>
                </c:pt>
                <c:pt idx="1646">
                  <c:v>2.6866137846335292E-2</c:v>
                </c:pt>
                <c:pt idx="1647">
                  <c:v>2.6866078206122523E-2</c:v>
                </c:pt>
                <c:pt idx="1648">
                  <c:v>2.6866022557996416E-2</c:v>
                </c:pt>
                <c:pt idx="1649">
                  <c:v>2.6865970901717162E-2</c:v>
                </c:pt>
                <c:pt idx="1650">
                  <c:v>2.6865923237444633E-2</c:v>
                </c:pt>
                <c:pt idx="1651">
                  <c:v>2.6865879565098894E-2</c:v>
                </c:pt>
                <c:pt idx="1652">
                  <c:v>2.6865839884759879E-2</c:v>
                </c:pt>
                <c:pt idx="1653">
                  <c:v>2.6865804196347653E-2</c:v>
                </c:pt>
                <c:pt idx="1654">
                  <c:v>2.6865772499862217E-2</c:v>
                </c:pt>
                <c:pt idx="1655">
                  <c:v>2.6865744795383506E-2</c:v>
                </c:pt>
                <c:pt idx="1656">
                  <c:v>2.686572108291152E-2</c:v>
                </c:pt>
                <c:pt idx="1657">
                  <c:v>2.6865701362366323E-2</c:v>
                </c:pt>
                <c:pt idx="1658">
                  <c:v>2.6865685633747916E-2</c:v>
                </c:pt>
                <c:pt idx="1659">
                  <c:v>2.6865673897056297E-2</c:v>
                </c:pt>
                <c:pt idx="1660">
                  <c:v>2.6865666152371404E-2</c:v>
                </c:pt>
                <c:pt idx="1661">
                  <c:v>2.6865662399613299E-2</c:v>
                </c:pt>
                <c:pt idx="1662">
                  <c:v>2.6865662638781984E-2</c:v>
                </c:pt>
                <c:pt idx="1663">
                  <c:v>2.6865666869957394E-2</c:v>
                </c:pt>
                <c:pt idx="1664">
                  <c:v>2.6865675093059593E-2</c:v>
                </c:pt>
                <c:pt idx="1665">
                  <c:v>2.6865687308248454E-2</c:v>
                </c:pt>
                <c:pt idx="1666">
                  <c:v>2.6865703515204231E-2</c:v>
                </c:pt>
                <c:pt idx="1667">
                  <c:v>2.6865723714326606E-2</c:v>
                </c:pt>
                <c:pt idx="1668">
                  <c:v>2.6865747905135962E-2</c:v>
                </c:pt>
                <c:pt idx="1669">
                  <c:v>2.6865776088191851E-2</c:v>
                </c:pt>
                <c:pt idx="1670">
                  <c:v>2.6865808263014657E-2</c:v>
                </c:pt>
                <c:pt idx="1671">
                  <c:v>2.6865844429924124E-2</c:v>
                </c:pt>
                <c:pt idx="1672">
                  <c:v>2.6865884588680444E-2</c:v>
                </c:pt>
                <c:pt idx="1673">
                  <c:v>2.6865928739363554E-2</c:v>
                </c:pt>
                <c:pt idx="1674">
                  <c:v>2.6865976882133324E-2</c:v>
                </c:pt>
                <c:pt idx="1675">
                  <c:v>2.6866029016749948E-2</c:v>
                </c:pt>
                <c:pt idx="1676">
                  <c:v>2.6866085143373297E-2</c:v>
                </c:pt>
                <c:pt idx="1677">
                  <c:v>2.6866145261923435E-2</c:v>
                </c:pt>
                <c:pt idx="1678">
                  <c:v>2.6866209372480299E-2</c:v>
                </c:pt>
                <c:pt idx="1679">
                  <c:v>2.6866277475043887E-2</c:v>
                </c:pt>
                <c:pt idx="1680">
                  <c:v>2.6866349569454329E-2</c:v>
                </c:pt>
                <c:pt idx="1681">
                  <c:v>2.6866425655871495E-2</c:v>
                </c:pt>
                <c:pt idx="1682">
                  <c:v>2.6866505734215451E-2</c:v>
                </c:pt>
                <c:pt idx="1683">
                  <c:v>2.6866589804566132E-2</c:v>
                </c:pt>
                <c:pt idx="1684">
                  <c:v>2.6866677866843602E-2</c:v>
                </c:pt>
                <c:pt idx="1685">
                  <c:v>2.6866769921127798E-2</c:v>
                </c:pt>
                <c:pt idx="1686">
                  <c:v>2.6866865967338782E-2</c:v>
                </c:pt>
                <c:pt idx="1687">
                  <c:v>2.6866966005476556E-2</c:v>
                </c:pt>
                <c:pt idx="1688">
                  <c:v>2.6867070035541119E-2</c:v>
                </c:pt>
                <c:pt idx="1689">
                  <c:v>2.6867178057612406E-2</c:v>
                </c:pt>
                <c:pt idx="1690">
                  <c:v>2.6867290071690419E-2</c:v>
                </c:pt>
                <c:pt idx="1691">
                  <c:v>2.6867406077695222E-2</c:v>
                </c:pt>
                <c:pt idx="1692">
                  <c:v>2.6867526075626813E-2</c:v>
                </c:pt>
                <c:pt idx="1693">
                  <c:v>2.686765006556513E-2</c:v>
                </c:pt>
                <c:pt idx="1694">
                  <c:v>2.6867778047430235E-2</c:v>
                </c:pt>
                <c:pt idx="1695">
                  <c:v>2.686791002122213E-2</c:v>
                </c:pt>
                <c:pt idx="1696">
                  <c:v>2.686804598702075E-2</c:v>
                </c:pt>
                <c:pt idx="1697">
                  <c:v>2.6868185944746159E-2</c:v>
                </c:pt>
                <c:pt idx="1698">
                  <c:v>2.6868329894478293E-2</c:v>
                </c:pt>
                <c:pt idx="1699">
                  <c:v>2.6868477836137217E-2</c:v>
                </c:pt>
                <c:pt idx="1700">
                  <c:v>2.6869643457057002E-2</c:v>
                </c:pt>
                <c:pt idx="1701">
                  <c:v>2.6868785695315367E-2</c:v>
                </c:pt>
                <c:pt idx="1702">
                  <c:v>2.6868945612834594E-2</c:v>
                </c:pt>
                <c:pt idx="1703">
                  <c:v>2.6869109522360546E-2</c:v>
                </c:pt>
                <c:pt idx="1704">
                  <c:v>2.6869277423813287E-2</c:v>
                </c:pt>
                <c:pt idx="1705">
                  <c:v>2.6869449317112881E-2</c:v>
                </c:pt>
                <c:pt idx="1706">
                  <c:v>2.6869625202499137E-2</c:v>
                </c:pt>
                <c:pt idx="1707">
                  <c:v>2.6869805079892117E-2</c:v>
                </c:pt>
                <c:pt idx="1708">
                  <c:v>2.6869988949211887E-2</c:v>
                </c:pt>
                <c:pt idx="1709">
                  <c:v>2.687017681037851E-2</c:v>
                </c:pt>
                <c:pt idx="1710">
                  <c:v>2.6870367757236835E-2</c:v>
                </c:pt>
                <c:pt idx="1711">
                  <c:v>2.687053641432513E-2</c:v>
                </c:pt>
                <c:pt idx="1712">
                  <c:v>2.6870670999787905E-2</c:v>
                </c:pt>
                <c:pt idx="1713">
                  <c:v>2.687077151378503E-2</c:v>
                </c:pt>
                <c:pt idx="1714">
                  <c:v>2.6870837956156635E-2</c:v>
                </c:pt>
                <c:pt idx="1715">
                  <c:v>2.6870870327142526E-2</c:v>
                </c:pt>
                <c:pt idx="1716">
                  <c:v>2.6870868626662769E-2</c:v>
                </c:pt>
                <c:pt idx="1717">
                  <c:v>2.6870832854717364E-2</c:v>
                </c:pt>
                <c:pt idx="1718">
                  <c:v>2.6870763011226373E-2</c:v>
                </c:pt>
                <c:pt idx="1719">
                  <c:v>2.6870659096269733E-2</c:v>
                </c:pt>
                <c:pt idx="1720">
                  <c:v>2.6870521109767509E-2</c:v>
                </c:pt>
                <c:pt idx="1721">
                  <c:v>2.6870349051799636E-2</c:v>
                </c:pt>
                <c:pt idx="1722">
                  <c:v>2.6870142922366114E-2</c:v>
                </c:pt>
                <c:pt idx="1723">
                  <c:v>2.6869902721387007E-2</c:v>
                </c:pt>
                <c:pt idx="1724">
                  <c:v>2.6869628448942251E-2</c:v>
                </c:pt>
                <c:pt idx="1725">
                  <c:v>2.68692732744924E-2</c:v>
                </c:pt>
                <c:pt idx="1726">
                  <c:v>2.6868925991729853E-2</c:v>
                </c:pt>
                <c:pt idx="1727">
                  <c:v>2.6868544637341785E-2</c:v>
                </c:pt>
                <c:pt idx="1728">
                  <c:v>2.686812921164794E-2</c:v>
                </c:pt>
                <c:pt idx="1729">
                  <c:v>2.6867679714328574E-2</c:v>
                </c:pt>
                <c:pt idx="1730">
                  <c:v>2.6867196145543559E-2</c:v>
                </c:pt>
                <c:pt idx="1731">
                  <c:v>2.686667850521296E-2</c:v>
                </c:pt>
                <c:pt idx="1732">
                  <c:v>2.6866126793496647E-2</c:v>
                </c:pt>
                <c:pt idx="1733">
                  <c:v>2.6865541010314686E-2</c:v>
                </c:pt>
                <c:pt idx="1734">
                  <c:v>2.686492115558714E-2</c:v>
                </c:pt>
                <c:pt idx="1735">
                  <c:v>2.6864267229314009E-2</c:v>
                </c:pt>
                <c:pt idx="1736">
                  <c:v>2.6863579231655166E-2</c:v>
                </c:pt>
                <c:pt idx="1737">
                  <c:v>2.6862857162370801E-2</c:v>
                </c:pt>
                <c:pt idx="1738">
                  <c:v>2.6862101021620788E-2</c:v>
                </c:pt>
                <c:pt idx="1739">
                  <c:v>2.6861310809485062E-2</c:v>
                </c:pt>
                <c:pt idx="1740">
                  <c:v>2.6860486525803751E-2</c:v>
                </c:pt>
                <c:pt idx="1741">
                  <c:v>2.6859628170656791E-2</c:v>
                </c:pt>
                <c:pt idx="1742">
                  <c:v>2.685873574388431E-2</c:v>
                </c:pt>
                <c:pt idx="1743">
                  <c:v>2.6857809245726116E-2</c:v>
                </c:pt>
                <c:pt idx="1744">
                  <c:v>2.6856848676102274E-2</c:v>
                </c:pt>
                <c:pt idx="1745">
                  <c:v>2.6855854034932847E-2</c:v>
                </c:pt>
                <c:pt idx="1746">
                  <c:v>2.6854825322377707E-2</c:v>
                </c:pt>
                <c:pt idx="1747">
                  <c:v>2.6853762538197046E-2</c:v>
                </c:pt>
                <c:pt idx="1748">
                  <c:v>2.6852665682630672E-2</c:v>
                </c:pt>
                <c:pt idx="1749">
                  <c:v>2.6851534755438777E-2</c:v>
                </c:pt>
                <c:pt idx="1750">
                  <c:v>2.6850369756941106E-2</c:v>
                </c:pt>
                <c:pt idx="1751">
                  <c:v>2.6849170686817914E-2</c:v>
                </c:pt>
                <c:pt idx="1752">
                  <c:v>2.684884919374575E-2</c:v>
                </c:pt>
                <c:pt idx="1753">
                  <c:v>2.6846670332174583E-2</c:v>
                </c:pt>
                <c:pt idx="1754">
                  <c:v>2.6845369047574508E-2</c:v>
                </c:pt>
                <c:pt idx="1755">
                  <c:v>2.6844033691668656E-2</c:v>
                </c:pt>
                <c:pt idx="1756">
                  <c:v>2.6842664264057348E-2</c:v>
                </c:pt>
                <c:pt idx="1757">
                  <c:v>2.6841260765140262E-2</c:v>
                </c:pt>
                <c:pt idx="1758">
                  <c:v>2.6839823194597656E-2</c:v>
                </c:pt>
                <c:pt idx="1759">
                  <c:v>2.6838351552589401E-2</c:v>
                </c:pt>
                <c:pt idx="1760">
                  <c:v>2.6836845839115497E-2</c:v>
                </c:pt>
                <c:pt idx="1761">
                  <c:v>2.6835306054175945E-2</c:v>
                </c:pt>
                <c:pt idx="1762">
                  <c:v>2.6833732197690807E-2</c:v>
                </c:pt>
                <c:pt idx="1763">
                  <c:v>2.6832124269899893E-2</c:v>
                </c:pt>
                <c:pt idx="1764">
                  <c:v>2.6830482270483458E-2</c:v>
                </c:pt>
                <c:pt idx="1765">
                  <c:v>2.6828806199521438E-2</c:v>
                </c:pt>
                <c:pt idx="1766">
                  <c:v>2.6827096057253641E-2</c:v>
                </c:pt>
                <c:pt idx="1767">
                  <c:v>2.6825351843360323E-2</c:v>
                </c:pt>
                <c:pt idx="1768">
                  <c:v>2.6823573558081293E-2</c:v>
                </c:pt>
                <c:pt idx="1769">
                  <c:v>2.6821761201176741E-2</c:v>
                </c:pt>
                <c:pt idx="1770">
                  <c:v>2.6819914773046349E-2</c:v>
                </c:pt>
                <c:pt idx="1771">
                  <c:v>2.68180342732105E-2</c:v>
                </c:pt>
                <c:pt idx="1772">
                  <c:v>2.6816119701988939E-2</c:v>
                </c:pt>
                <c:pt idx="1773">
                  <c:v>2.6815029080156094E-2</c:v>
                </c:pt>
                <c:pt idx="1774">
                  <c:v>2.6812188345068932E-2</c:v>
                </c:pt>
                <c:pt idx="1775">
                  <c:v>2.6810171559370488E-2</c:v>
                </c:pt>
                <c:pt idx="1776">
                  <c:v>2.6808120702206395E-2</c:v>
                </c:pt>
                <c:pt idx="1777">
                  <c:v>2.6805735145254417E-2</c:v>
                </c:pt>
                <c:pt idx="1778">
                  <c:v>2.6803611277852468E-2</c:v>
                </c:pt>
                <c:pt idx="1779">
                  <c:v>2.6801453338904935E-2</c:v>
                </c:pt>
                <c:pt idx="1780">
                  <c:v>2.6799261328491752E-2</c:v>
                </c:pt>
                <c:pt idx="1781">
                  <c:v>2.6797035246612921E-2</c:v>
                </c:pt>
                <c:pt idx="1782">
                  <c:v>2.6794775093268441E-2</c:v>
                </c:pt>
                <c:pt idx="1783">
                  <c:v>2.6792480868378377E-2</c:v>
                </c:pt>
                <c:pt idx="1784">
                  <c:v>2.6790152572102599E-2</c:v>
                </c:pt>
                <c:pt idx="1785">
                  <c:v>2.6787790204361173E-2</c:v>
                </c:pt>
                <c:pt idx="1786">
                  <c:v>2.6785393765074161E-2</c:v>
                </c:pt>
                <c:pt idx="1787">
                  <c:v>2.6782963254401437E-2</c:v>
                </c:pt>
                <c:pt idx="1788">
                  <c:v>2.6780498672183128E-2</c:v>
                </c:pt>
                <c:pt idx="1789">
                  <c:v>2.6778000018579107E-2</c:v>
                </c:pt>
                <c:pt idx="1790">
                  <c:v>2.6775467293509436E-2</c:v>
                </c:pt>
                <c:pt idx="1791">
                  <c:v>2.6772900496894181E-2</c:v>
                </c:pt>
                <c:pt idx="1792">
                  <c:v>2.6770299628733341E-2</c:v>
                </c:pt>
                <c:pt idx="1793">
                  <c:v>2.6767664689186788E-2</c:v>
                </c:pt>
                <c:pt idx="1794">
                  <c:v>2.6764995678334458E-2</c:v>
                </c:pt>
                <c:pt idx="1795">
                  <c:v>2.6762292595856607E-2</c:v>
                </c:pt>
                <c:pt idx="1796">
                  <c:v>2.6759555441913108E-2</c:v>
                </c:pt>
                <c:pt idx="1797">
                  <c:v>2.6756784216663831E-2</c:v>
                </c:pt>
                <c:pt idx="1798">
                  <c:v>2.675397891986897E-2</c:v>
                </c:pt>
                <c:pt idx="1799">
                  <c:v>2.6751139551448588E-2</c:v>
                </c:pt>
                <c:pt idx="1800">
                  <c:v>2.674826611172243E-2</c:v>
                </c:pt>
                <c:pt idx="1801">
                  <c:v>2.6745358600530622E-2</c:v>
                </c:pt>
                <c:pt idx="1802">
                  <c:v>2.674241701779323E-2</c:v>
                </c:pt>
                <c:pt idx="1803">
                  <c:v>2.6739441363670124E-2</c:v>
                </c:pt>
                <c:pt idx="1804">
                  <c:v>2.6738760318809618E-2</c:v>
                </c:pt>
                <c:pt idx="1805">
                  <c:v>2.6733387841026968E-2</c:v>
                </c:pt>
                <c:pt idx="1806">
                  <c:v>2.6730309972506916E-2</c:v>
                </c:pt>
                <c:pt idx="1807">
                  <c:v>2.6727198032681088E-2</c:v>
                </c:pt>
                <c:pt idx="1808">
                  <c:v>2.6724052021229738E-2</c:v>
                </c:pt>
                <c:pt idx="1809">
                  <c:v>2.672087193831274E-2</c:v>
                </c:pt>
                <c:pt idx="1810">
                  <c:v>2.6717657784089965E-2</c:v>
                </c:pt>
                <c:pt idx="1811">
                  <c:v>2.671440955824167E-2</c:v>
                </c:pt>
                <c:pt idx="1812">
                  <c:v>2.6711127261087597E-2</c:v>
                </c:pt>
                <c:pt idx="1813">
                  <c:v>2.670781089238794E-2</c:v>
                </c:pt>
                <c:pt idx="1814">
                  <c:v>2.670446045230257E-2</c:v>
                </c:pt>
                <c:pt idx="1815">
                  <c:v>2.6701075940751551E-2</c:v>
                </c:pt>
                <c:pt idx="1816">
                  <c:v>2.6697657357734883E-2</c:v>
                </c:pt>
                <c:pt idx="1817">
                  <c:v>2.6694204703252566E-2</c:v>
                </c:pt>
                <c:pt idx="1818">
                  <c:v>2.6690717977464473E-2</c:v>
                </c:pt>
                <c:pt idx="1819">
                  <c:v>2.6687197180130795E-2</c:v>
                </c:pt>
                <c:pt idx="1820">
                  <c:v>2.6683642311331468E-2</c:v>
                </c:pt>
                <c:pt idx="1821">
                  <c:v>2.6680053371146428E-2</c:v>
                </c:pt>
                <c:pt idx="1822">
                  <c:v>2.667643035949574E-2</c:v>
                </c:pt>
                <c:pt idx="1823">
                  <c:v>2.6672773276379402E-2</c:v>
                </c:pt>
                <c:pt idx="1824">
                  <c:v>2.6669082121877352E-2</c:v>
                </c:pt>
                <c:pt idx="1825">
                  <c:v>2.6666261060519503E-2</c:v>
                </c:pt>
                <c:pt idx="1826">
                  <c:v>2.6662491470119676E-2</c:v>
                </c:pt>
                <c:pt idx="1827">
                  <c:v>2.6658687803298164E-2</c:v>
                </c:pt>
                <c:pt idx="1828">
                  <c:v>2.6654850060108259E-2</c:v>
                </c:pt>
                <c:pt idx="1829">
                  <c:v>2.665097824049667E-2</c:v>
                </c:pt>
                <c:pt idx="1830">
                  <c:v>2.6647072344543332E-2</c:v>
                </c:pt>
                <c:pt idx="1831">
                  <c:v>2.6643132372141665E-2</c:v>
                </c:pt>
                <c:pt idx="1832">
                  <c:v>2.6639858503951785E-2</c:v>
                </c:pt>
                <c:pt idx="1833">
                  <c:v>2.6635150198233148E-2</c:v>
                </c:pt>
                <c:pt idx="1834">
                  <c:v>2.6631107996673009E-2</c:v>
                </c:pt>
                <c:pt idx="1835">
                  <c:v>2.6627031718797767E-2</c:v>
                </c:pt>
                <c:pt idx="1836">
                  <c:v>2.6623610607223736E-2</c:v>
                </c:pt>
                <c:pt idx="1837">
                  <c:v>2.6618776933915456E-2</c:v>
                </c:pt>
                <c:pt idx="1838">
                  <c:v>2.6614598426855096E-2</c:v>
                </c:pt>
                <c:pt idx="1839">
                  <c:v>2.6610385843506279E-2</c:v>
                </c:pt>
                <c:pt idx="1840">
                  <c:v>2.6606139183789068E-2</c:v>
                </c:pt>
                <c:pt idx="1841">
                  <c:v>2.6601858447703464E-2</c:v>
                </c:pt>
                <c:pt idx="1842">
                  <c:v>2.6597543635276111E-2</c:v>
                </c:pt>
                <c:pt idx="1843">
                  <c:v>2.6593194746533655E-2</c:v>
                </c:pt>
                <c:pt idx="1844">
                  <c:v>2.658881178139616E-2</c:v>
                </c:pt>
                <c:pt idx="1845">
                  <c:v>2.6584394739916917E-2</c:v>
                </c:pt>
                <c:pt idx="1846">
                  <c:v>2.6579943622149216E-2</c:v>
                </c:pt>
                <c:pt idx="1847">
                  <c:v>2.6575458428039767E-2</c:v>
                </c:pt>
                <c:pt idx="1848">
                  <c:v>2.6570939157615214E-2</c:v>
                </c:pt>
                <c:pt idx="1849">
                  <c:v>2.6566385810822268E-2</c:v>
                </c:pt>
                <c:pt idx="1850">
                  <c:v>2.6562449036995339E-2</c:v>
                </c:pt>
                <c:pt idx="1851">
                  <c:v>2.6557176888344358E-2</c:v>
                </c:pt>
                <c:pt idx="1852">
                  <c:v>2.6552521312632749E-2</c:v>
                </c:pt>
                <c:pt idx="1853">
                  <c:v>2.6547831660632681E-2</c:v>
                </c:pt>
                <c:pt idx="1854">
                  <c:v>2.6543107932290866E-2</c:v>
                </c:pt>
                <c:pt idx="1855">
                  <c:v>2.6538350127660593E-2</c:v>
                </c:pt>
                <c:pt idx="1856">
                  <c:v>2.6530227915584348E-2</c:v>
                </c:pt>
                <c:pt idx="1857">
                  <c:v>2.6525392934848568E-2</c:v>
                </c:pt>
                <c:pt idx="1858">
                  <c:v>2.6520523882807012E-2</c:v>
                </c:pt>
                <c:pt idx="1859">
                  <c:v>2.6515620759219871E-2</c:v>
                </c:pt>
                <c:pt idx="1860">
                  <c:v>2.6510683564326953E-2</c:v>
                </c:pt>
                <c:pt idx="1861">
                  <c:v>2.6505712298048323E-2</c:v>
                </c:pt>
                <c:pt idx="1862">
                  <c:v>2.650070696038398E-2</c:v>
                </c:pt>
                <c:pt idx="1863">
                  <c:v>2.6495667551333923E-2</c:v>
                </c:pt>
                <c:pt idx="1864">
                  <c:v>2.6490594070898155E-2</c:v>
                </c:pt>
                <c:pt idx="1865">
                  <c:v>2.6484754087441331E-2</c:v>
                </c:pt>
                <c:pt idx="1866">
                  <c:v>2.6479607596847643E-2</c:v>
                </c:pt>
                <c:pt idx="1867">
                  <c:v>2.6474427034948178E-2</c:v>
                </c:pt>
                <c:pt idx="1868">
                  <c:v>2.6469212401583064E-2</c:v>
                </c:pt>
                <c:pt idx="1869">
                  <c:v>2.6463963696912174E-2</c:v>
                </c:pt>
                <c:pt idx="1870">
                  <c:v>2.6458680920935507E-2</c:v>
                </c:pt>
                <c:pt idx="1871">
                  <c:v>2.6453364073333319E-2</c:v>
                </c:pt>
                <c:pt idx="1872">
                  <c:v>2.6448013154585226E-2</c:v>
                </c:pt>
                <c:pt idx="1873">
                  <c:v>2.6442628164291548E-2</c:v>
                </c:pt>
                <c:pt idx="1874">
                  <c:v>2.6437791338311811E-2</c:v>
                </c:pt>
                <c:pt idx="1875">
                  <c:v>2.6431755969786863E-2</c:v>
                </c:pt>
                <c:pt idx="1876">
                  <c:v>2.6426268765495919E-2</c:v>
                </c:pt>
                <c:pt idx="1877">
                  <c:v>2.6420747489819263E-2</c:v>
                </c:pt>
                <c:pt idx="1878">
                  <c:v>2.6415192142756894E-2</c:v>
                </c:pt>
                <c:pt idx="1879">
                  <c:v>2.6409602724308812E-2</c:v>
                </c:pt>
                <c:pt idx="1880">
                  <c:v>2.6403979234554953E-2</c:v>
                </c:pt>
                <c:pt idx="1881">
                  <c:v>2.6398321673415381E-2</c:v>
                </c:pt>
                <c:pt idx="1882">
                  <c:v>2.6392630040890097E-2</c:v>
                </c:pt>
                <c:pt idx="1883">
                  <c:v>2.6386904337059036E-2</c:v>
                </c:pt>
                <c:pt idx="1884">
                  <c:v>2.6381144561762326E-2</c:v>
                </c:pt>
                <c:pt idx="1885">
                  <c:v>2.637535071515984E-2</c:v>
                </c:pt>
                <c:pt idx="1886">
                  <c:v>2.6369522797251577E-2</c:v>
                </c:pt>
                <c:pt idx="1887">
                  <c:v>2.6363660807877665E-2</c:v>
                </c:pt>
                <c:pt idx="1888">
                  <c:v>2.6357764747357848E-2</c:v>
                </c:pt>
                <c:pt idx="1889">
                  <c:v>2.6351834615372383E-2</c:v>
                </c:pt>
                <c:pt idx="1890">
                  <c:v>2.634587041208114E-2</c:v>
                </c:pt>
                <c:pt idx="1891">
                  <c:v>2.6339872137324249E-2</c:v>
                </c:pt>
                <c:pt idx="1892">
                  <c:v>2.6333839791341518E-2</c:v>
                </c:pt>
                <c:pt idx="1893">
                  <c:v>2.6327773373973073E-2</c:v>
                </c:pt>
                <c:pt idx="1894">
                  <c:v>2.6321672885298852E-2</c:v>
                </c:pt>
                <c:pt idx="1895">
                  <c:v>2.6315538325238919E-2</c:v>
                </c:pt>
                <c:pt idx="1896">
                  <c:v>2.6309369693873208E-2</c:v>
                </c:pt>
                <c:pt idx="1897">
                  <c:v>2.6303166991201721E-2</c:v>
                </c:pt>
                <c:pt idx="1898">
                  <c:v>2.6296930217144521E-2</c:v>
                </c:pt>
                <c:pt idx="1899">
                  <c:v>2.6290659371781544E-2</c:v>
                </c:pt>
                <c:pt idx="1900">
                  <c:v>2.6284354455032855E-2</c:v>
                </c:pt>
                <c:pt idx="1901">
                  <c:v>2.6278015467058324E-2</c:v>
                </c:pt>
                <c:pt idx="1902">
                  <c:v>2.6271642407618145E-2</c:v>
                </c:pt>
                <c:pt idx="1903">
                  <c:v>2.6265235276952126E-2</c:v>
                </c:pt>
                <c:pt idx="1904">
                  <c:v>2.6258794074980329E-2</c:v>
                </c:pt>
                <c:pt idx="1905">
                  <c:v>2.625231880162282E-2</c:v>
                </c:pt>
                <c:pt idx="1906">
                  <c:v>2.6245809457039471E-2</c:v>
                </c:pt>
                <c:pt idx="1907">
                  <c:v>2.6239266041070408E-2</c:v>
                </c:pt>
                <c:pt idx="1908">
                  <c:v>2.6232688553795569E-2</c:v>
                </c:pt>
                <c:pt idx="1909">
                  <c:v>2.6226076995214953E-2</c:v>
                </c:pt>
                <c:pt idx="1910">
                  <c:v>2.621943136532856E-2</c:v>
                </c:pt>
                <c:pt idx="1911">
                  <c:v>2.6212751664056455E-2</c:v>
                </c:pt>
                <c:pt idx="1912">
                  <c:v>2.6206037891558509E-2</c:v>
                </c:pt>
                <c:pt idx="1913">
                  <c:v>2.619929004767485E-2</c:v>
                </c:pt>
                <c:pt idx="1914">
                  <c:v>2.6192508132645287E-2</c:v>
                </c:pt>
                <c:pt idx="1915">
                  <c:v>2.6185692146230011E-2</c:v>
                </c:pt>
                <c:pt idx="1916">
                  <c:v>2.6178842088429022E-2</c:v>
                </c:pt>
                <c:pt idx="1917">
                  <c:v>2.6171957959482128E-2</c:v>
                </c:pt>
                <c:pt idx="1918">
                  <c:v>2.6165039759149522E-2</c:v>
                </c:pt>
                <c:pt idx="1919">
                  <c:v>2.6158087487591075E-2</c:v>
                </c:pt>
                <c:pt idx="1920">
                  <c:v>2.6151101144646915E-2</c:v>
                </c:pt>
                <c:pt idx="1921">
                  <c:v>2.6144080730476915E-2</c:v>
                </c:pt>
                <c:pt idx="1922">
                  <c:v>2.6137026245001138E-2</c:v>
                </c:pt>
                <c:pt idx="1923">
                  <c:v>2.6129937688219584E-2</c:v>
                </c:pt>
                <c:pt idx="1924">
                  <c:v>2.6122815060132254E-2</c:v>
                </c:pt>
                <c:pt idx="1925">
                  <c:v>2.6115658360819083E-2</c:v>
                </c:pt>
                <c:pt idx="1926">
                  <c:v>2.6108467590200135E-2</c:v>
                </c:pt>
                <c:pt idx="1927">
                  <c:v>2.6101242748275411E-2</c:v>
                </c:pt>
                <c:pt idx="1928">
                  <c:v>2.6093983835204781E-2</c:v>
                </c:pt>
                <c:pt idx="1929">
                  <c:v>2.608669085074844E-2</c:v>
                </c:pt>
                <c:pt idx="1930">
                  <c:v>2.6079363794986321E-2</c:v>
                </c:pt>
                <c:pt idx="1931">
                  <c:v>2.6072002667998362E-2</c:v>
                </c:pt>
                <c:pt idx="1932">
                  <c:v>2.6064607469704626E-2</c:v>
                </c:pt>
                <c:pt idx="1933">
                  <c:v>2.6057178200264985E-2</c:v>
                </c:pt>
                <c:pt idx="1934">
                  <c:v>2.6049714859519568E-2</c:v>
                </c:pt>
                <c:pt idx="1935">
                  <c:v>2.6042217447468374E-2</c:v>
                </c:pt>
                <c:pt idx="1936">
                  <c:v>2.603468596419134E-2</c:v>
                </c:pt>
                <c:pt idx="1937">
                  <c:v>2.6027120409608528E-2</c:v>
                </c:pt>
                <c:pt idx="1938">
                  <c:v>2.6019520783799877E-2</c:v>
                </c:pt>
                <c:pt idx="1939">
                  <c:v>2.6011887086765384E-2</c:v>
                </c:pt>
                <c:pt idx="1940">
                  <c:v>2.6004219318425115E-2</c:v>
                </c:pt>
                <c:pt idx="1941">
                  <c:v>2.5996517478859005E-2</c:v>
                </c:pt>
                <c:pt idx="1942">
                  <c:v>2.5988781568067054E-2</c:v>
                </c:pt>
                <c:pt idx="1943">
                  <c:v>2.5981011586049263E-2</c:v>
                </c:pt>
                <c:pt idx="1944">
                  <c:v>2.5973207532725695E-2</c:v>
                </c:pt>
                <c:pt idx="1945">
                  <c:v>2.5965369408176286E-2</c:v>
                </c:pt>
                <c:pt idx="1946">
                  <c:v>2.5957497212560909E-2</c:v>
                </c:pt>
                <c:pt idx="1947">
                  <c:v>2.5949590945399947E-2</c:v>
                </c:pt>
                <c:pt idx="1948">
                  <c:v>2.5941650607252953E-2</c:v>
                </c:pt>
                <c:pt idx="1949">
                  <c:v>2.5933676197720246E-2</c:v>
                </c:pt>
                <c:pt idx="1950">
                  <c:v>2.592566771712157E-2</c:v>
                </c:pt>
                <c:pt idx="1951">
                  <c:v>2.5917625165137181E-2</c:v>
                </c:pt>
                <c:pt idx="1952">
                  <c:v>2.5909548541926952E-2</c:v>
                </c:pt>
                <c:pt idx="1953">
                  <c:v>2.5901437847650755E-2</c:v>
                </c:pt>
                <c:pt idx="1954">
                  <c:v>2.5893293081988844E-2</c:v>
                </c:pt>
                <c:pt idx="1955">
                  <c:v>2.5885114245260965E-2</c:v>
                </c:pt>
                <c:pt idx="1956">
                  <c:v>2.5876901337227309E-2</c:v>
                </c:pt>
                <c:pt idx="1957">
                  <c:v>2.5868654358047749E-2</c:v>
                </c:pt>
                <c:pt idx="1958">
                  <c:v>2.5860373307562412E-2</c:v>
                </c:pt>
                <c:pt idx="1959">
                  <c:v>2.585205818593117E-2</c:v>
                </c:pt>
                <c:pt idx="1960">
                  <c:v>2.5842513470033524E-2</c:v>
                </c:pt>
                <c:pt idx="1961">
                  <c:v>2.5834125338644043E-2</c:v>
                </c:pt>
                <c:pt idx="1962">
                  <c:v>2.5825703136108658E-2</c:v>
                </c:pt>
                <c:pt idx="1963">
                  <c:v>2.5817246862267496E-2</c:v>
                </c:pt>
                <c:pt idx="1964">
                  <c:v>2.5808756517280429E-2</c:v>
                </c:pt>
                <c:pt idx="1965">
                  <c:v>2.5800232101147458E-2</c:v>
                </c:pt>
                <c:pt idx="1966">
                  <c:v>2.5791673613868582E-2</c:v>
                </c:pt>
                <c:pt idx="1967">
                  <c:v>2.578308105528393E-2</c:v>
                </c:pt>
                <c:pt idx="1968">
                  <c:v>2.5774454425633309E-2</c:v>
                </c:pt>
                <c:pt idx="1969">
                  <c:v>2.5765793724756847E-2</c:v>
                </c:pt>
                <c:pt idx="1970">
                  <c:v>2.5757102662566922E-2</c:v>
                </c:pt>
                <c:pt idx="1971">
                  <c:v>2.5748423024838374E-2</c:v>
                </c:pt>
                <c:pt idx="1972">
                  <c:v>2.5739766722283619E-2</c:v>
                </c:pt>
                <c:pt idx="1973">
                  <c:v>2.5731133754982594E-2</c:v>
                </c:pt>
                <c:pt idx="1974">
                  <c:v>2.5722524122935297E-2</c:v>
                </c:pt>
                <c:pt idx="1975">
                  <c:v>2.5713937826061795E-2</c:v>
                </c:pt>
                <c:pt idx="1976">
                  <c:v>2.5705374864362085E-2</c:v>
                </c:pt>
                <c:pt idx="1977">
                  <c:v>2.5696835237996041E-2</c:v>
                </c:pt>
                <c:pt idx="1978">
                  <c:v>2.568831894680379E-2</c:v>
                </c:pt>
                <c:pt idx="1979">
                  <c:v>2.5679825990705396E-2</c:v>
                </c:pt>
                <c:pt idx="1980">
                  <c:v>2.5671667610054349E-2</c:v>
                </c:pt>
                <c:pt idx="1981">
                  <c:v>2.5662910084509605E-2</c:v>
                </c:pt>
                <c:pt idx="1982">
                  <c:v>2.5654487134092463E-2</c:v>
                </c:pt>
                <c:pt idx="1983">
                  <c:v>2.564608751892905E-2</c:v>
                </c:pt>
                <c:pt idx="1984">
                  <c:v>2.5637711239019367E-2</c:v>
                </c:pt>
                <c:pt idx="1985">
                  <c:v>2.5629358294283477E-2</c:v>
                </c:pt>
                <c:pt idx="1986">
                  <c:v>2.5621028684801317E-2</c:v>
                </c:pt>
                <c:pt idx="1987">
                  <c:v>2.561272241049295E-2</c:v>
                </c:pt>
                <c:pt idx="1988">
                  <c:v>2.5604439471358376E-2</c:v>
                </c:pt>
                <c:pt idx="1989">
                  <c:v>2.5596179867477531E-2</c:v>
                </c:pt>
                <c:pt idx="1990">
                  <c:v>2.5587943598690543E-2</c:v>
                </c:pt>
                <c:pt idx="1991">
                  <c:v>2.5579730665157285E-2</c:v>
                </c:pt>
                <c:pt idx="1992">
                  <c:v>2.557154106679782E-2</c:v>
                </c:pt>
                <c:pt idx="1993">
                  <c:v>2.5563374803692085E-2</c:v>
                </c:pt>
                <c:pt idx="1994">
                  <c:v>2.5555231875760143E-2</c:v>
                </c:pt>
                <c:pt idx="1995">
                  <c:v>2.5547112283001994E-2</c:v>
                </c:pt>
                <c:pt idx="1996">
                  <c:v>2.5539016025337702E-2</c:v>
                </c:pt>
                <c:pt idx="1997">
                  <c:v>2.5530943103007075E-2</c:v>
                </c:pt>
                <c:pt idx="1998">
                  <c:v>2.5522893515850242E-2</c:v>
                </c:pt>
                <c:pt idx="1999">
                  <c:v>2.5514867263787266E-2</c:v>
                </c:pt>
                <c:pt idx="2000">
                  <c:v>2.550686434697802E-2</c:v>
                </c:pt>
                <c:pt idx="2001">
                  <c:v>2.5498884765342567E-2</c:v>
                </c:pt>
                <c:pt idx="2002">
                  <c:v>2.5490928518880906E-2</c:v>
                </c:pt>
                <c:pt idx="2003">
                  <c:v>2.5482995607513104E-2</c:v>
                </c:pt>
                <c:pt idx="2004">
                  <c:v>2.547508603139903E-2</c:v>
                </c:pt>
                <c:pt idx="2005">
                  <c:v>2.546719979045875E-2</c:v>
                </c:pt>
                <c:pt idx="2006">
                  <c:v>2.5459336884692263E-2</c:v>
                </c:pt>
                <c:pt idx="2007">
                  <c:v>2.5451497314099569E-2</c:v>
                </c:pt>
                <c:pt idx="2008">
                  <c:v>2.5443681078600733E-2</c:v>
                </c:pt>
                <c:pt idx="2009">
                  <c:v>2.5435888178435562E-2</c:v>
                </c:pt>
                <c:pt idx="2010">
                  <c:v>2.5428118613284312E-2</c:v>
                </c:pt>
                <c:pt idx="2011">
                  <c:v>2.5420372383386791E-2</c:v>
                </c:pt>
                <c:pt idx="2012">
                  <c:v>2.5411548122864502E-2</c:v>
                </c:pt>
                <c:pt idx="2013">
                  <c:v>2.540385189680805E-2</c:v>
                </c:pt>
                <c:pt idx="2014">
                  <c:v>2.5396179006005326E-2</c:v>
                </c:pt>
                <c:pt idx="2015">
                  <c:v>2.5388529450216524E-2</c:v>
                </c:pt>
                <c:pt idx="2016">
                  <c:v>2.5380903229681451E-2</c:v>
                </c:pt>
                <c:pt idx="2017">
                  <c:v>2.5373300344320171E-2</c:v>
                </c:pt>
                <c:pt idx="2018">
                  <c:v>2.5365720794132685E-2</c:v>
                </c:pt>
                <c:pt idx="2019">
                  <c:v>2.5358164579039055E-2</c:v>
                </c:pt>
                <c:pt idx="2020">
                  <c:v>2.5350631699119219E-2</c:v>
                </c:pt>
                <c:pt idx="2021">
                  <c:v>2.5343122154373177E-2</c:v>
                </c:pt>
                <c:pt idx="2022">
                  <c:v>2.5335635944641055E-2</c:v>
                </c:pt>
                <c:pt idx="2023">
                  <c:v>2.5328173070242599E-2</c:v>
                </c:pt>
                <c:pt idx="2024">
                  <c:v>2.5320733530858064E-2</c:v>
                </c:pt>
                <c:pt idx="2025">
                  <c:v>2.5313317326727258E-2</c:v>
                </c:pt>
                <c:pt idx="2026">
                  <c:v>2.530592445769031E-2</c:v>
                </c:pt>
                <c:pt idx="2027">
                  <c:v>2.5298554923747218E-2</c:v>
                </c:pt>
                <c:pt idx="2028">
                  <c:v>2.529120872497792E-2</c:v>
                </c:pt>
                <c:pt idx="2029">
                  <c:v>2.5283885861382416E-2</c:v>
                </c:pt>
                <c:pt idx="2030">
                  <c:v>2.5276586332960704E-2</c:v>
                </c:pt>
                <c:pt idx="2031">
                  <c:v>2.5269310139472978E-2</c:v>
                </c:pt>
                <c:pt idx="2032">
                  <c:v>2.5261761930854831E-2</c:v>
                </c:pt>
                <c:pt idx="2033">
                  <c:v>2.5254538061458831E-2</c:v>
                </c:pt>
                <c:pt idx="2034">
                  <c:v>2.5247337530727165E-2</c:v>
                </c:pt>
                <c:pt idx="2035">
                  <c:v>2.524016033873977E-2</c:v>
                </c:pt>
                <c:pt idx="2036">
                  <c:v>2.5233006485390064E-2</c:v>
                </c:pt>
                <c:pt idx="2037">
                  <c:v>2.5225875970757983E-2</c:v>
                </c:pt>
                <c:pt idx="2038">
                  <c:v>2.5218768794763591E-2</c:v>
                </c:pt>
                <c:pt idx="2039">
                  <c:v>2.5211684957433533E-2</c:v>
                </c:pt>
                <c:pt idx="2040">
                  <c:v>2.5205003416786109E-2</c:v>
                </c:pt>
                <c:pt idx="2041">
                  <c:v>2.5197587298846358E-2</c:v>
                </c:pt>
                <c:pt idx="2042">
                  <c:v>2.5190573477562594E-2</c:v>
                </c:pt>
                <c:pt idx="2043">
                  <c:v>2.5183582994889875E-2</c:v>
                </c:pt>
                <c:pt idx="2044">
                  <c:v>2.5176999517826371E-2</c:v>
                </c:pt>
                <c:pt idx="2045">
                  <c:v>2.5169672045537439E-2</c:v>
                </c:pt>
                <c:pt idx="2046">
                  <c:v>2.5162751578831077E-2</c:v>
                </c:pt>
                <c:pt idx="2047">
                  <c:v>2.5155854450762405E-2</c:v>
                </c:pt>
                <c:pt idx="2048">
                  <c:v>2.5148980661304776E-2</c:v>
                </c:pt>
                <c:pt idx="2049">
                  <c:v>2.5142130210511482E-2</c:v>
                </c:pt>
                <c:pt idx="2050">
                  <c:v>2.5135303098329231E-2</c:v>
                </c:pt>
                <c:pt idx="2051">
                  <c:v>2.512849932478467E-2</c:v>
                </c:pt>
                <c:pt idx="2052">
                  <c:v>2.5121718889851152E-2</c:v>
                </c:pt>
                <c:pt idx="2053">
                  <c:v>2.5114961793555324E-2</c:v>
                </c:pt>
                <c:pt idx="2054">
                  <c:v>2.5108228035843894E-2</c:v>
                </c:pt>
                <c:pt idx="2055">
                  <c:v>2.5101517616770153E-2</c:v>
                </c:pt>
                <c:pt idx="2056">
                  <c:v>2.509483053628081E-2</c:v>
                </c:pt>
                <c:pt idx="2057">
                  <c:v>2.5088166794402511E-2</c:v>
                </c:pt>
                <c:pt idx="2058">
                  <c:v>2.5081926761358897E-2</c:v>
                </c:pt>
                <c:pt idx="2059">
                  <c:v>2.5074909326399109E-2</c:v>
                </c:pt>
                <c:pt idx="2060">
                  <c:v>2.506831560030065E-2</c:v>
                </c:pt>
                <c:pt idx="2061">
                  <c:v>2.5061745212759945E-2</c:v>
                </c:pt>
                <c:pt idx="2062">
                  <c:v>2.5055198163830283E-2</c:v>
                </c:pt>
                <c:pt idx="2063">
                  <c:v>2.5048674453458375E-2</c:v>
                </c:pt>
                <c:pt idx="2064">
                  <c:v>2.5042174081670865E-2</c:v>
                </c:pt>
                <c:pt idx="2065">
                  <c:v>2.5035697048467753E-2</c:v>
                </c:pt>
                <c:pt idx="2066">
                  <c:v>2.5029243353795749E-2</c:v>
                </c:pt>
                <c:pt idx="2067">
                  <c:v>2.5022812997734789E-2</c:v>
                </c:pt>
                <c:pt idx="2068">
                  <c:v>2.5016405980178291E-2</c:v>
                </c:pt>
                <c:pt idx="2069">
                  <c:v>2.5010022301206192E-2</c:v>
                </c:pt>
                <c:pt idx="2070">
                  <c:v>2.50036619607652E-2</c:v>
                </c:pt>
                <c:pt idx="2071">
                  <c:v>2.4997324958881961E-2</c:v>
                </c:pt>
                <c:pt idx="2072">
                  <c:v>2.4991428711644836E-2</c:v>
                </c:pt>
                <c:pt idx="2073">
                  <c:v>2.4984720970735452E-2</c:v>
                </c:pt>
                <c:pt idx="2074">
                  <c:v>2.4978453984498827E-2</c:v>
                </c:pt>
                <c:pt idx="2075">
                  <c:v>2.4972210336766665E-2</c:v>
                </c:pt>
                <c:pt idx="2076">
                  <c:v>2.496599002756561E-2</c:v>
                </c:pt>
                <c:pt idx="2077">
                  <c:v>2.4959793056895663E-2</c:v>
                </c:pt>
                <c:pt idx="2078">
                  <c:v>2.4954044250198315E-2</c:v>
                </c:pt>
                <c:pt idx="2079">
                  <c:v>2.4947469131122446E-2</c:v>
                </c:pt>
                <c:pt idx="2080">
                  <c:v>2.4941342175965886E-2</c:v>
                </c:pt>
                <c:pt idx="2081">
                  <c:v>2.4935238559393724E-2</c:v>
                </c:pt>
                <c:pt idx="2082">
                  <c:v>2.4929588080808696E-2</c:v>
                </c:pt>
                <c:pt idx="2083">
                  <c:v>2.4923101341682852E-2</c:v>
                </c:pt>
                <c:pt idx="2084">
                  <c:v>2.4917067740597432E-2</c:v>
                </c:pt>
                <c:pt idx="2085">
                  <c:v>2.4911057477989829E-2</c:v>
                </c:pt>
                <c:pt idx="2086">
                  <c:v>2.4905070553886688E-2</c:v>
                </c:pt>
                <c:pt idx="2087">
                  <c:v>2.4899106968261364E-2</c:v>
                </c:pt>
                <c:pt idx="2088">
                  <c:v>2.4893166721140503E-2</c:v>
                </c:pt>
                <c:pt idx="2089">
                  <c:v>2.4887249812497458E-2</c:v>
                </c:pt>
                <c:pt idx="2090">
                  <c:v>2.4881356242332231E-2</c:v>
                </c:pt>
                <c:pt idx="2091">
                  <c:v>2.4875486010618175E-2</c:v>
                </c:pt>
                <c:pt idx="2092">
                  <c:v>2.4870081472148087E-2</c:v>
                </c:pt>
                <c:pt idx="2093">
                  <c:v>2.4863815562676805E-2</c:v>
                </c:pt>
                <c:pt idx="2094">
                  <c:v>2.4858015346369555E-2</c:v>
                </c:pt>
                <c:pt idx="2095">
                  <c:v>2.4852238468566767E-2</c:v>
                </c:pt>
                <c:pt idx="2096">
                  <c:v>2.484693235384583E-2</c:v>
                </c:pt>
                <c:pt idx="2097">
                  <c:v>2.4840754728314707E-2</c:v>
                </c:pt>
                <c:pt idx="2098">
                  <c:v>2.4835047865812143E-2</c:v>
                </c:pt>
                <c:pt idx="2099">
                  <c:v>2.4829364341840687E-2</c:v>
                </c:pt>
                <c:pt idx="2100">
                  <c:v>2.4823704156293758E-2</c:v>
                </c:pt>
                <c:pt idx="2101">
                  <c:v>2.4818067309171354E-2</c:v>
                </c:pt>
                <c:pt idx="2102">
                  <c:v>2.4812453800500123E-2</c:v>
                </c:pt>
                <c:pt idx="2103">
                  <c:v>2.4806863630253417E-2</c:v>
                </c:pt>
                <c:pt idx="2104">
                  <c:v>2.4801296798431238E-2</c:v>
                </c:pt>
                <c:pt idx="2105">
                  <c:v>2.4795753305033585E-2</c:v>
                </c:pt>
                <c:pt idx="2106">
                  <c:v>2.479023315011375E-2</c:v>
                </c:pt>
                <c:pt idx="2107">
                  <c:v>2.4784736333565149E-2</c:v>
                </c:pt>
                <c:pt idx="2108">
                  <c:v>2.4779262855467721E-2</c:v>
                </c:pt>
                <c:pt idx="2109">
                  <c:v>2.4773812715768173E-2</c:v>
                </c:pt>
                <c:pt idx="2110">
                  <c:v>2.4768851297864991E-2</c:v>
                </c:pt>
                <c:pt idx="2111">
                  <c:v>2.4762982451616011E-2</c:v>
                </c:pt>
                <c:pt idx="2112">
                  <c:v>2.4757602327163397E-2</c:v>
                </c:pt>
                <c:pt idx="2113">
                  <c:v>2.4752245541082019E-2</c:v>
                </c:pt>
                <c:pt idx="2114">
                  <c:v>2.4746912093425166E-2</c:v>
                </c:pt>
                <c:pt idx="2115">
                  <c:v>2.4741601984166195E-2</c:v>
                </c:pt>
                <c:pt idx="2116">
                  <c:v>2.4733109555459265E-2</c:v>
                </c:pt>
                <c:pt idx="2117">
                  <c:v>2.4727853513217823E-2</c:v>
                </c:pt>
                <c:pt idx="2118">
                  <c:v>2.4722620806070239E-2</c:v>
                </c:pt>
                <c:pt idx="2119">
                  <c:v>2.4717411433936576E-2</c:v>
                </c:pt>
                <c:pt idx="2120">
                  <c:v>2.4712225396816834E-2</c:v>
                </c:pt>
                <c:pt idx="2121">
                  <c:v>2.4707062694631077E-2</c:v>
                </c:pt>
                <c:pt idx="2122">
                  <c:v>2.4701923327619113E-2</c:v>
                </c:pt>
                <c:pt idx="2123">
                  <c:v>2.469680729562107E-2</c:v>
                </c:pt>
                <c:pt idx="2124">
                  <c:v>2.4691714598557013E-2</c:v>
                </c:pt>
                <c:pt idx="2125">
                  <c:v>2.4685922946918737E-2</c:v>
                </c:pt>
                <c:pt idx="2126">
                  <c:v>2.4680880253455939E-2</c:v>
                </c:pt>
                <c:pt idx="2127">
                  <c:v>2.4675860895166934E-2</c:v>
                </c:pt>
                <c:pt idx="2128">
                  <c:v>2.4670864871811915E-2</c:v>
                </c:pt>
                <c:pt idx="2129">
                  <c:v>2.4665892183390881E-2</c:v>
                </c:pt>
                <c:pt idx="2130">
                  <c:v>2.4660942829983767E-2</c:v>
                </c:pt>
                <c:pt idx="2131">
                  <c:v>2.4656016811750447E-2</c:v>
                </c:pt>
                <c:pt idx="2132">
                  <c:v>2.4651114128451113E-2</c:v>
                </c:pt>
                <c:pt idx="2133">
                  <c:v>2.4646234780085763E-2</c:v>
                </c:pt>
                <c:pt idx="2134">
                  <c:v>2.4641876167454946E-2</c:v>
                </c:pt>
                <c:pt idx="2135">
                  <c:v>2.4636546088636635E-2</c:v>
                </c:pt>
                <c:pt idx="2136">
                  <c:v>2.4631736745313049E-2</c:v>
                </c:pt>
                <c:pt idx="2137">
                  <c:v>2.462695073708332E-2</c:v>
                </c:pt>
                <c:pt idx="2138">
                  <c:v>2.4622188063867512E-2</c:v>
                </c:pt>
                <c:pt idx="2139">
                  <c:v>2.4617448725665625E-2</c:v>
                </c:pt>
                <c:pt idx="2140">
                  <c:v>2.4612732722397723E-2</c:v>
                </c:pt>
                <c:pt idx="2141">
                  <c:v>2.4608040054223679E-2</c:v>
                </c:pt>
                <c:pt idx="2142">
                  <c:v>2.4603370721063555E-2</c:v>
                </c:pt>
                <c:pt idx="2143">
                  <c:v>2.4598724722837417E-2</c:v>
                </c:pt>
                <c:pt idx="2144">
                  <c:v>2.45941020596252E-2</c:v>
                </c:pt>
                <c:pt idx="2145">
                  <c:v>2.458950273150684E-2</c:v>
                </c:pt>
                <c:pt idx="2146">
                  <c:v>2.458492673824253E-2</c:v>
                </c:pt>
                <c:pt idx="2147">
                  <c:v>2.458037407999214E-2</c:v>
                </c:pt>
                <c:pt idx="2148">
                  <c:v>2.4575844756835608E-2</c:v>
                </c:pt>
                <c:pt idx="2149">
                  <c:v>2.4571338768692996E-2</c:v>
                </c:pt>
                <c:pt idx="2150">
                  <c:v>2.456685611548437E-2</c:v>
                </c:pt>
                <c:pt idx="2151">
                  <c:v>2.4562396797209729E-2</c:v>
                </c:pt>
                <c:pt idx="2152">
                  <c:v>2.4557960814108881E-2</c:v>
                </c:pt>
                <c:pt idx="2153">
                  <c:v>2.4553548165862082E-2</c:v>
                </c:pt>
                <c:pt idx="2154">
                  <c:v>2.4549158852629205E-2</c:v>
                </c:pt>
                <c:pt idx="2155">
                  <c:v>2.4544792874410248E-2</c:v>
                </c:pt>
                <c:pt idx="2156">
                  <c:v>2.4540450231205213E-2</c:v>
                </c:pt>
                <c:pt idx="2157">
                  <c:v>2.4536130923014099E-2</c:v>
                </c:pt>
                <c:pt idx="2158">
                  <c:v>2.4531834949677034E-2</c:v>
                </c:pt>
                <c:pt idx="2159">
                  <c:v>2.4527562311513762E-2</c:v>
                </c:pt>
                <c:pt idx="2160">
                  <c:v>2.4523313008284475E-2</c:v>
                </c:pt>
                <c:pt idx="2161">
                  <c:v>2.451908704006911E-2</c:v>
                </c:pt>
                <c:pt idx="2162">
                  <c:v>2.4514884406707793E-2</c:v>
                </c:pt>
                <c:pt idx="2163">
                  <c:v>2.4510705108440334E-2</c:v>
                </c:pt>
                <c:pt idx="2164">
                  <c:v>2.4506549145186796E-2</c:v>
                </c:pt>
                <c:pt idx="2165">
                  <c:v>2.4502416516787306E-2</c:v>
                </c:pt>
                <c:pt idx="2166">
                  <c:v>2.4498307223481675E-2</c:v>
                </c:pt>
                <c:pt idx="2167">
                  <c:v>2.4494221265110028E-2</c:v>
                </c:pt>
                <c:pt idx="2168">
                  <c:v>2.4490158641752302E-2</c:v>
                </c:pt>
                <c:pt idx="2169">
                  <c:v>2.4486119353328561E-2</c:v>
                </c:pt>
                <c:pt idx="2170">
                  <c:v>2.4482103399998678E-2</c:v>
                </c:pt>
                <c:pt idx="2171">
                  <c:v>2.4478110781522844E-2</c:v>
                </c:pt>
                <c:pt idx="2172">
                  <c:v>2.4474141498060931E-2</c:v>
                </c:pt>
                <c:pt idx="2173">
                  <c:v>2.4470195549612939E-2</c:v>
                </c:pt>
                <c:pt idx="2174">
                  <c:v>2.4466272936258804E-2</c:v>
                </c:pt>
                <c:pt idx="2175">
                  <c:v>2.4462373657678782E-2</c:v>
                </c:pt>
                <c:pt idx="2176">
                  <c:v>2.4458497714112681E-2</c:v>
                </c:pt>
                <c:pt idx="2177">
                  <c:v>2.4454645105640438E-2</c:v>
                </c:pt>
                <c:pt idx="2178">
                  <c:v>2.4450815832022244E-2</c:v>
                </c:pt>
                <c:pt idx="2179">
                  <c:v>2.444700989341797E-2</c:v>
                </c:pt>
                <c:pt idx="2180">
                  <c:v>2.4443227289747682E-2</c:v>
                </c:pt>
                <c:pt idx="2181">
                  <c:v>2.4439468021171251E-2</c:v>
                </c:pt>
                <c:pt idx="2182">
                  <c:v>2.4435732087448869E-2</c:v>
                </c:pt>
                <c:pt idx="2183">
                  <c:v>2.4432019488660472E-2</c:v>
                </c:pt>
                <c:pt idx="2184">
                  <c:v>2.4428330224965933E-2</c:v>
                </c:pt>
                <c:pt idx="2185">
                  <c:v>2.4424664296285314E-2</c:v>
                </c:pt>
                <c:pt idx="2186">
                  <c:v>2.4421021702458745E-2</c:v>
                </c:pt>
                <c:pt idx="2187">
                  <c:v>2.4417402443566161E-2</c:v>
                </c:pt>
                <c:pt idx="2188">
                  <c:v>2.441380651984737E-2</c:v>
                </c:pt>
                <c:pt idx="2189">
                  <c:v>2.4410233930902692E-2</c:v>
                </c:pt>
                <c:pt idx="2190">
                  <c:v>2.4406684676971935E-2</c:v>
                </c:pt>
                <c:pt idx="2191">
                  <c:v>2.4403158757975163E-2</c:v>
                </c:pt>
                <c:pt idx="2192">
                  <c:v>2.4399656174072248E-2</c:v>
                </c:pt>
                <c:pt idx="2193">
                  <c:v>2.4396176925023383E-2</c:v>
                </c:pt>
                <c:pt idx="2194">
                  <c:v>2.4392721010908502E-2</c:v>
                </c:pt>
                <c:pt idx="2195">
                  <c:v>2.4389288431807543E-2</c:v>
                </c:pt>
                <c:pt idx="2196">
                  <c:v>2.4385879187720505E-2</c:v>
                </c:pt>
                <c:pt idx="2197">
                  <c:v>2.4382493278567452E-2</c:v>
                </c:pt>
                <c:pt idx="2198">
                  <c:v>2.4379130704268448E-2</c:v>
                </c:pt>
                <c:pt idx="2199">
                  <c:v>2.4375791465143237E-2</c:v>
                </c:pt>
                <c:pt idx="2200">
                  <c:v>2.437247556079214E-2</c:v>
                </c:pt>
                <c:pt idx="2201">
                  <c:v>2.4369182991454963E-2</c:v>
                </c:pt>
                <c:pt idx="2202">
                  <c:v>2.4365913757051771E-2</c:v>
                </c:pt>
                <c:pt idx="2203">
                  <c:v>2.4362667857742437E-2</c:v>
                </c:pt>
                <c:pt idx="2204">
                  <c:v>2.4359445293207216E-2</c:v>
                </c:pt>
                <c:pt idx="2205">
                  <c:v>2.4356246063685916E-2</c:v>
                </c:pt>
                <c:pt idx="2206">
                  <c:v>2.4353070169178537E-2</c:v>
                </c:pt>
                <c:pt idx="2207">
                  <c:v>2.4349917609685079E-2</c:v>
                </c:pt>
                <c:pt idx="2208">
                  <c:v>2.434678838504567E-2</c:v>
                </c:pt>
                <c:pt idx="2209">
                  <c:v>2.434368249526031E-2</c:v>
                </c:pt>
                <c:pt idx="2210">
                  <c:v>2.4340599940648744E-2</c:v>
                </c:pt>
                <c:pt idx="2211">
                  <c:v>2.4337540720891226E-2</c:v>
                </c:pt>
                <c:pt idx="2212">
                  <c:v>2.4334504835987758E-2</c:v>
                </c:pt>
                <c:pt idx="2213">
                  <c:v>2.4331492286178147E-2</c:v>
                </c:pt>
                <c:pt idx="2214">
                  <c:v>2.4328503071222585E-2</c:v>
                </c:pt>
                <c:pt idx="2215">
                  <c:v>2.4325537191280944E-2</c:v>
                </c:pt>
                <c:pt idx="2216">
                  <c:v>2.4322594646273288E-2</c:v>
                </c:pt>
                <c:pt idx="2217">
                  <c:v>2.4319675436279553E-2</c:v>
                </c:pt>
                <c:pt idx="2218">
                  <c:v>2.4316779561139867E-2</c:v>
                </c:pt>
                <c:pt idx="2219">
                  <c:v>2.4313907020934167E-2</c:v>
                </c:pt>
                <c:pt idx="2220">
                  <c:v>2.4311057815742387E-2</c:v>
                </c:pt>
                <c:pt idx="2221">
                  <c:v>2.4308231945564529E-2</c:v>
                </c:pt>
                <c:pt idx="2222">
                  <c:v>2.430542941024072E-2</c:v>
                </c:pt>
                <c:pt idx="2223">
                  <c:v>2.430265020977096E-2</c:v>
                </c:pt>
                <c:pt idx="2224">
                  <c:v>2.4299894344395057E-2</c:v>
                </c:pt>
                <c:pt idx="2225">
                  <c:v>2.4297161813953139E-2</c:v>
                </c:pt>
                <c:pt idx="2226">
                  <c:v>2.429445261836527E-2</c:v>
                </c:pt>
                <c:pt idx="2227">
                  <c:v>2.4291766757791322E-2</c:v>
                </c:pt>
                <c:pt idx="2228">
                  <c:v>2.4289104232231296E-2</c:v>
                </c:pt>
                <c:pt idx="2229">
                  <c:v>2.4286465041525318E-2</c:v>
                </c:pt>
                <c:pt idx="2230">
                  <c:v>2.4283849185753326E-2</c:v>
                </c:pt>
                <c:pt idx="2231">
                  <c:v>2.4281256664835382E-2</c:v>
                </c:pt>
                <c:pt idx="2232">
                  <c:v>2.4278687479091232E-2</c:v>
                </c:pt>
                <c:pt idx="2233">
                  <c:v>2.4276141628121195E-2</c:v>
                </c:pt>
                <c:pt idx="2234">
                  <c:v>2.4273619112085143E-2</c:v>
                </c:pt>
                <c:pt idx="2235">
                  <c:v>2.4271119931142948E-2</c:v>
                </c:pt>
                <c:pt idx="2236">
                  <c:v>2.4268644084974866E-2</c:v>
                </c:pt>
                <c:pt idx="2237">
                  <c:v>2.4266191573900642E-2</c:v>
                </c:pt>
                <c:pt idx="2238">
                  <c:v>2.4263762397520594E-2</c:v>
                </c:pt>
                <c:pt idx="2239">
                  <c:v>2.426135655631434E-2</c:v>
                </c:pt>
                <c:pt idx="2240">
                  <c:v>2.4258974049962134E-2</c:v>
                </c:pt>
                <c:pt idx="2241">
                  <c:v>2.4256614878463978E-2</c:v>
                </c:pt>
                <c:pt idx="2242">
                  <c:v>2.4254279041979743E-2</c:v>
                </c:pt>
                <c:pt idx="2243">
                  <c:v>2.4251966540589365E-2</c:v>
                </c:pt>
                <c:pt idx="2244">
                  <c:v>2.4249677373893164E-2</c:v>
                </c:pt>
                <c:pt idx="2245">
                  <c:v>2.4247411542210884E-2</c:v>
                </c:pt>
                <c:pt idx="2246">
                  <c:v>2.4245169045542525E-2</c:v>
                </c:pt>
                <c:pt idx="2247">
                  <c:v>2.4242949883728215E-2</c:v>
                </c:pt>
                <c:pt idx="2248">
                  <c:v>2.4240754056767955E-2</c:v>
                </c:pt>
                <c:pt idx="2249">
                  <c:v>2.4238581564901551E-2</c:v>
                </c:pt>
                <c:pt idx="2250">
                  <c:v>2.4236432407889197E-2</c:v>
                </c:pt>
                <c:pt idx="2251">
                  <c:v>2.4234306585890764E-2</c:v>
                </c:pt>
                <c:pt idx="2252">
                  <c:v>2.4232204098746379E-2</c:v>
                </c:pt>
                <c:pt idx="2253">
                  <c:v>2.4230124946615916E-2</c:v>
                </c:pt>
                <c:pt idx="2254">
                  <c:v>2.4228069129339502E-2</c:v>
                </c:pt>
                <c:pt idx="2255">
                  <c:v>2.4226036646997073E-2</c:v>
                </c:pt>
                <c:pt idx="2256">
                  <c:v>2.4224027499508693E-2</c:v>
                </c:pt>
                <c:pt idx="2257">
                  <c:v>2.4222041687034235E-2</c:v>
                </c:pt>
                <c:pt idx="2258">
                  <c:v>2.4220079209573697E-2</c:v>
                </c:pt>
                <c:pt idx="2259">
                  <c:v>2.4218140066887273E-2</c:v>
                </c:pt>
                <c:pt idx="2260">
                  <c:v>2.4216224259214769E-2</c:v>
                </c:pt>
                <c:pt idx="2261">
                  <c:v>2.4214331786556187E-2</c:v>
                </c:pt>
                <c:pt idx="2262">
                  <c:v>2.4212462648671718E-2</c:v>
                </c:pt>
                <c:pt idx="2263">
                  <c:v>2.4210616845721233E-2</c:v>
                </c:pt>
                <c:pt idx="2264">
                  <c:v>2.4208794377864606E-2</c:v>
                </c:pt>
                <c:pt idx="2265">
                  <c:v>2.4206995244862028E-2</c:v>
                </c:pt>
                <c:pt idx="2266">
                  <c:v>2.4205219446553627E-2</c:v>
                </c:pt>
                <c:pt idx="2267">
                  <c:v>2.420346698341902E-2</c:v>
                </c:pt>
                <c:pt idx="2268">
                  <c:v>2.4201737855218397E-2</c:v>
                </c:pt>
                <c:pt idx="2269">
                  <c:v>2.4200032061951759E-2</c:v>
                </c:pt>
                <c:pt idx="2270">
                  <c:v>2.4198349603459235E-2</c:v>
                </c:pt>
                <c:pt idx="2271">
                  <c:v>2.4196690480060568E-2</c:v>
                </c:pt>
                <c:pt idx="2272">
                  <c:v>2.4194822912280145E-2</c:v>
                </c:pt>
                <c:pt idx="2273">
                  <c:v>2.4193213792242929E-2</c:v>
                </c:pt>
                <c:pt idx="2274">
                  <c:v>2.4191628007139698E-2</c:v>
                </c:pt>
                <c:pt idx="2275">
                  <c:v>2.419006555681058E-2</c:v>
                </c:pt>
                <c:pt idx="2276">
                  <c:v>2.418852644157532E-2</c:v>
                </c:pt>
                <c:pt idx="2277">
                  <c:v>2.4187010661194108E-2</c:v>
                </c:pt>
                <c:pt idx="2278">
                  <c:v>2.4185518215826818E-2</c:v>
                </c:pt>
                <c:pt idx="2279">
                  <c:v>2.418404910523364E-2</c:v>
                </c:pt>
                <c:pt idx="2280">
                  <c:v>2.4182603329654384E-2</c:v>
                </c:pt>
                <c:pt idx="2281">
                  <c:v>2.4181180888929177E-2</c:v>
                </c:pt>
                <c:pt idx="2282">
                  <c:v>2.4179781783217891E-2</c:v>
                </c:pt>
                <c:pt idx="2283">
                  <c:v>2.4178406012360654E-2</c:v>
                </c:pt>
                <c:pt idx="2284">
                  <c:v>2.4177053576437402E-2</c:v>
                </c:pt>
                <c:pt idx="2285">
                  <c:v>2.4175724475528071E-2</c:v>
                </c:pt>
                <c:pt idx="2286">
                  <c:v>2.4174418709392853E-2</c:v>
                </c:pt>
                <c:pt idx="2287">
                  <c:v>2.4173136278351492E-2</c:v>
                </c:pt>
                <c:pt idx="2288">
                  <c:v>2.4171877182084245E-2</c:v>
                </c:pt>
                <c:pt idx="2289">
                  <c:v>2.4170641420750982E-2</c:v>
                </c:pt>
                <c:pt idx="2290">
                  <c:v>2.4169428994351705E-2</c:v>
                </c:pt>
                <c:pt idx="2291">
                  <c:v>2.4168239902966349E-2</c:v>
                </c:pt>
                <c:pt idx="2292">
                  <c:v>2.4167803002050903E-2</c:v>
                </c:pt>
                <c:pt idx="2293">
                  <c:v>2.4165931724757783E-2</c:v>
                </c:pt>
                <c:pt idx="2294">
                  <c:v>2.416481263801451E-2</c:v>
                </c:pt>
                <c:pt idx="2295">
                  <c:v>2.4163716886365094E-2</c:v>
                </c:pt>
                <c:pt idx="2296">
                  <c:v>2.4162644469489791E-2</c:v>
                </c:pt>
                <c:pt idx="2297">
                  <c:v>2.4161595387468537E-2</c:v>
                </c:pt>
                <c:pt idx="2298">
                  <c:v>2.4160569640541141E-2</c:v>
                </c:pt>
                <c:pt idx="2299">
                  <c:v>2.4159567228467793E-2</c:v>
                </c:pt>
                <c:pt idx="2300">
                  <c:v>2.4158588151168559E-2</c:v>
                </c:pt>
                <c:pt idx="2301">
                  <c:v>2.4157632408883245E-2</c:v>
                </c:pt>
                <c:pt idx="2302">
                  <c:v>2.4156700001611853E-2</c:v>
                </c:pt>
                <c:pt idx="2303">
                  <c:v>2.4155790929194509E-2</c:v>
                </c:pt>
                <c:pt idx="2304">
                  <c:v>2.4154905191551279E-2</c:v>
                </c:pt>
                <c:pt idx="2305">
                  <c:v>2.4154042789001906E-2</c:v>
                </c:pt>
                <c:pt idx="2306">
                  <c:v>2.4153203721386518E-2</c:v>
                </c:pt>
                <c:pt idx="2307">
                  <c:v>2.4152387988625179E-2</c:v>
                </c:pt>
                <c:pt idx="2308">
                  <c:v>2.4151595590717889E-2</c:v>
                </c:pt>
                <c:pt idx="2309">
                  <c:v>2.415082652782452E-2</c:v>
                </c:pt>
                <c:pt idx="2310">
                  <c:v>2.4150080799785201E-2</c:v>
                </c:pt>
                <c:pt idx="2311">
                  <c:v>2.414935840659993E-2</c:v>
                </c:pt>
                <c:pt idx="2312">
                  <c:v>2.4148659348508517E-2</c:v>
                </c:pt>
                <c:pt idx="2313">
                  <c:v>2.4147983625271152E-2</c:v>
                </c:pt>
                <c:pt idx="2314">
                  <c:v>2.4147331236967773E-2</c:v>
                </c:pt>
                <c:pt idx="2315">
                  <c:v>2.4146702183438506E-2</c:v>
                </c:pt>
                <c:pt idx="2316">
                  <c:v>2.4146096464923161E-2</c:v>
                </c:pt>
                <c:pt idx="2317">
                  <c:v>2.4145514081421737E-2</c:v>
                </c:pt>
                <c:pt idx="2318">
                  <c:v>2.4144955032694426E-2</c:v>
                </c:pt>
                <c:pt idx="2319">
                  <c:v>2.41444193189011E-2</c:v>
                </c:pt>
                <c:pt idx="2320">
                  <c:v>2.4143906940121695E-2</c:v>
                </c:pt>
                <c:pt idx="2321">
                  <c:v>2.4143417896116404E-2</c:v>
                </c:pt>
                <c:pt idx="2322">
                  <c:v>2.4142952187125033E-2</c:v>
                </c:pt>
                <c:pt idx="2323">
                  <c:v>2.4142509812987711E-2</c:v>
                </c:pt>
                <c:pt idx="2324">
                  <c:v>2.4142871293673096E-2</c:v>
                </c:pt>
                <c:pt idx="2325">
                  <c:v>2.4141695069515023E-2</c:v>
                </c:pt>
                <c:pt idx="2326">
                  <c:v>2.4141322700099721E-2</c:v>
                </c:pt>
                <c:pt idx="2327">
                  <c:v>2.414097366569834E-2</c:v>
                </c:pt>
                <c:pt idx="2328">
                  <c:v>2.4140647966151008E-2</c:v>
                </c:pt>
                <c:pt idx="2329">
                  <c:v>2.4140345601457724E-2</c:v>
                </c:pt>
                <c:pt idx="2330">
                  <c:v>2.4140066571778362E-2</c:v>
                </c:pt>
                <c:pt idx="2331">
                  <c:v>2.4139810877112922E-2</c:v>
                </c:pt>
                <c:pt idx="2332">
                  <c:v>2.4139578517221594E-2</c:v>
                </c:pt>
                <c:pt idx="2333">
                  <c:v>2.4139369492184315E-2</c:v>
                </c:pt>
                <c:pt idx="2334">
                  <c:v>2.4139183802240893E-2</c:v>
                </c:pt>
                <c:pt idx="2335">
                  <c:v>2.4139021447071585E-2</c:v>
                </c:pt>
                <c:pt idx="2336">
                  <c:v>2.4138882426836261E-2</c:v>
                </c:pt>
                <c:pt idx="2337">
                  <c:v>2.4138766741454987E-2</c:v>
                </c:pt>
                <c:pt idx="2338">
                  <c:v>2.4138674391167569E-2</c:v>
                </c:pt>
                <c:pt idx="2339">
                  <c:v>2.4138605375734201E-2</c:v>
                </c:pt>
                <c:pt idx="2340">
                  <c:v>2.4138559695074946E-2</c:v>
                </c:pt>
                <c:pt idx="2341">
                  <c:v>2.4138537349429612E-2</c:v>
                </c:pt>
                <c:pt idx="2342">
                  <c:v>2.4138538338798199E-2</c:v>
                </c:pt>
                <c:pt idx="2343">
                  <c:v>2.4138562662940899E-2</c:v>
                </c:pt>
                <c:pt idx="2344">
                  <c:v>2.4138610321937648E-2</c:v>
                </c:pt>
                <c:pt idx="2345">
                  <c:v>2.4139496612018974E-2</c:v>
                </c:pt>
                <c:pt idx="2346">
                  <c:v>2.413877564497291E-2</c:v>
                </c:pt>
                <c:pt idx="2347">
                  <c:v>2.4138893308771614E-2</c:v>
                </c:pt>
                <c:pt idx="2348">
                  <c:v>2.4139034307504303E-2</c:v>
                </c:pt>
                <c:pt idx="2349">
                  <c:v>2.4139224022388106E-2</c:v>
                </c:pt>
                <c:pt idx="2350">
                  <c:v>2.4139415024482247E-2</c:v>
                </c:pt>
                <c:pt idx="2351">
                  <c:v>2.4139629361510373E-2</c:v>
                </c:pt>
                <c:pt idx="2352">
                  <c:v>2.4139867033472484E-2</c:v>
                </c:pt>
                <c:pt idx="2353">
                  <c:v>2.414012804036858E-2</c:v>
                </c:pt>
                <c:pt idx="2354">
                  <c:v>2.4140412382198662E-2</c:v>
                </c:pt>
                <c:pt idx="2355">
                  <c:v>2.4140720058962728E-2</c:v>
                </c:pt>
                <c:pt idx="2356">
                  <c:v>2.4141051070500907E-2</c:v>
                </c:pt>
                <c:pt idx="2357">
                  <c:v>2.4141405417132944E-2</c:v>
                </c:pt>
                <c:pt idx="2358">
                  <c:v>2.414178309861903E-2</c:v>
                </c:pt>
                <c:pt idx="2359">
                  <c:v>2.4142184114959164E-2</c:v>
                </c:pt>
                <c:pt idx="2360">
                  <c:v>2.4142608466233284E-2</c:v>
                </c:pt>
                <c:pt idx="2361">
                  <c:v>2.4143056152441389E-2</c:v>
                </c:pt>
                <c:pt idx="2362">
                  <c:v>2.4143527173583479E-2</c:v>
                </c:pt>
                <c:pt idx="2363">
                  <c:v>2.4144021529579618E-2</c:v>
                </c:pt>
                <c:pt idx="2364">
                  <c:v>2.4144539220509742E-2</c:v>
                </c:pt>
                <c:pt idx="2365">
                  <c:v>2.4145080246453787E-2</c:v>
                </c:pt>
                <c:pt idx="2366">
                  <c:v>2.4145644607171945E-2</c:v>
                </c:pt>
                <c:pt idx="2367">
                  <c:v>2.4146232302824089E-2</c:v>
                </c:pt>
                <c:pt idx="2368">
                  <c:v>2.4146843333490153E-2</c:v>
                </c:pt>
                <c:pt idx="2369">
                  <c:v>2.4147477699010267E-2</c:v>
                </c:pt>
                <c:pt idx="2370">
                  <c:v>2.4148135399464365E-2</c:v>
                </c:pt>
                <c:pt idx="2371">
                  <c:v>2.4148816434772513E-2</c:v>
                </c:pt>
                <c:pt idx="2372">
                  <c:v>2.4149520805094582E-2</c:v>
                </c:pt>
                <c:pt idx="2373">
                  <c:v>2.41502485102707E-2</c:v>
                </c:pt>
                <c:pt idx="2374">
                  <c:v>2.4150999550380803E-2</c:v>
                </c:pt>
                <c:pt idx="2375">
                  <c:v>2.4151773925504827E-2</c:v>
                </c:pt>
                <c:pt idx="2376">
                  <c:v>2.4155176661917466E-2</c:v>
                </c:pt>
                <c:pt idx="2377">
                  <c:v>2.4153392680315022E-2</c:v>
                </c:pt>
                <c:pt idx="2378">
                  <c:v>2.4154237060001194E-2</c:v>
                </c:pt>
                <c:pt idx="2379">
                  <c:v>2.4155104774701286E-2</c:v>
                </c:pt>
                <c:pt idx="2380">
                  <c:v>2.4155995824335363E-2</c:v>
                </c:pt>
                <c:pt idx="2381">
                  <c:v>2.415691020882349E-2</c:v>
                </c:pt>
                <c:pt idx="2382">
                  <c:v>2.4157847928245602E-2</c:v>
                </c:pt>
                <c:pt idx="2383">
                  <c:v>2.4158808982681634E-2</c:v>
                </c:pt>
                <c:pt idx="2384">
                  <c:v>2.4159793371971716E-2</c:v>
                </c:pt>
                <c:pt idx="2385">
                  <c:v>2.4160801096115847E-2</c:v>
                </c:pt>
                <c:pt idx="2386">
                  <c:v>2.4161832155353835E-2</c:v>
                </c:pt>
                <c:pt idx="2387">
                  <c:v>2.4162886549365936E-2</c:v>
                </c:pt>
                <c:pt idx="2388">
                  <c:v>2.4163964278312022E-2</c:v>
                </c:pt>
                <c:pt idx="2389">
                  <c:v>2.4165065342112158E-2</c:v>
                </c:pt>
                <c:pt idx="2390">
                  <c:v>2.416618974100615E-2</c:v>
                </c:pt>
                <c:pt idx="2391">
                  <c:v>2.4167337474754191E-2</c:v>
                </c:pt>
                <c:pt idx="2392">
                  <c:v>2.4168508543276346E-2</c:v>
                </c:pt>
                <c:pt idx="2393">
                  <c:v>2.4169702946892357E-2</c:v>
                </c:pt>
                <c:pt idx="2394">
                  <c:v>2.4170920685362418E-2</c:v>
                </c:pt>
                <c:pt idx="2395">
                  <c:v>2.41721617588464E-2</c:v>
                </c:pt>
                <c:pt idx="2396">
                  <c:v>2.4173426167024559E-2</c:v>
                </c:pt>
                <c:pt idx="2397">
                  <c:v>2.417670974800501E-2</c:v>
                </c:pt>
                <c:pt idx="2398">
                  <c:v>2.4178027670309632E-2</c:v>
                </c:pt>
                <c:pt idx="2399">
                  <c:v>2.4179368930665746E-2</c:v>
                </c:pt>
                <c:pt idx="2400">
                  <c:v>2.418073352907335E-2</c:v>
                </c:pt>
                <c:pt idx="2401">
                  <c:v>2.4182121465532447E-2</c:v>
                </c:pt>
                <c:pt idx="2402">
                  <c:v>2.418353274006968E-2</c:v>
                </c:pt>
                <c:pt idx="2403">
                  <c:v>2.4184967352685049E-2</c:v>
                </c:pt>
                <c:pt idx="2404">
                  <c:v>2.4187342921953014E-2</c:v>
                </c:pt>
                <c:pt idx="2405">
                  <c:v>2.4187906592123554E-2</c:v>
                </c:pt>
                <c:pt idx="2406">
                  <c:v>2.4189411218973333E-2</c:v>
                </c:pt>
                <c:pt idx="2407">
                  <c:v>2.4190939183847959E-2</c:v>
                </c:pt>
                <c:pt idx="2408">
                  <c:v>2.4193415181368305E-2</c:v>
                </c:pt>
                <c:pt idx="2409">
                  <c:v>2.4194065127858266E-2</c:v>
                </c:pt>
                <c:pt idx="2410">
                  <c:v>2.4195663106967302E-2</c:v>
                </c:pt>
                <c:pt idx="2411">
                  <c:v>2.4197284424154475E-2</c:v>
                </c:pt>
                <c:pt idx="2412">
                  <c:v>2.419892907944643E-2</c:v>
                </c:pt>
                <c:pt idx="2413">
                  <c:v>2.4200597072789876E-2</c:v>
                </c:pt>
                <c:pt idx="2414">
                  <c:v>2.4202288404211458E-2</c:v>
                </c:pt>
                <c:pt idx="2415">
                  <c:v>2.4204003073684532E-2</c:v>
                </c:pt>
                <c:pt idx="2416">
                  <c:v>2.4205741081315679E-2</c:v>
                </c:pt>
                <c:pt idx="2417">
                  <c:v>2.4207502426971672E-2</c:v>
                </c:pt>
                <c:pt idx="2418">
                  <c:v>2.4209287110732447E-2</c:v>
                </c:pt>
                <c:pt idx="2419">
                  <c:v>2.4211095132571359E-2</c:v>
                </c:pt>
                <c:pt idx="2420">
                  <c:v>2.4212926492488407E-2</c:v>
                </c:pt>
                <c:pt idx="2421">
                  <c:v>2.4214781190510237E-2</c:v>
                </c:pt>
                <c:pt idx="2422">
                  <c:v>2.4217608885688247E-2</c:v>
                </c:pt>
                <c:pt idx="2423">
                  <c:v>2.4218560600788308E-2</c:v>
                </c:pt>
                <c:pt idx="2424">
                  <c:v>2.4220485313071194E-2</c:v>
                </c:pt>
                <c:pt idx="2425">
                  <c:v>2.4222433363405571E-2</c:v>
                </c:pt>
                <c:pt idx="2426">
                  <c:v>2.422440475184473E-2</c:v>
                </c:pt>
                <c:pt idx="2427">
                  <c:v>2.4226399478441962E-2</c:v>
                </c:pt>
                <c:pt idx="2428">
                  <c:v>2.422736776493295E-2</c:v>
                </c:pt>
                <c:pt idx="2429">
                  <c:v>2.4229415560066414E-2</c:v>
                </c:pt>
                <c:pt idx="2430">
                  <c:v>2.4231486690053927E-2</c:v>
                </c:pt>
                <c:pt idx="2431">
                  <c:v>2.4233581154975425E-2</c:v>
                </c:pt>
                <c:pt idx="2432">
                  <c:v>2.4235698955070717E-2</c:v>
                </c:pt>
                <c:pt idx="2433">
                  <c:v>2.4237840089860185E-2</c:v>
                </c:pt>
                <c:pt idx="2434">
                  <c:v>2.4240004559583639E-2</c:v>
                </c:pt>
                <c:pt idx="2435">
                  <c:v>2.424219236440095E-2</c:v>
                </c:pt>
                <c:pt idx="2436">
                  <c:v>2.4244403503992373E-2</c:v>
                </c:pt>
                <c:pt idx="2437">
                  <c:v>2.4246959094131881E-2</c:v>
                </c:pt>
                <c:pt idx="2438">
                  <c:v>2.4249220237164693E-2</c:v>
                </c:pt>
                <c:pt idx="2439">
                  <c:v>2.4251504715211425E-2</c:v>
                </c:pt>
                <c:pt idx="2440">
                  <c:v>2.4253812528192142E-2</c:v>
                </c:pt>
                <c:pt idx="2441">
                  <c:v>2.4256143676106845E-2</c:v>
                </c:pt>
                <c:pt idx="2442">
                  <c:v>2.4258498158955533E-2</c:v>
                </c:pt>
                <c:pt idx="2443">
                  <c:v>2.4260875976658269E-2</c:v>
                </c:pt>
                <c:pt idx="2444">
                  <c:v>2.4263277129374927E-2</c:v>
                </c:pt>
                <c:pt idx="2445">
                  <c:v>2.426570161702557E-2</c:v>
                </c:pt>
                <c:pt idx="2446">
                  <c:v>2.4269143224824319E-2</c:v>
                </c:pt>
                <c:pt idx="2447">
                  <c:v>2.4270620597128811E-2</c:v>
                </c:pt>
                <c:pt idx="2448">
                  <c:v>2.427311508958141E-2</c:v>
                </c:pt>
                <c:pt idx="2449">
                  <c:v>2.4275632916967993E-2</c:v>
                </c:pt>
                <c:pt idx="2450">
                  <c:v>2.4278174079208625E-2</c:v>
                </c:pt>
                <c:pt idx="2451">
                  <c:v>2.4280738576702987E-2</c:v>
                </c:pt>
                <c:pt idx="2452">
                  <c:v>2.4283326408891526E-2</c:v>
                </c:pt>
                <c:pt idx="2453">
                  <c:v>2.4285937575934113E-2</c:v>
                </c:pt>
                <c:pt idx="2454">
                  <c:v>2.4288572077990622E-2</c:v>
                </c:pt>
                <c:pt idx="2455">
                  <c:v>2.4291229915220924E-2</c:v>
                </c:pt>
                <c:pt idx="2456">
                  <c:v>2.4293911087145403E-2</c:v>
                </c:pt>
                <c:pt idx="2457">
                  <c:v>2.4296615594083804E-2</c:v>
                </c:pt>
                <c:pt idx="2458">
                  <c:v>2.4299343436036125E-2</c:v>
                </c:pt>
                <c:pt idx="2459">
                  <c:v>2.4302094612842495E-2</c:v>
                </c:pt>
                <c:pt idx="2460">
                  <c:v>2.4304869124662787E-2</c:v>
                </c:pt>
                <c:pt idx="2461">
                  <c:v>2.4307666971337127E-2</c:v>
                </c:pt>
                <c:pt idx="2462">
                  <c:v>2.4310488153025389E-2</c:v>
                </c:pt>
                <c:pt idx="2463">
                  <c:v>2.4313332669647636E-2</c:v>
                </c:pt>
                <c:pt idx="2464">
                  <c:v>2.4316200521123932E-2</c:v>
                </c:pt>
                <c:pt idx="2465">
                  <c:v>2.4319091707614149E-2</c:v>
                </c:pt>
                <c:pt idx="2466">
                  <c:v>2.4322006229198223E-2</c:v>
                </c:pt>
                <c:pt idx="2467">
                  <c:v>2.4324944085636346E-2</c:v>
                </c:pt>
                <c:pt idx="2468">
                  <c:v>2.4327905276928519E-2</c:v>
                </c:pt>
                <c:pt idx="2469">
                  <c:v>2.4330889803314548E-2</c:v>
                </c:pt>
                <c:pt idx="2470">
                  <c:v>2.4333897664554627E-2</c:v>
                </c:pt>
                <c:pt idx="2471">
                  <c:v>2.4336928860808626E-2</c:v>
                </c:pt>
                <c:pt idx="2472">
                  <c:v>2.4339983391916675E-2</c:v>
                </c:pt>
                <c:pt idx="2473">
                  <c:v>2.4343061258118581E-2</c:v>
                </c:pt>
                <c:pt idx="2474">
                  <c:v>2.4346162459254472E-2</c:v>
                </c:pt>
                <c:pt idx="2475">
                  <c:v>2.4349286995164476E-2</c:v>
                </c:pt>
                <c:pt idx="2476">
                  <c:v>2.4352434866168338E-2</c:v>
                </c:pt>
                <c:pt idx="2477">
                  <c:v>2.435560607218612E-2</c:v>
                </c:pt>
                <c:pt idx="2478">
                  <c:v>2.4358800613057952E-2</c:v>
                </c:pt>
                <c:pt idx="2479">
                  <c:v>2.4362018488863768E-2</c:v>
                </c:pt>
                <c:pt idx="2480">
                  <c:v>2.4365259699763442E-2</c:v>
                </c:pt>
                <c:pt idx="2481">
                  <c:v>2.4368524245677037E-2</c:v>
                </c:pt>
                <c:pt idx="2482">
                  <c:v>2.4371812126204873E-2</c:v>
                </c:pt>
                <c:pt idx="2483">
                  <c:v>2.4375123341906502E-2</c:v>
                </c:pt>
                <c:pt idx="2484">
                  <c:v>2.4378457892701988E-2</c:v>
                </c:pt>
                <c:pt idx="2485">
                  <c:v>2.4381815778271587E-2</c:v>
                </c:pt>
                <c:pt idx="2486">
                  <c:v>2.4385196998775172E-2</c:v>
                </c:pt>
                <c:pt idx="2487">
                  <c:v>2.4388601554452549E-2</c:v>
                </c:pt>
                <c:pt idx="2488">
                  <c:v>2.439202944490404E-2</c:v>
                </c:pt>
                <c:pt idx="2489">
                  <c:v>2.4395480670289516E-2</c:v>
                </c:pt>
                <c:pt idx="2490">
                  <c:v>2.4398949009105664E-2</c:v>
                </c:pt>
                <c:pt idx="2491">
                  <c:v>2.4402412634012549E-2</c:v>
                </c:pt>
                <c:pt idx="2492">
                  <c:v>2.4405869607440067E-2</c:v>
                </c:pt>
                <c:pt idx="2493">
                  <c:v>2.4409319929068474E-2</c:v>
                </c:pt>
                <c:pt idx="2494">
                  <c:v>2.4412763599057641E-2</c:v>
                </c:pt>
                <c:pt idx="2495">
                  <c:v>2.4416200617567441E-2</c:v>
                </c:pt>
                <c:pt idx="2496">
                  <c:v>2.4419630984278129E-2</c:v>
                </c:pt>
                <c:pt idx="2497">
                  <c:v>2.4423054699349578E-2</c:v>
                </c:pt>
                <c:pt idx="2498">
                  <c:v>2.4426471762781787E-2</c:v>
                </c:pt>
                <c:pt idx="2499">
                  <c:v>2.4429882174654693E-2</c:v>
                </c:pt>
                <c:pt idx="2500">
                  <c:v>2.4433285934808424E-2</c:v>
                </c:pt>
                <c:pt idx="2501">
                  <c:v>2.4436683043242979E-2</c:v>
                </c:pt>
                <c:pt idx="2502">
                  <c:v>2.4440073500198167E-2</c:v>
                </c:pt>
                <c:pt idx="2503">
                  <c:v>2.4443457305354244E-2</c:v>
                </c:pt>
                <c:pt idx="2504">
                  <c:v>2.4446834458951017E-2</c:v>
                </c:pt>
                <c:pt idx="2505">
                  <c:v>2.4450204960828614E-2</c:v>
                </c:pt>
                <c:pt idx="2506">
                  <c:v>2.4453568811066972E-2</c:v>
                </c:pt>
                <c:pt idx="2507">
                  <c:v>2.4456926009746027E-2</c:v>
                </c:pt>
                <c:pt idx="2508">
                  <c:v>2.4460276556625971E-2</c:v>
                </c:pt>
                <c:pt idx="2509">
                  <c:v>2.4463620451946611E-2</c:v>
                </c:pt>
                <c:pt idx="2510">
                  <c:v>2.4466957695707947E-2</c:v>
                </c:pt>
                <c:pt idx="2511">
                  <c:v>2.4470288287590236E-2</c:v>
                </c:pt>
                <c:pt idx="2512">
                  <c:v>2.4473612227913222E-2</c:v>
                </c:pt>
                <c:pt idx="2513">
                  <c:v>2.447692951675684E-2</c:v>
                </c:pt>
                <c:pt idx="2514">
                  <c:v>2.4480240153801347E-2</c:v>
                </c:pt>
                <c:pt idx="2515">
                  <c:v>2.4483544139046742E-2</c:v>
                </c:pt>
                <c:pt idx="2516">
                  <c:v>2.4486841472892706E-2</c:v>
                </c:pt>
                <c:pt idx="2517">
                  <c:v>2.4490132155099431E-2</c:v>
                </c:pt>
                <c:pt idx="2518">
                  <c:v>2.4493416185347172E-2</c:v>
                </c:pt>
                <c:pt idx="2519">
                  <c:v>2.4496693564195482E-2</c:v>
                </c:pt>
                <c:pt idx="2520">
                  <c:v>2.4499964291404552E-2</c:v>
                </c:pt>
                <c:pt idx="2521">
                  <c:v>2.4503228366894447E-2</c:v>
                </c:pt>
                <c:pt idx="2522">
                  <c:v>2.4506485790665167E-2</c:v>
                </c:pt>
                <c:pt idx="2523">
                  <c:v>2.4509736562956519E-2</c:v>
                </c:pt>
                <c:pt idx="2524">
                  <c:v>2.451298068344876E-2</c:v>
                </c:pt>
                <c:pt idx="2525">
                  <c:v>2.4516218152301761E-2</c:v>
                </c:pt>
                <c:pt idx="2526">
                  <c:v>2.4519448969595459E-2</c:v>
                </c:pt>
                <c:pt idx="2527">
                  <c:v>2.4522673135169981E-2</c:v>
                </c:pt>
                <c:pt idx="2528">
                  <c:v>2.4525890649105264E-2</c:v>
                </c:pt>
                <c:pt idx="2529">
                  <c:v>2.4529101511241436E-2</c:v>
                </c:pt>
                <c:pt idx="2530">
                  <c:v>2.453230572189824E-2</c:v>
                </c:pt>
                <c:pt idx="2531">
                  <c:v>2.4535503280835869E-2</c:v>
                </c:pt>
                <c:pt idx="2532">
                  <c:v>2.4539149489051226E-2</c:v>
                </c:pt>
                <c:pt idx="2533">
                  <c:v>2.4542332794430521E-2</c:v>
                </c:pt>
                <c:pt idx="2534">
                  <c:v>2.4545509448090641E-2</c:v>
                </c:pt>
                <c:pt idx="2535">
                  <c:v>2.4548679450351329E-2</c:v>
                </c:pt>
                <c:pt idx="2536">
                  <c:v>2.4551842800812906E-2</c:v>
                </c:pt>
                <c:pt idx="2537">
                  <c:v>2.4554999499555308E-2</c:v>
                </c:pt>
                <c:pt idx="2538">
                  <c:v>2.455814954665847E-2</c:v>
                </c:pt>
                <c:pt idx="2539">
                  <c:v>2.4561292942122392E-2</c:v>
                </c:pt>
                <c:pt idx="2540">
                  <c:v>2.4564429685947076E-2</c:v>
                </c:pt>
                <c:pt idx="2541">
                  <c:v>2.4567559778212456E-2</c:v>
                </c:pt>
                <c:pt idx="2542">
                  <c:v>2.4570683218678724E-2</c:v>
                </c:pt>
                <c:pt idx="2543">
                  <c:v>2.4573800007505753E-2</c:v>
                </c:pt>
                <c:pt idx="2544">
                  <c:v>2.4576910144773478E-2</c:v>
                </c:pt>
                <c:pt idx="2545">
                  <c:v>2.4580013630242092E-2</c:v>
                </c:pt>
                <c:pt idx="2546">
                  <c:v>2.4583110464071467E-2</c:v>
                </c:pt>
                <c:pt idx="2547">
                  <c:v>2.4586200646421474E-2</c:v>
                </c:pt>
                <c:pt idx="2548">
                  <c:v>2.458928417697237E-2</c:v>
                </c:pt>
                <c:pt idx="2549">
                  <c:v>2.4592361055804091E-2</c:v>
                </c:pt>
                <c:pt idx="2550">
                  <c:v>2.4595431283076508E-2</c:v>
                </c:pt>
                <c:pt idx="2551">
                  <c:v>2.4598494858709685E-2</c:v>
                </c:pt>
                <c:pt idx="2552">
                  <c:v>2.4602610483790421E-2</c:v>
                </c:pt>
                <c:pt idx="2553">
                  <c:v>2.460460205489845E-2</c:v>
                </c:pt>
                <c:pt idx="2554">
                  <c:v>2.4607645675454037E-2</c:v>
                </c:pt>
                <c:pt idx="2555">
                  <c:v>2.4610682644450321E-2</c:v>
                </c:pt>
                <c:pt idx="2556">
                  <c:v>2.461371296172743E-2</c:v>
                </c:pt>
                <c:pt idx="2557">
                  <c:v>2.4616736627445235E-2</c:v>
                </c:pt>
                <c:pt idx="2558">
                  <c:v>2.4619753641443864E-2</c:v>
                </c:pt>
                <c:pt idx="2559">
                  <c:v>2.4622764003803255E-2</c:v>
                </c:pt>
                <c:pt idx="2560">
                  <c:v>2.4625767714363533E-2</c:v>
                </c:pt>
                <c:pt idx="2561">
                  <c:v>2.4628764773444445E-2</c:v>
                </c:pt>
                <c:pt idx="2562">
                  <c:v>2.4631755180726245E-2</c:v>
                </c:pt>
                <c:pt idx="2563">
                  <c:v>2.4634738936448741E-2</c:v>
                </c:pt>
                <c:pt idx="2564">
                  <c:v>2.4637716040372126E-2</c:v>
                </c:pt>
                <c:pt idx="2565">
                  <c:v>2.4640686492816144E-2</c:v>
                </c:pt>
                <c:pt idx="2566">
                  <c:v>2.4643650293540986E-2</c:v>
                </c:pt>
                <c:pt idx="2567">
                  <c:v>2.4646607442466717E-2</c:v>
                </c:pt>
                <c:pt idx="2568">
                  <c:v>2.4649557939993016E-2</c:v>
                </c:pt>
                <c:pt idx="2569">
                  <c:v>2.4652501785720204E-2</c:v>
                </c:pt>
                <c:pt idx="2570">
                  <c:v>2.4655438979728217E-2</c:v>
                </c:pt>
                <c:pt idx="2571">
                  <c:v>2.465836952209699E-2</c:v>
                </c:pt>
                <c:pt idx="2572">
                  <c:v>2.4661293412826524E-2</c:v>
                </c:pt>
                <c:pt idx="2573">
                  <c:v>2.466421065207669E-2</c:v>
                </c:pt>
                <c:pt idx="2574">
                  <c:v>2.4667121239287937E-2</c:v>
                </c:pt>
                <c:pt idx="2575">
                  <c:v>2.4670025175099752E-2</c:v>
                </c:pt>
                <c:pt idx="2576">
                  <c:v>2.4672922459272328E-2</c:v>
                </c:pt>
                <c:pt idx="2577">
                  <c:v>2.4675813091725729E-2</c:v>
                </c:pt>
                <c:pt idx="2578">
                  <c:v>2.4678697072459954E-2</c:v>
                </c:pt>
                <c:pt idx="2579">
                  <c:v>2.4681574401634876E-2</c:v>
                </c:pt>
                <c:pt idx="2580">
                  <c:v>2.4684445079010686E-2</c:v>
                </c:pt>
                <c:pt idx="2581">
                  <c:v>2.4687309104747257E-2</c:v>
                </c:pt>
                <c:pt idx="2582">
                  <c:v>2.4690166478844588E-2</c:v>
                </c:pt>
                <c:pt idx="2583">
                  <c:v>2.4693017201302681E-2</c:v>
                </c:pt>
                <c:pt idx="2584">
                  <c:v>2.4696267024992835E-2</c:v>
                </c:pt>
                <c:pt idx="2585">
                  <c:v>2.469910349397253E-2</c:v>
                </c:pt>
                <c:pt idx="2586">
                  <c:v>2.470193331099324E-2</c:v>
                </c:pt>
                <c:pt idx="2587">
                  <c:v>2.470475647661452E-2</c:v>
                </c:pt>
                <c:pt idx="2588">
                  <c:v>2.470757299059656E-2</c:v>
                </c:pt>
                <c:pt idx="2589">
                  <c:v>2.4710382852779489E-2</c:v>
                </c:pt>
                <c:pt idx="2590">
                  <c:v>2.4713186063323178E-2</c:v>
                </c:pt>
                <c:pt idx="2591">
                  <c:v>2.4715982622307564E-2</c:v>
                </c:pt>
                <c:pt idx="2592">
                  <c:v>2.4718772529492838E-2</c:v>
                </c:pt>
                <c:pt idx="2593">
                  <c:v>2.4721555785038873E-2</c:v>
                </c:pt>
                <c:pt idx="2594">
                  <c:v>2.4724332388945669E-2</c:v>
                </c:pt>
                <c:pt idx="2595">
                  <c:v>2.4727102341213225E-2</c:v>
                </c:pt>
                <c:pt idx="2596">
                  <c:v>2.4729865641921478E-2</c:v>
                </c:pt>
                <c:pt idx="2597">
                  <c:v>2.4732622290670747E-2</c:v>
                </c:pt>
                <c:pt idx="2598">
                  <c:v>2.4735372287940649E-2</c:v>
                </c:pt>
                <c:pt idx="2599">
                  <c:v>2.4738115633651248E-2</c:v>
                </c:pt>
                <c:pt idx="2600">
                  <c:v>2.4740852327562735E-2</c:v>
                </c:pt>
                <c:pt idx="2601">
                  <c:v>2.4743582369834982E-2</c:v>
                </c:pt>
                <c:pt idx="2602">
                  <c:v>2.4746305760388054E-2</c:v>
                </c:pt>
                <c:pt idx="2603">
                  <c:v>2.4749022499301887E-2</c:v>
                </c:pt>
                <c:pt idx="2604">
                  <c:v>2.4754207576282994E-2</c:v>
                </c:pt>
                <c:pt idx="2605">
                  <c:v>2.475690948292808E-2</c:v>
                </c:pt>
                <c:pt idx="2606">
                  <c:v>2.4759604737027985E-2</c:v>
                </c:pt>
                <c:pt idx="2607">
                  <c:v>2.4762293338556063E-2</c:v>
                </c:pt>
                <c:pt idx="2608">
                  <c:v>2.476497528759225E-2</c:v>
                </c:pt>
                <c:pt idx="2609">
                  <c:v>2.4767650584056611E-2</c:v>
                </c:pt>
                <c:pt idx="2610">
                  <c:v>2.4770319228029081E-2</c:v>
                </c:pt>
                <c:pt idx="2611">
                  <c:v>2.4772981219403079E-2</c:v>
                </c:pt>
                <c:pt idx="2612">
                  <c:v>2.4776678449751621E-2</c:v>
                </c:pt>
                <c:pt idx="2613">
                  <c:v>2.4778285244568821E-2</c:v>
                </c:pt>
                <c:pt idx="2614">
                  <c:v>2.4780927278360565E-2</c:v>
                </c:pt>
                <c:pt idx="2615">
                  <c:v>2.4783562659553837E-2</c:v>
                </c:pt>
                <c:pt idx="2616">
                  <c:v>2.4787232105361046E-2</c:v>
                </c:pt>
                <c:pt idx="2617">
                  <c:v>2.4788813464331483E-2</c:v>
                </c:pt>
                <c:pt idx="2618">
                  <c:v>2.4791428887915856E-2</c:v>
                </c:pt>
                <c:pt idx="2619">
                  <c:v>2.4794037658981694E-2</c:v>
                </c:pt>
                <c:pt idx="2620">
                  <c:v>2.4796639777422413E-2</c:v>
                </c:pt>
                <c:pt idx="2621">
                  <c:v>2.4799235243371243E-2</c:v>
                </c:pt>
                <c:pt idx="2622">
                  <c:v>2.480182405677489E-2</c:v>
                </c:pt>
                <c:pt idx="2623">
                  <c:v>2.4804406217580066E-2</c:v>
                </c:pt>
                <c:pt idx="2624">
                  <c:v>2.4806981725893351E-2</c:v>
                </c:pt>
                <c:pt idx="2625">
                  <c:v>2.4809550581661455E-2</c:v>
                </c:pt>
                <c:pt idx="2626">
                  <c:v>2.4812112784857732E-2</c:v>
                </c:pt>
                <c:pt idx="2627">
                  <c:v>2.4814668335455536E-2</c:v>
                </c:pt>
                <c:pt idx="2628">
                  <c:v>2.481721723356145E-2</c:v>
                </c:pt>
                <c:pt idx="2629">
                  <c:v>2.4819759479122183E-2</c:v>
                </c:pt>
                <c:pt idx="2630">
                  <c:v>2.4823331623635703E-2</c:v>
                </c:pt>
                <c:pt idx="2631">
                  <c:v>2.4824824012501523E-2</c:v>
                </c:pt>
                <c:pt idx="2632">
                  <c:v>2.4827346300400066E-2</c:v>
                </c:pt>
                <c:pt idx="2633">
                  <c:v>2.4829861935753428E-2</c:v>
                </c:pt>
                <c:pt idx="2634">
                  <c:v>2.4832370918508317E-2</c:v>
                </c:pt>
                <c:pt idx="2635">
                  <c:v>2.4834873248744671E-2</c:v>
                </c:pt>
                <c:pt idx="2636">
                  <c:v>2.4837368926435843E-2</c:v>
                </c:pt>
                <c:pt idx="2637">
                  <c:v>2.4839857951528543E-2</c:v>
                </c:pt>
                <c:pt idx="2638">
                  <c:v>2.4842340324049417E-2</c:v>
                </c:pt>
                <c:pt idx="2639">
                  <c:v>2.4844816044078399E-2</c:v>
                </c:pt>
                <c:pt idx="2640">
                  <c:v>2.4847285111535555E-2</c:v>
                </c:pt>
                <c:pt idx="2641">
                  <c:v>2.484974752644753E-2</c:v>
                </c:pt>
                <c:pt idx="2642">
                  <c:v>2.4852203288787678E-2</c:v>
                </c:pt>
                <c:pt idx="2643">
                  <c:v>2.4854652398582644E-2</c:v>
                </c:pt>
                <c:pt idx="2644">
                  <c:v>2.4858127155331644E-2</c:v>
                </c:pt>
                <c:pt idx="2645">
                  <c:v>2.4859530660457096E-2</c:v>
                </c:pt>
                <c:pt idx="2646">
                  <c:v>2.4861959812563228E-2</c:v>
                </c:pt>
                <c:pt idx="2647">
                  <c:v>2.4864382312097533E-2</c:v>
                </c:pt>
                <c:pt idx="2648">
                  <c:v>2.4866798159086656E-2</c:v>
                </c:pt>
                <c:pt idx="2649">
                  <c:v>2.4869207353503953E-2</c:v>
                </c:pt>
                <c:pt idx="2650">
                  <c:v>2.4872640346080832E-2</c:v>
                </c:pt>
                <c:pt idx="2651">
                  <c:v>2.4874005784703002E-2</c:v>
                </c:pt>
                <c:pt idx="2652">
                  <c:v>2.4876395021458109E-2</c:v>
                </c:pt>
                <c:pt idx="2653">
                  <c:v>2.4878777605668034E-2</c:v>
                </c:pt>
                <c:pt idx="2654">
                  <c:v>2.4882182746530646E-2</c:v>
                </c:pt>
                <c:pt idx="2655">
                  <c:v>2.4883522816372405E-2</c:v>
                </c:pt>
                <c:pt idx="2656">
                  <c:v>2.488588544281356E-2</c:v>
                </c:pt>
                <c:pt idx="2657">
                  <c:v>2.4888241416762824E-2</c:v>
                </c:pt>
                <c:pt idx="2658">
                  <c:v>2.4890590738166907E-2</c:v>
                </c:pt>
                <c:pt idx="2659">
                  <c:v>2.4892933406972517E-2</c:v>
                </c:pt>
                <c:pt idx="2660">
                  <c:v>2.4895269423206301E-2</c:v>
                </c:pt>
                <c:pt idx="2661">
                  <c:v>2.4897598786894903E-2</c:v>
                </c:pt>
                <c:pt idx="2662">
                  <c:v>2.4899921498038324E-2</c:v>
                </c:pt>
                <c:pt idx="2663">
                  <c:v>2.4902237556583273E-2</c:v>
                </c:pt>
                <c:pt idx="2664">
                  <c:v>2.4905573037174999E-2</c:v>
                </c:pt>
                <c:pt idx="2665">
                  <c:v>2.4906849716010981E-2</c:v>
                </c:pt>
                <c:pt idx="2666">
                  <c:v>2.4909145816893741E-2</c:v>
                </c:pt>
                <c:pt idx="2667">
                  <c:v>2.4911435265151383E-2</c:v>
                </c:pt>
                <c:pt idx="2668">
                  <c:v>2.4914742869148743E-2</c:v>
                </c:pt>
                <c:pt idx="2669">
                  <c:v>2.4915994204031122E-2</c:v>
                </c:pt>
                <c:pt idx="2670">
                  <c:v>2.4918263694679865E-2</c:v>
                </c:pt>
                <c:pt idx="2671">
                  <c:v>2.4920526532676845E-2</c:v>
                </c:pt>
                <c:pt idx="2672">
                  <c:v>2.4922782718128644E-2</c:v>
                </c:pt>
                <c:pt idx="2673">
                  <c:v>2.4925032251008616E-2</c:v>
                </c:pt>
                <c:pt idx="2674">
                  <c:v>2.4927275131343407E-2</c:v>
                </c:pt>
                <c:pt idx="2675">
                  <c:v>2.4929511359106371E-2</c:v>
                </c:pt>
                <c:pt idx="2676">
                  <c:v>2.4931740934297508E-2</c:v>
                </c:pt>
                <c:pt idx="2677">
                  <c:v>2.4933963856890173E-2</c:v>
                </c:pt>
                <c:pt idx="2678">
                  <c:v>2.4936180126911012E-2</c:v>
                </c:pt>
                <c:pt idx="2679">
                  <c:v>2.4938389744386669E-2</c:v>
                </c:pt>
                <c:pt idx="2680">
                  <c:v>2.4940592709290499E-2</c:v>
                </c:pt>
                <c:pt idx="2681">
                  <c:v>2.4942789021649148E-2</c:v>
                </c:pt>
                <c:pt idx="2682">
                  <c:v>2.4945999001211305E-2</c:v>
                </c:pt>
                <c:pt idx="2683">
                  <c:v>2.4947161688571029E-2</c:v>
                </c:pt>
                <c:pt idx="2684">
                  <c:v>2.4949338043160907E-2</c:v>
                </c:pt>
                <c:pt idx="2685">
                  <c:v>2.4951507745178958E-2</c:v>
                </c:pt>
                <c:pt idx="2686">
                  <c:v>2.4953670794678473E-2</c:v>
                </c:pt>
                <c:pt idx="2687">
                  <c:v>2.4955827191579516E-2</c:v>
                </c:pt>
                <c:pt idx="2688">
                  <c:v>2.4956859807305776E-2</c:v>
                </c:pt>
                <c:pt idx="2689">
                  <c:v>2.4959000701407774E-2</c:v>
                </c:pt>
                <c:pt idx="2690">
                  <c:v>2.4961134943870533E-2</c:v>
                </c:pt>
                <c:pt idx="2691">
                  <c:v>2.4963262534853925E-2</c:v>
                </c:pt>
                <c:pt idx="2692">
                  <c:v>2.4965383473878333E-2</c:v>
                </c:pt>
                <c:pt idx="2693">
                  <c:v>2.4967497761183566E-2</c:v>
                </c:pt>
                <c:pt idx="2694">
                  <c:v>2.4969605397089367E-2</c:v>
                </c:pt>
                <c:pt idx="2695">
                  <c:v>2.4971706381116121E-2</c:v>
                </c:pt>
                <c:pt idx="2696">
                  <c:v>2.4974099360850488E-2</c:v>
                </c:pt>
                <c:pt idx="2697">
                  <c:v>2.4976186091318908E-2</c:v>
                </c:pt>
                <c:pt idx="2698">
                  <c:v>2.4978266170068153E-2</c:v>
                </c:pt>
                <c:pt idx="2699">
                  <c:v>2.498033959733803E-2</c:v>
                </c:pt>
                <c:pt idx="2700">
                  <c:v>2.4982406372648924E-2</c:v>
                </c:pt>
                <c:pt idx="2701">
                  <c:v>2.4984466496560387E-2</c:v>
                </c:pt>
                <c:pt idx="2702">
                  <c:v>2.4986519968512866E-2</c:v>
                </c:pt>
                <c:pt idx="2703">
                  <c:v>2.4988566788985977E-2</c:v>
                </c:pt>
                <c:pt idx="2704">
                  <c:v>2.4990606957739914E-2</c:v>
                </c:pt>
                <c:pt idx="2705">
                  <c:v>2.4992640474694738E-2</c:v>
                </c:pt>
                <c:pt idx="2706">
                  <c:v>2.4994956349306818E-2</c:v>
                </c:pt>
                <c:pt idx="2707">
                  <c:v>2.4996975612703309E-2</c:v>
                </c:pt>
                <c:pt idx="2708">
                  <c:v>2.4999999706278864E-2</c:v>
                </c:pt>
                <c:pt idx="2709">
                  <c:v>2.5000994184578573E-2</c:v>
                </c:pt>
                <c:pt idx="2710">
                  <c:v>2.500299349297741E-2</c:v>
                </c:pt>
                <c:pt idx="2711">
                  <c:v>2.5004986149737007E-2</c:v>
                </c:pt>
                <c:pt idx="2712">
                  <c:v>2.5007982290432551E-2</c:v>
                </c:pt>
                <c:pt idx="2713">
                  <c:v>2.5009961306223794E-2</c:v>
                </c:pt>
                <c:pt idx="2714">
                  <c:v>2.5010924209780683E-2</c:v>
                </c:pt>
                <c:pt idx="2715">
                  <c:v>2.5012890259903386E-2</c:v>
                </c:pt>
                <c:pt idx="2716">
                  <c:v>2.5014849658147043E-2</c:v>
                </c:pt>
                <c:pt idx="2717">
                  <c:v>2.5016802404911331E-2</c:v>
                </c:pt>
                <c:pt idx="2718">
                  <c:v>2.5018748499796573E-2</c:v>
                </c:pt>
                <c:pt idx="2719">
                  <c:v>2.502068794312251E-2</c:v>
                </c:pt>
                <c:pt idx="2720">
                  <c:v>2.5022620734649337E-2</c:v>
                </c:pt>
                <c:pt idx="2721">
                  <c:v>2.5024546874536924E-2</c:v>
                </c:pt>
                <c:pt idx="2722">
                  <c:v>2.5026466362785271E-2</c:v>
                </c:pt>
                <c:pt idx="2723">
                  <c:v>2.5028379199314443E-2</c:v>
                </c:pt>
                <c:pt idx="2724">
                  <c:v>2.5030285384204376E-2</c:v>
                </c:pt>
                <c:pt idx="2725">
                  <c:v>2.5032184917295197E-2</c:v>
                </c:pt>
                <c:pt idx="2726">
                  <c:v>2.5034077798986587E-2</c:v>
                </c:pt>
                <c:pt idx="2727">
                  <c:v>2.5035964028718993E-2</c:v>
                </c:pt>
                <c:pt idx="2728">
                  <c:v>2.5037843606892096E-2</c:v>
                </c:pt>
                <c:pt idx="2729">
                  <c:v>2.5039716533346024E-2</c:v>
                </c:pt>
                <c:pt idx="2730">
                  <c:v>2.5041582808160712E-2</c:v>
                </c:pt>
                <c:pt idx="2731">
                  <c:v>2.5043442431256224E-2</c:v>
                </c:pt>
                <c:pt idx="2732">
                  <c:v>2.5045295402552625E-2</c:v>
                </c:pt>
                <c:pt idx="2733">
                  <c:v>2.5047141722369659E-2</c:v>
                </c:pt>
                <c:pt idx="2734">
                  <c:v>2.5048981390307645E-2</c:v>
                </c:pt>
                <c:pt idx="2735">
                  <c:v>2.5050814406766264E-2</c:v>
                </c:pt>
                <c:pt idx="2736">
                  <c:v>2.5052640771425772E-2</c:v>
                </c:pt>
                <c:pt idx="2737">
                  <c:v>2.5054460484446039E-2</c:v>
                </c:pt>
                <c:pt idx="2738">
                  <c:v>2.5056273545747132E-2</c:v>
                </c:pt>
                <c:pt idx="2739">
                  <c:v>2.5058079955249113E-2</c:v>
                </c:pt>
                <c:pt idx="2740">
                  <c:v>2.5059879713271727E-2</c:v>
                </c:pt>
                <c:pt idx="2741">
                  <c:v>2.5061672819655101E-2</c:v>
                </c:pt>
                <c:pt idx="2742">
                  <c:v>2.5063459274159428E-2</c:v>
                </c:pt>
                <c:pt idx="2743">
                  <c:v>2.5065239077024515E-2</c:v>
                </c:pt>
                <c:pt idx="2744">
                  <c:v>2.5067012228250363E-2</c:v>
                </c:pt>
                <c:pt idx="2745">
                  <c:v>2.5068778727836971E-2</c:v>
                </c:pt>
                <c:pt idx="2746">
                  <c:v>2.5070538575624468E-2</c:v>
                </c:pt>
                <c:pt idx="2747">
                  <c:v>2.507229177169279E-2</c:v>
                </c:pt>
                <c:pt idx="2748">
                  <c:v>2.5074038316201808E-2</c:v>
                </c:pt>
                <c:pt idx="2749">
                  <c:v>2.5075778209071586E-2</c:v>
                </c:pt>
                <c:pt idx="2750">
                  <c:v>2.5077511450142254E-2</c:v>
                </c:pt>
                <c:pt idx="2751">
                  <c:v>2.5079238039573681E-2</c:v>
                </c:pt>
                <c:pt idx="2752">
                  <c:v>2.5080957977445806E-2</c:v>
                </c:pt>
                <c:pt idx="2753">
                  <c:v>2.5082671263358947E-2</c:v>
                </c:pt>
                <c:pt idx="2754">
                  <c:v>2.5084377897712784E-2</c:v>
                </c:pt>
                <c:pt idx="2755">
                  <c:v>2.5086077880427382E-2</c:v>
                </c:pt>
                <c:pt idx="2756">
                  <c:v>2.5087771211502741E-2</c:v>
                </c:pt>
                <c:pt idx="2757">
                  <c:v>2.5089457890778988E-2</c:v>
                </c:pt>
                <c:pt idx="2758">
                  <c:v>2.5092132053350369E-2</c:v>
                </c:pt>
                <c:pt idx="2759">
                  <c:v>2.5092811294413764E-2</c:v>
                </c:pt>
                <c:pt idx="2760">
                  <c:v>2.5095471436040739E-2</c:v>
                </c:pt>
                <c:pt idx="2761">
                  <c:v>2.5096138091091902E-2</c:v>
                </c:pt>
                <c:pt idx="2762">
                  <c:v>2.5097791512092016E-2</c:v>
                </c:pt>
                <c:pt idx="2763">
                  <c:v>2.5099438281293018E-2</c:v>
                </c:pt>
                <c:pt idx="2764">
                  <c:v>2.5101078398774845E-2</c:v>
                </c:pt>
                <c:pt idx="2765">
                  <c:v>2.5102711864537497E-2</c:v>
                </c:pt>
                <c:pt idx="2766">
                  <c:v>2.5104338678820781E-2</c:v>
                </c:pt>
                <c:pt idx="2767">
                  <c:v>2.5105958841304954E-2</c:v>
                </c:pt>
                <c:pt idx="2768">
                  <c:v>2.5107572351990015E-2</c:v>
                </c:pt>
                <c:pt idx="2769">
                  <c:v>2.5109179210955901E-2</c:v>
                </c:pt>
                <c:pt idx="2770">
                  <c:v>2.5110779418522355E-2</c:v>
                </c:pt>
                <c:pt idx="2771">
                  <c:v>2.5112372974209762E-2</c:v>
                </c:pt>
                <c:pt idx="2772">
                  <c:v>2.5113959878177994E-2</c:v>
                </c:pt>
                <c:pt idx="2773">
                  <c:v>2.5115540130506986E-2</c:v>
                </c:pt>
                <c:pt idx="2774">
                  <c:v>2.5117113731196739E-2</c:v>
                </c:pt>
                <c:pt idx="2775">
                  <c:v>2.511868068008738E-2</c:v>
                </c:pt>
                <c:pt idx="2776">
                  <c:v>2.5120240977418717E-2</c:v>
                </c:pt>
                <c:pt idx="2777">
                  <c:v>2.512179462303088E-2</c:v>
                </c:pt>
                <c:pt idx="2778">
                  <c:v>2.5123341617003803E-2</c:v>
                </c:pt>
                <c:pt idx="2779">
                  <c:v>2.5124881959097678E-2</c:v>
                </c:pt>
                <c:pt idx="2780">
                  <c:v>2.5126415649712186E-2</c:v>
                </c:pt>
                <c:pt idx="2781">
                  <c:v>2.5127942688527583E-2</c:v>
                </c:pt>
                <c:pt idx="2782">
                  <c:v>2.5129463075783676E-2</c:v>
                </c:pt>
                <c:pt idx="2783">
                  <c:v>2.5130976811160721E-2</c:v>
                </c:pt>
                <c:pt idx="2784">
                  <c:v>2.5132483894898527E-2</c:v>
                </c:pt>
                <c:pt idx="2785">
                  <c:v>2.5133984326997094E-2</c:v>
                </c:pt>
                <c:pt idx="2786">
                  <c:v>2.5135478107456422E-2</c:v>
                </c:pt>
                <c:pt idx="2787">
                  <c:v>2.5136965236036701E-2</c:v>
                </c:pt>
                <c:pt idx="2788">
                  <c:v>2.513844571321755E-2</c:v>
                </c:pt>
                <c:pt idx="2789">
                  <c:v>2.5139919538519351E-2</c:v>
                </c:pt>
                <c:pt idx="2790">
                  <c:v>2.5141386712181912E-2</c:v>
                </c:pt>
                <c:pt idx="2791">
                  <c:v>2.5142847234205234E-2</c:v>
                </c:pt>
                <c:pt idx="2792">
                  <c:v>2.5144301104429445E-2</c:v>
                </c:pt>
                <c:pt idx="2793">
                  <c:v>2.514574832293448E-2</c:v>
                </c:pt>
                <c:pt idx="2794">
                  <c:v>2.5147188889880212E-2</c:v>
                </c:pt>
                <c:pt idx="2795">
                  <c:v>2.5148622805106768E-2</c:v>
                </c:pt>
                <c:pt idx="2796">
                  <c:v>2.5150050068694085E-2</c:v>
                </c:pt>
                <c:pt idx="2797">
                  <c:v>2.5151470680482291E-2</c:v>
                </c:pt>
                <c:pt idx="2798">
                  <c:v>2.5152884640631257E-2</c:v>
                </c:pt>
                <c:pt idx="2799">
                  <c:v>2.5154291949140983E-2</c:v>
                </c:pt>
                <c:pt idx="2800">
                  <c:v>2.5155692605851598E-2</c:v>
                </c:pt>
                <c:pt idx="2801">
                  <c:v>2.5157086610922974E-2</c:v>
                </c:pt>
                <c:pt idx="2802">
                  <c:v>2.5158473964435046E-2</c:v>
                </c:pt>
                <c:pt idx="2803">
                  <c:v>2.5159854666068071E-2</c:v>
                </c:pt>
                <c:pt idx="2804">
                  <c:v>2.516122871598192E-2</c:v>
                </c:pt>
                <c:pt idx="2805">
                  <c:v>2.5162596114416402E-2</c:v>
                </c:pt>
                <c:pt idx="2806">
                  <c:v>2.5163956861051773E-2</c:v>
                </c:pt>
                <c:pt idx="2807">
                  <c:v>2.5165310955967968E-2</c:v>
                </c:pt>
                <c:pt idx="2808">
                  <c:v>2.5166658399164987E-2</c:v>
                </c:pt>
                <c:pt idx="2809">
                  <c:v>2.5167999190802703E-2</c:v>
                </c:pt>
                <c:pt idx="2810">
                  <c:v>2.5169333330641308E-2</c:v>
                </c:pt>
                <c:pt idx="2811">
                  <c:v>2.5170660818920609E-2</c:v>
                </c:pt>
                <c:pt idx="2812">
                  <c:v>2.5172955775665251E-2</c:v>
                </c:pt>
                <c:pt idx="2813">
                  <c:v>2.5173295840161813E-2</c:v>
                </c:pt>
                <c:pt idx="2814">
                  <c:v>2.5174603373283588E-2</c:v>
                </c:pt>
                <c:pt idx="2815">
                  <c:v>2.5175904254606252E-2</c:v>
                </c:pt>
                <c:pt idx="2816">
                  <c:v>2.5177198484369612E-2</c:v>
                </c:pt>
                <c:pt idx="2817">
                  <c:v>2.5178486062493732E-2</c:v>
                </c:pt>
                <c:pt idx="2818">
                  <c:v>2.5179766988898677E-2</c:v>
                </c:pt>
                <c:pt idx="2819">
                  <c:v>2.5181041263424575E-2</c:v>
                </c:pt>
                <c:pt idx="2820">
                  <c:v>2.5182308886551041E-2</c:v>
                </c:pt>
                <c:pt idx="2821">
                  <c:v>2.518356985779846E-2</c:v>
                </c:pt>
                <c:pt idx="2822">
                  <c:v>2.5184824177246767E-2</c:v>
                </c:pt>
                <c:pt idx="2823">
                  <c:v>2.5186071845295643E-2</c:v>
                </c:pt>
                <c:pt idx="2824">
                  <c:v>2.5187312861465472E-2</c:v>
                </c:pt>
                <c:pt idx="2825">
                  <c:v>2.5188547226075997E-2</c:v>
                </c:pt>
                <c:pt idx="2826">
                  <c:v>2.5189774938807474E-2</c:v>
                </c:pt>
                <c:pt idx="2827">
                  <c:v>2.5190995999979648E-2</c:v>
                </c:pt>
                <c:pt idx="2828">
                  <c:v>2.5192210409432647E-2</c:v>
                </c:pt>
                <c:pt idx="2829">
                  <c:v>2.5193418167326342E-2</c:v>
                </c:pt>
                <c:pt idx="2830">
                  <c:v>2.5194619273181118E-2</c:v>
                </c:pt>
                <c:pt idx="2831">
                  <c:v>2.5195813727636462E-2</c:v>
                </c:pt>
                <c:pt idx="2832">
                  <c:v>2.5197001530372631E-2</c:v>
                </c:pt>
                <c:pt idx="2833">
                  <c:v>2.5198182681309689E-2</c:v>
                </c:pt>
                <c:pt idx="2834">
                  <c:v>2.5199357180527571E-2</c:v>
                </c:pt>
                <c:pt idx="2835">
                  <c:v>2.5200525028266085E-2</c:v>
                </c:pt>
                <c:pt idx="2836">
                  <c:v>2.5201686224125552E-2</c:v>
                </c:pt>
                <c:pt idx="2837">
                  <c:v>2.520284076834578E-2</c:v>
                </c:pt>
                <c:pt idx="2838">
                  <c:v>2.5203988661006704E-2</c:v>
                </c:pt>
                <c:pt idx="2839">
                  <c:v>2.5205129901868517E-2</c:v>
                </c:pt>
                <c:pt idx="2840">
                  <c:v>2.5206264491011154E-2</c:v>
                </c:pt>
                <c:pt idx="2841">
                  <c:v>2.520739242835468E-2</c:v>
                </c:pt>
                <c:pt idx="2842">
                  <c:v>2.5208513714298775E-2</c:v>
                </c:pt>
                <c:pt idx="2843">
                  <c:v>2.5209628348283886E-2</c:v>
                </c:pt>
                <c:pt idx="2844">
                  <c:v>2.5210736330709693E-2</c:v>
                </c:pt>
                <c:pt idx="2845">
                  <c:v>2.5211837661416325E-2</c:v>
                </c:pt>
                <c:pt idx="2846">
                  <c:v>2.5212932340403782E-2</c:v>
                </c:pt>
                <c:pt idx="2847">
                  <c:v>2.5214020367751999E-2</c:v>
                </c:pt>
                <c:pt idx="2848">
                  <c:v>2.5215101743221169E-2</c:v>
                </c:pt>
                <c:pt idx="2849">
                  <c:v>2.5216176467290907E-2</c:v>
                </c:pt>
                <c:pt idx="2850">
                  <c:v>2.5217244539481598E-2</c:v>
                </c:pt>
                <c:pt idx="2851">
                  <c:v>2.5218305959953113E-2</c:v>
                </c:pt>
                <c:pt idx="2852">
                  <c:v>2.5219360728865325E-2</c:v>
                </c:pt>
                <c:pt idx="2853">
                  <c:v>2.5220408846058362E-2</c:v>
                </c:pt>
                <c:pt idx="2854">
                  <c:v>2.5221450311532223E-2</c:v>
                </c:pt>
                <c:pt idx="2855">
                  <c:v>2.5222485125286909E-2</c:v>
                </c:pt>
                <c:pt idx="2856">
                  <c:v>2.5223513287242483E-2</c:v>
                </c:pt>
                <c:pt idx="2857">
                  <c:v>2.5224534797798626E-2</c:v>
                </c:pt>
                <c:pt idx="2858">
                  <c:v>2.5225549656555657E-2</c:v>
                </c:pt>
                <c:pt idx="2859">
                  <c:v>2.5226557863433641E-2</c:v>
                </c:pt>
                <c:pt idx="2860">
                  <c:v>2.5227559418752321E-2</c:v>
                </c:pt>
                <c:pt idx="2861">
                  <c:v>2.5228554322431762E-2</c:v>
                </c:pt>
                <c:pt idx="2862">
                  <c:v>2.5229542574232156E-2</c:v>
                </c:pt>
                <c:pt idx="2863">
                  <c:v>2.5230524174473246E-2</c:v>
                </c:pt>
                <c:pt idx="2864">
                  <c:v>2.5232452701970942E-2</c:v>
                </c:pt>
                <c:pt idx="2865">
                  <c:v>2.5232467419957771E-2</c:v>
                </c:pt>
                <c:pt idx="2866">
                  <c:v>2.5233429065121271E-2</c:v>
                </c:pt>
                <c:pt idx="2867">
                  <c:v>2.5234384058485659E-2</c:v>
                </c:pt>
                <c:pt idx="2868">
                  <c:v>2.523533240037068E-2</c:v>
                </c:pt>
                <c:pt idx="2869">
                  <c:v>2.5236274090376654E-2</c:v>
                </c:pt>
                <c:pt idx="2870">
                  <c:v>2.5237209128743388E-2</c:v>
                </c:pt>
                <c:pt idx="2871">
                  <c:v>2.5238137515550818E-2</c:v>
                </c:pt>
                <c:pt idx="2872">
                  <c:v>2.5239059250479201E-2</c:v>
                </c:pt>
                <c:pt idx="2873">
                  <c:v>2.5239974333768345E-2</c:v>
                </c:pt>
                <c:pt idx="2874">
                  <c:v>2.5240882765418249E-2</c:v>
                </c:pt>
                <c:pt idx="2875">
                  <c:v>2.5241784545348978E-2</c:v>
                </c:pt>
                <c:pt idx="2876">
                  <c:v>2.5242679673560531E-2</c:v>
                </c:pt>
                <c:pt idx="2877">
                  <c:v>2.5243568149972972E-2</c:v>
                </c:pt>
                <c:pt idx="2878">
                  <c:v>2.5244449974826111E-2</c:v>
                </c:pt>
                <c:pt idx="2879">
                  <c:v>2.524532514804001E-2</c:v>
                </c:pt>
                <c:pt idx="2880">
                  <c:v>2.5246193669374861E-2</c:v>
                </c:pt>
                <c:pt idx="2881">
                  <c:v>2.5247055539150409E-2</c:v>
                </c:pt>
                <c:pt idx="2882">
                  <c:v>2.5247910757286718E-2</c:v>
                </c:pt>
                <c:pt idx="2883">
                  <c:v>2.5248759323623915E-2</c:v>
                </c:pt>
                <c:pt idx="2884">
                  <c:v>2.5249601238321873E-2</c:v>
                </c:pt>
                <c:pt idx="2885">
                  <c:v>2.5250436501300655E-2</c:v>
                </c:pt>
                <c:pt idx="2886">
                  <c:v>2.5251265112560262E-2</c:v>
                </c:pt>
                <c:pt idx="2887">
                  <c:v>2.5252087072020757E-2</c:v>
                </c:pt>
                <c:pt idx="2888">
                  <c:v>2.5252902380001885E-2</c:v>
                </c:pt>
                <c:pt idx="2889">
                  <c:v>2.5253711036263837E-2</c:v>
                </c:pt>
                <c:pt idx="2890">
                  <c:v>2.5254513040726678E-2</c:v>
                </c:pt>
                <c:pt idx="2891">
                  <c:v>2.525530839355028E-2</c:v>
                </c:pt>
                <c:pt idx="2892">
                  <c:v>2.5256097094734642E-2</c:v>
                </c:pt>
                <c:pt idx="2893">
                  <c:v>2.5256879144039956E-2</c:v>
                </c:pt>
                <c:pt idx="2894">
                  <c:v>2.5257654541785968E-2</c:v>
                </c:pt>
                <c:pt idx="2895">
                  <c:v>2.5258423287812803E-2</c:v>
                </c:pt>
                <c:pt idx="2896">
                  <c:v>2.5259293709707364E-2</c:v>
                </c:pt>
                <c:pt idx="2897">
                  <c:v>2.5260048202175867E-2</c:v>
                </c:pt>
                <c:pt idx="2898">
                  <c:v>2.5260796042925193E-2</c:v>
                </c:pt>
                <c:pt idx="2899">
                  <c:v>2.5261537231955344E-2</c:v>
                </c:pt>
                <c:pt idx="2900">
                  <c:v>2.5262271769186384E-2</c:v>
                </c:pt>
                <c:pt idx="2901">
                  <c:v>2.526299965485812E-2</c:v>
                </c:pt>
                <c:pt idx="2902">
                  <c:v>2.5263720888810681E-2</c:v>
                </c:pt>
                <c:pt idx="2903">
                  <c:v>2.5264435470964131E-2</c:v>
                </c:pt>
                <c:pt idx="2904">
                  <c:v>2.526514340147834E-2</c:v>
                </c:pt>
                <c:pt idx="2905">
                  <c:v>2.5265844680433247E-2</c:v>
                </c:pt>
                <c:pt idx="2906">
                  <c:v>2.5266539307589042E-2</c:v>
                </c:pt>
                <c:pt idx="2907">
                  <c:v>2.5267227282945726E-2</c:v>
                </c:pt>
                <c:pt idx="2908">
                  <c:v>2.5267908606743106E-2</c:v>
                </c:pt>
                <c:pt idx="2909">
                  <c:v>2.5268583278821311E-2</c:v>
                </c:pt>
                <c:pt idx="2910">
                  <c:v>2.5269251299260276E-2</c:v>
                </c:pt>
                <c:pt idx="2911">
                  <c:v>2.526991266790013E-2</c:v>
                </c:pt>
                <c:pt idx="2912">
                  <c:v>2.5270567384820808E-2</c:v>
                </c:pt>
                <c:pt idx="2913">
                  <c:v>2.5271215450182183E-2</c:v>
                </c:pt>
                <c:pt idx="2914">
                  <c:v>2.5271856863584574E-2</c:v>
                </c:pt>
                <c:pt idx="2915">
                  <c:v>2.5272491625507598E-2</c:v>
                </c:pt>
                <c:pt idx="2916">
                  <c:v>2.5275072247010755E-2</c:v>
                </c:pt>
                <c:pt idx="2917">
                  <c:v>2.5275691892039376E-2</c:v>
                </c:pt>
                <c:pt idx="2918">
                  <c:v>2.5276304884362943E-2</c:v>
                </c:pt>
                <c:pt idx="2919">
                  <c:v>2.5276911224167975E-2</c:v>
                </c:pt>
                <c:pt idx="2920">
                  <c:v>2.5277510911267953E-2</c:v>
                </c:pt>
                <c:pt idx="2921">
                  <c:v>2.5278103945796104E-2</c:v>
                </c:pt>
                <c:pt idx="2922">
                  <c:v>2.5278690327645847E-2</c:v>
                </c:pt>
                <c:pt idx="2923">
                  <c:v>2.5279270056897118E-2</c:v>
                </c:pt>
                <c:pt idx="2924">
                  <c:v>2.5280771332567564E-2</c:v>
                </c:pt>
                <c:pt idx="2925">
                  <c:v>2.5280409557524308E-2</c:v>
                </c:pt>
                <c:pt idx="2926">
                  <c:v>2.5280969328820291E-2</c:v>
                </c:pt>
                <c:pt idx="2927">
                  <c:v>2.5281522447597737E-2</c:v>
                </c:pt>
                <c:pt idx="2928">
                  <c:v>2.5282995368183236E-2</c:v>
                </c:pt>
                <c:pt idx="2929">
                  <c:v>2.5282608727170697E-2</c:v>
                </c:pt>
                <c:pt idx="2930">
                  <c:v>2.52831418880195E-2</c:v>
                </c:pt>
                <c:pt idx="2931">
                  <c:v>2.5283668396243186E-2</c:v>
                </c:pt>
                <c:pt idx="2932">
                  <c:v>2.5284188251841755E-2</c:v>
                </c:pt>
                <c:pt idx="2933">
                  <c:v>2.5284701454788561E-2</c:v>
                </c:pt>
                <c:pt idx="2934">
                  <c:v>2.5285208005136894E-2</c:v>
                </c:pt>
                <c:pt idx="2935">
                  <c:v>2.5285707902833465E-2</c:v>
                </c:pt>
                <c:pt idx="2936">
                  <c:v>2.5286201147904919E-2</c:v>
                </c:pt>
                <c:pt idx="2937">
                  <c:v>2.5286687740324609E-2</c:v>
                </c:pt>
                <c:pt idx="2938">
                  <c:v>2.5287167680145828E-2</c:v>
                </c:pt>
                <c:pt idx="2939">
                  <c:v>2.5287640967341929E-2</c:v>
                </c:pt>
                <c:pt idx="2940">
                  <c:v>2.5288107601939558E-2</c:v>
                </c:pt>
                <c:pt idx="2941">
                  <c:v>2.5288567583858779E-2</c:v>
                </c:pt>
                <c:pt idx="2942">
                  <c:v>2.5289941202770727E-2</c:v>
                </c:pt>
                <c:pt idx="2943">
                  <c:v>2.5289467589821868E-2</c:v>
                </c:pt>
                <c:pt idx="2944">
                  <c:v>2.5289907613812446E-2</c:v>
                </c:pt>
                <c:pt idx="2945">
                  <c:v>2.5290340985257842E-2</c:v>
                </c:pt>
                <c:pt idx="2946">
                  <c:v>2.5290767704051476E-2</c:v>
                </c:pt>
                <c:pt idx="2947">
                  <c:v>2.5291187770193346E-2</c:v>
                </c:pt>
                <c:pt idx="2948">
                  <c:v>2.5289941469317512E-2</c:v>
                </c:pt>
                <c:pt idx="2949">
                  <c:v>2.5290346272468511E-2</c:v>
                </c:pt>
                <c:pt idx="2950">
                  <c:v>2.5290744424140144E-2</c:v>
                </c:pt>
                <c:pt idx="2951">
                  <c:v>2.52911359240926E-2</c:v>
                </c:pt>
                <c:pt idx="2952">
                  <c:v>2.529152077216601E-2</c:v>
                </c:pt>
                <c:pt idx="2953">
                  <c:v>2.5291898968600179E-2</c:v>
                </c:pt>
                <c:pt idx="2954">
                  <c:v>2.5292270513475046E-2</c:v>
                </c:pt>
                <c:pt idx="2955">
                  <c:v>2.5292635406470865E-2</c:v>
                </c:pt>
                <c:pt idx="2956">
                  <c:v>2.5293044282284072E-2</c:v>
                </c:pt>
                <c:pt idx="2957">
                  <c:v>2.5293394921641621E-2</c:v>
                </c:pt>
                <c:pt idx="2958">
                  <c:v>2.5293738909359931E-2</c:v>
                </c:pt>
                <c:pt idx="2959">
                  <c:v>2.5294076245518937E-2</c:v>
                </c:pt>
                <c:pt idx="2960">
                  <c:v>2.5294406929878832E-2</c:v>
                </c:pt>
                <c:pt idx="2961">
                  <c:v>2.5294730962519552E-2</c:v>
                </c:pt>
                <c:pt idx="2962">
                  <c:v>2.5295048343521032E-2</c:v>
                </c:pt>
                <c:pt idx="2963">
                  <c:v>2.52953590727234E-2</c:v>
                </c:pt>
                <c:pt idx="2964">
                  <c:v>2.5295663150366465E-2</c:v>
                </c:pt>
                <c:pt idx="2965">
                  <c:v>2.5295960576210419E-2</c:v>
                </c:pt>
                <c:pt idx="2966">
                  <c:v>2.5296292346581595E-2</c:v>
                </c:pt>
                <c:pt idx="2967">
                  <c:v>2.5296575518867215E-2</c:v>
                </c:pt>
                <c:pt idx="2968">
                  <c:v>2.5297760313329754E-2</c:v>
                </c:pt>
                <c:pt idx="2969">
                  <c:v>2.5297121908121056E-2</c:v>
                </c:pt>
                <c:pt idx="2970">
                  <c:v>2.529738512524915E-2</c:v>
                </c:pt>
                <c:pt idx="2971">
                  <c:v>2.5297641690738004E-2</c:v>
                </c:pt>
                <c:pt idx="2972">
                  <c:v>2.5298798051025528E-2</c:v>
                </c:pt>
                <c:pt idx="2973">
                  <c:v>2.5299040854962485E-2</c:v>
                </c:pt>
                <c:pt idx="2974">
                  <c:v>2.5298371476889514E-2</c:v>
                </c:pt>
                <c:pt idx="2975">
                  <c:v>2.5298601435741475E-2</c:v>
                </c:pt>
                <c:pt idx="2976">
                  <c:v>2.5298824742634451E-2</c:v>
                </c:pt>
                <c:pt idx="2977">
                  <c:v>2.5299041397808253E-2</c:v>
                </c:pt>
                <c:pt idx="2978">
                  <c:v>2.5299251401502687E-2</c:v>
                </c:pt>
                <c:pt idx="2979">
                  <c:v>2.529945475339801E-2</c:v>
                </c:pt>
                <c:pt idx="2980">
                  <c:v>2.5299651453414285E-2</c:v>
                </c:pt>
                <c:pt idx="2981">
                  <c:v>2.5299841502031128E-2</c:v>
                </c:pt>
                <c:pt idx="2982">
                  <c:v>2.5300024898768925E-2</c:v>
                </c:pt>
                <c:pt idx="2983">
                  <c:v>2.5300201643867481E-2</c:v>
                </c:pt>
                <c:pt idx="2984">
                  <c:v>2.5300371737166927E-2</c:v>
                </c:pt>
                <c:pt idx="2985">
                  <c:v>2.5300535179066941E-2</c:v>
                </c:pt>
                <c:pt idx="2986">
                  <c:v>2.5300691969007971E-2</c:v>
                </c:pt>
                <c:pt idx="2987">
                  <c:v>2.5300842107309762E-2</c:v>
                </c:pt>
                <c:pt idx="2988">
                  <c:v>2.5300985593812442E-2</c:v>
                </c:pt>
                <c:pt idx="2989">
                  <c:v>2.5301122428755818E-2</c:v>
                </c:pt>
                <c:pt idx="2990">
                  <c:v>2.5301252612059955E-2</c:v>
                </c:pt>
                <c:pt idx="2991">
                  <c:v>2.530137614356498E-2</c:v>
                </c:pt>
                <c:pt idx="2992">
                  <c:v>2.5301493023270893E-2</c:v>
                </c:pt>
                <c:pt idx="2993">
                  <c:v>2.5301603251417504E-2</c:v>
                </c:pt>
                <c:pt idx="2994">
                  <c:v>2.5301706827844939E-2</c:v>
                </c:pt>
                <c:pt idx="2995">
                  <c:v>2.5301803752633134E-2</c:v>
                </c:pt>
                <c:pt idx="2996">
                  <c:v>2.5301894025542282E-2</c:v>
                </c:pt>
                <c:pt idx="2997">
                  <c:v>2.5301977647131935E-2</c:v>
                </c:pt>
                <c:pt idx="2998">
                  <c:v>2.5302054616682668E-2</c:v>
                </c:pt>
                <c:pt idx="2999">
                  <c:v>2.5302124934514225E-2</c:v>
                </c:pt>
                <c:pt idx="3000">
                  <c:v>2.5302188600866415E-2</c:v>
                </c:pt>
                <c:pt idx="3001">
                  <c:v>2.5302245615339558E-2</c:v>
                </c:pt>
                <c:pt idx="3002">
                  <c:v>2.5302295978093525E-2</c:v>
                </c:pt>
                <c:pt idx="3003">
                  <c:v>2.5302339689288189E-2</c:v>
                </c:pt>
                <c:pt idx="3004">
                  <c:v>2.5302376748843614E-2</c:v>
                </c:pt>
                <c:pt idx="3005">
                  <c:v>2.530240715651999E-2</c:v>
                </c:pt>
                <c:pt idx="3006">
                  <c:v>2.5302430912557128E-2</c:v>
                </c:pt>
                <c:pt idx="3007">
                  <c:v>2.5302448017034962E-2</c:v>
                </c:pt>
                <c:pt idx="3008">
                  <c:v>2.5302458469633748E-2</c:v>
                </c:pt>
                <c:pt idx="3009">
                  <c:v>2.5302462270513359E-2</c:v>
                </c:pt>
                <c:pt idx="3010">
                  <c:v>2.5302462293295136E-2</c:v>
                </c:pt>
                <c:pt idx="3011">
                  <c:v>2.53024622932152E-2</c:v>
                </c:pt>
                <c:pt idx="3012">
                  <c:v>2.53024622932152E-2</c:v>
                </c:pt>
                <c:pt idx="3013">
                  <c:v>2.53024622932152E-2</c:v>
                </c:pt>
                <c:pt idx="3014">
                  <c:v>2.5302462293295136E-2</c:v>
                </c:pt>
                <c:pt idx="3015">
                  <c:v>2.53024622932152E-2</c:v>
                </c:pt>
                <c:pt idx="3016">
                  <c:v>2.53024622932152E-2</c:v>
                </c:pt>
                <c:pt idx="3017">
                  <c:v>2.53024622932152E-2</c:v>
                </c:pt>
                <c:pt idx="3018">
                  <c:v>2.53024622932152E-2</c:v>
                </c:pt>
                <c:pt idx="3019">
                  <c:v>2.53024622932152E-2</c:v>
                </c:pt>
                <c:pt idx="3020">
                  <c:v>2.5304240708790005E-2</c:v>
                </c:pt>
                <c:pt idx="3021">
                  <c:v>2.5304240708790005E-2</c:v>
                </c:pt>
                <c:pt idx="3022">
                  <c:v>2.5304240708790005E-2</c:v>
                </c:pt>
                <c:pt idx="3023">
                  <c:v>2.5304240708763359E-2</c:v>
                </c:pt>
                <c:pt idx="3024">
                  <c:v>2.53024622932152E-2</c:v>
                </c:pt>
                <c:pt idx="3025">
                  <c:v>2.53024622932152E-2</c:v>
                </c:pt>
                <c:pt idx="3026">
                  <c:v>2.53024622932152E-2</c:v>
                </c:pt>
                <c:pt idx="3027">
                  <c:v>2.5302462293295136E-2</c:v>
                </c:pt>
                <c:pt idx="3028">
                  <c:v>2.5302462293295136E-2</c:v>
                </c:pt>
                <c:pt idx="3029">
                  <c:v>2.53024622932152E-2</c:v>
                </c:pt>
                <c:pt idx="3030">
                  <c:v>2.5302462293295136E-2</c:v>
                </c:pt>
                <c:pt idx="3031">
                  <c:v>2.5302462293375072E-2</c:v>
                </c:pt>
                <c:pt idx="3032">
                  <c:v>2.53024622932152E-2</c:v>
                </c:pt>
                <c:pt idx="3033">
                  <c:v>2.5302462293295136E-2</c:v>
                </c:pt>
                <c:pt idx="3034">
                  <c:v>2.5302462293295136E-2</c:v>
                </c:pt>
                <c:pt idx="3035">
                  <c:v>2.53024622932152E-2</c:v>
                </c:pt>
                <c:pt idx="3036">
                  <c:v>2.5302462293135264E-2</c:v>
                </c:pt>
                <c:pt idx="3037">
                  <c:v>2.5302462293295136E-2</c:v>
                </c:pt>
                <c:pt idx="3038">
                  <c:v>2.5302462293295136E-2</c:v>
                </c:pt>
                <c:pt idx="3039">
                  <c:v>2.5302462293135264E-2</c:v>
                </c:pt>
                <c:pt idx="3040">
                  <c:v>2.5302462293135264E-2</c:v>
                </c:pt>
                <c:pt idx="3041">
                  <c:v>2.53024622932152E-2</c:v>
                </c:pt>
                <c:pt idx="3042">
                  <c:v>2.5302462293295136E-2</c:v>
                </c:pt>
                <c:pt idx="3043">
                  <c:v>2.53024622932152E-2</c:v>
                </c:pt>
                <c:pt idx="3044">
                  <c:v>2.53024622932152E-2</c:v>
                </c:pt>
                <c:pt idx="3045">
                  <c:v>2.5302462293295136E-2</c:v>
                </c:pt>
                <c:pt idx="3046">
                  <c:v>2.5302462293295136E-2</c:v>
                </c:pt>
                <c:pt idx="3047">
                  <c:v>2.53024622932152E-2</c:v>
                </c:pt>
                <c:pt idx="3048">
                  <c:v>2.53024622932152E-2</c:v>
                </c:pt>
                <c:pt idx="3049">
                  <c:v>2.5302462293295136E-2</c:v>
                </c:pt>
                <c:pt idx="3050">
                  <c:v>2.53024622932152E-2</c:v>
                </c:pt>
                <c:pt idx="3051">
                  <c:v>2.53024622932152E-2</c:v>
                </c:pt>
                <c:pt idx="3052">
                  <c:v>2.5302462293295136E-2</c:v>
                </c:pt>
                <c:pt idx="3053">
                  <c:v>2.53024622932152E-2</c:v>
                </c:pt>
                <c:pt idx="3054">
                  <c:v>2.53024622932152E-2</c:v>
                </c:pt>
                <c:pt idx="3055">
                  <c:v>2.5302462293295136E-2</c:v>
                </c:pt>
                <c:pt idx="3056">
                  <c:v>2.5302462293295136E-2</c:v>
                </c:pt>
                <c:pt idx="3057">
                  <c:v>2.5302462293135264E-2</c:v>
                </c:pt>
                <c:pt idx="3058">
                  <c:v>2.53024622932152E-2</c:v>
                </c:pt>
                <c:pt idx="3059">
                  <c:v>2.5302462293295136E-2</c:v>
                </c:pt>
                <c:pt idx="3060">
                  <c:v>2.5302462293295136E-2</c:v>
                </c:pt>
                <c:pt idx="3061">
                  <c:v>2.53024622932152E-2</c:v>
                </c:pt>
                <c:pt idx="3062">
                  <c:v>2.53024622932152E-2</c:v>
                </c:pt>
                <c:pt idx="3063">
                  <c:v>2.53024622932152E-2</c:v>
                </c:pt>
                <c:pt idx="3064">
                  <c:v>2.53024622932152E-2</c:v>
                </c:pt>
                <c:pt idx="3065">
                  <c:v>2.53024622932152E-2</c:v>
                </c:pt>
                <c:pt idx="3066">
                  <c:v>2.53024622932152E-2</c:v>
                </c:pt>
                <c:pt idx="3067">
                  <c:v>2.5302462293295136E-2</c:v>
                </c:pt>
                <c:pt idx="3068">
                  <c:v>2.5302462293135264E-2</c:v>
                </c:pt>
                <c:pt idx="3069">
                  <c:v>2.5302462293135264E-2</c:v>
                </c:pt>
                <c:pt idx="3070">
                  <c:v>2.53024622932152E-2</c:v>
                </c:pt>
                <c:pt idx="3071">
                  <c:v>2.53024622932152E-2</c:v>
                </c:pt>
                <c:pt idx="3072">
                  <c:v>2.53024622932152E-2</c:v>
                </c:pt>
                <c:pt idx="3073">
                  <c:v>2.5302462293295136E-2</c:v>
                </c:pt>
                <c:pt idx="3074">
                  <c:v>2.53024622932152E-2</c:v>
                </c:pt>
                <c:pt idx="3075">
                  <c:v>2.5302462293295136E-2</c:v>
                </c:pt>
                <c:pt idx="3076">
                  <c:v>2.53024622932152E-2</c:v>
                </c:pt>
                <c:pt idx="3077">
                  <c:v>2.5302462293295136E-2</c:v>
                </c:pt>
                <c:pt idx="3078">
                  <c:v>2.5302462293295136E-2</c:v>
                </c:pt>
                <c:pt idx="3079">
                  <c:v>2.5302462293135264E-2</c:v>
                </c:pt>
                <c:pt idx="3080">
                  <c:v>2.53024622932152E-2</c:v>
                </c:pt>
                <c:pt idx="3081">
                  <c:v>2.5302462293295136E-2</c:v>
                </c:pt>
                <c:pt idx="3082">
                  <c:v>2.5302462293295136E-2</c:v>
                </c:pt>
                <c:pt idx="3083">
                  <c:v>2.5302462293135264E-2</c:v>
                </c:pt>
                <c:pt idx="3084">
                  <c:v>2.53024622932152E-2</c:v>
                </c:pt>
                <c:pt idx="3085">
                  <c:v>2.5302462293295136E-2</c:v>
                </c:pt>
                <c:pt idx="3086">
                  <c:v>2.53024622932152E-2</c:v>
                </c:pt>
                <c:pt idx="3087">
                  <c:v>2.53024622932152E-2</c:v>
                </c:pt>
                <c:pt idx="3088">
                  <c:v>2.5302462293295136E-2</c:v>
                </c:pt>
                <c:pt idx="3089">
                  <c:v>2.5302462293295136E-2</c:v>
                </c:pt>
                <c:pt idx="3090">
                  <c:v>2.53024622932152E-2</c:v>
                </c:pt>
                <c:pt idx="3091">
                  <c:v>2.5302462293295136E-2</c:v>
                </c:pt>
                <c:pt idx="3092">
                  <c:v>2.5302462293295136E-2</c:v>
                </c:pt>
                <c:pt idx="3093">
                  <c:v>2.53024622932152E-2</c:v>
                </c:pt>
                <c:pt idx="3094">
                  <c:v>2.53024622932152E-2</c:v>
                </c:pt>
                <c:pt idx="3095">
                  <c:v>2.53024622932152E-2</c:v>
                </c:pt>
                <c:pt idx="3096">
                  <c:v>2.5302462293295136E-2</c:v>
                </c:pt>
                <c:pt idx="3097">
                  <c:v>2.53024622932152E-2</c:v>
                </c:pt>
                <c:pt idx="3098">
                  <c:v>2.5302462293295136E-2</c:v>
                </c:pt>
                <c:pt idx="3099">
                  <c:v>2.53024622932152E-2</c:v>
                </c:pt>
                <c:pt idx="3100">
                  <c:v>2.53024622932152E-2</c:v>
                </c:pt>
                <c:pt idx="3101">
                  <c:v>2.5302462293135264E-2</c:v>
                </c:pt>
                <c:pt idx="3102">
                  <c:v>2.53024622932152E-2</c:v>
                </c:pt>
                <c:pt idx="3103">
                  <c:v>2.5302462293295136E-2</c:v>
                </c:pt>
                <c:pt idx="3104">
                  <c:v>2.53024622932152E-2</c:v>
                </c:pt>
                <c:pt idx="3105">
                  <c:v>2.53024622932152E-2</c:v>
                </c:pt>
                <c:pt idx="3106">
                  <c:v>2.5302462293295136E-2</c:v>
                </c:pt>
                <c:pt idx="3107">
                  <c:v>2.53024622932152E-2</c:v>
                </c:pt>
                <c:pt idx="3108">
                  <c:v>2.53024622932152E-2</c:v>
                </c:pt>
                <c:pt idx="3109">
                  <c:v>2.5302462293295136E-2</c:v>
                </c:pt>
                <c:pt idx="3110">
                  <c:v>2.5302462293295136E-2</c:v>
                </c:pt>
                <c:pt idx="3111">
                  <c:v>2.5302462293295136E-2</c:v>
                </c:pt>
                <c:pt idx="3112">
                  <c:v>2.5302462293135264E-2</c:v>
                </c:pt>
                <c:pt idx="3113">
                  <c:v>2.5302462293295136E-2</c:v>
                </c:pt>
                <c:pt idx="3114">
                  <c:v>2.5302462293295136E-2</c:v>
                </c:pt>
                <c:pt idx="3115">
                  <c:v>2.5302462293135264E-2</c:v>
                </c:pt>
                <c:pt idx="3116">
                  <c:v>2.53024622932152E-2</c:v>
                </c:pt>
                <c:pt idx="3117">
                  <c:v>2.5302462293295136E-2</c:v>
                </c:pt>
                <c:pt idx="3118">
                  <c:v>2.5302462293295136E-2</c:v>
                </c:pt>
                <c:pt idx="3119">
                  <c:v>2.53024622932152E-2</c:v>
                </c:pt>
                <c:pt idx="3120">
                  <c:v>2.5302462293295136E-2</c:v>
                </c:pt>
                <c:pt idx="3121">
                  <c:v>2.5302462293295136E-2</c:v>
                </c:pt>
                <c:pt idx="3122">
                  <c:v>2.53024622932152E-2</c:v>
                </c:pt>
                <c:pt idx="3123">
                  <c:v>2.53024622932152E-2</c:v>
                </c:pt>
                <c:pt idx="3124">
                  <c:v>2.53024622932152E-2</c:v>
                </c:pt>
                <c:pt idx="3125">
                  <c:v>2.5302462293295136E-2</c:v>
                </c:pt>
                <c:pt idx="3126">
                  <c:v>2.53024622932152E-2</c:v>
                </c:pt>
                <c:pt idx="3127">
                  <c:v>2.53024622932152E-2</c:v>
                </c:pt>
                <c:pt idx="3128">
                  <c:v>2.53024622932152E-2</c:v>
                </c:pt>
                <c:pt idx="3129">
                  <c:v>2.5302462293295136E-2</c:v>
                </c:pt>
                <c:pt idx="3130">
                  <c:v>2.53024622932152E-2</c:v>
                </c:pt>
                <c:pt idx="3131">
                  <c:v>2.53024622932152E-2</c:v>
                </c:pt>
                <c:pt idx="3132">
                  <c:v>2.5302462293295136E-2</c:v>
                </c:pt>
                <c:pt idx="3133">
                  <c:v>2.53024622932152E-2</c:v>
                </c:pt>
                <c:pt idx="3134">
                  <c:v>2.53024622932152E-2</c:v>
                </c:pt>
                <c:pt idx="3135">
                  <c:v>2.53024622932152E-2</c:v>
                </c:pt>
                <c:pt idx="3136">
                  <c:v>2.53024622932152E-2</c:v>
                </c:pt>
                <c:pt idx="3137">
                  <c:v>2.53024622932152E-2</c:v>
                </c:pt>
                <c:pt idx="3138">
                  <c:v>2.5302462293295136E-2</c:v>
                </c:pt>
                <c:pt idx="3139">
                  <c:v>2.5302462293295136E-2</c:v>
                </c:pt>
                <c:pt idx="3140">
                  <c:v>2.5302462293295136E-2</c:v>
                </c:pt>
                <c:pt idx="3141">
                  <c:v>2.53024622932152E-2</c:v>
                </c:pt>
                <c:pt idx="3142">
                  <c:v>2.5302462293295136E-2</c:v>
                </c:pt>
                <c:pt idx="3143">
                  <c:v>2.53024622932152E-2</c:v>
                </c:pt>
                <c:pt idx="3144">
                  <c:v>2.53024622932152E-2</c:v>
                </c:pt>
                <c:pt idx="3145">
                  <c:v>2.53024622932152E-2</c:v>
                </c:pt>
                <c:pt idx="3146">
                  <c:v>2.5302462293295136E-2</c:v>
                </c:pt>
                <c:pt idx="3147">
                  <c:v>2.5302462293295136E-2</c:v>
                </c:pt>
                <c:pt idx="3148">
                  <c:v>2.5302462293135264E-2</c:v>
                </c:pt>
                <c:pt idx="3149">
                  <c:v>2.5302462293295136E-2</c:v>
                </c:pt>
                <c:pt idx="3150">
                  <c:v>2.5302462293295136E-2</c:v>
                </c:pt>
                <c:pt idx="3151">
                  <c:v>2.53024622932152E-2</c:v>
                </c:pt>
                <c:pt idx="3152">
                  <c:v>2.53024622932152E-2</c:v>
                </c:pt>
                <c:pt idx="3153">
                  <c:v>2.5302462293295136E-2</c:v>
                </c:pt>
                <c:pt idx="3154">
                  <c:v>2.5302462293295136E-2</c:v>
                </c:pt>
                <c:pt idx="3155">
                  <c:v>2.5303351480179259E-2</c:v>
                </c:pt>
                <c:pt idx="3156">
                  <c:v>2.5302462293295136E-2</c:v>
                </c:pt>
                <c:pt idx="3157">
                  <c:v>2.53024622932152E-2</c:v>
                </c:pt>
                <c:pt idx="3158">
                  <c:v>2.5302462293295136E-2</c:v>
                </c:pt>
                <c:pt idx="3159">
                  <c:v>2.53024622932152E-2</c:v>
                </c:pt>
                <c:pt idx="3160">
                  <c:v>2.53024622932152E-2</c:v>
                </c:pt>
                <c:pt idx="3161">
                  <c:v>2.5302462293295136E-2</c:v>
                </c:pt>
                <c:pt idx="3162">
                  <c:v>2.53024622932152E-2</c:v>
                </c:pt>
                <c:pt idx="3163">
                  <c:v>2.53024622932152E-2</c:v>
                </c:pt>
                <c:pt idx="3164">
                  <c:v>2.5302462293295136E-2</c:v>
                </c:pt>
                <c:pt idx="3165">
                  <c:v>2.5302462293295136E-2</c:v>
                </c:pt>
                <c:pt idx="3166">
                  <c:v>2.53024622932152E-2</c:v>
                </c:pt>
                <c:pt idx="3167">
                  <c:v>2.53024622932152E-2</c:v>
                </c:pt>
                <c:pt idx="3168">
                  <c:v>2.5302462293295136E-2</c:v>
                </c:pt>
                <c:pt idx="3169">
                  <c:v>2.53024622932152E-2</c:v>
                </c:pt>
                <c:pt idx="3170">
                  <c:v>2.53024622932152E-2</c:v>
                </c:pt>
                <c:pt idx="3171">
                  <c:v>2.53024622932152E-2</c:v>
                </c:pt>
                <c:pt idx="3172">
                  <c:v>2.5302462293295136E-2</c:v>
                </c:pt>
                <c:pt idx="3173">
                  <c:v>2.53024622932152E-2</c:v>
                </c:pt>
                <c:pt idx="3174">
                  <c:v>2.5302462293135264E-2</c:v>
                </c:pt>
                <c:pt idx="3175">
                  <c:v>2.5302462293295136E-2</c:v>
                </c:pt>
                <c:pt idx="3176">
                  <c:v>2.53024622932152E-2</c:v>
                </c:pt>
                <c:pt idx="3177">
                  <c:v>2.53024622932152E-2</c:v>
                </c:pt>
                <c:pt idx="3178">
                  <c:v>2.5302462293295136E-2</c:v>
                </c:pt>
                <c:pt idx="3179">
                  <c:v>2.53024622932152E-2</c:v>
                </c:pt>
                <c:pt idx="3180">
                  <c:v>2.5302462293295136E-2</c:v>
                </c:pt>
                <c:pt idx="3181">
                  <c:v>2.5302462293295136E-2</c:v>
                </c:pt>
                <c:pt idx="3182">
                  <c:v>2.53024622932152E-2</c:v>
                </c:pt>
                <c:pt idx="3183">
                  <c:v>2.5302462293295136E-2</c:v>
                </c:pt>
                <c:pt idx="3184">
                  <c:v>2.5302462293295136E-2</c:v>
                </c:pt>
                <c:pt idx="3185">
                  <c:v>2.5302462293135264E-2</c:v>
                </c:pt>
                <c:pt idx="3186">
                  <c:v>2.53024622932152E-2</c:v>
                </c:pt>
                <c:pt idx="3187">
                  <c:v>2.53024622932152E-2</c:v>
                </c:pt>
                <c:pt idx="3188">
                  <c:v>2.53024622932152E-2</c:v>
                </c:pt>
                <c:pt idx="3189">
                  <c:v>2.5302462293135264E-2</c:v>
                </c:pt>
                <c:pt idx="3190">
                  <c:v>2.5302462293135264E-2</c:v>
                </c:pt>
                <c:pt idx="3191">
                  <c:v>2.53024622932152E-2</c:v>
                </c:pt>
                <c:pt idx="3192">
                  <c:v>2.53024622932152E-2</c:v>
                </c:pt>
                <c:pt idx="3193">
                  <c:v>2.53024622932152E-2</c:v>
                </c:pt>
                <c:pt idx="3194">
                  <c:v>2.5302462293295136E-2</c:v>
                </c:pt>
                <c:pt idx="3195">
                  <c:v>2.5302462293295136E-2</c:v>
                </c:pt>
                <c:pt idx="3196">
                  <c:v>2.53024622932152E-2</c:v>
                </c:pt>
                <c:pt idx="3197">
                  <c:v>2.53024622932152E-2</c:v>
                </c:pt>
                <c:pt idx="3198">
                  <c:v>2.5302462293295136E-2</c:v>
                </c:pt>
                <c:pt idx="3199">
                  <c:v>2.5302462293295136E-2</c:v>
                </c:pt>
                <c:pt idx="3200">
                  <c:v>2.53024622932152E-2</c:v>
                </c:pt>
                <c:pt idx="3201">
                  <c:v>2.53024622932152E-2</c:v>
                </c:pt>
                <c:pt idx="3202">
                  <c:v>2.5302462293295136E-2</c:v>
                </c:pt>
                <c:pt idx="3203">
                  <c:v>2.53024622932152E-2</c:v>
                </c:pt>
                <c:pt idx="3204">
                  <c:v>2.53024622932152E-2</c:v>
                </c:pt>
                <c:pt idx="3205">
                  <c:v>2.53024622932152E-2</c:v>
                </c:pt>
                <c:pt idx="3206">
                  <c:v>2.5302462293295136E-2</c:v>
                </c:pt>
                <c:pt idx="3207">
                  <c:v>2.5303351480179259E-2</c:v>
                </c:pt>
                <c:pt idx="3208">
                  <c:v>2.5302462293295136E-2</c:v>
                </c:pt>
                <c:pt idx="3209">
                  <c:v>2.53024622932152E-2</c:v>
                </c:pt>
                <c:pt idx="3210">
                  <c:v>2.53024622932152E-2</c:v>
                </c:pt>
                <c:pt idx="3211">
                  <c:v>2.53024622932152E-2</c:v>
                </c:pt>
                <c:pt idx="3212">
                  <c:v>2.53024622932152E-2</c:v>
                </c:pt>
                <c:pt idx="3213">
                  <c:v>2.5302462293295136E-2</c:v>
                </c:pt>
                <c:pt idx="3214">
                  <c:v>2.53024622932152E-2</c:v>
                </c:pt>
                <c:pt idx="3215">
                  <c:v>2.53024622932152E-2</c:v>
                </c:pt>
                <c:pt idx="3216">
                  <c:v>2.53024622932152E-2</c:v>
                </c:pt>
                <c:pt idx="3217">
                  <c:v>2.53024622932152E-2</c:v>
                </c:pt>
                <c:pt idx="3218">
                  <c:v>2.53024622932152E-2</c:v>
                </c:pt>
                <c:pt idx="3219">
                  <c:v>2.5302462293295136E-2</c:v>
                </c:pt>
                <c:pt idx="3220">
                  <c:v>2.5302462293295136E-2</c:v>
                </c:pt>
                <c:pt idx="3221">
                  <c:v>2.53024622932152E-2</c:v>
                </c:pt>
                <c:pt idx="3222">
                  <c:v>2.5302462293135264E-2</c:v>
                </c:pt>
                <c:pt idx="3223">
                  <c:v>2.53024622932152E-2</c:v>
                </c:pt>
                <c:pt idx="3224">
                  <c:v>2.53024622932152E-2</c:v>
                </c:pt>
                <c:pt idx="3225">
                  <c:v>2.53024622932152E-2</c:v>
                </c:pt>
                <c:pt idx="3226">
                  <c:v>2.5302462293135264E-2</c:v>
                </c:pt>
                <c:pt idx="3227">
                  <c:v>2.5302462293295136E-2</c:v>
                </c:pt>
                <c:pt idx="3228">
                  <c:v>2.5303351480179259E-2</c:v>
                </c:pt>
                <c:pt idx="3229">
                  <c:v>2.5302462293135264E-2</c:v>
                </c:pt>
                <c:pt idx="3230">
                  <c:v>2.5302462293295136E-2</c:v>
                </c:pt>
                <c:pt idx="3231">
                  <c:v>2.53024622932152E-2</c:v>
                </c:pt>
                <c:pt idx="3232">
                  <c:v>2.5302462293295136E-2</c:v>
                </c:pt>
                <c:pt idx="3233">
                  <c:v>2.5302462293295136E-2</c:v>
                </c:pt>
                <c:pt idx="3234">
                  <c:v>2.53024622932152E-2</c:v>
                </c:pt>
                <c:pt idx="3235">
                  <c:v>2.53024622932152E-2</c:v>
                </c:pt>
                <c:pt idx="3236">
                  <c:v>2.53024622932152E-2</c:v>
                </c:pt>
                <c:pt idx="3237">
                  <c:v>2.53024622932152E-2</c:v>
                </c:pt>
                <c:pt idx="3238">
                  <c:v>2.5302462293135264E-2</c:v>
                </c:pt>
                <c:pt idx="3239">
                  <c:v>2.53024622932152E-2</c:v>
                </c:pt>
                <c:pt idx="3240">
                  <c:v>2.53024622932152E-2</c:v>
                </c:pt>
                <c:pt idx="3241">
                  <c:v>2.53024622932152E-2</c:v>
                </c:pt>
                <c:pt idx="3242">
                  <c:v>2.5302462293295136E-2</c:v>
                </c:pt>
                <c:pt idx="3243">
                  <c:v>2.5302462293295136E-2</c:v>
                </c:pt>
                <c:pt idx="3244">
                  <c:v>2.5302462293295136E-2</c:v>
                </c:pt>
                <c:pt idx="3245">
                  <c:v>2.53024622932152E-2</c:v>
                </c:pt>
                <c:pt idx="3246">
                  <c:v>2.53024622932152E-2</c:v>
                </c:pt>
                <c:pt idx="3247">
                  <c:v>2.5302462293295136E-2</c:v>
                </c:pt>
                <c:pt idx="3248">
                  <c:v>2.53024622932152E-2</c:v>
                </c:pt>
                <c:pt idx="3249">
                  <c:v>2.53024622932152E-2</c:v>
                </c:pt>
                <c:pt idx="3250">
                  <c:v>2.5302462293295136E-2</c:v>
                </c:pt>
                <c:pt idx="3251">
                  <c:v>2.5302462293295136E-2</c:v>
                </c:pt>
                <c:pt idx="3252">
                  <c:v>2.53024622932152E-2</c:v>
                </c:pt>
                <c:pt idx="3253">
                  <c:v>2.5302462293295136E-2</c:v>
                </c:pt>
                <c:pt idx="3254">
                  <c:v>2.5302462293295136E-2</c:v>
                </c:pt>
                <c:pt idx="3255">
                  <c:v>2.53024622932152E-2</c:v>
                </c:pt>
                <c:pt idx="3256">
                  <c:v>2.53024622932152E-2</c:v>
                </c:pt>
                <c:pt idx="3257">
                  <c:v>2.5302462293295136E-2</c:v>
                </c:pt>
                <c:pt idx="3258">
                  <c:v>2.53024622932152E-2</c:v>
                </c:pt>
                <c:pt idx="3259">
                  <c:v>2.5305129979047436E-2</c:v>
                </c:pt>
                <c:pt idx="3260">
                  <c:v>2.53024622932152E-2</c:v>
                </c:pt>
                <c:pt idx="3261">
                  <c:v>2.5302462293295136E-2</c:v>
                </c:pt>
                <c:pt idx="3262">
                  <c:v>2.53024622932152E-2</c:v>
                </c:pt>
                <c:pt idx="3263">
                  <c:v>2.5302462293135264E-2</c:v>
                </c:pt>
                <c:pt idx="3264">
                  <c:v>2.53024622932152E-2</c:v>
                </c:pt>
                <c:pt idx="3265">
                  <c:v>2.5302462293295136E-2</c:v>
                </c:pt>
                <c:pt idx="3266">
                  <c:v>2.53024622932152E-2</c:v>
                </c:pt>
                <c:pt idx="3267">
                  <c:v>2.5302462293295136E-2</c:v>
                </c:pt>
                <c:pt idx="3268">
                  <c:v>2.53024622932152E-2</c:v>
                </c:pt>
                <c:pt idx="3269">
                  <c:v>2.5302462293295136E-2</c:v>
                </c:pt>
                <c:pt idx="3270">
                  <c:v>2.5302462293135264E-2</c:v>
                </c:pt>
                <c:pt idx="3271">
                  <c:v>2.53024622932152E-2</c:v>
                </c:pt>
                <c:pt idx="3272">
                  <c:v>2.5302462293295136E-2</c:v>
                </c:pt>
                <c:pt idx="3273">
                  <c:v>2.5302462293295136E-2</c:v>
                </c:pt>
                <c:pt idx="3274">
                  <c:v>2.5302462293295136E-2</c:v>
                </c:pt>
                <c:pt idx="3275">
                  <c:v>2.53024622932152E-2</c:v>
                </c:pt>
                <c:pt idx="3276">
                  <c:v>2.5302462293295136E-2</c:v>
                </c:pt>
                <c:pt idx="3277">
                  <c:v>2.53024622932152E-2</c:v>
                </c:pt>
                <c:pt idx="3278">
                  <c:v>2.53024622932152E-2</c:v>
                </c:pt>
                <c:pt idx="3279">
                  <c:v>2.53024622932152E-2</c:v>
                </c:pt>
                <c:pt idx="3280">
                  <c:v>2.5304240708790005E-2</c:v>
                </c:pt>
                <c:pt idx="3281">
                  <c:v>2.5304240708790005E-2</c:v>
                </c:pt>
                <c:pt idx="3282">
                  <c:v>2.5304240708790005E-2</c:v>
                </c:pt>
                <c:pt idx="3283">
                  <c:v>2.5304240708790005E-2</c:v>
                </c:pt>
                <c:pt idx="3284">
                  <c:v>2.5304240708790005E-2</c:v>
                </c:pt>
                <c:pt idx="3285">
                  <c:v>2.530424070881665E-2</c:v>
                </c:pt>
                <c:pt idx="3286">
                  <c:v>2.5304240708790005E-2</c:v>
                </c:pt>
                <c:pt idx="3287">
                  <c:v>2.5305129979047436E-2</c:v>
                </c:pt>
                <c:pt idx="3288">
                  <c:v>2.5304240708790005E-2</c:v>
                </c:pt>
                <c:pt idx="3289">
                  <c:v>2.5304240708790005E-2</c:v>
                </c:pt>
                <c:pt idx="3290">
                  <c:v>2.5304240708790005E-2</c:v>
                </c:pt>
                <c:pt idx="3291">
                  <c:v>2.530512997906742E-2</c:v>
                </c:pt>
                <c:pt idx="3292">
                  <c:v>2.5304240708790005E-2</c:v>
                </c:pt>
                <c:pt idx="3293">
                  <c:v>2.5304240708790005E-2</c:v>
                </c:pt>
                <c:pt idx="3294">
                  <c:v>2.5304240708790005E-2</c:v>
                </c:pt>
                <c:pt idx="3295">
                  <c:v>2.5304240708790005E-2</c:v>
                </c:pt>
                <c:pt idx="3296">
                  <c:v>2.5304240708790005E-2</c:v>
                </c:pt>
                <c:pt idx="3297">
                  <c:v>2.5304240708790005E-2</c:v>
                </c:pt>
                <c:pt idx="3298">
                  <c:v>2.5304240708790005E-2</c:v>
                </c:pt>
                <c:pt idx="3299">
                  <c:v>2.5304240708790005E-2</c:v>
                </c:pt>
                <c:pt idx="3300">
                  <c:v>2.5304240708763359E-2</c:v>
                </c:pt>
                <c:pt idx="3301">
                  <c:v>2.5304240708790005E-2</c:v>
                </c:pt>
                <c:pt idx="3302">
                  <c:v>2.5304240708790005E-2</c:v>
                </c:pt>
                <c:pt idx="3303">
                  <c:v>2.5304240708790005E-2</c:v>
                </c:pt>
                <c:pt idx="3304">
                  <c:v>2.5304240708790005E-2</c:v>
                </c:pt>
                <c:pt idx="3305">
                  <c:v>2.530512997906742E-2</c:v>
                </c:pt>
                <c:pt idx="3306">
                  <c:v>2.5304240708790005E-2</c:v>
                </c:pt>
                <c:pt idx="3307">
                  <c:v>2.5304240708763359E-2</c:v>
                </c:pt>
                <c:pt idx="3308">
                  <c:v>2.5304240708790005E-2</c:v>
                </c:pt>
                <c:pt idx="3309">
                  <c:v>2.5304240708790005E-2</c:v>
                </c:pt>
                <c:pt idx="3310">
                  <c:v>2.5304240708790005E-2</c:v>
                </c:pt>
                <c:pt idx="3311">
                  <c:v>2.53024622932152E-2</c:v>
                </c:pt>
                <c:pt idx="3312">
                  <c:v>2.53024622932152E-2</c:v>
                </c:pt>
                <c:pt idx="3313">
                  <c:v>2.5302462293295136E-2</c:v>
                </c:pt>
                <c:pt idx="3314">
                  <c:v>2.5302462293295136E-2</c:v>
                </c:pt>
                <c:pt idx="3315">
                  <c:v>2.53024622932152E-2</c:v>
                </c:pt>
                <c:pt idx="3316">
                  <c:v>2.53024622932152E-2</c:v>
                </c:pt>
                <c:pt idx="3317">
                  <c:v>2.53024622932152E-2</c:v>
                </c:pt>
                <c:pt idx="3318">
                  <c:v>2.5302462293295136E-2</c:v>
                </c:pt>
                <c:pt idx="3319">
                  <c:v>2.53024622932152E-2</c:v>
                </c:pt>
                <c:pt idx="3320">
                  <c:v>2.53024622932152E-2</c:v>
                </c:pt>
                <c:pt idx="3321">
                  <c:v>2.53024622932152E-2</c:v>
                </c:pt>
                <c:pt idx="3322">
                  <c:v>2.5302462293295136E-2</c:v>
                </c:pt>
                <c:pt idx="3323">
                  <c:v>2.5302462293295136E-2</c:v>
                </c:pt>
                <c:pt idx="3324">
                  <c:v>2.53024622932152E-2</c:v>
                </c:pt>
                <c:pt idx="3325">
                  <c:v>2.5302462293295136E-2</c:v>
                </c:pt>
                <c:pt idx="3326">
                  <c:v>2.5302462293295136E-2</c:v>
                </c:pt>
                <c:pt idx="3327">
                  <c:v>2.53024622932152E-2</c:v>
                </c:pt>
                <c:pt idx="3328">
                  <c:v>2.53024622932152E-2</c:v>
                </c:pt>
                <c:pt idx="3329">
                  <c:v>2.5303351480179259E-2</c:v>
                </c:pt>
                <c:pt idx="3330">
                  <c:v>2.5302462293295136E-2</c:v>
                </c:pt>
                <c:pt idx="3331">
                  <c:v>2.53024622932152E-2</c:v>
                </c:pt>
                <c:pt idx="3332">
                  <c:v>2.53024622932152E-2</c:v>
                </c:pt>
                <c:pt idx="3333">
                  <c:v>2.5302462293295136E-2</c:v>
                </c:pt>
                <c:pt idx="3334">
                  <c:v>2.53024622932152E-2</c:v>
                </c:pt>
                <c:pt idx="3335">
                  <c:v>2.5302462293295136E-2</c:v>
                </c:pt>
                <c:pt idx="3336">
                  <c:v>2.53024622932152E-2</c:v>
                </c:pt>
                <c:pt idx="3337">
                  <c:v>2.5302462293295136E-2</c:v>
                </c:pt>
                <c:pt idx="3338">
                  <c:v>2.53024622932152E-2</c:v>
                </c:pt>
                <c:pt idx="3339">
                  <c:v>2.53024622932152E-2</c:v>
                </c:pt>
                <c:pt idx="3340">
                  <c:v>2.5302462293295136E-2</c:v>
                </c:pt>
                <c:pt idx="3341">
                  <c:v>2.5302462293295136E-2</c:v>
                </c:pt>
                <c:pt idx="3342">
                  <c:v>2.5302462293135264E-2</c:v>
                </c:pt>
                <c:pt idx="3343">
                  <c:v>2.5302462293295136E-2</c:v>
                </c:pt>
                <c:pt idx="3344">
                  <c:v>2.5302462293295136E-2</c:v>
                </c:pt>
                <c:pt idx="3345">
                  <c:v>2.53024622932152E-2</c:v>
                </c:pt>
                <c:pt idx="3346">
                  <c:v>2.53024622932152E-2</c:v>
                </c:pt>
                <c:pt idx="3347">
                  <c:v>2.5302462293295136E-2</c:v>
                </c:pt>
                <c:pt idx="3348">
                  <c:v>2.53024622932152E-2</c:v>
                </c:pt>
                <c:pt idx="3349">
                  <c:v>2.53024622932152E-2</c:v>
                </c:pt>
                <c:pt idx="3350">
                  <c:v>2.53024622932152E-2</c:v>
                </c:pt>
                <c:pt idx="3351">
                  <c:v>2.53024622932152E-2</c:v>
                </c:pt>
                <c:pt idx="3352">
                  <c:v>2.5302462293295136E-2</c:v>
                </c:pt>
                <c:pt idx="3353">
                  <c:v>2.53024622932152E-2</c:v>
                </c:pt>
                <c:pt idx="3354">
                  <c:v>2.5302462293295136E-2</c:v>
                </c:pt>
                <c:pt idx="3355">
                  <c:v>2.5302462293295136E-2</c:v>
                </c:pt>
                <c:pt idx="3356">
                  <c:v>2.53024622932152E-2</c:v>
                </c:pt>
                <c:pt idx="3357">
                  <c:v>2.5302462293135264E-2</c:v>
                </c:pt>
                <c:pt idx="3358">
                  <c:v>2.53024622932152E-2</c:v>
                </c:pt>
                <c:pt idx="3359">
                  <c:v>2.5302462293295136E-2</c:v>
                </c:pt>
                <c:pt idx="3360">
                  <c:v>2.53024622932152E-2</c:v>
                </c:pt>
                <c:pt idx="3361">
                  <c:v>2.5302462293295136E-2</c:v>
                </c:pt>
                <c:pt idx="3362">
                  <c:v>2.5302462293295136E-2</c:v>
                </c:pt>
                <c:pt idx="3363">
                  <c:v>2.53024622932152E-2</c:v>
                </c:pt>
                <c:pt idx="3364">
                  <c:v>2.5302462293135264E-2</c:v>
                </c:pt>
                <c:pt idx="3365">
                  <c:v>2.5302462293295136E-2</c:v>
                </c:pt>
                <c:pt idx="3366">
                  <c:v>2.53024622932152E-2</c:v>
                </c:pt>
                <c:pt idx="3367">
                  <c:v>2.53024622932152E-2</c:v>
                </c:pt>
                <c:pt idx="3368">
                  <c:v>2.5302462293135264E-2</c:v>
                </c:pt>
                <c:pt idx="3369">
                  <c:v>2.5302462293295136E-2</c:v>
                </c:pt>
                <c:pt idx="3370">
                  <c:v>2.5302462293295136E-2</c:v>
                </c:pt>
                <c:pt idx="3371">
                  <c:v>2.5302462293135264E-2</c:v>
                </c:pt>
                <c:pt idx="3372">
                  <c:v>2.53024622932152E-2</c:v>
                </c:pt>
                <c:pt idx="3373">
                  <c:v>2.5302462293295136E-2</c:v>
                </c:pt>
                <c:pt idx="3374">
                  <c:v>2.5302462293295136E-2</c:v>
                </c:pt>
                <c:pt idx="3375">
                  <c:v>2.53024622932152E-2</c:v>
                </c:pt>
                <c:pt idx="3376">
                  <c:v>2.5302462293295136E-2</c:v>
                </c:pt>
                <c:pt idx="3377">
                  <c:v>2.5302462293295136E-2</c:v>
                </c:pt>
                <c:pt idx="3378">
                  <c:v>2.53024622932152E-2</c:v>
                </c:pt>
                <c:pt idx="3379">
                  <c:v>2.53024622932152E-2</c:v>
                </c:pt>
                <c:pt idx="3380">
                  <c:v>2.5302462293295136E-2</c:v>
                </c:pt>
                <c:pt idx="3381">
                  <c:v>2.5302462293295136E-2</c:v>
                </c:pt>
                <c:pt idx="3382">
                  <c:v>2.53024622932152E-2</c:v>
                </c:pt>
                <c:pt idx="3383">
                  <c:v>2.5302462293295136E-2</c:v>
                </c:pt>
                <c:pt idx="3384">
                  <c:v>2.5302462293295136E-2</c:v>
                </c:pt>
                <c:pt idx="3385">
                  <c:v>2.53024622932152E-2</c:v>
                </c:pt>
                <c:pt idx="3386">
                  <c:v>2.5302462293135264E-2</c:v>
                </c:pt>
                <c:pt idx="3387">
                  <c:v>2.5302462293295136E-2</c:v>
                </c:pt>
                <c:pt idx="3388">
                  <c:v>2.53024622932152E-2</c:v>
                </c:pt>
                <c:pt idx="3389">
                  <c:v>2.53024622932152E-2</c:v>
                </c:pt>
                <c:pt idx="3390">
                  <c:v>2.53024622932152E-2</c:v>
                </c:pt>
                <c:pt idx="3391">
                  <c:v>2.53024622932152E-2</c:v>
                </c:pt>
                <c:pt idx="3392">
                  <c:v>2.5302462293295136E-2</c:v>
                </c:pt>
                <c:pt idx="3393">
                  <c:v>2.53024622932152E-2</c:v>
                </c:pt>
                <c:pt idx="3394">
                  <c:v>2.53024622932152E-2</c:v>
                </c:pt>
                <c:pt idx="3395">
                  <c:v>2.53024622932152E-2</c:v>
                </c:pt>
                <c:pt idx="3396">
                  <c:v>2.5302462293135264E-2</c:v>
                </c:pt>
                <c:pt idx="3397">
                  <c:v>2.53024622932152E-2</c:v>
                </c:pt>
                <c:pt idx="3398">
                  <c:v>2.53024622932152E-2</c:v>
                </c:pt>
                <c:pt idx="3399">
                  <c:v>2.53024622932152E-2</c:v>
                </c:pt>
                <c:pt idx="3400">
                  <c:v>2.53024622932152E-2</c:v>
                </c:pt>
                <c:pt idx="3401">
                  <c:v>2.53024622932152E-2</c:v>
                </c:pt>
                <c:pt idx="3402">
                  <c:v>2.53024622932152E-2</c:v>
                </c:pt>
                <c:pt idx="3403">
                  <c:v>2.53024622932152E-2</c:v>
                </c:pt>
                <c:pt idx="3404">
                  <c:v>2.5302462293295136E-2</c:v>
                </c:pt>
                <c:pt idx="3405">
                  <c:v>2.5302462293295136E-2</c:v>
                </c:pt>
                <c:pt idx="3406">
                  <c:v>2.5302462293295136E-2</c:v>
                </c:pt>
                <c:pt idx="3407">
                  <c:v>2.53024622932152E-2</c:v>
                </c:pt>
                <c:pt idx="3408">
                  <c:v>2.53024622932152E-2</c:v>
                </c:pt>
                <c:pt idx="3409">
                  <c:v>2.53024622932152E-2</c:v>
                </c:pt>
                <c:pt idx="3410">
                  <c:v>2.5302462293295136E-2</c:v>
                </c:pt>
                <c:pt idx="3411">
                  <c:v>2.53024622932152E-2</c:v>
                </c:pt>
                <c:pt idx="3412">
                  <c:v>2.5302462293295136E-2</c:v>
                </c:pt>
                <c:pt idx="3413">
                  <c:v>2.53024622932152E-2</c:v>
                </c:pt>
                <c:pt idx="3414">
                  <c:v>2.5302462293135264E-2</c:v>
                </c:pt>
                <c:pt idx="3415">
                  <c:v>2.53024622932152E-2</c:v>
                </c:pt>
                <c:pt idx="3416">
                  <c:v>2.53024622932152E-2</c:v>
                </c:pt>
                <c:pt idx="3417">
                  <c:v>2.53024622932152E-2</c:v>
                </c:pt>
                <c:pt idx="3418">
                  <c:v>2.5302462293295136E-2</c:v>
                </c:pt>
                <c:pt idx="3419">
                  <c:v>2.53024622932152E-2</c:v>
                </c:pt>
                <c:pt idx="3420">
                  <c:v>2.53024622932152E-2</c:v>
                </c:pt>
                <c:pt idx="3421">
                  <c:v>2.5302462293295136E-2</c:v>
                </c:pt>
                <c:pt idx="3422">
                  <c:v>2.53024622932152E-2</c:v>
                </c:pt>
                <c:pt idx="3423">
                  <c:v>2.53024622932152E-2</c:v>
                </c:pt>
                <c:pt idx="3424">
                  <c:v>2.5302462293295136E-2</c:v>
                </c:pt>
                <c:pt idx="3425">
                  <c:v>2.53024622932152E-2</c:v>
                </c:pt>
                <c:pt idx="3426">
                  <c:v>2.53024622932152E-2</c:v>
                </c:pt>
                <c:pt idx="3427">
                  <c:v>2.53024622932152E-2</c:v>
                </c:pt>
                <c:pt idx="3428">
                  <c:v>2.5302462293295136E-2</c:v>
                </c:pt>
                <c:pt idx="3429">
                  <c:v>2.5302462293295136E-2</c:v>
                </c:pt>
                <c:pt idx="3430">
                  <c:v>2.53024622932152E-2</c:v>
                </c:pt>
                <c:pt idx="3431">
                  <c:v>2.53024622932152E-2</c:v>
                </c:pt>
                <c:pt idx="3432">
                  <c:v>2.53024622932152E-2</c:v>
                </c:pt>
                <c:pt idx="3433">
                  <c:v>2.53024622932152E-2</c:v>
                </c:pt>
                <c:pt idx="3434">
                  <c:v>2.53024622932152E-2</c:v>
                </c:pt>
                <c:pt idx="3435">
                  <c:v>2.5303351480179259E-2</c:v>
                </c:pt>
                <c:pt idx="3436">
                  <c:v>2.5302462293295136E-2</c:v>
                </c:pt>
                <c:pt idx="3437">
                  <c:v>2.5302462293135264E-2</c:v>
                </c:pt>
                <c:pt idx="3438">
                  <c:v>2.53024622932152E-2</c:v>
                </c:pt>
                <c:pt idx="3439">
                  <c:v>2.5302462293295136E-2</c:v>
                </c:pt>
                <c:pt idx="3440">
                  <c:v>2.53024622932152E-2</c:v>
                </c:pt>
                <c:pt idx="3441">
                  <c:v>2.53024622932152E-2</c:v>
                </c:pt>
                <c:pt idx="3442">
                  <c:v>2.5302462293295136E-2</c:v>
                </c:pt>
                <c:pt idx="3443">
                  <c:v>2.5302462293295136E-2</c:v>
                </c:pt>
                <c:pt idx="3444">
                  <c:v>2.5302462293295136E-2</c:v>
                </c:pt>
                <c:pt idx="3445">
                  <c:v>2.53024622932152E-2</c:v>
                </c:pt>
                <c:pt idx="3446">
                  <c:v>2.5302462293295136E-2</c:v>
                </c:pt>
                <c:pt idx="3447">
                  <c:v>2.53024622932152E-2</c:v>
                </c:pt>
                <c:pt idx="3448">
                  <c:v>2.53024622932152E-2</c:v>
                </c:pt>
                <c:pt idx="3449">
                  <c:v>2.53024622932152E-2</c:v>
                </c:pt>
                <c:pt idx="3450">
                  <c:v>2.5302462293295136E-2</c:v>
                </c:pt>
                <c:pt idx="3451">
                  <c:v>2.5302462293295136E-2</c:v>
                </c:pt>
                <c:pt idx="3452">
                  <c:v>2.53024622932152E-2</c:v>
                </c:pt>
                <c:pt idx="3453">
                  <c:v>2.5302462293295136E-2</c:v>
                </c:pt>
                <c:pt idx="3454">
                  <c:v>2.5302462293295136E-2</c:v>
                </c:pt>
                <c:pt idx="3455">
                  <c:v>2.53024622932152E-2</c:v>
                </c:pt>
                <c:pt idx="3456">
                  <c:v>2.53024622932152E-2</c:v>
                </c:pt>
                <c:pt idx="3457">
                  <c:v>2.5302462293295136E-2</c:v>
                </c:pt>
                <c:pt idx="3458">
                  <c:v>2.53024622932152E-2</c:v>
                </c:pt>
                <c:pt idx="3459">
                  <c:v>2.5302462293135264E-2</c:v>
                </c:pt>
                <c:pt idx="3460">
                  <c:v>2.5302462293295136E-2</c:v>
                </c:pt>
                <c:pt idx="3461">
                  <c:v>2.53024622932152E-2</c:v>
                </c:pt>
                <c:pt idx="3462">
                  <c:v>2.5302462293295136E-2</c:v>
                </c:pt>
                <c:pt idx="3463">
                  <c:v>2.5302462293135264E-2</c:v>
                </c:pt>
                <c:pt idx="3464">
                  <c:v>2.53024622932152E-2</c:v>
                </c:pt>
                <c:pt idx="3465">
                  <c:v>2.5302462293295136E-2</c:v>
                </c:pt>
                <c:pt idx="3466">
                  <c:v>2.53024622932152E-2</c:v>
                </c:pt>
                <c:pt idx="3467">
                  <c:v>2.5302462293295136E-2</c:v>
                </c:pt>
                <c:pt idx="3468">
                  <c:v>2.53024622932152E-2</c:v>
                </c:pt>
                <c:pt idx="3469">
                  <c:v>2.5302462293295136E-2</c:v>
                </c:pt>
                <c:pt idx="3470">
                  <c:v>2.5302462293295136E-2</c:v>
                </c:pt>
                <c:pt idx="3471">
                  <c:v>2.53024622932152E-2</c:v>
                </c:pt>
                <c:pt idx="3472">
                  <c:v>2.53024622932152E-2</c:v>
                </c:pt>
                <c:pt idx="3473">
                  <c:v>2.5302462293295136E-2</c:v>
                </c:pt>
                <c:pt idx="3474">
                  <c:v>2.5302462293295136E-2</c:v>
                </c:pt>
                <c:pt idx="3475">
                  <c:v>2.53024622932152E-2</c:v>
                </c:pt>
                <c:pt idx="3476">
                  <c:v>2.53024622932152E-2</c:v>
                </c:pt>
                <c:pt idx="3477">
                  <c:v>2.53024622932152E-2</c:v>
                </c:pt>
                <c:pt idx="3478">
                  <c:v>2.5302462293295136E-2</c:v>
                </c:pt>
                <c:pt idx="3479">
                  <c:v>2.53024622932152E-2</c:v>
                </c:pt>
                <c:pt idx="3480">
                  <c:v>2.53024622932152E-2</c:v>
                </c:pt>
                <c:pt idx="3481">
                  <c:v>2.5302462293295136E-2</c:v>
                </c:pt>
                <c:pt idx="3482">
                  <c:v>2.5302462293295136E-2</c:v>
                </c:pt>
                <c:pt idx="3483">
                  <c:v>2.53024622932152E-2</c:v>
                </c:pt>
                <c:pt idx="3484">
                  <c:v>2.5302462293295136E-2</c:v>
                </c:pt>
                <c:pt idx="3485">
                  <c:v>2.5302462293295136E-2</c:v>
                </c:pt>
                <c:pt idx="3486">
                  <c:v>2.53024622932152E-2</c:v>
                </c:pt>
                <c:pt idx="3487">
                  <c:v>2.5304240708763359E-2</c:v>
                </c:pt>
                <c:pt idx="3488">
                  <c:v>2.5304240708790005E-2</c:v>
                </c:pt>
                <c:pt idx="3489">
                  <c:v>2.5304240708763359E-2</c:v>
                </c:pt>
                <c:pt idx="3490">
                  <c:v>2.5304240708790005E-2</c:v>
                </c:pt>
                <c:pt idx="3491">
                  <c:v>2.5304240708790005E-2</c:v>
                </c:pt>
                <c:pt idx="3492">
                  <c:v>2.5304240708790005E-2</c:v>
                </c:pt>
                <c:pt idx="3493">
                  <c:v>2.5304240708790005E-2</c:v>
                </c:pt>
                <c:pt idx="3494">
                  <c:v>2.5304240708763359E-2</c:v>
                </c:pt>
                <c:pt idx="3495">
                  <c:v>2.5305129979047436E-2</c:v>
                </c:pt>
                <c:pt idx="3496">
                  <c:v>2.5304240708790005E-2</c:v>
                </c:pt>
                <c:pt idx="3497">
                  <c:v>2.5304240708790005E-2</c:v>
                </c:pt>
                <c:pt idx="3498">
                  <c:v>2.5304240708763359E-2</c:v>
                </c:pt>
                <c:pt idx="3499">
                  <c:v>2.530512997906742E-2</c:v>
                </c:pt>
                <c:pt idx="3500">
                  <c:v>2.5304240708790005E-2</c:v>
                </c:pt>
                <c:pt idx="3501">
                  <c:v>2.5304240708790005E-2</c:v>
                </c:pt>
                <c:pt idx="3502">
                  <c:v>2.5304240708790005E-2</c:v>
                </c:pt>
                <c:pt idx="3503">
                  <c:v>2.5304240708790005E-2</c:v>
                </c:pt>
                <c:pt idx="3504">
                  <c:v>2.5304240708790005E-2</c:v>
                </c:pt>
                <c:pt idx="3505">
                  <c:v>2.5304240708790005E-2</c:v>
                </c:pt>
                <c:pt idx="3506">
                  <c:v>2.5304240708790005E-2</c:v>
                </c:pt>
                <c:pt idx="3507">
                  <c:v>2.530424070881665E-2</c:v>
                </c:pt>
                <c:pt idx="3508">
                  <c:v>2.5304240708790005E-2</c:v>
                </c:pt>
                <c:pt idx="3509">
                  <c:v>2.5304240708790005E-2</c:v>
                </c:pt>
                <c:pt idx="3510">
                  <c:v>2.5304240708790005E-2</c:v>
                </c:pt>
                <c:pt idx="3511">
                  <c:v>2.5304240708790005E-2</c:v>
                </c:pt>
                <c:pt idx="3512">
                  <c:v>2.5304240708790005E-2</c:v>
                </c:pt>
                <c:pt idx="3513">
                  <c:v>2.5305129979047436E-2</c:v>
                </c:pt>
                <c:pt idx="3514">
                  <c:v>2.5304240708790005E-2</c:v>
                </c:pt>
                <c:pt idx="3515">
                  <c:v>2.5304240708790005E-2</c:v>
                </c:pt>
                <c:pt idx="3516">
                  <c:v>2.5304240708763359E-2</c:v>
                </c:pt>
                <c:pt idx="3517">
                  <c:v>2.530424070881665E-2</c:v>
                </c:pt>
                <c:pt idx="3518">
                  <c:v>2.5304240708790005E-2</c:v>
                </c:pt>
                <c:pt idx="3519">
                  <c:v>2.5304240708790005E-2</c:v>
                </c:pt>
                <c:pt idx="3520">
                  <c:v>2.5304240708790005E-2</c:v>
                </c:pt>
                <c:pt idx="3521">
                  <c:v>2.5304240708790005E-2</c:v>
                </c:pt>
                <c:pt idx="3522">
                  <c:v>2.5304240708790005E-2</c:v>
                </c:pt>
                <c:pt idx="3523">
                  <c:v>2.5304240708763359E-2</c:v>
                </c:pt>
                <c:pt idx="3524">
                  <c:v>2.530424070881665E-2</c:v>
                </c:pt>
                <c:pt idx="3525">
                  <c:v>2.5304240708790005E-2</c:v>
                </c:pt>
                <c:pt idx="3526">
                  <c:v>2.5304240708790005E-2</c:v>
                </c:pt>
                <c:pt idx="3527">
                  <c:v>2.5305129979047436E-2</c:v>
                </c:pt>
                <c:pt idx="3528">
                  <c:v>2.5304240708790005E-2</c:v>
                </c:pt>
                <c:pt idx="3529">
                  <c:v>2.5304240708790005E-2</c:v>
                </c:pt>
                <c:pt idx="3530">
                  <c:v>2.530424070881665E-2</c:v>
                </c:pt>
                <c:pt idx="3531">
                  <c:v>2.5304240708790005E-2</c:v>
                </c:pt>
                <c:pt idx="3532">
                  <c:v>2.5304240708790005E-2</c:v>
                </c:pt>
                <c:pt idx="3533">
                  <c:v>2.530512997906742E-2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293056"/>
        <c:axId val="181294592"/>
      </c:lineChart>
      <c:dateAx>
        <c:axId val="1812930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945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1294592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812930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2.0329999999990633E-3</c:v>
                </c:pt>
                <c:pt idx="1">
                  <c:v>2.0499892762090854E-3</c:v>
                </c:pt>
                <c:pt idx="2">
                  <c:v>2.117557778122503E-3</c:v>
                </c:pt>
                <c:pt idx="3">
                  <c:v>2.1480424745217164E-3</c:v>
                </c:pt>
                <c:pt idx="4">
                  <c:v>2.1775768423477615E-3</c:v>
                </c:pt>
                <c:pt idx="5">
                  <c:v>2.2249666911489108E-3</c:v>
                </c:pt>
                <c:pt idx="6">
                  <c:v>2.2419801485305409E-3</c:v>
                </c:pt>
                <c:pt idx="7">
                  <c:v>2.3056836039865303E-3</c:v>
                </c:pt>
                <c:pt idx="8">
                  <c:v>2.327481709024859E-3</c:v>
                </c:pt>
                <c:pt idx="9">
                  <c:v>2.3481440491091021E-3</c:v>
                </c:pt>
                <c:pt idx="10">
                  <c:v>2.380987009226454E-3</c:v>
                </c:pt>
                <c:pt idx="11">
                  <c:v>2.3927143716106331E-3</c:v>
                </c:pt>
                <c:pt idx="12">
                  <c:v>2.4365500811134311E-3</c:v>
                </c:pt>
                <c:pt idx="13">
                  <c:v>2.4516763236546169E-3</c:v>
                </c:pt>
                <c:pt idx="14">
                  <c:v>2.4660929706641355E-3</c:v>
                </c:pt>
                <c:pt idx="15">
                  <c:v>2.4908633069417596E-3</c:v>
                </c:pt>
                <c:pt idx="16">
                  <c:v>2.4984775872102347E-3</c:v>
                </c:pt>
                <c:pt idx="17">
                  <c:v>2.5350461384425257E-3</c:v>
                </c:pt>
                <c:pt idx="18">
                  <c:v>2.5464999347900264E-3</c:v>
                </c:pt>
                <c:pt idx="19">
                  <c:v>2.5686722456942268E-3</c:v>
                </c:pt>
                <c:pt idx="20">
                  <c:v>2.5741732839987264E-3</c:v>
                </c:pt>
                <c:pt idx="21">
                  <c:v>2.5794790653957847E-3</c:v>
                </c:pt>
                <c:pt idx="22">
                  <c:v>2.6224257378179841E-3</c:v>
                </c:pt>
                <c:pt idx="23">
                  <c:v>2.6224257378179841E-3</c:v>
                </c:pt>
                <c:pt idx="24">
                  <c:v>2.6452226073292451E-3</c:v>
                </c:pt>
                <c:pt idx="25">
                  <c:v>2.65041942498212E-3</c:v>
                </c:pt>
                <c:pt idx="26">
                  <c:v>2.6556637654024367E-3</c:v>
                </c:pt>
                <c:pt idx="27">
                  <c:v>2.6901870099906786E-3</c:v>
                </c:pt>
                <c:pt idx="28">
                  <c:v>2.7019803639331237E-3</c:v>
                </c:pt>
                <c:pt idx="29">
                  <c:v>2.726777691002269E-3</c:v>
                </c:pt>
                <c:pt idx="30">
                  <c:v>2.7324737132261578E-3</c:v>
                </c:pt>
                <c:pt idx="31">
                  <c:v>2.7382172490901658E-3</c:v>
                </c:pt>
                <c:pt idx="32">
                  <c:v>2.7825036046233431E-3</c:v>
                </c:pt>
                <c:pt idx="33">
                  <c:v>2.7885323671801802E-3</c:v>
                </c:pt>
                <c:pt idx="34">
                  <c:v>2.815330341896718E-3</c:v>
                </c:pt>
                <c:pt idx="35">
                  <c:v>2.8215255067029488E-3</c:v>
                </c:pt>
                <c:pt idx="36">
                  <c:v>2.827768175390336E-3</c:v>
                </c:pt>
                <c:pt idx="37">
                  <c:v>2.8610721867874389E-3</c:v>
                </c:pt>
                <c:pt idx="38">
                  <c:v>2.8747933183677077E-3</c:v>
                </c:pt>
                <c:pt idx="39">
                  <c:v>2.88865725825449E-3</c:v>
                </c:pt>
                <c:pt idx="40">
                  <c:v>2.9175749715321109E-3</c:v>
                </c:pt>
                <c:pt idx="41">
                  <c:v>2.9243167061399427E-3</c:v>
                </c:pt>
                <c:pt idx="42">
                  <c:v>2.9601190998134186E-3</c:v>
                </c:pt>
                <c:pt idx="43">
                  <c:v>2.974839900120152E-3</c:v>
                </c:pt>
                <c:pt idx="44">
                  <c:v>3.0205502623514846E-3</c:v>
                </c:pt>
                <c:pt idx="45">
                  <c:v>3.0205502623514846E-3</c:v>
                </c:pt>
                <c:pt idx="46">
                  <c:v>3.0277886684827414E-3</c:v>
                </c:pt>
                <c:pt idx="47">
                  <c:v>3.0659044851955031E-3</c:v>
                </c:pt>
                <c:pt idx="48">
                  <c:v>3.0814725294785461E-3</c:v>
                </c:pt>
                <c:pt idx="49">
                  <c:v>3.0971329724076568E-3</c:v>
                </c:pt>
                <c:pt idx="50">
                  <c:v>3.1291697451796274E-3</c:v>
                </c:pt>
                <c:pt idx="51">
                  <c:v>3.1368610847712993E-3</c:v>
                </c:pt>
                <c:pt idx="52">
                  <c:v>3.1765690945277925E-3</c:v>
                </c:pt>
                <c:pt idx="53">
                  <c:v>3.1926326854945231E-3</c:v>
                </c:pt>
                <c:pt idx="54">
                  <c:v>3.2412607375605332E-3</c:v>
                </c:pt>
                <c:pt idx="55">
                  <c:v>3.2572838948785598E-3</c:v>
                </c:pt>
                <c:pt idx="56">
                  <c:v>3.2572838948785598E-3</c:v>
                </c:pt>
                <c:pt idx="57">
                  <c:v>3.2977088669847794E-3</c:v>
                </c:pt>
                <c:pt idx="58">
                  <c:v>3.3378706565570355E-3</c:v>
                </c:pt>
                <c:pt idx="59">
                  <c:v>3.346011610171441E-3</c:v>
                </c:pt>
                <c:pt idx="60">
                  <c:v>3.3541686734908649E-3</c:v>
                </c:pt>
                <c:pt idx="61">
                  <c:v>3.3623388121688021E-3</c:v>
                </c:pt>
                <c:pt idx="62">
                  <c:v>3.4105056033669505E-3</c:v>
                </c:pt>
                <c:pt idx="63">
                  <c:v>3.4264658024286652E-3</c:v>
                </c:pt>
                <c:pt idx="64">
                  <c:v>3.457844758859675E-3</c:v>
                </c:pt>
                <c:pt idx="65">
                  <c:v>3.465916011856085E-3</c:v>
                </c:pt>
                <c:pt idx="66">
                  <c:v>3.4739637799565612E-3</c:v>
                </c:pt>
                <c:pt idx="67">
                  <c:v>3.5208117294478983E-3</c:v>
                </c:pt>
                <c:pt idx="68">
                  <c:v>3.5362811952800765E-3</c:v>
                </c:pt>
                <c:pt idx="69">
                  <c:v>3.5740921702996724E-3</c:v>
                </c:pt>
                <c:pt idx="70">
                  <c:v>3.5818948449780922E-3</c:v>
                </c:pt>
                <c:pt idx="71">
                  <c:v>3.5896729428741558E-3</c:v>
                </c:pt>
                <c:pt idx="72">
                  <c:v>3.6275595378857275E-3</c:v>
                </c:pt>
                <c:pt idx="73">
                  <c:v>3.6425161835651116E-3</c:v>
                </c:pt>
                <c:pt idx="74">
                  <c:v>3.6718563087594965E-3</c:v>
                </c:pt>
                <c:pt idx="75">
                  <c:v>3.6794137188694842E-3</c:v>
                </c:pt>
                <c:pt idx="76">
                  <c:v>3.7451613750471048E-3</c:v>
                </c:pt>
                <c:pt idx="77">
                  <c:v>3.7525225075940583E-3</c:v>
                </c:pt>
                <c:pt idx="78">
                  <c:v>3.759859064461826E-3</c:v>
                </c:pt>
                <c:pt idx="79">
                  <c:v>3.8302857102974351E-3</c:v>
                </c:pt>
                <c:pt idx="80">
                  <c:v>3.844216674547997E-3</c:v>
                </c:pt>
                <c:pt idx="81">
                  <c:v>3.8715096014555173E-3</c:v>
                </c:pt>
                <c:pt idx="82">
                  <c:v>3.8785520763434667E-3</c:v>
                </c:pt>
                <c:pt idx="83">
                  <c:v>3.8855699763579703E-3</c:v>
                </c:pt>
                <c:pt idx="84">
                  <c:v>3.9262638862978053E-3</c:v>
                </c:pt>
                <c:pt idx="85">
                  <c:v>3.9396819902186792E-3</c:v>
                </c:pt>
                <c:pt idx="86">
                  <c:v>3.9723770278177846E-3</c:v>
                </c:pt>
                <c:pt idx="87">
                  <c:v>3.9791498371354421E-3</c:v>
                </c:pt>
                <c:pt idx="88">
                  <c:v>3.9858980729001736E-3</c:v>
                </c:pt>
                <c:pt idx="89">
                  <c:v>4.0315572335389918E-3</c:v>
                </c:pt>
                <c:pt idx="90">
                  <c:v>4.0315572335389918E-3</c:v>
                </c:pt>
                <c:pt idx="91">
                  <c:v>4.0568027573312749E-3</c:v>
                </c:pt>
                <c:pt idx="92">
                  <c:v>4.0633303218554073E-3</c:v>
                </c:pt>
                <c:pt idx="93">
                  <c:v>4.0698333148499058E-3</c:v>
                </c:pt>
                <c:pt idx="94">
                  <c:v>4.1074499729067526E-3</c:v>
                </c:pt>
                <c:pt idx="95">
                  <c:v>4.1198423193151484E-3</c:v>
                </c:pt>
                <c:pt idx="96">
                  <c:v>4.1440640531277178E-3</c:v>
                </c:pt>
                <c:pt idx="97">
                  <c:v>4.1503341794038584E-3</c:v>
                </c:pt>
                <c:pt idx="98">
                  <c:v>4.156579736428718E-3</c:v>
                </c:pt>
                <c:pt idx="99">
                  <c:v>4.1810228592528411E-3</c:v>
                </c:pt>
                <c:pt idx="100">
                  <c:v>4.1929753034017454E-3</c:v>
                </c:pt>
                <c:pt idx="101">
                  <c:v>4.2048544768893874E-3</c:v>
                </c:pt>
                <c:pt idx="102">
                  <c:v>4.2166603795062794E-3</c:v>
                </c:pt>
                <c:pt idx="103">
                  <c:v>4.2397358845354619E-3</c:v>
                </c:pt>
                <c:pt idx="104">
                  <c:v>4.2631512771206977E-3</c:v>
                </c:pt>
                <c:pt idx="105">
                  <c:v>4.2745908222801146E-3</c:v>
                </c:pt>
                <c:pt idx="106">
                  <c:v>4.2859570953339083E-3</c:v>
                </c:pt>
                <c:pt idx="107">
                  <c:v>4.2972508852096216E-3</c:v>
                </c:pt>
                <c:pt idx="108">
                  <c:v>4.3193489291309768E-3</c:v>
                </c:pt>
                <c:pt idx="109">
                  <c:v>4.352786460658317E-3</c:v>
                </c:pt>
                <c:pt idx="110">
                  <c:v>4.352786460658317E-3</c:v>
                </c:pt>
                <c:pt idx="111">
                  <c:v>4.3637400433364443E-3</c:v>
                </c:pt>
                <c:pt idx="112">
                  <c:v>4.3746534960848477E-3</c:v>
                </c:pt>
                <c:pt idx="113">
                  <c:v>4.3962596529825435E-3</c:v>
                </c:pt>
                <c:pt idx="114">
                  <c:v>4.4180007019399411E-3</c:v>
                </c:pt>
                <c:pt idx="115">
                  <c:v>4.4287845258014092E-3</c:v>
                </c:pt>
                <c:pt idx="116">
                  <c:v>4.4395566281535976E-3</c:v>
                </c:pt>
                <c:pt idx="117">
                  <c:v>4.4720833593709331E-3</c:v>
                </c:pt>
                <c:pt idx="118">
                  <c:v>4.4774357400939602E-3</c:v>
                </c:pt>
                <c:pt idx="119">
                  <c:v>4.5044217811836132E-3</c:v>
                </c:pt>
                <c:pt idx="120">
                  <c:v>4.5152734965138129E-3</c:v>
                </c:pt>
                <c:pt idx="121">
                  <c:v>4.5373506837620425E-3</c:v>
                </c:pt>
                <c:pt idx="122">
                  <c:v>4.5426723983843509E-3</c:v>
                </c:pt>
                <c:pt idx="123">
                  <c:v>4.5479913989939884E-3</c:v>
                </c:pt>
                <c:pt idx="124">
                  <c:v>4.5810464575733335E-3</c:v>
                </c:pt>
                <c:pt idx="125">
                  <c:v>4.5921604055855535E-3</c:v>
                </c:pt>
                <c:pt idx="126">
                  <c:v>4.6149582175916944E-3</c:v>
                </c:pt>
                <c:pt idx="127">
                  <c:v>4.6203940088218598E-3</c:v>
                </c:pt>
                <c:pt idx="128">
                  <c:v>4.6258503121403777E-3</c:v>
                </c:pt>
                <c:pt idx="129">
                  <c:v>4.6601106718586176E-3</c:v>
                </c:pt>
                <c:pt idx="130">
                  <c:v>4.671658872460854E-3</c:v>
                </c:pt>
                <c:pt idx="131">
                  <c:v>4.6953501156441688E-3</c:v>
                </c:pt>
                <c:pt idx="132">
                  <c:v>4.7010083184870211E-3</c:v>
                </c:pt>
                <c:pt idx="133">
                  <c:v>4.7066877190351806E-3</c:v>
                </c:pt>
                <c:pt idx="134">
                  <c:v>4.742292936823489E-3</c:v>
                </c:pt>
                <c:pt idx="135">
                  <c:v>4.7542894261583127E-3</c:v>
                </c:pt>
                <c:pt idx="136">
                  <c:v>4.7788794511240762E-3</c:v>
                </c:pt>
                <c:pt idx="137">
                  <c:v>4.7847607043885465E-3</c:v>
                </c:pt>
                <c:pt idx="138">
                  <c:v>4.8400580396419871E-3</c:v>
                </c:pt>
                <c:pt idx="139">
                  <c:v>4.8461090931857242E-3</c:v>
                </c:pt>
                <c:pt idx="140">
                  <c:v>4.8521813291484183E-3</c:v>
                </c:pt>
                <c:pt idx="141">
                  <c:v>4.8843203491494291E-3</c:v>
                </c:pt>
                <c:pt idx="142">
                  <c:v>4.9094529390902863E-3</c:v>
                </c:pt>
                <c:pt idx="143">
                  <c:v>4.9223138372660458E-3</c:v>
                </c:pt>
                <c:pt idx="144">
                  <c:v>4.9352387789163288E-3</c:v>
                </c:pt>
                <c:pt idx="145">
                  <c:v>4.9616799877019724E-3</c:v>
                </c:pt>
                <c:pt idx="146">
                  <c:v>4.9680283417493391E-3</c:v>
                </c:pt>
                <c:pt idx="147">
                  <c:v>5.00082414658376E-3</c:v>
                </c:pt>
                <c:pt idx="148">
                  <c:v>5.0141333534723387E-3</c:v>
                </c:pt>
                <c:pt idx="149">
                  <c:v>5.0275066053009354E-3</c:v>
                </c:pt>
                <c:pt idx="150">
                  <c:v>5.0548470330905038E-3</c:v>
                </c:pt>
                <c:pt idx="151">
                  <c:v>5.0614182519390007E-3</c:v>
                </c:pt>
                <c:pt idx="152">
                  <c:v>5.0953335461594307E-3</c:v>
                </c:pt>
                <c:pt idx="153">
                  <c:v>5.1090910721924843E-3</c:v>
                </c:pt>
                <c:pt idx="154">
                  <c:v>5.12291264468967E-3</c:v>
                </c:pt>
                <c:pt idx="155">
                  <c:v>5.1511524506511752E-3</c:v>
                </c:pt>
                <c:pt idx="156">
                  <c:v>5.1579464707635619E-3</c:v>
                </c:pt>
                <c:pt idx="157">
                  <c:v>5.1929812119233532E-3</c:v>
                </c:pt>
                <c:pt idx="158">
                  <c:v>5.2071870678895849E-3</c:v>
                </c:pt>
                <c:pt idx="159">
                  <c:v>5.22145697188936E-3</c:v>
                </c:pt>
                <c:pt idx="160">
                  <c:v>5.2580313661635108E-3</c:v>
                </c:pt>
                <c:pt idx="161">
                  <c:v>5.2650587931593607E-3</c:v>
                </c:pt>
                <c:pt idx="162">
                  <c:v>5.3159745251529058E-3</c:v>
                </c:pt>
                <c:pt idx="163">
                  <c:v>5.3459604381094813E-3</c:v>
                </c:pt>
                <c:pt idx="164">
                  <c:v>5.3531787271191011E-3</c:v>
                </c:pt>
                <c:pt idx="165">
                  <c:v>5.3604181497141261E-3</c:v>
                </c:pt>
                <c:pt idx="166">
                  <c:v>5.4054382427715097E-3</c:v>
                </c:pt>
                <c:pt idx="167">
                  <c:v>5.4205730457256331E-3</c:v>
                </c:pt>
                <c:pt idx="168">
                  <c:v>5.4514531152656661E-3</c:v>
                </c:pt>
                <c:pt idx="169">
                  <c:v>5.4588938317118307E-3</c:v>
                </c:pt>
                <c:pt idx="170">
                  <c:v>5.4663556596165888E-3</c:v>
                </c:pt>
                <c:pt idx="171">
                  <c:v>5.5126780719483293E-3</c:v>
                </c:pt>
                <c:pt idx="172">
                  <c:v>5.528232491623178E-3</c:v>
                </c:pt>
                <c:pt idx="173">
                  <c:v>5.5598833250075138E-3</c:v>
                </c:pt>
                <c:pt idx="174">
                  <c:v>5.5675401098759236E-3</c:v>
                </c:pt>
                <c:pt idx="175">
                  <c:v>5.5752175781620394E-3</c:v>
                </c:pt>
                <c:pt idx="176">
                  <c:v>5.6226568768939196E-3</c:v>
                </c:pt>
                <c:pt idx="177">
                  <c:v>5.6385645726532829E-3</c:v>
                </c:pt>
                <c:pt idx="178">
                  <c:v>5.6708269503970921E-3</c:v>
                </c:pt>
                <c:pt idx="179">
                  <c:v>5.6786801922056873E-3</c:v>
                </c:pt>
                <c:pt idx="180">
                  <c:v>5.686552428651871E-3</c:v>
                </c:pt>
                <c:pt idx="181">
                  <c:v>5.7428719403418427E-3</c:v>
                </c:pt>
                <c:pt idx="182">
                  <c:v>5.7590885936447123E-3</c:v>
                </c:pt>
                <c:pt idx="183">
                  <c:v>5.8001357738616966E-3</c:v>
                </c:pt>
                <c:pt idx="184">
                  <c:v>5.8081719778899088E-3</c:v>
                </c:pt>
                <c:pt idx="185">
                  <c:v>5.8406623530586899E-3</c:v>
                </c:pt>
                <c:pt idx="186">
                  <c:v>5.8570653761584879E-3</c:v>
                </c:pt>
                <c:pt idx="187">
                  <c:v>5.8734945471714539E-3</c:v>
                </c:pt>
                <c:pt idx="188">
                  <c:v>5.9066360500331649E-3</c:v>
                </c:pt>
                <c:pt idx="189">
                  <c:v>5.9147769655904852E-3</c:v>
                </c:pt>
                <c:pt idx="190">
                  <c:v>5.9559898010954626E-3</c:v>
                </c:pt>
                <c:pt idx="191">
                  <c:v>5.9725550349760681E-3</c:v>
                </c:pt>
                <c:pt idx="192">
                  <c:v>5.9891422052960053E-3</c:v>
                </c:pt>
                <c:pt idx="193">
                  <c:v>6.0225963116386505E-3</c:v>
                </c:pt>
                <c:pt idx="194">
                  <c:v>6.03081230666031E-3</c:v>
                </c:pt>
                <c:pt idx="195">
                  <c:v>6.0724071066617924E-3</c:v>
                </c:pt>
                <c:pt idx="196">
                  <c:v>6.0891258975281914E-3</c:v>
                </c:pt>
                <c:pt idx="197">
                  <c:v>6.1058666254734106E-3</c:v>
                </c:pt>
                <c:pt idx="198">
                  <c:v>6.1396318028769659E-3</c:v>
                </c:pt>
                <c:pt idx="199">
                  <c:v>6.1479226046175098E-3</c:v>
                </c:pt>
                <c:pt idx="200">
                  <c:v>6.1898993245712575E-3</c:v>
                </c:pt>
                <c:pt idx="201">
                  <c:v>6.2067716769105274E-3</c:v>
                </c:pt>
                <c:pt idx="202">
                  <c:v>6.2236659669707706E-3</c:v>
                </c:pt>
                <c:pt idx="203">
                  <c:v>6.2320135337542316E-3</c:v>
                </c:pt>
                <c:pt idx="204">
                  <c:v>6.2661078919393296E-3</c:v>
                </c:pt>
                <c:pt idx="205">
                  <c:v>6.3341250027268339E-3</c:v>
                </c:pt>
                <c:pt idx="206">
                  <c:v>6.3341250027268339E-3</c:v>
                </c:pt>
                <c:pt idx="207">
                  <c:v>6.3684947107118207E-3</c:v>
                </c:pt>
                <c:pt idx="208">
                  <c:v>6.3769279504161114E-3</c:v>
                </c:pt>
                <c:pt idx="209">
                  <c:v>6.3853682014098695E-3</c:v>
                </c:pt>
                <c:pt idx="210">
                  <c:v>6.43680885921035E-3</c:v>
                </c:pt>
                <c:pt idx="211">
                  <c:v>6.4539996253989715E-3</c:v>
                </c:pt>
                <c:pt idx="212">
                  <c:v>6.4886807862908251E-3</c:v>
                </c:pt>
                <c:pt idx="213">
                  <c:v>6.4971886746575946E-3</c:v>
                </c:pt>
                <c:pt idx="214">
                  <c:v>6.5057035661046066E-3</c:v>
                </c:pt>
                <c:pt idx="215">
                  <c:v>6.5576049720569764E-3</c:v>
                </c:pt>
                <c:pt idx="216">
                  <c:v>6.5749493223304029E-3</c:v>
                </c:pt>
                <c:pt idx="217">
                  <c:v>6.6099420653621304E-3</c:v>
                </c:pt>
                <c:pt idx="218">
                  <c:v>6.6185245450187113E-3</c:v>
                </c:pt>
                <c:pt idx="219">
                  <c:v>6.6271140193981341E-3</c:v>
                </c:pt>
                <c:pt idx="220">
                  <c:v>6.6794761878986196E-3</c:v>
                </c:pt>
                <c:pt idx="221">
                  <c:v>6.6969741270684856E-3</c:v>
                </c:pt>
                <c:pt idx="222">
                  <c:v>6.7411823367047319E-3</c:v>
                </c:pt>
                <c:pt idx="223">
                  <c:v>6.7498430059422599E-3</c:v>
                </c:pt>
                <c:pt idx="224">
                  <c:v>6.7674293726639372E-3</c:v>
                </c:pt>
                <c:pt idx="225">
                  <c:v>6.8024225405404959E-3</c:v>
                </c:pt>
                <c:pt idx="226">
                  <c:v>6.8200740734571151E-3</c:v>
                </c:pt>
                <c:pt idx="227">
                  <c:v>6.8646732707927328E-3</c:v>
                </c:pt>
                <c:pt idx="228">
                  <c:v>6.8734084134628153E-3</c:v>
                </c:pt>
                <c:pt idx="229">
                  <c:v>6.8821505334629163E-3</c:v>
                </c:pt>
                <c:pt idx="230">
                  <c:v>6.9264440640817802E-3</c:v>
                </c:pt>
                <c:pt idx="231">
                  <c:v>6.9442491956393029E-3</c:v>
                </c:pt>
                <c:pt idx="232">
                  <c:v>6.9801774831355287E-3</c:v>
                </c:pt>
                <c:pt idx="233">
                  <c:v>6.9889833817682323E-3</c:v>
                </c:pt>
                <c:pt idx="234">
                  <c:v>6.9977962491195979E-3</c:v>
                </c:pt>
                <c:pt idx="235">
                  <c:v>7.0515358025075208E-3</c:v>
                </c:pt>
                <c:pt idx="236">
                  <c:v>7.0694876989182169E-3</c:v>
                </c:pt>
                <c:pt idx="237">
                  <c:v>7.1056803802624106E-3</c:v>
                </c:pt>
                <c:pt idx="238">
                  <c:v>7.1145587699736335E-3</c:v>
                </c:pt>
                <c:pt idx="239">
                  <c:v>7.1234439994347712E-3</c:v>
                </c:pt>
                <c:pt idx="240">
                  <c:v>7.1775279296645757E-3</c:v>
                </c:pt>
                <c:pt idx="241">
                  <c:v>7.1955790935675631E-3</c:v>
                </c:pt>
                <c:pt idx="242">
                  <c:v>7.2319013148345532E-3</c:v>
                </c:pt>
                <c:pt idx="243">
                  <c:v>7.2408409728558221E-3</c:v>
                </c:pt>
                <c:pt idx="244">
                  <c:v>7.2497866215178123E-3</c:v>
                </c:pt>
                <c:pt idx="245">
                  <c:v>7.32214800867879E-3</c:v>
                </c:pt>
                <c:pt idx="246">
                  <c:v>7.3311229480612639E-3</c:v>
                </c:pt>
                <c:pt idx="247">
                  <c:v>7.3674615031865676E-3</c:v>
                </c:pt>
                <c:pt idx="248">
                  <c:v>7.3764437470538111E-3</c:v>
                </c:pt>
                <c:pt idx="249">
                  <c:v>7.439716691440168E-3</c:v>
                </c:pt>
                <c:pt idx="250">
                  <c:v>7.439716691440168E-3</c:v>
                </c:pt>
                <c:pt idx="251">
                  <c:v>7.4578028749803238E-3</c:v>
                </c:pt>
                <c:pt idx="252">
                  <c:v>7.5031309867590332E-3</c:v>
                </c:pt>
                <c:pt idx="253">
                  <c:v>7.5121122422783237E-3</c:v>
                </c:pt>
                <c:pt idx="254">
                  <c:v>7.548110289020471E-3</c:v>
                </c:pt>
                <c:pt idx="255">
                  <c:v>7.566139240019254E-3</c:v>
                </c:pt>
                <c:pt idx="256">
                  <c:v>7.5841557553335548E-3</c:v>
                </c:pt>
                <c:pt idx="257">
                  <c:v>7.6202483494394735E-3</c:v>
                </c:pt>
                <c:pt idx="258">
                  <c:v>7.6291917822670927E-3</c:v>
                </c:pt>
                <c:pt idx="259">
                  <c:v>7.6740517947033737E-3</c:v>
                </c:pt>
                <c:pt idx="260">
                  <c:v>7.6919936947437151E-3</c:v>
                </c:pt>
                <c:pt idx="261">
                  <c:v>7.7099231587132167E-3</c:v>
                </c:pt>
                <c:pt idx="262">
                  <c:v>7.7458470073335506E-3</c:v>
                </c:pt>
                <c:pt idx="263">
                  <c:v>7.7547442369424995E-3</c:v>
                </c:pt>
                <c:pt idx="264">
                  <c:v>7.79938393547841E-3</c:v>
                </c:pt>
                <c:pt idx="265">
                  <c:v>7.8172387818291611E-3</c:v>
                </c:pt>
                <c:pt idx="266">
                  <c:v>7.8350811917147212E-3</c:v>
                </c:pt>
                <c:pt idx="267">
                  <c:v>7.8708363503365852E-3</c:v>
                </c:pt>
                <c:pt idx="268">
                  <c:v>7.8796873448461566E-3</c:v>
                </c:pt>
                <c:pt idx="269">
                  <c:v>7.933047851481384E-3</c:v>
                </c:pt>
                <c:pt idx="270">
                  <c:v>7.9508098146564895E-3</c:v>
                </c:pt>
                <c:pt idx="271">
                  <c:v>7.9864070887274031E-3</c:v>
                </c:pt>
                <c:pt idx="272">
                  <c:v>7.9952163581198388E-3</c:v>
                </c:pt>
                <c:pt idx="273">
                  <c:v>8.0040210862880063E-3</c:v>
                </c:pt>
                <c:pt idx="274">
                  <c:v>8.1014565120958049E-3</c:v>
                </c:pt>
                <c:pt idx="275">
                  <c:v>8.1014565120958049E-3</c:v>
                </c:pt>
                <c:pt idx="276">
                  <c:v>8.1102240338072253E-3</c:v>
                </c:pt>
                <c:pt idx="277">
                  <c:v>8.1189870104594886E-3</c:v>
                </c:pt>
                <c:pt idx="278">
                  <c:v>8.1277454416837161E-3</c:v>
                </c:pt>
                <c:pt idx="279">
                  <c:v>8.1805836138439166E-3</c:v>
                </c:pt>
                <c:pt idx="280">
                  <c:v>8.1981714639363604E-3</c:v>
                </c:pt>
                <c:pt idx="281">
                  <c:v>8.2334316333723939E-3</c:v>
                </c:pt>
                <c:pt idx="282">
                  <c:v>8.2421482872266361E-3</c:v>
                </c:pt>
                <c:pt idx="283">
                  <c:v>8.2508603915443599E-3</c:v>
                </c:pt>
                <c:pt idx="284">
                  <c:v>8.3122525547577042E-3</c:v>
                </c:pt>
                <c:pt idx="285">
                  <c:v>8.3209381733463338E-3</c:v>
                </c:pt>
                <c:pt idx="286">
                  <c:v>8.3560298667582286E-3</c:v>
                </c:pt>
                <c:pt idx="287">
                  <c:v>8.3647001683923028E-3</c:v>
                </c:pt>
                <c:pt idx="288">
                  <c:v>8.3733659164686811E-3</c:v>
                </c:pt>
                <c:pt idx="289">
                  <c:v>8.4169035002279458E-3</c:v>
                </c:pt>
                <c:pt idx="290">
                  <c:v>8.4343230375552025E-3</c:v>
                </c:pt>
                <c:pt idx="291">
                  <c:v>8.4517301364934738E-3</c:v>
                </c:pt>
                <c:pt idx="292">
                  <c:v>8.4866426340249324E-3</c:v>
                </c:pt>
                <c:pt idx="293">
                  <c:v>8.4952619971559902E-3</c:v>
                </c:pt>
                <c:pt idx="294">
                  <c:v>8.538579053540829E-3</c:v>
                </c:pt>
                <c:pt idx="295">
                  <c:v>8.5559115210394054E-3</c:v>
                </c:pt>
                <c:pt idx="296">
                  <c:v>8.5732315497759615E-3</c:v>
                </c:pt>
                <c:pt idx="297">
                  <c:v>8.6079756642928884E-3</c:v>
                </c:pt>
                <c:pt idx="298">
                  <c:v>8.6596451101366156E-3</c:v>
                </c:pt>
                <c:pt idx="299">
                  <c:v>8.6596451101366156E-3</c:v>
                </c:pt>
                <c:pt idx="300">
                  <c:v>8.6768905051659573E-3</c:v>
                </c:pt>
                <c:pt idx="301">
                  <c:v>8.694123461057579E-3</c:v>
                </c:pt>
                <c:pt idx="302">
                  <c:v>8.7286992394694507E-3</c:v>
                </c:pt>
                <c:pt idx="303">
                  <c:v>8.7372257491067432E-3</c:v>
                </c:pt>
                <c:pt idx="304">
                  <c:v>8.7801016515554053E-3</c:v>
                </c:pt>
                <c:pt idx="305">
                  <c:v>8.7972599714882804E-3</c:v>
                </c:pt>
                <c:pt idx="306">
                  <c:v>8.8144058519077362E-3</c:v>
                </c:pt>
                <c:pt idx="307">
                  <c:v>8.874548376383018E-3</c:v>
                </c:pt>
                <c:pt idx="308">
                  <c:v>8.874548376383018E-3</c:v>
                </c:pt>
                <c:pt idx="309">
                  <c:v>8.8999486594332211E-3</c:v>
                </c:pt>
                <c:pt idx="310">
                  <c:v>8.917019901653056E-3</c:v>
                </c:pt>
                <c:pt idx="311">
                  <c:v>8.9340787039837721E-3</c:v>
                </c:pt>
                <c:pt idx="312">
                  <c:v>8.9769087993571174E-3</c:v>
                </c:pt>
                <c:pt idx="313">
                  <c:v>8.985340276928544E-3</c:v>
                </c:pt>
                <c:pt idx="314">
                  <c:v>9.027761236339072E-3</c:v>
                </c:pt>
                <c:pt idx="315">
                  <c:v>9.044739604072741E-3</c:v>
                </c:pt>
                <c:pt idx="316">
                  <c:v>9.078821433124289E-3</c:v>
                </c:pt>
                <c:pt idx="317">
                  <c:v>9.0872130385849514E-3</c:v>
                </c:pt>
                <c:pt idx="318">
                  <c:v>9.0956000682716701E-3</c:v>
                </c:pt>
                <c:pt idx="319">
                  <c:v>9.1463485728367801E-3</c:v>
                </c:pt>
                <c:pt idx="320">
                  <c:v>9.1632398608489495E-3</c:v>
                </c:pt>
                <c:pt idx="321">
                  <c:v>9.2056653687003706E-3</c:v>
                </c:pt>
                <c:pt idx="322">
                  <c:v>9.2140083621281774E-3</c:v>
                </c:pt>
                <c:pt idx="323">
                  <c:v>9.222346776182333E-3</c:v>
                </c:pt>
                <c:pt idx="324">
                  <c:v>9.2643263433161809E-3</c:v>
                </c:pt>
                <c:pt idx="325">
                  <c:v>9.2811305489509128E-3</c:v>
                </c:pt>
                <c:pt idx="326">
                  <c:v>9.3148761056725191E-3</c:v>
                </c:pt>
                <c:pt idx="327">
                  <c:v>9.3231746052208075E-3</c:v>
                </c:pt>
                <c:pt idx="328">
                  <c:v>9.3314685222992584E-3</c:v>
                </c:pt>
                <c:pt idx="329">
                  <c:v>9.4319891305018975E-3</c:v>
                </c:pt>
                <c:pt idx="330">
                  <c:v>9.4402410409935578E-3</c:v>
                </c:pt>
                <c:pt idx="331">
                  <c:v>9.4569150554901782E-3</c:v>
                </c:pt>
                <c:pt idx="332">
                  <c:v>9.5150831449050226E-3</c:v>
                </c:pt>
                <c:pt idx="333">
                  <c:v>9.5484925881442455E-3</c:v>
                </c:pt>
                <c:pt idx="334">
                  <c:v>9.5566978863181884E-3</c:v>
                </c:pt>
                <c:pt idx="335">
                  <c:v>9.5648985956784827E-3</c:v>
                </c:pt>
                <c:pt idx="336">
                  <c:v>9.6146020732341478E-3</c:v>
                </c:pt>
                <c:pt idx="337">
                  <c:v>9.6311450159014909E-3</c:v>
                </c:pt>
                <c:pt idx="338">
                  <c:v>9.6643864590612531E-3</c:v>
                </c:pt>
                <c:pt idx="339">
                  <c:v>9.6725451222548497E-3</c:v>
                </c:pt>
                <c:pt idx="340">
                  <c:v>9.6806991935943602E-3</c:v>
                </c:pt>
                <c:pt idx="341">
                  <c:v>9.7465972444943007E-3</c:v>
                </c:pt>
                <c:pt idx="342">
                  <c:v>9.7465972444943007E-3</c:v>
                </c:pt>
                <c:pt idx="343">
                  <c:v>9.7879802054998306E-3</c:v>
                </c:pt>
                <c:pt idx="344">
                  <c:v>9.7960901395972994E-3</c:v>
                </c:pt>
                <c:pt idx="345">
                  <c:v>9.8041954786862173E-3</c:v>
                </c:pt>
                <c:pt idx="346">
                  <c:v>9.8450710581963266E-3</c:v>
                </c:pt>
                <c:pt idx="347">
                  <c:v>9.8614398124941358E-3</c:v>
                </c:pt>
                <c:pt idx="348">
                  <c:v>9.8943453630698491E-3</c:v>
                </c:pt>
                <c:pt idx="349">
                  <c:v>9.9024106906969722E-3</c:v>
                </c:pt>
                <c:pt idx="350">
                  <c:v>9.91047142064066E-3</c:v>
                </c:pt>
                <c:pt idx="351">
                  <c:v>9.9428847287861191E-3</c:v>
                </c:pt>
                <c:pt idx="352">
                  <c:v>9.950924992767618E-3</c:v>
                </c:pt>
                <c:pt idx="353">
                  <c:v>9.9672115193207202E-3</c:v>
                </c:pt>
                <c:pt idx="354">
                  <c:v>9.9834856019365148E-3</c:v>
                </c:pt>
                <c:pt idx="355">
                  <c:v>9.9997472405693212E-3</c:v>
                </c:pt>
                <c:pt idx="356">
                  <c:v>1.004845749208164E-2</c:v>
                </c:pt>
                <c:pt idx="357">
                  <c:v>1.0064669354300029E-2</c:v>
                </c:pt>
                <c:pt idx="358">
                  <c:v>1.008086877230133E-2</c:v>
                </c:pt>
                <c:pt idx="359">
                  <c:v>1.0097055746031305E-2</c:v>
                </c:pt>
                <c:pt idx="360">
                  <c:v>1.0113230275449985E-2</c:v>
                </c:pt>
                <c:pt idx="361">
                  <c:v>1.0161679197341502E-2</c:v>
                </c:pt>
                <c:pt idx="362">
                  <c:v>1.0177803949029673E-2</c:v>
                </c:pt>
                <c:pt idx="363">
                  <c:v>1.0193916256169595E-2</c:v>
                </c:pt>
                <c:pt idx="364">
                  <c:v>1.0210016118712735E-2</c:v>
                </c:pt>
                <c:pt idx="365">
                  <c:v>1.0226103536616269E-2</c:v>
                </c:pt>
                <c:pt idx="366">
                  <c:v>1.0290328760855148E-2</c:v>
                </c:pt>
                <c:pt idx="367">
                  <c:v>1.0290328760855148E-2</c:v>
                </c:pt>
                <c:pt idx="368">
                  <c:v>1.0306353954841236E-2</c:v>
                </c:pt>
                <c:pt idx="369">
                  <c:v>1.0322366703905088E-2</c:v>
                </c:pt>
                <c:pt idx="370">
                  <c:v>1.0338367008001028E-2</c:v>
                </c:pt>
                <c:pt idx="371">
                  <c:v>1.0386293250004603E-2</c:v>
                </c:pt>
                <c:pt idx="372">
                  <c:v>1.0426507113650939E-2</c:v>
                </c:pt>
                <c:pt idx="373">
                  <c:v>1.0458573507285962E-2</c:v>
                </c:pt>
                <c:pt idx="374">
                  <c:v>1.0466405140754365E-2</c:v>
                </c:pt>
                <c:pt idx="375">
                  <c:v>1.0474232163459813E-2</c:v>
                </c:pt>
                <c:pt idx="376">
                  <c:v>1.052184521373388E-2</c:v>
                </c:pt>
                <c:pt idx="377">
                  <c:v>1.0537691341467726E-2</c:v>
                </c:pt>
                <c:pt idx="378">
                  <c:v>1.0569589993229494E-2</c:v>
                </c:pt>
                <c:pt idx="379">
                  <c:v>1.0577374831618191E-2</c:v>
                </c:pt>
                <c:pt idx="380">
                  <c:v>1.0585155056882475E-2</c:v>
                </c:pt>
                <c:pt idx="381">
                  <c:v>1.0632506769554661E-2</c:v>
                </c:pt>
                <c:pt idx="382">
                  <c:v>1.0680242812964329E-2</c:v>
                </c:pt>
                <c:pt idx="383">
                  <c:v>1.0687983381036152E-2</c:v>
                </c:pt>
                <c:pt idx="384">
                  <c:v>1.0695719333651191E-2</c:v>
                </c:pt>
                <c:pt idx="385">
                  <c:v>1.0703450670671855E-2</c:v>
                </c:pt>
                <c:pt idx="386">
                  <c:v>1.0742558525193478E-2</c:v>
                </c:pt>
                <c:pt idx="387">
                  <c:v>1.0758230423952853E-2</c:v>
                </c:pt>
                <c:pt idx="388">
                  <c:v>1.0789793672639063E-2</c:v>
                </c:pt>
                <c:pt idx="389">
                  <c:v>1.0797484869222163E-2</c:v>
                </c:pt>
                <c:pt idx="390">
                  <c:v>1.0805171448189521E-2</c:v>
                </c:pt>
                <c:pt idx="391">
                  <c:v>1.0852000463314524E-2</c:v>
                </c:pt>
                <c:pt idx="392">
                  <c:v>1.0867585243874791E-2</c:v>
                </c:pt>
                <c:pt idx="393">
                  <c:v>1.0875240435707312E-2</c:v>
                </c:pt>
                <c:pt idx="394">
                  <c:v>1.0882891008467264E-2</c:v>
                </c:pt>
                <c:pt idx="395">
                  <c:v>1.0890536962032522E-2</c:v>
                </c:pt>
                <c:pt idx="396">
                  <c:v>1.0952944183660662E-2</c:v>
                </c:pt>
                <c:pt idx="397">
                  <c:v>1.0968447594778219E-2</c:v>
                </c:pt>
                <c:pt idx="398">
                  <c:v>1.0983938559625095E-2</c:v>
                </c:pt>
                <c:pt idx="399">
                  <c:v>1.1015155662144893E-2</c:v>
                </c:pt>
                <c:pt idx="400">
                  <c:v>1.1022748530045361E-2</c:v>
                </c:pt>
                <c:pt idx="401">
                  <c:v>1.1061206688131264E-2</c:v>
                </c:pt>
                <c:pt idx="402">
                  <c:v>1.1076622974349526E-2</c:v>
                </c:pt>
                <c:pt idx="403">
                  <c:v>1.1092026813958711E-2</c:v>
                </c:pt>
                <c:pt idx="404">
                  <c:v>1.1123076297535617E-2</c:v>
                </c:pt>
                <c:pt idx="405">
                  <c:v>1.1184188470195977E-2</c:v>
                </c:pt>
                <c:pt idx="406">
                  <c:v>1.1199505182220015E-2</c:v>
                </c:pt>
                <c:pt idx="407">
                  <c:v>1.1230387068774661E-2</c:v>
                </c:pt>
                <c:pt idx="408">
                  <c:v>1.1237886165315823E-2</c:v>
                </c:pt>
                <c:pt idx="409">
                  <c:v>1.1275902036548047E-2</c:v>
                </c:pt>
                <c:pt idx="410">
                  <c:v>1.1291144065922687E-2</c:v>
                </c:pt>
                <c:pt idx="411">
                  <c:v>1.1306373648024781E-2</c:v>
                </c:pt>
                <c:pt idx="412">
                  <c:v>1.1344831040172436E-2</c:v>
                </c:pt>
                <c:pt idx="413">
                  <c:v>1.1360018492287759E-2</c:v>
                </c:pt>
                <c:pt idx="414">
                  <c:v>1.1405211443900842E-2</c:v>
                </c:pt>
                <c:pt idx="415">
                  <c:v>1.1435769050630092E-2</c:v>
                </c:pt>
                <c:pt idx="416">
                  <c:v>1.1443178949075983E-2</c:v>
                </c:pt>
                <c:pt idx="417">
                  <c:v>1.1450584218400986E-2</c:v>
                </c:pt>
                <c:pt idx="418">
                  <c:v>1.1495844965110214E-2</c:v>
                </c:pt>
                <c:pt idx="419">
                  <c:v>1.1510906985388968E-2</c:v>
                </c:pt>
                <c:pt idx="420">
                  <c:v>1.1541297056626735E-2</c:v>
                </c:pt>
                <c:pt idx="421">
                  <c:v>1.1548660023528445E-2</c:v>
                </c:pt>
                <c:pt idx="422">
                  <c:v>1.1556018359671511E-2</c:v>
                </c:pt>
                <c:pt idx="423">
                  <c:v>1.1601017703110098E-2</c:v>
                </c:pt>
                <c:pt idx="424">
                  <c:v>1.1615992588287136E-2</c:v>
                </c:pt>
                <c:pt idx="425">
                  <c:v>1.1646215141653891E-2</c:v>
                </c:pt>
                <c:pt idx="426">
                  <c:v>1.16535311646071E-2</c:v>
                </c:pt>
                <c:pt idx="427">
                  <c:v>1.1660842555240348E-2</c:v>
                </c:pt>
                <c:pt idx="428">
                  <c:v>1.1705580488317191E-2</c:v>
                </c:pt>
                <c:pt idx="429">
                  <c:v>1.1720468236035689E-2</c:v>
                </c:pt>
                <c:pt idx="430">
                  <c:v>1.1750523288108671E-2</c:v>
                </c:pt>
                <c:pt idx="431">
                  <c:v>1.1757792355253094E-2</c:v>
                </c:pt>
                <c:pt idx="432">
                  <c:v>1.1765056788594254E-2</c:v>
                </c:pt>
                <c:pt idx="433">
                  <c:v>1.1824333912167801E-2</c:v>
                </c:pt>
                <c:pt idx="434">
                  <c:v>1.1831566873032884E-2</c:v>
                </c:pt>
                <c:pt idx="435">
                  <c:v>1.1861443578504993E-2</c:v>
                </c:pt>
                <c:pt idx="436">
                  <c:v>1.1868661043305081E-2</c:v>
                </c:pt>
                <c:pt idx="437">
                  <c:v>1.1905349627360451E-2</c:v>
                </c:pt>
                <c:pt idx="438">
                  <c:v>1.1920068830851172E-2</c:v>
                </c:pt>
                <c:pt idx="439">
                  <c:v>1.1934775585108248E-2</c:v>
                </c:pt>
                <c:pt idx="440">
                  <c:v>1.1964484817506282E-2</c:v>
                </c:pt>
                <c:pt idx="441">
                  <c:v>1.197165530305298E-2</c:v>
                </c:pt>
                <c:pt idx="442">
                  <c:v>1.2008122616330219E-2</c:v>
                </c:pt>
                <c:pt idx="443">
                  <c:v>1.2022754674242186E-2</c:v>
                </c:pt>
                <c:pt idx="444">
                  <c:v>1.2037374282598101E-2</c:v>
                </c:pt>
                <c:pt idx="445">
                  <c:v>1.2066916055495369E-2</c:v>
                </c:pt>
                <c:pt idx="446">
                  <c:v>1.2074039551605773E-2</c:v>
                </c:pt>
                <c:pt idx="447">
                  <c:v>1.2110285579531421E-2</c:v>
                </c:pt>
                <c:pt idx="448">
                  <c:v>1.2124830489631755E-2</c:v>
                </c:pt>
                <c:pt idx="449">
                  <c:v>1.2139362949858956E-2</c:v>
                </c:pt>
                <c:pt idx="450">
                  <c:v>1.2168737275810582E-2</c:v>
                </c:pt>
                <c:pt idx="451">
                  <c:v>1.217581377282927E-2</c:v>
                </c:pt>
                <c:pt idx="452">
                  <c:v>1.221183850138452E-2</c:v>
                </c:pt>
                <c:pt idx="453">
                  <c:v>1.2226296261453662E-2</c:v>
                </c:pt>
                <c:pt idx="454">
                  <c:v>1.2240741571335256E-2</c:v>
                </c:pt>
                <c:pt idx="455">
                  <c:v>1.226994846188767E-2</c:v>
                </c:pt>
                <c:pt idx="456">
                  <c:v>1.2276977950684687E-2</c:v>
                </c:pt>
                <c:pt idx="457">
                  <c:v>1.2320147274985756E-2</c:v>
                </c:pt>
                <c:pt idx="458">
                  <c:v>1.2363562484208789E-2</c:v>
                </c:pt>
                <c:pt idx="459">
                  <c:v>1.2363562484208789E-2</c:v>
                </c:pt>
                <c:pt idx="460">
                  <c:v>1.2370549597264802E-2</c:v>
                </c:pt>
                <c:pt idx="461">
                  <c:v>1.2377532069233808E-2</c:v>
                </c:pt>
                <c:pt idx="462">
                  <c:v>1.2420439934690624E-2</c:v>
                </c:pt>
                <c:pt idx="463">
                  <c:v>1.2434717655265486E-2</c:v>
                </c:pt>
                <c:pt idx="464">
                  <c:v>1.24636005764915E-2</c:v>
                </c:pt>
                <c:pt idx="465">
                  <c:v>1.2470540665580065E-2</c:v>
                </c:pt>
                <c:pt idx="466">
                  <c:v>1.2477476112628663E-2</c:v>
                </c:pt>
                <c:pt idx="467">
                  <c:v>1.2520122512477604E-2</c:v>
                </c:pt>
                <c:pt idx="468">
                  <c:v>1.2534313077211211E-2</c:v>
                </c:pt>
                <c:pt idx="469">
                  <c:v>1.2563028593096963E-2</c:v>
                </c:pt>
                <c:pt idx="470">
                  <c:v>1.2569921650566473E-2</c:v>
                </c:pt>
                <c:pt idx="471">
                  <c:v>1.257681006511927E-2</c:v>
                </c:pt>
                <c:pt idx="472">
                  <c:v>1.2619194992640552E-2</c:v>
                </c:pt>
                <c:pt idx="473">
                  <c:v>1.2633298399294696E-2</c:v>
                </c:pt>
                <c:pt idx="474">
                  <c:v>1.2669069617028406E-2</c:v>
                </c:pt>
                <c:pt idx="475">
                  <c:v>1.2675913559235304E-2</c:v>
                </c:pt>
                <c:pt idx="476">
                  <c:v>1.2682752857576529E-2</c:v>
                </c:pt>
                <c:pt idx="477">
                  <c:v>1.2717657359568724E-2</c:v>
                </c:pt>
                <c:pt idx="478">
                  <c:v>1.2731673605920667E-2</c:v>
                </c:pt>
                <c:pt idx="479">
                  <c:v>1.2767237318130571E-2</c:v>
                </c:pt>
                <c:pt idx="480">
                  <c:v>1.2774034214777722E-2</c:v>
                </c:pt>
                <c:pt idx="481">
                  <c:v>1.2780826466832762E-2</c:v>
                </c:pt>
                <c:pt idx="482">
                  <c:v>1.2815509597744218E-2</c:v>
                </c:pt>
                <c:pt idx="483">
                  <c:v>1.2829438681584112E-2</c:v>
                </c:pt>
                <c:pt idx="484">
                  <c:v>1.2857652022548941E-2</c:v>
                </c:pt>
                <c:pt idx="485">
                  <c:v>1.2864403944386482E-2</c:v>
                </c:pt>
                <c:pt idx="486">
                  <c:v>1.2871151221120104E-2</c:v>
                </c:pt>
                <c:pt idx="487">
                  <c:v>1.2912752139169849E-2</c:v>
                </c:pt>
                <c:pt idx="488">
                  <c:v>1.2926594671438673E-2</c:v>
                </c:pt>
                <c:pt idx="489">
                  <c:v>1.2954644910515064E-2</c:v>
                </c:pt>
                <c:pt idx="490">
                  <c:v>1.2961349941911227E-2</c:v>
                </c:pt>
                <c:pt idx="491">
                  <c:v>1.2968050338376632E-2</c:v>
                </c:pt>
                <c:pt idx="492">
                  <c:v>1.3009400197601035E-2</c:v>
                </c:pt>
                <c:pt idx="493">
                  <c:v>1.3023160434989273E-2</c:v>
                </c:pt>
                <c:pt idx="494">
                  <c:v>1.30510596799003E-2</c:v>
                </c:pt>
                <c:pt idx="495">
                  <c:v>1.3057718815792096E-2</c:v>
                </c:pt>
                <c:pt idx="496">
                  <c:v>1.3064373391515463E-2</c:v>
                </c:pt>
                <c:pt idx="497">
                  <c:v>1.3119169614251535E-2</c:v>
                </c:pt>
                <c:pt idx="498">
                  <c:v>1.3125794447021555E-2</c:v>
                </c:pt>
                <c:pt idx="499">
                  <c:v>1.3132414855422265E-2</c:v>
                </c:pt>
                <c:pt idx="500">
                  <c:v>1.3160154470488104E-2</c:v>
                </c:pt>
                <c:pt idx="501">
                  <c:v>1.3207634939068846E-2</c:v>
                </c:pt>
                <c:pt idx="502">
                  <c:v>1.3207634939068846E-2</c:v>
                </c:pt>
                <c:pt idx="503">
                  <c:v>1.3221239466051138E-2</c:v>
                </c:pt>
                <c:pt idx="504">
                  <c:v>1.3255864950727706E-2</c:v>
                </c:pt>
                <c:pt idx="505">
                  <c:v>1.3262433742120272E-2</c:v>
                </c:pt>
                <c:pt idx="506">
                  <c:v>1.3289115884667524E-2</c:v>
                </c:pt>
                <c:pt idx="507">
                  <c:v>1.3302662626966111E-2</c:v>
                </c:pt>
                <c:pt idx="508">
                  <c:v>1.331619999807554E-2</c:v>
                </c:pt>
                <c:pt idx="509">
                  <c:v>1.334369251693418E-2</c:v>
                </c:pt>
                <c:pt idx="510">
                  <c:v>1.3350226011141846E-2</c:v>
                </c:pt>
                <c:pt idx="511">
                  <c:v>1.3383746284708842E-2</c:v>
                </c:pt>
                <c:pt idx="512">
                  <c:v>1.3397227428027847E-2</c:v>
                </c:pt>
                <c:pt idx="513">
                  <c:v>1.3410699199939202E-2</c:v>
                </c:pt>
                <c:pt idx="514">
                  <c:v>1.3438067535831433E-2</c:v>
                </c:pt>
                <c:pt idx="515">
                  <c:v>1.3444564722575532E-2</c:v>
                </c:pt>
                <c:pt idx="516">
                  <c:v>1.3477917487256796E-2</c:v>
                </c:pt>
                <c:pt idx="517">
                  <c:v>1.3491333030050789E-2</c:v>
                </c:pt>
                <c:pt idx="518">
                  <c:v>1.3591883499435584E-2</c:v>
                </c:pt>
                <c:pt idx="519">
                  <c:v>1.3705650105903555E-2</c:v>
                </c:pt>
                <c:pt idx="520">
                  <c:v>1.3777740067174117E-2</c:v>
                </c:pt>
                <c:pt idx="521">
                  <c:v>1.3869979501741911E-2</c:v>
                </c:pt>
                <c:pt idx="522">
                  <c:v>1.3954972678335231E-2</c:v>
                </c:pt>
                <c:pt idx="523">
                  <c:v>1.4046322861110738E-2</c:v>
                </c:pt>
                <c:pt idx="524">
                  <c:v>1.4137213770339052E-2</c:v>
                </c:pt>
                <c:pt idx="525">
                  <c:v>1.4227645395575195E-2</c:v>
                </c:pt>
                <c:pt idx="526">
                  <c:v>1.431761772644613E-2</c:v>
                </c:pt>
                <c:pt idx="527">
                  <c:v>1.4413771533022562E-2</c:v>
                </c:pt>
                <c:pt idx="528">
                  <c:v>1.450279600854041E-2</c:v>
                </c:pt>
                <c:pt idx="529">
                  <c:v>1.4591361161509228E-2</c:v>
                </c:pt>
                <c:pt idx="530">
                  <c:v>1.4711097825717279E-2</c:v>
                </c:pt>
                <c:pt idx="531">
                  <c:v>1.4792628415544488E-2</c:v>
                </c:pt>
                <c:pt idx="532">
                  <c:v>1.4854300580376919E-2</c:v>
                </c:pt>
                <c:pt idx="533">
                  <c:v>1.4941028338660307E-2</c:v>
                </c:pt>
                <c:pt idx="534">
                  <c:v>1.5027296722410443E-2</c:v>
                </c:pt>
                <c:pt idx="535">
                  <c:v>1.5100289213807077E-2</c:v>
                </c:pt>
                <c:pt idx="536">
                  <c:v>1.5179314326348527E-2</c:v>
                </c:pt>
                <c:pt idx="537">
                  <c:v>1.5264292197014433E-2</c:v>
                </c:pt>
                <c:pt idx="538">
                  <c:v>1.5348810653310936E-2</c:v>
                </c:pt>
                <c:pt idx="539">
                  <c:v>1.5432869686176711E-2</c:v>
                </c:pt>
                <c:pt idx="540">
                  <c:v>1.5535259590508943E-2</c:v>
                </c:pt>
                <c:pt idx="541">
                  <c:v>1.5618312069049851E-2</c:v>
                </c:pt>
                <c:pt idx="542">
                  <c:v>1.5700905092711458E-2</c:v>
                </c:pt>
                <c:pt idx="543">
                  <c:v>1.5783038651700301E-2</c:v>
                </c:pt>
                <c:pt idx="544">
                  <c:v>1.5900227091878643E-2</c:v>
                </c:pt>
                <c:pt idx="545">
                  <c:v>1.5975150827872431E-2</c:v>
                </c:pt>
                <c:pt idx="546">
                  <c:v>1.6055745409990496E-2</c:v>
                </c:pt>
                <c:pt idx="547">
                  <c:v>1.6141923110595258E-2</c:v>
                </c:pt>
                <c:pt idx="548">
                  <c:v>1.6215556036527634E-2</c:v>
                </c:pt>
                <c:pt idx="549">
                  <c:v>1.6294772061374863E-2</c:v>
                </c:pt>
                <c:pt idx="550">
                  <c:v>1.6373528547649896E-2</c:v>
                </c:pt>
                <c:pt idx="551">
                  <c:v>1.6451825485712945E-2</c:v>
                </c:pt>
                <c:pt idx="552">
                  <c:v>1.6511958143930836E-2</c:v>
                </c:pt>
                <c:pt idx="553">
                  <c:v>1.6607040678896234E-2</c:v>
                </c:pt>
                <c:pt idx="554">
                  <c:v>1.6683958915011676E-2</c:v>
                </c:pt>
                <c:pt idx="555">
                  <c:v>1.6760417564893049E-2</c:v>
                </c:pt>
                <c:pt idx="556">
                  <c:v>1.6836416619180339E-2</c:v>
                </c:pt>
                <c:pt idx="557">
                  <c:v>1.6911956068565992E-2</c:v>
                </c:pt>
                <c:pt idx="558">
                  <c:v>1.6987035903797409E-2</c:v>
                </c:pt>
                <c:pt idx="559">
                  <c:v>1.7061656115679447E-2</c:v>
                </c:pt>
                <c:pt idx="560">
                  <c:v>1.7141478736493392E-2</c:v>
                </c:pt>
                <c:pt idx="561">
                  <c:v>1.721515035484587E-2</c:v>
                </c:pt>
                <c:pt idx="562">
                  <c:v>1.7282758920129648E-2</c:v>
                </c:pt>
                <c:pt idx="563">
                  <c:v>1.7355545608880862E-2</c:v>
                </c:pt>
                <c:pt idx="564">
                  <c:v>1.7427902995945377E-2</c:v>
                </c:pt>
                <c:pt idx="565">
                  <c:v>1.7483257920575371E-2</c:v>
                </c:pt>
                <c:pt idx="566">
                  <c:v>1.7576962376151656E-2</c:v>
                </c:pt>
                <c:pt idx="567">
                  <c:v>1.7642702539122646E-2</c:v>
                </c:pt>
                <c:pt idx="568">
                  <c:v>1.7713631956592091E-2</c:v>
                </c:pt>
                <c:pt idx="569">
                  <c:v>1.7784240491106329E-2</c:v>
                </c:pt>
                <c:pt idx="570">
                  <c:v>1.7854528136625192E-2</c:v>
                </c:pt>
                <c:pt idx="571">
                  <c:v>1.7929908722519015E-2</c:v>
                </c:pt>
                <c:pt idx="572">
                  <c:v>1.7994140736658504E-2</c:v>
                </c:pt>
                <c:pt idx="573">
                  <c:v>1.80634656792375E-2</c:v>
                </c:pt>
                <c:pt idx="574">
                  <c:v>1.813246970894522E-2</c:v>
                </c:pt>
                <c:pt idx="575">
                  <c:v>1.8201152819876387E-2</c:v>
                </c:pt>
                <c:pt idx="576">
                  <c:v>1.8269515006158199E-2</c:v>
                </c:pt>
                <c:pt idx="577">
                  <c:v>1.8341954263686348E-2</c:v>
                </c:pt>
                <c:pt idx="578">
                  <c:v>1.840527658142993E-2</c:v>
                </c:pt>
                <c:pt idx="579">
                  <c:v>1.8472675958804141E-2</c:v>
                </c:pt>
                <c:pt idx="580">
                  <c:v>1.8539754388312568E-2</c:v>
                </c:pt>
                <c:pt idx="581">
                  <c:v>1.8611731036601048E-2</c:v>
                </c:pt>
                <c:pt idx="582">
                  <c:v>1.8705577775052183E-2</c:v>
                </c:pt>
                <c:pt idx="583">
                  <c:v>1.8771529411923914E-2</c:v>
                </c:pt>
                <c:pt idx="584">
                  <c:v>1.8837160080055024E-2</c:v>
                </c:pt>
                <c:pt idx="585">
                  <c:v>1.8911773527983552E-2</c:v>
                </c:pt>
                <c:pt idx="586">
                  <c:v>1.8967458488347633E-2</c:v>
                </c:pt>
                <c:pt idx="587">
                  <c:v>1.9016838064184669E-2</c:v>
                </c:pt>
                <c:pt idx="588">
                  <c:v>1.9081243370507078E-2</c:v>
                </c:pt>
                <c:pt idx="589">
                  <c:v>1.9154456400462774E-2</c:v>
                </c:pt>
                <c:pt idx="590">
                  <c:v>1.9209091044734321E-2</c:v>
                </c:pt>
                <c:pt idx="591">
                  <c:v>1.9287587178652529E-2</c:v>
                </c:pt>
                <c:pt idx="592">
                  <c:v>1.9350649903292244E-2</c:v>
                </c:pt>
                <c:pt idx="593">
                  <c:v>1.9413391611209075E-2</c:v>
                </c:pt>
                <c:pt idx="594">
                  <c:v>1.9475812297202029E-2</c:v>
                </c:pt>
                <c:pt idx="595">
                  <c:v>1.9532973946994048E-2</c:v>
                </c:pt>
                <c:pt idx="596">
                  <c:v>1.9594772149056361E-2</c:v>
                </c:pt>
                <c:pt idx="597">
                  <c:v>1.9656249321052144E-2</c:v>
                </c:pt>
                <c:pt idx="598">
                  <c:v>1.9734819673742798E-2</c:v>
                </c:pt>
                <c:pt idx="599">
                  <c:v>1.9778240555131887E-2</c:v>
                </c:pt>
                <c:pt idx="600">
                  <c:v>1.9852210520160934E-2</c:v>
                </c:pt>
                <c:pt idx="601">
                  <c:v>1.990376805420687E-2</c:v>
                </c:pt>
                <c:pt idx="602">
                  <c:v>1.9963620380862999E-2</c:v>
                </c:pt>
                <c:pt idx="603">
                  <c:v>2.0031629895716298E-2</c:v>
                </c:pt>
                <c:pt idx="604">
                  <c:v>2.0077600272181861E-2</c:v>
                </c:pt>
                <c:pt idx="605">
                  <c:v>2.0136509028310989E-2</c:v>
                </c:pt>
                <c:pt idx="606">
                  <c:v>2.0195096710931004E-2</c:v>
                </c:pt>
                <c:pt idx="607">
                  <c:v>2.025336331534433E-2</c:v>
                </c:pt>
                <c:pt idx="608">
                  <c:v>2.031599175135301E-2</c:v>
                </c:pt>
                <c:pt idx="609">
                  <c:v>2.0373596502778694E-2</c:v>
                </c:pt>
                <c:pt idx="610">
                  <c:v>2.043088015272607E-2</c:v>
                </c:pt>
                <c:pt idx="611">
                  <c:v>2.0487842696450542E-2</c:v>
                </c:pt>
                <c:pt idx="612">
                  <c:v>2.0544484129225573E-2</c:v>
                </c:pt>
                <c:pt idx="613">
                  <c:v>2.0600804446363294E-2</c:v>
                </c:pt>
                <c:pt idx="614">
                  <c:v>2.0656803970372183E-2</c:v>
                </c:pt>
                <c:pt idx="615">
                  <c:v>2.0712511529139412E-2</c:v>
                </c:pt>
                <c:pt idx="616">
                  <c:v>2.0775921506111822E-2</c:v>
                </c:pt>
                <c:pt idx="617">
                  <c:v>2.0826722068020054E-2</c:v>
                </c:pt>
                <c:pt idx="618">
                  <c:v>2.0874134128833433E-2</c:v>
                </c:pt>
                <c:pt idx="619">
                  <c:v>2.0929479290455077E-2</c:v>
                </c:pt>
                <c:pt idx="620">
                  <c:v>2.098487600536636E-2</c:v>
                </c:pt>
                <c:pt idx="621">
                  <c:v>2.1044904286658984E-2</c:v>
                </c:pt>
                <c:pt idx="622">
                  <c:v>2.1100411126397718E-2</c:v>
                </c:pt>
                <c:pt idx="623">
                  <c:v>2.1163910709780163E-2</c:v>
                </c:pt>
                <c:pt idx="624">
                  <c:v>2.1211579634525728E-2</c:v>
                </c:pt>
                <c:pt idx="625">
                  <c:v>2.127184991596337E-2</c:v>
                </c:pt>
                <c:pt idx="626">
                  <c:v>2.1318339841177369E-2</c:v>
                </c:pt>
                <c:pt idx="627">
                  <c:v>2.1382067372005764E-2</c:v>
                </c:pt>
                <c:pt idx="628">
                  <c:v>2.1429907249798319E-2</c:v>
                </c:pt>
                <c:pt idx="629">
                  <c:v>2.1495040708835733E-2</c:v>
                </c:pt>
                <c:pt idx="630">
                  <c:v>2.1546323841271607E-2</c:v>
                </c:pt>
                <c:pt idx="631">
                  <c:v>2.1602295191339896E-2</c:v>
                </c:pt>
                <c:pt idx="632">
                  <c:v>2.1658318157371299E-2</c:v>
                </c:pt>
                <c:pt idx="633">
                  <c:v>2.1714392740103297E-2</c:v>
                </c:pt>
                <c:pt idx="634">
                  <c:v>2.1778541182596697E-2</c:v>
                </c:pt>
                <c:pt idx="635">
                  <c:v>2.1834726375061678E-2</c:v>
                </c:pt>
                <c:pt idx="636">
                  <c:v>2.1890963186571182E-2</c:v>
                </c:pt>
                <c:pt idx="637">
                  <c:v>2.1947251617870422E-2</c:v>
                </c:pt>
                <c:pt idx="638">
                  <c:v>2.20035916697046E-2</c:v>
                </c:pt>
                <c:pt idx="639">
                  <c:v>2.2050569101070148E-2</c:v>
                </c:pt>
                <c:pt idx="640">
                  <c:v>2.2106998105722565E-2</c:v>
                </c:pt>
                <c:pt idx="641">
                  <c:v>2.2163478709036878E-2</c:v>
                </c:pt>
                <c:pt idx="642">
                  <c:v>2.2220010911721485E-2</c:v>
                </c:pt>
                <c:pt idx="643">
                  <c:v>2.2286066263110946E-2</c:v>
                </c:pt>
                <c:pt idx="644">
                  <c:v>2.2361698508333153E-2</c:v>
                </c:pt>
                <c:pt idx="645">
                  <c:v>2.2399417470434536E-2</c:v>
                </c:pt>
                <c:pt idx="646">
                  <c:v>2.2456170513522816E-2</c:v>
                </c:pt>
                <c:pt idx="647">
                  <c:v>2.250821011836468E-2</c:v>
                </c:pt>
                <c:pt idx="648">
                  <c:v>2.2565059173398794E-2</c:v>
                </c:pt>
                <c:pt idx="649">
                  <c:v>2.2647790832194814E-2</c:v>
                </c:pt>
                <c:pt idx="650">
                  <c:v>2.2709563113503251E-2</c:v>
                </c:pt>
                <c:pt idx="651">
                  <c:v>2.2747417052955667E-2</c:v>
                </c:pt>
                <c:pt idx="652">
                  <c:v>2.2818890506303702E-2</c:v>
                </c:pt>
                <c:pt idx="653">
                  <c:v>2.2876027018762513E-2</c:v>
                </c:pt>
                <c:pt idx="654">
                  <c:v>2.2933215176404453E-2</c:v>
                </c:pt>
                <c:pt idx="655">
                  <c:v>2.2990454980011399E-2</c:v>
                </c:pt>
                <c:pt idx="656">
                  <c:v>2.3047746430367722E-2</c:v>
                </c:pt>
                <c:pt idx="657">
                  <c:v>2.3105089528255296E-2</c:v>
                </c:pt>
                <c:pt idx="658">
                  <c:v>2.3162484274460993E-2</c:v>
                </c:pt>
                <c:pt idx="659">
                  <c:v>2.321993066977418E-2</c:v>
                </c:pt>
                <c:pt idx="660">
                  <c:v>2.3277428714974235E-2</c:v>
                </c:pt>
                <c:pt idx="661">
                  <c:v>2.3334978410855522E-2</c:v>
                </c:pt>
                <c:pt idx="662">
                  <c:v>2.3392579758199916E-2</c:v>
                </c:pt>
                <c:pt idx="663">
                  <c:v>2.3450232757801781E-2</c:v>
                </c:pt>
                <c:pt idx="664">
                  <c:v>2.3493261364698797E-2</c:v>
                </c:pt>
                <c:pt idx="665">
                  <c:v>2.3570595039799486E-2</c:v>
                </c:pt>
                <c:pt idx="666">
                  <c:v>2.3623498475507654E-2</c:v>
                </c:pt>
                <c:pt idx="667">
                  <c:v>2.3681294691670629E-2</c:v>
                </c:pt>
                <c:pt idx="668">
                  <c:v>2.3738980734070991E-2</c:v>
                </c:pt>
                <c:pt idx="669">
                  <c:v>2.3796453618185331E-2</c:v>
                </c:pt>
                <c:pt idx="670">
                  <c:v>2.3858444984806614E-2</c:v>
                </c:pt>
                <c:pt idx="671">
                  <c:v>2.3910365127045863E-2</c:v>
                </c:pt>
                <c:pt idx="672">
                  <c:v>2.3966700756959392E-2</c:v>
                </c:pt>
                <c:pt idx="673">
                  <c:v>2.402261724086252E-2</c:v>
                </c:pt>
                <c:pt idx="674">
                  <c:v>2.4078114572515241E-2</c:v>
                </c:pt>
                <c:pt idx="675">
                  <c:v>2.4133192745727505E-2</c:v>
                </c:pt>
                <c:pt idx="676">
                  <c:v>2.4187851754349232E-2</c:v>
                </c:pt>
                <c:pt idx="677">
                  <c:v>2.42420915922828E-2</c:v>
                </c:pt>
                <c:pt idx="678">
                  <c:v>2.4295912253480545E-2</c:v>
                </c:pt>
                <c:pt idx="679">
                  <c:v>2.4349313731929778E-2</c:v>
                </c:pt>
                <c:pt idx="680">
                  <c:v>2.4402296021675263E-2</c:v>
                </c:pt>
                <c:pt idx="681">
                  <c:v>2.4462333910083567E-2</c:v>
                </c:pt>
                <c:pt idx="682">
                  <c:v>2.4507003011453865E-2</c:v>
                </c:pt>
                <c:pt idx="683">
                  <c:v>2.455872769980133E-2</c:v>
                </c:pt>
                <c:pt idx="684">
                  <c:v>2.4614499467426786E-2</c:v>
                </c:pt>
                <c:pt idx="685">
                  <c:v>2.4660919434553175E-2</c:v>
                </c:pt>
                <c:pt idx="686">
                  <c:v>2.4698132521464616E-2</c:v>
                </c:pt>
                <c:pt idx="687">
                  <c:v>2.4761434275451244E-2</c:v>
                </c:pt>
                <c:pt idx="688">
                  <c:v>2.4815423135668174E-2</c:v>
                </c:pt>
                <c:pt idx="689">
                  <c:v>2.486027217762643E-2</c:v>
                </c:pt>
                <c:pt idx="690">
                  <c:v>2.4896126786682148E-2</c:v>
                </c:pt>
                <c:pt idx="691">
                  <c:v>2.4940287502417391E-2</c:v>
                </c:pt>
                <c:pt idx="692">
                  <c:v>2.4988345549119551E-2</c:v>
                </c:pt>
                <c:pt idx="693">
                  <c:v>2.5035984426314033E-2</c:v>
                </c:pt>
                <c:pt idx="694">
                  <c:v>2.5083204129350278E-2</c:v>
                </c:pt>
                <c:pt idx="695">
                  <c:v>2.5150897726775995E-2</c:v>
                </c:pt>
                <c:pt idx="696">
                  <c:v>2.5192998312617843E-2</c:v>
                </c:pt>
                <c:pt idx="697">
                  <c:v>2.5238853527992655E-2</c:v>
                </c:pt>
                <c:pt idx="698">
                  <c:v>2.5284289455400621E-2</c:v>
                </c:pt>
                <c:pt idx="699">
                  <c:v>2.5333372984572028E-2</c:v>
                </c:pt>
                <c:pt idx="700">
                  <c:v>2.5373903426079703E-2</c:v>
                </c:pt>
                <c:pt idx="701">
                  <c:v>2.5418081459348818E-2</c:v>
                </c:pt>
                <c:pt idx="702">
                  <c:v>2.5461840184647089E-2</c:v>
                </c:pt>
                <c:pt idx="703">
                  <c:v>2.5493286867947284E-2</c:v>
                </c:pt>
                <c:pt idx="704">
                  <c:v>2.5548099691859172E-2</c:v>
                </c:pt>
                <c:pt idx="705">
                  <c:v>2.5590600464143187E-2</c:v>
                </c:pt>
                <c:pt idx="706">
                  <c:v>2.5632681909206756E-2</c:v>
                </c:pt>
                <c:pt idx="707">
                  <c:v>2.5674344022351137E-2</c:v>
                </c:pt>
                <c:pt idx="708">
                  <c:v>2.5719411469764936E-2</c:v>
                </c:pt>
                <c:pt idx="709">
                  <c:v>2.575641023434716E-2</c:v>
                </c:pt>
                <c:pt idx="710">
                  <c:v>2.5796814324033635E-2</c:v>
                </c:pt>
                <c:pt idx="711">
                  <c:v>2.583679906348807E-2</c:v>
                </c:pt>
                <c:pt idx="712">
                  <c:v>2.5876364448246536E-2</c:v>
                </c:pt>
                <c:pt idx="713">
                  <c:v>2.5915510473897563E-2</c:v>
                </c:pt>
                <c:pt idx="714">
                  <c:v>2.5954237136067149E-2</c:v>
                </c:pt>
                <c:pt idx="715">
                  <c:v>2.5992544430436249E-2</c:v>
                </c:pt>
                <c:pt idx="716">
                  <c:v>2.6034039976956729E-2</c:v>
                </c:pt>
                <c:pt idx="717">
                  <c:v>2.6071481273509566E-2</c:v>
                </c:pt>
                <c:pt idx="718">
                  <c:v>2.6104950552346684E-2</c:v>
                </c:pt>
                <c:pt idx="719">
                  <c:v>2.6141597923869109E-2</c:v>
                </c:pt>
                <c:pt idx="720">
                  <c:v>2.6177879058543185E-2</c:v>
                </c:pt>
                <c:pt idx="721">
                  <c:v>2.6213831159164758E-2</c:v>
                </c:pt>
                <c:pt idx="722">
                  <c:v>2.6252971063428603E-2</c:v>
                </c:pt>
                <c:pt idx="723">
                  <c:v>2.6284893166932943E-2</c:v>
                </c:pt>
                <c:pt idx="724">
                  <c:v>2.6320045572616746E-2</c:v>
                </c:pt>
                <c:pt idx="725">
                  <c:v>2.6344639229476996E-2</c:v>
                </c:pt>
                <c:pt idx="726">
                  <c:v>2.638960243231625E-2</c:v>
                </c:pt>
                <c:pt idx="727">
                  <c:v>2.6424006881718143E-2</c:v>
                </c:pt>
                <c:pt idx="728">
                  <c:v>2.6458162007770569E-2</c:v>
                </c:pt>
                <c:pt idx="729">
                  <c:v>2.6492067808207842E-2</c:v>
                </c:pt>
                <c:pt idx="730">
                  <c:v>2.6525724280779261E-2</c:v>
                </c:pt>
                <c:pt idx="731">
                  <c:v>2.656054238249525E-2</c:v>
                </c:pt>
                <c:pt idx="732">
                  <c:v>2.659228923341167E-2</c:v>
                </c:pt>
                <c:pt idx="733">
                  <c:v>2.663318765043857E-2</c:v>
                </c:pt>
                <c:pt idx="734">
                  <c:v>2.666115273429203E-2</c:v>
                </c:pt>
                <c:pt idx="735">
                  <c:v>2.6690266648090599E-2</c:v>
                </c:pt>
                <c:pt idx="736">
                  <c:v>2.6725692152678577E-2</c:v>
                </c:pt>
                <c:pt idx="737">
                  <c:v>2.6754338223076157E-2</c:v>
                </c:pt>
                <c:pt idx="738">
                  <c:v>2.6805238477896853E-2</c:v>
                </c:pt>
                <c:pt idx="739">
                  <c:v>2.6818661780817668E-2</c:v>
                </c:pt>
                <c:pt idx="740">
                  <c:v>2.6849804725144272E-2</c:v>
                </c:pt>
                <c:pt idx="741">
                  <c:v>2.6883885103866356E-2</c:v>
                </c:pt>
                <c:pt idx="742">
                  <c:v>2.6911342604542945E-2</c:v>
                </c:pt>
                <c:pt idx="743">
                  <c:v>2.6932262471002538E-2</c:v>
                </c:pt>
                <c:pt idx="744">
                  <c:v>2.6962454717394113E-2</c:v>
                </c:pt>
                <c:pt idx="745">
                  <c:v>2.6992397669032275E-2</c:v>
                </c:pt>
                <c:pt idx="746">
                  <c:v>2.7022091324184126E-2</c:v>
                </c:pt>
                <c:pt idx="747">
                  <c:v>2.7060823824151734E-2</c:v>
                </c:pt>
                <c:pt idx="748">
                  <c:v>2.7089972027713516E-2</c:v>
                </c:pt>
                <c:pt idx="749">
                  <c:v>2.7121933000241183E-2</c:v>
                </c:pt>
                <c:pt idx="750">
                  <c:v>2.7147520379400127E-2</c:v>
                </c:pt>
                <c:pt idx="751">
                  <c:v>2.7178951316639555E-2</c:v>
                </c:pt>
                <c:pt idx="752">
                  <c:v>2.72040713115256E-2</c:v>
                </c:pt>
                <c:pt idx="753">
                  <c:v>2.7244812692415188E-2</c:v>
                </c:pt>
                <c:pt idx="754">
                  <c:v>2.725962480955189E-2</c:v>
                </c:pt>
                <c:pt idx="755">
                  <c:v>2.7289995453332883E-2</c:v>
                </c:pt>
                <c:pt idx="756">
                  <c:v>2.7314180859191069E-2</c:v>
                </c:pt>
                <c:pt idx="757">
                  <c:v>2.7341084836474485E-2</c:v>
                </c:pt>
                <c:pt idx="758">
                  <c:v>2.7367739446423379E-2</c:v>
                </c:pt>
                <c:pt idx="759">
                  <c:v>2.7394144687320415E-2</c:v>
                </c:pt>
                <c:pt idx="760">
                  <c:v>2.7423189543082926E-2</c:v>
                </c:pt>
                <c:pt idx="761">
                  <c:v>2.7446207055192708E-2</c:v>
                </c:pt>
                <c:pt idx="762">
                  <c:v>2.7471864178820964E-2</c:v>
                </c:pt>
                <c:pt idx="763">
                  <c:v>2.7497271926705938E-2</c:v>
                </c:pt>
                <c:pt idx="764">
                  <c:v>2.7522430297217969E-2</c:v>
                </c:pt>
                <c:pt idx="765">
                  <c:v>2.7547339288735123E-2</c:v>
                </c:pt>
                <c:pt idx="766">
                  <c:v>2.7571998899658685E-2</c:v>
                </c:pt>
                <c:pt idx="767">
                  <c:v>2.7596409128402822E-2</c:v>
                </c:pt>
                <c:pt idx="768">
                  <c:v>2.7626092122485995E-2</c:v>
                </c:pt>
                <c:pt idx="769">
                  <c:v>2.7647227217172943E-2</c:v>
                </c:pt>
                <c:pt idx="770">
                  <c:v>2.7668143505950541E-2</c:v>
                </c:pt>
                <c:pt idx="771">
                  <c:v>2.7691553475763509E-2</c:v>
                </c:pt>
                <c:pt idx="772">
                  <c:v>2.7714697767562701E-2</c:v>
                </c:pt>
                <c:pt idx="773">
                  <c:v>2.7737560091604357E-2</c:v>
                </c:pt>
                <c:pt idx="774">
                  <c:v>2.7762776499380415E-2</c:v>
                </c:pt>
                <c:pt idx="775">
                  <c:v>2.7782374183383772E-2</c:v>
                </c:pt>
                <c:pt idx="776">
                  <c:v>2.7804302892366618E-2</c:v>
                </c:pt>
                <c:pt idx="777">
                  <c:v>2.78259100694619E-2</c:v>
                </c:pt>
                <c:pt idx="778">
                  <c:v>2.7847195712874924E-2</c:v>
                </c:pt>
                <c:pt idx="779">
                  <c:v>2.7868159820847092E-2</c:v>
                </c:pt>
                <c:pt idx="780">
                  <c:v>2.7888802391637862E-2</c:v>
                </c:pt>
                <c:pt idx="781">
                  <c:v>2.7909123423535059E-2</c:v>
                </c:pt>
                <c:pt idx="782">
                  <c:v>2.7929122914857447E-2</c:v>
                </c:pt>
                <c:pt idx="783">
                  <c:v>2.7954682904952399E-2</c:v>
                </c:pt>
                <c:pt idx="784">
                  <c:v>2.7968157269171456E-2</c:v>
                </c:pt>
                <c:pt idx="785">
                  <c:v>2.799202470976506E-2</c:v>
                </c:pt>
                <c:pt idx="786">
                  <c:v>2.8008301178668038E-2</c:v>
                </c:pt>
                <c:pt idx="787">
                  <c:v>2.8024297205752238E-2</c:v>
                </c:pt>
                <c:pt idx="788">
                  <c:v>2.8044720052609606E-2</c:v>
                </c:pt>
                <c:pt idx="789">
                  <c:v>2.8060116082125563E-2</c:v>
                </c:pt>
                <c:pt idx="790">
                  <c:v>2.8079852623154877E-2</c:v>
                </c:pt>
                <c:pt idx="791">
                  <c:v>2.8094648746164831E-2</c:v>
                </c:pt>
                <c:pt idx="792">
                  <c:v>2.8111432744967225E-2</c:v>
                </c:pt>
                <c:pt idx="793">
                  <c:v>2.8130139633922857E-2</c:v>
                </c:pt>
                <c:pt idx="794">
                  <c:v>2.8144036069188264E-2</c:v>
                </c:pt>
                <c:pt idx="795">
                  <c:v>2.8153240637976813E-2</c:v>
                </c:pt>
                <c:pt idx="796">
                  <c:v>2.816880365682474E-2</c:v>
                </c:pt>
                <c:pt idx="797">
                  <c:v>2.8184045186725775E-2</c:v>
                </c:pt>
                <c:pt idx="798">
                  <c:v>2.819896522653512E-2</c:v>
                </c:pt>
                <c:pt idx="799">
                  <c:v>2.8219917056493477E-2</c:v>
                </c:pt>
                <c:pt idx="800">
                  <c:v>2.8236220519561039E-2</c:v>
                </c:pt>
                <c:pt idx="801">
                  <c:v>2.8248018495707797E-2</c:v>
                </c:pt>
                <c:pt idx="802">
                  <c:v>2.8261586862898886E-2</c:v>
                </c:pt>
                <c:pt idx="803">
                  <c:v>2.826874303601417E-2</c:v>
                </c:pt>
                <c:pt idx="804">
                  <c:v>2.8293006637728269E-2</c:v>
                </c:pt>
                <c:pt idx="805">
                  <c:v>2.8300362541399223E-2</c:v>
                </c:pt>
                <c:pt idx="806">
                  <c:v>2.8312644622967779E-2</c:v>
                </c:pt>
                <c:pt idx="807">
                  <c:v>2.8328479651357312E-2</c:v>
                </c:pt>
                <c:pt idx="808">
                  <c:v>2.8336244063067954E-2</c:v>
                </c:pt>
                <c:pt idx="809">
                  <c:v>2.8347561419639847E-2</c:v>
                </c:pt>
                <c:pt idx="810">
                  <c:v>2.8358557199304701E-2</c:v>
                </c:pt>
                <c:pt idx="811">
                  <c:v>2.8369231401144543E-2</c:v>
                </c:pt>
                <c:pt idx="812">
                  <c:v>2.8379584024280074E-2</c:v>
                </c:pt>
                <c:pt idx="813">
                  <c:v>2.8389615067852626E-2</c:v>
                </c:pt>
                <c:pt idx="814">
                  <c:v>2.839932453102674E-2</c:v>
                </c:pt>
                <c:pt idx="815">
                  <c:v>2.8408712413000473E-2</c:v>
                </c:pt>
                <c:pt idx="816">
                  <c:v>2.8417778712997676E-2</c:v>
                </c:pt>
                <c:pt idx="817">
                  <c:v>2.8426523430265402E-2</c:v>
                </c:pt>
                <c:pt idx="818">
                  <c:v>2.8434946564079067E-2</c:v>
                </c:pt>
                <c:pt idx="819">
                  <c:v>2.8443048113742455E-2</c:v>
                </c:pt>
                <c:pt idx="820">
                  <c:v>2.8452477646434549E-2</c:v>
                </c:pt>
                <c:pt idx="821">
                  <c:v>2.8459913642388535E-2</c:v>
                </c:pt>
                <c:pt idx="822">
                  <c:v>2.8465423251229791E-2</c:v>
                </c:pt>
                <c:pt idx="823">
                  <c:v>2.8472252330436435E-2</c:v>
                </c:pt>
                <c:pt idx="824">
                  <c:v>2.8478843058072339E-2</c:v>
                </c:pt>
                <c:pt idx="825">
                  <c:v>2.8485278669442605E-2</c:v>
                </c:pt>
                <c:pt idx="826">
                  <c:v>2.849322510234148E-2</c:v>
                </c:pt>
                <c:pt idx="827">
                  <c:v>2.8498014897045489E-2</c:v>
                </c:pt>
                <c:pt idx="828">
                  <c:v>2.8504433329465877E-2</c:v>
                </c:pt>
                <c:pt idx="829">
                  <c:v>2.8512493058424626E-2</c:v>
                </c:pt>
                <c:pt idx="830">
                  <c:v>2.8517411276874224E-2</c:v>
                </c:pt>
                <c:pt idx="831">
                  <c:v>2.8523970792019473E-2</c:v>
                </c:pt>
                <c:pt idx="832">
                  <c:v>2.8530577334901264E-2</c:v>
                </c:pt>
                <c:pt idx="833">
                  <c:v>2.8537230905596959E-2</c:v>
                </c:pt>
                <c:pt idx="834">
                  <c:v>2.8543931504183908E-2</c:v>
                </c:pt>
                <c:pt idx="835">
                  <c:v>2.8551966579581034E-2</c:v>
                </c:pt>
                <c:pt idx="836">
                  <c:v>2.855747378537454E-2</c:v>
                </c:pt>
                <c:pt idx="837">
                  <c:v>2.8567566673515739E-2</c:v>
                </c:pt>
                <c:pt idx="838">
                  <c:v>2.8572833458278823E-2</c:v>
                </c:pt>
                <c:pt idx="839">
                  <c:v>2.8578139918414239E-2</c:v>
                </c:pt>
                <c:pt idx="840">
                  <c:v>2.8586759787740945E-2</c:v>
                </c:pt>
                <c:pt idx="841">
                  <c:v>2.8592152482256401E-2</c:v>
                </c:pt>
                <c:pt idx="842">
                  <c:v>2.8602519647146323E-2</c:v>
                </c:pt>
                <c:pt idx="843">
                  <c:v>2.8606353160340166E-2</c:v>
                </c:pt>
                <c:pt idx="844">
                  <c:v>2.8613524042437315E-2</c:v>
                </c:pt>
                <c:pt idx="845">
                  <c:v>2.8622398679024053E-2</c:v>
                </c:pt>
                <c:pt idx="846">
                  <c:v>2.8628006893177932E-2</c:v>
                </c:pt>
                <c:pt idx="847">
                  <c:v>2.8635318861996745E-2</c:v>
                </c:pt>
                <c:pt idx="848">
                  <c:v>2.864267785989812E-2</c:v>
                </c:pt>
                <c:pt idx="849">
                  <c:v>2.8650083886972308E-2</c:v>
                </c:pt>
                <c:pt idx="850">
                  <c:v>2.8657536943306982E-2</c:v>
                </c:pt>
                <c:pt idx="851">
                  <c:v>2.866671743178173E-2</c:v>
                </c:pt>
                <c:pt idx="852">
                  <c:v>2.8672584144129105E-2</c:v>
                </c:pt>
                <c:pt idx="853">
                  <c:v>2.8680178288797056E-2</c:v>
                </c:pt>
                <c:pt idx="854">
                  <c:v>2.8687819463091648E-2</c:v>
                </c:pt>
                <c:pt idx="855">
                  <c:v>2.8698223974208403E-2</c:v>
                </c:pt>
                <c:pt idx="856">
                  <c:v>2.8704943141973915E-2</c:v>
                </c:pt>
                <c:pt idx="857">
                  <c:v>2.8711025164666167E-2</c:v>
                </c:pt>
                <c:pt idx="858">
                  <c:v>2.8718854458400788E-2</c:v>
                </c:pt>
                <c:pt idx="859">
                  <c:v>2.8728442973232349E-2</c:v>
                </c:pt>
                <c:pt idx="860">
                  <c:v>2.8734654136253274E-2</c:v>
                </c:pt>
                <c:pt idx="861">
                  <c:v>2.8742624520561956E-2</c:v>
                </c:pt>
                <c:pt idx="862">
                  <c:v>2.8750641935255384E-2</c:v>
                </c:pt>
                <c:pt idx="863">
                  <c:v>2.8758706380431549E-2</c:v>
                </c:pt>
                <c:pt idx="864">
                  <c:v>2.8761624142297215E-2</c:v>
                </c:pt>
                <c:pt idx="865">
                  <c:v>2.8774976362611133E-2</c:v>
                </c:pt>
                <c:pt idx="866">
                  <c:v>2.8783181899815678E-2</c:v>
                </c:pt>
                <c:pt idx="867">
                  <c:v>2.8791434467897482E-2</c:v>
                </c:pt>
                <c:pt idx="868">
                  <c:v>2.8803231050406358E-2</c:v>
                </c:pt>
                <c:pt idx="869">
                  <c:v>2.880808069708481E-2</c:v>
                </c:pt>
                <c:pt idx="870">
                  <c:v>2.8816474358394038E-2</c:v>
                </c:pt>
                <c:pt idx="871">
                  <c:v>2.8824915050982784E-2</c:v>
                </c:pt>
                <c:pt idx="872">
                  <c:v>2.8835167158766384E-2</c:v>
                </c:pt>
                <c:pt idx="873">
                  <c:v>2.8843705956752563E-2</c:v>
                </c:pt>
                <c:pt idx="874">
                  <c:v>2.8850519317442074E-2</c:v>
                </c:pt>
                <c:pt idx="875">
                  <c:v>2.88591472799852E-2</c:v>
                </c:pt>
                <c:pt idx="876">
                  <c:v>2.8867815278149599E-2</c:v>
                </c:pt>
                <c:pt idx="877">
                  <c:v>2.8876515158395486E-2</c:v>
                </c:pt>
                <c:pt idx="878">
                  <c:v>2.8885238763214648E-2</c:v>
                </c:pt>
                <c:pt idx="879">
                  <c:v>2.8895761946701182E-2</c:v>
                </c:pt>
                <c:pt idx="880">
                  <c:v>2.8902728480195133E-2</c:v>
                </c:pt>
                <c:pt idx="881">
                  <c:v>2.8911489823907593E-2</c:v>
                </c:pt>
                <c:pt idx="882">
                  <c:v>2.8920262073239691E-2</c:v>
                </c:pt>
                <c:pt idx="883">
                  <c:v>2.8930835061893312E-2</c:v>
                </c:pt>
                <c:pt idx="884">
                  <c:v>2.8937839288858187E-2</c:v>
                </c:pt>
                <c:pt idx="885">
                  <c:v>2.8946644255196163E-2</c:v>
                </c:pt>
                <c:pt idx="886">
                  <c:v>2.8955460127249175E-2</c:v>
                </c:pt>
                <c:pt idx="887">
                  <c:v>2.8964286905045596E-2</c:v>
                </c:pt>
                <c:pt idx="888">
                  <c:v>2.897312458860863E-2</c:v>
                </c:pt>
                <c:pt idx="889">
                  <c:v>2.8981973177964058E-2</c:v>
                </c:pt>
                <c:pt idx="890">
                  <c:v>2.8992632924702832E-2</c:v>
                </c:pt>
                <c:pt idx="891">
                  <c:v>2.8999703074152679E-2</c:v>
                </c:pt>
                <c:pt idx="892">
                  <c:v>2.900858438103486E-2</c:v>
                </c:pt>
                <c:pt idx="893">
                  <c:v>2.9019281326612967E-2</c:v>
                </c:pt>
                <c:pt idx="894">
                  <c:v>2.9031472105434466E-2</c:v>
                </c:pt>
                <c:pt idx="895">
                  <c:v>2.9040392362040097E-2</c:v>
                </c:pt>
                <c:pt idx="896">
                  <c:v>2.9049323524631517E-2</c:v>
                </c:pt>
                <c:pt idx="897">
                  <c:v>2.9058265593229358E-2</c:v>
                </c:pt>
                <c:pt idx="898">
                  <c:v>2.906721856785683E-2</c:v>
                </c:pt>
                <c:pt idx="899">
                  <c:v>2.9070740142419664E-2</c:v>
                </c:pt>
                <c:pt idx="900">
                  <c:v>2.9079710420916807E-2</c:v>
                </c:pt>
                <c:pt idx="901">
                  <c:v>2.9088691602204047E-2</c:v>
                </c:pt>
                <c:pt idx="902">
                  <c:v>2.9097683686304228E-2</c:v>
                </c:pt>
                <c:pt idx="903">
                  <c:v>2.9112147032341096E-2</c:v>
                </c:pt>
                <c:pt idx="904">
                  <c:v>2.9121165443685256E-2</c:v>
                </c:pt>
                <c:pt idx="905">
                  <c:v>2.9137490690641039E-2</c:v>
                </c:pt>
                <c:pt idx="906">
                  <c:v>2.9139234985022012E-2</c:v>
                </c:pt>
                <c:pt idx="907">
                  <c:v>2.9146459717565243E-2</c:v>
                </c:pt>
                <c:pt idx="908">
                  <c:v>2.9155520242053257E-2</c:v>
                </c:pt>
                <c:pt idx="909">
                  <c:v>2.9164591671743345E-2</c:v>
                </c:pt>
                <c:pt idx="910">
                  <c:v>2.9181765799530399E-2</c:v>
                </c:pt>
                <c:pt idx="911">
                  <c:v>2.9189033331118441E-2</c:v>
                </c:pt>
                <c:pt idx="912">
                  <c:v>2.9198143625782103E-2</c:v>
                </c:pt>
                <c:pt idx="913">
                  <c:v>2.9207264827975643E-2</c:v>
                </c:pt>
                <c:pt idx="914">
                  <c:v>2.9216396937731537E-2</c:v>
                </c:pt>
                <c:pt idx="915">
                  <c:v>2.9225539955077262E-2</c:v>
                </c:pt>
                <c:pt idx="916">
                  <c:v>2.9234693880035301E-2</c:v>
                </c:pt>
                <c:pt idx="917">
                  <c:v>2.9243858712633131E-2</c:v>
                </c:pt>
                <c:pt idx="918">
                  <c:v>2.925303445289823E-2</c:v>
                </c:pt>
                <c:pt idx="919">
                  <c:v>2.9262221100855579E-2</c:v>
                </c:pt>
                <c:pt idx="920">
                  <c:v>2.9271418656535153E-2</c:v>
                </c:pt>
                <c:pt idx="921">
                  <c:v>2.9280627119961933E-2</c:v>
                </c:pt>
                <c:pt idx="922">
                  <c:v>2.9289846491163396E-2</c:v>
                </c:pt>
                <c:pt idx="923">
                  <c:v>2.9300928420026299E-2</c:v>
                </c:pt>
                <c:pt idx="924">
                  <c:v>2.9302759893651924E-2</c:v>
                </c:pt>
                <c:pt idx="925">
                  <c:v>2.9317570051673181E-2</c:v>
                </c:pt>
                <c:pt idx="926">
                  <c:v>2.9326831393509112E-2</c:v>
                </c:pt>
                <c:pt idx="927">
                  <c:v>2.933608400680715E-2</c:v>
                </c:pt>
                <c:pt idx="928">
                  <c:v>2.934530065558133E-2</c:v>
                </c:pt>
                <c:pt idx="929">
                  <c:v>2.9354453997483265E-2</c:v>
                </c:pt>
                <c:pt idx="930">
                  <c:v>2.936535013901595E-2</c:v>
                </c:pt>
                <c:pt idx="931">
                  <c:v>2.9372468193165913E-2</c:v>
                </c:pt>
                <c:pt idx="932">
                  <c:v>2.9381305596907215E-2</c:v>
                </c:pt>
                <c:pt idx="933">
                  <c:v>2.9390028914313138E-2</c:v>
                </c:pt>
                <c:pt idx="934">
                  <c:v>2.9398638145116396E-2</c:v>
                </c:pt>
                <c:pt idx="935">
                  <c:v>2.9407133289054699E-2</c:v>
                </c:pt>
                <c:pt idx="936">
                  <c:v>2.941551434587325E-2</c:v>
                </c:pt>
                <c:pt idx="937">
                  <c:v>2.9418433713846046E-2</c:v>
                </c:pt>
                <c:pt idx="938">
                  <c:v>2.9431934197126919E-2</c:v>
                </c:pt>
                <c:pt idx="939">
                  <c:v>2.9439972991067431E-2</c:v>
                </c:pt>
                <c:pt idx="940">
                  <c:v>2.9447897696888992E-2</c:v>
                </c:pt>
                <c:pt idx="941">
                  <c:v>2.9458565040052714E-2</c:v>
                </c:pt>
                <c:pt idx="942">
                  <c:v>2.9463404843218521E-2</c:v>
                </c:pt>
                <c:pt idx="943">
                  <c:v>2.9470987283256866E-2</c:v>
                </c:pt>
                <c:pt idx="944">
                  <c:v>2.9480184354602205E-2</c:v>
                </c:pt>
                <c:pt idx="945">
                  <c:v>2.9488243626064864E-2</c:v>
                </c:pt>
                <c:pt idx="946">
                  <c:v>2.9492361903492331E-2</c:v>
                </c:pt>
                <c:pt idx="947">
                  <c:v>2.9500176150567547E-2</c:v>
                </c:pt>
                <c:pt idx="948">
                  <c:v>2.9508886614642422E-2</c:v>
                </c:pt>
                <c:pt idx="949">
                  <c:v>2.9514086045428489E-2</c:v>
                </c:pt>
                <c:pt idx="950">
                  <c:v>2.951581618803267E-2</c:v>
                </c:pt>
                <c:pt idx="951">
                  <c:v>2.9520830491022641E-2</c:v>
                </c:pt>
                <c:pt idx="952">
                  <c:v>2.9527416560649451E-2</c:v>
                </c:pt>
                <c:pt idx="953">
                  <c:v>2.9533888576267167E-2</c:v>
                </c:pt>
                <c:pt idx="954">
                  <c:v>2.9540246537701646E-2</c:v>
                </c:pt>
                <c:pt idx="955">
                  <c:v>2.9554722735681729E-2</c:v>
                </c:pt>
                <c:pt idx="956">
                  <c:v>2.9559176820324884E-2</c:v>
                </c:pt>
                <c:pt idx="957">
                  <c:v>2.956516199416892E-2</c:v>
                </c:pt>
                <c:pt idx="958">
                  <c:v>2.9571033076097042E-2</c:v>
                </c:pt>
                <c:pt idx="959">
                  <c:v>2.9578404591426025E-2</c:v>
                </c:pt>
                <c:pt idx="960">
                  <c:v>2.9582432963491112E-2</c:v>
                </c:pt>
                <c:pt idx="961">
                  <c:v>2.9587961768612336E-2</c:v>
                </c:pt>
                <c:pt idx="962">
                  <c:v>2.959496791757181E-2</c:v>
                </c:pt>
                <c:pt idx="963">
                  <c:v>2.9593922042478859E-2</c:v>
                </c:pt>
                <c:pt idx="964">
                  <c:v>2.9603863627666871E-2</c:v>
                </c:pt>
                <c:pt idx="965">
                  <c:v>2.9608936061379931E-2</c:v>
                </c:pt>
                <c:pt idx="966">
                  <c:v>2.961389440184814E-2</c:v>
                </c:pt>
                <c:pt idx="967">
                  <c:v>2.9618738648919118E-2</c:v>
                </c:pt>
                <c:pt idx="968">
                  <c:v>2.9623468802447983E-2</c:v>
                </c:pt>
                <c:pt idx="969">
                  <c:v>2.962808486228985E-2</c:v>
                </c:pt>
                <c:pt idx="970">
                  <c:v>2.963258682830483E-2</c:v>
                </c:pt>
                <c:pt idx="971">
                  <c:v>2.9636974700358032E-2</c:v>
                </c:pt>
                <c:pt idx="972">
                  <c:v>2.9641248478314564E-2</c:v>
                </c:pt>
                <c:pt idx="973">
                  <c:v>2.9645408162047027E-2</c:v>
                </c:pt>
                <c:pt idx="974">
                  <c:v>2.9649453751425525E-2</c:v>
                </c:pt>
                <c:pt idx="975">
                  <c:v>2.9653385246327657E-2</c:v>
                </c:pt>
                <c:pt idx="976">
                  <c:v>2.9652750914181191E-2</c:v>
                </c:pt>
                <c:pt idx="977">
                  <c:v>2.9662380685664406E-2</c:v>
                </c:pt>
                <c:pt idx="978">
                  <c:v>2.9664495163014282E-2</c:v>
                </c:pt>
                <c:pt idx="979">
                  <c:v>2.966797027885687E-2</c:v>
                </c:pt>
                <c:pt idx="980">
                  <c:v>2.9671331299666037E-2</c:v>
                </c:pt>
                <c:pt idx="981">
                  <c:v>2.9674578225334369E-2</c:v>
                </c:pt>
                <c:pt idx="982">
                  <c:v>2.9679146420820954E-2</c:v>
                </c:pt>
                <c:pt idx="983">
                  <c:v>2.9680729790866334E-2</c:v>
                </c:pt>
                <c:pt idx="984">
                  <c:v>2.9683634430542616E-2</c:v>
                </c:pt>
                <c:pt idx="985">
                  <c:v>2.9686424974705861E-2</c:v>
                </c:pt>
                <c:pt idx="986">
                  <c:v>2.9689101423273634E-2</c:v>
                </c:pt>
                <c:pt idx="987">
                  <c:v>2.9691663776161004E-2</c:v>
                </c:pt>
                <c:pt idx="988">
                  <c:v>2.969411203329303E-2</c:v>
                </c:pt>
                <c:pt idx="989">
                  <c:v>2.9696446194594772E-2</c:v>
                </c:pt>
                <c:pt idx="990">
                  <c:v>2.9698666259996287E-2</c:v>
                </c:pt>
                <c:pt idx="991">
                  <c:v>2.9700772229430128E-2</c:v>
                </c:pt>
                <c:pt idx="992">
                  <c:v>2.9702764102831347E-2</c:v>
                </c:pt>
                <c:pt idx="993">
                  <c:v>2.9704900820069491E-2</c:v>
                </c:pt>
                <c:pt idx="994">
                  <c:v>2.9706405561296112E-2</c:v>
                </c:pt>
                <c:pt idx="995">
                  <c:v>2.9708055146252244E-2</c:v>
                </c:pt>
                <c:pt idx="996">
                  <c:v>2.9710914520876971E-2</c:v>
                </c:pt>
                <c:pt idx="997">
                  <c:v>2.9711012027357209E-2</c:v>
                </c:pt>
                <c:pt idx="998">
                  <c:v>2.9708391723308209E-2</c:v>
                </c:pt>
                <c:pt idx="999">
                  <c:v>2.9713512523092678E-2</c:v>
                </c:pt>
                <c:pt idx="1000">
                  <c:v>2.9715883322840791E-2</c:v>
                </c:pt>
                <c:pt idx="1001">
                  <c:v>2.9715556633158891E-2</c:v>
                </c:pt>
                <c:pt idx="1002">
                  <c:v>2.9712576705299504E-2</c:v>
                </c:pt>
                <c:pt idx="1003">
                  <c:v>2.9712067518296501E-2</c:v>
                </c:pt>
                <c:pt idx="1004">
                  <c:v>2.9712722618539127E-2</c:v>
                </c:pt>
                <c:pt idx="1005">
                  <c:v>2.9713263659850879E-2</c:v>
                </c:pt>
                <c:pt idx="1006">
                  <c:v>2.971369064222034E-2</c:v>
                </c:pt>
                <c:pt idx="1007">
                  <c:v>2.9718950647113773E-2</c:v>
                </c:pt>
                <c:pt idx="1008">
                  <c:v>2.9719116978132731E-2</c:v>
                </c:pt>
                <c:pt idx="1009">
                  <c:v>2.9719169212562013E-2</c:v>
                </c:pt>
                <c:pt idx="1010">
                  <c:v>2.9719107350401619E-2</c:v>
                </c:pt>
                <c:pt idx="1011">
                  <c:v>2.9720133791232589E-2</c:v>
                </c:pt>
                <c:pt idx="1012">
                  <c:v>2.9718641336319296E-2</c:v>
                </c:pt>
                <c:pt idx="1013">
                  <c:v>2.9718237184412355E-2</c:v>
                </c:pt>
                <c:pt idx="1014">
                  <c:v>2.9717718935943216E-2</c:v>
                </c:pt>
                <c:pt idx="1015">
                  <c:v>2.9713573346664805E-2</c:v>
                </c:pt>
                <c:pt idx="1016">
                  <c:v>2.9716340149383291E-2</c:v>
                </c:pt>
                <c:pt idx="1017">
                  <c:v>2.971547961133747E-2</c:v>
                </c:pt>
                <c:pt idx="1018">
                  <c:v>2.9714504976811884E-2</c:v>
                </c:pt>
                <c:pt idx="1019">
                  <c:v>2.971341624583651E-2</c:v>
                </c:pt>
                <c:pt idx="1020">
                  <c:v>2.9713341910414831E-2</c:v>
                </c:pt>
                <c:pt idx="1021">
                  <c:v>2.9710896494673789E-2</c:v>
                </c:pt>
                <c:pt idx="1022">
                  <c:v>2.9709465474563879E-2</c:v>
                </c:pt>
                <c:pt idx="1023">
                  <c:v>2.9707920358156559E-2</c:v>
                </c:pt>
                <c:pt idx="1024">
                  <c:v>2.9706261145501789E-2</c:v>
                </c:pt>
                <c:pt idx="1025">
                  <c:v>2.9704487836649529E-2</c:v>
                </c:pt>
                <c:pt idx="1026">
                  <c:v>2.9702600431649739E-2</c:v>
                </c:pt>
                <c:pt idx="1027">
                  <c:v>2.9700598930562372E-2</c:v>
                </c:pt>
                <c:pt idx="1028">
                  <c:v>2.9699545490749948E-2</c:v>
                </c:pt>
                <c:pt idx="1029">
                  <c:v>2.9697307463597254E-2</c:v>
                </c:pt>
                <c:pt idx="1030">
                  <c:v>2.9693910193772932E-2</c:v>
                </c:pt>
                <c:pt idx="1031">
                  <c:v>2.9691464646920407E-2</c:v>
                </c:pt>
                <c:pt idx="1032">
                  <c:v>2.9688942284426534E-2</c:v>
                </c:pt>
                <c:pt idx="1033">
                  <c:v>2.9686369202416574E-2</c:v>
                </c:pt>
                <c:pt idx="1034">
                  <c:v>2.9684808700460058E-2</c:v>
                </c:pt>
                <c:pt idx="1035">
                  <c:v>2.9681172525280464E-2</c:v>
                </c:pt>
                <c:pt idx="1036">
                  <c:v>2.9678578741562656E-2</c:v>
                </c:pt>
                <c:pt idx="1037">
                  <c:v>2.9672877560346048E-2</c:v>
                </c:pt>
                <c:pt idx="1038">
                  <c:v>2.9673406776121736E-2</c:v>
                </c:pt>
                <c:pt idx="1039">
                  <c:v>2.9670828594393628E-2</c:v>
                </c:pt>
                <c:pt idx="1040">
                  <c:v>2.9668255613320427E-2</c:v>
                </c:pt>
                <c:pt idx="1041">
                  <c:v>2.9665687832899634E-2</c:v>
                </c:pt>
                <c:pt idx="1042">
                  <c:v>2.9663125253128753E-2</c:v>
                </c:pt>
                <c:pt idx="1043">
                  <c:v>2.9659164371420649E-2</c:v>
                </c:pt>
                <c:pt idx="1044">
                  <c:v>2.9658015695519235E-2</c:v>
                </c:pt>
                <c:pt idx="1045">
                  <c:v>2.9656144271459958E-2</c:v>
                </c:pt>
                <c:pt idx="1046">
                  <c:v>2.9653966062913092E-2</c:v>
                </c:pt>
                <c:pt idx="1047">
                  <c:v>2.9650390363885615E-2</c:v>
                </c:pt>
                <c:pt idx="1048">
                  <c:v>2.9648898436517E-2</c:v>
                </c:pt>
                <c:pt idx="1049">
                  <c:v>2.9645332812610337E-2</c:v>
                </c:pt>
                <c:pt idx="1050">
                  <c:v>2.9639974504427131E-2</c:v>
                </c:pt>
                <c:pt idx="1051">
                  <c:v>2.9638897200132328E-2</c:v>
                </c:pt>
                <c:pt idx="1052">
                  <c:v>2.9636387204517105E-2</c:v>
                </c:pt>
                <c:pt idx="1053">
                  <c:v>2.9634922631608107E-2</c:v>
                </c:pt>
                <c:pt idx="1054">
                  <c:v>2.9631382813775302E-2</c:v>
                </c:pt>
                <c:pt idx="1055">
                  <c:v>2.9628888418646145E-2</c:v>
                </c:pt>
                <c:pt idx="1056">
                  <c:v>2.9626399223669553E-2</c:v>
                </c:pt>
                <c:pt idx="1057">
                  <c:v>2.9623915228845527E-2</c:v>
                </c:pt>
                <c:pt idx="1058">
                  <c:v>2.962143643416891E-2</c:v>
                </c:pt>
                <c:pt idx="1059">
                  <c:v>2.9618962839637126E-2</c:v>
                </c:pt>
                <c:pt idx="1060">
                  <c:v>2.9616494445252748E-2</c:v>
                </c:pt>
                <c:pt idx="1061">
                  <c:v>2.9615072813796162E-2</c:v>
                </c:pt>
                <c:pt idx="1062">
                  <c:v>2.9611573256887548E-2</c:v>
                </c:pt>
                <c:pt idx="1063">
                  <c:v>2.960599519580244E-2</c:v>
                </c:pt>
                <c:pt idx="1064">
                  <c:v>2.9606672869050096E-2</c:v>
                </c:pt>
                <c:pt idx="1065">
                  <c:v>2.9601794888530542E-2</c:v>
                </c:pt>
                <c:pt idx="1066">
                  <c:v>2.9601793281714615E-2</c:v>
                </c:pt>
                <c:pt idx="1067">
                  <c:v>2.9601446534981628E-2</c:v>
                </c:pt>
                <c:pt idx="1068">
                  <c:v>2.9596934494857889E-2</c:v>
                </c:pt>
                <c:pt idx="1069">
                  <c:v>2.9594512901596492E-2</c:v>
                </c:pt>
                <c:pt idx="1070">
                  <c:v>2.9592096508446401E-2</c:v>
                </c:pt>
                <c:pt idx="1071">
                  <c:v>2.9589685315405043E-2</c:v>
                </c:pt>
                <c:pt idx="1072">
                  <c:v>2.95872793224621E-2</c:v>
                </c:pt>
                <c:pt idx="1073">
                  <c:v>2.9584878529620152E-2</c:v>
                </c:pt>
                <c:pt idx="1074">
                  <c:v>2.9582482936874044E-2</c:v>
                </c:pt>
                <c:pt idx="1075">
                  <c:v>2.9580092544221195E-2</c:v>
                </c:pt>
                <c:pt idx="1076">
                  <c:v>2.9577707351656445E-2</c:v>
                </c:pt>
                <c:pt idx="1077">
                  <c:v>2.9575327359179799E-2</c:v>
                </c:pt>
                <c:pt idx="1078">
                  <c:v>2.9572952566788678E-2</c:v>
                </c:pt>
                <c:pt idx="1079">
                  <c:v>2.9570582974472764E-2</c:v>
                </c:pt>
                <c:pt idx="1080">
                  <c:v>2.9569263441862892E-2</c:v>
                </c:pt>
                <c:pt idx="1081">
                  <c:v>2.9566904427641427E-2</c:v>
                </c:pt>
                <c:pt idx="1082">
                  <c:v>2.9563505397984014E-2</c:v>
                </c:pt>
                <c:pt idx="1083">
                  <c:v>2.9561156605961203E-2</c:v>
                </c:pt>
                <c:pt idx="1084">
                  <c:v>2.9558813014003284E-2</c:v>
                </c:pt>
                <c:pt idx="1085">
                  <c:v>2.9556474622102525E-2</c:v>
                </c:pt>
                <c:pt idx="1086">
                  <c:v>2.9555187364161961E-2</c:v>
                </c:pt>
                <c:pt idx="1087">
                  <c:v>2.9551813438480221E-2</c:v>
                </c:pt>
                <c:pt idx="1088">
                  <c:v>2.9549490646748361E-2</c:v>
                </c:pt>
                <c:pt idx="1089">
                  <c:v>2.9548219532053166E-2</c:v>
                </c:pt>
                <c:pt idx="1090">
                  <c:v>2.9544860663425175E-2</c:v>
                </c:pt>
                <c:pt idx="1091">
                  <c:v>2.954255347182869E-2</c:v>
                </c:pt>
                <c:pt idx="1092">
                  <c:v>2.9540251480271316E-2</c:v>
                </c:pt>
                <c:pt idx="1093">
                  <c:v>2.9537954688753053E-2</c:v>
                </c:pt>
                <c:pt idx="1094">
                  <c:v>2.9535663097268738E-2</c:v>
                </c:pt>
                <c:pt idx="1095">
                  <c:v>2.9531350836317749E-2</c:v>
                </c:pt>
                <c:pt idx="1096">
                  <c:v>2.9531095514383918E-2</c:v>
                </c:pt>
                <c:pt idx="1097">
                  <c:v>2.9530915487162482E-2</c:v>
                </c:pt>
                <c:pt idx="1098">
                  <c:v>2.9527596861664285E-2</c:v>
                </c:pt>
                <c:pt idx="1099">
                  <c:v>2.95242831402301E-2</c:v>
                </c:pt>
                <c:pt idx="1100">
                  <c:v>2.9523071251142952E-2</c:v>
                </c:pt>
                <c:pt idx="1101">
                  <c:v>2.9519767557540395E-2</c:v>
                </c:pt>
                <c:pt idx="1102">
                  <c:v>2.9519615393799631E-2</c:v>
                </c:pt>
                <c:pt idx="1103">
                  <c:v>2.9515272774885935E-2</c:v>
                </c:pt>
                <c:pt idx="1104">
                  <c:v>2.9513033183565796E-2</c:v>
                </c:pt>
                <c:pt idx="1105">
                  <c:v>2.9511848232685878E-2</c:v>
                </c:pt>
                <c:pt idx="1106">
                  <c:v>2.9508569600924229E-2</c:v>
                </c:pt>
                <c:pt idx="1107">
                  <c:v>2.9503196605516559E-2</c:v>
                </c:pt>
                <c:pt idx="1108">
                  <c:v>2.9500977244966933E-2</c:v>
                </c:pt>
                <c:pt idx="1109">
                  <c:v>2.9498763083087378E-2</c:v>
                </c:pt>
                <c:pt idx="1110">
                  <c:v>2.9496554119877887E-2</c:v>
                </c:pt>
                <c:pt idx="1111">
                  <c:v>2.9498552224906105E-2</c:v>
                </c:pt>
                <c:pt idx="1112">
                  <c:v>2.9495303652749424E-2</c:v>
                </c:pt>
                <c:pt idx="1113">
                  <c:v>2.949311086132228E-2</c:v>
                </c:pt>
                <c:pt idx="1114">
                  <c:v>2.94909232698672E-2</c:v>
                </c:pt>
                <c:pt idx="1115">
                  <c:v>2.9486444747848672E-2</c:v>
                </c:pt>
                <c:pt idx="1116">
                  <c:v>2.948761522994392E-2</c:v>
                </c:pt>
                <c:pt idx="1117">
                  <c:v>2.9484391695311148E-2</c:v>
                </c:pt>
                <c:pt idx="1118">
                  <c:v>2.9482224903721124E-2</c:v>
                </c:pt>
                <c:pt idx="1119">
                  <c:v>2.9481115437821892E-2</c:v>
                </c:pt>
                <c:pt idx="1120">
                  <c:v>2.947790692041086E-2</c:v>
                </c:pt>
                <c:pt idx="1121">
                  <c:v>2.9475755728688043E-2</c:v>
                </c:pt>
                <c:pt idx="1122">
                  <c:v>2.947360973691408E-2</c:v>
                </c:pt>
                <c:pt idx="1123">
                  <c:v>2.947146894508898E-2</c:v>
                </c:pt>
                <c:pt idx="1124">
                  <c:v>2.9469333353205E-2</c:v>
                </c:pt>
                <c:pt idx="1125">
                  <c:v>2.9467202961264722E-2</c:v>
                </c:pt>
                <c:pt idx="1126">
                  <c:v>2.9465077769262989E-2</c:v>
                </c:pt>
                <c:pt idx="1127">
                  <c:v>2.9462957777197221E-2</c:v>
                </c:pt>
                <c:pt idx="1128">
                  <c:v>2.9461896882407301E-2</c:v>
                </c:pt>
                <c:pt idx="1129">
                  <c:v>2.9458733392860689E-2</c:v>
                </c:pt>
                <c:pt idx="1130">
                  <c:v>2.9456629000582192E-2</c:v>
                </c:pt>
                <c:pt idx="1131">
                  <c:v>2.9454529808229345E-2</c:v>
                </c:pt>
                <c:pt idx="1132">
                  <c:v>2.9453490511895108E-2</c:v>
                </c:pt>
                <c:pt idx="1133">
                  <c:v>2.9451401920163045E-2</c:v>
                </c:pt>
                <c:pt idx="1134">
                  <c:v>2.9448263430693764E-2</c:v>
                </c:pt>
                <c:pt idx="1135">
                  <c:v>2.9446185038010001E-2</c:v>
                </c:pt>
                <c:pt idx="1136">
                  <c:v>2.9444111845236418E-2</c:v>
                </c:pt>
                <c:pt idx="1137">
                  <c:v>2.94388772002547E-2</c:v>
                </c:pt>
                <c:pt idx="1138">
                  <c:v>2.9441036966737499E-2</c:v>
                </c:pt>
                <c:pt idx="1139">
                  <c:v>2.9437923466356115E-2</c:v>
                </c:pt>
                <c:pt idx="1140">
                  <c:v>2.9435871073197464E-2</c:v>
                </c:pt>
                <c:pt idx="1141">
                  <c:v>2.9435936994637112E-2</c:v>
                </c:pt>
                <c:pt idx="1142">
                  <c:v>2.9431781886566869E-2</c:v>
                </c:pt>
                <c:pt idx="1143">
                  <c:v>2.9430802021770952E-2</c:v>
                </c:pt>
                <c:pt idx="1144">
                  <c:v>2.9427713499502212E-2</c:v>
                </c:pt>
                <c:pt idx="1145">
                  <c:v>2.9425687105799053E-2</c:v>
                </c:pt>
                <c:pt idx="1146">
                  <c:v>2.9423665911980288E-2</c:v>
                </c:pt>
                <c:pt idx="1147">
                  <c:v>2.9421649918038181E-2</c:v>
                </c:pt>
                <c:pt idx="1148">
                  <c:v>2.941963912397531E-2</c:v>
                </c:pt>
                <c:pt idx="1149">
                  <c:v>2.94176335297891E-2</c:v>
                </c:pt>
                <c:pt idx="1150">
                  <c:v>2.9415633135474389E-2</c:v>
                </c:pt>
                <c:pt idx="1151">
                  <c:v>2.9413637941028602E-2</c:v>
                </c:pt>
                <c:pt idx="1152">
                  <c:v>2.9411647946451739E-2</c:v>
                </c:pt>
                <c:pt idx="1153">
                  <c:v>2.9410722155808477E-2</c:v>
                </c:pt>
                <c:pt idx="1154">
                  <c:v>2.9406836750880763E-2</c:v>
                </c:pt>
                <c:pt idx="1155">
                  <c:v>2.9404864584393869E-2</c:v>
                </c:pt>
                <c:pt idx="1156">
                  <c:v>2.9402897617765586E-2</c:v>
                </c:pt>
                <c:pt idx="1157">
                  <c:v>2.9400656023069918E-2</c:v>
                </c:pt>
                <c:pt idx="1158">
                  <c:v>2.9398979284061634E-2</c:v>
                </c:pt>
                <c:pt idx="1159">
                  <c:v>2.9393847300836891E-2</c:v>
                </c:pt>
                <c:pt idx="1160">
                  <c:v>2.9391900495716921E-2</c:v>
                </c:pt>
                <c:pt idx="1161">
                  <c:v>2.9389681941134019E-2</c:v>
                </c:pt>
                <c:pt idx="1162">
                  <c:v>2.9388022481087499E-2</c:v>
                </c:pt>
                <c:pt idx="1163">
                  <c:v>2.9389274447081143E-2</c:v>
                </c:pt>
                <c:pt idx="1164">
                  <c:v>2.9387349079195373E-2</c:v>
                </c:pt>
                <c:pt idx="1165">
                  <c:v>2.9385428911145005E-2</c:v>
                </c:pt>
                <c:pt idx="1166">
                  <c:v>2.9383513942922299E-2</c:v>
                </c:pt>
                <c:pt idx="1167">
                  <c:v>2.9380542177647406E-2</c:v>
                </c:pt>
                <c:pt idx="1168">
                  <c:v>2.9378637392925455E-2</c:v>
                </c:pt>
                <c:pt idx="1169">
                  <c:v>2.9376737807588427E-2</c:v>
                </c:pt>
                <c:pt idx="1170">
                  <c:v>2.9374303123502088E-2</c:v>
                </c:pt>
                <c:pt idx="1171">
                  <c:v>2.9372954235071802E-2</c:v>
                </c:pt>
                <c:pt idx="1172">
                  <c:v>2.9371864644423557E-2</c:v>
                </c:pt>
                <c:pt idx="1173">
                  <c:v>2.9370254760357501E-2</c:v>
                </c:pt>
                <c:pt idx="1174">
                  <c:v>2.9368381390673607E-2</c:v>
                </c:pt>
                <c:pt idx="1175">
                  <c:v>2.9366246763862808E-2</c:v>
                </c:pt>
                <c:pt idx="1176">
                  <c:v>2.9363586292892485E-2</c:v>
                </c:pt>
                <c:pt idx="1177">
                  <c:v>2.9361728302570889E-2</c:v>
                </c:pt>
                <c:pt idx="1178">
                  <c:v>2.9359875511612898E-2</c:v>
                </c:pt>
                <c:pt idx="1179">
                  <c:v>2.9358027920023844E-2</c:v>
                </c:pt>
                <c:pt idx="1180">
                  <c:v>2.9357250368420008E-2</c:v>
                </c:pt>
                <c:pt idx="1181">
                  <c:v>2.9355413397326061E-2</c:v>
                </c:pt>
                <c:pt idx="1182">
                  <c:v>2.9353581626023677E-2</c:v>
                </c:pt>
                <c:pt idx="1183">
                  <c:v>2.9351755054507704E-2</c:v>
                </c:pt>
                <c:pt idx="1184">
                  <c:v>2.934993368277556E-2</c:v>
                </c:pt>
                <c:pt idx="1185">
                  <c:v>2.9348117510822086E-2</c:v>
                </c:pt>
                <c:pt idx="1186">
                  <c:v>2.934630652164669E-2</c:v>
                </c:pt>
                <c:pt idx="1187">
                  <c:v>2.9344499216940798E-2</c:v>
                </c:pt>
                <c:pt idx="1188">
                  <c:v>2.9342432952052577E-2</c:v>
                </c:pt>
                <c:pt idx="1189">
                  <c:v>2.9339555161218556E-2</c:v>
                </c:pt>
                <c:pt idx="1190">
                  <c:v>2.9337994013516777E-2</c:v>
                </c:pt>
                <c:pt idx="1191">
                  <c:v>2.9336160391891575E-2</c:v>
                </c:pt>
                <c:pt idx="1192">
                  <c:v>2.9334312603801038E-2</c:v>
                </c:pt>
                <c:pt idx="1193">
                  <c:v>2.9333510411828492E-2</c:v>
                </c:pt>
                <c:pt idx="1194">
                  <c:v>2.9331633121639385E-2</c:v>
                </c:pt>
                <c:pt idx="1195">
                  <c:v>2.9329470296383719E-2</c:v>
                </c:pt>
                <c:pt idx="1196">
                  <c:v>2.9327836031920605E-2</c:v>
                </c:pt>
                <c:pt idx="1197">
                  <c:v>2.9326971276928959E-2</c:v>
                </c:pt>
                <c:pt idx="1198">
                  <c:v>2.932292833382899E-2</c:v>
                </c:pt>
                <c:pt idx="1199">
                  <c:v>2.932070207034343E-2</c:v>
                </c:pt>
                <c:pt idx="1200">
                  <c:v>2.9319020228208537E-2</c:v>
                </c:pt>
                <c:pt idx="1201">
                  <c:v>2.9319145696287963E-2</c:v>
                </c:pt>
                <c:pt idx="1202">
                  <c:v>2.9316104688586423E-2</c:v>
                </c:pt>
                <c:pt idx="1203">
                  <c:v>2.9314099870620589E-2</c:v>
                </c:pt>
                <c:pt idx="1204">
                  <c:v>2.9312080882939032E-2</c:v>
                </c:pt>
                <c:pt idx="1205">
                  <c:v>2.931004772554691E-2</c:v>
                </c:pt>
                <c:pt idx="1206">
                  <c:v>2.9307706766445507E-2</c:v>
                </c:pt>
                <c:pt idx="1207">
                  <c:v>2.9305643245414039E-2</c:v>
                </c:pt>
                <c:pt idx="1208">
                  <c:v>2.9303565554697791E-2</c:v>
                </c:pt>
                <c:pt idx="1209">
                  <c:v>2.9301473694304497E-2</c:v>
                </c:pt>
                <c:pt idx="1210">
                  <c:v>2.929936766423932E-2</c:v>
                </c:pt>
                <c:pt idx="1211">
                  <c:v>2.9294131931620893E-2</c:v>
                </c:pt>
                <c:pt idx="1212">
                  <c:v>2.9292001118212316E-2</c:v>
                </c:pt>
                <c:pt idx="1213">
                  <c:v>2.9289856138572695E-2</c:v>
                </c:pt>
                <c:pt idx="1214">
                  <c:v>2.9287696992704886E-2</c:v>
                </c:pt>
                <c:pt idx="1215">
                  <c:v>2.928862496912649E-2</c:v>
                </c:pt>
                <c:pt idx="1216">
                  <c:v>2.9290563407314556E-2</c:v>
                </c:pt>
                <c:pt idx="1217">
                  <c:v>2.9284228703656115E-2</c:v>
                </c:pt>
                <c:pt idx="1218">
                  <c:v>2.9282009316509795E-2</c:v>
                </c:pt>
                <c:pt idx="1219">
                  <c:v>2.927874682129783E-2</c:v>
                </c:pt>
                <c:pt idx="1220">
                  <c:v>2.9276500289558527E-2</c:v>
                </c:pt>
                <c:pt idx="1221">
                  <c:v>2.9275643426736331E-2</c:v>
                </c:pt>
                <c:pt idx="1222">
                  <c:v>2.9274387007152732E-2</c:v>
                </c:pt>
                <c:pt idx="1223">
                  <c:v>2.927106663338952E-2</c:v>
                </c:pt>
                <c:pt idx="1224">
                  <c:v>2.9268756980677935E-2</c:v>
                </c:pt>
                <c:pt idx="1225">
                  <c:v>2.9266433157281724E-2</c:v>
                </c:pt>
                <c:pt idx="1226">
                  <c:v>2.9264095163210879E-2</c:v>
                </c:pt>
                <c:pt idx="1227">
                  <c:v>2.9261742998475393E-2</c:v>
                </c:pt>
                <c:pt idx="1228">
                  <c:v>2.9259376663082759E-2</c:v>
                </c:pt>
                <c:pt idx="1229">
                  <c:v>2.9256996157045467E-2</c:v>
                </c:pt>
                <c:pt idx="1230">
                  <c:v>2.9254601480368514E-2</c:v>
                </c:pt>
                <c:pt idx="1231">
                  <c:v>2.9252192633064389E-2</c:v>
                </c:pt>
                <c:pt idx="1232">
                  <c:v>2.9249769615138088E-2</c:v>
                </c:pt>
                <c:pt idx="1233">
                  <c:v>2.9247332426597106E-2</c:v>
                </c:pt>
                <c:pt idx="1234">
                  <c:v>2.9244881067461426E-2</c:v>
                </c:pt>
                <c:pt idx="1235">
                  <c:v>2.9243424758036634E-2</c:v>
                </c:pt>
                <c:pt idx="1236">
                  <c:v>2.9236911449848076E-2</c:v>
                </c:pt>
                <c:pt idx="1237">
                  <c:v>2.923744196652367E-2</c:v>
                </c:pt>
                <c:pt idx="1238">
                  <c:v>2.9234933925069151E-2</c:v>
                </c:pt>
                <c:pt idx="1239">
                  <c:v>2.9232411713062401E-2</c:v>
                </c:pt>
                <c:pt idx="1240">
                  <c:v>2.9229875330508415E-2</c:v>
                </c:pt>
                <c:pt idx="1241">
                  <c:v>2.9227324777417185E-2</c:v>
                </c:pt>
                <c:pt idx="1242">
                  <c:v>2.922576075636921E-2</c:v>
                </c:pt>
                <c:pt idx="1243">
                  <c:v>2.9222181159667959E-2</c:v>
                </c:pt>
                <c:pt idx="1244">
                  <c:v>2.9219588095024951E-2</c:v>
                </c:pt>
                <c:pt idx="1245">
                  <c:v>2.9216980859887165E-2</c:v>
                </c:pt>
                <c:pt idx="1246">
                  <c:v>2.9214359454262095E-2</c:v>
                </c:pt>
                <c:pt idx="1247">
                  <c:v>2.9211723878159734E-2</c:v>
                </c:pt>
                <c:pt idx="1248">
                  <c:v>2.9209074131590074E-2</c:v>
                </c:pt>
                <c:pt idx="1249">
                  <c:v>2.9203433445341553E-2</c:v>
                </c:pt>
                <c:pt idx="1250">
                  <c:v>2.9203732127083826E-2</c:v>
                </c:pt>
                <c:pt idx="1251">
                  <c:v>2.9201039869172218E-2</c:v>
                </c:pt>
                <c:pt idx="1252">
                  <c:v>2.9198333440828284E-2</c:v>
                </c:pt>
                <c:pt idx="1253">
                  <c:v>2.9196210057889489E-2</c:v>
                </c:pt>
                <c:pt idx="1254">
                  <c:v>2.9192878072908379E-2</c:v>
                </c:pt>
                <c:pt idx="1255">
                  <c:v>2.91901291333449E-2</c:v>
                </c:pt>
                <c:pt idx="1256">
                  <c:v>2.918834952450166E-2</c:v>
                </c:pt>
                <c:pt idx="1257">
                  <c:v>2.9182013741979453E-2</c:v>
                </c:pt>
                <c:pt idx="1258">
                  <c:v>2.9180416443090169E-2</c:v>
                </c:pt>
                <c:pt idx="1259">
                  <c:v>2.9178991671342247E-2</c:v>
                </c:pt>
                <c:pt idx="1260">
                  <c:v>2.9177150425796293E-2</c:v>
                </c:pt>
                <c:pt idx="1261">
                  <c:v>2.9173337918231568E-2</c:v>
                </c:pt>
                <c:pt idx="1262">
                  <c:v>2.9167561206994878E-2</c:v>
                </c:pt>
                <c:pt idx="1263">
                  <c:v>2.9164702635177002E-2</c:v>
                </c:pt>
                <c:pt idx="1264">
                  <c:v>2.9161829896429431E-2</c:v>
                </c:pt>
                <c:pt idx="1265">
                  <c:v>2.9158942990760429E-2</c:v>
                </c:pt>
                <c:pt idx="1266">
                  <c:v>2.915992663423966E-2</c:v>
                </c:pt>
                <c:pt idx="1267">
                  <c:v>2.9156036571496291E-2</c:v>
                </c:pt>
                <c:pt idx="1268">
                  <c:v>2.9153103417743909E-2</c:v>
                </c:pt>
                <c:pt idx="1269">
                  <c:v>2.9150156093739055E-2</c:v>
                </c:pt>
                <c:pt idx="1270">
                  <c:v>2.9147194599504211E-2</c:v>
                </c:pt>
                <c:pt idx="1271">
                  <c:v>2.9145183761256636E-2</c:v>
                </c:pt>
                <c:pt idx="1272">
                  <c:v>2.9141229100364541E-2</c:v>
                </c:pt>
                <c:pt idx="1273">
                  <c:v>2.9138225095489689E-2</c:v>
                </c:pt>
                <c:pt idx="1274">
                  <c:v>2.9135206920422319E-2</c:v>
                </c:pt>
                <c:pt idx="1275">
                  <c:v>2.9129294755505977E-2</c:v>
                </c:pt>
                <c:pt idx="1276">
                  <c:v>2.9129128059759979E-2</c:v>
                </c:pt>
                <c:pt idx="1277">
                  <c:v>2.9126067374192488E-2</c:v>
                </c:pt>
                <c:pt idx="1278">
                  <c:v>2.9122992518474944E-2</c:v>
                </c:pt>
                <c:pt idx="1279">
                  <c:v>2.9119903492624832E-2</c:v>
                </c:pt>
                <c:pt idx="1280">
                  <c:v>2.911775379687918E-2</c:v>
                </c:pt>
                <c:pt idx="1281">
                  <c:v>2.9113682930574369E-2</c:v>
                </c:pt>
                <c:pt idx="1282">
                  <c:v>2.91105513943965E-2</c:v>
                </c:pt>
                <c:pt idx="1283">
                  <c:v>2.9107405688133525E-2</c:v>
                </c:pt>
                <c:pt idx="1284">
                  <c:v>2.9104245811792939E-2</c:v>
                </c:pt>
                <c:pt idx="1285">
                  <c:v>2.910107176538973E-2</c:v>
                </c:pt>
                <c:pt idx="1286">
                  <c:v>2.9097883548938885E-2</c:v>
                </c:pt>
                <c:pt idx="1287">
                  <c:v>2.90946811624479E-2</c:v>
                </c:pt>
                <c:pt idx="1288">
                  <c:v>2.9092407962642917E-2</c:v>
                </c:pt>
                <c:pt idx="1289">
                  <c:v>2.9089175963155484E-2</c:v>
                </c:pt>
                <c:pt idx="1290">
                  <c:v>2.9084988982863991E-2</c:v>
                </c:pt>
                <c:pt idx="1291">
                  <c:v>2.9081729916339838E-2</c:v>
                </c:pt>
                <c:pt idx="1292">
                  <c:v>2.9078456679837994E-2</c:v>
                </c:pt>
                <c:pt idx="1293">
                  <c:v>2.9075169273370949E-2</c:v>
                </c:pt>
                <c:pt idx="1294">
                  <c:v>2.9072803399235108E-2</c:v>
                </c:pt>
                <c:pt idx="1295">
                  <c:v>2.9068551950593713E-2</c:v>
                </c:pt>
                <c:pt idx="1296">
                  <c:v>2.9065222034303506E-2</c:v>
                </c:pt>
                <c:pt idx="1297">
                  <c:v>2.9059081935376964E-2</c:v>
                </c:pt>
                <c:pt idx="1298">
                  <c:v>2.9058519691992357E-2</c:v>
                </c:pt>
                <c:pt idx="1299">
                  <c:v>2.9055147265996395E-2</c:v>
                </c:pt>
                <c:pt idx="1300">
                  <c:v>2.9051760670122662E-2</c:v>
                </c:pt>
                <c:pt idx="1301">
                  <c:v>2.9048359904383647E-2</c:v>
                </c:pt>
                <c:pt idx="1302">
                  <c:v>2.9044944968791842E-2</c:v>
                </c:pt>
                <c:pt idx="1303">
                  <c:v>2.9040100799753523E-2</c:v>
                </c:pt>
                <c:pt idx="1304">
                  <c:v>2.9038072588107311E-2</c:v>
                </c:pt>
                <c:pt idx="1305">
                  <c:v>2.903504144640498E-2</c:v>
                </c:pt>
                <c:pt idx="1306">
                  <c:v>2.9032063801622116E-2</c:v>
                </c:pt>
                <c:pt idx="1307">
                  <c:v>2.9027657743513069E-2</c:v>
                </c:pt>
                <c:pt idx="1308">
                  <c:v>2.9025075475551568E-2</c:v>
                </c:pt>
                <c:pt idx="1309">
                  <c:v>2.9020643664890156E-2</c:v>
                </c:pt>
                <c:pt idx="1310">
                  <c:v>2.901367224257597E-2</c:v>
                </c:pt>
                <c:pt idx="1311">
                  <c:v>2.9012151997392037E-2</c:v>
                </c:pt>
                <c:pt idx="1312">
                  <c:v>2.9008594638197722E-2</c:v>
                </c:pt>
                <c:pt idx="1313">
                  <c:v>2.900593419934705E-2</c:v>
                </c:pt>
                <c:pt idx="1314">
                  <c:v>2.900143741401924E-2</c:v>
                </c:pt>
                <c:pt idx="1315">
                  <c:v>2.8995111637361175E-2</c:v>
                </c:pt>
                <c:pt idx="1316">
                  <c:v>2.8991501511331626E-2</c:v>
                </c:pt>
                <c:pt idx="1317">
                  <c:v>2.8987877220055962E-2</c:v>
                </c:pt>
                <c:pt idx="1318">
                  <c:v>2.8984238763551304E-2</c:v>
                </c:pt>
                <c:pt idx="1319">
                  <c:v>2.8983296403735596E-2</c:v>
                </c:pt>
                <c:pt idx="1320">
                  <c:v>2.8979625696098389E-2</c:v>
                </c:pt>
                <c:pt idx="1321">
                  <c:v>2.8976841472829196E-2</c:v>
                </c:pt>
                <c:pt idx="1322">
                  <c:v>2.8972241775351293E-2</c:v>
                </c:pt>
                <c:pt idx="1323">
                  <c:v>2.8969426595102377E-2</c:v>
                </c:pt>
                <c:pt idx="1324">
                  <c:v>2.8964801180730859E-2</c:v>
                </c:pt>
                <c:pt idx="1325">
                  <c:v>2.8958020505821302E-2</c:v>
                </c:pt>
                <c:pt idx="1326">
                  <c:v>2.895730391234539E-2</c:v>
                </c:pt>
                <c:pt idx="1327">
                  <c:v>2.8954426805104794E-2</c:v>
                </c:pt>
                <c:pt idx="1328">
                  <c:v>2.8949749970303185E-2</c:v>
                </c:pt>
                <c:pt idx="1329">
                  <c:v>2.8945951746694006E-2</c:v>
                </c:pt>
                <c:pt idx="1330">
                  <c:v>2.8942139354712546E-2</c:v>
                </c:pt>
                <c:pt idx="1331">
                  <c:v>2.8938312794374275E-2</c:v>
                </c:pt>
                <c:pt idx="1332">
                  <c:v>2.8935358254011667E-2</c:v>
                </c:pt>
                <c:pt idx="1333">
                  <c:v>2.8930617168676294E-2</c:v>
                </c:pt>
                <c:pt idx="1334">
                  <c:v>2.8926748103344949E-2</c:v>
                </c:pt>
                <c:pt idx="1335">
                  <c:v>2.8922864869710945E-2</c:v>
                </c:pt>
                <c:pt idx="1336">
                  <c:v>2.8918967467789752E-2</c:v>
                </c:pt>
                <c:pt idx="1337">
                  <c:v>2.8915055897591684E-2</c:v>
                </c:pt>
                <c:pt idx="1338">
                  <c:v>2.891113015913737E-2</c:v>
                </c:pt>
                <c:pt idx="1339">
                  <c:v>2.8907190252437126E-2</c:v>
                </c:pt>
                <c:pt idx="1340">
                  <c:v>2.8904987268340517E-2</c:v>
                </c:pt>
                <c:pt idx="1341">
                  <c:v>2.8900142189447198E-2</c:v>
                </c:pt>
                <c:pt idx="1342">
                  <c:v>2.8895285523005205E-2</c:v>
                </c:pt>
                <c:pt idx="1343">
                  <c:v>2.8891288943465633E-2</c:v>
                </c:pt>
                <c:pt idx="1344">
                  <c:v>2.8887278195754911E-2</c:v>
                </c:pt>
                <c:pt idx="1345">
                  <c:v>2.8883253279885931E-2</c:v>
                </c:pt>
                <c:pt idx="1346">
                  <c:v>2.8880081783181077E-2</c:v>
                </c:pt>
                <c:pt idx="1347">
                  <c:v>2.887516094372734E-2</c:v>
                </c:pt>
                <c:pt idx="1348">
                  <c:v>2.8871093523473831E-2</c:v>
                </c:pt>
                <c:pt idx="1349">
                  <c:v>2.8867011935116212E-2</c:v>
                </c:pt>
                <c:pt idx="1350">
                  <c:v>2.8862916178675112E-2</c:v>
                </c:pt>
                <c:pt idx="1351">
                  <c:v>2.8858806254166005E-2</c:v>
                </c:pt>
                <c:pt idx="1352">
                  <c:v>2.885468216160178E-2</c:v>
                </c:pt>
                <c:pt idx="1353">
                  <c:v>2.8850543900997911E-2</c:v>
                </c:pt>
                <c:pt idx="1354">
                  <c:v>2.8846391472372446E-2</c:v>
                </c:pt>
                <c:pt idx="1355">
                  <c:v>2.8839579831859474E-2</c:v>
                </c:pt>
                <c:pt idx="1356">
                  <c:v>2.8838044111103148E-2</c:v>
                </c:pt>
                <c:pt idx="1357">
                  <c:v>2.8835554740414601E-2</c:v>
                </c:pt>
                <c:pt idx="1358">
                  <c:v>2.8830491551614934E-2</c:v>
                </c:pt>
                <c:pt idx="1359">
                  <c:v>2.8825416809403401E-2</c:v>
                </c:pt>
                <c:pt idx="1360">
                  <c:v>2.8822028145856216E-2</c:v>
                </c:pt>
                <c:pt idx="1361">
                  <c:v>2.8816927768580854E-2</c:v>
                </c:pt>
                <c:pt idx="1362">
                  <c:v>2.8813508064103599E-2</c:v>
                </c:pt>
                <c:pt idx="1363">
                  <c:v>2.880838205615412E-2</c:v>
                </c:pt>
                <c:pt idx="1364">
                  <c:v>2.8804087948127541E-2</c:v>
                </c:pt>
                <c:pt idx="1365">
                  <c:v>2.8800621674263394E-2</c:v>
                </c:pt>
                <c:pt idx="1366">
                  <c:v>2.8795457228522739E-2</c:v>
                </c:pt>
                <c:pt idx="1367">
                  <c:v>2.8788602249970756E-2</c:v>
                </c:pt>
                <c:pt idx="1368">
                  <c:v>2.8784255548252195E-2</c:v>
                </c:pt>
                <c:pt idx="1369">
                  <c:v>2.877989468197268E-2</c:v>
                </c:pt>
                <c:pt idx="1370">
                  <c:v>2.8775519651155053E-2</c:v>
                </c:pt>
                <c:pt idx="1371">
                  <c:v>2.8773632492888532E-2</c:v>
                </c:pt>
                <c:pt idx="1372">
                  <c:v>2.8770057519928449E-2</c:v>
                </c:pt>
                <c:pt idx="1373">
                  <c:v>2.8764803424320667E-2</c:v>
                </c:pt>
                <c:pt idx="1374">
                  <c:v>2.8760367638460755E-2</c:v>
                </c:pt>
                <c:pt idx="1375">
                  <c:v>2.8753432029403454E-2</c:v>
                </c:pt>
                <c:pt idx="1376">
                  <c:v>2.8748069960845335E-2</c:v>
                </c:pt>
                <c:pt idx="1377">
                  <c:v>2.8746975274778208E-2</c:v>
                </c:pt>
                <c:pt idx="1378">
                  <c:v>2.8742482818234664E-2</c:v>
                </c:pt>
                <c:pt idx="1379">
                  <c:v>2.8739621907452256E-2</c:v>
                </c:pt>
                <c:pt idx="1380">
                  <c:v>2.8733455402281834E-2</c:v>
                </c:pt>
                <c:pt idx="1381">
                  <c:v>2.8728920442898331E-2</c:v>
                </c:pt>
                <c:pt idx="1382">
                  <c:v>2.8724371315939329E-2</c:v>
                </c:pt>
                <c:pt idx="1383">
                  <c:v>2.8719808021415143E-2</c:v>
                </c:pt>
                <c:pt idx="1384">
                  <c:v>2.8715230559341241E-2</c:v>
                </c:pt>
                <c:pt idx="1385">
                  <c:v>2.8710638929740833E-2</c:v>
                </c:pt>
                <c:pt idx="1386">
                  <c:v>2.8706033132624233E-2</c:v>
                </c:pt>
                <c:pt idx="1387">
                  <c:v>2.8701413168012072E-2</c:v>
                </c:pt>
                <c:pt idx="1388">
                  <c:v>2.8696779035922392E-2</c:v>
                </c:pt>
                <c:pt idx="1389">
                  <c:v>2.8692130736368095E-2</c:v>
                </c:pt>
                <c:pt idx="1390">
                  <c:v>2.8687468269369805E-2</c:v>
                </c:pt>
                <c:pt idx="1391">
                  <c:v>2.8682791634940415E-2</c:v>
                </c:pt>
                <c:pt idx="1392">
                  <c:v>2.8678905807735244E-2</c:v>
                </c:pt>
                <c:pt idx="1393">
                  <c:v>2.8674199452140003E-2</c:v>
                </c:pt>
                <c:pt idx="1394">
                  <c:v>2.8668676727251305E-2</c:v>
                </c:pt>
                <c:pt idx="1395">
                  <c:v>2.8663943423278021E-2</c:v>
                </c:pt>
                <c:pt idx="1396">
                  <c:v>2.8659195951958729E-2</c:v>
                </c:pt>
                <c:pt idx="1397">
                  <c:v>2.8654434313321795E-2</c:v>
                </c:pt>
                <c:pt idx="1398">
                  <c:v>2.8650455147904708E-2</c:v>
                </c:pt>
                <c:pt idx="1399">
                  <c:v>2.8644868534131101E-2</c:v>
                </c:pt>
                <c:pt idx="1400">
                  <c:v>2.8640064393616022E-2</c:v>
                </c:pt>
                <c:pt idx="1401">
                  <c:v>2.863603854499075E-2</c:v>
                </c:pt>
                <c:pt idx="1402">
                  <c:v>2.8630413610841805E-2</c:v>
                </c:pt>
                <c:pt idx="1403">
                  <c:v>2.8625566968613608E-2</c:v>
                </c:pt>
                <c:pt idx="1404">
                  <c:v>2.8620706159181226E-2</c:v>
                </c:pt>
                <c:pt idx="1405">
                  <c:v>2.8615831182565291E-2</c:v>
                </c:pt>
                <c:pt idx="1406">
                  <c:v>2.8610942038783851E-2</c:v>
                </c:pt>
                <c:pt idx="1407">
                  <c:v>2.8603149412923301E-2</c:v>
                </c:pt>
                <c:pt idx="1408">
                  <c:v>2.8601121249786338E-2</c:v>
                </c:pt>
                <c:pt idx="1409">
                  <c:v>2.8597752036520034E-2</c:v>
                </c:pt>
                <c:pt idx="1410">
                  <c:v>2.8592023650151899E-2</c:v>
                </c:pt>
                <c:pt idx="1411">
                  <c:v>2.858628381298714E-2</c:v>
                </c:pt>
                <c:pt idx="1412">
                  <c:v>2.8582086712481691E-2</c:v>
                </c:pt>
                <c:pt idx="1413">
                  <c:v>2.85763213531262E-2</c:v>
                </c:pt>
                <c:pt idx="1414">
                  <c:v>2.8572867238840581E-2</c:v>
                </c:pt>
                <c:pt idx="1415">
                  <c:v>2.8566302225175685E-2</c:v>
                </c:pt>
                <c:pt idx="1416">
                  <c:v>2.8561271410711318E-2</c:v>
                </c:pt>
                <c:pt idx="1417">
                  <c:v>2.8556996426982451E-2</c:v>
                </c:pt>
                <c:pt idx="1418">
                  <c:v>2.8551167280894612E-2</c:v>
                </c:pt>
                <c:pt idx="1419">
                  <c:v>2.8543791886937848E-2</c:v>
                </c:pt>
                <c:pt idx="1420">
                  <c:v>2.8538708648296409E-2</c:v>
                </c:pt>
                <c:pt idx="1421">
                  <c:v>2.8533611245904793E-2</c:v>
                </c:pt>
                <c:pt idx="1422">
                  <c:v>2.8531551941488875E-2</c:v>
                </c:pt>
                <c:pt idx="1423">
                  <c:v>2.8525659035383934E-2</c:v>
                </c:pt>
                <c:pt idx="1424">
                  <c:v>2.852051488569449E-2</c:v>
                </c:pt>
                <c:pt idx="1425">
                  <c:v>2.8515356569187651E-2</c:v>
                </c:pt>
                <c:pt idx="1426">
                  <c:v>2.8507222020532335E-2</c:v>
                </c:pt>
                <c:pt idx="1427">
                  <c:v>2.8504997435783667E-2</c:v>
                </c:pt>
                <c:pt idx="1428">
                  <c:v>2.8500551018277864E-2</c:v>
                </c:pt>
                <c:pt idx="1429">
                  <c:v>2.8494581635331851E-2</c:v>
                </c:pt>
                <c:pt idx="1430">
                  <c:v>2.8489352485008782E-2</c:v>
                </c:pt>
                <c:pt idx="1431">
                  <c:v>2.8484859291282583E-2</c:v>
                </c:pt>
                <c:pt idx="1432">
                  <c:v>2.847885168426887E-2</c:v>
                </c:pt>
                <c:pt idx="1433">
                  <c:v>2.847358003388813E-2</c:v>
                </c:pt>
                <c:pt idx="1434">
                  <c:v>2.8468294216855025E-2</c:v>
                </c:pt>
                <c:pt idx="1435">
                  <c:v>2.8462994233200496E-2</c:v>
                </c:pt>
                <c:pt idx="1436">
                  <c:v>2.8457680082937434E-2</c:v>
                </c:pt>
                <c:pt idx="1437">
                  <c:v>2.8452351766078732E-2</c:v>
                </c:pt>
                <c:pt idx="1438">
                  <c:v>2.844700928265018E-2</c:v>
                </c:pt>
                <c:pt idx="1439">
                  <c:v>2.8441652632677561E-2</c:v>
                </c:pt>
                <c:pt idx="1440">
                  <c:v>2.8437019055135015E-2</c:v>
                </c:pt>
                <c:pt idx="1441">
                  <c:v>2.8430896833143954E-2</c:v>
                </c:pt>
                <c:pt idx="1442">
                  <c:v>2.8425497683634542E-2</c:v>
                </c:pt>
                <c:pt idx="1443">
                  <c:v>2.8420084367648105E-2</c:v>
                </c:pt>
                <c:pt idx="1444">
                  <c:v>2.8415388370843786E-2</c:v>
                </c:pt>
                <c:pt idx="1445">
                  <c:v>2.8409945281052396E-2</c:v>
                </c:pt>
                <c:pt idx="1446">
                  <c:v>2.8403759421058727E-2</c:v>
                </c:pt>
                <c:pt idx="1447">
                  <c:v>2.8398290918837353E-2</c:v>
                </c:pt>
                <c:pt idx="1448">
                  <c:v>2.8392817126978862E-2</c:v>
                </c:pt>
                <c:pt idx="1449">
                  <c:v>2.8385161410323496E-2</c:v>
                </c:pt>
                <c:pt idx="1450">
                  <c:v>2.8382619238016549E-2</c:v>
                </c:pt>
                <c:pt idx="1451">
                  <c:v>2.8376452504836319E-2</c:v>
                </c:pt>
                <c:pt idx="1452">
                  <c:v>2.8371040856728619E-2</c:v>
                </c:pt>
                <c:pt idx="1453">
                  <c:v>2.8367122850153335E-2</c:v>
                </c:pt>
                <c:pt idx="1454">
                  <c:v>2.8360292994806875E-2</c:v>
                </c:pt>
                <c:pt idx="1455">
                  <c:v>2.835569369520119E-2</c:v>
                </c:pt>
                <c:pt idx="1456">
                  <c:v>2.8349645711692347E-2</c:v>
                </c:pt>
                <c:pt idx="1457">
                  <c:v>2.8344359787103986E-2</c:v>
                </c:pt>
                <c:pt idx="1458">
                  <c:v>2.8339099007116862E-2</c:v>
                </c:pt>
                <c:pt idx="1459">
                  <c:v>2.8333863371694881E-2</c:v>
                </c:pt>
                <c:pt idx="1460">
                  <c:v>2.8328652880801941E-2</c:v>
                </c:pt>
                <c:pt idx="1461">
                  <c:v>2.8323467534409674E-2</c:v>
                </c:pt>
                <c:pt idx="1462">
                  <c:v>2.8318307332484558E-2</c:v>
                </c:pt>
                <c:pt idx="1463">
                  <c:v>2.8313172274987922E-2</c:v>
                </c:pt>
                <c:pt idx="1464">
                  <c:v>2.8308062361888816E-2</c:v>
                </c:pt>
                <c:pt idx="1465">
                  <c:v>2.830372838375228E-2</c:v>
                </c:pt>
                <c:pt idx="1466">
                  <c:v>2.8295757255530442E-2</c:v>
                </c:pt>
                <c:pt idx="1467">
                  <c:v>2.8290733551543441E-2</c:v>
                </c:pt>
                <c:pt idx="1468">
                  <c:v>2.8285734991814731E-2</c:v>
                </c:pt>
                <c:pt idx="1469">
                  <c:v>2.8280053140956534E-2</c:v>
                </c:pt>
                <c:pt idx="1470">
                  <c:v>2.8275813304977457E-2</c:v>
                </c:pt>
                <c:pt idx="1471">
                  <c:v>2.8269371062378677E-2</c:v>
                </c:pt>
                <c:pt idx="1472">
                  <c:v>2.8264470256121312E-2</c:v>
                </c:pt>
                <c:pt idx="1473">
                  <c:v>2.8258900118377159E-2</c:v>
                </c:pt>
                <c:pt idx="1474">
                  <c:v>2.8254744063635425E-2</c:v>
                </c:pt>
                <c:pt idx="1475">
                  <c:v>2.8251449110055237E-2</c:v>
                </c:pt>
                <c:pt idx="1476">
                  <c:v>2.8246651703191211E-2</c:v>
                </c:pt>
                <c:pt idx="1477">
                  <c:v>2.8241879440294097E-2</c:v>
                </c:pt>
                <c:pt idx="1478">
                  <c:v>2.8237132321327792E-2</c:v>
                </c:pt>
                <c:pt idx="1479">
                  <c:v>2.8231639350615012E-2</c:v>
                </c:pt>
                <c:pt idx="1480">
                  <c:v>2.8226941091433311E-2</c:v>
                </c:pt>
                <c:pt idx="1481">
                  <c:v>2.8220937415564862E-2</c:v>
                </c:pt>
                <c:pt idx="1482">
                  <c:v>2.8217619998501142E-2</c:v>
                </c:pt>
                <c:pt idx="1483">
                  <c:v>2.8212997164686726E-2</c:v>
                </c:pt>
                <c:pt idx="1484">
                  <c:v>2.8208523073051571E-2</c:v>
                </c:pt>
                <c:pt idx="1485">
                  <c:v>2.8204606516235933E-2</c:v>
                </c:pt>
                <c:pt idx="1486">
                  <c:v>2.8200060547671768E-2</c:v>
                </c:pt>
                <c:pt idx="1487">
                  <c:v>2.8194895943178023E-2</c:v>
                </c:pt>
                <c:pt idx="1488">
                  <c:v>2.8190260120964261E-2</c:v>
                </c:pt>
                <c:pt idx="1489">
                  <c:v>2.8185788137090384E-2</c:v>
                </c:pt>
                <c:pt idx="1490">
                  <c:v>2.818134129477734E-2</c:v>
                </c:pt>
                <c:pt idx="1491">
                  <c:v>2.8176919593993155E-2</c:v>
                </c:pt>
                <c:pt idx="1492">
                  <c:v>2.817331275220164E-2</c:v>
                </c:pt>
                <c:pt idx="1493">
                  <c:v>2.8168942788680273E-2</c:v>
                </c:pt>
                <c:pt idx="1494">
                  <c:v>2.8164597968617831E-2</c:v>
                </c:pt>
                <c:pt idx="1495">
                  <c:v>2.8160278291996271E-2</c:v>
                </c:pt>
                <c:pt idx="1496">
                  <c:v>2.8155983758776908E-2</c:v>
                </c:pt>
                <c:pt idx="1497">
                  <c:v>2.8151714368936539E-2</c:v>
                </c:pt>
                <c:pt idx="1498">
                  <c:v>2.8147470122451952E-2</c:v>
                </c:pt>
                <c:pt idx="1499">
                  <c:v>2.8143251019292204E-2</c:v>
                </c:pt>
                <c:pt idx="1500">
                  <c:v>2.813845997481235E-2</c:v>
                </c:pt>
                <c:pt idx="1501">
                  <c:v>2.8133491661377796E-2</c:v>
                </c:pt>
                <c:pt idx="1502">
                  <c:v>2.8129940218571292E-2</c:v>
                </c:pt>
                <c:pt idx="1503">
                  <c:v>2.8125820214033759E-2</c:v>
                </c:pt>
                <c:pt idx="1504">
                  <c:v>2.8121725350681359E-2</c:v>
                </c:pt>
                <c:pt idx="1505">
                  <c:v>2.8117655628482119E-2</c:v>
                </c:pt>
                <c:pt idx="1506">
                  <c:v>2.8114421307959145E-2</c:v>
                </c:pt>
                <c:pt idx="1507">
                  <c:v>2.8109831408982124E-2</c:v>
                </c:pt>
                <c:pt idx="1508">
                  <c:v>2.8106410535965007E-2</c:v>
                </c:pt>
                <c:pt idx="1509">
                  <c:v>2.8103257762551459E-2</c:v>
                </c:pt>
                <c:pt idx="1510">
                  <c:v>2.8097684133965295E-2</c:v>
                </c:pt>
                <c:pt idx="1511">
                  <c:v>2.8093765258176084E-2</c:v>
                </c:pt>
                <c:pt idx="1512">
                  <c:v>2.8089871523369503E-2</c:v>
                </c:pt>
                <c:pt idx="1513">
                  <c:v>2.8086002929524234E-2</c:v>
                </c:pt>
                <c:pt idx="1514">
                  <c:v>2.8083804014001901E-2</c:v>
                </c:pt>
                <c:pt idx="1515">
                  <c:v>2.8079164838981312E-2</c:v>
                </c:pt>
                <c:pt idx="1516">
                  <c:v>2.8075373168280026E-2</c:v>
                </c:pt>
                <c:pt idx="1517">
                  <c:v>2.8071606640439437E-2</c:v>
                </c:pt>
                <c:pt idx="1518">
                  <c:v>2.8065972294509578E-2</c:v>
                </c:pt>
                <c:pt idx="1519">
                  <c:v>2.8064752646085628E-2</c:v>
                </c:pt>
                <c:pt idx="1520">
                  <c:v>2.8061903938356596E-2</c:v>
                </c:pt>
                <c:pt idx="1521">
                  <c:v>2.8057415998754758E-2</c:v>
                </c:pt>
                <c:pt idx="1522">
                  <c:v>2.805128087701636E-2</c:v>
                </c:pt>
                <c:pt idx="1523">
                  <c:v>2.8045999104757371E-2</c:v>
                </c:pt>
                <c:pt idx="1524">
                  <c:v>2.8042411209827645E-2</c:v>
                </c:pt>
                <c:pt idx="1525">
                  <c:v>2.8038848451587786E-2</c:v>
                </c:pt>
                <c:pt idx="1526">
                  <c:v>2.8035310830014964E-2</c:v>
                </c:pt>
                <c:pt idx="1527">
                  <c:v>2.8036852390503974E-2</c:v>
                </c:pt>
                <c:pt idx="1528">
                  <c:v>2.8032529853295237E-2</c:v>
                </c:pt>
                <c:pt idx="1529">
                  <c:v>2.8029075276023722E-2</c:v>
                </c:pt>
                <c:pt idx="1530">
                  <c:v>2.8025645845269797E-2</c:v>
                </c:pt>
                <c:pt idx="1531">
                  <c:v>2.8019695917304688E-2</c:v>
                </c:pt>
                <c:pt idx="1532">
                  <c:v>2.8017531251496586E-2</c:v>
                </c:pt>
                <c:pt idx="1533">
                  <c:v>2.8014179316874221E-2</c:v>
                </c:pt>
                <c:pt idx="1534">
                  <c:v>2.8011706090474483E-2</c:v>
                </c:pt>
                <c:pt idx="1535">
                  <c:v>2.8004986717528695E-2</c:v>
                </c:pt>
                <c:pt idx="1536">
                  <c:v>2.800427437954639E-2</c:v>
                </c:pt>
                <c:pt idx="1537">
                  <c:v>2.8001023022542759E-2</c:v>
                </c:pt>
                <c:pt idx="1538">
                  <c:v>2.7997796809898223E-2</c:v>
                </c:pt>
                <c:pt idx="1539">
                  <c:v>2.7994595741572814E-2</c:v>
                </c:pt>
                <c:pt idx="1540">
                  <c:v>2.799141981755654E-2</c:v>
                </c:pt>
                <c:pt idx="1541">
                  <c:v>2.7988269037829416E-2</c:v>
                </c:pt>
                <c:pt idx="1542">
                  <c:v>2.7985143402366464E-2</c:v>
                </c:pt>
                <c:pt idx="1543">
                  <c:v>2.7982042911147698E-2</c:v>
                </c:pt>
                <c:pt idx="1544">
                  <c:v>2.7978967564153134E-2</c:v>
                </c:pt>
                <c:pt idx="1545">
                  <c:v>2.7975917361357794E-2</c:v>
                </c:pt>
                <c:pt idx="1546">
                  <c:v>2.7972892302749186E-2</c:v>
                </c:pt>
                <c:pt idx="1547">
                  <c:v>2.7969892388302331E-2</c:v>
                </c:pt>
                <c:pt idx="1548">
                  <c:v>2.7964292890343488E-2</c:v>
                </c:pt>
                <c:pt idx="1549">
                  <c:v>2.7964844857439889E-2</c:v>
                </c:pt>
                <c:pt idx="1550">
                  <c:v>2.7961043509737438E-2</c:v>
                </c:pt>
                <c:pt idx="1551">
                  <c:v>2.7958144171742749E-2</c:v>
                </c:pt>
                <c:pt idx="1552">
                  <c:v>2.7955269977807395E-2</c:v>
                </c:pt>
                <c:pt idx="1553">
                  <c:v>2.7952420927921384E-2</c:v>
                </c:pt>
                <c:pt idx="1554">
                  <c:v>2.7950481753729859E-2</c:v>
                </c:pt>
                <c:pt idx="1555">
                  <c:v>2.7946798260204964E-2</c:v>
                </c:pt>
                <c:pt idx="1556">
                  <c:v>2.7944024642337084E-2</c:v>
                </c:pt>
                <c:pt idx="1557">
                  <c:v>2.7941276168438611E-2</c:v>
                </c:pt>
                <c:pt idx="1558">
                  <c:v>2.7938552838492059E-2</c:v>
                </c:pt>
                <c:pt idx="1559">
                  <c:v>2.7935854652472447E-2</c:v>
                </c:pt>
                <c:pt idx="1560">
                  <c:v>2.793318161037478E-2</c:v>
                </c:pt>
                <c:pt idx="1561">
                  <c:v>2.7930533712171579E-2</c:v>
                </c:pt>
                <c:pt idx="1562">
                  <c:v>2.7927910957850355E-2</c:v>
                </c:pt>
                <c:pt idx="1563">
                  <c:v>2.7925313347383629E-2</c:v>
                </c:pt>
                <c:pt idx="1564">
                  <c:v>2.7922740880766406E-2</c:v>
                </c:pt>
                <c:pt idx="1565">
                  <c:v>2.7919831707276799E-2</c:v>
                </c:pt>
                <c:pt idx="1566">
                  <c:v>2.7917671378993036E-2</c:v>
                </c:pt>
                <c:pt idx="1567">
                  <c:v>2.7915174343806914E-2</c:v>
                </c:pt>
                <c:pt idx="1568">
                  <c:v>2.7913609470820496E-2</c:v>
                </c:pt>
                <c:pt idx="1569">
                  <c:v>2.791025570474337E-2</c:v>
                </c:pt>
                <c:pt idx="1570">
                  <c:v>2.7905104602086707E-2</c:v>
                </c:pt>
                <c:pt idx="1571">
                  <c:v>2.7905437640650677E-2</c:v>
                </c:pt>
                <c:pt idx="1572">
                  <c:v>2.7903979780977393E-2</c:v>
                </c:pt>
                <c:pt idx="1573">
                  <c:v>2.7900720151403935E-2</c:v>
                </c:pt>
                <c:pt idx="1574">
                  <c:v>2.7895650267780927E-2</c:v>
                </c:pt>
                <c:pt idx="1575">
                  <c:v>2.7892432029269974E-2</c:v>
                </c:pt>
                <c:pt idx="1576">
                  <c:v>2.7890154808655039E-2</c:v>
                </c:pt>
                <c:pt idx="1577">
                  <c:v>2.7887902723836407E-2</c:v>
                </c:pt>
                <c:pt idx="1578">
                  <c:v>2.7885675774808365E-2</c:v>
                </c:pt>
                <c:pt idx="1579">
                  <c:v>2.7887171131495414E-2</c:v>
                </c:pt>
                <c:pt idx="1580">
                  <c:v>2.7885000964157081E-2</c:v>
                </c:pt>
                <c:pt idx="1581">
                  <c:v>2.7882855940398465E-2</c:v>
                </c:pt>
                <c:pt idx="1582">
                  <c:v>2.7881665750090111E-2</c:v>
                </c:pt>
                <c:pt idx="1583">
                  <c:v>2.7879572647514003E-2</c:v>
                </c:pt>
                <c:pt idx="1584">
                  <c:v>2.787657173041358E-2</c:v>
                </c:pt>
                <c:pt idx="1585">
                  <c:v>2.7874527280808969E-2</c:v>
                </c:pt>
                <c:pt idx="1586">
                  <c:v>2.7872507974709138E-2</c:v>
                </c:pt>
                <c:pt idx="1587">
                  <c:v>2.7867701402087407E-2</c:v>
                </c:pt>
                <c:pt idx="1588">
                  <c:v>2.7868544792963856E-2</c:v>
                </c:pt>
                <c:pt idx="1589">
                  <c:v>2.7866600917295925E-2</c:v>
                </c:pt>
                <c:pt idx="1590">
                  <c:v>2.7864682185080314E-2</c:v>
                </c:pt>
                <c:pt idx="1591">
                  <c:v>2.7862788596299537E-2</c:v>
                </c:pt>
                <c:pt idx="1592">
                  <c:v>2.7861866269581658E-2</c:v>
                </c:pt>
                <c:pt idx="1593">
                  <c:v>2.785907684901251E-2</c:v>
                </c:pt>
                <c:pt idx="1594">
                  <c:v>2.7857258690473785E-2</c:v>
                </c:pt>
                <c:pt idx="1595">
                  <c:v>2.7855465675327429E-2</c:v>
                </c:pt>
                <c:pt idx="1596">
                  <c:v>2.7853697803555955E-2</c:v>
                </c:pt>
                <c:pt idx="1597">
                  <c:v>2.7851955075149371E-2</c:v>
                </c:pt>
                <c:pt idx="1598">
                  <c:v>2.7850237490097685E-2</c:v>
                </c:pt>
                <c:pt idx="1599">
                  <c:v>2.7848545048390905E-2</c:v>
                </c:pt>
                <c:pt idx="1600">
                  <c:v>2.7847837152203556E-2</c:v>
                </c:pt>
                <c:pt idx="1601">
                  <c:v>2.7846196666364263E-2</c:v>
                </c:pt>
                <c:pt idx="1602">
                  <c:v>2.7843618583197616E-2</c:v>
                </c:pt>
                <c:pt idx="1603">
                  <c:v>2.784202671474556E-2</c:v>
                </c:pt>
                <c:pt idx="1604">
                  <c:v>2.7840459989578459E-2</c:v>
                </c:pt>
                <c:pt idx="1605">
                  <c:v>2.7838918407688817E-2</c:v>
                </c:pt>
                <c:pt idx="1606">
                  <c:v>2.7838371415814904E-2</c:v>
                </c:pt>
                <c:pt idx="1607">
                  <c:v>2.7835910673696951E-2</c:v>
                </c:pt>
                <c:pt idx="1608">
                  <c:v>2.7834444521574742E-2</c:v>
                </c:pt>
                <c:pt idx="1609">
                  <c:v>2.7830081291659179E-2</c:v>
                </c:pt>
                <c:pt idx="1610">
                  <c:v>2.7831587647035305E-2</c:v>
                </c:pt>
                <c:pt idx="1611">
                  <c:v>2.7830196924595596E-2</c:v>
                </c:pt>
                <c:pt idx="1612">
                  <c:v>2.7828831345365901E-2</c:v>
                </c:pt>
                <c:pt idx="1613">
                  <c:v>2.7827490909328734E-2</c:v>
                </c:pt>
                <c:pt idx="1614">
                  <c:v>2.7826175616486593E-2</c:v>
                </c:pt>
                <c:pt idx="1615">
                  <c:v>2.7823718537210745E-2</c:v>
                </c:pt>
                <c:pt idx="1616">
                  <c:v>2.7823620460332432E-2</c:v>
                </c:pt>
                <c:pt idx="1617">
                  <c:v>2.7823193813057274E-2</c:v>
                </c:pt>
                <c:pt idx="1618">
                  <c:v>2.782215562296338E-2</c:v>
                </c:pt>
                <c:pt idx="1619">
                  <c:v>2.7819976299814086E-2</c:v>
                </c:pt>
                <c:pt idx="1620">
                  <c:v>2.781980502251697E-2</c:v>
                </c:pt>
                <c:pt idx="1621">
                  <c:v>2.7817672575183028E-2</c:v>
                </c:pt>
                <c:pt idx="1622">
                  <c:v>2.7814780418627411E-2</c:v>
                </c:pt>
                <c:pt idx="1623">
                  <c:v>2.7814317586563126E-2</c:v>
                </c:pt>
                <c:pt idx="1624">
                  <c:v>2.781325560305296E-2</c:v>
                </c:pt>
                <c:pt idx="1625">
                  <c:v>2.7813220507516001E-2</c:v>
                </c:pt>
                <c:pt idx="1626">
                  <c:v>2.7811207059503976E-2</c:v>
                </c:pt>
                <c:pt idx="1627">
                  <c:v>2.7807206240118326E-2</c:v>
                </c:pt>
                <c:pt idx="1628">
                  <c:v>2.7806239657581458E-2</c:v>
                </c:pt>
                <c:pt idx="1629">
                  <c:v>2.7805298210349858E-2</c:v>
                </c:pt>
                <c:pt idx="1630">
                  <c:v>2.7804381898423523E-2</c:v>
                </c:pt>
                <c:pt idx="1631">
                  <c:v>2.7806525670565539E-2</c:v>
                </c:pt>
                <c:pt idx="1632">
                  <c:v>2.7806678628812254E-2</c:v>
                </c:pt>
                <c:pt idx="1633">
                  <c:v>2.7804829102840524E-2</c:v>
                </c:pt>
                <c:pt idx="1634">
                  <c:v>2.7804018530635039E-2</c:v>
                </c:pt>
                <c:pt idx="1635">
                  <c:v>2.7804252112391958E-2</c:v>
                </c:pt>
                <c:pt idx="1636">
                  <c:v>2.7801028120488347E-2</c:v>
                </c:pt>
                <c:pt idx="1637">
                  <c:v>2.7801737660592525E-2</c:v>
                </c:pt>
                <c:pt idx="1638">
                  <c:v>2.7801027652754193E-2</c:v>
                </c:pt>
                <c:pt idx="1639">
                  <c:v>2.7801368759625411E-2</c:v>
                </c:pt>
                <c:pt idx="1640">
                  <c:v>2.7799683060309069E-2</c:v>
                </c:pt>
                <c:pt idx="1641">
                  <c:v>2.7799048475694536E-2</c:v>
                </c:pt>
                <c:pt idx="1642">
                  <c:v>2.7798439032148584E-2</c:v>
                </c:pt>
                <c:pt idx="1643">
                  <c:v>2.7797854729663476E-2</c:v>
                </c:pt>
                <c:pt idx="1644">
                  <c:v>2.779833028648232E-2</c:v>
                </c:pt>
                <c:pt idx="1645">
                  <c:v>2.7796761547865489E-2</c:v>
                </c:pt>
                <c:pt idx="1646">
                  <c:v>2.779625266854745E-2</c:v>
                </c:pt>
                <c:pt idx="1647">
                  <c:v>2.7795768930279942E-2</c:v>
                </c:pt>
                <c:pt idx="1648">
                  <c:v>2.7795310333052655E-2</c:v>
                </c:pt>
                <c:pt idx="1649">
                  <c:v>2.7794876876870739E-2</c:v>
                </c:pt>
                <c:pt idx="1650">
                  <c:v>2.7794468561729041E-2</c:v>
                </c:pt>
                <c:pt idx="1651">
                  <c:v>2.779408538762498E-2</c:v>
                </c:pt>
                <c:pt idx="1652">
                  <c:v>2.7795825198104755E-2</c:v>
                </c:pt>
                <c:pt idx="1653">
                  <c:v>2.779444504325268E-2</c:v>
                </c:pt>
                <c:pt idx="1654">
                  <c:v>2.7793086711507695E-2</c:v>
                </c:pt>
                <c:pt idx="1655">
                  <c:v>2.7792804101525827E-2</c:v>
                </c:pt>
                <c:pt idx="1656">
                  <c:v>2.7792546632568704E-2</c:v>
                </c:pt>
                <c:pt idx="1657">
                  <c:v>2.7792314304638906E-2</c:v>
                </c:pt>
                <c:pt idx="1658">
                  <c:v>2.7793166578828354E-2</c:v>
                </c:pt>
                <c:pt idx="1659">
                  <c:v>2.7791925071845813E-2</c:v>
                </c:pt>
                <c:pt idx="1660">
                  <c:v>2.7791768166985097E-2</c:v>
                </c:pt>
                <c:pt idx="1661">
                  <c:v>2.7791636403138812E-2</c:v>
                </c:pt>
                <c:pt idx="1662">
                  <c:v>2.7791529780309535E-2</c:v>
                </c:pt>
                <c:pt idx="1663">
                  <c:v>2.7791448298502427E-2</c:v>
                </c:pt>
                <c:pt idx="1664">
                  <c:v>2.7791391957714909E-2</c:v>
                </c:pt>
                <c:pt idx="1665">
                  <c:v>2.779136075793924E-2</c:v>
                </c:pt>
                <c:pt idx="1666">
                  <c:v>2.7791354699180586E-2</c:v>
                </c:pt>
                <c:pt idx="1667">
                  <c:v>2.7790313543806455E-2</c:v>
                </c:pt>
                <c:pt idx="1668">
                  <c:v>2.7791418004716881E-2</c:v>
                </c:pt>
                <c:pt idx="1669">
                  <c:v>2.7793645933273131E-2</c:v>
                </c:pt>
                <c:pt idx="1670">
                  <c:v>2.7792662846020388E-2</c:v>
                </c:pt>
                <c:pt idx="1671">
                  <c:v>2.7791701520652773E-2</c:v>
                </c:pt>
                <c:pt idx="1672">
                  <c:v>2.7792930891943346E-2</c:v>
                </c:pt>
                <c:pt idx="1673">
                  <c:v>2.7792016236369486E-2</c:v>
                </c:pt>
                <c:pt idx="1674">
                  <c:v>2.7793299509699665E-2</c:v>
                </c:pt>
                <c:pt idx="1675">
                  <c:v>2.7792431516172288E-2</c:v>
                </c:pt>
                <c:pt idx="1676">
                  <c:v>2.7792676867606943E-2</c:v>
                </c:pt>
                <c:pt idx="1677">
                  <c:v>2.779404100854449E-2</c:v>
                </c:pt>
                <c:pt idx="1678">
                  <c:v>2.7793242993558221E-2</c:v>
                </c:pt>
                <c:pt idx="1679">
                  <c:v>2.7793563768077425E-2</c:v>
                </c:pt>
                <c:pt idx="1680">
                  <c:v>2.7793909683623955E-2</c:v>
                </c:pt>
                <c:pt idx="1681">
                  <c:v>2.7794280740208125E-2</c:v>
                </c:pt>
                <c:pt idx="1682">
                  <c:v>2.7794676937824773E-2</c:v>
                </c:pt>
                <c:pt idx="1683">
                  <c:v>2.7796202866387232E-2</c:v>
                </c:pt>
                <c:pt idx="1684">
                  <c:v>2.7795544756178726E-2</c:v>
                </c:pt>
                <c:pt idx="1685">
                  <c:v>2.7796016376921185E-2</c:v>
                </c:pt>
                <c:pt idx="1686">
                  <c:v>2.7796513138706441E-2</c:v>
                </c:pt>
                <c:pt idx="1687">
                  <c:v>2.7796231818884465E-2</c:v>
                </c:pt>
                <c:pt idx="1688">
                  <c:v>2.7798695846542043E-2</c:v>
                </c:pt>
                <c:pt idx="1689">
                  <c:v>2.7798154270391184E-2</c:v>
                </c:pt>
                <c:pt idx="1690">
                  <c:v>2.7798751596399194E-2</c:v>
                </c:pt>
                <c:pt idx="1691">
                  <c:v>2.7800493350575162E-2</c:v>
                </c:pt>
                <c:pt idx="1692">
                  <c:v>2.7800021671620961E-2</c:v>
                </c:pt>
                <c:pt idx="1693">
                  <c:v>2.7800694420837296E-2</c:v>
                </c:pt>
                <c:pt idx="1694">
                  <c:v>2.7801392311127368E-2</c:v>
                </c:pt>
                <c:pt idx="1695">
                  <c:v>2.7802115342504076E-2</c:v>
                </c:pt>
                <c:pt idx="1696">
                  <c:v>2.7802863514967413E-2</c:v>
                </c:pt>
                <c:pt idx="1697">
                  <c:v>2.7803636828522538E-2</c:v>
                </c:pt>
                <c:pt idx="1698">
                  <c:v>2.7804435283172033E-2</c:v>
                </c:pt>
                <c:pt idx="1699">
                  <c:v>2.7805258878921053E-2</c:v>
                </c:pt>
                <c:pt idx="1700">
                  <c:v>2.7807243585693531E-2</c:v>
                </c:pt>
                <c:pt idx="1701">
                  <c:v>2.7806981493753768E-2</c:v>
                </c:pt>
                <c:pt idx="1702">
                  <c:v>2.7807880512842619E-2</c:v>
                </c:pt>
                <c:pt idx="1703">
                  <c:v>2.7808804673054202E-2</c:v>
                </c:pt>
                <c:pt idx="1704">
                  <c:v>2.7810897409377144E-2</c:v>
                </c:pt>
                <c:pt idx="1705">
                  <c:v>2.7811873722982106E-2</c:v>
                </c:pt>
                <c:pt idx="1706">
                  <c:v>2.7811728000500122E-2</c:v>
                </c:pt>
                <c:pt idx="1707">
                  <c:v>2.7812751041818878E-2</c:v>
                </c:pt>
                <c:pt idx="1708">
                  <c:v>2.7813789123573629E-2</c:v>
                </c:pt>
                <c:pt idx="1709">
                  <c:v>2.7811388915758455E-2</c:v>
                </c:pt>
                <c:pt idx="1710">
                  <c:v>2.7817016467277522E-2</c:v>
                </c:pt>
                <c:pt idx="1711">
                  <c:v>2.7816892918412835E-2</c:v>
                </c:pt>
                <c:pt idx="1712">
                  <c:v>2.7817896373208219E-2</c:v>
                </c:pt>
                <c:pt idx="1713">
                  <c:v>2.7821165169769978E-2</c:v>
                </c:pt>
                <c:pt idx="1714">
                  <c:v>2.7819844510978034E-2</c:v>
                </c:pt>
                <c:pt idx="1715">
                  <c:v>2.782192904232178E-2</c:v>
                </c:pt>
                <c:pt idx="1716">
                  <c:v>2.782171428628552E-2</c:v>
                </c:pt>
                <c:pt idx="1717">
                  <c:v>2.7822619788000418E-2</c:v>
                </c:pt>
                <c:pt idx="1718">
                  <c:v>2.7823505699084268E-2</c:v>
                </c:pt>
                <c:pt idx="1719">
                  <c:v>2.7824372019539641E-2</c:v>
                </c:pt>
                <c:pt idx="1720">
                  <c:v>2.7825218749351066E-2</c:v>
                </c:pt>
                <c:pt idx="1721">
                  <c:v>2.7826045888523703E-2</c:v>
                </c:pt>
                <c:pt idx="1722">
                  <c:v>2.7826853437044663E-2</c:v>
                </c:pt>
                <c:pt idx="1723">
                  <c:v>2.7827641394913935E-2</c:v>
                </c:pt>
                <c:pt idx="1724">
                  <c:v>2.782840976213153E-2</c:v>
                </c:pt>
                <c:pt idx="1725">
                  <c:v>2.7830285038806524E-2</c:v>
                </c:pt>
                <c:pt idx="1726">
                  <c:v>2.7830194235678524E-2</c:v>
                </c:pt>
                <c:pt idx="1727">
                  <c:v>2.7830895434908815E-2</c:v>
                </c:pt>
                <c:pt idx="1728">
                  <c:v>2.783157704346164E-2</c:v>
                </c:pt>
                <c:pt idx="1729">
                  <c:v>2.7832332036082322E-2</c:v>
                </c:pt>
                <c:pt idx="1730">
                  <c:v>2.7832881488540046E-2</c:v>
                </c:pt>
                <c:pt idx="1731">
                  <c:v>2.7830150379475338E-2</c:v>
                </c:pt>
                <c:pt idx="1732">
                  <c:v>2.7830757682603124E-2</c:v>
                </c:pt>
                <c:pt idx="1733">
                  <c:v>2.7831427760279328E-2</c:v>
                </c:pt>
                <c:pt idx="1734">
                  <c:v>2.7831913530400598E-2</c:v>
                </c:pt>
                <c:pt idx="1735">
                  <c:v>2.7835799764254029E-2</c:v>
                </c:pt>
                <c:pt idx="1736">
                  <c:v>2.7836324647317497E-2</c:v>
                </c:pt>
                <c:pt idx="1737">
                  <c:v>2.7836829939685444E-2</c:v>
                </c:pt>
                <c:pt idx="1738">
                  <c:v>2.7837315641350138E-2</c:v>
                </c:pt>
                <c:pt idx="1739">
                  <c:v>2.7836674705209674E-2</c:v>
                </c:pt>
                <c:pt idx="1740">
                  <c:v>2.7837122590205432E-2</c:v>
                </c:pt>
                <c:pt idx="1741">
                  <c:v>2.7837550886006923E-2</c:v>
                </c:pt>
                <c:pt idx="1742">
                  <c:v>2.783807276790462E-2</c:v>
                </c:pt>
                <c:pt idx="1743">
                  <c:v>2.7838348710005789E-2</c:v>
                </c:pt>
                <c:pt idx="1744">
                  <c:v>2.7839869441135975E-2</c:v>
                </c:pt>
                <c:pt idx="1745">
                  <c:v>2.7840167013152034E-2</c:v>
                </c:pt>
                <c:pt idx="1746">
                  <c:v>2.784049598912108E-2</c:v>
                </c:pt>
                <c:pt idx="1747">
                  <c:v>2.784084797302375E-2</c:v>
                </c:pt>
                <c:pt idx="1748">
                  <c:v>2.784000045894075E-2</c:v>
                </c:pt>
                <c:pt idx="1749">
                  <c:v>2.7840272041108172E-2</c:v>
                </c:pt>
                <c:pt idx="1750">
                  <c:v>2.7840524034054681E-2</c:v>
                </c:pt>
                <c:pt idx="1751">
                  <c:v>2.784075643779893E-2</c:v>
                </c:pt>
                <c:pt idx="1752">
                  <c:v>2.7842058439764786E-2</c:v>
                </c:pt>
                <c:pt idx="1753">
                  <c:v>2.7842250280661503E-2</c:v>
                </c:pt>
                <c:pt idx="1754">
                  <c:v>2.7842422530829178E-2</c:v>
                </c:pt>
                <c:pt idx="1755">
                  <c:v>2.7842575190267817E-2</c:v>
                </c:pt>
                <c:pt idx="1756">
                  <c:v>2.7842708258979998E-2</c:v>
                </c:pt>
                <c:pt idx="1757">
                  <c:v>2.7842821736957978E-2</c:v>
                </c:pt>
                <c:pt idx="1758">
                  <c:v>2.7842915624204344E-2</c:v>
                </c:pt>
                <c:pt idx="1759">
                  <c:v>2.7842989920713934E-2</c:v>
                </c:pt>
                <c:pt idx="1760">
                  <c:v>2.7843050842363593E-2</c:v>
                </c:pt>
                <c:pt idx="1761">
                  <c:v>2.7842006685096621E-2</c:v>
                </c:pt>
                <c:pt idx="1762">
                  <c:v>2.7842019990623967E-2</c:v>
                </c:pt>
                <c:pt idx="1763">
                  <c:v>2.7842017323749246E-2</c:v>
                </c:pt>
                <c:pt idx="1764">
                  <c:v>2.7841995067653613E-2</c:v>
                </c:pt>
                <c:pt idx="1765">
                  <c:v>2.7843024294397188E-2</c:v>
                </c:pt>
                <c:pt idx="1766">
                  <c:v>2.7842961455777717E-2</c:v>
                </c:pt>
                <c:pt idx="1767">
                  <c:v>2.7842865651561546E-2</c:v>
                </c:pt>
                <c:pt idx="1768">
                  <c:v>2.7842777006341347E-2</c:v>
                </c:pt>
                <c:pt idx="1769">
                  <c:v>2.7843720762702473E-2</c:v>
                </c:pt>
                <c:pt idx="1770">
                  <c:v>2.7841450157469971E-2</c:v>
                </c:pt>
                <c:pt idx="1771">
                  <c:v>2.7841266409061483E-2</c:v>
                </c:pt>
                <c:pt idx="1772">
                  <c:v>2.7841111806999663E-2</c:v>
                </c:pt>
                <c:pt idx="1773">
                  <c:v>2.7843032761643849E-2</c:v>
                </c:pt>
                <c:pt idx="1774">
                  <c:v>2.7841753480494044E-2</c:v>
                </c:pt>
                <c:pt idx="1775">
                  <c:v>2.7841514325302911E-2</c:v>
                </c:pt>
                <c:pt idx="1776">
                  <c:v>2.7841255579387894E-2</c:v>
                </c:pt>
                <c:pt idx="1777">
                  <c:v>2.7840977242751575E-2</c:v>
                </c:pt>
                <c:pt idx="1778">
                  <c:v>2.7840635155092729E-2</c:v>
                </c:pt>
                <c:pt idx="1779">
                  <c:v>2.7840314838333807E-2</c:v>
                </c:pt>
                <c:pt idx="1780">
                  <c:v>2.7839974930853578E-2</c:v>
                </c:pt>
                <c:pt idx="1781">
                  <c:v>2.7839615432659785E-2</c:v>
                </c:pt>
                <c:pt idx="1782">
                  <c:v>2.7839236343752422E-2</c:v>
                </c:pt>
                <c:pt idx="1783">
                  <c:v>2.7835701328615681E-2</c:v>
                </c:pt>
                <c:pt idx="1784">
                  <c:v>2.783528735221966E-2</c:v>
                </c:pt>
                <c:pt idx="1785">
                  <c:v>2.7834853789656666E-2</c:v>
                </c:pt>
                <c:pt idx="1786">
                  <c:v>2.7834400640918133E-2</c:v>
                </c:pt>
                <c:pt idx="1787">
                  <c:v>2.7841204713882611E-2</c:v>
                </c:pt>
                <c:pt idx="1788">
                  <c:v>2.7836550405372328E-2</c:v>
                </c:pt>
                <c:pt idx="1789">
                  <c:v>2.7836034181508672E-2</c:v>
                </c:pt>
                <c:pt idx="1790">
                  <c:v>2.7835498366949499E-2</c:v>
                </c:pt>
                <c:pt idx="1791">
                  <c:v>2.7833909093637921E-2</c:v>
                </c:pt>
                <c:pt idx="1792">
                  <c:v>2.7835232010004207E-2</c:v>
                </c:pt>
                <c:pt idx="1793">
                  <c:v>2.7834630380235703E-2</c:v>
                </c:pt>
                <c:pt idx="1794">
                  <c:v>2.7835038107230599E-2</c:v>
                </c:pt>
                <c:pt idx="1795">
                  <c:v>2.7833368344110099E-2</c:v>
                </c:pt>
                <c:pt idx="1796">
                  <c:v>2.7832707937760492E-2</c:v>
                </c:pt>
                <c:pt idx="1797">
                  <c:v>2.7832027939223014E-2</c:v>
                </c:pt>
                <c:pt idx="1798">
                  <c:v>2.783132834850266E-2</c:v>
                </c:pt>
                <c:pt idx="1799">
                  <c:v>2.7830609165604425E-2</c:v>
                </c:pt>
                <c:pt idx="1800">
                  <c:v>2.7829870390525813E-2</c:v>
                </c:pt>
                <c:pt idx="1801">
                  <c:v>2.7829112023279312E-2</c:v>
                </c:pt>
                <c:pt idx="1802">
                  <c:v>2.7828334063862425E-2</c:v>
                </c:pt>
                <c:pt idx="1803">
                  <c:v>2.7827536512277651E-2</c:v>
                </c:pt>
                <c:pt idx="1804">
                  <c:v>2.7826719368537478E-2</c:v>
                </c:pt>
                <c:pt idx="1805">
                  <c:v>2.7825882632639409E-2</c:v>
                </c:pt>
                <c:pt idx="1806">
                  <c:v>2.7825026304590939E-2</c:v>
                </c:pt>
                <c:pt idx="1807">
                  <c:v>2.7825160378023902E-2</c:v>
                </c:pt>
                <c:pt idx="1808">
                  <c:v>2.7820228768525281E-2</c:v>
                </c:pt>
                <c:pt idx="1809">
                  <c:v>2.7822339767580584E-2</c:v>
                </c:pt>
                <c:pt idx="1810">
                  <c:v>2.7821405070970473E-2</c:v>
                </c:pt>
                <c:pt idx="1811">
                  <c:v>2.782045078223494E-2</c:v>
                </c:pt>
                <c:pt idx="1812">
                  <c:v>2.7819476901373985E-2</c:v>
                </c:pt>
                <c:pt idx="1813">
                  <c:v>2.7818483428392604E-2</c:v>
                </c:pt>
                <c:pt idx="1814">
                  <c:v>2.7818470044500353E-2</c:v>
                </c:pt>
                <c:pt idx="1815">
                  <c:v>2.7816437706103536E-2</c:v>
                </c:pt>
                <c:pt idx="1816">
                  <c:v>2.7815385456800845E-2</c:v>
                </c:pt>
                <c:pt idx="1817">
                  <c:v>2.7814313615405206E-2</c:v>
                </c:pt>
                <c:pt idx="1818">
                  <c:v>2.7813222181914121E-2</c:v>
                </c:pt>
                <c:pt idx="1819">
                  <c:v>2.7812111156337582E-2</c:v>
                </c:pt>
                <c:pt idx="1820">
                  <c:v>2.7810980538685581E-2</c:v>
                </c:pt>
                <c:pt idx="1821">
                  <c:v>2.7806861898484105E-2</c:v>
                </c:pt>
                <c:pt idx="1822">
                  <c:v>2.7808660527160189E-2</c:v>
                </c:pt>
                <c:pt idx="1823">
                  <c:v>2.7807471133301787E-2</c:v>
                </c:pt>
                <c:pt idx="1824">
                  <c:v>2.7806262147385408E-2</c:v>
                </c:pt>
                <c:pt idx="1825">
                  <c:v>2.7805839571941608E-2</c:v>
                </c:pt>
                <c:pt idx="1826">
                  <c:v>2.7803785399421188E-2</c:v>
                </c:pt>
                <c:pt idx="1827">
                  <c:v>2.7802517637375845E-2</c:v>
                </c:pt>
                <c:pt idx="1828">
                  <c:v>2.7802209117914506E-2</c:v>
                </c:pt>
                <c:pt idx="1829">
                  <c:v>2.7798191145286578E-2</c:v>
                </c:pt>
                <c:pt idx="1830">
                  <c:v>2.7797429983518123E-2</c:v>
                </c:pt>
                <c:pt idx="1831">
                  <c:v>2.7797250668979423E-2</c:v>
                </c:pt>
                <c:pt idx="1832">
                  <c:v>2.7796857771053111E-2</c:v>
                </c:pt>
                <c:pt idx="1833">
                  <c:v>2.779449963274061E-2</c:v>
                </c:pt>
                <c:pt idx="1834">
                  <c:v>2.7790184733411737E-2</c:v>
                </c:pt>
                <c:pt idx="1835">
                  <c:v>2.7787796085169285E-2</c:v>
                </c:pt>
                <c:pt idx="1836">
                  <c:v>2.7786358036394936E-2</c:v>
                </c:pt>
                <c:pt idx="1837">
                  <c:v>2.7784900401670587E-2</c:v>
                </c:pt>
                <c:pt idx="1838">
                  <c:v>2.7783423181004796E-2</c:v>
                </c:pt>
                <c:pt idx="1839">
                  <c:v>2.7785776316546218E-2</c:v>
                </c:pt>
                <c:pt idx="1840">
                  <c:v>2.7784253858671448E-2</c:v>
                </c:pt>
                <c:pt idx="1841">
                  <c:v>2.7782711808861105E-2</c:v>
                </c:pt>
                <c:pt idx="1842">
                  <c:v>2.7781150167122681E-2</c:v>
                </c:pt>
                <c:pt idx="1843">
                  <c:v>2.7780525104909935E-2</c:v>
                </c:pt>
                <c:pt idx="1844">
                  <c:v>2.7777968107904061E-2</c:v>
                </c:pt>
                <c:pt idx="1845">
                  <c:v>2.7776347690433856E-2</c:v>
                </c:pt>
                <c:pt idx="1846">
                  <c:v>2.7775659279293569E-2</c:v>
                </c:pt>
                <c:pt idx="1847">
                  <c:v>2.7770197286616147E-2</c:v>
                </c:pt>
                <c:pt idx="1848">
                  <c:v>2.7771368886709558E-2</c:v>
                </c:pt>
                <c:pt idx="1849">
                  <c:v>2.7769670101719379E-2</c:v>
                </c:pt>
                <c:pt idx="1850">
                  <c:v>2.7767951724873563E-2</c:v>
                </c:pt>
                <c:pt idx="1851">
                  <c:v>2.7766213756174607E-2</c:v>
                </c:pt>
                <c:pt idx="1852">
                  <c:v>2.7764456195639997E-2</c:v>
                </c:pt>
                <c:pt idx="1853">
                  <c:v>2.7762679043269733E-2</c:v>
                </c:pt>
                <c:pt idx="1854">
                  <c:v>2.7760882299081302E-2</c:v>
                </c:pt>
                <c:pt idx="1855">
                  <c:v>2.7759065963077201E-2</c:v>
                </c:pt>
                <c:pt idx="1856">
                  <c:v>2.775723003526992E-2</c:v>
                </c:pt>
                <c:pt idx="1857">
                  <c:v>2.7755374515669451E-2</c:v>
                </c:pt>
                <c:pt idx="1858">
                  <c:v>2.7753499404285786E-2</c:v>
                </c:pt>
                <c:pt idx="1859">
                  <c:v>2.775160470112642E-2</c:v>
                </c:pt>
                <c:pt idx="1860">
                  <c:v>2.7746899574051478E-2</c:v>
                </c:pt>
                <c:pt idx="1861">
                  <c:v>2.7748685049057448E-2</c:v>
                </c:pt>
                <c:pt idx="1862">
                  <c:v>2.7745803041104022E-2</c:v>
                </c:pt>
                <c:pt idx="1863">
                  <c:v>2.7743829970946765E-2</c:v>
                </c:pt>
                <c:pt idx="1864">
                  <c:v>2.7741837309068762E-2</c:v>
                </c:pt>
                <c:pt idx="1865">
                  <c:v>2.7739825055475009E-2</c:v>
                </c:pt>
                <c:pt idx="1866">
                  <c:v>2.7738713975243554E-2</c:v>
                </c:pt>
                <c:pt idx="1867">
                  <c:v>2.7735741773190214E-2</c:v>
                </c:pt>
                <c:pt idx="1868">
                  <c:v>2.7733670744519157E-2</c:v>
                </c:pt>
                <c:pt idx="1869">
                  <c:v>2.7731580124179811E-2</c:v>
                </c:pt>
                <c:pt idx="1870">
                  <c:v>2.7729469912174676E-2</c:v>
                </c:pt>
                <c:pt idx="1871">
                  <c:v>2.7727340108526233E-2</c:v>
                </c:pt>
                <c:pt idx="1872">
                  <c:v>2.7725190713239478E-2</c:v>
                </c:pt>
                <c:pt idx="1873">
                  <c:v>2.7723021726324404E-2</c:v>
                </c:pt>
                <c:pt idx="1874">
                  <c:v>2.77208331477935E-2</c:v>
                </c:pt>
                <c:pt idx="1875">
                  <c:v>2.7718624977659256E-2</c:v>
                </c:pt>
                <c:pt idx="1876">
                  <c:v>2.7716397215931665E-2</c:v>
                </c:pt>
                <c:pt idx="1877">
                  <c:v>2.7713827212838826E-2</c:v>
                </c:pt>
                <c:pt idx="1878">
                  <c:v>2.77118829177464E-2</c:v>
                </c:pt>
                <c:pt idx="1879">
                  <c:v>2.7709596381313706E-2</c:v>
                </c:pt>
                <c:pt idx="1880">
                  <c:v>2.7708189079151554E-2</c:v>
                </c:pt>
                <c:pt idx="1881">
                  <c:v>2.7704964533820653E-2</c:v>
                </c:pt>
                <c:pt idx="1882">
                  <c:v>2.7699931591284987E-2</c:v>
                </c:pt>
                <c:pt idx="1883">
                  <c:v>2.770025432024148E-2</c:v>
                </c:pt>
                <c:pt idx="1884">
                  <c:v>2.769876232996667E-2</c:v>
                </c:pt>
                <c:pt idx="1885">
                  <c:v>2.7695465740676106E-2</c:v>
                </c:pt>
                <c:pt idx="1886">
                  <c:v>2.7693042063682005E-2</c:v>
                </c:pt>
                <c:pt idx="1887">
                  <c:v>2.7687934920453079E-2</c:v>
                </c:pt>
                <c:pt idx="1888">
                  <c:v>2.7685476825285667E-2</c:v>
                </c:pt>
                <c:pt idx="1889">
                  <c:v>2.7682999143151723E-2</c:v>
                </c:pt>
                <c:pt idx="1890">
                  <c:v>2.7680501874051248E-2</c:v>
                </c:pt>
                <c:pt idx="1891">
                  <c:v>2.7680629807066981E-2</c:v>
                </c:pt>
                <c:pt idx="1892">
                  <c:v>2.7678088581509497E-2</c:v>
                </c:pt>
                <c:pt idx="1893">
                  <c:v>2.7676405956666178E-2</c:v>
                </c:pt>
                <c:pt idx="1894">
                  <c:v>2.7672947356261468E-2</c:v>
                </c:pt>
                <c:pt idx="1895">
                  <c:v>2.7667721724560834E-2</c:v>
                </c:pt>
                <c:pt idx="1896">
                  <c:v>2.7667727765596783E-2</c:v>
                </c:pt>
                <c:pt idx="1897">
                  <c:v>2.7665088583266606E-2</c:v>
                </c:pt>
                <c:pt idx="1898">
                  <c:v>2.7662429809622857E-2</c:v>
                </c:pt>
                <c:pt idx="1899">
                  <c:v>2.7660620028818854E-2</c:v>
                </c:pt>
                <c:pt idx="1900">
                  <c:v>2.7657053488449601E-2</c:v>
                </c:pt>
                <c:pt idx="1901">
                  <c:v>2.7654335940952568E-2</c:v>
                </c:pt>
                <c:pt idx="1902">
                  <c:v>2.7651598802194421E-2</c:v>
                </c:pt>
                <c:pt idx="1903">
                  <c:v>2.7648842072192648E-2</c:v>
                </c:pt>
                <c:pt idx="1904">
                  <c:v>2.7646926287698423E-2</c:v>
                </c:pt>
                <c:pt idx="1905">
                  <c:v>2.764326983851817E-2</c:v>
                </c:pt>
                <c:pt idx="1906">
                  <c:v>2.7640454334872944E-2</c:v>
                </c:pt>
                <c:pt idx="1907">
                  <c:v>2.7637619240044042E-2</c:v>
                </c:pt>
                <c:pt idx="1908">
                  <c:v>2.7632201673866992E-2</c:v>
                </c:pt>
                <c:pt idx="1909">
                  <c:v>2.763189027689017E-2</c:v>
                </c:pt>
                <c:pt idx="1910">
                  <c:v>2.7628996408595174E-2</c:v>
                </c:pt>
                <c:pt idx="1911">
                  <c:v>2.7626082949173958E-2</c:v>
                </c:pt>
                <c:pt idx="1912">
                  <c:v>2.7623997482596578E-2</c:v>
                </c:pt>
                <c:pt idx="1913">
                  <c:v>2.7621043215225235E-2</c:v>
                </c:pt>
                <c:pt idx="1914">
                  <c:v>2.7617225024310355E-2</c:v>
                </c:pt>
                <c:pt idx="1915">
                  <c:v>2.7614233200541627E-2</c:v>
                </c:pt>
                <c:pt idx="1916">
                  <c:v>2.7611221785724116E-2</c:v>
                </c:pt>
                <c:pt idx="1917">
                  <c:v>2.7608190779875308E-2</c:v>
                </c:pt>
                <c:pt idx="1918">
                  <c:v>2.7605977990351575E-2</c:v>
                </c:pt>
                <c:pt idx="1919">
                  <c:v>2.7602069995136258E-2</c:v>
                </c:pt>
                <c:pt idx="1920">
                  <c:v>2.7598980216283486E-2</c:v>
                </c:pt>
                <c:pt idx="1921">
                  <c:v>2.7595870846461867E-2</c:v>
                </c:pt>
                <c:pt idx="1922">
                  <c:v>2.7592741885686389E-2</c:v>
                </c:pt>
                <c:pt idx="1923">
                  <c:v>2.7589593333974538E-2</c:v>
                </c:pt>
                <c:pt idx="1924">
                  <c:v>2.7586425191341302E-2</c:v>
                </c:pt>
                <c:pt idx="1925">
                  <c:v>2.7583237457806664E-2</c:v>
                </c:pt>
                <c:pt idx="1926">
                  <c:v>2.7580030133385613E-2</c:v>
                </c:pt>
                <c:pt idx="1927">
                  <c:v>2.757680321809064E-2</c:v>
                </c:pt>
                <c:pt idx="1928">
                  <c:v>2.7573556711946723E-2</c:v>
                </c:pt>
                <c:pt idx="1929">
                  <c:v>2.7570641940587753E-2</c:v>
                </c:pt>
                <c:pt idx="1930">
                  <c:v>2.7567823022286546E-2</c:v>
                </c:pt>
                <c:pt idx="1931">
                  <c:v>2.7563699648558704E-2</c:v>
                </c:pt>
                <c:pt idx="1932">
                  <c:v>2.7561189568359786E-2</c:v>
                </c:pt>
                <c:pt idx="1933">
                  <c:v>2.7557030319012576E-2</c:v>
                </c:pt>
                <c:pt idx="1934">
                  <c:v>2.7553184090159666E-2</c:v>
                </c:pt>
                <c:pt idx="1935">
                  <c:v>2.7548987950700782E-2</c:v>
                </c:pt>
                <c:pt idx="1936">
                  <c:v>2.754558357921413E-2</c:v>
                </c:pt>
                <c:pt idx="1937">
                  <c:v>2.754296599709799E-2</c:v>
                </c:pt>
                <c:pt idx="1938">
                  <c:v>2.7538716068563653E-2</c:v>
                </c:pt>
                <c:pt idx="1939">
                  <c:v>2.7532843066626622E-2</c:v>
                </c:pt>
                <c:pt idx="1940">
                  <c:v>2.7529365333119733E-2</c:v>
                </c:pt>
                <c:pt idx="1941">
                  <c:v>2.7525868014833334E-2</c:v>
                </c:pt>
                <c:pt idx="1942">
                  <c:v>2.7522351111784551E-2</c:v>
                </c:pt>
                <c:pt idx="1943">
                  <c:v>2.7521204481307255E-2</c:v>
                </c:pt>
                <c:pt idx="1944">
                  <c:v>2.7518438107096421E-2</c:v>
                </c:pt>
                <c:pt idx="1945">
                  <c:v>2.751406272252032E-2</c:v>
                </c:pt>
                <c:pt idx="1946">
                  <c:v>2.751046245951131E-2</c:v>
                </c:pt>
                <c:pt idx="1947">
                  <c:v>2.7504472825678708E-2</c:v>
                </c:pt>
                <c:pt idx="1948">
                  <c:v>2.750032751858722E-2</c:v>
                </c:pt>
                <c:pt idx="1949">
                  <c:v>2.7499544136230989E-2</c:v>
                </c:pt>
                <c:pt idx="1950">
                  <c:v>2.7495865517113281E-2</c:v>
                </c:pt>
                <c:pt idx="1951">
                  <c:v>2.7493733130888775E-2</c:v>
                </c:pt>
                <c:pt idx="1952">
                  <c:v>2.7488449511961374E-2</c:v>
                </c:pt>
                <c:pt idx="1953">
                  <c:v>2.7484712125958117E-2</c:v>
                </c:pt>
                <c:pt idx="1954">
                  <c:v>2.7480955151035984E-2</c:v>
                </c:pt>
                <c:pt idx="1955">
                  <c:v>2.7477178587205293E-2</c:v>
                </c:pt>
                <c:pt idx="1956">
                  <c:v>2.7473382434489248E-2</c:v>
                </c:pt>
                <c:pt idx="1957">
                  <c:v>2.7469566692908478E-2</c:v>
                </c:pt>
                <c:pt idx="1958">
                  <c:v>2.7465731362478457E-2</c:v>
                </c:pt>
                <c:pt idx="1959">
                  <c:v>2.7461876443219815E-2</c:v>
                </c:pt>
                <c:pt idx="1960">
                  <c:v>2.7458001935153173E-2</c:v>
                </c:pt>
                <c:pt idx="1961">
                  <c:v>2.7454107838299168E-2</c:v>
                </c:pt>
                <c:pt idx="1962">
                  <c:v>2.7450194152673267E-2</c:v>
                </c:pt>
                <c:pt idx="1963">
                  <c:v>2.7446260878296103E-2</c:v>
                </c:pt>
                <c:pt idx="1964">
                  <c:v>2.7443068995592068E-2</c:v>
                </c:pt>
                <c:pt idx="1965">
                  <c:v>2.7439094842035827E-2</c:v>
                </c:pt>
                <c:pt idx="1966">
                  <c:v>2.7434343522873605E-2</c:v>
                </c:pt>
                <c:pt idx="1967">
                  <c:v>2.7430332528699388E-2</c:v>
                </c:pt>
                <c:pt idx="1968">
                  <c:v>2.7426305755877105E-2</c:v>
                </c:pt>
                <c:pt idx="1969">
                  <c:v>2.7422267014419709E-2</c:v>
                </c:pt>
                <c:pt idx="1970">
                  <c:v>2.7418973966585047E-2</c:v>
                </c:pt>
                <c:pt idx="1971">
                  <c:v>2.7414168747150032E-2</c:v>
                </c:pt>
                <c:pt idx="1972">
                  <c:v>2.7410114614218731E-2</c:v>
                </c:pt>
                <c:pt idx="1973">
                  <c:v>2.7406810109191215E-2</c:v>
                </c:pt>
                <c:pt idx="1974">
                  <c:v>2.7401998201082311E-2</c:v>
                </c:pt>
                <c:pt idx="1975">
                  <c:v>2.7397935920890081E-2</c:v>
                </c:pt>
                <c:pt idx="1976">
                  <c:v>2.7393870924942488E-2</c:v>
                </c:pt>
                <c:pt idx="1977">
                  <c:v>2.7389803213255005E-2</c:v>
                </c:pt>
                <c:pt idx="1978">
                  <c:v>2.7385732785819895E-2</c:v>
                </c:pt>
                <c:pt idx="1979">
                  <c:v>2.7379164059031069E-2</c:v>
                </c:pt>
                <c:pt idx="1980">
                  <c:v>2.7377583783735157E-2</c:v>
                </c:pt>
                <c:pt idx="1981">
                  <c:v>2.7375001834683103E-2</c:v>
                </c:pt>
                <c:pt idx="1982">
                  <c:v>2.737017173261358E-2</c:v>
                </c:pt>
                <c:pt idx="1983">
                  <c:v>2.736533991260013E-2</c:v>
                </c:pt>
                <c:pt idx="1984">
                  <c:v>2.7361999996300956E-2</c:v>
                </c:pt>
                <c:pt idx="1985">
                  <c:v>2.7357163753211889E-2</c:v>
                </c:pt>
                <c:pt idx="1986">
                  <c:v>2.7354563182637133E-2</c:v>
                </c:pt>
                <c:pt idx="1987">
                  <c:v>2.7348976730941447E-2</c:v>
                </c:pt>
                <c:pt idx="1988">
                  <c:v>2.7344879146233774E-2</c:v>
                </c:pt>
                <c:pt idx="1989">
                  <c:v>2.7341523127617784E-2</c:v>
                </c:pt>
                <c:pt idx="1990">
                  <c:v>2.7336675829683858E-2</c:v>
                </c:pt>
                <c:pt idx="1991">
                  <c:v>2.7330340220863239E-2</c:v>
                </c:pt>
                <c:pt idx="1992">
                  <c:v>2.7326233289668114E-2</c:v>
                </c:pt>
                <c:pt idx="1993">
                  <c:v>2.7322123643253513E-2</c:v>
                </c:pt>
                <c:pt idx="1994">
                  <c:v>2.7320978362236348E-2</c:v>
                </c:pt>
                <c:pt idx="1995">
                  <c:v>2.7316120013504322E-2</c:v>
                </c:pt>
                <c:pt idx="1996">
                  <c:v>2.7312000703181797E-2</c:v>
                </c:pt>
                <c:pt idx="1997">
                  <c:v>2.7307878677168371E-2</c:v>
                </c:pt>
                <c:pt idx="1998">
                  <c:v>2.7301395720929437E-2</c:v>
                </c:pt>
                <c:pt idx="1999">
                  <c:v>2.7299626478094616E-2</c:v>
                </c:pt>
                <c:pt idx="2000">
                  <c:v>2.7296235020655701E-2</c:v>
                </c:pt>
                <c:pt idx="2001">
                  <c:v>2.7291363416295952E-2</c:v>
                </c:pt>
                <c:pt idx="2002">
                  <c:v>2.7287227811884765E-2</c:v>
                </c:pt>
                <c:pt idx="2003">
                  <c:v>2.7283826686048396E-2</c:v>
                </c:pt>
                <c:pt idx="2004">
                  <c:v>2.7278948456049012E-2</c:v>
                </c:pt>
                <c:pt idx="2005">
                  <c:v>2.7274804704632175E-2</c:v>
                </c:pt>
                <c:pt idx="2006">
                  <c:v>2.7270658237552807E-2</c:v>
                </c:pt>
                <c:pt idx="2007">
                  <c:v>2.7266509054813485E-2</c:v>
                </c:pt>
                <c:pt idx="2008">
                  <c:v>2.7262357156419361E-2</c:v>
                </c:pt>
                <c:pt idx="2009">
                  <c:v>2.7258202542370442E-2</c:v>
                </c:pt>
                <c:pt idx="2010">
                  <c:v>2.7254045212666726E-2</c:v>
                </c:pt>
                <c:pt idx="2011">
                  <c:v>2.7249885167315947E-2</c:v>
                </c:pt>
                <c:pt idx="2012">
                  <c:v>2.7246455027922778E-2</c:v>
                </c:pt>
                <c:pt idx="2013">
                  <c:v>2.7241556929686096E-2</c:v>
                </c:pt>
                <c:pt idx="2014">
                  <c:v>2.7237388737409603E-2</c:v>
                </c:pt>
                <c:pt idx="2015">
                  <c:v>2.7233217829496361E-2</c:v>
                </c:pt>
                <c:pt idx="2016">
                  <c:v>2.7229774791175942E-2</c:v>
                </c:pt>
                <c:pt idx="2017">
                  <c:v>2.7225597942514002E-2</c:v>
                </c:pt>
                <c:pt idx="2018">
                  <c:v>2.7220688811967094E-2</c:v>
                </c:pt>
                <c:pt idx="2019">
                  <c:v>2.7216507041537802E-2</c:v>
                </c:pt>
                <c:pt idx="2020">
                  <c:v>2.7212322555487237E-2</c:v>
                </c:pt>
                <c:pt idx="2021">
                  <c:v>2.7205951173406691E-2</c:v>
                </c:pt>
                <c:pt idx="2022">
                  <c:v>2.7204672962500287E-2</c:v>
                </c:pt>
                <c:pt idx="2023">
                  <c:v>2.7199752803631089E-2</c:v>
                </c:pt>
                <c:pt idx="2024">
                  <c:v>2.7195557455121207E-2</c:v>
                </c:pt>
                <c:pt idx="2025">
                  <c:v>2.7192811367323152E-2</c:v>
                </c:pt>
                <c:pt idx="2026">
                  <c:v>2.7187158611284023E-2</c:v>
                </c:pt>
                <c:pt idx="2027">
                  <c:v>2.7183680088256335E-2</c:v>
                </c:pt>
                <c:pt idx="2028">
                  <c:v>2.7178748905041669E-2</c:v>
                </c:pt>
                <c:pt idx="2029">
                  <c:v>2.7174539978523388E-2</c:v>
                </c:pt>
                <c:pt idx="2030">
                  <c:v>2.7170328336414775E-2</c:v>
                </c:pt>
                <c:pt idx="2031">
                  <c:v>2.7166113978718407E-2</c:v>
                </c:pt>
                <c:pt idx="2032">
                  <c:v>2.7161896905434284E-2</c:v>
                </c:pt>
                <c:pt idx="2033">
                  <c:v>2.7157677116562407E-2</c:v>
                </c:pt>
                <c:pt idx="2034">
                  <c:v>2.7153454612115671E-2</c:v>
                </c:pt>
                <c:pt idx="2035">
                  <c:v>2.7149229392086333E-2</c:v>
                </c:pt>
                <c:pt idx="2036">
                  <c:v>2.7145001456487294E-2</c:v>
                </c:pt>
                <c:pt idx="2037">
                  <c:v>2.7141490658601497E-2</c:v>
                </c:pt>
                <c:pt idx="2038">
                  <c:v>2.7134722307241961E-2</c:v>
                </c:pt>
                <c:pt idx="2039">
                  <c:v>2.7130485061121534E-2</c:v>
                </c:pt>
                <c:pt idx="2040">
                  <c:v>2.7126245099439138E-2</c:v>
                </c:pt>
                <c:pt idx="2041">
                  <c:v>2.7121396103769627E-2</c:v>
                </c:pt>
                <c:pt idx="2042">
                  <c:v>2.7117757029401331E-2</c:v>
                </c:pt>
                <c:pt idx="2043">
                  <c:v>2.7111359180162733E-2</c:v>
                </c:pt>
                <c:pt idx="2044">
                  <c:v>2.7107109897220077E-2</c:v>
                </c:pt>
                <c:pt idx="2045">
                  <c:v>2.7102250249261748E-2</c:v>
                </c:pt>
                <c:pt idx="2046">
                  <c:v>2.7098603186081718E-2</c:v>
                </c:pt>
                <c:pt idx="2047">
                  <c:v>2.7096489332182519E-2</c:v>
                </c:pt>
                <c:pt idx="2048">
                  <c:v>2.709222764611267E-2</c:v>
                </c:pt>
                <c:pt idx="2049">
                  <c:v>2.7087963244511799E-2</c:v>
                </c:pt>
                <c:pt idx="2050">
                  <c:v>2.7083696127374744E-2</c:v>
                </c:pt>
                <c:pt idx="2051">
                  <c:v>2.7078713841288682E-2</c:v>
                </c:pt>
                <c:pt idx="2052">
                  <c:v>2.707444180802554E-2</c:v>
                </c:pt>
                <c:pt idx="2053">
                  <c:v>2.706894520389902E-2</c:v>
                </c:pt>
                <c:pt idx="2054">
                  <c:v>2.7065889595394133E-2</c:v>
                </c:pt>
                <c:pt idx="2055">
                  <c:v>2.7061609416028531E-2</c:v>
                </c:pt>
                <c:pt idx="2056">
                  <c:v>2.7057424261133545E-2</c:v>
                </c:pt>
                <c:pt idx="2057">
                  <c:v>2.7053750272786444E-2</c:v>
                </c:pt>
                <c:pt idx="2058">
                  <c:v>2.704946143149917E-2</c:v>
                </c:pt>
                <c:pt idx="2059">
                  <c:v>2.7044556573498125E-2</c:v>
                </c:pt>
                <c:pt idx="2060">
                  <c:v>2.7040167788853431E-2</c:v>
                </c:pt>
                <c:pt idx="2061">
                  <c:v>2.7035871317368176E-2</c:v>
                </c:pt>
                <c:pt idx="2062">
                  <c:v>2.703157213053764E-2</c:v>
                </c:pt>
                <c:pt idx="2063">
                  <c:v>2.7027270228367151E-2</c:v>
                </c:pt>
                <c:pt idx="2064">
                  <c:v>2.7023671358307296E-2</c:v>
                </c:pt>
                <c:pt idx="2065">
                  <c:v>2.7019363508550383E-2</c:v>
                </c:pt>
                <c:pt idx="2066">
                  <c:v>2.7015052943314018E-2</c:v>
                </c:pt>
                <c:pt idx="2067">
                  <c:v>2.7010739662595616E-2</c:v>
                </c:pt>
                <c:pt idx="2068">
                  <c:v>2.7006423666400343E-2</c:v>
                </c:pt>
                <c:pt idx="2069">
                  <c:v>2.7002104954728191E-2</c:v>
                </c:pt>
                <c:pt idx="2070">
                  <c:v>2.6997783527584321E-2</c:v>
                </c:pt>
                <c:pt idx="2071">
                  <c:v>2.6993459384971313E-2</c:v>
                </c:pt>
                <c:pt idx="2072">
                  <c:v>2.6988514182641102E-2</c:v>
                </c:pt>
                <c:pt idx="2073">
                  <c:v>2.6983483205418324E-2</c:v>
                </c:pt>
                <c:pt idx="2074">
                  <c:v>2.6979770092840916E-2</c:v>
                </c:pt>
                <c:pt idx="2075">
                  <c:v>2.6975435606806819E-2</c:v>
                </c:pt>
                <c:pt idx="2076">
                  <c:v>2.6971098405472738E-2</c:v>
                </c:pt>
                <c:pt idx="2077">
                  <c:v>2.6967457504626979E-2</c:v>
                </c:pt>
                <c:pt idx="2078">
                  <c:v>2.696311435382024E-2</c:v>
                </c:pt>
                <c:pt idx="2079">
                  <c:v>2.695814742786326E-2</c:v>
                </c:pt>
                <c:pt idx="2080">
                  <c:v>2.6954419905874123E-2</c:v>
                </c:pt>
                <c:pt idx="2081">
                  <c:v>2.6950765533380883E-2</c:v>
                </c:pt>
                <c:pt idx="2082">
                  <c:v>2.6945018176283142E-2</c:v>
                </c:pt>
                <c:pt idx="2083">
                  <c:v>2.6940039430776608E-2</c:v>
                </c:pt>
                <c:pt idx="2084">
                  <c:v>2.6936303044261756E-2</c:v>
                </c:pt>
                <c:pt idx="2085">
                  <c:v>2.6933331111524683E-2</c:v>
                </c:pt>
                <c:pt idx="2086">
                  <c:v>2.6928271391611878E-2</c:v>
                </c:pt>
                <c:pt idx="2087">
                  <c:v>2.6923903801912938E-2</c:v>
                </c:pt>
                <c:pt idx="2088">
                  <c:v>2.6919533496796433E-2</c:v>
                </c:pt>
                <c:pt idx="2089">
                  <c:v>2.6915160476267515E-2</c:v>
                </c:pt>
                <c:pt idx="2090">
                  <c:v>2.6910159413526813E-2</c:v>
                </c:pt>
                <c:pt idx="2091">
                  <c:v>2.6905780574264015E-2</c:v>
                </c:pt>
                <c:pt idx="2092">
                  <c:v>2.6901399019596539E-2</c:v>
                </c:pt>
                <c:pt idx="2093">
                  <c:v>2.6897014749526969E-2</c:v>
                </c:pt>
                <c:pt idx="2094">
                  <c:v>2.6892627764060456E-2</c:v>
                </c:pt>
                <c:pt idx="2095">
                  <c:v>2.6886858890782468E-2</c:v>
                </c:pt>
                <c:pt idx="2096">
                  <c:v>2.6882467517671805E-2</c:v>
                </c:pt>
                <c:pt idx="2097">
                  <c:v>2.6878073429472297E-2</c:v>
                </c:pt>
                <c:pt idx="2098">
                  <c:v>2.6873676626181189E-2</c:v>
                </c:pt>
                <c:pt idx="2099">
                  <c:v>2.6873401915137762E-2</c:v>
                </c:pt>
                <c:pt idx="2100">
                  <c:v>2.6866248828070063E-2</c:v>
                </c:pt>
                <c:pt idx="2101">
                  <c:v>2.6861842834902332E-2</c:v>
                </c:pt>
                <c:pt idx="2102">
                  <c:v>2.6857434126358291E-2</c:v>
                </c:pt>
                <c:pt idx="2103">
                  <c:v>2.6852337300850238E-2</c:v>
                </c:pt>
                <c:pt idx="2104">
                  <c:v>2.684803159539173E-2</c:v>
                </c:pt>
                <c:pt idx="2105">
                  <c:v>2.6843613441908665E-2</c:v>
                </c:pt>
                <c:pt idx="2106">
                  <c:v>2.683987622444484E-2</c:v>
                </c:pt>
                <c:pt idx="2107">
                  <c:v>2.6832719508263318E-2</c:v>
                </c:pt>
                <c:pt idx="2108">
                  <c:v>2.683034268843254E-2</c:v>
                </c:pt>
                <c:pt idx="2109">
                  <c:v>2.6825913672938184E-2</c:v>
                </c:pt>
                <c:pt idx="2110">
                  <c:v>2.68214819419485E-2</c:v>
                </c:pt>
                <c:pt idx="2111">
                  <c:v>2.6817047495468482E-2</c:v>
                </c:pt>
                <c:pt idx="2112">
                  <c:v>2.6812610333495634E-2</c:v>
                </c:pt>
                <c:pt idx="2113">
                  <c:v>2.680817045603745E-2</c:v>
                </c:pt>
                <c:pt idx="2114">
                  <c:v>2.6803727863098925E-2</c:v>
                </c:pt>
                <c:pt idx="2115">
                  <c:v>2.6799282554682557E-2</c:v>
                </c:pt>
                <c:pt idx="2116">
                  <c:v>2.6794834530785849E-2</c:v>
                </c:pt>
                <c:pt idx="2117">
                  <c:v>2.6790383791421291E-2</c:v>
                </c:pt>
                <c:pt idx="2118">
                  <c:v>2.6785930336583885E-2</c:v>
                </c:pt>
                <c:pt idx="2119">
                  <c:v>2.6781474166276131E-2</c:v>
                </c:pt>
                <c:pt idx="2120">
                  <c:v>2.6774986248049418E-2</c:v>
                </c:pt>
                <c:pt idx="2121">
                  <c:v>2.6773229464942136E-2</c:v>
                </c:pt>
                <c:pt idx="2122">
                  <c:v>2.6768089362598224E-2</c:v>
                </c:pt>
                <c:pt idx="2123">
                  <c:v>2.6763622330459036E-2</c:v>
                </c:pt>
                <c:pt idx="2124">
                  <c:v>2.6759152582871981E-2</c:v>
                </c:pt>
                <c:pt idx="2125">
                  <c:v>2.6754680119839558E-2</c:v>
                </c:pt>
                <c:pt idx="2126">
                  <c:v>2.6750878097734153E-2</c:v>
                </c:pt>
                <c:pt idx="2127">
                  <c:v>2.6745727047436108E-2</c:v>
                </c:pt>
                <c:pt idx="2128">
                  <c:v>2.6741246438082567E-2</c:v>
                </c:pt>
                <c:pt idx="2129">
                  <c:v>2.6736763113291151E-2</c:v>
                </c:pt>
                <c:pt idx="2130">
                  <c:v>2.6732277073064359E-2</c:v>
                </c:pt>
                <c:pt idx="2131">
                  <c:v>2.672778831741468E-2</c:v>
                </c:pt>
                <c:pt idx="2132">
                  <c:v>2.6723296846342115E-2</c:v>
                </c:pt>
                <c:pt idx="2133">
                  <c:v>2.6718802659849161E-2</c:v>
                </c:pt>
                <c:pt idx="2134">
                  <c:v>2.6714305757930823E-2</c:v>
                </c:pt>
                <c:pt idx="2135">
                  <c:v>2.6709806140604586E-2</c:v>
                </c:pt>
                <c:pt idx="2136">
                  <c:v>2.6705303807865455E-2</c:v>
                </c:pt>
                <c:pt idx="2137">
                  <c:v>2.6700154959742595E-2</c:v>
                </c:pt>
                <c:pt idx="2138">
                  <c:v>2.6696290996160998E-2</c:v>
                </c:pt>
                <c:pt idx="2139">
                  <c:v>2.6691780517208163E-2</c:v>
                </c:pt>
                <c:pt idx="2140">
                  <c:v>2.6687933097881776E-2</c:v>
                </c:pt>
                <c:pt idx="2141">
                  <c:v>2.6682751413103778E-2</c:v>
                </c:pt>
                <c:pt idx="2142">
                  <c:v>2.6676238528037435E-2</c:v>
                </c:pt>
                <c:pt idx="2143">
                  <c:v>2.6673711447435244E-2</c:v>
                </c:pt>
                <c:pt idx="2144">
                  <c:v>2.6669851052384501E-2</c:v>
                </c:pt>
                <c:pt idx="2145">
                  <c:v>2.6664660620222547E-2</c:v>
                </c:pt>
                <c:pt idx="2146">
                  <c:v>2.6658143218480462E-2</c:v>
                </c:pt>
                <c:pt idx="2147">
                  <c:v>2.665295045895474E-2</c:v>
                </c:pt>
                <c:pt idx="2148">
                  <c:v>2.6648417658408401E-2</c:v>
                </c:pt>
                <c:pt idx="2149">
                  <c:v>2.6643882143065106E-2</c:v>
                </c:pt>
                <c:pt idx="2150">
                  <c:v>2.663934391293056E-2</c:v>
                </c:pt>
                <c:pt idx="2151">
                  <c:v>2.6637442969599245E-2</c:v>
                </c:pt>
                <c:pt idx="2152">
                  <c:v>2.6632897190715932E-2</c:v>
                </c:pt>
                <c:pt idx="2153">
                  <c:v>2.6629007592063984E-2</c:v>
                </c:pt>
                <c:pt idx="2154">
                  <c:v>2.6623797486892975E-2</c:v>
                </c:pt>
                <c:pt idx="2155">
                  <c:v>2.6619901397010214E-2</c:v>
                </c:pt>
                <c:pt idx="2156">
                  <c:v>2.661468692166824E-2</c:v>
                </c:pt>
                <c:pt idx="2157">
                  <c:v>2.6610127566045194E-2</c:v>
                </c:pt>
                <c:pt idx="2158">
                  <c:v>2.6605565495079198E-2</c:v>
                </c:pt>
                <c:pt idx="2159">
                  <c:v>2.6599033462055752E-2</c:v>
                </c:pt>
                <c:pt idx="2160">
                  <c:v>2.6596433207135839E-2</c:v>
                </c:pt>
                <c:pt idx="2161">
                  <c:v>2.6591862990175963E-2</c:v>
                </c:pt>
                <c:pt idx="2162">
                  <c:v>2.6587290057883128E-2</c:v>
                </c:pt>
                <c:pt idx="2163">
                  <c:v>2.6582714410264829E-2</c:v>
                </c:pt>
                <c:pt idx="2164">
                  <c:v>2.6578789102961086E-2</c:v>
                </c:pt>
                <c:pt idx="2165">
                  <c:v>2.6573554969084312E-2</c:v>
                </c:pt>
                <c:pt idx="2166">
                  <c:v>2.6568971175517098E-2</c:v>
                </c:pt>
                <c:pt idx="2167">
                  <c:v>2.6564384666649399E-2</c:v>
                </c:pt>
                <c:pt idx="2168">
                  <c:v>2.6559795442468725E-2</c:v>
                </c:pt>
                <c:pt idx="2169">
                  <c:v>2.6555203502987568E-2</c:v>
                </c:pt>
                <c:pt idx="2170">
                  <c:v>2.6550608848200929E-2</c:v>
                </c:pt>
                <c:pt idx="2171">
                  <c:v>2.6546011478126297E-2</c:v>
                </c:pt>
                <c:pt idx="2172">
                  <c:v>2.654206019035402E-2</c:v>
                </c:pt>
                <c:pt idx="2173">
                  <c:v>2.6537456856802099E-2</c:v>
                </c:pt>
                <c:pt idx="2174">
                  <c:v>2.6532203076141958E-2</c:v>
                </c:pt>
                <c:pt idx="2175">
                  <c:v>2.652759484491285E-2</c:v>
                </c:pt>
                <c:pt idx="2176">
                  <c:v>2.6522983898400743E-2</c:v>
                </c:pt>
                <c:pt idx="2177">
                  <c:v>2.6518370236613131E-2</c:v>
                </c:pt>
                <c:pt idx="2178">
                  <c:v>2.6514399457704195E-2</c:v>
                </c:pt>
                <c:pt idx="2179">
                  <c:v>2.6509134767223885E-2</c:v>
                </c:pt>
                <c:pt idx="2180">
                  <c:v>2.6504512959627247E-2</c:v>
                </c:pt>
                <c:pt idx="2181">
                  <c:v>2.6497956331365629E-2</c:v>
                </c:pt>
                <c:pt idx="2182">
                  <c:v>2.6495261198647424E-2</c:v>
                </c:pt>
                <c:pt idx="2183">
                  <c:v>2.6490631245271734E-2</c:v>
                </c:pt>
                <c:pt idx="2184">
                  <c:v>2.6485998576640524E-2</c:v>
                </c:pt>
                <c:pt idx="2185">
                  <c:v>2.6481363192761287E-2</c:v>
                </c:pt>
                <c:pt idx="2186">
                  <c:v>2.6476725093636522E-2</c:v>
                </c:pt>
                <c:pt idx="2187">
                  <c:v>2.6470780351461387E-2</c:v>
                </c:pt>
                <c:pt idx="2188">
                  <c:v>2.64674407496579E-2</c:v>
                </c:pt>
                <c:pt idx="2189">
                  <c:v>2.6462770176826987E-2</c:v>
                </c:pt>
                <c:pt idx="2190">
                  <c:v>2.6458784728852922E-2</c:v>
                </c:pt>
                <c:pt idx="2191">
                  <c:v>2.6453493869432188E-2</c:v>
                </c:pt>
                <c:pt idx="2192">
                  <c:v>2.6449477592053489E-2</c:v>
                </c:pt>
                <c:pt idx="2193">
                  <c:v>2.6444182373140668E-2</c:v>
                </c:pt>
                <c:pt idx="2194">
                  <c:v>2.6435555767489155E-2</c:v>
                </c:pt>
                <c:pt idx="2195">
                  <c:v>2.6433557268685293E-2</c:v>
                </c:pt>
                <c:pt idx="2196">
                  <c:v>2.6428892165470595E-2</c:v>
                </c:pt>
                <c:pt idx="2197">
                  <c:v>2.6424859723927496E-2</c:v>
                </c:pt>
                <c:pt idx="2198">
                  <c:v>2.6419553813837978E-2</c:v>
                </c:pt>
                <c:pt idx="2199">
                  <c:v>2.6412977533089813E-2</c:v>
                </c:pt>
                <c:pt idx="2200">
                  <c:v>2.6408303179242969E-2</c:v>
                </c:pt>
                <c:pt idx="2201">
                  <c:v>2.6403626110753323E-2</c:v>
                </c:pt>
                <c:pt idx="2202">
                  <c:v>2.639894632762374E-2</c:v>
                </c:pt>
                <c:pt idx="2203">
                  <c:v>2.6396160421193034E-2</c:v>
                </c:pt>
                <c:pt idx="2204">
                  <c:v>2.6392105216855866E-2</c:v>
                </c:pt>
                <c:pt idx="2205">
                  <c:v>2.6386784058778798E-2</c:v>
                </c:pt>
                <c:pt idx="2206">
                  <c:v>2.6382091805008747E-2</c:v>
                </c:pt>
                <c:pt idx="2207">
                  <c:v>2.6378026843171531E-2</c:v>
                </c:pt>
                <c:pt idx="2208">
                  <c:v>2.6369384360160453E-2</c:v>
                </c:pt>
                <c:pt idx="2209">
                  <c:v>2.636799875348813E-2</c:v>
                </c:pt>
                <c:pt idx="2210">
                  <c:v>2.6363295639584641E-2</c:v>
                </c:pt>
                <c:pt idx="2211">
                  <c:v>2.6359217665870849E-2</c:v>
                </c:pt>
                <c:pt idx="2212">
                  <c:v>2.6353881266716266E-2</c:v>
                </c:pt>
                <c:pt idx="2213">
                  <c:v>2.6349170007751381E-2</c:v>
                </c:pt>
                <c:pt idx="2214">
                  <c:v>2.6344456033773764E-2</c:v>
                </c:pt>
                <c:pt idx="2215">
                  <c:v>2.6339739344778259E-2</c:v>
                </c:pt>
                <c:pt idx="2216">
                  <c:v>2.6335645103211514E-2</c:v>
                </c:pt>
                <c:pt idx="2217">
                  <c:v>2.6330297821777419E-2</c:v>
                </c:pt>
                <c:pt idx="2218">
                  <c:v>2.6325572987772085E-2</c:v>
                </c:pt>
                <c:pt idx="2219">
                  <c:v>2.6320845438772073E-2</c:v>
                </c:pt>
                <c:pt idx="2220">
                  <c:v>2.63161151747748E-2</c:v>
                </c:pt>
                <c:pt idx="2221">
                  <c:v>2.6311382195782846E-2</c:v>
                </c:pt>
                <c:pt idx="2222">
                  <c:v>2.6306646501806526E-2</c:v>
                </c:pt>
                <c:pt idx="2223">
                  <c:v>2.6301908092845838E-2</c:v>
                </c:pt>
                <c:pt idx="2224">
                  <c:v>2.6298408641458403E-2</c:v>
                </c:pt>
                <c:pt idx="2225">
                  <c:v>2.6293043436824426E-2</c:v>
                </c:pt>
                <c:pt idx="2226">
                  <c:v>2.6287676576083364E-2</c:v>
                </c:pt>
                <c:pt idx="2227">
                  <c:v>2.6282927307216156E-2</c:v>
                </c:pt>
                <c:pt idx="2228">
                  <c:v>2.6278175323380053E-2</c:v>
                </c:pt>
                <c:pt idx="2229">
                  <c:v>2.6273420624580213E-2</c:v>
                </c:pt>
                <c:pt idx="2230">
                  <c:v>2.6269280815368889E-2</c:v>
                </c:pt>
                <c:pt idx="2231">
                  <c:v>2.6263903082094472E-2</c:v>
                </c:pt>
                <c:pt idx="2232">
                  <c:v>2.6259140238418889E-2</c:v>
                </c:pt>
                <c:pt idx="2233">
                  <c:v>2.6254374679789881E-2</c:v>
                </c:pt>
                <c:pt idx="2234">
                  <c:v>2.6249606406215188E-2</c:v>
                </c:pt>
                <c:pt idx="2235">
                  <c:v>2.6244835417694807E-2</c:v>
                </c:pt>
                <c:pt idx="2236">
                  <c:v>2.6240061714231315E-2</c:v>
                </c:pt>
                <c:pt idx="2237">
                  <c:v>2.6235285295832449E-2</c:v>
                </c:pt>
                <c:pt idx="2238">
                  <c:v>2.6230506162498213E-2</c:v>
                </c:pt>
                <c:pt idx="2239">
                  <c:v>2.6223061598032338E-2</c:v>
                </c:pt>
                <c:pt idx="2240">
                  <c:v>2.6220939751033932E-2</c:v>
                </c:pt>
                <c:pt idx="2241">
                  <c:v>2.6217375746237857E-2</c:v>
                </c:pt>
                <c:pt idx="2242">
                  <c:v>2.6211973585192616E-2</c:v>
                </c:pt>
                <c:pt idx="2243">
                  <c:v>2.6206569771915041E-2</c:v>
                </c:pt>
                <c:pt idx="2244">
                  <c:v>2.6202384369276299E-2</c:v>
                </c:pt>
                <c:pt idx="2245">
                  <c:v>2.619697621125432E-2</c:v>
                </c:pt>
                <c:pt idx="2246">
                  <c:v>2.6192784293184723E-2</c:v>
                </c:pt>
                <c:pt idx="2247">
                  <c:v>2.6187371790960409E-2</c:v>
                </c:pt>
                <c:pt idx="2248">
                  <c:v>2.6182565508460674E-2</c:v>
                </c:pt>
                <c:pt idx="2249">
                  <c:v>2.6178363816269645E-2</c:v>
                </c:pt>
                <c:pt idx="2250">
                  <c:v>2.6172944798768544E-2</c:v>
                </c:pt>
                <c:pt idx="2251">
                  <c:v>2.6166311582224946E-2</c:v>
                </c:pt>
                <c:pt idx="2252">
                  <c:v>2.6161496070900965E-2</c:v>
                </c:pt>
                <c:pt idx="2253">
                  <c:v>2.6156677845091205E-2</c:v>
                </c:pt>
                <c:pt idx="2254">
                  <c:v>2.6151856904792808E-2</c:v>
                </c:pt>
                <c:pt idx="2255">
                  <c:v>2.6149449556790438E-2</c:v>
                </c:pt>
                <c:pt idx="2256">
                  <c:v>2.6144017512419029E-2</c:v>
                </c:pt>
                <c:pt idx="2257">
                  <c:v>2.6139186795959925E-2</c:v>
                </c:pt>
                <c:pt idx="2258">
                  <c:v>2.613435336463249E-2</c:v>
                </c:pt>
                <c:pt idx="2259">
                  <c:v>2.6126150910666723E-2</c:v>
                </c:pt>
                <c:pt idx="2260">
                  <c:v>2.6124678357385519E-2</c:v>
                </c:pt>
                <c:pt idx="2261">
                  <c:v>2.6119836781476301E-2</c:v>
                </c:pt>
                <c:pt idx="2262">
                  <c:v>2.6114992490711645E-2</c:v>
                </c:pt>
                <c:pt idx="2263">
                  <c:v>2.6111344833104674E-2</c:v>
                </c:pt>
                <c:pt idx="2264">
                  <c:v>2.6105295764634068E-2</c:v>
                </c:pt>
                <c:pt idx="2265">
                  <c:v>2.6100443329326307E-2</c:v>
                </c:pt>
                <c:pt idx="2266">
                  <c:v>2.6095588179181159E-2</c:v>
                </c:pt>
                <c:pt idx="2267">
                  <c:v>2.6090730314196047E-2</c:v>
                </c:pt>
                <c:pt idx="2268">
                  <c:v>2.6085869734378705E-2</c:v>
                </c:pt>
                <c:pt idx="2269">
                  <c:v>2.608100643973171E-2</c:v>
                </c:pt>
                <c:pt idx="2270">
                  <c:v>2.607614043025764E-2</c:v>
                </c:pt>
                <c:pt idx="2271">
                  <c:v>2.6071271705959079E-2</c:v>
                </c:pt>
                <c:pt idx="2272">
                  <c:v>2.60664002668386E-2</c:v>
                </c:pt>
                <c:pt idx="2273">
                  <c:v>2.6061526112906522E-2</c:v>
                </c:pt>
                <c:pt idx="2274">
                  <c:v>2.6056649244157685E-2</c:v>
                </c:pt>
                <c:pt idx="2275">
                  <c:v>2.6051769660599824E-2</c:v>
                </c:pt>
                <c:pt idx="2276">
                  <c:v>2.6047479949230234E-2</c:v>
                </c:pt>
                <c:pt idx="2277">
                  <c:v>2.6042594389111273E-2</c:v>
                </c:pt>
                <c:pt idx="2278">
                  <c:v>2.6037114621103048E-2</c:v>
                </c:pt>
                <c:pt idx="2279">
                  <c:v>2.6032224178337462E-2</c:v>
                </c:pt>
                <c:pt idx="2280">
                  <c:v>2.602733102078348E-2</c:v>
                </c:pt>
                <c:pt idx="2281">
                  <c:v>2.6022435148438525E-2</c:v>
                </c:pt>
                <c:pt idx="2282">
                  <c:v>2.6018125864657182E-2</c:v>
                </c:pt>
                <c:pt idx="2283">
                  <c:v>2.6012635259393752E-2</c:v>
                </c:pt>
                <c:pt idx="2284">
                  <c:v>2.6007731242704245E-2</c:v>
                </c:pt>
                <c:pt idx="2285">
                  <c:v>2.6003412171016205E-2</c:v>
                </c:pt>
                <c:pt idx="2286">
                  <c:v>2.5997915064996147E-2</c:v>
                </c:pt>
                <c:pt idx="2287">
                  <c:v>2.5993002903985294E-2</c:v>
                </c:pt>
                <c:pt idx="2288">
                  <c:v>2.5988088028214409E-2</c:v>
                </c:pt>
                <c:pt idx="2289">
                  <c:v>2.5983170437678341E-2</c:v>
                </c:pt>
                <c:pt idx="2290">
                  <c:v>2.5978250132382238E-2</c:v>
                </c:pt>
                <c:pt idx="2291">
                  <c:v>2.597063225738605E-2</c:v>
                </c:pt>
                <c:pt idx="2292">
                  <c:v>2.596840137753316E-2</c:v>
                </c:pt>
                <c:pt idx="2293">
                  <c:v>2.5964639446233277E-2</c:v>
                </c:pt>
                <c:pt idx="2294">
                  <c:v>2.5959124485819551E-2</c:v>
                </c:pt>
                <c:pt idx="2295">
                  <c:v>2.595360788465859E-2</c:v>
                </c:pt>
                <c:pt idx="2296">
                  <c:v>2.5949252914351795E-2</c:v>
                </c:pt>
                <c:pt idx="2297">
                  <c:v>2.5943731982381976E-2</c:v>
                </c:pt>
                <c:pt idx="2298">
                  <c:v>2.5939950983206603E-2</c:v>
                </c:pt>
                <c:pt idx="2299">
                  <c:v>2.5933845221178701E-2</c:v>
                </c:pt>
                <c:pt idx="2300">
                  <c:v>2.5928897768491169E-2</c:v>
                </c:pt>
                <c:pt idx="2301">
                  <c:v>2.5924526475650245E-2</c:v>
                </c:pt>
                <c:pt idx="2302">
                  <c:v>2.591899471895721E-2</c:v>
                </c:pt>
                <c:pt idx="2303">
                  <c:v>2.5914039122121098E-2</c:v>
                </c:pt>
                <c:pt idx="2304">
                  <c:v>2.590908081056879E-2</c:v>
                </c:pt>
                <c:pt idx="2305">
                  <c:v>2.5904119784315761E-2</c:v>
                </c:pt>
                <c:pt idx="2306">
                  <c:v>2.5899156043356856E-2</c:v>
                </c:pt>
                <c:pt idx="2307">
                  <c:v>2.5894189587699804E-2</c:v>
                </c:pt>
                <c:pt idx="2308">
                  <c:v>2.5889220417344608E-2</c:v>
                </c:pt>
                <c:pt idx="2309">
                  <c:v>2.5884248532299002E-2</c:v>
                </c:pt>
                <c:pt idx="2310">
                  <c:v>2.5879847851130178E-2</c:v>
                </c:pt>
                <c:pt idx="2311">
                  <c:v>2.5874869985408055E-2</c:v>
                </c:pt>
                <c:pt idx="2312">
                  <c:v>2.5869889404880053E-2</c:v>
                </c:pt>
                <c:pt idx="2313">
                  <c:v>2.5864333845253766E-2</c:v>
                </c:pt>
                <c:pt idx="2314">
                  <c:v>2.5855926912017324E-2</c:v>
                </c:pt>
                <c:pt idx="2315">
                  <c:v>2.5854931374483248E-2</c:v>
                </c:pt>
                <c:pt idx="2316">
                  <c:v>2.584936932587269E-2</c:v>
                </c:pt>
                <c:pt idx="2317">
                  <c:v>2.5844375723412125E-2</c:v>
                </c:pt>
                <c:pt idx="2318">
                  <c:v>2.5839379406289515E-2</c:v>
                </c:pt>
                <c:pt idx="2319">
                  <c:v>2.5834380374507439E-2</c:v>
                </c:pt>
                <c:pt idx="2320">
                  <c:v>2.5827673275525979E-2</c:v>
                </c:pt>
                <c:pt idx="2321">
                  <c:v>2.5824374166988101E-2</c:v>
                </c:pt>
                <c:pt idx="2322">
                  <c:v>2.5819366991255994E-2</c:v>
                </c:pt>
                <c:pt idx="2323">
                  <c:v>2.5814357100877316E-2</c:v>
                </c:pt>
                <c:pt idx="2324">
                  <c:v>2.5810476848137594E-2</c:v>
                </c:pt>
                <c:pt idx="2325">
                  <c:v>2.580432917620603E-2</c:v>
                </c:pt>
                <c:pt idx="2326">
                  <c:v>2.5799311141921157E-2</c:v>
                </c:pt>
                <c:pt idx="2327">
                  <c:v>2.5794290393005185E-2</c:v>
                </c:pt>
                <c:pt idx="2328">
                  <c:v>2.578983090547271E-2</c:v>
                </c:pt>
                <c:pt idx="2329">
                  <c:v>2.5784804173756837E-2</c:v>
                </c:pt>
                <c:pt idx="2330">
                  <c:v>2.5779211858511921E-2</c:v>
                </c:pt>
                <c:pt idx="2331">
                  <c:v>2.5774180251112801E-2</c:v>
                </c:pt>
                <c:pt idx="2332">
                  <c:v>2.5769145929103211E-2</c:v>
                </c:pt>
                <c:pt idx="2333">
                  <c:v>2.5764108892483151E-2</c:v>
                </c:pt>
                <c:pt idx="2334">
                  <c:v>2.5759069141255198E-2</c:v>
                </c:pt>
                <c:pt idx="2335">
                  <c:v>2.5754586773999444E-2</c:v>
                </c:pt>
                <c:pt idx="2336">
                  <c:v>2.5748981495003969E-2</c:v>
                </c:pt>
                <c:pt idx="2337">
                  <c:v>2.5743933599985856E-2</c:v>
                </c:pt>
                <c:pt idx="2338">
                  <c:v>2.5738882990375321E-2</c:v>
                </c:pt>
                <c:pt idx="2339">
                  <c:v>2.5734387546358928E-2</c:v>
                </c:pt>
                <c:pt idx="2340">
                  <c:v>2.5728773627397616E-2</c:v>
                </c:pt>
                <c:pt idx="2341">
                  <c:v>2.5723714874035599E-2</c:v>
                </c:pt>
                <c:pt idx="2342">
                  <c:v>2.5718653406096637E-2</c:v>
                </c:pt>
                <c:pt idx="2343">
                  <c:v>2.5713589223585877E-2</c:v>
                </c:pt>
                <c:pt idx="2344">
                  <c:v>2.5708522326503325E-2</c:v>
                </c:pt>
                <c:pt idx="2345">
                  <c:v>2.5703452714859295E-2</c:v>
                </c:pt>
                <c:pt idx="2346">
                  <c:v>2.5698934381922223E-2</c:v>
                </c:pt>
                <c:pt idx="2347">
                  <c:v>2.5693305347879062E-2</c:v>
                </c:pt>
                <c:pt idx="2348">
                  <c:v>2.5688227592555752E-2</c:v>
                </c:pt>
                <c:pt idx="2349">
                  <c:v>2.5683699448302566E-2</c:v>
                </c:pt>
                <c:pt idx="2350">
                  <c:v>2.5675158042664389E-2</c:v>
                </c:pt>
                <c:pt idx="2351">
                  <c:v>2.5670070592530965E-2</c:v>
                </c:pt>
                <c:pt idx="2352">
                  <c:v>2.5664980427856688E-2</c:v>
                </c:pt>
                <c:pt idx="2353">
                  <c:v>2.565988754864414E-2</c:v>
                </c:pt>
                <c:pt idx="2354">
                  <c:v>2.5654791954903635E-2</c:v>
                </c:pt>
                <c:pt idx="2355">
                  <c:v>2.5648047478032635E-2</c:v>
                </c:pt>
                <c:pt idx="2356">
                  <c:v>2.5642948125743636E-2</c:v>
                </c:pt>
                <c:pt idx="2357">
                  <c:v>2.5637846059300022E-2</c:v>
                </c:pt>
                <c:pt idx="2358">
                  <c:v>2.5632741278698936E-2</c:v>
                </c:pt>
                <c:pt idx="2359">
                  <c:v>2.5631458866956995E-2</c:v>
                </c:pt>
                <c:pt idx="2360">
                  <c:v>2.562416138747407E-2</c:v>
                </c:pt>
                <c:pt idx="2361">
                  <c:v>2.5619046792107487E-2</c:v>
                </c:pt>
                <c:pt idx="2362">
                  <c:v>2.5613929482233577E-2</c:v>
                </c:pt>
                <c:pt idx="2363">
                  <c:v>2.560826522041193E-2</c:v>
                </c:pt>
                <c:pt idx="2364">
                  <c:v>2.5602766073540562E-2</c:v>
                </c:pt>
                <c:pt idx="2365">
                  <c:v>2.5597639286573104E-2</c:v>
                </c:pt>
                <c:pt idx="2366">
                  <c:v>2.5593052134098574E-2</c:v>
                </c:pt>
                <c:pt idx="2367">
                  <c:v>2.5587377568820069E-2</c:v>
                </c:pt>
                <c:pt idx="2368">
                  <c:v>2.5582242638039487E-2</c:v>
                </c:pt>
                <c:pt idx="2369">
                  <c:v>2.5577104992665356E-2</c:v>
                </c:pt>
                <c:pt idx="2370">
                  <c:v>2.5571964632695177E-2</c:v>
                </c:pt>
                <c:pt idx="2371">
                  <c:v>2.5566821558136443E-2</c:v>
                </c:pt>
                <c:pt idx="2372">
                  <c:v>2.5561675768994152E-2</c:v>
                </c:pt>
                <c:pt idx="2373">
                  <c:v>2.5556527265265805E-2</c:v>
                </c:pt>
                <c:pt idx="2374">
                  <c:v>2.555137604696639E-2</c:v>
                </c:pt>
                <c:pt idx="2375">
                  <c:v>2.5546222114085915E-2</c:v>
                </c:pt>
                <c:pt idx="2376">
                  <c:v>2.554106546663687E-2</c:v>
                </c:pt>
                <c:pt idx="2377">
                  <c:v>2.5535906104624251E-2</c:v>
                </c:pt>
                <c:pt idx="2378">
                  <c:v>2.5530744028043062E-2</c:v>
                </c:pt>
                <c:pt idx="2379">
                  <c:v>2.5526114318546306E-2</c:v>
                </c:pt>
                <c:pt idx="2380">
                  <c:v>2.5518807997311592E-2</c:v>
                </c:pt>
                <c:pt idx="2381">
                  <c:v>2.5515241510968012E-2</c:v>
                </c:pt>
                <c:pt idx="2382">
                  <c:v>2.5510068576174993E-2</c:v>
                </c:pt>
                <c:pt idx="2383">
                  <c:v>2.5504892926835887E-2</c:v>
                </c:pt>
                <c:pt idx="2384">
                  <c:v>2.5499714562960685E-2</c:v>
                </c:pt>
                <c:pt idx="2385">
                  <c:v>2.5494533484544391E-2</c:v>
                </c:pt>
                <c:pt idx="2386">
                  <c:v>2.5489880851706077E-2</c:v>
                </c:pt>
                <c:pt idx="2387">
                  <c:v>2.5484163184116004E-2</c:v>
                </c:pt>
                <c:pt idx="2388">
                  <c:v>2.5478973962111406E-2</c:v>
                </c:pt>
                <c:pt idx="2389">
                  <c:v>2.5473782025583203E-2</c:v>
                </c:pt>
                <c:pt idx="2390">
                  <c:v>2.5468587374538887E-2</c:v>
                </c:pt>
                <c:pt idx="2391">
                  <c:v>2.5463390008980957E-2</c:v>
                </c:pt>
                <c:pt idx="2392">
                  <c:v>2.545818992891441E-2</c:v>
                </c:pt>
                <c:pt idx="2393">
                  <c:v>2.5451405263889355E-2</c:v>
                </c:pt>
                <c:pt idx="2394">
                  <c:v>2.5447781625252963E-2</c:v>
                </c:pt>
                <c:pt idx="2395">
                  <c:v>2.5442573401678048E-2</c:v>
                </c:pt>
                <c:pt idx="2396">
                  <c:v>2.5437362463602009E-2</c:v>
                </c:pt>
                <c:pt idx="2397">
                  <c:v>2.5431928687789904E-2</c:v>
                </c:pt>
                <c:pt idx="2398">
                  <c:v>2.5426932443979033E-2</c:v>
                </c:pt>
                <c:pt idx="2399">
                  <c:v>2.5421713362439591E-2</c:v>
                </c:pt>
                <c:pt idx="2400">
                  <c:v>2.5417014866298198E-2</c:v>
                </c:pt>
                <c:pt idx="2401">
                  <c:v>2.5407757957403021E-2</c:v>
                </c:pt>
                <c:pt idx="2402">
                  <c:v>2.5404770739121254E-2</c:v>
                </c:pt>
                <c:pt idx="2403">
                  <c:v>2.5400809891512888E-2</c:v>
                </c:pt>
                <c:pt idx="2404">
                  <c:v>2.5396098287528576E-2</c:v>
                </c:pt>
                <c:pt idx="2405">
                  <c:v>2.5390341869243882E-2</c:v>
                </c:pt>
                <c:pt idx="2406">
                  <c:v>2.5383543838442067E-2</c:v>
                </c:pt>
                <c:pt idx="2407">
                  <c:v>2.537778525171706E-2</c:v>
                </c:pt>
                <c:pt idx="2408">
                  <c:v>2.5372543992050783E-2</c:v>
                </c:pt>
                <c:pt idx="2409">
                  <c:v>2.5367300018395472E-2</c:v>
                </c:pt>
                <c:pt idx="2410">
                  <c:v>2.5362053330753982E-2</c:v>
                </c:pt>
                <c:pt idx="2411">
                  <c:v>2.5358872655556475E-2</c:v>
                </c:pt>
                <c:pt idx="2412">
                  <c:v>2.5353618286069468E-2</c:v>
                </c:pt>
                <c:pt idx="2413">
                  <c:v>2.5348361202146286E-2</c:v>
                </c:pt>
                <c:pt idx="2414">
                  <c:v>2.5343101403794421E-2</c:v>
                </c:pt>
                <c:pt idx="2415">
                  <c:v>2.5338353744088368E-2</c:v>
                </c:pt>
                <c:pt idx="2416">
                  <c:v>2.5332573663822133E-2</c:v>
                </c:pt>
                <c:pt idx="2417">
                  <c:v>2.5327305722211702E-2</c:v>
                </c:pt>
                <c:pt idx="2418">
                  <c:v>2.5322548226815206E-2</c:v>
                </c:pt>
                <c:pt idx="2419">
                  <c:v>2.5315223728480957E-2</c:v>
                </c:pt>
                <c:pt idx="2420">
                  <c:v>2.5311485610918227E-2</c:v>
                </c:pt>
                <c:pt idx="2421">
                  <c:v>2.5306206811682996E-2</c:v>
                </c:pt>
                <c:pt idx="2422">
                  <c:v>2.5300925298041566E-2</c:v>
                </c:pt>
                <c:pt idx="2423">
                  <c:v>2.5295641070018915E-2</c:v>
                </c:pt>
                <c:pt idx="2424">
                  <c:v>2.5290354127602555E-2</c:v>
                </c:pt>
                <c:pt idx="2425">
                  <c:v>2.5285064470794982E-2</c:v>
                </c:pt>
                <c:pt idx="2426">
                  <c:v>2.5279772099608688E-2</c:v>
                </c:pt>
                <c:pt idx="2427">
                  <c:v>2.5274477014046171E-2</c:v>
                </c:pt>
                <c:pt idx="2428">
                  <c:v>2.5269179214107429E-2</c:v>
                </c:pt>
                <c:pt idx="2429">
                  <c:v>2.5263878699799958E-2</c:v>
                </c:pt>
                <c:pt idx="2430">
                  <c:v>2.5258575471123756E-2</c:v>
                </c:pt>
                <c:pt idx="2431">
                  <c:v>2.525326952808632E-2</c:v>
                </c:pt>
                <c:pt idx="2432">
                  <c:v>2.524644494156688E-2</c:v>
                </c:pt>
                <c:pt idx="2433">
                  <c:v>2.5243154182092394E-2</c:v>
                </c:pt>
                <c:pt idx="2434">
                  <c:v>2.5237335412839068E-2</c:v>
                </c:pt>
                <c:pt idx="2435">
                  <c:v>2.5232018612386664E-2</c:v>
                </c:pt>
                <c:pt idx="2436">
                  <c:v>2.5226699097593008E-2</c:v>
                </c:pt>
                <c:pt idx="2437">
                  <c:v>2.5221376868458101E-2</c:v>
                </c:pt>
                <c:pt idx="2438">
                  <c:v>2.521655377672067E-2</c:v>
                </c:pt>
                <c:pt idx="2439">
                  <c:v>2.521072426718951E-2</c:v>
                </c:pt>
                <c:pt idx="2440">
                  <c:v>2.5205393895060824E-2</c:v>
                </c:pt>
                <c:pt idx="2441">
                  <c:v>2.5200060808608371E-2</c:v>
                </c:pt>
                <c:pt idx="2442">
                  <c:v>2.5194725007834651E-2</c:v>
                </c:pt>
                <c:pt idx="2443">
                  <c:v>2.5189386492744659E-2</c:v>
                </c:pt>
                <c:pt idx="2444">
                  <c:v>2.5184045263340893E-2</c:v>
                </c:pt>
                <c:pt idx="2445">
                  <c:v>2.5178701319628349E-2</c:v>
                </c:pt>
                <c:pt idx="2446">
                  <c:v>2.5173354661612024E-2</c:v>
                </c:pt>
                <c:pt idx="2447">
                  <c:v>2.5168005289291917E-2</c:v>
                </c:pt>
                <c:pt idx="2448">
                  <c:v>2.5162653202675522E-2</c:v>
                </c:pt>
                <c:pt idx="2449">
                  <c:v>2.5156533208636478E-2</c:v>
                </c:pt>
                <c:pt idx="2450">
                  <c:v>2.5151940886571356E-2</c:v>
                </c:pt>
                <c:pt idx="2451">
                  <c:v>2.5146580657086082E-2</c:v>
                </c:pt>
                <c:pt idx="2452">
                  <c:v>2.5141711622350987E-2</c:v>
                </c:pt>
                <c:pt idx="2453">
                  <c:v>2.5135852055276631E-2</c:v>
                </c:pt>
                <c:pt idx="2454">
                  <c:v>2.5129005177821368E-2</c:v>
                </c:pt>
                <c:pt idx="2455">
                  <c:v>2.5125112596371957E-2</c:v>
                </c:pt>
                <c:pt idx="2456">
                  <c:v>2.5120230431251143E-2</c:v>
                </c:pt>
                <c:pt idx="2457">
                  <c:v>2.5114362280404534E-2</c:v>
                </c:pt>
                <c:pt idx="2458">
                  <c:v>2.5107511367382304E-2</c:v>
                </c:pt>
                <c:pt idx="2459">
                  <c:v>2.510164107460934E-2</c:v>
                </c:pt>
                <c:pt idx="2460">
                  <c:v>2.5096258692001161E-2</c:v>
                </c:pt>
                <c:pt idx="2461">
                  <c:v>2.5090873595578093E-2</c:v>
                </c:pt>
                <c:pt idx="2462">
                  <c:v>2.508548578534299E-2</c:v>
                </c:pt>
                <c:pt idx="2463">
                  <c:v>2.5082046190413043E-2</c:v>
                </c:pt>
                <c:pt idx="2464">
                  <c:v>2.5076650675565637E-2</c:v>
                </c:pt>
                <c:pt idx="2465">
                  <c:v>2.5071738960959843E-2</c:v>
                </c:pt>
                <c:pt idx="2466">
                  <c:v>2.50658515031843E-2</c:v>
                </c:pt>
                <c:pt idx="2467">
                  <c:v>2.5060933220884995E-2</c:v>
                </c:pt>
                <c:pt idx="2468">
                  <c:v>2.5055041473917572E-2</c:v>
                </c:pt>
                <c:pt idx="2469">
                  <c:v>2.5049632387950937E-2</c:v>
                </c:pt>
                <c:pt idx="2470">
                  <c:v>2.5044220587777943E-2</c:v>
                </c:pt>
                <c:pt idx="2471">
                  <c:v>2.503735659549261E-2</c:v>
                </c:pt>
                <c:pt idx="2472">
                  <c:v>2.5033388844810378E-2</c:v>
                </c:pt>
                <c:pt idx="2473">
                  <c:v>2.5027968902025799E-2</c:v>
                </c:pt>
                <c:pt idx="2474">
                  <c:v>2.502254624504735E-2</c:v>
                </c:pt>
                <c:pt idx="2475">
                  <c:v>2.5017120873875032E-2</c:v>
                </c:pt>
                <c:pt idx="2476">
                  <c:v>2.5012173031822824E-2</c:v>
                </c:pt>
                <c:pt idx="2477">
                  <c:v>2.5006261988966272E-2</c:v>
                </c:pt>
                <c:pt idx="2478">
                  <c:v>2.500082847524232E-2</c:v>
                </c:pt>
                <c:pt idx="2479">
                  <c:v>2.4995392247339487E-2</c:v>
                </c:pt>
                <c:pt idx="2480">
                  <c:v>2.4989953305260271E-2</c:v>
                </c:pt>
                <c:pt idx="2481">
                  <c:v>2.4984511649022156E-2</c:v>
                </c:pt>
                <c:pt idx="2482">
                  <c:v>2.4979067278610156E-2</c:v>
                </c:pt>
                <c:pt idx="2483">
                  <c:v>2.4973620194039259E-2</c:v>
                </c:pt>
                <c:pt idx="2484">
                  <c:v>2.49686460696864E-2</c:v>
                </c:pt>
                <c:pt idx="2485">
                  <c:v>2.4963192985217573E-2</c:v>
                </c:pt>
                <c:pt idx="2486">
                  <c:v>2.4957262693242888E-2</c:v>
                </c:pt>
                <c:pt idx="2487">
                  <c:v>2.4951806115438291E-2</c:v>
                </c:pt>
                <c:pt idx="2488">
                  <c:v>2.4946350943039486E-2</c:v>
                </c:pt>
                <c:pt idx="2489">
                  <c:v>2.4940900059712279E-2</c:v>
                </c:pt>
                <c:pt idx="2490">
                  <c:v>2.493593137546975E-2</c:v>
                </c:pt>
                <c:pt idx="2491">
                  <c:v>2.4930022392277984E-2</c:v>
                </c:pt>
                <c:pt idx="2492">
                  <c:v>2.4924598902383299E-2</c:v>
                </c:pt>
                <c:pt idx="2493">
                  <c:v>2.4917757793524412E-2</c:v>
                </c:pt>
                <c:pt idx="2494">
                  <c:v>2.4913783327557559E-2</c:v>
                </c:pt>
                <c:pt idx="2495">
                  <c:v>2.4908391242604022E-2</c:v>
                </c:pt>
                <c:pt idx="2496">
                  <c:v>2.4903009625934225E-2</c:v>
                </c:pt>
                <c:pt idx="2497">
                  <c:v>2.4897638477535677E-2</c:v>
                </c:pt>
                <c:pt idx="2498">
                  <c:v>2.48922777973834E-2</c:v>
                </c:pt>
                <c:pt idx="2499">
                  <c:v>2.4885685726135098E-2</c:v>
                </c:pt>
                <c:pt idx="2500">
                  <c:v>2.488158784179767E-2</c:v>
                </c:pt>
                <c:pt idx="2501">
                  <c:v>2.4875977311051241E-2</c:v>
                </c:pt>
                <c:pt idx="2502">
                  <c:v>2.4871419300645767E-2</c:v>
                </c:pt>
                <c:pt idx="2503">
                  <c:v>2.4865631419951351E-2</c:v>
                </c:pt>
                <c:pt idx="2504">
                  <c:v>2.4860813854381551E-2</c:v>
                </c:pt>
                <c:pt idx="2505">
                  <c:v>2.4855046146236293E-2</c:v>
                </c:pt>
                <c:pt idx="2506">
                  <c:v>2.4845525093424088E-2</c:v>
                </c:pt>
                <c:pt idx="2507">
                  <c:v>2.4843269794088418E-2</c:v>
                </c:pt>
                <c:pt idx="2508">
                  <c:v>2.483801490561309E-2</c:v>
                </c:pt>
                <c:pt idx="2509">
                  <c:v>2.4833252709383635E-2</c:v>
                </c:pt>
                <c:pt idx="2510">
                  <c:v>2.4827536530531928E-2</c:v>
                </c:pt>
                <c:pt idx="2511">
                  <c:v>2.4822313043887413E-2</c:v>
                </c:pt>
                <c:pt idx="2512">
                  <c:v>2.4817100024500927E-2</c:v>
                </c:pt>
                <c:pt idx="2513">
                  <c:v>2.4811897472351841E-2</c:v>
                </c:pt>
                <c:pt idx="2514">
                  <c:v>2.4806705387422107E-2</c:v>
                </c:pt>
                <c:pt idx="2515">
                  <c:v>2.4802008329135594E-2</c:v>
                </c:pt>
                <c:pt idx="2516">
                  <c:v>2.4796352619176846E-2</c:v>
                </c:pt>
                <c:pt idx="2517">
                  <c:v>2.4791191935830376E-2</c:v>
                </c:pt>
                <c:pt idx="2518">
                  <c:v>2.4786041719654265E-2</c:v>
                </c:pt>
                <c:pt idx="2519">
                  <c:v>2.4777483373415343E-2</c:v>
                </c:pt>
                <c:pt idx="2520">
                  <c:v>2.477577268874091E-2</c:v>
                </c:pt>
                <c:pt idx="2521">
                  <c:v>2.4770653873977883E-2</c:v>
                </c:pt>
                <c:pt idx="2522">
                  <c:v>2.4765545526328481E-2</c:v>
                </c:pt>
                <c:pt idx="2523">
                  <c:v>2.4761423139067838E-2</c:v>
                </c:pt>
                <c:pt idx="2524">
                  <c:v>2.4755360232303517E-2</c:v>
                </c:pt>
                <c:pt idx="2525">
                  <c:v>2.4750283285907327E-2</c:v>
                </c:pt>
                <c:pt idx="2526">
                  <c:v>2.4745216806562876E-2</c:v>
                </c:pt>
                <c:pt idx="2527">
                  <c:v>2.4740160794262434E-2</c:v>
                </c:pt>
                <c:pt idx="2528">
                  <c:v>2.4735115248990525E-2</c:v>
                </c:pt>
                <c:pt idx="2529">
                  <c:v>2.4730080170736836E-2</c:v>
                </c:pt>
                <c:pt idx="2530">
                  <c:v>2.4725055559483317E-2</c:v>
                </c:pt>
                <c:pt idx="2531">
                  <c:v>2.4720041415214496E-2</c:v>
                </c:pt>
                <c:pt idx="2532">
                  <c:v>2.4715037737920057E-2</c:v>
                </c:pt>
                <c:pt idx="2533">
                  <c:v>2.4710044527592269E-2</c:v>
                </c:pt>
                <c:pt idx="2534">
                  <c:v>2.4705061784207921E-2</c:v>
                </c:pt>
                <c:pt idx="2535">
                  <c:v>2.4700089507759277E-2</c:v>
                </c:pt>
                <c:pt idx="2536">
                  <c:v>2.4695620652717132E-2</c:v>
                </c:pt>
                <c:pt idx="2537">
                  <c:v>2.4690669718522018E-2</c:v>
                </c:pt>
                <c:pt idx="2538">
                  <c:v>2.4685235479888337E-2</c:v>
                </c:pt>
                <c:pt idx="2539">
                  <c:v>2.4680305071043272E-2</c:v>
                </c:pt>
                <c:pt idx="2540">
                  <c:v>2.4675385129064292E-2</c:v>
                </c:pt>
                <c:pt idx="2541">
                  <c:v>2.4670475653941079E-2</c:v>
                </c:pt>
                <c:pt idx="2542">
                  <c:v>2.4666072062440036E-2</c:v>
                </c:pt>
                <c:pt idx="2543">
                  <c:v>2.4660688104205231E-2</c:v>
                </c:pt>
                <c:pt idx="2544">
                  <c:v>2.4655810029564237E-2</c:v>
                </c:pt>
                <c:pt idx="2545">
                  <c:v>2.465143908021411E-2</c:v>
                </c:pt>
                <c:pt idx="2546">
                  <c:v>2.4646085280676782E-2</c:v>
                </c:pt>
                <c:pt idx="2547">
                  <c:v>2.4641238606401963E-2</c:v>
                </c:pt>
                <c:pt idx="2548">
                  <c:v>2.4636402398884927E-2</c:v>
                </c:pt>
                <c:pt idx="2549">
                  <c:v>2.4631576658117937E-2</c:v>
                </c:pt>
                <c:pt idx="2550">
                  <c:v>2.4626761384093258E-2</c:v>
                </c:pt>
                <c:pt idx="2551">
                  <c:v>2.461940129761242E-2</c:v>
                </c:pt>
                <c:pt idx="2552">
                  <c:v>2.4617162236193479E-2</c:v>
                </c:pt>
                <c:pt idx="2553">
                  <c:v>2.4613378433300654E-2</c:v>
                </c:pt>
                <c:pt idx="2554">
                  <c:v>2.4608105380800327E-2</c:v>
                </c:pt>
                <c:pt idx="2555">
                  <c:v>2.4602842014539834E-2</c:v>
                </c:pt>
                <c:pt idx="2556">
                  <c:v>2.4598590812097421E-2</c:v>
                </c:pt>
                <c:pt idx="2557">
                  <c:v>2.4593347533415945E-2</c:v>
                </c:pt>
                <c:pt idx="2558">
                  <c:v>2.4589620296725009E-2</c:v>
                </c:pt>
                <c:pt idx="2559">
                  <c:v>2.4583894918825525E-2</c:v>
                </c:pt>
                <c:pt idx="2560">
                  <c:v>2.4579184311450387E-2</c:v>
                </c:pt>
                <c:pt idx="2561">
                  <c:v>2.4574987569971618E-2</c:v>
                </c:pt>
                <c:pt idx="2562">
                  <c:v>2.4569794496462904E-2</c:v>
                </c:pt>
                <c:pt idx="2563">
                  <c:v>2.4563602904109798E-2</c:v>
                </c:pt>
                <c:pt idx="2564">
                  <c:v>2.4558932875237614E-2</c:v>
                </c:pt>
                <c:pt idx="2565">
                  <c:v>2.455427331059206E-2</c:v>
                </c:pt>
                <c:pt idx="2566">
                  <c:v>2.4549624210161713E-2</c:v>
                </c:pt>
                <c:pt idx="2567">
                  <c:v>2.4546503123748526E-2</c:v>
                </c:pt>
                <c:pt idx="2568">
                  <c:v>2.4541876248769891E-2</c:v>
                </c:pt>
                <c:pt idx="2569">
                  <c:v>2.4537259840291179E-2</c:v>
                </c:pt>
                <c:pt idx="2570">
                  <c:v>2.4533161176482909E-2</c:v>
                </c:pt>
                <c:pt idx="2571">
                  <c:v>2.4528058422763909E-2</c:v>
                </c:pt>
                <c:pt idx="2572">
                  <c:v>2.4523981562339092E-2</c:v>
                </c:pt>
                <c:pt idx="2573">
                  <c:v>2.4518898871063573E-2</c:v>
                </c:pt>
                <c:pt idx="2574">
                  <c:v>2.4511222243060793E-2</c:v>
                </c:pt>
                <c:pt idx="2575">
                  <c:v>2.451029064519411E-2</c:v>
                </c:pt>
                <c:pt idx="2576">
                  <c:v>2.4505238041723578E-2</c:v>
                </c:pt>
                <c:pt idx="2577">
                  <c:v>2.4500705364749176E-2</c:v>
                </c:pt>
                <c:pt idx="2578">
                  <c:v>2.4496183154158666E-2</c:v>
                </c:pt>
                <c:pt idx="2579">
                  <c:v>2.4491671409939148E-2</c:v>
                </c:pt>
                <c:pt idx="2580">
                  <c:v>2.4487170132077737E-2</c:v>
                </c:pt>
                <c:pt idx="2581">
                  <c:v>2.4482679320561532E-2</c:v>
                </c:pt>
                <c:pt idx="2582">
                  <c:v>2.4478198975382802E-2</c:v>
                </c:pt>
                <c:pt idx="2583">
                  <c:v>2.4473729096523494E-2</c:v>
                </c:pt>
                <c:pt idx="2584">
                  <c:v>2.4469783119892563E-2</c:v>
                </c:pt>
                <c:pt idx="2585">
                  <c:v>2.4464820737724477E-2</c:v>
                </c:pt>
                <c:pt idx="2586">
                  <c:v>2.4460382257761558E-2</c:v>
                </c:pt>
                <c:pt idx="2587">
                  <c:v>2.4455954244071647E-2</c:v>
                </c:pt>
                <c:pt idx="2588">
                  <c:v>2.4452051919494622E-2</c:v>
                </c:pt>
                <c:pt idx="2589">
                  <c:v>2.4447645286953257E-2</c:v>
                </c:pt>
                <c:pt idx="2590">
                  <c:v>2.4442733000526518E-2</c:v>
                </c:pt>
                <c:pt idx="2591">
                  <c:v>2.4438346851815188E-2</c:v>
                </c:pt>
                <c:pt idx="2592">
                  <c:v>2.4433971169320137E-2</c:v>
                </c:pt>
                <c:pt idx="2593">
                  <c:v>2.4428053930855485E-2</c:v>
                </c:pt>
                <c:pt idx="2594">
                  <c:v>2.4425769129053088E-2</c:v>
                </c:pt>
                <c:pt idx="2595">
                  <c:v>2.4420906918993433E-2</c:v>
                </c:pt>
                <c:pt idx="2596">
                  <c:v>2.4416573101237155E-2</c:v>
                </c:pt>
                <c:pt idx="2597">
                  <c:v>2.4413288392602022E-2</c:v>
                </c:pt>
                <c:pt idx="2598">
                  <c:v>2.4407936864185208E-2</c:v>
                </c:pt>
                <c:pt idx="2599">
                  <c:v>2.440415464466078E-2</c:v>
                </c:pt>
                <c:pt idx="2600">
                  <c:v>2.4399342491652855E-2</c:v>
                </c:pt>
                <c:pt idx="2601">
                  <c:v>2.4395061004562828E-2</c:v>
                </c:pt>
                <c:pt idx="2602">
                  <c:v>2.4390789983567893E-2</c:v>
                </c:pt>
                <c:pt idx="2603">
                  <c:v>2.4386529428660306E-2</c:v>
                </c:pt>
                <c:pt idx="2604">
                  <c:v>2.438227933982718E-2</c:v>
                </c:pt>
                <c:pt idx="2605">
                  <c:v>2.437803971705562E-2</c:v>
                </c:pt>
                <c:pt idx="2606">
                  <c:v>2.437381056033789E-2</c:v>
                </c:pt>
                <c:pt idx="2607">
                  <c:v>2.4369591869661096E-2</c:v>
                </c:pt>
                <c:pt idx="2608">
                  <c:v>2.4365383645012346E-2</c:v>
                </c:pt>
                <c:pt idx="2609">
                  <c:v>2.4361710690404548E-2</c:v>
                </c:pt>
                <c:pt idx="2610">
                  <c:v>2.4355207243654628E-2</c:v>
                </c:pt>
                <c:pt idx="2611">
                  <c:v>2.4351034902446615E-2</c:v>
                </c:pt>
                <c:pt idx="2612">
                  <c:v>2.4346873027222809E-2</c:v>
                </c:pt>
                <c:pt idx="2613">
                  <c:v>2.4342129413862629E-2</c:v>
                </c:pt>
                <c:pt idx="2614">
                  <c:v>2.4338580674660777E-2</c:v>
                </c:pt>
                <c:pt idx="2615">
                  <c:v>2.4332867196757819E-2</c:v>
                </c:pt>
                <c:pt idx="2616">
                  <c:v>2.4328745777580454E-2</c:v>
                </c:pt>
                <c:pt idx="2617">
                  <c:v>2.4324048396878899E-2</c:v>
                </c:pt>
                <c:pt idx="2618">
                  <c:v>2.4320534330201253E-2</c:v>
                </c:pt>
                <c:pt idx="2619">
                  <c:v>2.4318032947112943E-2</c:v>
                </c:pt>
                <c:pt idx="2620">
                  <c:v>2.4313954799319287E-2</c:v>
                </c:pt>
                <c:pt idx="2621">
                  <c:v>2.4309887117404116E-2</c:v>
                </c:pt>
                <c:pt idx="2622">
                  <c:v>2.4305829901357118E-2</c:v>
                </c:pt>
                <c:pt idx="2623">
                  <c:v>2.4301251640062915E-2</c:v>
                </c:pt>
                <c:pt idx="2624">
                  <c:v>2.4297214880365736E-2</c:v>
                </c:pt>
                <c:pt idx="2625">
                  <c:v>2.4292040138021775E-2</c:v>
                </c:pt>
                <c:pt idx="2626">
                  <c:v>2.4289172756217781E-2</c:v>
                </c:pt>
                <c:pt idx="2627">
                  <c:v>2.4285167391743023E-2</c:v>
                </c:pt>
                <c:pt idx="2628">
                  <c:v>2.4281136610461197E-2</c:v>
                </c:pt>
                <c:pt idx="2629">
                  <c:v>2.4277722432413825E-2</c:v>
                </c:pt>
                <c:pt idx="2630">
                  <c:v>2.4273748942920257E-2</c:v>
                </c:pt>
                <c:pt idx="2631">
                  <c:v>2.4269220627301004E-2</c:v>
                </c:pt>
                <c:pt idx="2632">
                  <c:v>2.4265297544985742E-2</c:v>
                </c:pt>
                <c:pt idx="2633">
                  <c:v>2.4261354970678717E-2</c:v>
                </c:pt>
                <c:pt idx="2634">
                  <c:v>2.4257422861368561E-2</c:v>
                </c:pt>
                <c:pt idx="2635">
                  <c:v>2.4253501217039286E-2</c:v>
                </c:pt>
                <c:pt idx="2636">
                  <c:v>2.4250127786769191E-2</c:v>
                </c:pt>
                <c:pt idx="2637">
                  <c:v>2.424622755744775E-2</c:v>
                </c:pt>
                <c:pt idx="2638">
                  <c:v>2.4242337793816557E-2</c:v>
                </c:pt>
                <c:pt idx="2639">
                  <c:v>2.4238458495880771E-2</c:v>
                </c:pt>
                <c:pt idx="2640">
                  <c:v>2.4234589663614605E-2</c:v>
                </c:pt>
                <c:pt idx="2641">
                  <c:v>2.4230731297015484E-2</c:v>
                </c:pt>
                <c:pt idx="2642">
                  <c:v>2.4226883396070511E-2</c:v>
                </c:pt>
                <c:pt idx="2643">
                  <c:v>2.4223045960769376E-2</c:v>
                </c:pt>
                <c:pt idx="2644">
                  <c:v>2.4218673135488148E-2</c:v>
                </c:pt>
                <c:pt idx="2645">
                  <c:v>2.4214315914748319E-2</c:v>
                </c:pt>
                <c:pt idx="2646">
                  <c:v>2.4211053815277772E-2</c:v>
                </c:pt>
                <c:pt idx="2647">
                  <c:v>2.4207257749938371E-2</c:v>
                </c:pt>
                <c:pt idx="2648">
                  <c:v>2.420347214944929E-2</c:v>
                </c:pt>
                <c:pt idx="2649">
                  <c:v>2.4200241126913231E-2</c:v>
                </c:pt>
                <c:pt idx="2650">
                  <c:v>2.4196476950835297E-2</c:v>
                </c:pt>
                <c:pt idx="2651">
                  <c:v>2.4192187850287022E-2</c:v>
                </c:pt>
                <c:pt idx="2652">
                  <c:v>2.4188979995350503E-2</c:v>
                </c:pt>
                <c:pt idx="2653">
                  <c:v>2.4185793384312315E-2</c:v>
                </c:pt>
                <c:pt idx="2654">
                  <c:v>2.4180978307811962E-2</c:v>
                </c:pt>
                <c:pt idx="2655">
                  <c:v>2.4176736480008287E-2</c:v>
                </c:pt>
                <c:pt idx="2656">
                  <c:v>2.4173564078957099E-2</c:v>
                </c:pt>
                <c:pt idx="2657">
                  <c:v>2.4170968917435753E-2</c:v>
                </c:pt>
                <c:pt idx="2658">
                  <c:v>2.4166740301589079E-2</c:v>
                </c:pt>
                <c:pt idx="2659">
                  <c:v>2.416307031520977E-2</c:v>
                </c:pt>
                <c:pt idx="2660">
                  <c:v>2.4159410794296371E-2</c:v>
                </c:pt>
                <c:pt idx="2661">
                  <c:v>2.4155761738851464E-2</c:v>
                </c:pt>
                <c:pt idx="2662">
                  <c:v>2.4151604204606845E-2</c:v>
                </c:pt>
                <c:pt idx="2663">
                  <c:v>2.4147977575114648E-2</c:v>
                </c:pt>
                <c:pt idx="2664">
                  <c:v>2.414436141105742E-2</c:v>
                </c:pt>
                <c:pt idx="2665">
                  <c:v>2.4140755712417111E-2</c:v>
                </c:pt>
                <c:pt idx="2666">
                  <c:v>2.4137160479193721E-2</c:v>
                </c:pt>
                <c:pt idx="2667">
                  <c:v>2.4131916318371908E-2</c:v>
                </c:pt>
                <c:pt idx="2668">
                  <c:v>2.4128340491797066E-2</c:v>
                </c:pt>
                <c:pt idx="2669">
                  <c:v>2.4124775128401117E-2</c:v>
                </c:pt>
                <c:pt idx="2670">
                  <c:v>2.4121220228175502E-2</c:v>
                </c:pt>
                <c:pt idx="2671">
                  <c:v>2.411934129390254E-2</c:v>
                </c:pt>
                <c:pt idx="2672">
                  <c:v>2.4115808852946022E-2</c:v>
                </c:pt>
                <c:pt idx="2673">
                  <c:v>2.4112286877336801E-2</c:v>
                </c:pt>
                <c:pt idx="2674">
                  <c:v>2.4108775367056828E-2</c:v>
                </c:pt>
                <c:pt idx="2675">
                  <c:v>2.4105391040420573E-2</c:v>
                </c:pt>
                <c:pt idx="2676">
                  <c:v>2.4101346380914768E-2</c:v>
                </c:pt>
                <c:pt idx="2677">
                  <c:v>2.4097869771711744E-2</c:v>
                </c:pt>
                <c:pt idx="2678">
                  <c:v>2.4094962758204636E-2</c:v>
                </c:pt>
                <c:pt idx="2679">
                  <c:v>2.4090947951384833E-2</c:v>
                </c:pt>
                <c:pt idx="2680">
                  <c:v>2.4087502740235966E-2</c:v>
                </c:pt>
                <c:pt idx="2681">
                  <c:v>2.408406799508267E-2</c:v>
                </c:pt>
                <c:pt idx="2682">
                  <c:v>2.4080643715924943E-2</c:v>
                </c:pt>
                <c:pt idx="2683">
                  <c:v>2.4077229902742803E-2</c:v>
                </c:pt>
                <c:pt idx="2684">
                  <c:v>2.4073826555531253E-2</c:v>
                </c:pt>
                <c:pt idx="2685">
                  <c:v>2.4070433674277802E-2</c:v>
                </c:pt>
                <c:pt idx="2686">
                  <c:v>2.4067051258979955E-2</c:v>
                </c:pt>
                <c:pt idx="2687">
                  <c:v>2.4063679309617725E-2</c:v>
                </c:pt>
                <c:pt idx="2688">
                  <c:v>2.4060317826191113E-2</c:v>
                </c:pt>
                <c:pt idx="2689">
                  <c:v>2.4056966808685132E-2</c:v>
                </c:pt>
                <c:pt idx="2690">
                  <c:v>2.4053626257097283E-2</c:v>
                </c:pt>
                <c:pt idx="2691">
                  <c:v>2.4050862073827582E-2</c:v>
                </c:pt>
                <c:pt idx="2692">
                  <c:v>2.4045277718352652E-2</c:v>
                </c:pt>
                <c:pt idx="2693">
                  <c:v>2.4043667397702639E-2</c:v>
                </c:pt>
                <c:pt idx="2694">
                  <c:v>2.4040368709674909E-2</c:v>
                </c:pt>
                <c:pt idx="2695">
                  <c:v>2.4037080487510354E-2</c:v>
                </c:pt>
                <c:pt idx="2696">
                  <c:v>2.4033802731206477E-2</c:v>
                </c:pt>
                <c:pt idx="2697">
                  <c:v>2.4030535440750789E-2</c:v>
                </c:pt>
                <c:pt idx="2698">
                  <c:v>2.4027848216447788E-2</c:v>
                </c:pt>
                <c:pt idx="2699">
                  <c:v>2.4024032257344008E-2</c:v>
                </c:pt>
                <c:pt idx="2700">
                  <c:v>2.4020796364377928E-2</c:v>
                </c:pt>
                <c:pt idx="2701">
                  <c:v>2.4017570937227561E-2</c:v>
                </c:pt>
                <c:pt idx="2702">
                  <c:v>2.4014355975877921E-2</c:v>
                </c:pt>
                <c:pt idx="2703">
                  <c:v>2.4011151480321513E-2</c:v>
                </c:pt>
                <c:pt idx="2704">
                  <c:v>2.4007957450555839E-2</c:v>
                </c:pt>
                <c:pt idx="2705">
                  <c:v>2.4003054344355478E-2</c:v>
                </c:pt>
                <c:pt idx="2706">
                  <c:v>2.4001600788339239E-2</c:v>
                </c:pt>
                <c:pt idx="2707">
                  <c:v>2.3998438155870827E-2</c:v>
                </c:pt>
                <c:pt idx="2708">
                  <c:v>2.3995285989160675E-2</c:v>
                </c:pt>
                <c:pt idx="2709">
                  <c:v>2.3992271888266199E-2</c:v>
                </c:pt>
                <c:pt idx="2710">
                  <c:v>2.3989013052945207E-2</c:v>
                </c:pt>
                <c:pt idx="2711">
                  <c:v>2.3985892283429899E-2</c:v>
                </c:pt>
                <c:pt idx="2712">
                  <c:v>2.3983359082434645E-2</c:v>
                </c:pt>
                <c:pt idx="2713">
                  <c:v>2.3977337627904889E-2</c:v>
                </c:pt>
                <c:pt idx="2714">
                  <c:v>2.3975574098270308E-2</c:v>
                </c:pt>
                <c:pt idx="2715">
                  <c:v>2.3973513862436679E-2</c:v>
                </c:pt>
                <c:pt idx="2716">
                  <c:v>2.3971024693828401E-2</c:v>
                </c:pt>
                <c:pt idx="2717">
                  <c:v>2.3967387446054977E-2</c:v>
                </c:pt>
                <c:pt idx="2718">
                  <c:v>2.396259931790394E-2</c:v>
                </c:pt>
                <c:pt idx="2719">
                  <c:v>2.3959560637457362E-2</c:v>
                </c:pt>
                <c:pt idx="2720">
                  <c:v>2.3956532420491904E-2</c:v>
                </c:pt>
                <c:pt idx="2721">
                  <c:v>2.3953514667007559E-2</c:v>
                </c:pt>
                <c:pt idx="2722">
                  <c:v>2.3950507376996062E-2</c:v>
                </c:pt>
                <c:pt idx="2723">
                  <c:v>2.3949259372582632E-2</c:v>
                </c:pt>
                <c:pt idx="2724">
                  <c:v>2.3946274656698185E-2</c:v>
                </c:pt>
                <c:pt idx="2725">
                  <c:v>2.3943884602655174E-2</c:v>
                </c:pt>
                <c:pt idx="2726">
                  <c:v>2.3940336621736946E-2</c:v>
                </c:pt>
                <c:pt idx="2727">
                  <c:v>2.3937968600981178E-2</c:v>
                </c:pt>
                <c:pt idx="2728">
                  <c:v>2.3934440449129291E-2</c:v>
                </c:pt>
                <c:pt idx="2729">
                  <c:v>2.3931508061194318E-2</c:v>
                </c:pt>
                <c:pt idx="2730">
                  <c:v>2.3928586138817765E-2</c:v>
                </c:pt>
                <c:pt idx="2731">
                  <c:v>2.3923912621742875E-2</c:v>
                </c:pt>
                <c:pt idx="2732">
                  <c:v>2.3922773690719934E-2</c:v>
                </c:pt>
                <c:pt idx="2733">
                  <c:v>2.3919883164991163E-2</c:v>
                </c:pt>
                <c:pt idx="2734">
                  <c:v>2.3917003104788337E-2</c:v>
                </c:pt>
                <c:pt idx="2735">
                  <c:v>2.3914133510108959E-2</c:v>
                </c:pt>
                <c:pt idx="2736">
                  <c:v>2.3911864674266425E-2</c:v>
                </c:pt>
                <c:pt idx="2737">
                  <c:v>2.3908425717293069E-2</c:v>
                </c:pt>
                <c:pt idx="2738">
                  <c:v>2.3905587519136573E-2</c:v>
                </c:pt>
                <c:pt idx="2739">
                  <c:v>2.3902759786468553E-2</c:v>
                </c:pt>
                <c:pt idx="2740">
                  <c:v>2.3899942519291506E-2</c:v>
                </c:pt>
                <c:pt idx="2741">
                  <c:v>2.3897135717587947E-2</c:v>
                </c:pt>
                <c:pt idx="2742">
                  <c:v>2.3894339381350382E-2</c:v>
                </c:pt>
                <c:pt idx="2743">
                  <c:v>2.3891553510576313E-2</c:v>
                </c:pt>
                <c:pt idx="2744">
                  <c:v>2.3889372887283242E-2</c:v>
                </c:pt>
                <c:pt idx="2745">
                  <c:v>2.3886608511713578E-2</c:v>
                </c:pt>
                <c:pt idx="2746">
                  <c:v>2.3883258690937659E-2</c:v>
                </c:pt>
                <c:pt idx="2747">
                  <c:v>2.3880514681927645E-2</c:v>
                </c:pt>
                <c:pt idx="2748">
                  <c:v>2.3877781138338661E-2</c:v>
                </c:pt>
                <c:pt idx="2749">
                  <c:v>2.3875058060163212E-2</c:v>
                </c:pt>
                <c:pt idx="2750">
                  <c:v>2.3872943625971841E-2</c:v>
                </c:pt>
                <c:pt idx="2751">
                  <c:v>2.3869643300027943E-2</c:v>
                </c:pt>
                <c:pt idx="2752">
                  <c:v>2.3866951618050636E-2</c:v>
                </c:pt>
                <c:pt idx="2753">
                  <c:v>2.3862471227081197E-2</c:v>
                </c:pt>
                <c:pt idx="2754">
                  <c:v>2.3861599650241705E-2</c:v>
                </c:pt>
                <c:pt idx="2755">
                  <c:v>2.3858939364395093E-2</c:v>
                </c:pt>
                <c:pt idx="2756">
                  <c:v>2.3856289543909559E-2</c:v>
                </c:pt>
                <c:pt idx="2757">
                  <c:v>2.3853650188777609E-2</c:v>
                </c:pt>
                <c:pt idx="2758">
                  <c:v>2.3851021298994246E-2</c:v>
                </c:pt>
                <c:pt idx="2759">
                  <c:v>2.3847426346028367E-2</c:v>
                </c:pt>
                <c:pt idx="2760">
                  <c:v>2.3845794915443308E-2</c:v>
                </c:pt>
                <c:pt idx="2761">
                  <c:v>2.3843431759942101E-2</c:v>
                </c:pt>
                <c:pt idx="2762">
                  <c:v>2.3841215441814289E-2</c:v>
                </c:pt>
                <c:pt idx="2763">
                  <c:v>2.3838033830033967E-2</c:v>
                </c:pt>
                <c:pt idx="2764">
                  <c:v>2.3836073935769135E-2</c:v>
                </c:pt>
                <c:pt idx="2765">
                  <c:v>2.3832912099621684E-2</c:v>
                </c:pt>
                <c:pt idx="2766">
                  <c:v>2.3827947669557873E-2</c:v>
                </c:pt>
                <c:pt idx="2767">
                  <c:v>2.3826863042253774E-2</c:v>
                </c:pt>
                <c:pt idx="2768">
                  <c:v>2.382433971989497E-2</c:v>
                </c:pt>
                <c:pt idx="2769">
                  <c:v>2.3822435966318334E-2</c:v>
                </c:pt>
                <c:pt idx="2770">
                  <c:v>2.3819324468849545E-2</c:v>
                </c:pt>
                <c:pt idx="2771">
                  <c:v>2.3815002227536297E-2</c:v>
                </c:pt>
                <c:pt idx="2772">
                  <c:v>2.3812519013356299E-2</c:v>
                </c:pt>
                <c:pt idx="2773">
                  <c:v>2.3810046261581532E-2</c:v>
                </c:pt>
                <c:pt idx="2774">
                  <c:v>2.3807583972203426E-2</c:v>
                </c:pt>
                <c:pt idx="2775">
                  <c:v>2.3806969470650835E-2</c:v>
                </c:pt>
                <c:pt idx="2776">
                  <c:v>2.3805143058387712E-2</c:v>
                </c:pt>
                <c:pt idx="2777">
                  <c:v>2.380210072299805E-2</c:v>
                </c:pt>
                <c:pt idx="2778">
                  <c:v>2.3799682045922654E-2</c:v>
                </c:pt>
                <c:pt idx="2779">
                  <c:v>2.379788879045136E-2</c:v>
                </c:pt>
                <c:pt idx="2780">
                  <c:v>2.3792894841864864E-2</c:v>
                </c:pt>
                <c:pt idx="2781">
                  <c:v>2.3792488801617936E-2</c:v>
                </c:pt>
                <c:pt idx="2782">
                  <c:v>2.3790111982473851E-2</c:v>
                </c:pt>
                <c:pt idx="2783">
                  <c:v>2.3788362945853236E-2</c:v>
                </c:pt>
                <c:pt idx="2784">
                  <c:v>2.3785389737569065E-2</c:v>
                </c:pt>
                <c:pt idx="2785">
                  <c:v>2.3783044311798045E-2</c:v>
                </c:pt>
                <c:pt idx="2786">
                  <c:v>2.37807093504744E-2</c:v>
                </c:pt>
                <c:pt idx="2787">
                  <c:v>2.3778384853595548E-2</c:v>
                </c:pt>
                <c:pt idx="2788">
                  <c:v>2.3776691106280889E-2</c:v>
                </c:pt>
                <c:pt idx="2789">
                  <c:v>2.3773767253130972E-2</c:v>
                </c:pt>
                <c:pt idx="2790">
                  <c:v>2.3771474149532356E-2</c:v>
                </c:pt>
                <c:pt idx="2791">
                  <c:v>2.3769191510350167E-2</c:v>
                </c:pt>
                <c:pt idx="2792">
                  <c:v>2.3766919335579253E-2</c:v>
                </c:pt>
                <c:pt idx="2793">
                  <c:v>2.3764657625209296E-2</c:v>
                </c:pt>
                <c:pt idx="2794">
                  <c:v>2.3762406379237721E-2</c:v>
                </c:pt>
                <c:pt idx="2795">
                  <c:v>2.3760165597656788E-2</c:v>
                </c:pt>
                <c:pt idx="2796">
                  <c:v>2.3759185503370004E-2</c:v>
                </c:pt>
                <c:pt idx="2797">
                  <c:v>2.3756341097882494E-2</c:v>
                </c:pt>
                <c:pt idx="2798">
                  <c:v>2.3753506039203707E-2</c:v>
                </c:pt>
                <c:pt idx="2799">
                  <c:v>2.3751307115126047E-2</c:v>
                </c:pt>
                <c:pt idx="2800">
                  <c:v>2.3749118655413244E-2</c:v>
                </c:pt>
                <c:pt idx="2801">
                  <c:v>2.3746940660052406E-2</c:v>
                </c:pt>
                <c:pt idx="2802">
                  <c:v>2.374540181561996E-2</c:v>
                </c:pt>
                <c:pt idx="2803">
                  <c:v>2.3742616062381469E-2</c:v>
                </c:pt>
                <c:pt idx="2804">
                  <c:v>2.3740469460050741E-2</c:v>
                </c:pt>
                <c:pt idx="2805">
                  <c:v>2.3738333322051351E-2</c:v>
                </c:pt>
                <c:pt idx="2806">
                  <c:v>2.3736207648388456E-2</c:v>
                </c:pt>
                <c:pt idx="2807">
                  <c:v>2.373409243903369E-2</c:v>
                </c:pt>
                <c:pt idx="2808">
                  <c:v>2.3731987693999947E-2</c:v>
                </c:pt>
                <c:pt idx="2809">
                  <c:v>2.3729893413276911E-2</c:v>
                </c:pt>
                <c:pt idx="2810">
                  <c:v>2.372780959685427E-2</c:v>
                </c:pt>
                <c:pt idx="2811">
                  <c:v>2.3724216532478692E-2</c:v>
                </c:pt>
                <c:pt idx="2812">
                  <c:v>2.3723673356897276E-2</c:v>
                </c:pt>
                <c:pt idx="2813">
                  <c:v>2.3722891788197392E-2</c:v>
                </c:pt>
                <c:pt idx="2814">
                  <c:v>2.3720214971447162E-2</c:v>
                </c:pt>
                <c:pt idx="2815">
                  <c:v>2.3717547479097413E-2</c:v>
                </c:pt>
                <c:pt idx="2816">
                  <c:v>2.3716163674009638E-2</c:v>
                </c:pt>
                <c:pt idx="2817">
                  <c:v>2.3713515881930339E-2</c:v>
                </c:pt>
                <c:pt idx="2818">
                  <c:v>2.3712154236432692E-2</c:v>
                </c:pt>
                <c:pt idx="2819">
                  <c:v>2.3709526141797228E-2</c:v>
                </c:pt>
                <c:pt idx="2820">
                  <c:v>2.3707546968105196E-2</c:v>
                </c:pt>
                <c:pt idx="2821">
                  <c:v>2.3706218567196569E-2</c:v>
                </c:pt>
                <c:pt idx="2822">
                  <c:v>2.3703620013446971E-2</c:v>
                </c:pt>
                <c:pt idx="2823">
                  <c:v>2.3699748115804744E-2</c:v>
                </c:pt>
                <c:pt idx="2824">
                  <c:v>2.3697808939376737E-2</c:v>
                </c:pt>
                <c:pt idx="2825">
                  <c:v>2.3695880225068473E-2</c:v>
                </c:pt>
                <c:pt idx="2826">
                  <c:v>2.3696535083801429E-2</c:v>
                </c:pt>
                <c:pt idx="2827">
                  <c:v>2.3693985750776747E-2</c:v>
                </c:pt>
                <c:pt idx="2828">
                  <c:v>2.3692090290884479E-2</c:v>
                </c:pt>
                <c:pt idx="2829">
                  <c:v>2.3690205295194618E-2</c:v>
                </c:pt>
                <c:pt idx="2830">
                  <c:v>2.3687264301052204E-2</c:v>
                </c:pt>
                <c:pt idx="2831">
                  <c:v>2.3684527643670666E-2</c:v>
                </c:pt>
                <c:pt idx="2832">
                  <c:v>2.3684613093277598E-2</c:v>
                </c:pt>
                <c:pt idx="2833">
                  <c:v>2.3682769954340637E-2</c:v>
                </c:pt>
                <c:pt idx="2834">
                  <c:v>2.3680937279577725E-2</c:v>
                </c:pt>
                <c:pt idx="2835">
                  <c:v>2.368041322442303E-2</c:v>
                </c:pt>
                <c:pt idx="2836">
                  <c:v>2.3677303322568868E-2</c:v>
                </c:pt>
                <c:pt idx="2837">
                  <c:v>2.3675502040310031E-2</c:v>
                </c:pt>
                <c:pt idx="2838">
                  <c:v>2.3673711222204612E-2</c:v>
                </c:pt>
                <c:pt idx="2839">
                  <c:v>2.3671930868257765E-2</c:v>
                </c:pt>
                <c:pt idx="2840">
                  <c:v>2.3670160978448859E-2</c:v>
                </c:pt>
                <c:pt idx="2841">
                  <c:v>2.3668401552783054E-2</c:v>
                </c:pt>
                <c:pt idx="2842">
                  <c:v>2.3666652591262927E-2</c:v>
                </c:pt>
                <c:pt idx="2843">
                  <c:v>2.3664914093870431E-2</c:v>
                </c:pt>
                <c:pt idx="2844">
                  <c:v>2.3663186060608143E-2</c:v>
                </c:pt>
                <c:pt idx="2845">
                  <c:v>2.3661468491470904E-2</c:v>
                </c:pt>
                <c:pt idx="2846">
                  <c:v>2.3659761386448402E-2</c:v>
                </c:pt>
                <c:pt idx="2847">
                  <c:v>2.3658064745538058E-2</c:v>
                </c:pt>
                <c:pt idx="2848">
                  <c:v>2.3657035826336603E-2</c:v>
                </c:pt>
                <c:pt idx="2849">
                  <c:v>2.3655360751125565E-2</c:v>
                </c:pt>
                <c:pt idx="2850">
                  <c:v>2.3653037607461916E-2</c:v>
                </c:pt>
                <c:pt idx="2851">
                  <c:v>2.3651382822964098E-2</c:v>
                </c:pt>
                <c:pt idx="2852">
                  <c:v>2.3649738502560389E-2</c:v>
                </c:pt>
                <c:pt idx="2853">
                  <c:v>2.3648104646248211E-2</c:v>
                </c:pt>
                <c:pt idx="2854">
                  <c:v>2.3647142346913397E-2</c:v>
                </c:pt>
                <c:pt idx="2855">
                  <c:v>2.3644868325857181E-2</c:v>
                </c:pt>
                <c:pt idx="2856">
                  <c:v>2.3643265861778329E-2</c:v>
                </c:pt>
                <c:pt idx="2857">
                  <c:v>2.3642336881685155E-2</c:v>
                </c:pt>
                <c:pt idx="2858">
                  <c:v>2.3640092325817857E-2</c:v>
                </c:pt>
                <c:pt idx="2859">
                  <c:v>2.3638521253933654E-2</c:v>
                </c:pt>
                <c:pt idx="2860">
                  <c:v>2.3636960646107461E-2</c:v>
                </c:pt>
                <c:pt idx="2861">
                  <c:v>2.3635410502334118E-2</c:v>
                </c:pt>
                <c:pt idx="2862">
                  <c:v>2.3633870822608469E-2</c:v>
                </c:pt>
                <c:pt idx="2863">
                  <c:v>2.3631022352718745E-2</c:v>
                </c:pt>
                <c:pt idx="2864">
                  <c:v>2.3630822855287354E-2</c:v>
                </c:pt>
                <c:pt idx="2865">
                  <c:v>2.3630651037014744E-2</c:v>
                </c:pt>
                <c:pt idx="2866">
                  <c:v>2.3628485582512515E-2</c:v>
                </c:pt>
                <c:pt idx="2867">
                  <c:v>2.3626329384564101E-2</c:v>
                </c:pt>
                <c:pt idx="2868">
                  <c:v>2.3625522628055728E-2</c:v>
                </c:pt>
                <c:pt idx="2869">
                  <c:v>2.3623386057547147E-2</c:v>
                </c:pt>
                <c:pt idx="2870">
                  <c:v>2.3623273066365774E-2</c:v>
                </c:pt>
                <c:pt idx="2871">
                  <c:v>2.3620484586584303E-2</c:v>
                </c:pt>
                <c:pt idx="2872">
                  <c:v>2.3619049547126715E-2</c:v>
                </c:pt>
                <c:pt idx="2873">
                  <c:v>2.3618298374303015E-2</c:v>
                </c:pt>
                <c:pt idx="2874">
                  <c:v>2.361621086020764E-2</c:v>
                </c:pt>
                <c:pt idx="2875">
                  <c:v>2.3612783625801229E-2</c:v>
                </c:pt>
                <c:pt idx="2876">
                  <c:v>2.3611388474346864E-2</c:v>
                </c:pt>
                <c:pt idx="2877">
                  <c:v>2.3610003784809548E-2</c:v>
                </c:pt>
                <c:pt idx="2878">
                  <c:v>2.3608629557180714E-2</c:v>
                </c:pt>
                <c:pt idx="2879">
                  <c:v>2.3609297262791793E-2</c:v>
                </c:pt>
                <c:pt idx="2880">
                  <c:v>2.3607945935256759E-2</c:v>
                </c:pt>
                <c:pt idx="2881">
                  <c:v>2.3607283732072215E-2</c:v>
                </c:pt>
                <c:pt idx="2882">
                  <c:v>2.3605274672110595E-2</c:v>
                </c:pt>
                <c:pt idx="2883">
                  <c:v>2.360395473648657E-2</c:v>
                </c:pt>
                <c:pt idx="2884">
                  <c:v>2.360332590824854E-2</c:v>
                </c:pt>
                <c:pt idx="2885">
                  <c:v>2.3599927073457927E-2</c:v>
                </c:pt>
                <c:pt idx="2886">
                  <c:v>2.3600057713395246E-2</c:v>
                </c:pt>
                <c:pt idx="2887">
                  <c:v>2.3599462266277182E-2</c:v>
                </c:pt>
                <c:pt idx="2888">
                  <c:v>2.3597512017764177E-2</c:v>
                </c:pt>
                <c:pt idx="2889">
                  <c:v>2.3596254865877072E-2</c:v>
                </c:pt>
                <c:pt idx="2890">
                  <c:v>2.3595008177929356E-2</c:v>
                </c:pt>
                <c:pt idx="2891">
                  <c:v>2.3593771953918454E-2</c:v>
                </c:pt>
                <c:pt idx="2892">
                  <c:v>2.3592546193849526E-2</c:v>
                </c:pt>
                <c:pt idx="2893">
                  <c:v>2.3591330897709675E-2</c:v>
                </c:pt>
                <c:pt idx="2894">
                  <c:v>2.3590126065498901E-2</c:v>
                </c:pt>
                <c:pt idx="2895">
                  <c:v>2.3588931697214627E-2</c:v>
                </c:pt>
                <c:pt idx="2896">
                  <c:v>2.3588436430497794E-2</c:v>
                </c:pt>
                <c:pt idx="2897">
                  <c:v>2.3586574352415263E-2</c:v>
                </c:pt>
                <c:pt idx="2898">
                  <c:v>2.3585411375889858E-2</c:v>
                </c:pt>
                <c:pt idx="2899">
                  <c:v>2.3584258863283216E-2</c:v>
                </c:pt>
                <c:pt idx="2900">
                  <c:v>2.358380813901273E-2</c:v>
                </c:pt>
                <c:pt idx="2901">
                  <c:v>2.358267722764068E-2</c:v>
                </c:pt>
                <c:pt idx="2902">
                  <c:v>2.3580864108906256E-2</c:v>
                </c:pt>
                <c:pt idx="2903">
                  <c:v>2.357975345192052E-2</c:v>
                </c:pt>
                <c:pt idx="2904">
                  <c:v>2.3578653258832918E-2</c:v>
                </c:pt>
                <c:pt idx="2905">
                  <c:v>2.3575480003070429E-2</c:v>
                </c:pt>
                <c:pt idx="2906">
                  <c:v>2.3577179639593382E-2</c:v>
                </c:pt>
                <c:pt idx="2907">
                  <c:v>2.3575415462933142E-2</c:v>
                </c:pt>
                <c:pt idx="2908">
                  <c:v>2.3574357125412296E-2</c:v>
                </c:pt>
                <c:pt idx="2909">
                  <c:v>2.357470416683085E-2</c:v>
                </c:pt>
                <c:pt idx="2910">
                  <c:v>2.3572271842013437E-2</c:v>
                </c:pt>
                <c:pt idx="2911">
                  <c:v>2.3571943665978701E-2</c:v>
                </c:pt>
                <c:pt idx="2912">
                  <c:v>2.3570228414132338E-2</c:v>
                </c:pt>
                <c:pt idx="2913">
                  <c:v>2.35692223960016E-2</c:v>
                </c:pt>
                <c:pt idx="2914">
                  <c:v>2.3568226841740637E-2</c:v>
                </c:pt>
                <c:pt idx="2915">
                  <c:v>2.3567241751346862E-2</c:v>
                </c:pt>
                <c:pt idx="2916">
                  <c:v>2.3566267124817703E-2</c:v>
                </c:pt>
                <c:pt idx="2917">
                  <c:v>2.3565302962148E-2</c:v>
                </c:pt>
                <c:pt idx="2918">
                  <c:v>2.356434926334549E-2</c:v>
                </c:pt>
                <c:pt idx="2919">
                  <c:v>2.3563406028394698E-2</c:v>
                </c:pt>
                <c:pt idx="2920">
                  <c:v>2.356247325729563E-2</c:v>
                </c:pt>
                <c:pt idx="2921">
                  <c:v>2.3562256560608341E-2</c:v>
                </c:pt>
                <c:pt idx="2922">
                  <c:v>2.356025151984871E-2</c:v>
                </c:pt>
                <c:pt idx="2923">
                  <c:v>2.3559354624802735E-2</c:v>
                </c:pt>
                <c:pt idx="2924">
                  <c:v>2.3558468193605905E-2</c:v>
                </c:pt>
                <c:pt idx="2925">
                  <c:v>2.3557467942245454E-2</c:v>
                </c:pt>
                <c:pt idx="2926">
                  <c:v>2.3556726722731302E-2</c:v>
                </c:pt>
                <c:pt idx="2927">
                  <c:v>2.3554451884877904E-2</c:v>
                </c:pt>
                <c:pt idx="2928">
                  <c:v>2.3553605924795228E-2</c:v>
                </c:pt>
                <c:pt idx="2929">
                  <c:v>2.3552651924448924E-2</c:v>
                </c:pt>
                <c:pt idx="2930">
                  <c:v>2.3551945392013607E-2</c:v>
                </c:pt>
                <c:pt idx="2931">
                  <c:v>2.3552556162632739E-2</c:v>
                </c:pt>
                <c:pt idx="2932">
                  <c:v>2.3551753442092378E-2</c:v>
                </c:pt>
                <c:pt idx="2933">
                  <c:v>2.3550961185380533E-2</c:v>
                </c:pt>
                <c:pt idx="2934">
                  <c:v>2.3550179392489462E-2</c:v>
                </c:pt>
                <c:pt idx="2935">
                  <c:v>2.3548692559394624E-2</c:v>
                </c:pt>
                <c:pt idx="2936">
                  <c:v>2.3547715328887442E-2</c:v>
                </c:pt>
                <c:pt idx="2937">
                  <c:v>2.3547179896714177E-2</c:v>
                </c:pt>
                <c:pt idx="2938">
                  <c:v>2.3546439260066165E-2</c:v>
                </c:pt>
                <c:pt idx="2939">
                  <c:v>2.354570908654452E-2</c:v>
                </c:pt>
                <c:pt idx="2940">
                  <c:v>2.3545606513727356E-2</c:v>
                </c:pt>
                <c:pt idx="2941">
                  <c:v>2.3544999829053243E-2</c:v>
                </c:pt>
                <c:pt idx="2942">
                  <c:v>2.3544301746651036E-2</c:v>
                </c:pt>
                <c:pt idx="2943">
                  <c:v>2.3543516751013512E-2</c:v>
                </c:pt>
                <c:pt idx="2944">
                  <c:v>2.3542215165751834E-2</c:v>
                </c:pt>
                <c:pt idx="2945">
                  <c:v>2.3541547770940419E-2</c:v>
                </c:pt>
                <c:pt idx="2946">
                  <c:v>2.3540890839250039E-2</c:v>
                </c:pt>
                <c:pt idx="2947">
                  <c:v>2.3540244370662045E-2</c:v>
                </c:pt>
                <c:pt idx="2948">
                  <c:v>2.354033299205124E-2</c:v>
                </c:pt>
                <c:pt idx="2949">
                  <c:v>2.3539708156234605E-2</c:v>
                </c:pt>
                <c:pt idx="2950">
                  <c:v>2.3539093784202644E-2</c:v>
                </c:pt>
                <c:pt idx="2951">
                  <c:v>2.3538489875968259E-2</c:v>
                </c:pt>
                <c:pt idx="2952">
                  <c:v>2.3537896431515968E-2</c:v>
                </c:pt>
                <c:pt idx="2953">
                  <c:v>2.3537313450850937E-2</c:v>
                </c:pt>
                <c:pt idx="2954">
                  <c:v>2.3536740933970582E-2</c:v>
                </c:pt>
                <c:pt idx="2955">
                  <c:v>2.3536178880869747E-2</c:v>
                </c:pt>
                <c:pt idx="2956">
                  <c:v>2.3535549347259987E-2</c:v>
                </c:pt>
                <c:pt idx="2957">
                  <c:v>2.353427860432511E-2</c:v>
                </c:pt>
                <c:pt idx="2958">
                  <c:v>2.3533823781087371E-2</c:v>
                </c:pt>
                <c:pt idx="2959">
                  <c:v>2.3533302869714667E-2</c:v>
                </c:pt>
                <c:pt idx="2960">
                  <c:v>2.3532792421431026E-2</c:v>
                </c:pt>
                <c:pt idx="2961">
                  <c:v>2.3532292436233782E-2</c:v>
                </c:pt>
                <c:pt idx="2962">
                  <c:v>2.3532537494956946E-2</c:v>
                </c:pt>
                <c:pt idx="2963">
                  <c:v>2.3531991671552406E-2</c:v>
                </c:pt>
                <c:pt idx="2964">
                  <c:v>2.3531591272942656E-2</c:v>
                </c:pt>
                <c:pt idx="2965">
                  <c:v>2.3531870689351697E-2</c:v>
                </c:pt>
                <c:pt idx="2966">
                  <c:v>2.3529949456556842E-2</c:v>
                </c:pt>
                <c:pt idx="2967">
                  <c:v>2.3529512249875317E-2</c:v>
                </c:pt>
                <c:pt idx="2968">
                  <c:v>2.3529085506272196E-2</c:v>
                </c:pt>
                <c:pt idx="2969">
                  <c:v>2.3528669225747478E-2</c:v>
                </c:pt>
                <c:pt idx="2970">
                  <c:v>2.3529744167280764E-2</c:v>
                </c:pt>
                <c:pt idx="2971">
                  <c:v>2.3528609104536243E-2</c:v>
                </c:pt>
                <c:pt idx="2972">
                  <c:v>2.3528224935527382E-2</c:v>
                </c:pt>
                <c:pt idx="2973">
                  <c:v>2.3527851230279988E-2</c:v>
                </c:pt>
                <c:pt idx="2974">
                  <c:v>2.3526642701055422E-2</c:v>
                </c:pt>
                <c:pt idx="2975">
                  <c:v>2.3528524945596017E-2</c:v>
                </c:pt>
                <c:pt idx="2976">
                  <c:v>2.3528932252872264E-2</c:v>
                </c:pt>
                <c:pt idx="2977">
                  <c:v>2.3527859663475714E-2</c:v>
                </c:pt>
                <c:pt idx="2978">
                  <c:v>2.3525303429034139E-2</c:v>
                </c:pt>
                <c:pt idx="2979">
                  <c:v>2.3523500962578617E-2</c:v>
                </c:pt>
                <c:pt idx="2980">
                  <c:v>2.3523201309727515E-2</c:v>
                </c:pt>
                <c:pt idx="2981">
                  <c:v>2.3522912118570778E-2</c:v>
                </c:pt>
                <c:pt idx="2982">
                  <c:v>2.3522633389122687E-2</c:v>
                </c:pt>
                <c:pt idx="2983">
                  <c:v>2.3526114979989549E-2</c:v>
                </c:pt>
                <c:pt idx="2984">
                  <c:v>2.3525860827319729E-2</c:v>
                </c:pt>
                <c:pt idx="2985">
                  <c:v>2.3525617139764747E-2</c:v>
                </c:pt>
                <c:pt idx="2986">
                  <c:v>2.3525383917322173E-2</c:v>
                </c:pt>
                <c:pt idx="2987">
                  <c:v>2.352513019182096E-2</c:v>
                </c:pt>
                <c:pt idx="2988">
                  <c:v>2.3524165452358248E-2</c:v>
                </c:pt>
                <c:pt idx="2989">
                  <c:v>2.3523964385894769E-2</c:v>
                </c:pt>
                <c:pt idx="2990">
                  <c:v>2.3524529195569407E-2</c:v>
                </c:pt>
                <c:pt idx="2991">
                  <c:v>2.3521325822132632E-2</c:v>
                </c:pt>
                <c:pt idx="2992">
                  <c:v>2.3523423973067781E-2</c:v>
                </c:pt>
                <c:pt idx="2993">
                  <c:v>2.3523264764311602E-2</c:v>
                </c:pt>
                <c:pt idx="2994">
                  <c:v>2.3523116019984747E-2</c:v>
                </c:pt>
                <c:pt idx="2995">
                  <c:v>2.3522977740087214E-2</c:v>
                </c:pt>
                <c:pt idx="2996">
                  <c:v>2.3522849924616507E-2</c:v>
                </c:pt>
                <c:pt idx="2997">
                  <c:v>2.3522732573570126E-2</c:v>
                </c:pt>
                <c:pt idx="2998">
                  <c:v>2.3522625686950571E-2</c:v>
                </c:pt>
                <c:pt idx="2999">
                  <c:v>2.3522529264752845E-2</c:v>
                </c:pt>
                <c:pt idx="3000">
                  <c:v>2.3522443306981944E-2</c:v>
                </c:pt>
                <c:pt idx="3001">
                  <c:v>2.3522367813637868E-2</c:v>
                </c:pt>
                <c:pt idx="3002">
                  <c:v>2.3522302784710625E-2</c:v>
                </c:pt>
                <c:pt idx="3003">
                  <c:v>2.3522248220217701E-2</c:v>
                </c:pt>
                <c:pt idx="3004">
                  <c:v>2.3519907422913863E-2</c:v>
                </c:pt>
                <c:pt idx="3005">
                  <c:v>2.3522937004170075E-2</c:v>
                </c:pt>
                <c:pt idx="3006">
                  <c:v>2.3522147242084346E-2</c:v>
                </c:pt>
                <c:pt idx="3007">
                  <c:v>2.3522133126016032E-2</c:v>
                </c:pt>
                <c:pt idx="3008">
                  <c:v>2.3522125877219469E-2</c:v>
                </c:pt>
                <c:pt idx="3009">
                  <c:v>2.3522123206610734E-2</c:v>
                </c:pt>
                <c:pt idx="3010">
                  <c:v>2.3522890765484469E-2</c:v>
                </c:pt>
                <c:pt idx="3011">
                  <c:v>2.3522122825095915E-2</c:v>
                </c:pt>
                <c:pt idx="3012">
                  <c:v>2.3522122825095915E-2</c:v>
                </c:pt>
                <c:pt idx="3013">
                  <c:v>2.3522122825093417E-2</c:v>
                </c:pt>
                <c:pt idx="3014">
                  <c:v>2.3522122825095915E-2</c:v>
                </c:pt>
                <c:pt idx="3015">
                  <c:v>2.3522122825095915E-2</c:v>
                </c:pt>
                <c:pt idx="3016">
                  <c:v>2.3522122825093417E-2</c:v>
                </c:pt>
                <c:pt idx="3017">
                  <c:v>2.3522122825093417E-2</c:v>
                </c:pt>
                <c:pt idx="3018">
                  <c:v>2.3522122825095915E-2</c:v>
                </c:pt>
                <c:pt idx="3019">
                  <c:v>2.3522122825095915E-2</c:v>
                </c:pt>
                <c:pt idx="3020">
                  <c:v>2.3522122825095915E-2</c:v>
                </c:pt>
                <c:pt idx="3021">
                  <c:v>2.3522122825095915E-2</c:v>
                </c:pt>
                <c:pt idx="3022">
                  <c:v>2.3522122825095915E-2</c:v>
                </c:pt>
                <c:pt idx="3023">
                  <c:v>2.3522122825095915E-2</c:v>
                </c:pt>
                <c:pt idx="3024">
                  <c:v>2.3522890765484469E-2</c:v>
                </c:pt>
                <c:pt idx="3025">
                  <c:v>2.3522122825095915E-2</c:v>
                </c:pt>
                <c:pt idx="3026">
                  <c:v>2.3519819204446849E-2</c:v>
                </c:pt>
                <c:pt idx="3027">
                  <c:v>2.3522122825093417E-2</c:v>
                </c:pt>
                <c:pt idx="3028">
                  <c:v>2.3522890765484469E-2</c:v>
                </c:pt>
                <c:pt idx="3029">
                  <c:v>2.3522122825095915E-2</c:v>
                </c:pt>
                <c:pt idx="3030">
                  <c:v>2.3519819204449607E-2</c:v>
                </c:pt>
                <c:pt idx="3031">
                  <c:v>2.3519051397736326E-2</c:v>
                </c:pt>
                <c:pt idx="3032">
                  <c:v>2.3519051397736326E-2</c:v>
                </c:pt>
                <c:pt idx="3033">
                  <c:v>2.3519051397736326E-2</c:v>
                </c:pt>
                <c:pt idx="3034">
                  <c:v>2.3519051397736326E-2</c:v>
                </c:pt>
                <c:pt idx="3035">
                  <c:v>2.3522122825093417E-2</c:v>
                </c:pt>
                <c:pt idx="3036">
                  <c:v>2.3522890765482047E-2</c:v>
                </c:pt>
                <c:pt idx="3037">
                  <c:v>2.3522122825095915E-2</c:v>
                </c:pt>
                <c:pt idx="3038">
                  <c:v>2.3522122825095915E-2</c:v>
                </c:pt>
                <c:pt idx="3039">
                  <c:v>2.3522890765482047E-2</c:v>
                </c:pt>
                <c:pt idx="3040">
                  <c:v>2.3522122825095915E-2</c:v>
                </c:pt>
                <c:pt idx="3041">
                  <c:v>2.3522122825093417E-2</c:v>
                </c:pt>
                <c:pt idx="3042">
                  <c:v>2.3522122825095915E-2</c:v>
                </c:pt>
                <c:pt idx="3043">
                  <c:v>2.3519819204449607E-2</c:v>
                </c:pt>
                <c:pt idx="3044">
                  <c:v>2.3522122825095915E-2</c:v>
                </c:pt>
                <c:pt idx="3045">
                  <c:v>2.3522122825095915E-2</c:v>
                </c:pt>
                <c:pt idx="3046">
                  <c:v>2.3522122825093417E-2</c:v>
                </c:pt>
                <c:pt idx="3047">
                  <c:v>2.3522122825095915E-2</c:v>
                </c:pt>
                <c:pt idx="3048">
                  <c:v>2.352289076548689E-2</c:v>
                </c:pt>
                <c:pt idx="3049">
                  <c:v>2.3522122825095915E-2</c:v>
                </c:pt>
                <c:pt idx="3050">
                  <c:v>2.3522122825093417E-2</c:v>
                </c:pt>
                <c:pt idx="3051">
                  <c:v>2.3522122825095915E-2</c:v>
                </c:pt>
                <c:pt idx="3052">
                  <c:v>2.3522122825093417E-2</c:v>
                </c:pt>
                <c:pt idx="3053">
                  <c:v>2.3522122825093417E-2</c:v>
                </c:pt>
                <c:pt idx="3054">
                  <c:v>2.3522122825095915E-2</c:v>
                </c:pt>
                <c:pt idx="3055">
                  <c:v>2.3522122825098413E-2</c:v>
                </c:pt>
                <c:pt idx="3056">
                  <c:v>2.3522890765482047E-2</c:v>
                </c:pt>
                <c:pt idx="3057">
                  <c:v>2.3522890765482047E-2</c:v>
                </c:pt>
                <c:pt idx="3058">
                  <c:v>2.3522122825095915E-2</c:v>
                </c:pt>
                <c:pt idx="3059">
                  <c:v>2.3522122825095915E-2</c:v>
                </c:pt>
                <c:pt idx="3060">
                  <c:v>2.3522122825095915E-2</c:v>
                </c:pt>
                <c:pt idx="3061">
                  <c:v>2.3522122825095915E-2</c:v>
                </c:pt>
                <c:pt idx="3062">
                  <c:v>2.3522890765482047E-2</c:v>
                </c:pt>
                <c:pt idx="3063">
                  <c:v>2.3522122825093417E-2</c:v>
                </c:pt>
                <c:pt idx="3064">
                  <c:v>2.3522122825093417E-2</c:v>
                </c:pt>
                <c:pt idx="3065">
                  <c:v>2.3519819204452362E-2</c:v>
                </c:pt>
                <c:pt idx="3066">
                  <c:v>2.3522122825095915E-2</c:v>
                </c:pt>
                <c:pt idx="3067">
                  <c:v>2.3522122825093417E-2</c:v>
                </c:pt>
                <c:pt idx="3068">
                  <c:v>2.3522122825095915E-2</c:v>
                </c:pt>
                <c:pt idx="3069">
                  <c:v>2.3522122825095915E-2</c:v>
                </c:pt>
                <c:pt idx="3070">
                  <c:v>2.3522122825090919E-2</c:v>
                </c:pt>
                <c:pt idx="3071">
                  <c:v>2.3521354918128547E-2</c:v>
                </c:pt>
                <c:pt idx="3072">
                  <c:v>2.3522122825093417E-2</c:v>
                </c:pt>
                <c:pt idx="3073">
                  <c:v>2.3522890765484469E-2</c:v>
                </c:pt>
                <c:pt idx="3074">
                  <c:v>2.3522890765482047E-2</c:v>
                </c:pt>
                <c:pt idx="3075">
                  <c:v>2.3522122825093417E-2</c:v>
                </c:pt>
                <c:pt idx="3076">
                  <c:v>2.3522890765484469E-2</c:v>
                </c:pt>
                <c:pt idx="3077">
                  <c:v>2.3522122825095915E-2</c:v>
                </c:pt>
                <c:pt idx="3078">
                  <c:v>2.3521354918128547E-2</c:v>
                </c:pt>
                <c:pt idx="3079">
                  <c:v>2.3521354918128547E-2</c:v>
                </c:pt>
                <c:pt idx="3080">
                  <c:v>2.3521354918128547E-2</c:v>
                </c:pt>
                <c:pt idx="3081">
                  <c:v>2.3522122825095915E-2</c:v>
                </c:pt>
                <c:pt idx="3082">
                  <c:v>2.3521354918128547E-2</c:v>
                </c:pt>
                <c:pt idx="3083">
                  <c:v>2.3519051397736326E-2</c:v>
                </c:pt>
                <c:pt idx="3084">
                  <c:v>2.3519051397736326E-2</c:v>
                </c:pt>
                <c:pt idx="3085">
                  <c:v>2.3519051397736326E-2</c:v>
                </c:pt>
                <c:pt idx="3086">
                  <c:v>2.3519051397736326E-2</c:v>
                </c:pt>
                <c:pt idx="3087">
                  <c:v>2.3522122825095915E-2</c:v>
                </c:pt>
                <c:pt idx="3088">
                  <c:v>2.3521354918125969E-2</c:v>
                </c:pt>
                <c:pt idx="3089">
                  <c:v>2.3521354918131124E-2</c:v>
                </c:pt>
                <c:pt idx="3090">
                  <c:v>2.3521354918128547E-2</c:v>
                </c:pt>
                <c:pt idx="3091">
                  <c:v>2.3520587044577823E-2</c:v>
                </c:pt>
                <c:pt idx="3092">
                  <c:v>2.3521354918128547E-2</c:v>
                </c:pt>
                <c:pt idx="3093">
                  <c:v>2.3521354918125969E-2</c:v>
                </c:pt>
                <c:pt idx="3094">
                  <c:v>2.3521354918128547E-2</c:v>
                </c:pt>
                <c:pt idx="3095">
                  <c:v>2.3522122825095915E-2</c:v>
                </c:pt>
                <c:pt idx="3096">
                  <c:v>2.3521354918125969E-2</c:v>
                </c:pt>
                <c:pt idx="3097">
                  <c:v>2.3521354918128547E-2</c:v>
                </c:pt>
                <c:pt idx="3098">
                  <c:v>2.3521354918125969E-2</c:v>
                </c:pt>
                <c:pt idx="3099">
                  <c:v>2.3521354918125969E-2</c:v>
                </c:pt>
                <c:pt idx="3100">
                  <c:v>2.3522122825095915E-2</c:v>
                </c:pt>
                <c:pt idx="3101">
                  <c:v>2.3521354918125969E-2</c:v>
                </c:pt>
                <c:pt idx="3102">
                  <c:v>2.3521354918125969E-2</c:v>
                </c:pt>
                <c:pt idx="3103">
                  <c:v>2.3521354918128547E-2</c:v>
                </c:pt>
                <c:pt idx="3104">
                  <c:v>2.3521354918125969E-2</c:v>
                </c:pt>
                <c:pt idx="3105">
                  <c:v>2.3521354918125969E-2</c:v>
                </c:pt>
                <c:pt idx="3106">
                  <c:v>2.3521354918128547E-2</c:v>
                </c:pt>
                <c:pt idx="3107">
                  <c:v>2.3521354918128547E-2</c:v>
                </c:pt>
                <c:pt idx="3108">
                  <c:v>2.3522890765484469E-2</c:v>
                </c:pt>
                <c:pt idx="3109">
                  <c:v>2.3522122825090919E-2</c:v>
                </c:pt>
                <c:pt idx="3110">
                  <c:v>2.3521354918128547E-2</c:v>
                </c:pt>
                <c:pt idx="3111">
                  <c:v>2.3521354918125969E-2</c:v>
                </c:pt>
                <c:pt idx="3112">
                  <c:v>2.3521354918128547E-2</c:v>
                </c:pt>
                <c:pt idx="3113">
                  <c:v>2.3521354918128547E-2</c:v>
                </c:pt>
                <c:pt idx="3114">
                  <c:v>2.3522122825095915E-2</c:v>
                </c:pt>
                <c:pt idx="3115">
                  <c:v>2.3521354918125969E-2</c:v>
                </c:pt>
                <c:pt idx="3116">
                  <c:v>2.3521354918128547E-2</c:v>
                </c:pt>
                <c:pt idx="3117">
                  <c:v>2.3521354918128547E-2</c:v>
                </c:pt>
                <c:pt idx="3118">
                  <c:v>2.3521354918128547E-2</c:v>
                </c:pt>
                <c:pt idx="3119">
                  <c:v>2.3521354918125969E-2</c:v>
                </c:pt>
                <c:pt idx="3120">
                  <c:v>2.3521354918128547E-2</c:v>
                </c:pt>
                <c:pt idx="3121">
                  <c:v>2.3521354918128547E-2</c:v>
                </c:pt>
                <c:pt idx="3122">
                  <c:v>2.3521354918125969E-2</c:v>
                </c:pt>
                <c:pt idx="3123">
                  <c:v>2.3520587044577823E-2</c:v>
                </c:pt>
                <c:pt idx="3124">
                  <c:v>2.3521354918125969E-2</c:v>
                </c:pt>
                <c:pt idx="3125">
                  <c:v>2.352289076548689E-2</c:v>
                </c:pt>
                <c:pt idx="3126">
                  <c:v>2.3522122825093417E-2</c:v>
                </c:pt>
                <c:pt idx="3127">
                  <c:v>2.3521354918128547E-2</c:v>
                </c:pt>
                <c:pt idx="3128">
                  <c:v>2.3522122825095915E-2</c:v>
                </c:pt>
                <c:pt idx="3129">
                  <c:v>2.3521354918128547E-2</c:v>
                </c:pt>
                <c:pt idx="3130">
                  <c:v>2.3522122825095915E-2</c:v>
                </c:pt>
                <c:pt idx="3131">
                  <c:v>2.3521354918128547E-2</c:v>
                </c:pt>
                <c:pt idx="3132">
                  <c:v>2.3521354918125969E-2</c:v>
                </c:pt>
                <c:pt idx="3133">
                  <c:v>2.3522122825093417E-2</c:v>
                </c:pt>
                <c:pt idx="3134">
                  <c:v>2.3521354918128547E-2</c:v>
                </c:pt>
                <c:pt idx="3135">
                  <c:v>2.3521354918128547E-2</c:v>
                </c:pt>
                <c:pt idx="3136">
                  <c:v>2.3521354918128547E-2</c:v>
                </c:pt>
                <c:pt idx="3137">
                  <c:v>2.3521354918128547E-2</c:v>
                </c:pt>
                <c:pt idx="3138">
                  <c:v>2.3521354918128547E-2</c:v>
                </c:pt>
                <c:pt idx="3139">
                  <c:v>2.3521354918128547E-2</c:v>
                </c:pt>
                <c:pt idx="3140">
                  <c:v>2.3521354918125969E-2</c:v>
                </c:pt>
                <c:pt idx="3141">
                  <c:v>2.3521354918128547E-2</c:v>
                </c:pt>
                <c:pt idx="3142">
                  <c:v>2.3522122825093417E-2</c:v>
                </c:pt>
                <c:pt idx="3143">
                  <c:v>2.3521354918125969E-2</c:v>
                </c:pt>
                <c:pt idx="3144">
                  <c:v>2.3522122825093417E-2</c:v>
                </c:pt>
                <c:pt idx="3145">
                  <c:v>2.3521354918128547E-2</c:v>
                </c:pt>
                <c:pt idx="3146">
                  <c:v>2.3520587044580488E-2</c:v>
                </c:pt>
                <c:pt idx="3147">
                  <c:v>2.3522122825098413E-2</c:v>
                </c:pt>
                <c:pt idx="3148">
                  <c:v>2.3521354918125969E-2</c:v>
                </c:pt>
                <c:pt idx="3149">
                  <c:v>2.3521354918128547E-2</c:v>
                </c:pt>
                <c:pt idx="3150">
                  <c:v>2.3521354918128547E-2</c:v>
                </c:pt>
                <c:pt idx="3151">
                  <c:v>2.3521354918125969E-2</c:v>
                </c:pt>
                <c:pt idx="3152">
                  <c:v>2.3521354918128547E-2</c:v>
                </c:pt>
                <c:pt idx="3153">
                  <c:v>2.3521354918128547E-2</c:v>
                </c:pt>
                <c:pt idx="3154">
                  <c:v>2.3521354918128547E-2</c:v>
                </c:pt>
                <c:pt idx="3155">
                  <c:v>2.3521354918125969E-2</c:v>
                </c:pt>
                <c:pt idx="3156">
                  <c:v>2.3522122825095915E-2</c:v>
                </c:pt>
                <c:pt idx="3157">
                  <c:v>2.3521354918128547E-2</c:v>
                </c:pt>
                <c:pt idx="3158">
                  <c:v>2.3521354918125969E-2</c:v>
                </c:pt>
                <c:pt idx="3159">
                  <c:v>2.3521354918125969E-2</c:v>
                </c:pt>
                <c:pt idx="3160">
                  <c:v>2.3522122825095915E-2</c:v>
                </c:pt>
                <c:pt idx="3161">
                  <c:v>2.3522122825098413E-2</c:v>
                </c:pt>
                <c:pt idx="3162">
                  <c:v>2.3521354918125969E-2</c:v>
                </c:pt>
                <c:pt idx="3163">
                  <c:v>2.3521354918128547E-2</c:v>
                </c:pt>
                <c:pt idx="3164">
                  <c:v>2.3521354918125969E-2</c:v>
                </c:pt>
                <c:pt idx="3165">
                  <c:v>2.3519051397739181E-2</c:v>
                </c:pt>
                <c:pt idx="3166">
                  <c:v>2.3522122825093417E-2</c:v>
                </c:pt>
                <c:pt idx="3167">
                  <c:v>2.3521354918128547E-2</c:v>
                </c:pt>
                <c:pt idx="3168">
                  <c:v>2.3521354918125969E-2</c:v>
                </c:pt>
                <c:pt idx="3169">
                  <c:v>2.3522890765484469E-2</c:v>
                </c:pt>
                <c:pt idx="3170">
                  <c:v>2.3521354918125969E-2</c:v>
                </c:pt>
                <c:pt idx="3171">
                  <c:v>2.3522122825098413E-2</c:v>
                </c:pt>
                <c:pt idx="3172">
                  <c:v>2.3521354918125969E-2</c:v>
                </c:pt>
                <c:pt idx="3173">
                  <c:v>2.3521354918128547E-2</c:v>
                </c:pt>
                <c:pt idx="3174">
                  <c:v>2.3521354918125969E-2</c:v>
                </c:pt>
                <c:pt idx="3175">
                  <c:v>2.3521354918125969E-2</c:v>
                </c:pt>
                <c:pt idx="3176">
                  <c:v>2.3521354918128547E-2</c:v>
                </c:pt>
                <c:pt idx="3177">
                  <c:v>2.3521354918128547E-2</c:v>
                </c:pt>
                <c:pt idx="3178">
                  <c:v>2.3521354918125969E-2</c:v>
                </c:pt>
                <c:pt idx="3179">
                  <c:v>2.3521354918125969E-2</c:v>
                </c:pt>
                <c:pt idx="3180">
                  <c:v>2.3521354918128547E-2</c:v>
                </c:pt>
                <c:pt idx="3181">
                  <c:v>2.3522122825095915E-2</c:v>
                </c:pt>
                <c:pt idx="3182">
                  <c:v>2.3521354918128547E-2</c:v>
                </c:pt>
                <c:pt idx="3183">
                  <c:v>2.3521354918128547E-2</c:v>
                </c:pt>
                <c:pt idx="3184">
                  <c:v>2.3521354918123388E-2</c:v>
                </c:pt>
                <c:pt idx="3185">
                  <c:v>2.3521354918125969E-2</c:v>
                </c:pt>
                <c:pt idx="3186">
                  <c:v>2.3521354918128547E-2</c:v>
                </c:pt>
                <c:pt idx="3187">
                  <c:v>2.3519051397736326E-2</c:v>
                </c:pt>
                <c:pt idx="3188">
                  <c:v>2.351905139773347E-2</c:v>
                </c:pt>
                <c:pt idx="3189">
                  <c:v>2.3519051397736326E-2</c:v>
                </c:pt>
                <c:pt idx="3190">
                  <c:v>2.3519051397736326E-2</c:v>
                </c:pt>
                <c:pt idx="3191">
                  <c:v>2.3521354918128547E-2</c:v>
                </c:pt>
                <c:pt idx="3192">
                  <c:v>2.3521354918125969E-2</c:v>
                </c:pt>
                <c:pt idx="3193">
                  <c:v>2.3521354918125969E-2</c:v>
                </c:pt>
                <c:pt idx="3194">
                  <c:v>2.3521354918128547E-2</c:v>
                </c:pt>
                <c:pt idx="3195">
                  <c:v>2.3520587044577823E-2</c:v>
                </c:pt>
                <c:pt idx="3196">
                  <c:v>2.3520587044577823E-2</c:v>
                </c:pt>
                <c:pt idx="3197">
                  <c:v>2.3520587044580488E-2</c:v>
                </c:pt>
                <c:pt idx="3198">
                  <c:v>2.3520587044580488E-2</c:v>
                </c:pt>
                <c:pt idx="3199">
                  <c:v>2.3520587044577823E-2</c:v>
                </c:pt>
                <c:pt idx="3200">
                  <c:v>2.3521354918125969E-2</c:v>
                </c:pt>
                <c:pt idx="3201">
                  <c:v>2.3521354918128547E-2</c:v>
                </c:pt>
                <c:pt idx="3202">
                  <c:v>2.3521354918125969E-2</c:v>
                </c:pt>
                <c:pt idx="3203">
                  <c:v>2.3521354918128547E-2</c:v>
                </c:pt>
                <c:pt idx="3204">
                  <c:v>2.3520587044577823E-2</c:v>
                </c:pt>
                <c:pt idx="3205">
                  <c:v>2.3520587044580488E-2</c:v>
                </c:pt>
                <c:pt idx="3206">
                  <c:v>2.3520587044580488E-2</c:v>
                </c:pt>
                <c:pt idx="3207">
                  <c:v>2.3520587044577823E-2</c:v>
                </c:pt>
                <c:pt idx="3208">
                  <c:v>2.3521354918128547E-2</c:v>
                </c:pt>
                <c:pt idx="3209">
                  <c:v>2.3521354918125969E-2</c:v>
                </c:pt>
                <c:pt idx="3210">
                  <c:v>2.3521354918128547E-2</c:v>
                </c:pt>
                <c:pt idx="3211">
                  <c:v>2.3521354918125969E-2</c:v>
                </c:pt>
                <c:pt idx="3212">
                  <c:v>2.3521354918128547E-2</c:v>
                </c:pt>
                <c:pt idx="3213">
                  <c:v>2.3521354918125969E-2</c:v>
                </c:pt>
                <c:pt idx="3214">
                  <c:v>2.3521354918128547E-2</c:v>
                </c:pt>
                <c:pt idx="3215">
                  <c:v>2.3521354918128547E-2</c:v>
                </c:pt>
                <c:pt idx="3216">
                  <c:v>2.3521354918128547E-2</c:v>
                </c:pt>
                <c:pt idx="3217">
                  <c:v>2.3520587044580488E-2</c:v>
                </c:pt>
                <c:pt idx="3218">
                  <c:v>2.3520587044580488E-2</c:v>
                </c:pt>
                <c:pt idx="3219">
                  <c:v>2.3520587044580488E-2</c:v>
                </c:pt>
                <c:pt idx="3220">
                  <c:v>2.3520587044580488E-2</c:v>
                </c:pt>
                <c:pt idx="3221">
                  <c:v>2.3521354918128547E-2</c:v>
                </c:pt>
                <c:pt idx="3222">
                  <c:v>2.3521354918125969E-2</c:v>
                </c:pt>
                <c:pt idx="3223">
                  <c:v>2.3521354918125969E-2</c:v>
                </c:pt>
                <c:pt idx="3224">
                  <c:v>2.3521354918128547E-2</c:v>
                </c:pt>
                <c:pt idx="3225">
                  <c:v>2.3522122825093417E-2</c:v>
                </c:pt>
                <c:pt idx="3226">
                  <c:v>2.3520587044577823E-2</c:v>
                </c:pt>
                <c:pt idx="3227">
                  <c:v>2.3520587044577823E-2</c:v>
                </c:pt>
                <c:pt idx="3228">
                  <c:v>2.3520587044580488E-2</c:v>
                </c:pt>
                <c:pt idx="3229">
                  <c:v>2.3522122825095915E-2</c:v>
                </c:pt>
                <c:pt idx="3230">
                  <c:v>2.3521354918125969E-2</c:v>
                </c:pt>
                <c:pt idx="3231">
                  <c:v>2.3521354918123388E-2</c:v>
                </c:pt>
                <c:pt idx="3232">
                  <c:v>2.3521354918128547E-2</c:v>
                </c:pt>
                <c:pt idx="3233">
                  <c:v>2.3521354918128547E-2</c:v>
                </c:pt>
                <c:pt idx="3234">
                  <c:v>2.3521354918125969E-2</c:v>
                </c:pt>
                <c:pt idx="3235">
                  <c:v>2.3521354918128547E-2</c:v>
                </c:pt>
                <c:pt idx="3236">
                  <c:v>2.3521354918125969E-2</c:v>
                </c:pt>
                <c:pt idx="3237">
                  <c:v>2.3521354918128547E-2</c:v>
                </c:pt>
                <c:pt idx="3238">
                  <c:v>2.3521354918125969E-2</c:v>
                </c:pt>
                <c:pt idx="3239">
                  <c:v>2.3519051397736326E-2</c:v>
                </c:pt>
                <c:pt idx="3240">
                  <c:v>2.351905139773347E-2</c:v>
                </c:pt>
                <c:pt idx="3241">
                  <c:v>2.3519051397736326E-2</c:v>
                </c:pt>
                <c:pt idx="3242">
                  <c:v>2.3519051397736326E-2</c:v>
                </c:pt>
                <c:pt idx="3243">
                  <c:v>2.3521354918128547E-2</c:v>
                </c:pt>
                <c:pt idx="3244">
                  <c:v>2.3521354918128547E-2</c:v>
                </c:pt>
                <c:pt idx="3245">
                  <c:v>2.3521354918128547E-2</c:v>
                </c:pt>
                <c:pt idx="3246">
                  <c:v>2.3521354918125969E-2</c:v>
                </c:pt>
                <c:pt idx="3247">
                  <c:v>2.3522890765484469E-2</c:v>
                </c:pt>
                <c:pt idx="3248">
                  <c:v>2.3522122825095915E-2</c:v>
                </c:pt>
                <c:pt idx="3249">
                  <c:v>2.3522122825095915E-2</c:v>
                </c:pt>
                <c:pt idx="3250">
                  <c:v>2.3522890765484469E-2</c:v>
                </c:pt>
                <c:pt idx="3251">
                  <c:v>2.3522122825093417E-2</c:v>
                </c:pt>
                <c:pt idx="3252">
                  <c:v>2.3522122825095915E-2</c:v>
                </c:pt>
                <c:pt idx="3253">
                  <c:v>2.3522122825098413E-2</c:v>
                </c:pt>
                <c:pt idx="3254">
                  <c:v>2.3522122825093417E-2</c:v>
                </c:pt>
                <c:pt idx="3255">
                  <c:v>2.3522122825095915E-2</c:v>
                </c:pt>
                <c:pt idx="3256">
                  <c:v>2.3522122825095915E-2</c:v>
                </c:pt>
                <c:pt idx="3257">
                  <c:v>2.3522122825093417E-2</c:v>
                </c:pt>
                <c:pt idx="3258">
                  <c:v>2.3522122825093417E-2</c:v>
                </c:pt>
                <c:pt idx="3259">
                  <c:v>2.3522122825095915E-2</c:v>
                </c:pt>
                <c:pt idx="3260">
                  <c:v>2.3522122825095915E-2</c:v>
                </c:pt>
                <c:pt idx="3261">
                  <c:v>2.3522122825095915E-2</c:v>
                </c:pt>
                <c:pt idx="3262">
                  <c:v>2.3522122825095915E-2</c:v>
                </c:pt>
                <c:pt idx="3263">
                  <c:v>2.3522890765482047E-2</c:v>
                </c:pt>
                <c:pt idx="3264">
                  <c:v>2.3519819204446849E-2</c:v>
                </c:pt>
                <c:pt idx="3265">
                  <c:v>2.3522122825093417E-2</c:v>
                </c:pt>
                <c:pt idx="3266">
                  <c:v>2.3522122825095915E-2</c:v>
                </c:pt>
                <c:pt idx="3267">
                  <c:v>2.3522122825095915E-2</c:v>
                </c:pt>
                <c:pt idx="3268">
                  <c:v>2.3522122825093417E-2</c:v>
                </c:pt>
                <c:pt idx="3269">
                  <c:v>2.3522122825093417E-2</c:v>
                </c:pt>
                <c:pt idx="3270">
                  <c:v>2.3522890765484469E-2</c:v>
                </c:pt>
                <c:pt idx="3271">
                  <c:v>2.3522122825098413E-2</c:v>
                </c:pt>
                <c:pt idx="3272">
                  <c:v>2.3522122825093417E-2</c:v>
                </c:pt>
                <c:pt idx="3273">
                  <c:v>2.3522122825095915E-2</c:v>
                </c:pt>
                <c:pt idx="3274">
                  <c:v>2.3522122825095915E-2</c:v>
                </c:pt>
                <c:pt idx="3275">
                  <c:v>2.3522122825093417E-2</c:v>
                </c:pt>
                <c:pt idx="3276">
                  <c:v>2.3522122825093417E-2</c:v>
                </c:pt>
                <c:pt idx="3277">
                  <c:v>2.3519819204452362E-2</c:v>
                </c:pt>
                <c:pt idx="3278">
                  <c:v>2.3522122825095915E-2</c:v>
                </c:pt>
                <c:pt idx="3279">
                  <c:v>2.3522122825093417E-2</c:v>
                </c:pt>
                <c:pt idx="3280">
                  <c:v>2.3522122825093417E-2</c:v>
                </c:pt>
                <c:pt idx="3281">
                  <c:v>2.3522890765484469E-2</c:v>
                </c:pt>
                <c:pt idx="3282">
                  <c:v>2.3522122825093417E-2</c:v>
                </c:pt>
                <c:pt idx="3283">
                  <c:v>2.3522122825093417E-2</c:v>
                </c:pt>
                <c:pt idx="3284">
                  <c:v>2.3522890765484469E-2</c:v>
                </c:pt>
                <c:pt idx="3285">
                  <c:v>2.3521354918128547E-2</c:v>
                </c:pt>
                <c:pt idx="3286">
                  <c:v>2.3521354918128547E-2</c:v>
                </c:pt>
                <c:pt idx="3287">
                  <c:v>2.3522122825095915E-2</c:v>
                </c:pt>
                <c:pt idx="3288">
                  <c:v>2.3522890765484469E-2</c:v>
                </c:pt>
                <c:pt idx="3289">
                  <c:v>2.3522122825095915E-2</c:v>
                </c:pt>
                <c:pt idx="3290">
                  <c:v>2.3519819204446849E-2</c:v>
                </c:pt>
                <c:pt idx="3291">
                  <c:v>2.3519051397736326E-2</c:v>
                </c:pt>
                <c:pt idx="3292">
                  <c:v>2.351905139773347E-2</c:v>
                </c:pt>
                <c:pt idx="3293">
                  <c:v>2.3519051397736326E-2</c:v>
                </c:pt>
                <c:pt idx="3294">
                  <c:v>2.3519051397736326E-2</c:v>
                </c:pt>
                <c:pt idx="3295">
                  <c:v>2.3522122825095915E-2</c:v>
                </c:pt>
                <c:pt idx="3296">
                  <c:v>2.3522122825095915E-2</c:v>
                </c:pt>
                <c:pt idx="3297">
                  <c:v>2.3522890765484469E-2</c:v>
                </c:pt>
                <c:pt idx="3298">
                  <c:v>2.3522122825093417E-2</c:v>
                </c:pt>
                <c:pt idx="3299">
                  <c:v>2.3522890765484469E-2</c:v>
                </c:pt>
                <c:pt idx="3300">
                  <c:v>2.3522122825095915E-2</c:v>
                </c:pt>
                <c:pt idx="3301">
                  <c:v>2.3522122825093417E-2</c:v>
                </c:pt>
                <c:pt idx="3302">
                  <c:v>2.3522890765482047E-2</c:v>
                </c:pt>
                <c:pt idx="3303">
                  <c:v>2.3519819204449607E-2</c:v>
                </c:pt>
                <c:pt idx="3304">
                  <c:v>2.3522122825095915E-2</c:v>
                </c:pt>
                <c:pt idx="3305">
                  <c:v>2.3522122825093417E-2</c:v>
                </c:pt>
                <c:pt idx="3306">
                  <c:v>2.3522122825093417E-2</c:v>
                </c:pt>
                <c:pt idx="3307">
                  <c:v>2.3522122825095915E-2</c:v>
                </c:pt>
                <c:pt idx="3308">
                  <c:v>2.3522122825095915E-2</c:v>
                </c:pt>
                <c:pt idx="3309">
                  <c:v>2.3522122825098413E-2</c:v>
                </c:pt>
                <c:pt idx="3310">
                  <c:v>2.3522122825095915E-2</c:v>
                </c:pt>
                <c:pt idx="3311">
                  <c:v>2.3522122825093417E-2</c:v>
                </c:pt>
                <c:pt idx="3312">
                  <c:v>2.3522122825095915E-2</c:v>
                </c:pt>
                <c:pt idx="3313">
                  <c:v>2.3522122825095915E-2</c:v>
                </c:pt>
                <c:pt idx="3314">
                  <c:v>2.3522122825095915E-2</c:v>
                </c:pt>
                <c:pt idx="3315">
                  <c:v>2.3522122825095915E-2</c:v>
                </c:pt>
                <c:pt idx="3316">
                  <c:v>2.3519819204449607E-2</c:v>
                </c:pt>
                <c:pt idx="3317">
                  <c:v>2.3522890765484469E-2</c:v>
                </c:pt>
                <c:pt idx="3318">
                  <c:v>2.3522122825095915E-2</c:v>
                </c:pt>
                <c:pt idx="3319">
                  <c:v>2.3522122825095915E-2</c:v>
                </c:pt>
                <c:pt idx="3320">
                  <c:v>2.3522122825095915E-2</c:v>
                </c:pt>
                <c:pt idx="3321">
                  <c:v>2.3522122825095915E-2</c:v>
                </c:pt>
                <c:pt idx="3322">
                  <c:v>2.3522890765484469E-2</c:v>
                </c:pt>
                <c:pt idx="3323">
                  <c:v>2.3522122825093417E-2</c:v>
                </c:pt>
                <c:pt idx="3324">
                  <c:v>2.3522122825095915E-2</c:v>
                </c:pt>
                <c:pt idx="3325">
                  <c:v>2.3522122825095915E-2</c:v>
                </c:pt>
                <c:pt idx="3326">
                  <c:v>2.3522122825093417E-2</c:v>
                </c:pt>
                <c:pt idx="3327">
                  <c:v>2.3522122825093417E-2</c:v>
                </c:pt>
                <c:pt idx="3328">
                  <c:v>2.3522122825095915E-2</c:v>
                </c:pt>
                <c:pt idx="3329">
                  <c:v>2.3522122825095915E-2</c:v>
                </c:pt>
                <c:pt idx="3330">
                  <c:v>2.3522122825093417E-2</c:v>
                </c:pt>
                <c:pt idx="3331">
                  <c:v>2.3522122825095915E-2</c:v>
                </c:pt>
                <c:pt idx="3332">
                  <c:v>2.3522122825098413E-2</c:v>
                </c:pt>
                <c:pt idx="3333">
                  <c:v>2.3522122825095915E-2</c:v>
                </c:pt>
                <c:pt idx="3334">
                  <c:v>2.3522122825093417E-2</c:v>
                </c:pt>
                <c:pt idx="3335">
                  <c:v>2.3522122825098413E-2</c:v>
                </c:pt>
                <c:pt idx="3336">
                  <c:v>2.352289076548689E-2</c:v>
                </c:pt>
                <c:pt idx="3337">
                  <c:v>2.3522122825093417E-2</c:v>
                </c:pt>
                <c:pt idx="3338">
                  <c:v>2.3519819204449607E-2</c:v>
                </c:pt>
                <c:pt idx="3339">
                  <c:v>2.3522122825095915E-2</c:v>
                </c:pt>
                <c:pt idx="3340">
                  <c:v>2.3522890765484469E-2</c:v>
                </c:pt>
                <c:pt idx="3341">
                  <c:v>2.3522122825093417E-2</c:v>
                </c:pt>
                <c:pt idx="3342">
                  <c:v>2.3522122825093417E-2</c:v>
                </c:pt>
                <c:pt idx="3343">
                  <c:v>2.3519819204449607E-2</c:v>
                </c:pt>
                <c:pt idx="3344">
                  <c:v>2.3519819204449607E-2</c:v>
                </c:pt>
                <c:pt idx="3345">
                  <c:v>2.3519819204449607E-2</c:v>
                </c:pt>
                <c:pt idx="3346">
                  <c:v>2.3519819204452362E-2</c:v>
                </c:pt>
                <c:pt idx="3347">
                  <c:v>2.3522122825095915E-2</c:v>
                </c:pt>
                <c:pt idx="3348">
                  <c:v>2.3522890765482047E-2</c:v>
                </c:pt>
                <c:pt idx="3349">
                  <c:v>2.3522122825095915E-2</c:v>
                </c:pt>
                <c:pt idx="3350">
                  <c:v>2.3522122825095915E-2</c:v>
                </c:pt>
                <c:pt idx="3351">
                  <c:v>2.3519819204449607E-2</c:v>
                </c:pt>
                <c:pt idx="3352">
                  <c:v>2.3522122825093417E-2</c:v>
                </c:pt>
                <c:pt idx="3353">
                  <c:v>2.3522122825095915E-2</c:v>
                </c:pt>
                <c:pt idx="3354">
                  <c:v>2.3522122825093417E-2</c:v>
                </c:pt>
                <c:pt idx="3355">
                  <c:v>2.3522890765484469E-2</c:v>
                </c:pt>
                <c:pt idx="3356">
                  <c:v>2.3522122825095915E-2</c:v>
                </c:pt>
                <c:pt idx="3357">
                  <c:v>2.3522122825095915E-2</c:v>
                </c:pt>
                <c:pt idx="3358">
                  <c:v>2.3522122825093417E-2</c:v>
                </c:pt>
                <c:pt idx="3359">
                  <c:v>2.3522122825093417E-2</c:v>
                </c:pt>
                <c:pt idx="3360">
                  <c:v>2.3522890765482047E-2</c:v>
                </c:pt>
                <c:pt idx="3361">
                  <c:v>2.3522122825095915E-2</c:v>
                </c:pt>
                <c:pt idx="3362">
                  <c:v>2.3522122825093417E-2</c:v>
                </c:pt>
                <c:pt idx="3363">
                  <c:v>2.3522122825093417E-2</c:v>
                </c:pt>
                <c:pt idx="3364">
                  <c:v>2.3519819204449607E-2</c:v>
                </c:pt>
                <c:pt idx="3365">
                  <c:v>2.3522122825095915E-2</c:v>
                </c:pt>
                <c:pt idx="3366">
                  <c:v>2.3522122825095915E-2</c:v>
                </c:pt>
                <c:pt idx="3367">
                  <c:v>2.3522122825095915E-2</c:v>
                </c:pt>
                <c:pt idx="3368">
                  <c:v>2.3522890765484469E-2</c:v>
                </c:pt>
                <c:pt idx="3369">
                  <c:v>2.3522890765484469E-2</c:v>
                </c:pt>
                <c:pt idx="3370">
                  <c:v>2.3522122825095915E-2</c:v>
                </c:pt>
                <c:pt idx="3371">
                  <c:v>2.3522122825095915E-2</c:v>
                </c:pt>
                <c:pt idx="3372">
                  <c:v>2.3522122825095915E-2</c:v>
                </c:pt>
                <c:pt idx="3373">
                  <c:v>2.3522122825093417E-2</c:v>
                </c:pt>
                <c:pt idx="3374">
                  <c:v>2.3522890765482047E-2</c:v>
                </c:pt>
                <c:pt idx="3375">
                  <c:v>2.3522122825095915E-2</c:v>
                </c:pt>
                <c:pt idx="3376">
                  <c:v>2.3522122825095915E-2</c:v>
                </c:pt>
                <c:pt idx="3377">
                  <c:v>2.3522122825093417E-2</c:v>
                </c:pt>
                <c:pt idx="3378">
                  <c:v>2.3522122825095915E-2</c:v>
                </c:pt>
                <c:pt idx="3379">
                  <c:v>2.3522122825095915E-2</c:v>
                </c:pt>
                <c:pt idx="3380">
                  <c:v>2.3522122825093417E-2</c:v>
                </c:pt>
                <c:pt idx="3381">
                  <c:v>2.3522122825095915E-2</c:v>
                </c:pt>
                <c:pt idx="3382">
                  <c:v>2.3522122825095915E-2</c:v>
                </c:pt>
                <c:pt idx="3383">
                  <c:v>2.3522122825095915E-2</c:v>
                </c:pt>
                <c:pt idx="3384">
                  <c:v>2.3522122825090919E-2</c:v>
                </c:pt>
                <c:pt idx="3385">
                  <c:v>2.3522890765484469E-2</c:v>
                </c:pt>
                <c:pt idx="3386">
                  <c:v>2.3522890765484469E-2</c:v>
                </c:pt>
                <c:pt idx="3387">
                  <c:v>2.3522122825093417E-2</c:v>
                </c:pt>
                <c:pt idx="3388">
                  <c:v>2.3522890765484469E-2</c:v>
                </c:pt>
                <c:pt idx="3389">
                  <c:v>2.3522122825095915E-2</c:v>
                </c:pt>
                <c:pt idx="3390">
                  <c:v>2.3522122825095915E-2</c:v>
                </c:pt>
                <c:pt idx="3391">
                  <c:v>2.3521354918128547E-2</c:v>
                </c:pt>
                <c:pt idx="3392">
                  <c:v>2.3521354918125969E-2</c:v>
                </c:pt>
                <c:pt idx="3393">
                  <c:v>2.3522122825095915E-2</c:v>
                </c:pt>
                <c:pt idx="3394">
                  <c:v>2.3521354918125969E-2</c:v>
                </c:pt>
                <c:pt idx="3395">
                  <c:v>2.3519051397736326E-2</c:v>
                </c:pt>
                <c:pt idx="3396">
                  <c:v>2.351905139773347E-2</c:v>
                </c:pt>
                <c:pt idx="3397">
                  <c:v>2.3519051397736326E-2</c:v>
                </c:pt>
                <c:pt idx="3398">
                  <c:v>2.3522122825093417E-2</c:v>
                </c:pt>
                <c:pt idx="3399">
                  <c:v>2.3521354918128547E-2</c:v>
                </c:pt>
                <c:pt idx="3400">
                  <c:v>2.3521354918128547E-2</c:v>
                </c:pt>
                <c:pt idx="3401">
                  <c:v>2.3521354918128547E-2</c:v>
                </c:pt>
                <c:pt idx="3402">
                  <c:v>2.3521354918128547E-2</c:v>
                </c:pt>
                <c:pt idx="3403">
                  <c:v>2.351905139773347E-2</c:v>
                </c:pt>
                <c:pt idx="3404">
                  <c:v>2.3521354918128547E-2</c:v>
                </c:pt>
                <c:pt idx="3405">
                  <c:v>2.3521354918128547E-2</c:v>
                </c:pt>
                <c:pt idx="3406">
                  <c:v>2.3521354918131124E-2</c:v>
                </c:pt>
                <c:pt idx="3407">
                  <c:v>2.3522890765484469E-2</c:v>
                </c:pt>
                <c:pt idx="3408">
                  <c:v>2.3521354918125969E-2</c:v>
                </c:pt>
                <c:pt idx="3409">
                  <c:v>2.3521354918125969E-2</c:v>
                </c:pt>
                <c:pt idx="3410">
                  <c:v>2.3521354918125969E-2</c:v>
                </c:pt>
                <c:pt idx="3411">
                  <c:v>2.3521354918128547E-2</c:v>
                </c:pt>
                <c:pt idx="3412">
                  <c:v>2.3521354918128547E-2</c:v>
                </c:pt>
                <c:pt idx="3413">
                  <c:v>2.3521354918128547E-2</c:v>
                </c:pt>
                <c:pt idx="3414">
                  <c:v>2.3521354918125969E-2</c:v>
                </c:pt>
                <c:pt idx="3415">
                  <c:v>2.3521354918128547E-2</c:v>
                </c:pt>
                <c:pt idx="3416">
                  <c:v>2.3521354918128547E-2</c:v>
                </c:pt>
                <c:pt idx="3417">
                  <c:v>2.3521354918128547E-2</c:v>
                </c:pt>
                <c:pt idx="3418">
                  <c:v>2.3521354918125969E-2</c:v>
                </c:pt>
                <c:pt idx="3419">
                  <c:v>2.3521354918125969E-2</c:v>
                </c:pt>
                <c:pt idx="3420">
                  <c:v>2.3522122825095915E-2</c:v>
                </c:pt>
                <c:pt idx="3421">
                  <c:v>2.3522122825095915E-2</c:v>
                </c:pt>
                <c:pt idx="3422">
                  <c:v>2.3521354918125969E-2</c:v>
                </c:pt>
                <c:pt idx="3423">
                  <c:v>2.3521354918128547E-2</c:v>
                </c:pt>
                <c:pt idx="3424">
                  <c:v>2.3521354918128547E-2</c:v>
                </c:pt>
                <c:pt idx="3425">
                  <c:v>2.3521354918128547E-2</c:v>
                </c:pt>
                <c:pt idx="3426">
                  <c:v>2.3522122825093417E-2</c:v>
                </c:pt>
                <c:pt idx="3427">
                  <c:v>2.3521354918125969E-2</c:v>
                </c:pt>
                <c:pt idx="3428">
                  <c:v>2.3521354918128547E-2</c:v>
                </c:pt>
                <c:pt idx="3429">
                  <c:v>2.3522122825093417E-2</c:v>
                </c:pt>
                <c:pt idx="3430">
                  <c:v>2.3521354918128547E-2</c:v>
                </c:pt>
                <c:pt idx="3431">
                  <c:v>2.3521354918128547E-2</c:v>
                </c:pt>
                <c:pt idx="3432">
                  <c:v>2.3521354918128547E-2</c:v>
                </c:pt>
                <c:pt idx="3433">
                  <c:v>2.3521354918128547E-2</c:v>
                </c:pt>
                <c:pt idx="3434">
                  <c:v>2.3521354918128547E-2</c:v>
                </c:pt>
                <c:pt idx="3435">
                  <c:v>2.3520587044577823E-2</c:v>
                </c:pt>
                <c:pt idx="3436">
                  <c:v>2.3521354918128547E-2</c:v>
                </c:pt>
                <c:pt idx="3437">
                  <c:v>2.3522890765484469E-2</c:v>
                </c:pt>
                <c:pt idx="3438">
                  <c:v>2.3522122825095915E-2</c:v>
                </c:pt>
                <c:pt idx="3439">
                  <c:v>2.3521354918123388E-2</c:v>
                </c:pt>
                <c:pt idx="3440">
                  <c:v>2.3522122825093417E-2</c:v>
                </c:pt>
                <c:pt idx="3441">
                  <c:v>2.3521354918125969E-2</c:v>
                </c:pt>
                <c:pt idx="3442">
                  <c:v>2.3522890765484469E-2</c:v>
                </c:pt>
                <c:pt idx="3443">
                  <c:v>2.3521354918128547E-2</c:v>
                </c:pt>
                <c:pt idx="3444">
                  <c:v>2.3521354918125969E-2</c:v>
                </c:pt>
                <c:pt idx="3445">
                  <c:v>2.3522122825098413E-2</c:v>
                </c:pt>
                <c:pt idx="3446">
                  <c:v>2.3521354918128547E-2</c:v>
                </c:pt>
                <c:pt idx="3447">
                  <c:v>2.3519051397736326E-2</c:v>
                </c:pt>
                <c:pt idx="3448">
                  <c:v>2.3519051397736326E-2</c:v>
                </c:pt>
                <c:pt idx="3449">
                  <c:v>2.3519051397736326E-2</c:v>
                </c:pt>
                <c:pt idx="3450">
                  <c:v>2.3519051397736326E-2</c:v>
                </c:pt>
                <c:pt idx="3451">
                  <c:v>2.3521354918125969E-2</c:v>
                </c:pt>
                <c:pt idx="3452">
                  <c:v>2.3521354918128547E-2</c:v>
                </c:pt>
                <c:pt idx="3453">
                  <c:v>2.3522122825095915E-2</c:v>
                </c:pt>
                <c:pt idx="3454">
                  <c:v>2.3521354918125969E-2</c:v>
                </c:pt>
                <c:pt idx="3455">
                  <c:v>2.3521354918128547E-2</c:v>
                </c:pt>
                <c:pt idx="3456">
                  <c:v>2.3522122825095915E-2</c:v>
                </c:pt>
                <c:pt idx="3457">
                  <c:v>2.3520587044580488E-2</c:v>
                </c:pt>
                <c:pt idx="3458">
                  <c:v>2.3521354918128547E-2</c:v>
                </c:pt>
                <c:pt idx="3459">
                  <c:v>2.3522122825095915E-2</c:v>
                </c:pt>
                <c:pt idx="3460">
                  <c:v>2.3521354918128547E-2</c:v>
                </c:pt>
                <c:pt idx="3461">
                  <c:v>2.3521354918125969E-2</c:v>
                </c:pt>
                <c:pt idx="3462">
                  <c:v>2.3521354918128547E-2</c:v>
                </c:pt>
                <c:pt idx="3463">
                  <c:v>2.3521354918125969E-2</c:v>
                </c:pt>
                <c:pt idx="3464">
                  <c:v>2.3521354918128547E-2</c:v>
                </c:pt>
                <c:pt idx="3465">
                  <c:v>2.3521354918128547E-2</c:v>
                </c:pt>
                <c:pt idx="3466">
                  <c:v>2.3521354918128547E-2</c:v>
                </c:pt>
                <c:pt idx="3467">
                  <c:v>2.3521354918128547E-2</c:v>
                </c:pt>
                <c:pt idx="3468">
                  <c:v>2.3522122825093417E-2</c:v>
                </c:pt>
                <c:pt idx="3469">
                  <c:v>2.3521354918125969E-2</c:v>
                </c:pt>
                <c:pt idx="3470">
                  <c:v>2.3521354918125969E-2</c:v>
                </c:pt>
                <c:pt idx="3471">
                  <c:v>2.3521354918128547E-2</c:v>
                </c:pt>
                <c:pt idx="3472">
                  <c:v>2.3522122825095915E-2</c:v>
                </c:pt>
                <c:pt idx="3473">
                  <c:v>2.3522122825093417E-2</c:v>
                </c:pt>
                <c:pt idx="3474">
                  <c:v>2.3521354918128547E-2</c:v>
                </c:pt>
                <c:pt idx="3475">
                  <c:v>2.3521354918125969E-2</c:v>
                </c:pt>
                <c:pt idx="3476">
                  <c:v>2.3521354918128547E-2</c:v>
                </c:pt>
                <c:pt idx="3477">
                  <c:v>2.3519051397736326E-2</c:v>
                </c:pt>
                <c:pt idx="3478">
                  <c:v>2.3522122825095915E-2</c:v>
                </c:pt>
                <c:pt idx="3479">
                  <c:v>2.3521354918128547E-2</c:v>
                </c:pt>
                <c:pt idx="3480">
                  <c:v>2.3521354918125969E-2</c:v>
                </c:pt>
                <c:pt idx="3481">
                  <c:v>2.3522890765484469E-2</c:v>
                </c:pt>
                <c:pt idx="3482">
                  <c:v>2.3521354918128547E-2</c:v>
                </c:pt>
                <c:pt idx="3483">
                  <c:v>2.3522122825093417E-2</c:v>
                </c:pt>
                <c:pt idx="3484">
                  <c:v>2.3521354918128547E-2</c:v>
                </c:pt>
                <c:pt idx="3485">
                  <c:v>2.3521354918125969E-2</c:v>
                </c:pt>
                <c:pt idx="3486">
                  <c:v>2.3521354918125969E-2</c:v>
                </c:pt>
                <c:pt idx="3487">
                  <c:v>2.3521354918128547E-2</c:v>
                </c:pt>
                <c:pt idx="3488">
                  <c:v>2.3521354918128547E-2</c:v>
                </c:pt>
                <c:pt idx="3489">
                  <c:v>2.3521354918128547E-2</c:v>
                </c:pt>
                <c:pt idx="3490">
                  <c:v>2.3521354918128547E-2</c:v>
                </c:pt>
                <c:pt idx="3491">
                  <c:v>2.3521354918128547E-2</c:v>
                </c:pt>
                <c:pt idx="3492">
                  <c:v>2.3521354918128547E-2</c:v>
                </c:pt>
                <c:pt idx="3493">
                  <c:v>2.3522122825095915E-2</c:v>
                </c:pt>
                <c:pt idx="3494">
                  <c:v>2.3521354918125969E-2</c:v>
                </c:pt>
                <c:pt idx="3495">
                  <c:v>2.3521354918125969E-2</c:v>
                </c:pt>
                <c:pt idx="3496">
                  <c:v>2.3521354918128547E-2</c:v>
                </c:pt>
                <c:pt idx="3497">
                  <c:v>2.3521354918128547E-2</c:v>
                </c:pt>
                <c:pt idx="3498">
                  <c:v>2.3521354918128547E-2</c:v>
                </c:pt>
                <c:pt idx="3499">
                  <c:v>2.3519051397736326E-2</c:v>
                </c:pt>
                <c:pt idx="3500">
                  <c:v>2.3519051397736326E-2</c:v>
                </c:pt>
                <c:pt idx="3501">
                  <c:v>2.3519051397736326E-2</c:v>
                </c:pt>
                <c:pt idx="3502">
                  <c:v>2.351905139773347E-2</c:v>
                </c:pt>
                <c:pt idx="3503">
                  <c:v>2.3521354918128547E-2</c:v>
                </c:pt>
                <c:pt idx="3504">
                  <c:v>2.3521354918128547E-2</c:v>
                </c:pt>
                <c:pt idx="3505">
                  <c:v>2.3521354918128547E-2</c:v>
                </c:pt>
                <c:pt idx="3506">
                  <c:v>2.3521354918128547E-2</c:v>
                </c:pt>
                <c:pt idx="3507">
                  <c:v>2.3520587044583152E-2</c:v>
                </c:pt>
                <c:pt idx="3508">
                  <c:v>2.3520587044577823E-2</c:v>
                </c:pt>
                <c:pt idx="3509">
                  <c:v>2.3520587044577823E-2</c:v>
                </c:pt>
                <c:pt idx="3510">
                  <c:v>2.3520587044577823E-2</c:v>
                </c:pt>
                <c:pt idx="3511">
                  <c:v>2.3520587044580488E-2</c:v>
                </c:pt>
                <c:pt idx="3512">
                  <c:v>2.3521354918125969E-2</c:v>
                </c:pt>
                <c:pt idx="3513">
                  <c:v>2.3521354918128547E-2</c:v>
                </c:pt>
                <c:pt idx="3514">
                  <c:v>2.3521354918128547E-2</c:v>
                </c:pt>
                <c:pt idx="3515">
                  <c:v>2.3521354918125969E-2</c:v>
                </c:pt>
                <c:pt idx="3516">
                  <c:v>2.3520587044580488E-2</c:v>
                </c:pt>
                <c:pt idx="3517">
                  <c:v>2.3520587044577823E-2</c:v>
                </c:pt>
                <c:pt idx="3518">
                  <c:v>2.3520587044583152E-2</c:v>
                </c:pt>
                <c:pt idx="3519">
                  <c:v>2.3520587044577823E-2</c:v>
                </c:pt>
                <c:pt idx="3520">
                  <c:v>2.3521354918128547E-2</c:v>
                </c:pt>
                <c:pt idx="3521">
                  <c:v>2.3521354918125969E-2</c:v>
                </c:pt>
                <c:pt idx="3522">
                  <c:v>2.3521354918125969E-2</c:v>
                </c:pt>
                <c:pt idx="3523">
                  <c:v>2.3521354918128547E-2</c:v>
                </c:pt>
                <c:pt idx="3524">
                  <c:v>2.3521354918128547E-2</c:v>
                </c:pt>
                <c:pt idx="3525">
                  <c:v>2.3521354918128547E-2</c:v>
                </c:pt>
                <c:pt idx="3526">
                  <c:v>2.3521354918125969E-2</c:v>
                </c:pt>
                <c:pt idx="3527">
                  <c:v>2.3521354918128547E-2</c:v>
                </c:pt>
                <c:pt idx="3528">
                  <c:v>2.3521354918128547E-2</c:v>
                </c:pt>
                <c:pt idx="3529">
                  <c:v>2.3520587044577823E-2</c:v>
                </c:pt>
                <c:pt idx="3530">
                  <c:v>2.3520587044580488E-2</c:v>
                </c:pt>
                <c:pt idx="3531">
                  <c:v>2.3520587044577823E-2</c:v>
                </c:pt>
                <c:pt idx="3532">
                  <c:v>2.3520587044580488E-2</c:v>
                </c:pt>
                <c:pt idx="3533">
                  <c:v>2.3521354918128547E-2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58080"/>
        <c:axId val="180559872"/>
      </c:lineChart>
      <c:dateAx>
        <c:axId val="18055808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987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055987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805580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1.4890718208082632E-3</c:v>
                </c:pt>
                <c:pt idx="1">
                  <c:v>1.514039930654576E-3</c:v>
                </c:pt>
                <c:pt idx="2">
                  <c:v>1.5639570530634472E-3</c:v>
                </c:pt>
                <c:pt idx="3">
                  <c:v>1.6013996751063075E-3</c:v>
                </c:pt>
                <c:pt idx="4">
                  <c:v>1.646330826625686E-3</c:v>
                </c:pt>
                <c:pt idx="5">
                  <c:v>1.6972218476229983E-3</c:v>
                </c:pt>
                <c:pt idx="6">
                  <c:v>1.796458699292458E-3</c:v>
                </c:pt>
                <c:pt idx="7">
                  <c:v>1.8900661446341616E-3</c:v>
                </c:pt>
                <c:pt idx="8">
                  <c:v>1.9340686061486423E-3</c:v>
                </c:pt>
                <c:pt idx="9">
                  <c:v>1.9763876211609244E-3</c:v>
                </c:pt>
                <c:pt idx="10">
                  <c:v>2.0170231892713275E-3</c:v>
                </c:pt>
                <c:pt idx="11">
                  <c:v>2.0926949963584462E-3</c:v>
                </c:pt>
                <c:pt idx="12">
                  <c:v>2.1627309809435502E-3</c:v>
                </c:pt>
                <c:pt idx="13">
                  <c:v>2.1949493060713365E-3</c:v>
                </c:pt>
                <c:pt idx="14">
                  <c:v>2.2254841810998016E-3</c:v>
                </c:pt>
                <c:pt idx="15">
                  <c:v>2.2543356057891373E-3</c:v>
                </c:pt>
                <c:pt idx="16">
                  <c:v>2.306441727606412E-3</c:v>
                </c:pt>
                <c:pt idx="17">
                  <c:v>2.3529067918026669E-3</c:v>
                </c:pt>
                <c:pt idx="18">
                  <c:v>2.3733409584814069E-3</c:v>
                </c:pt>
                <c:pt idx="19">
                  <c:v>2.3920916725028718E-3</c:v>
                </c:pt>
                <c:pt idx="20">
                  <c:v>2.4091589338670616E-3</c:v>
                </c:pt>
                <c:pt idx="21">
                  <c:v>2.4434346970148013E-3</c:v>
                </c:pt>
                <c:pt idx="22">
                  <c:v>2.4695478096070644E-3</c:v>
                </c:pt>
                <c:pt idx="23">
                  <c:v>2.4695478096070644E-3</c:v>
                </c:pt>
                <c:pt idx="24">
                  <c:v>2.4783405631723099E-3</c:v>
                </c:pt>
                <c:pt idx="25">
                  <c:v>2.4872760762217894E-3</c:v>
                </c:pt>
                <c:pt idx="26">
                  <c:v>2.5056404065182392E-3</c:v>
                </c:pt>
                <c:pt idx="27">
                  <c:v>2.5244457232620476E-3</c:v>
                </c:pt>
                <c:pt idx="28">
                  <c:v>2.5340950337326973E-3</c:v>
                </c:pt>
                <c:pt idx="29">
                  <c:v>2.5438871038474531E-3</c:v>
                </c:pt>
                <c:pt idx="30">
                  <c:v>2.5538219334464429E-3</c:v>
                </c:pt>
                <c:pt idx="31">
                  <c:v>2.5741858641747939E-3</c:v>
                </c:pt>
                <c:pt idx="32">
                  <c:v>2.5949888473242311E-3</c:v>
                </c:pt>
                <c:pt idx="33">
                  <c:v>2.6056374748240074E-3</c:v>
                </c:pt>
                <c:pt idx="34">
                  <c:v>2.6164288618080178E-3</c:v>
                </c:pt>
                <c:pt idx="35">
                  <c:v>2.6273630085160704E-3</c:v>
                </c:pt>
                <c:pt idx="36">
                  <c:v>2.649726669918806E-3</c:v>
                </c:pt>
                <c:pt idx="37">
                  <c:v>2.6725271917094062E-3</c:v>
                </c:pt>
                <c:pt idx="38">
                  <c:v>2.6841751367978617E-3</c:v>
                </c:pt>
                <c:pt idx="39">
                  <c:v>2.6959658414504872E-3</c:v>
                </c:pt>
                <c:pt idx="40">
                  <c:v>2.707899305907091E-3</c:v>
                </c:pt>
                <c:pt idx="41">
                  <c:v>2.732262836939725E-3</c:v>
                </c:pt>
                <c:pt idx="42">
                  <c:v>2.7570607610538644E-3</c:v>
                </c:pt>
                <c:pt idx="43">
                  <c:v>2.776113739528796E-3</c:v>
                </c:pt>
                <c:pt idx="44">
                  <c:v>2.7954308301758601E-3</c:v>
                </c:pt>
                <c:pt idx="45">
                  <c:v>2.7954308301758601E-3</c:v>
                </c:pt>
                <c:pt idx="46">
                  <c:v>2.8217943797059775E-3</c:v>
                </c:pt>
                <c:pt idx="47">
                  <c:v>2.8485895601537692E-3</c:v>
                </c:pt>
                <c:pt idx="48">
                  <c:v>2.8622361423380482E-3</c:v>
                </c:pt>
                <c:pt idx="49">
                  <c:v>2.8760254844861777E-3</c:v>
                </c:pt>
                <c:pt idx="50">
                  <c:v>2.8899575865182214E-3</c:v>
                </c:pt>
                <c:pt idx="51">
                  <c:v>2.9183213138317399E-3</c:v>
                </c:pt>
                <c:pt idx="52">
                  <c:v>2.9471135943648363E-3</c:v>
                </c:pt>
                <c:pt idx="53">
                  <c:v>2.9617594962960681E-3</c:v>
                </c:pt>
                <c:pt idx="54">
                  <c:v>2.9840262364277947E-3</c:v>
                </c:pt>
                <c:pt idx="55">
                  <c:v>3.0218436562101658E-3</c:v>
                </c:pt>
                <c:pt idx="56">
                  <c:v>3.0218436562101658E-3</c:v>
                </c:pt>
                <c:pt idx="57">
                  <c:v>3.052632869442462E-3</c:v>
                </c:pt>
                <c:pt idx="58">
                  <c:v>3.0682780920798791E-3</c:v>
                </c:pt>
                <c:pt idx="59">
                  <c:v>3.0840660748410187E-3</c:v>
                </c:pt>
                <c:pt idx="60">
                  <c:v>3.0999968177258808E-3</c:v>
                </c:pt>
                <c:pt idx="61">
                  <c:v>3.1323614249867404E-3</c:v>
                </c:pt>
                <c:pt idx="62">
                  <c:v>3.1651473916216588E-3</c:v>
                </c:pt>
                <c:pt idx="63">
                  <c:v>3.1817919356846858E-3</c:v>
                </c:pt>
                <c:pt idx="64">
                  <c:v>3.1985792401112434E-3</c:v>
                </c:pt>
                <c:pt idx="65">
                  <c:v>3.2154733019407189E-3</c:v>
                </c:pt>
                <c:pt idx="66">
                  <c:v>3.249118564330189E-3</c:v>
                </c:pt>
                <c:pt idx="67">
                  <c:v>3.2824609886183964E-3</c:v>
                </c:pt>
                <c:pt idx="68">
                  <c:v>3.2990247672071149E-3</c:v>
                </c:pt>
                <c:pt idx="69">
                  <c:v>3.3155152884756234E-3</c:v>
                </c:pt>
                <c:pt idx="70">
                  <c:v>3.3319325525038579E-3</c:v>
                </c:pt>
                <c:pt idx="71">
                  <c:v>3.3645543339400064E-3</c:v>
                </c:pt>
                <c:pt idx="72">
                  <c:v>3.3968690356545039E-3</c:v>
                </c:pt>
                <c:pt idx="73">
                  <c:v>3.4129200132415605E-3</c:v>
                </c:pt>
                <c:pt idx="74">
                  <c:v>3.4288977334284709E-3</c:v>
                </c:pt>
                <c:pt idx="75">
                  <c:v>3.4763852301633591E-3</c:v>
                </c:pt>
                <c:pt idx="76">
                  <c:v>3.5232256500261627E-3</c:v>
                </c:pt>
                <c:pt idx="77">
                  <c:v>3.5386905685719228E-3</c:v>
                </c:pt>
                <c:pt idx="78">
                  <c:v>3.5770398897505551E-3</c:v>
                </c:pt>
                <c:pt idx="79">
                  <c:v>3.6149163002185958E-3</c:v>
                </c:pt>
                <c:pt idx="80">
                  <c:v>3.6299416742036072E-3</c:v>
                </c:pt>
                <c:pt idx="81">
                  <c:v>3.6448937907884726E-3</c:v>
                </c:pt>
                <c:pt idx="82">
                  <c:v>3.6597726498133198E-3</c:v>
                </c:pt>
                <c:pt idx="83">
                  <c:v>3.6893239841262471E-3</c:v>
                </c:pt>
                <c:pt idx="84">
                  <c:v>3.7185555111118873E-3</c:v>
                </c:pt>
                <c:pt idx="85">
                  <c:v>3.7330680826563878E-3</c:v>
                </c:pt>
                <c:pt idx="86">
                  <c:v>3.7475073967208061E-3</c:v>
                </c:pt>
                <c:pt idx="87">
                  <c:v>3.7618734532252063E-3</c:v>
                </c:pt>
                <c:pt idx="88">
                  <c:v>3.7974823918429657E-3</c:v>
                </c:pt>
                <c:pt idx="89">
                  <c:v>3.8326048723469341E-3</c:v>
                </c:pt>
                <c:pt idx="90">
                  <c:v>3.8326048723469341E-3</c:v>
                </c:pt>
                <c:pt idx="91">
                  <c:v>3.8465313834112891E-3</c:v>
                </c:pt>
                <c:pt idx="92">
                  <c:v>3.8603846369156258E-3</c:v>
                </c:pt>
                <c:pt idx="93">
                  <c:v>3.8878889389515336E-3</c:v>
                </c:pt>
                <c:pt idx="94">
                  <c:v>3.9150650747732385E-3</c:v>
                </c:pt>
                <c:pt idx="95">
                  <c:v>3.9285520401577401E-3</c:v>
                </c:pt>
                <c:pt idx="96">
                  <c:v>3.9419657479022874E-3</c:v>
                </c:pt>
                <c:pt idx="97">
                  <c:v>3.9553061980068804E-3</c:v>
                </c:pt>
                <c:pt idx="98">
                  <c:v>3.9817869455749388E-3</c:v>
                </c:pt>
                <c:pt idx="99">
                  <c:v>4.0079354216260299E-3</c:v>
                </c:pt>
                <c:pt idx="100">
                  <c:v>4.0209095832910435E-3</c:v>
                </c:pt>
                <c:pt idx="101">
                  <c:v>4.0338104872361669E-3</c:v>
                </c:pt>
                <c:pt idx="102">
                  <c:v>4.0466381335413359E-3</c:v>
                </c:pt>
                <c:pt idx="103">
                  <c:v>4.0720952936812438E-3</c:v>
                </c:pt>
                <c:pt idx="104">
                  <c:v>4.0972161414032371E-3</c:v>
                </c:pt>
                <c:pt idx="105">
                  <c:v>4.1096774990290186E-3</c:v>
                </c:pt>
                <c:pt idx="106">
                  <c:v>4.1220655988549737E-3</c:v>
                </c:pt>
                <c:pt idx="107">
                  <c:v>4.1343804408811025E-3</c:v>
                </c:pt>
                <c:pt idx="108">
                  <c:v>4.1648735307342477E-3</c:v>
                </c:pt>
                <c:pt idx="109">
                  <c:v>4.1948557845739032E-3</c:v>
                </c:pt>
                <c:pt idx="110">
                  <c:v>4.1948557845739032E-3</c:v>
                </c:pt>
                <c:pt idx="111">
                  <c:v>4.2067310798810098E-3</c:v>
                </c:pt>
                <c:pt idx="112">
                  <c:v>4.2185331174682261E-3</c:v>
                </c:pt>
                <c:pt idx="113">
                  <c:v>4.2419429821816124E-3</c:v>
                </c:pt>
                <c:pt idx="114">
                  <c:v>4.2650086892592753E-3</c:v>
                </c:pt>
                <c:pt idx="115">
                  <c:v>4.2764444375276156E-3</c:v>
                </c:pt>
                <c:pt idx="116">
                  <c:v>4.2878069279961295E-3</c:v>
                </c:pt>
                <c:pt idx="117">
                  <c:v>4.299096160584881E-3</c:v>
                </c:pt>
                <c:pt idx="118">
                  <c:v>4.3214823073345343E-3</c:v>
                </c:pt>
                <c:pt idx="119">
                  <c:v>4.3435205122221987E-3</c:v>
                </c:pt>
                <c:pt idx="120">
                  <c:v>4.3544434554121381E-3</c:v>
                </c:pt>
                <c:pt idx="121">
                  <c:v>4.3652931406423789E-3</c:v>
                </c:pt>
                <c:pt idx="122">
                  <c:v>4.3760695679928574E-3</c:v>
                </c:pt>
                <c:pt idx="123">
                  <c:v>4.3974319434614273E-3</c:v>
                </c:pt>
                <c:pt idx="124">
                  <c:v>4.4184426981175307E-3</c:v>
                </c:pt>
                <c:pt idx="125">
                  <c:v>4.4288528358293888E-3</c:v>
                </c:pt>
                <c:pt idx="126">
                  <c:v>4.4391897155815485E-3</c:v>
                </c:pt>
                <c:pt idx="127">
                  <c:v>4.4494762144342559E-3</c:v>
                </c:pt>
                <c:pt idx="128">
                  <c:v>4.4702723141831768E-3</c:v>
                </c:pt>
                <c:pt idx="129">
                  <c:v>4.4911707461814387E-3</c:v>
                </c:pt>
                <c:pt idx="130">
                  <c:v>4.501754390302537E-3</c:v>
                </c:pt>
                <c:pt idx="131">
                  <c:v>4.5124020389053499E-3</c:v>
                </c:pt>
                <c:pt idx="132">
                  <c:v>4.5231136920698134E-3</c:v>
                </c:pt>
                <c:pt idx="133">
                  <c:v>4.544807721069688E-3</c:v>
                </c:pt>
                <c:pt idx="134">
                  <c:v>4.5666003495448138E-3</c:v>
                </c:pt>
                <c:pt idx="135">
                  <c:v>4.5776320252777225E-3</c:v>
                </c:pt>
                <c:pt idx="136">
                  <c:v>4.5887277054923459E-3</c:v>
                </c:pt>
                <c:pt idx="137">
                  <c:v>4.6225814855116454E-3</c:v>
                </c:pt>
                <c:pt idx="138">
                  <c:v>4.65664588217507E-3</c:v>
                </c:pt>
                <c:pt idx="139">
                  <c:v>4.6681895942413121E-3</c:v>
                </c:pt>
                <c:pt idx="140">
                  <c:v>4.6797973108692048E-3</c:v>
                </c:pt>
                <c:pt idx="141">
                  <c:v>4.7032875383656858E-3</c:v>
                </c:pt>
                <c:pt idx="142">
                  <c:v>4.7268682233969628E-3</c:v>
                </c:pt>
                <c:pt idx="143">
                  <c:v>4.7387959630729171E-3</c:v>
                </c:pt>
                <c:pt idx="144">
                  <c:v>4.750787707310522E-3</c:v>
                </c:pt>
                <c:pt idx="145">
                  <c:v>4.7628434561897137E-3</c:v>
                </c:pt>
                <c:pt idx="146">
                  <c:v>4.7872319611652614E-3</c:v>
                </c:pt>
                <c:pt idx="147">
                  <c:v>4.8117064980424118E-3</c:v>
                </c:pt>
                <c:pt idx="148">
                  <c:v>4.8240822702094732E-3</c:v>
                </c:pt>
                <c:pt idx="149">
                  <c:v>4.8365220468582493E-3</c:v>
                </c:pt>
                <c:pt idx="150">
                  <c:v>4.8490258283084842E-3</c:v>
                </c:pt>
                <c:pt idx="151">
                  <c:v>4.8743127354367033E-3</c:v>
                </c:pt>
                <c:pt idx="152">
                  <c:v>4.8996810007650993E-3</c:v>
                </c:pt>
                <c:pt idx="153">
                  <c:v>4.912504805663076E-3</c:v>
                </c:pt>
                <c:pt idx="154">
                  <c:v>4.9253926152026395E-3</c:v>
                </c:pt>
                <c:pt idx="155">
                  <c:v>4.9383444294637258E-3</c:v>
                </c:pt>
                <c:pt idx="156">
                  <c:v>4.9645298680012218E-3</c:v>
                </c:pt>
                <c:pt idx="157">
                  <c:v>4.9907917338032348E-3</c:v>
                </c:pt>
                <c:pt idx="158">
                  <c:v>5.0040635717518711E-3</c:v>
                </c:pt>
                <c:pt idx="159">
                  <c:v>5.0173994145019662E-3</c:v>
                </c:pt>
                <c:pt idx="160">
                  <c:v>5.0307992619735842E-3</c:v>
                </c:pt>
                <c:pt idx="161">
                  <c:v>5.0647257817071356E-3</c:v>
                </c:pt>
                <c:pt idx="162">
                  <c:v>5.0987585710338124E-3</c:v>
                </c:pt>
                <c:pt idx="163">
                  <c:v>5.1125424472342473E-3</c:v>
                </c:pt>
                <c:pt idx="164">
                  <c:v>5.1263903282361412E-3</c:v>
                </c:pt>
                <c:pt idx="165">
                  <c:v>5.154373236546661E-3</c:v>
                </c:pt>
                <c:pt idx="166">
                  <c:v>5.1824219006579852E-3</c:v>
                </c:pt>
                <c:pt idx="167">
                  <c:v>5.1965898058270454E-3</c:v>
                </c:pt>
                <c:pt idx="168">
                  <c:v>5.2108217158775005E-3</c:v>
                </c:pt>
                <c:pt idx="169">
                  <c:v>5.2251176308093505E-3</c:v>
                </c:pt>
                <c:pt idx="170">
                  <c:v>5.2539994874223339E-3</c:v>
                </c:pt>
                <c:pt idx="171">
                  <c:v>5.2829413393506996E-3</c:v>
                </c:pt>
                <c:pt idx="172">
                  <c:v>5.2975572787694603E-3</c:v>
                </c:pt>
                <c:pt idx="173">
                  <c:v>5.3122372230696158E-3</c:v>
                </c:pt>
                <c:pt idx="174">
                  <c:v>5.3269811722511662E-3</c:v>
                </c:pt>
                <c:pt idx="175">
                  <c:v>5.3567621263539422E-3</c:v>
                </c:pt>
                <c:pt idx="176">
                  <c:v>5.3865970185107415E-3</c:v>
                </c:pt>
                <c:pt idx="177">
                  <c:v>5.4016609924190107E-3</c:v>
                </c:pt>
                <c:pt idx="178">
                  <c:v>5.4167889713685469E-3</c:v>
                </c:pt>
                <c:pt idx="179">
                  <c:v>5.431980955279414E-3</c:v>
                </c:pt>
                <c:pt idx="180">
                  <c:v>5.4704056239862631E-3</c:v>
                </c:pt>
                <c:pt idx="181">
                  <c:v>5.5089009496533947E-3</c:v>
                </c:pt>
                <c:pt idx="182">
                  <c:v>5.5244769634921198E-3</c:v>
                </c:pt>
                <c:pt idx="183">
                  <c:v>5.540116982531984E-3</c:v>
                </c:pt>
                <c:pt idx="184">
                  <c:v>5.5716966008922952E-3</c:v>
                </c:pt>
                <c:pt idx="185">
                  <c:v>5.603317108784367E-3</c:v>
                </c:pt>
                <c:pt idx="186">
                  <c:v>5.6192771531105024E-3</c:v>
                </c:pt>
                <c:pt idx="187">
                  <c:v>5.6353012023979687E-3</c:v>
                </c:pt>
                <c:pt idx="188">
                  <c:v>5.6513892568865742E-3</c:v>
                </c:pt>
                <c:pt idx="189">
                  <c:v>5.6838052992969068E-3</c:v>
                </c:pt>
                <c:pt idx="190">
                  <c:v>5.7161219004520092E-3</c:v>
                </c:pt>
                <c:pt idx="191">
                  <c:v>5.7323615748572365E-3</c:v>
                </c:pt>
                <c:pt idx="192">
                  <c:v>5.7486231530212706E-3</c:v>
                </c:pt>
                <c:pt idx="193">
                  <c:v>5.7649066349441114E-3</c:v>
                </c:pt>
                <c:pt idx="194">
                  <c:v>5.7976399769277265E-3</c:v>
                </c:pt>
                <c:pt idx="195">
                  <c:v>5.8302596000636697E-3</c:v>
                </c:pt>
                <c:pt idx="196">
                  <c:v>5.8466526007006081E-3</c:v>
                </c:pt>
                <c:pt idx="197">
                  <c:v>5.8630675050963532E-3</c:v>
                </c:pt>
                <c:pt idx="198">
                  <c:v>5.8795043132509051E-3</c:v>
                </c:pt>
                <c:pt idx="199">
                  <c:v>5.9125480453481316E-3</c:v>
                </c:pt>
                <c:pt idx="200">
                  <c:v>5.9454705835371158E-3</c:v>
                </c:pt>
                <c:pt idx="201">
                  <c:v>5.9620169104857013E-3</c:v>
                </c:pt>
                <c:pt idx="202">
                  <c:v>5.9785851411930935E-3</c:v>
                </c:pt>
                <c:pt idx="203">
                  <c:v>5.9951752757392285E-3</c:v>
                </c:pt>
                <c:pt idx="204">
                  <c:v>6.0369119759151602E-3</c:v>
                </c:pt>
                <c:pt idx="205">
                  <c:v>6.0784545053316208E-3</c:v>
                </c:pt>
                <c:pt idx="206">
                  <c:v>6.0784545053316208E-3</c:v>
                </c:pt>
                <c:pt idx="207">
                  <c:v>6.0951760625105322E-3</c:v>
                </c:pt>
                <c:pt idx="208">
                  <c:v>6.1119195236880586E-3</c:v>
                </c:pt>
                <c:pt idx="209">
                  <c:v>6.1455843669211419E-3</c:v>
                </c:pt>
                <c:pt idx="210">
                  <c:v>6.1791124060661673E-3</c:v>
                </c:pt>
                <c:pt idx="211">
                  <c:v>6.1959653861975994E-3</c:v>
                </c:pt>
                <c:pt idx="212">
                  <c:v>6.2128402700878382E-3</c:v>
                </c:pt>
                <c:pt idx="213">
                  <c:v>6.2297370578967559E-3</c:v>
                </c:pt>
                <c:pt idx="214">
                  <c:v>6.2637126263620502E-3</c:v>
                </c:pt>
                <c:pt idx="215">
                  <c:v>6.2975432472001103E-3</c:v>
                </c:pt>
                <c:pt idx="216">
                  <c:v>6.3145495541228058E-3</c:v>
                </c:pt>
                <c:pt idx="217">
                  <c:v>6.3315777649641802E-3</c:v>
                </c:pt>
                <c:pt idx="218">
                  <c:v>6.3486278795643614E-3</c:v>
                </c:pt>
                <c:pt idx="219">
                  <c:v>6.382914289062569E-3</c:v>
                </c:pt>
                <c:pt idx="220">
                  <c:v>6.4170473764324498E-3</c:v>
                </c:pt>
                <c:pt idx="221">
                  <c:v>6.434207010386217E-3</c:v>
                </c:pt>
                <c:pt idx="222">
                  <c:v>6.4513885480188549E-3</c:v>
                </c:pt>
                <c:pt idx="223">
                  <c:v>6.4685919896501076E-3</c:v>
                </c:pt>
                <c:pt idx="224">
                  <c:v>6.5031893582734313E-3</c:v>
                </c:pt>
                <c:pt idx="225">
                  <c:v>6.5376247948023547E-3</c:v>
                </c:pt>
                <c:pt idx="226">
                  <c:v>6.5549377557871935E-3</c:v>
                </c:pt>
                <c:pt idx="227">
                  <c:v>6.5722726206107751E-3</c:v>
                </c:pt>
                <c:pt idx="228">
                  <c:v>6.5896293893530355E-3</c:v>
                </c:pt>
                <c:pt idx="229">
                  <c:v>6.6245378372187247E-3</c:v>
                </c:pt>
                <c:pt idx="230">
                  <c:v>6.6592755032690576E-3</c:v>
                </c:pt>
                <c:pt idx="231">
                  <c:v>6.6767417915247762E-3</c:v>
                </c:pt>
                <c:pt idx="232">
                  <c:v>6.6942299836192376E-3</c:v>
                </c:pt>
                <c:pt idx="233">
                  <c:v>6.7117400797123139E-3</c:v>
                </c:pt>
                <c:pt idx="234">
                  <c:v>6.7469597291225369E-3</c:v>
                </c:pt>
                <c:pt idx="235">
                  <c:v>6.7819995031115354E-3</c:v>
                </c:pt>
                <c:pt idx="236">
                  <c:v>6.7996191186381338E-3</c:v>
                </c:pt>
                <c:pt idx="237">
                  <c:v>6.8172606382432832E-3</c:v>
                </c:pt>
                <c:pt idx="238">
                  <c:v>6.8349240617671114E-3</c:v>
                </c:pt>
                <c:pt idx="239">
                  <c:v>6.8704550372888917E-3</c:v>
                </c:pt>
                <c:pt idx="240">
                  <c:v>6.9057967951291488E-3</c:v>
                </c:pt>
                <c:pt idx="241">
                  <c:v>6.9235697384062433E-3</c:v>
                </c:pt>
                <c:pt idx="242">
                  <c:v>6.9413645855220807E-3</c:v>
                </c:pt>
                <c:pt idx="243">
                  <c:v>6.9591813366365329E-3</c:v>
                </c:pt>
                <c:pt idx="244">
                  <c:v>7.0040371266588686E-3</c:v>
                </c:pt>
                <c:pt idx="245">
                  <c:v>7.0485936517084014E-3</c:v>
                </c:pt>
                <c:pt idx="246">
                  <c:v>7.0665418266546709E-3</c:v>
                </c:pt>
                <c:pt idx="247">
                  <c:v>7.0845119054396832E-3</c:v>
                </c:pt>
                <c:pt idx="248">
                  <c:v>7.1297584183560581E-3</c:v>
                </c:pt>
                <c:pt idx="249">
                  <c:v>7.1746908597436487E-3</c:v>
                </c:pt>
                <c:pt idx="250">
                  <c:v>7.1746908597436487E-3</c:v>
                </c:pt>
                <c:pt idx="251">
                  <c:v>7.1927923625203505E-3</c:v>
                </c:pt>
                <c:pt idx="252">
                  <c:v>7.2109157693756032E-3</c:v>
                </c:pt>
                <c:pt idx="253">
                  <c:v>7.2473814926965474E-3</c:v>
                </c:pt>
                <c:pt idx="254">
                  <c:v>7.2836227104033924E-3</c:v>
                </c:pt>
                <c:pt idx="255">
                  <c:v>7.3018212790554315E-3</c:v>
                </c:pt>
                <c:pt idx="256">
                  <c:v>7.3200073935097976E-3</c:v>
                </c:pt>
                <c:pt idx="257">
                  <c:v>7.3381810536865544E-3</c:v>
                </c:pt>
                <c:pt idx="258">
                  <c:v>7.3746379248618155E-3</c:v>
                </c:pt>
                <c:pt idx="259">
                  <c:v>7.4107511524168501E-3</c:v>
                </c:pt>
                <c:pt idx="260">
                  <c:v>7.4288625415253051E-3</c:v>
                </c:pt>
                <c:pt idx="261">
                  <c:v>7.4469614763561509E-3</c:v>
                </c:pt>
                <c:pt idx="262">
                  <c:v>7.4650479570692596E-3</c:v>
                </c:pt>
                <c:pt idx="263">
                  <c:v>7.5013357041697759E-3</c:v>
                </c:pt>
                <c:pt idx="264">
                  <c:v>7.5372693373054744E-3</c:v>
                </c:pt>
                <c:pt idx="265">
                  <c:v>7.5552935467904092E-3</c:v>
                </c:pt>
                <c:pt idx="266">
                  <c:v>7.5733053020776708E-3</c:v>
                </c:pt>
                <c:pt idx="267">
                  <c:v>7.5913046030873232E-3</c:v>
                </c:pt>
                <c:pt idx="268">
                  <c:v>7.6274232892625804E-3</c:v>
                </c:pt>
                <c:pt idx="269">
                  <c:v>7.663177264589649E-3</c:v>
                </c:pt>
                <c:pt idx="270">
                  <c:v>7.6811142942911914E-3</c:v>
                </c:pt>
                <c:pt idx="271">
                  <c:v>7.6990388697950607E-3</c:v>
                </c:pt>
                <c:pt idx="272">
                  <c:v>7.7169509911012568E-3</c:v>
                </c:pt>
                <c:pt idx="273">
                  <c:v>7.7619200405254496E-3</c:v>
                </c:pt>
                <c:pt idx="274">
                  <c:v>7.8063247833881633E-3</c:v>
                </c:pt>
                <c:pt idx="275">
                  <c:v>7.8063247833881633E-3</c:v>
                </c:pt>
                <c:pt idx="276">
                  <c:v>7.8241621790287041E-3</c:v>
                </c:pt>
                <c:pt idx="277">
                  <c:v>7.8419871204715719E-3</c:v>
                </c:pt>
                <c:pt idx="278">
                  <c:v>7.8777678691821507E-3</c:v>
                </c:pt>
                <c:pt idx="279">
                  <c:v>7.9131623433070786E-3</c:v>
                </c:pt>
                <c:pt idx="280">
                  <c:v>7.9309250133619003E-3</c:v>
                </c:pt>
                <c:pt idx="281">
                  <c:v>7.9486752291391127E-3</c:v>
                </c:pt>
                <c:pt idx="282">
                  <c:v>7.966412990638716E-3</c:v>
                </c:pt>
                <c:pt idx="283">
                  <c:v>8.0020248601453403E-3</c:v>
                </c:pt>
                <c:pt idx="284">
                  <c:v>8.0372394936212288E-3</c:v>
                </c:pt>
                <c:pt idx="285">
                  <c:v>8.05491498365285E-3</c:v>
                </c:pt>
                <c:pt idx="286">
                  <c:v>8.0725780194068619E-3</c:v>
                </c:pt>
                <c:pt idx="287">
                  <c:v>8.0902286008832647E-3</c:v>
                </c:pt>
                <c:pt idx="288">
                  <c:v>8.1256716492994485E-3</c:v>
                </c:pt>
                <c:pt idx="289">
                  <c:v>8.1607063836131033E-3</c:v>
                </c:pt>
                <c:pt idx="290">
                  <c:v>8.1782946936215239E-3</c:v>
                </c:pt>
                <c:pt idx="291">
                  <c:v>8.1958705492723993E-3</c:v>
                </c:pt>
                <c:pt idx="292">
                  <c:v>8.2134339505657294E-3</c:v>
                </c:pt>
                <c:pt idx="293">
                  <c:v>8.2487082346993645E-3</c:v>
                </c:pt>
                <c:pt idx="294">
                  <c:v>8.2835630128030857E-3</c:v>
                </c:pt>
                <c:pt idx="295">
                  <c:v>8.3010641426284337E-3</c:v>
                </c:pt>
                <c:pt idx="296">
                  <c:v>8.3185528180962365E-3</c:v>
                </c:pt>
                <c:pt idx="297">
                  <c:v>8.3625035998702302E-3</c:v>
                </c:pt>
                <c:pt idx="298">
                  <c:v>8.4058093804717515E-3</c:v>
                </c:pt>
                <c:pt idx="299">
                  <c:v>8.4058093804717515E-3</c:v>
                </c:pt>
                <c:pt idx="300">
                  <c:v>8.4232233300340908E-3</c:v>
                </c:pt>
                <c:pt idx="301">
                  <c:v>8.4406248251589489E-3</c:v>
                </c:pt>
                <c:pt idx="302">
                  <c:v>8.4580138660061976E-3</c:v>
                </c:pt>
                <c:pt idx="303">
                  <c:v>8.492950786829212E-3</c:v>
                </c:pt>
                <c:pt idx="304">
                  <c:v>8.5274454860595483E-3</c:v>
                </c:pt>
                <c:pt idx="305">
                  <c:v>8.5447722551990068E-3</c:v>
                </c:pt>
                <c:pt idx="306">
                  <c:v>8.5708395245021052E-3</c:v>
                </c:pt>
                <c:pt idx="307">
                  <c:v>8.6141567498021487E-3</c:v>
                </c:pt>
                <c:pt idx="308">
                  <c:v>8.6141567498021487E-3</c:v>
                </c:pt>
                <c:pt idx="309">
                  <c:v>8.6484713288470516E-3</c:v>
                </c:pt>
                <c:pt idx="310">
                  <c:v>8.6657109175636293E-3</c:v>
                </c:pt>
                <c:pt idx="311">
                  <c:v>8.6829380519226618E-3</c:v>
                </c:pt>
                <c:pt idx="312">
                  <c:v>8.700152731924149E-3</c:v>
                </c:pt>
                <c:pt idx="313">
                  <c:v>8.7347525016134853E-3</c:v>
                </c:pt>
                <c:pt idx="314">
                  <c:v>8.768886908274709E-3</c:v>
                </c:pt>
                <c:pt idx="315">
                  <c:v>8.7860393164884698E-3</c:v>
                </c:pt>
                <c:pt idx="316">
                  <c:v>8.8031792703446854E-3</c:v>
                </c:pt>
                <c:pt idx="317">
                  <c:v>8.8203067697634197E-3</c:v>
                </c:pt>
                <c:pt idx="318">
                  <c:v>8.8547380403980469E-3</c:v>
                </c:pt>
                <c:pt idx="319">
                  <c:v>8.888692223862904E-3</c:v>
                </c:pt>
                <c:pt idx="320">
                  <c:v>8.9057574513340398E-3</c:v>
                </c:pt>
                <c:pt idx="321">
                  <c:v>8.9228102245275664E-3</c:v>
                </c:pt>
                <c:pt idx="322">
                  <c:v>8.9398505433635478E-3</c:v>
                </c:pt>
                <c:pt idx="323">
                  <c:v>8.9741133643173043E-3</c:v>
                </c:pt>
                <c:pt idx="324">
                  <c:v>9.0078872747323402E-3</c:v>
                </c:pt>
                <c:pt idx="325">
                  <c:v>9.0248653216207231E-3</c:v>
                </c:pt>
                <c:pt idx="326">
                  <c:v>9.0418309140716246E-3</c:v>
                </c:pt>
                <c:pt idx="327">
                  <c:v>9.0587840520850449E-3</c:v>
                </c:pt>
                <c:pt idx="328">
                  <c:v>9.11001731875416E-3</c:v>
                </c:pt>
                <c:pt idx="329">
                  <c:v>9.1602413381774994E-3</c:v>
                </c:pt>
                <c:pt idx="330">
                  <c:v>9.1771072954482946E-3</c:v>
                </c:pt>
                <c:pt idx="331">
                  <c:v>9.2195640630898801E-3</c:v>
                </c:pt>
                <c:pt idx="332">
                  <c:v>9.261250265559795E-3</c:v>
                </c:pt>
                <c:pt idx="333">
                  <c:v>9.2780414964455105E-3</c:v>
                </c:pt>
                <c:pt idx="334">
                  <c:v>9.2948202727338725E-3</c:v>
                </c:pt>
                <c:pt idx="335">
                  <c:v>9.3285780288177023E-3</c:v>
                </c:pt>
                <c:pt idx="336">
                  <c:v>9.3618108339121875E-3</c:v>
                </c:pt>
                <c:pt idx="337">
                  <c:v>9.378527338252951E-3</c:v>
                </c:pt>
                <c:pt idx="338">
                  <c:v>9.3952313879963611E-3</c:v>
                </c:pt>
                <c:pt idx="339">
                  <c:v>9.411922983382226E-3</c:v>
                </c:pt>
                <c:pt idx="340">
                  <c:v>9.4539620821842973E-3</c:v>
                </c:pt>
                <c:pt idx="341">
                  <c:v>9.4951941437493304E-3</c:v>
                </c:pt>
                <c:pt idx="342">
                  <c:v>9.4951941437493304E-3</c:v>
                </c:pt>
                <c:pt idx="343">
                  <c:v>9.5118110125103073E-3</c:v>
                </c:pt>
                <c:pt idx="344">
                  <c:v>9.5284154267538668E-3</c:v>
                </c:pt>
                <c:pt idx="345">
                  <c:v>9.5618366977578972E-3</c:v>
                </c:pt>
                <c:pt idx="346">
                  <c:v>9.5947085395131637E-3</c:v>
                </c:pt>
                <c:pt idx="347">
                  <c:v>9.6112506815693166E-3</c:v>
                </c:pt>
                <c:pt idx="348">
                  <c:v>9.6277803692679242E-3</c:v>
                </c:pt>
                <c:pt idx="349">
                  <c:v>9.6442976023691784E-3</c:v>
                </c:pt>
                <c:pt idx="350">
                  <c:v>9.6775506946489287E-3</c:v>
                </c:pt>
                <c:pt idx="351">
                  <c:v>9.710241990399382E-3</c:v>
                </c:pt>
                <c:pt idx="352">
                  <c:v>9.7266969512332935E-3</c:v>
                </c:pt>
                <c:pt idx="353">
                  <c:v>9.7431394576297237E-3</c:v>
                </c:pt>
                <c:pt idx="354">
                  <c:v>9.7595695095087365E-3</c:v>
                </c:pt>
                <c:pt idx="355">
                  <c:v>9.7926544641246949E-3</c:v>
                </c:pt>
                <c:pt idx="356">
                  <c:v>9.8251651724901023E-3</c:v>
                </c:pt>
                <c:pt idx="357">
                  <c:v>9.8415329520218364E-3</c:v>
                </c:pt>
                <c:pt idx="358">
                  <c:v>9.8578882771160892E-3</c:v>
                </c:pt>
                <c:pt idx="359">
                  <c:v>9.8742311476929245E-3</c:v>
                </c:pt>
                <c:pt idx="360">
                  <c:v>9.9071480044532478E-3</c:v>
                </c:pt>
                <c:pt idx="361">
                  <c:v>9.9394780852257725E-3</c:v>
                </c:pt>
                <c:pt idx="362">
                  <c:v>9.955758683375393E-3</c:v>
                </c:pt>
                <c:pt idx="363">
                  <c:v>9.9720268270875323E-3</c:v>
                </c:pt>
                <c:pt idx="364">
                  <c:v>9.9882825162023181E-3</c:v>
                </c:pt>
                <c:pt idx="365">
                  <c:v>1.00292785491507E-2</c:v>
                </c:pt>
                <c:pt idx="366">
                  <c:v>1.0069374144734411E-2</c:v>
                </c:pt>
                <c:pt idx="367">
                  <c:v>1.0069374144734411E-2</c:v>
                </c:pt>
                <c:pt idx="368">
                  <c:v>1.0085555106904565E-2</c:v>
                </c:pt>
                <c:pt idx="369">
                  <c:v>1.0101723614637237E-2</c:v>
                </c:pt>
                <c:pt idx="370">
                  <c:v>1.0134304390607696E-2</c:v>
                </c:pt>
                <c:pt idx="371">
                  <c:v>1.0166273100393752E-2</c:v>
                </c:pt>
                <c:pt idx="372">
                  <c:v>1.0182379335459402E-2</c:v>
                </c:pt>
                <c:pt idx="373">
                  <c:v>1.0198473116167506E-2</c:v>
                </c:pt>
                <c:pt idx="374">
                  <c:v>1.0214554442278256E-2</c:v>
                </c:pt>
                <c:pt idx="375">
                  <c:v>1.024696723299634E-2</c:v>
                </c:pt>
                <c:pt idx="376">
                  <c:v>1.0278755201627021E-2</c:v>
                </c:pt>
                <c:pt idx="377">
                  <c:v>1.0294774255150685E-2</c:v>
                </c:pt>
                <c:pt idx="378">
                  <c:v>1.0310780854156931E-2</c:v>
                </c:pt>
                <c:pt idx="379">
                  <c:v>1.032677499864576E-2</c:v>
                </c:pt>
                <c:pt idx="380">
                  <c:v>1.0359019839283334E-2</c:v>
                </c:pt>
                <c:pt idx="381">
                  <c:v>1.0390627031187094E-2</c:v>
                </c:pt>
                <c:pt idx="382">
                  <c:v>1.0406558903088836E-2</c:v>
                </c:pt>
                <c:pt idx="383">
                  <c:v>1.0422478320313289E-2</c:v>
                </c:pt>
                <c:pt idx="384">
                  <c:v>1.0438385283020324E-2</c:v>
                </c:pt>
                <c:pt idx="385">
                  <c:v>1.0470462207790021E-2</c:v>
                </c:pt>
                <c:pt idx="386">
                  <c:v>1.0501888588594355E-2</c:v>
                </c:pt>
                <c:pt idx="387">
                  <c:v>1.0517733278634367E-2</c:v>
                </c:pt>
                <c:pt idx="388">
                  <c:v>1.0533565514077026E-2</c:v>
                </c:pt>
                <c:pt idx="389">
                  <c:v>1.0549385295082203E-2</c:v>
                </c:pt>
                <c:pt idx="390">
                  <c:v>1.0581294336784453E-2</c:v>
                </c:pt>
                <c:pt idx="391">
                  <c:v>1.0612539873209315E-2</c:v>
                </c:pt>
                <c:pt idx="392">
                  <c:v>1.0628297381387597E-2</c:v>
                </c:pt>
                <c:pt idx="393">
                  <c:v>1.0644042434968526E-2</c:v>
                </c:pt>
                <c:pt idx="394">
                  <c:v>1.0659775033952101E-2</c:v>
                </c:pt>
                <c:pt idx="395">
                  <c:v>1.0691516224587971E-2</c:v>
                </c:pt>
                <c:pt idx="396">
                  <c:v>1.0722580884472421E-2</c:v>
                </c:pt>
                <c:pt idx="397">
                  <c:v>1.0738251210709038E-2</c:v>
                </c:pt>
                <c:pt idx="398">
                  <c:v>1.0753909082348301E-2</c:v>
                </c:pt>
                <c:pt idx="399">
                  <c:v>1.076955449939021E-2</c:v>
                </c:pt>
                <c:pt idx="400">
                  <c:v>1.0801127869495275E-2</c:v>
                </c:pt>
                <c:pt idx="401">
                  <c:v>1.0832011621824122E-2</c:v>
                </c:pt>
                <c:pt idx="402">
                  <c:v>1.0847594766039137E-2</c:v>
                </c:pt>
                <c:pt idx="403">
                  <c:v>1.0863165455576862E-2</c:v>
                </c:pt>
                <c:pt idx="404">
                  <c:v>1.0910451603454163E-2</c:v>
                </c:pt>
                <c:pt idx="405">
                  <c:v>1.0956328046818342E-2</c:v>
                </c:pt>
                <c:pt idx="406">
                  <c:v>1.0971811554334465E-2</c:v>
                </c:pt>
                <c:pt idx="407">
                  <c:v>1.0987282607173299E-2</c:v>
                </c:pt>
                <c:pt idx="408">
                  <c:v>1.101852042401319E-2</c:v>
                </c:pt>
                <c:pt idx="409">
                  <c:v>1.1049042272714971E-2</c:v>
                </c:pt>
                <c:pt idx="410">
                  <c:v>1.1064451052487101E-2</c:v>
                </c:pt>
                <c:pt idx="411">
                  <c:v>1.107984737782175E-2</c:v>
                </c:pt>
                <c:pt idx="412">
                  <c:v>1.1095231248399173E-2</c:v>
                </c:pt>
                <c:pt idx="413">
                  <c:v>1.1134145152658093E-2</c:v>
                </c:pt>
                <c:pt idx="414">
                  <c:v>1.1171963782645733E-2</c:v>
                </c:pt>
                <c:pt idx="415">
                  <c:v>1.11872729255591E-2</c:v>
                </c:pt>
                <c:pt idx="416">
                  <c:v>1.1202569613955049E-2</c:v>
                </c:pt>
                <c:pt idx="417">
                  <c:v>1.1233471987095456E-2</c:v>
                </c:pt>
                <c:pt idx="418">
                  <c:v>1.1263631821165632E-2</c:v>
                </c:pt>
                <c:pt idx="419">
                  <c:v>1.1278866236494878E-2</c:v>
                </c:pt>
                <c:pt idx="420">
                  <c:v>1.1294088197146834E-2</c:v>
                </c:pt>
                <c:pt idx="421">
                  <c:v>1.1309297703121501E-2</c:v>
                </c:pt>
                <c:pt idx="422">
                  <c:v>1.1340032392741506E-2</c:v>
                </c:pt>
                <c:pt idx="423">
                  <c:v>1.1370011180806827E-2</c:v>
                </c:pt>
                <c:pt idx="424">
                  <c:v>1.1385158413634855E-2</c:v>
                </c:pt>
                <c:pt idx="425">
                  <c:v>1.1400293191785593E-2</c:v>
                </c:pt>
                <c:pt idx="426">
                  <c:v>1.1415415515338978E-2</c:v>
                </c:pt>
                <c:pt idx="427">
                  <c:v>1.144598254563256E-2</c:v>
                </c:pt>
                <c:pt idx="428">
                  <c:v>1.1475780263179303E-2</c:v>
                </c:pt>
                <c:pt idx="429">
                  <c:v>1.1490840313506112E-2</c:v>
                </c:pt>
                <c:pt idx="430">
                  <c:v>1.1505887909155632E-2</c:v>
                </c:pt>
                <c:pt idx="431">
                  <c:v>1.1520923050207799E-2</c:v>
                </c:pt>
                <c:pt idx="432">
                  <c:v>1.1559005298282798E-2</c:v>
                </c:pt>
                <c:pt idx="433">
                  <c:v>1.1595911935549097E-2</c:v>
                </c:pt>
                <c:pt idx="434">
                  <c:v>1.1610872348697399E-2</c:v>
                </c:pt>
                <c:pt idx="435">
                  <c:v>1.1625820307088475E-2</c:v>
                </c:pt>
                <c:pt idx="436">
                  <c:v>1.1656052086594926E-2</c:v>
                </c:pt>
                <c:pt idx="437">
                  <c:v>1.1685487594199628E-2</c:v>
                </c:pt>
                <c:pt idx="438">
                  <c:v>1.1700373279284193E-2</c:v>
                </c:pt>
                <c:pt idx="439">
                  <c:v>1.1715246509691468E-2</c:v>
                </c:pt>
                <c:pt idx="440">
                  <c:v>1.173010728550139E-2</c:v>
                </c:pt>
                <c:pt idx="441">
                  <c:v>1.176017147149544E-2</c:v>
                </c:pt>
                <c:pt idx="442">
                  <c:v>1.1789425841728374E-2</c:v>
                </c:pt>
                <c:pt idx="443">
                  <c:v>1.1804224344151848E-2</c:v>
                </c:pt>
                <c:pt idx="444">
                  <c:v>1.1819010391818097E-2</c:v>
                </c:pt>
                <c:pt idx="445">
                  <c:v>1.1833783984807056E-2</c:v>
                </c:pt>
                <c:pt idx="446">
                  <c:v>1.1863680597219428E-2</c:v>
                </c:pt>
                <c:pt idx="447">
                  <c:v>1.1892753809989998E-2</c:v>
                </c:pt>
                <c:pt idx="448">
                  <c:v>1.1907465129592509E-2</c:v>
                </c:pt>
                <c:pt idx="449">
                  <c:v>1.1922163994437796E-2</c:v>
                </c:pt>
                <c:pt idx="450">
                  <c:v>1.1936850404685728E-2</c:v>
                </c:pt>
                <c:pt idx="451">
                  <c:v>1.196657946216817E-2</c:v>
                </c:pt>
                <c:pt idx="452">
                  <c:v>1.1995471498345012E-2</c:v>
                </c:pt>
                <c:pt idx="453">
                  <c:v>1.2010095635126561E-2</c:v>
                </c:pt>
                <c:pt idx="454">
                  <c:v>1.2024707317070948E-2</c:v>
                </c:pt>
                <c:pt idx="455">
                  <c:v>1.2039306544338046E-2</c:v>
                </c:pt>
                <c:pt idx="456">
                  <c:v>1.206886806482288E-2</c:v>
                </c:pt>
                <c:pt idx="457">
                  <c:v>1.2105050893382874E-2</c:v>
                </c:pt>
                <c:pt idx="458">
                  <c:v>1.2126640359158003E-2</c:v>
                </c:pt>
                <c:pt idx="459">
                  <c:v>1.2126640359158003E-2</c:v>
                </c:pt>
                <c:pt idx="460">
                  <c:v>1.2141152403524202E-2</c:v>
                </c:pt>
                <c:pt idx="461">
                  <c:v>1.2170546403531546E-2</c:v>
                </c:pt>
                <c:pt idx="462">
                  <c:v>1.2199076033576617E-2</c:v>
                </c:pt>
                <c:pt idx="463">
                  <c:v>1.2213525804236625E-2</c:v>
                </c:pt>
                <c:pt idx="464">
                  <c:v>1.2227963120219343E-2</c:v>
                </c:pt>
                <c:pt idx="465">
                  <c:v>1.2242387981444836E-2</c:v>
                </c:pt>
                <c:pt idx="466">
                  <c:v>1.2271614476855319E-2</c:v>
                </c:pt>
                <c:pt idx="467">
                  <c:v>1.2299962879254167E-2</c:v>
                </c:pt>
                <c:pt idx="468">
                  <c:v>1.2314325466853404E-2</c:v>
                </c:pt>
                <c:pt idx="469">
                  <c:v>1.2328675599775352E-2</c:v>
                </c:pt>
                <c:pt idx="470">
                  <c:v>1.2343013277860138E-2</c:v>
                </c:pt>
                <c:pt idx="471">
                  <c:v>1.2372072283168833E-2</c:v>
                </c:pt>
                <c:pt idx="472">
                  <c:v>1.2400239443026706E-2</c:v>
                </c:pt>
                <c:pt idx="473">
                  <c:v>1.2414514847485236E-2</c:v>
                </c:pt>
                <c:pt idx="474">
                  <c:v>1.2428777797186541E-2</c:v>
                </c:pt>
                <c:pt idx="475">
                  <c:v>1.2443028292050684E-2</c:v>
                </c:pt>
                <c:pt idx="476">
                  <c:v>1.2471919820979949E-2</c:v>
                </c:pt>
                <c:pt idx="477">
                  <c:v>1.2499905724414617E-2</c:v>
                </c:pt>
                <c:pt idx="478">
                  <c:v>1.2514093945572569E-2</c:v>
                </c:pt>
                <c:pt idx="479">
                  <c:v>1.2528269711973294E-2</c:v>
                </c:pt>
                <c:pt idx="480">
                  <c:v>1.2542433023696731E-2</c:v>
                </c:pt>
                <c:pt idx="481">
                  <c:v>1.2571157088743234E-2</c:v>
                </c:pt>
                <c:pt idx="482">
                  <c:v>1.2598961722778412E-2</c:v>
                </c:pt>
                <c:pt idx="483">
                  <c:v>1.2613062760635785E-2</c:v>
                </c:pt>
                <c:pt idx="484">
                  <c:v>1.2627151343735932E-2</c:v>
                </c:pt>
                <c:pt idx="485">
                  <c:v>1.2641227472158789E-2</c:v>
                </c:pt>
                <c:pt idx="486">
                  <c:v>1.2669784084939906E-2</c:v>
                </c:pt>
                <c:pt idx="487">
                  <c:v>1.2697407437798347E-2</c:v>
                </c:pt>
                <c:pt idx="488">
                  <c:v>1.2711421292195269E-2</c:v>
                </c:pt>
                <c:pt idx="489">
                  <c:v>1.27254226919149E-2</c:v>
                </c:pt>
                <c:pt idx="490">
                  <c:v>1.2739411636877307E-2</c:v>
                </c:pt>
                <c:pt idx="491">
                  <c:v>1.2767800808131113E-2</c:v>
                </c:pt>
                <c:pt idx="492">
                  <c:v>1.2795242868754997E-2</c:v>
                </c:pt>
                <c:pt idx="493">
                  <c:v>1.2809169539771403E-2</c:v>
                </c:pt>
                <c:pt idx="494">
                  <c:v>1.2823083756030584E-2</c:v>
                </c:pt>
                <c:pt idx="495">
                  <c:v>1.2836985517452604E-2</c:v>
                </c:pt>
                <c:pt idx="496">
                  <c:v>1.2872367996938916E-2</c:v>
                </c:pt>
                <c:pt idx="497">
                  <c:v>1.2906307502884573E-2</c:v>
                </c:pt>
                <c:pt idx="498">
                  <c:v>1.2920134535523431E-2</c:v>
                </c:pt>
                <c:pt idx="499">
                  <c:v>1.2933949113484999E-2</c:v>
                </c:pt>
                <c:pt idx="500">
                  <c:v>1.2969124050667968E-2</c:v>
                </c:pt>
                <c:pt idx="501">
                  <c:v>1.3002835180895289E-2</c:v>
                </c:pt>
                <c:pt idx="502">
                  <c:v>1.3002835180895289E-2</c:v>
                </c:pt>
                <c:pt idx="503">
                  <c:v>1.3016575029913824E-2</c:v>
                </c:pt>
                <c:pt idx="504">
                  <c:v>1.3030302424255069E-2</c:v>
                </c:pt>
                <c:pt idx="505">
                  <c:v>1.3058189324324232E-2</c:v>
                </c:pt>
                <c:pt idx="506">
                  <c:v>1.3085087966357989E-2</c:v>
                </c:pt>
                <c:pt idx="507">
                  <c:v>1.3098756165490499E-2</c:v>
                </c:pt>
                <c:pt idx="508">
                  <c:v>1.3112414988762922E-2</c:v>
                </c:pt>
                <c:pt idx="509">
                  <c:v>1.3126064436175255E-2</c:v>
                </c:pt>
                <c:pt idx="510">
                  <c:v>1.3153812667354714E-2</c:v>
                </c:pt>
                <c:pt idx="511">
                  <c:v>1.3180568466824027E-2</c:v>
                </c:pt>
                <c:pt idx="512">
                  <c:v>1.3194171034776048E-2</c:v>
                </c:pt>
                <c:pt idx="513">
                  <c:v>1.3207764226788044E-2</c:v>
                </c:pt>
                <c:pt idx="514">
                  <c:v>1.3221348043019887E-2</c:v>
                </c:pt>
                <c:pt idx="515">
                  <c:v>1.3248971990256209E-2</c:v>
                </c:pt>
                <c:pt idx="516">
                  <c:v>1.3275589548786826E-2</c:v>
                </c:pt>
                <c:pt idx="517">
                  <c:v>1.328912648547842E-2</c:v>
                </c:pt>
                <c:pt idx="518">
                  <c:v>1.3383622517277871E-2</c:v>
                </c:pt>
                <c:pt idx="519">
                  <c:v>1.3477659129774722E-2</c:v>
                </c:pt>
                <c:pt idx="520">
                  <c:v>1.3571236322649227E-2</c:v>
                </c:pt>
                <c:pt idx="521">
                  <c:v>1.3664354095501707E-2</c:v>
                </c:pt>
                <c:pt idx="522">
                  <c:v>1.3757012447932482E-2</c:v>
                </c:pt>
                <c:pt idx="523">
                  <c:v>1.3849211379781678E-2</c:v>
                </c:pt>
                <c:pt idx="524">
                  <c:v>1.3940950890489745E-2</c:v>
                </c:pt>
                <c:pt idx="525">
                  <c:v>1.4032230979736937E-2</c:v>
                </c:pt>
                <c:pt idx="526">
                  <c:v>1.4123051647283447E-2</c:v>
                </c:pt>
                <c:pt idx="527">
                  <c:v>1.4213412892649657E-2</c:v>
                </c:pt>
                <c:pt idx="528">
                  <c:v>1.4303314715595761E-2</c:v>
                </c:pt>
                <c:pt idx="529">
                  <c:v>1.4392757115722077E-2</c:v>
                </c:pt>
                <c:pt idx="530">
                  <c:v>1.4507079416548052E-2</c:v>
                </c:pt>
                <c:pt idx="531">
                  <c:v>1.4582872364146127E-2</c:v>
                </c:pt>
                <c:pt idx="532">
                  <c:v>1.4658327775904922E-2</c:v>
                </c:pt>
                <c:pt idx="533">
                  <c:v>1.4745932481314838E-2</c:v>
                </c:pt>
                <c:pt idx="534">
                  <c:v>1.4833077762306246E-2</c:v>
                </c:pt>
                <c:pt idx="535">
                  <c:v>1.4919763618479465E-2</c:v>
                </c:pt>
                <c:pt idx="536">
                  <c:v>1.500599004951475E-2</c:v>
                </c:pt>
                <c:pt idx="537">
                  <c:v>1.5091757055012422E-2</c:v>
                </c:pt>
                <c:pt idx="538">
                  <c:v>1.5177064634652737E-2</c:v>
                </c:pt>
                <c:pt idx="539">
                  <c:v>1.5261912788195886E-2</c:v>
                </c:pt>
                <c:pt idx="540">
                  <c:v>1.5346301515162253E-2</c:v>
                </c:pt>
                <c:pt idx="541">
                  <c:v>1.5430230815391965E-2</c:v>
                </c:pt>
                <c:pt idx="542">
                  <c:v>1.551370068856528E-2</c:v>
                </c:pt>
                <c:pt idx="543">
                  <c:v>1.5596711134282515E-2</c:v>
                </c:pt>
                <c:pt idx="544">
                  <c:v>1.5702763772553752E-2</c:v>
                </c:pt>
                <c:pt idx="545">
                  <c:v>1.5784724097160918E-2</c:v>
                </c:pt>
                <c:pt idx="546">
                  <c:v>1.5866224993272837E-2</c:v>
                </c:pt>
                <c:pt idx="547">
                  <c:v>1.5947266460649701E-2</c:v>
                </c:pt>
                <c:pt idx="548">
                  <c:v>1.6027848498891828E-2</c:v>
                </c:pt>
                <c:pt idx="549">
                  <c:v>1.6107971107759411E-2</c:v>
                </c:pt>
                <c:pt idx="550">
                  <c:v>1.618763428685277E-2</c:v>
                </c:pt>
                <c:pt idx="551">
                  <c:v>1.6266838036012032E-2</c:v>
                </c:pt>
                <c:pt idx="552">
                  <c:v>1.6345582354677646E-2</c:v>
                </c:pt>
                <c:pt idx="553">
                  <c:v>1.642386724284961E-2</c:v>
                </c:pt>
                <c:pt idx="554">
                  <c:v>1.6501692700048309E-2</c:v>
                </c:pt>
                <c:pt idx="555">
                  <c:v>1.6579058726113871E-2</c:v>
                </c:pt>
                <c:pt idx="556">
                  <c:v>1.6655965320566679E-2</c:v>
                </c:pt>
                <c:pt idx="557">
                  <c:v>1.6732412483246861E-2</c:v>
                </c:pt>
                <c:pt idx="558">
                  <c:v>1.6808400213754737E-2</c:v>
                </c:pt>
                <c:pt idx="559">
                  <c:v>1.6883928511930435E-2</c:v>
                </c:pt>
                <c:pt idx="560">
                  <c:v>1.695899737745421E-2</c:v>
                </c:pt>
                <c:pt idx="561">
                  <c:v>1.7033606809926383E-2</c:v>
                </c:pt>
                <c:pt idx="562">
                  <c:v>1.710775680918708E-2</c:v>
                </c:pt>
                <c:pt idx="563">
                  <c:v>1.7181447374916559E-2</c:v>
                </c:pt>
                <c:pt idx="564">
                  <c:v>1.7254678506795074E-2</c:v>
                </c:pt>
                <c:pt idx="565">
                  <c:v>1.7327450204502881E-2</c:v>
                </c:pt>
                <c:pt idx="566">
                  <c:v>1.7399762467880109E-2</c:v>
                </c:pt>
                <c:pt idx="567">
                  <c:v>1.7471632740893028E-2</c:v>
                </c:pt>
                <c:pt idx="568">
                  <c:v>1.7543164746012252E-2</c:v>
                </c:pt>
                <c:pt idx="569">
                  <c:v>1.7614375927363923E-2</c:v>
                </c:pt>
                <c:pt idx="570">
                  <c:v>1.768526628478817E-2</c:v>
                </c:pt>
                <c:pt idx="571">
                  <c:v>1.7755835817965249E-2</c:v>
                </c:pt>
                <c:pt idx="572">
                  <c:v>1.7826084526975094E-2</c:v>
                </c:pt>
                <c:pt idx="573">
                  <c:v>1.7896012411258155E-2</c:v>
                </c:pt>
                <c:pt idx="574">
                  <c:v>1.7965619470974303E-2</c:v>
                </c:pt>
                <c:pt idx="575">
                  <c:v>1.8034905705723858E-2</c:v>
                </c:pt>
                <c:pt idx="576">
                  <c:v>1.8103871115346948E-2</c:v>
                </c:pt>
                <c:pt idx="577">
                  <c:v>1.8192986653176035E-2</c:v>
                </c:pt>
                <c:pt idx="578">
                  <c:v>1.8240839458734115E-2</c:v>
                </c:pt>
                <c:pt idx="579">
                  <c:v>1.8308842392018576E-2</c:v>
                </c:pt>
                <c:pt idx="580">
                  <c:v>1.8376524499537084E-2</c:v>
                </c:pt>
                <c:pt idx="581">
                  <c:v>1.8443885780969893E-2</c:v>
                </c:pt>
                <c:pt idx="582">
                  <c:v>1.8554331556135395E-2</c:v>
                </c:pt>
                <c:pt idx="583">
                  <c:v>1.8615627322917661E-2</c:v>
                </c:pt>
                <c:pt idx="584">
                  <c:v>1.8681842795782444E-2</c:v>
                </c:pt>
                <c:pt idx="585">
                  <c:v>1.8757124772754707E-2</c:v>
                </c:pt>
                <c:pt idx="586">
                  <c:v>1.8813311260936771E-2</c:v>
                </c:pt>
                <c:pt idx="587">
                  <c:v>1.8878564252826635E-2</c:v>
                </c:pt>
                <c:pt idx="588">
                  <c:v>1.8943496417351824E-2</c:v>
                </c:pt>
                <c:pt idx="589">
                  <c:v>1.9017311755353816E-2</c:v>
                </c:pt>
                <c:pt idx="590">
                  <c:v>1.9072398263748624E-2</c:v>
                </c:pt>
                <c:pt idx="591">
                  <c:v>1.9136367945220556E-2</c:v>
                </c:pt>
                <c:pt idx="592">
                  <c:v>1.9200016798688324E-2</c:v>
                </c:pt>
                <c:pt idx="593">
                  <c:v>1.9263344823832185E-2</c:v>
                </c:pt>
                <c:pt idx="594">
                  <c:v>1.932635202081201E-2</c:v>
                </c:pt>
                <c:pt idx="595">
                  <c:v>1.9389038389148183E-2</c:v>
                </c:pt>
                <c:pt idx="596">
                  <c:v>1.9451403928680833E-2</c:v>
                </c:pt>
                <c:pt idx="597">
                  <c:v>1.9513448639489894E-2</c:v>
                </c:pt>
                <c:pt idx="598">
                  <c:v>1.9592748988177533E-2</c:v>
                </c:pt>
                <c:pt idx="599">
                  <c:v>1.9636575573738213E-2</c:v>
                </c:pt>
                <c:pt idx="600">
                  <c:v>1.9706357638504812E-2</c:v>
                </c:pt>
                <c:pt idx="601">
                  <c:v>1.9758419190454291E-2</c:v>
                </c:pt>
                <c:pt idx="602">
                  <c:v>1.9818859754368034E-2</c:v>
                </c:pt>
                <c:pt idx="603">
                  <c:v>1.988754183159358E-2</c:v>
                </c:pt>
                <c:pt idx="604">
                  <c:v>1.99387783923477E-2</c:v>
                </c:pt>
                <c:pt idx="605">
                  <c:v>1.999825646625375E-2</c:v>
                </c:pt>
                <c:pt idx="606">
                  <c:v>2.0057413709757554E-2</c:v>
                </c:pt>
                <c:pt idx="607">
                  <c:v>2.0116250122779178E-2</c:v>
                </c:pt>
                <c:pt idx="608">
                  <c:v>2.0174765705158748E-2</c:v>
                </c:pt>
                <c:pt idx="609">
                  <c:v>2.0232960456736393E-2</c:v>
                </c:pt>
                <c:pt idx="610">
                  <c:v>2.0290834377272304E-2</c:v>
                </c:pt>
                <c:pt idx="611">
                  <c:v>2.0348387466766482E-2</c:v>
                </c:pt>
                <c:pt idx="612">
                  <c:v>2.0405619724979118E-2</c:v>
                </c:pt>
                <c:pt idx="613">
                  <c:v>2.0462531151830277E-2</c:v>
                </c:pt>
                <c:pt idx="614">
                  <c:v>2.0519121747000213E-2</c:v>
                </c:pt>
                <c:pt idx="615">
                  <c:v>2.0575391510488927E-2</c:v>
                </c:pt>
                <c:pt idx="616">
                  <c:v>2.0639306956224956E-2</c:v>
                </c:pt>
                <c:pt idx="617">
                  <c:v>2.0694889222614421E-2</c:v>
                </c:pt>
                <c:pt idx="618">
                  <c:v>2.0742275809029209E-2</c:v>
                </c:pt>
                <c:pt idx="619">
                  <c:v>2.079742297889986E-2</c:v>
                </c:pt>
                <c:pt idx="620">
                  <c:v>2.0852620145737077E-2</c:v>
                </c:pt>
                <c:pt idx="621">
                  <c:v>2.0907868575088528E-2</c:v>
                </c:pt>
                <c:pt idx="622">
                  <c:v>2.0963168267114085E-2</c:v>
                </c:pt>
                <c:pt idx="623">
                  <c:v>2.1026430685537889E-2</c:v>
                </c:pt>
                <c:pt idx="624">
                  <c:v>2.1073921438707899E-2</c:v>
                </c:pt>
                <c:pt idx="625">
                  <c:v>2.11293749185959E-2</c:v>
                </c:pt>
                <c:pt idx="626">
                  <c:v>2.1184879660998135E-2</c:v>
                </c:pt>
                <c:pt idx="627">
                  <c:v>2.1248376423006476E-2</c:v>
                </c:pt>
                <c:pt idx="628">
                  <c:v>2.1296042934064729E-2</c:v>
                </c:pt>
                <c:pt idx="629">
                  <c:v>2.1351701464569217E-2</c:v>
                </c:pt>
                <c:pt idx="630">
                  <c:v>2.1407411257987619E-2</c:v>
                </c:pt>
                <c:pt idx="631">
                  <c:v>2.1463172314160062E-2</c:v>
                </c:pt>
                <c:pt idx="632">
                  <c:v>2.1518984633086546E-2</c:v>
                </c:pt>
                <c:pt idx="633">
                  <c:v>2.1574848214926945E-2</c:v>
                </c:pt>
                <c:pt idx="634">
                  <c:v>2.1643402179751803E-2</c:v>
                </c:pt>
                <c:pt idx="635">
                  <c:v>2.1694728509977779E-2</c:v>
                </c:pt>
                <c:pt idx="636">
                  <c:v>2.1750753203741979E-2</c:v>
                </c:pt>
                <c:pt idx="637">
                  <c:v>2.1806829160340158E-2</c:v>
                </c:pt>
                <c:pt idx="638">
                  <c:v>2.1862956379932186E-2</c:v>
                </c:pt>
                <c:pt idx="639">
                  <c:v>2.1919134862518064E-2</c:v>
                </c:pt>
                <c:pt idx="640">
                  <c:v>2.1975364608097792E-2</c:v>
                </c:pt>
                <c:pt idx="641">
                  <c:v>2.2031645616671369E-2</c:v>
                </c:pt>
                <c:pt idx="642">
                  <c:v>2.2087977888318733E-2</c:v>
                </c:pt>
                <c:pt idx="643">
                  <c:v>2.2144361423039882E-2</c:v>
                </c:pt>
                <c:pt idx="644">
                  <c:v>2.2200796220834818E-2</c:v>
                </c:pt>
                <c:pt idx="645">
                  <c:v>2.2257282281863411E-2</c:v>
                </c:pt>
                <c:pt idx="646">
                  <c:v>2.231381960596579E-2</c:v>
                </c:pt>
                <c:pt idx="647">
                  <c:v>2.2370408193141955E-2</c:v>
                </c:pt>
                <c:pt idx="648">
                  <c:v>2.2427048043631714E-2</c:v>
                </c:pt>
                <c:pt idx="649">
                  <c:v>2.2499946034075791E-2</c:v>
                </c:pt>
                <c:pt idx="650">
                  <c:v>2.2556703057636796E-2</c:v>
                </c:pt>
                <c:pt idx="651">
                  <c:v>2.2613511344511394E-2</c:v>
                </c:pt>
                <c:pt idx="652">
                  <c:v>2.2670370894699587E-2</c:v>
                </c:pt>
                <c:pt idx="653">
                  <c:v>2.2727281708201374E-2</c:v>
                </c:pt>
                <c:pt idx="654">
                  <c:v>2.2784243785016756E-2</c:v>
                </c:pt>
                <c:pt idx="655">
                  <c:v>2.2841257125145731E-2</c:v>
                </c:pt>
                <c:pt idx="656">
                  <c:v>2.2898321728828108E-2</c:v>
                </c:pt>
                <c:pt idx="657">
                  <c:v>2.295543759582408E-2</c:v>
                </c:pt>
                <c:pt idx="658">
                  <c:v>2.3012604726213581E-2</c:v>
                </c:pt>
                <c:pt idx="659">
                  <c:v>2.3069823120236421E-2</c:v>
                </c:pt>
                <c:pt idx="660">
                  <c:v>2.3141603226515262E-2</c:v>
                </c:pt>
                <c:pt idx="661">
                  <c:v>2.3184413698542627E-2</c:v>
                </c:pt>
                <c:pt idx="662">
                  <c:v>2.3241785882985866E-2</c:v>
                </c:pt>
                <c:pt idx="663">
                  <c:v>2.3299209331062443E-2</c:v>
                </c:pt>
                <c:pt idx="664">
                  <c:v>2.3356684042772358E-2</c:v>
                </c:pt>
                <c:pt idx="665">
                  <c:v>2.3414210018035675E-2</c:v>
                </c:pt>
                <c:pt idx="666">
                  <c:v>2.347178725693233E-2</c:v>
                </c:pt>
                <c:pt idx="667">
                  <c:v>2.352941575954226E-2</c:v>
                </c:pt>
                <c:pt idx="668">
                  <c:v>2.3587095525785529E-2</c:v>
                </c:pt>
                <c:pt idx="669">
                  <c:v>2.3644826555742071E-2</c:v>
                </c:pt>
                <c:pt idx="670">
                  <c:v>2.3702607251490093E-2</c:v>
                </c:pt>
                <c:pt idx="671">
                  <c:v>2.3760172342743857E-2</c:v>
                </c:pt>
                <c:pt idx="672">
                  <c:v>2.3817318881684812E-2</c:v>
                </c:pt>
                <c:pt idx="673">
                  <c:v>2.3874046868233023E-2</c:v>
                </c:pt>
                <c:pt idx="674">
                  <c:v>2.3930356301988809E-2</c:v>
                </c:pt>
                <c:pt idx="675">
                  <c:v>2.398624718295217E-2</c:v>
                </c:pt>
                <c:pt idx="676">
                  <c:v>2.4041719510723425E-2</c:v>
                </c:pt>
                <c:pt idx="677">
                  <c:v>2.4096773285382511E-2</c:v>
                </c:pt>
                <c:pt idx="678">
                  <c:v>2.4151408506529748E-2</c:v>
                </c:pt>
                <c:pt idx="679">
                  <c:v>2.4205625174005263E-2</c:v>
                </c:pt>
                <c:pt idx="680">
                  <c:v>2.4259423287649184E-2</c:v>
                </c:pt>
                <c:pt idx="681">
                  <c:v>2.432961849111237E-2</c:v>
                </c:pt>
                <c:pt idx="682">
                  <c:v>2.4365763852722822E-2</c:v>
                </c:pt>
                <c:pt idx="683">
                  <c:v>2.4418306303672921E-2</c:v>
                </c:pt>
                <c:pt idx="684">
                  <c:v>2.4470430200151938E-2</c:v>
                </c:pt>
                <c:pt idx="685">
                  <c:v>2.4540168058871714E-2</c:v>
                </c:pt>
                <c:pt idx="686">
                  <c:v>2.4586870968559271E-2</c:v>
                </c:pt>
                <c:pt idx="687">
                  <c:v>2.4624290560204543E-2</c:v>
                </c:pt>
                <c:pt idx="688">
                  <c:v>2.4674740236481085E-2</c:v>
                </c:pt>
                <c:pt idx="689">
                  <c:v>2.4724771357327313E-2</c:v>
                </c:pt>
                <c:pt idx="690">
                  <c:v>2.4774383922583354E-2</c:v>
                </c:pt>
                <c:pt idx="691">
                  <c:v>2.4823577931929464E-2</c:v>
                </c:pt>
                <c:pt idx="692">
                  <c:v>2.4872353385285706E-2</c:v>
                </c:pt>
                <c:pt idx="693">
                  <c:v>2.4920710282492209E-2</c:v>
                </c:pt>
                <c:pt idx="694">
                  <c:v>2.4968648623469036E-2</c:v>
                </c:pt>
                <c:pt idx="695">
                  <c:v>2.5016168407896444E-2</c:v>
                </c:pt>
                <c:pt idx="696">
                  <c:v>2.5063269635534624E-2</c:v>
                </c:pt>
                <c:pt idx="697">
                  <c:v>2.5109952306463512E-2</c:v>
                </c:pt>
                <c:pt idx="698">
                  <c:v>2.51562164204433E-2</c:v>
                </c:pt>
                <c:pt idx="699">
                  <c:v>2.5218607757420131E-2</c:v>
                </c:pt>
                <c:pt idx="700">
                  <c:v>2.5247488976596344E-2</c:v>
                </c:pt>
                <c:pt idx="701">
                  <c:v>2.5292497418529791E-2</c:v>
                </c:pt>
                <c:pt idx="702">
                  <c:v>2.533708730287465E-2</c:v>
                </c:pt>
                <c:pt idx="703">
                  <c:v>2.5381258629471048E-2</c:v>
                </c:pt>
                <c:pt idx="704">
                  <c:v>2.5425011398079178E-2</c:v>
                </c:pt>
                <c:pt idx="705">
                  <c:v>2.5468345608619103E-2</c:v>
                </c:pt>
                <c:pt idx="706">
                  <c:v>2.5511261260930951E-2</c:v>
                </c:pt>
                <c:pt idx="707">
                  <c:v>2.5553758354774914E-2</c:v>
                </c:pt>
                <c:pt idx="708">
                  <c:v>2.5595836890230927E-2</c:v>
                </c:pt>
                <c:pt idx="709">
                  <c:v>2.5637496866899312E-2</c:v>
                </c:pt>
                <c:pt idx="710">
                  <c:v>2.5678738284700131E-2</c:v>
                </c:pt>
                <c:pt idx="711">
                  <c:v>2.5719561143633385E-2</c:v>
                </c:pt>
                <c:pt idx="712">
                  <c:v>2.5759965443379329E-2</c:v>
                </c:pt>
                <c:pt idx="713">
                  <c:v>2.5799951183858028E-2</c:v>
                </c:pt>
                <c:pt idx="714">
                  <c:v>2.5839518364909608E-2</c:v>
                </c:pt>
                <c:pt idx="715">
                  <c:v>2.5878666986534071E-2</c:v>
                </c:pt>
                <c:pt idx="716">
                  <c:v>2.5917397048411672E-2</c:v>
                </c:pt>
                <c:pt idx="717">
                  <c:v>2.5955708550542411E-2</c:v>
                </c:pt>
                <c:pt idx="718">
                  <c:v>2.599360149268648E-2</c:v>
                </c:pt>
                <c:pt idx="719">
                  <c:v>2.6031075874684007E-2</c:v>
                </c:pt>
                <c:pt idx="720">
                  <c:v>2.6068131696614927E-2</c:v>
                </c:pt>
                <c:pt idx="721">
                  <c:v>2.6104768958159497E-2</c:v>
                </c:pt>
                <c:pt idx="722">
                  <c:v>2.614098765923778E-2</c:v>
                </c:pt>
                <c:pt idx="723">
                  <c:v>2.6176861106810279E-2</c:v>
                </c:pt>
                <c:pt idx="724">
                  <c:v>2.6212485119510021E-2</c:v>
                </c:pt>
                <c:pt idx="725">
                  <c:v>2.6247860274555279E-2</c:v>
                </c:pt>
                <c:pt idx="726">
                  <c:v>2.6282986571866118E-2</c:v>
                </c:pt>
                <c:pt idx="727">
                  <c:v>2.6317864011282666E-2</c:v>
                </c:pt>
                <c:pt idx="728">
                  <c:v>2.6352492592884857E-2</c:v>
                </c:pt>
                <c:pt idx="729">
                  <c:v>2.6386872316432886E-2</c:v>
                </c:pt>
                <c:pt idx="730">
                  <c:v>2.6421003181846814E-2</c:v>
                </c:pt>
                <c:pt idx="731">
                  <c:v>2.6466463883130231E-2</c:v>
                </c:pt>
                <c:pt idx="732">
                  <c:v>2.6488518338432243E-2</c:v>
                </c:pt>
                <c:pt idx="733">
                  <c:v>2.6533348963617698E-2</c:v>
                </c:pt>
                <c:pt idx="734">
                  <c:v>2.6555038061921721E-2</c:v>
                </c:pt>
                <c:pt idx="735">
                  <c:v>2.6587924636025662E-2</c:v>
                </c:pt>
                <c:pt idx="736">
                  <c:v>2.6620562351755694E-2</c:v>
                </c:pt>
                <c:pt idx="737">
                  <c:v>2.6669388879763112E-2</c:v>
                </c:pt>
                <c:pt idx="738">
                  <c:v>2.6707895986719521E-2</c:v>
                </c:pt>
                <c:pt idx="739">
                  <c:v>2.6728030864404673E-2</c:v>
                </c:pt>
                <c:pt idx="740">
                  <c:v>2.6762845815726521E-2</c:v>
                </c:pt>
                <c:pt idx="741">
                  <c:v>2.6790933712428355E-2</c:v>
                </c:pt>
                <c:pt idx="742">
                  <c:v>2.6822011800771151E-2</c:v>
                </c:pt>
                <c:pt idx="743">
                  <c:v>2.685284099839258E-2</c:v>
                </c:pt>
                <c:pt idx="744">
                  <c:v>2.688342130507948E-2</c:v>
                </c:pt>
                <c:pt idx="745">
                  <c:v>2.69169143977388E-2</c:v>
                </c:pt>
                <c:pt idx="746">
                  <c:v>2.6943835245010206E-2</c:v>
                </c:pt>
                <c:pt idx="747">
                  <c:v>2.6973668877880996E-2</c:v>
                </c:pt>
                <c:pt idx="748">
                  <c:v>2.7003253619071188E-2</c:v>
                </c:pt>
                <c:pt idx="749">
                  <c:v>2.7032589468447554E-2</c:v>
                </c:pt>
                <c:pt idx="750">
                  <c:v>2.7061676425770287E-2</c:v>
                </c:pt>
                <c:pt idx="751">
                  <c:v>2.7090514490906159E-2</c:v>
                </c:pt>
                <c:pt idx="752">
                  <c:v>2.7119103663642008E-2</c:v>
                </c:pt>
                <c:pt idx="753">
                  <c:v>2.715746653934481E-2</c:v>
                </c:pt>
                <c:pt idx="754">
                  <c:v>2.7175535331274148E-2</c:v>
                </c:pt>
                <c:pt idx="755">
                  <c:v>2.7206383478344254E-2</c:v>
                </c:pt>
                <c:pt idx="756">
                  <c:v>2.7230971427227857E-2</c:v>
                </c:pt>
                <c:pt idx="757">
                  <c:v>2.7258316135405636E-2</c:v>
                </c:pt>
                <c:pt idx="758">
                  <c:v>2.7285411950170868E-2</c:v>
                </c:pt>
                <c:pt idx="759">
                  <c:v>2.7315201650097709E-2</c:v>
                </c:pt>
                <c:pt idx="760">
                  <c:v>2.7338856898717623E-2</c:v>
                </c:pt>
                <c:pt idx="761">
                  <c:v>2.7365206032206046E-2</c:v>
                </c:pt>
                <c:pt idx="762">
                  <c:v>2.7391306271562499E-2</c:v>
                </c:pt>
                <c:pt idx="763">
                  <c:v>2.7417157616680399E-2</c:v>
                </c:pt>
                <c:pt idx="764">
                  <c:v>2.7445623872959235E-2</c:v>
                </c:pt>
                <c:pt idx="765">
                  <c:v>2.7468113623507762E-2</c:v>
                </c:pt>
                <c:pt idx="766">
                  <c:v>2.7493218284870835E-2</c:v>
                </c:pt>
                <c:pt idx="767">
                  <c:v>2.7518074051382513E-2</c:v>
                </c:pt>
                <c:pt idx="768">
                  <c:v>2.7542680922829632E-2</c:v>
                </c:pt>
                <c:pt idx="769">
                  <c:v>2.7567038899078966E-2</c:v>
                </c:pt>
                <c:pt idx="770">
                  <c:v>2.7591147979997288E-2</c:v>
                </c:pt>
                <c:pt idx="771">
                  <c:v>2.7615008165398081E-2</c:v>
                </c:pt>
                <c:pt idx="772">
                  <c:v>2.7641356007459539E-2</c:v>
                </c:pt>
                <c:pt idx="773">
                  <c:v>2.7664702416145825E-2</c:v>
                </c:pt>
                <c:pt idx="774">
                  <c:v>2.7685095347163013E-2</c:v>
                </c:pt>
                <c:pt idx="775">
                  <c:v>2.7707937180547759E-2</c:v>
                </c:pt>
                <c:pt idx="776">
                  <c:v>2.7730460343002861E-2</c:v>
                </c:pt>
                <c:pt idx="777">
                  <c:v>2.7752662631037595E-2</c:v>
                </c:pt>
                <c:pt idx="778">
                  <c:v>2.77771643025293E-2</c:v>
                </c:pt>
                <c:pt idx="779">
                  <c:v>2.7796104582940018E-2</c:v>
                </c:pt>
                <c:pt idx="780">
                  <c:v>2.7817344246487963E-2</c:v>
                </c:pt>
                <c:pt idx="781">
                  <c:v>2.783826303481618E-2</c:v>
                </c:pt>
                <c:pt idx="782">
                  <c:v>2.7858860947844732E-2</c:v>
                </c:pt>
                <c:pt idx="783">
                  <c:v>2.788271504379658E-2</c:v>
                </c:pt>
                <c:pt idx="784">
                  <c:v>2.789909414723013E-2</c:v>
                </c:pt>
                <c:pt idx="785">
                  <c:v>2.7918729433240586E-2</c:v>
                </c:pt>
                <c:pt idx="786">
                  <c:v>2.7938043843285243E-2</c:v>
                </c:pt>
                <c:pt idx="787">
                  <c:v>2.7957037377177585E-2</c:v>
                </c:pt>
                <c:pt idx="788">
                  <c:v>2.7975710034757739E-2</c:v>
                </c:pt>
                <c:pt idx="789">
                  <c:v>2.7998830139974729E-2</c:v>
                </c:pt>
                <c:pt idx="790">
                  <c:v>2.8014456326039827E-2</c:v>
                </c:pt>
                <c:pt idx="791">
                  <c:v>2.80298027483461E-2</c:v>
                </c:pt>
                <c:pt idx="792">
                  <c:v>2.8049512394447973E-2</c:v>
                </c:pt>
                <c:pt idx="793">
                  <c:v>2.806426017325947E-2</c:v>
                </c:pt>
                <c:pt idx="794">
                  <c:v>2.8081007570062155E-2</c:v>
                </c:pt>
                <c:pt idx="795">
                  <c:v>2.8097434089566775E-2</c:v>
                </c:pt>
                <c:pt idx="796">
                  <c:v>2.8113539731640103E-2</c:v>
                </c:pt>
                <c:pt idx="797">
                  <c:v>2.8131536791342615E-2</c:v>
                </c:pt>
                <c:pt idx="798">
                  <c:v>2.8144788383066555E-2</c:v>
                </c:pt>
                <c:pt idx="799">
                  <c:v>2.815993139212658E-2</c:v>
                </c:pt>
                <c:pt idx="800">
                  <c:v>2.8174753523302343E-2</c:v>
                </c:pt>
                <c:pt idx="801">
                  <c:v>2.8189254776407324E-2</c:v>
                </c:pt>
                <c:pt idx="802">
                  <c:v>2.8203435151361589E-2</c:v>
                </c:pt>
                <c:pt idx="803">
                  <c:v>2.8217294648058555E-2</c:v>
                </c:pt>
                <c:pt idx="804">
                  <c:v>2.8234325047309383E-2</c:v>
                </c:pt>
                <c:pt idx="805">
                  <c:v>2.8244051006200976E-2</c:v>
                </c:pt>
                <c:pt idx="806">
                  <c:v>2.8256947867406623E-2</c:v>
                </c:pt>
                <c:pt idx="807">
                  <c:v>2.8271517909959076E-2</c:v>
                </c:pt>
                <c:pt idx="808">
                  <c:v>2.8281778953687109E-2</c:v>
                </c:pt>
                <c:pt idx="809">
                  <c:v>2.829371317852214E-2</c:v>
                </c:pt>
                <c:pt idx="810">
                  <c:v>2.8305326524353802E-2</c:v>
                </c:pt>
                <c:pt idx="811">
                  <c:v>2.8318525065307298E-2</c:v>
                </c:pt>
                <c:pt idx="812">
                  <c:v>2.8327590578687278E-2</c:v>
                </c:pt>
                <c:pt idx="813">
                  <c:v>2.8338241287002575E-2</c:v>
                </c:pt>
                <c:pt idx="814">
                  <c:v>2.8348571115968113E-2</c:v>
                </c:pt>
                <c:pt idx="815">
                  <c:v>2.8358580065530603E-2</c:v>
                </c:pt>
                <c:pt idx="816">
                  <c:v>2.8368268135556818E-2</c:v>
                </c:pt>
                <c:pt idx="817">
                  <c:v>2.8377635325966821E-2</c:v>
                </c:pt>
                <c:pt idx="818">
                  <c:v>2.8386681636733968E-2</c:v>
                </c:pt>
                <c:pt idx="819">
                  <c:v>2.8395407067778322E-2</c:v>
                </c:pt>
                <c:pt idx="820">
                  <c:v>2.8403811618993302E-2</c:v>
                </c:pt>
                <c:pt idx="821">
                  <c:v>2.8411895290325617E-2</c:v>
                </c:pt>
                <c:pt idx="822">
                  <c:v>2.8419658081721977E-2</c:v>
                </c:pt>
                <c:pt idx="823">
                  <c:v>2.8427099993155736E-2</c:v>
                </c:pt>
                <c:pt idx="824">
                  <c:v>2.8435838384426315E-2</c:v>
                </c:pt>
                <c:pt idx="825">
                  <c:v>2.8442616150954336E-2</c:v>
                </c:pt>
                <c:pt idx="826">
                  <c:v>2.8447500446748819E-2</c:v>
                </c:pt>
                <c:pt idx="827">
                  <c:v>2.8453775182599728E-2</c:v>
                </c:pt>
                <c:pt idx="828">
                  <c:v>2.8460085579551375E-2</c:v>
                </c:pt>
                <c:pt idx="829">
                  <c:v>2.8466442896704081E-2</c:v>
                </c:pt>
                <c:pt idx="830">
                  <c:v>2.8474432607783484E-2</c:v>
                </c:pt>
                <c:pt idx="831">
                  <c:v>2.8479298291825828E-2</c:v>
                </c:pt>
                <c:pt idx="832">
                  <c:v>2.8485796369821514E-2</c:v>
                </c:pt>
                <c:pt idx="833">
                  <c:v>2.849234136807155E-2</c:v>
                </c:pt>
                <c:pt idx="834">
                  <c:v>2.8498933286629224E-2</c:v>
                </c:pt>
                <c:pt idx="835">
                  <c:v>2.8505220099219741E-2</c:v>
                </c:pt>
                <c:pt idx="836">
                  <c:v>2.8512257884614201E-2</c:v>
                </c:pt>
                <c:pt idx="837">
                  <c:v>2.8518990564068147E-2</c:v>
                </c:pt>
                <c:pt idx="838">
                  <c:v>2.8525770163856379E-2</c:v>
                </c:pt>
                <c:pt idx="839">
                  <c:v>2.8532596683978895E-2</c:v>
                </c:pt>
                <c:pt idx="840">
                  <c:v>2.853947012440905E-2</c:v>
                </c:pt>
                <c:pt idx="841">
                  <c:v>2.8549647275589507E-2</c:v>
                </c:pt>
                <c:pt idx="842">
                  <c:v>2.8554989836870881E-2</c:v>
                </c:pt>
                <c:pt idx="843">
                  <c:v>2.8560371967865095E-2</c:v>
                </c:pt>
                <c:pt idx="844">
                  <c:v>2.8569072980302312E-2</c:v>
                </c:pt>
                <c:pt idx="845">
                  <c:v>2.8574541132000419E-2</c:v>
                </c:pt>
                <c:pt idx="846">
                  <c:v>2.8581696094649445E-2</c:v>
                </c:pt>
                <c:pt idx="847">
                  <c:v>2.8588897977686045E-2</c:v>
                </c:pt>
                <c:pt idx="848">
                  <c:v>2.8596146781136866E-2</c:v>
                </c:pt>
                <c:pt idx="849">
                  <c:v>2.8605102013259387E-2</c:v>
                </c:pt>
                <c:pt idx="850">
                  <c:v>2.8610785149254525E-2</c:v>
                </c:pt>
                <c:pt idx="851">
                  <c:v>2.8618174713948008E-2</c:v>
                </c:pt>
                <c:pt idx="852">
                  <c:v>2.8625611199082357E-2</c:v>
                </c:pt>
                <c:pt idx="853">
                  <c:v>2.8633094604657572E-2</c:v>
                </c:pt>
                <c:pt idx="854">
                  <c:v>2.8640624930726943E-2</c:v>
                </c:pt>
                <c:pt idx="855">
                  <c:v>2.8649183619764429E-2</c:v>
                </c:pt>
                <c:pt idx="856">
                  <c:v>2.865582634421493E-2</c:v>
                </c:pt>
                <c:pt idx="857">
                  <c:v>2.866349743166019E-2</c:v>
                </c:pt>
                <c:pt idx="858">
                  <c:v>2.8671215439599607E-2</c:v>
                </c:pt>
                <c:pt idx="859">
                  <c:v>2.8678980368059825E-2</c:v>
                </c:pt>
                <c:pt idx="860">
                  <c:v>2.8688495226034672E-2</c:v>
                </c:pt>
                <c:pt idx="861">
                  <c:v>2.8694650986489378E-2</c:v>
                </c:pt>
                <c:pt idx="862">
                  <c:v>2.8702556676485358E-2</c:v>
                </c:pt>
                <c:pt idx="863">
                  <c:v>2.8712224241826956E-2</c:v>
                </c:pt>
                <c:pt idx="864">
                  <c:v>2.8718508818119659E-2</c:v>
                </c:pt>
                <c:pt idx="865">
                  <c:v>2.8726555269757981E-2</c:v>
                </c:pt>
                <c:pt idx="866">
                  <c:v>2.8734648641970395E-2</c:v>
                </c:pt>
                <c:pt idx="867">
                  <c:v>2.8742788934730257E-2</c:v>
                </c:pt>
                <c:pt idx="868">
                  <c:v>2.8750976148090857E-2</c:v>
                </c:pt>
                <c:pt idx="869">
                  <c:v>2.8759210282052194E-2</c:v>
                </c:pt>
                <c:pt idx="870">
                  <c:v>2.876749133661427E-2</c:v>
                </c:pt>
                <c:pt idx="871">
                  <c:v>2.877581931180373E-2</c:v>
                </c:pt>
                <c:pt idx="872">
                  <c:v>2.8784194207593927E-2</c:v>
                </c:pt>
                <c:pt idx="873">
                  <c:v>2.8792616024011508E-2</c:v>
                </c:pt>
                <c:pt idx="874">
                  <c:v>2.8801084761056472E-2</c:v>
                </c:pt>
                <c:pt idx="875">
                  <c:v>2.8809600418808756E-2</c:v>
                </c:pt>
                <c:pt idx="876">
                  <c:v>2.8819930125718596E-2</c:v>
                </c:pt>
                <c:pt idx="877">
                  <c:v>2.882854366575982E-2</c:v>
                </c:pt>
                <c:pt idx="878">
                  <c:v>2.8835428915963135E-2</c:v>
                </c:pt>
                <c:pt idx="879">
                  <c:v>2.8844124532350079E-2</c:v>
                </c:pt>
                <c:pt idx="880">
                  <c:v>2.8852833598618233E-2</c:v>
                </c:pt>
                <c:pt idx="881">
                  <c:v>2.8861553540080465E-2</c:v>
                </c:pt>
                <c:pt idx="882">
                  <c:v>2.8870284356736775E-2</c:v>
                </c:pt>
                <c:pt idx="883">
                  <c:v>2.8880809254976381E-2</c:v>
                </c:pt>
                <c:pt idx="884">
                  <c:v>2.8887778615684923E-2</c:v>
                </c:pt>
                <c:pt idx="885">
                  <c:v>2.8896542057950114E-2</c:v>
                </c:pt>
                <c:pt idx="886">
                  <c:v>2.890531637543603E-2</c:v>
                </c:pt>
                <c:pt idx="887">
                  <c:v>2.8915890697247537E-2</c:v>
                </c:pt>
                <c:pt idx="888">
                  <c:v>2.8922897636016742E-2</c:v>
                </c:pt>
                <c:pt idx="889">
                  <c:v>2.893170457916483E-2</c:v>
                </c:pt>
                <c:pt idx="890">
                  <c:v>2.8940522397506996E-2</c:v>
                </c:pt>
                <c:pt idx="891">
                  <c:v>2.8949351091069886E-2</c:v>
                </c:pt>
                <c:pt idx="892">
                  <c:v>2.89581906598535E-2</c:v>
                </c:pt>
                <c:pt idx="893">
                  <c:v>2.8967041103857838E-2</c:v>
                </c:pt>
                <c:pt idx="894">
                  <c:v>2.8979170767771123E-2</c:v>
                </c:pt>
                <c:pt idx="895">
                  <c:v>2.8986246283384531E-2</c:v>
                </c:pt>
                <c:pt idx="896">
                  <c:v>2.8995132582680938E-2</c:v>
                </c:pt>
                <c:pt idx="897">
                  <c:v>2.9004029754959859E-2</c:v>
                </c:pt>
                <c:pt idx="898">
                  <c:v>2.9012937800301231E-2</c:v>
                </c:pt>
                <c:pt idx="899">
                  <c:v>2.9021856718625116E-2</c:v>
                </c:pt>
                <c:pt idx="900">
                  <c:v>2.9030786510011453E-2</c:v>
                </c:pt>
                <c:pt idx="901">
                  <c:v>2.9039727174540175E-2</c:v>
                </c:pt>
                <c:pt idx="902">
                  <c:v>2.9048678712051412E-2</c:v>
                </c:pt>
                <c:pt idx="903">
                  <c:v>2.90576411226251E-2</c:v>
                </c:pt>
                <c:pt idx="904">
                  <c:v>2.9066614406261237E-2</c:v>
                </c:pt>
                <c:pt idx="905">
                  <c:v>2.9075598562959826E-2</c:v>
                </c:pt>
                <c:pt idx="906">
                  <c:v>2.9084593592720864E-2</c:v>
                </c:pt>
                <c:pt idx="907">
                  <c:v>2.9093599495464417E-2</c:v>
                </c:pt>
                <c:pt idx="908">
                  <c:v>2.9102616271270421E-2</c:v>
                </c:pt>
                <c:pt idx="909">
                  <c:v>2.911164392021881E-2</c:v>
                </c:pt>
                <c:pt idx="910">
                  <c:v>2.9123266874098164E-2</c:v>
                </c:pt>
                <c:pt idx="911">
                  <c:v>2.9132319375646532E-2</c:v>
                </c:pt>
                <c:pt idx="912">
                  <c:v>2.9141382750337286E-2</c:v>
                </c:pt>
                <c:pt idx="913">
                  <c:v>2.9150456998010554E-2</c:v>
                </c:pt>
                <c:pt idx="914">
                  <c:v>2.9159542118826209E-2</c:v>
                </c:pt>
                <c:pt idx="915">
                  <c:v>2.9168638112624379E-2</c:v>
                </c:pt>
                <c:pt idx="916">
                  <c:v>2.9177744979564935E-2</c:v>
                </c:pt>
                <c:pt idx="917">
                  <c:v>2.9186862719567941E-2</c:v>
                </c:pt>
                <c:pt idx="918">
                  <c:v>2.9195991332473525E-2</c:v>
                </c:pt>
                <c:pt idx="919">
                  <c:v>2.9205130818601432E-2</c:v>
                </c:pt>
                <c:pt idx="920">
                  <c:v>2.9219800335062995E-2</c:v>
                </c:pt>
                <c:pt idx="921">
                  <c:v>2.9223442409964662E-2</c:v>
                </c:pt>
                <c:pt idx="922">
                  <c:v>2.9232614515199984E-2</c:v>
                </c:pt>
                <c:pt idx="923">
                  <c:v>2.9241797493577693E-2</c:v>
                </c:pt>
                <c:pt idx="924">
                  <c:v>2.9250991344937916E-2</c:v>
                </c:pt>
                <c:pt idx="925">
                  <c:v>2.9260196069520461E-2</c:v>
                </c:pt>
                <c:pt idx="926">
                  <c:v>2.9269411667005585E-2</c:v>
                </c:pt>
                <c:pt idx="927">
                  <c:v>2.9278638137633095E-2</c:v>
                </c:pt>
                <c:pt idx="928">
                  <c:v>2.9287875481323056E-2</c:v>
                </c:pt>
                <c:pt idx="929">
                  <c:v>2.9297123698075467E-2</c:v>
                </c:pt>
                <c:pt idx="930">
                  <c:v>2.9306379819464823E-2</c:v>
                </c:pt>
                <c:pt idx="931">
                  <c:v>2.9315560726539402E-2</c:v>
                </c:pt>
                <c:pt idx="932">
                  <c:v>2.9324627828728467E-2</c:v>
                </c:pt>
                <c:pt idx="933">
                  <c:v>2.9333581125792207E-2</c:v>
                </c:pt>
                <c:pt idx="934">
                  <c:v>2.9342420617890497E-2</c:v>
                </c:pt>
                <c:pt idx="935">
                  <c:v>2.9351146304943398E-2</c:v>
                </c:pt>
                <c:pt idx="936">
                  <c:v>2.9359758186950913E-2</c:v>
                </c:pt>
                <c:pt idx="937">
                  <c:v>2.9368256263833104E-2</c:v>
                </c:pt>
                <c:pt idx="938">
                  <c:v>2.9376640535749843E-2</c:v>
                </c:pt>
                <c:pt idx="939">
                  <c:v>2.9384911002621195E-2</c:v>
                </c:pt>
                <c:pt idx="940">
                  <c:v>2.9393067664367223E-2</c:v>
                </c:pt>
                <c:pt idx="941">
                  <c:v>2.940578842148156E-2</c:v>
                </c:pt>
                <c:pt idx="942">
                  <c:v>2.9409039572563245E-2</c:v>
                </c:pt>
                <c:pt idx="943">
                  <c:v>2.9416854819093174E-2</c:v>
                </c:pt>
                <c:pt idx="944">
                  <c:v>2.9424556260417845E-2</c:v>
                </c:pt>
                <c:pt idx="945">
                  <c:v>2.9436428592655162E-2</c:v>
                </c:pt>
                <c:pt idx="946">
                  <c:v>2.9444139317513773E-2</c:v>
                </c:pt>
                <c:pt idx="947">
                  <c:v>2.944697775371985E-2</c:v>
                </c:pt>
                <c:pt idx="948">
                  <c:v>2.9454223974543225E-2</c:v>
                </c:pt>
                <c:pt idx="949">
                  <c:v>2.9461356390321214E-2</c:v>
                </c:pt>
                <c:pt idx="950">
                  <c:v>2.9468375000893943E-2</c:v>
                </c:pt>
                <c:pt idx="951">
                  <c:v>2.9475279806341348E-2</c:v>
                </c:pt>
                <c:pt idx="952">
                  <c:v>2.9482070806583494E-2</c:v>
                </c:pt>
                <c:pt idx="953">
                  <c:v>2.9488748001700316E-2</c:v>
                </c:pt>
                <c:pt idx="954">
                  <c:v>2.9495311391531942E-2</c:v>
                </c:pt>
                <c:pt idx="955">
                  <c:v>2.9501760976238245E-2</c:v>
                </c:pt>
                <c:pt idx="956">
                  <c:v>2.9508096755819224E-2</c:v>
                </c:pt>
                <c:pt idx="957">
                  <c:v>2.9514318730115008E-2</c:v>
                </c:pt>
                <c:pt idx="958">
                  <c:v>2.9520426899285468E-2</c:v>
                </c:pt>
                <c:pt idx="959">
                  <c:v>2.9532955051129406E-2</c:v>
                </c:pt>
                <c:pt idx="960">
                  <c:v>2.9532301822010609E-2</c:v>
                </c:pt>
                <c:pt idx="961">
                  <c:v>2.9538068575565291E-2</c:v>
                </c:pt>
                <c:pt idx="962">
                  <c:v>2.9543721523834776E-2</c:v>
                </c:pt>
                <c:pt idx="963">
                  <c:v>2.9549260666899002E-2</c:v>
                </c:pt>
                <c:pt idx="964">
                  <c:v>2.9554686004678032E-2</c:v>
                </c:pt>
                <c:pt idx="965">
                  <c:v>2.9559997537251803E-2</c:v>
                </c:pt>
                <c:pt idx="966">
                  <c:v>2.9565195264620314E-2</c:v>
                </c:pt>
                <c:pt idx="967">
                  <c:v>2.957027918670363E-2</c:v>
                </c:pt>
                <c:pt idx="968">
                  <c:v>2.9575249303501749E-2</c:v>
                </c:pt>
                <c:pt idx="969">
                  <c:v>2.958010561509461E-2</c:v>
                </c:pt>
                <c:pt idx="970">
                  <c:v>2.958484812148221E-2</c:v>
                </c:pt>
                <c:pt idx="971">
                  <c:v>2.9589476822584615E-2</c:v>
                </c:pt>
                <c:pt idx="972">
                  <c:v>2.9598592557511516E-2</c:v>
                </c:pt>
                <c:pt idx="973">
                  <c:v>2.9598392808853902E-2</c:v>
                </c:pt>
                <c:pt idx="974">
                  <c:v>2.960268009410072E-2</c:v>
                </c:pt>
                <c:pt idx="975">
                  <c:v>2.9606853573982406E-2</c:v>
                </c:pt>
                <c:pt idx="976">
                  <c:v>2.9610913248738768E-2</c:v>
                </c:pt>
                <c:pt idx="977">
                  <c:v>2.9614859118129999E-2</c:v>
                </c:pt>
                <c:pt idx="978">
                  <c:v>2.9618691182236034E-2</c:v>
                </c:pt>
                <c:pt idx="979">
                  <c:v>2.9622409440976938E-2</c:v>
                </c:pt>
                <c:pt idx="980">
                  <c:v>2.9626013894432646E-2</c:v>
                </c:pt>
                <c:pt idx="981">
                  <c:v>2.9629504542683094E-2</c:v>
                </c:pt>
                <c:pt idx="982">
                  <c:v>2.963288138556841E-2</c:v>
                </c:pt>
                <c:pt idx="983">
                  <c:v>2.9636144423088595E-2</c:v>
                </c:pt>
                <c:pt idx="984">
                  <c:v>2.9639293655323584E-2</c:v>
                </c:pt>
                <c:pt idx="985">
                  <c:v>2.9642329082273378E-2</c:v>
                </c:pt>
                <c:pt idx="986">
                  <c:v>2.9645250703858039E-2</c:v>
                </c:pt>
                <c:pt idx="987">
                  <c:v>2.9648058520157505E-2</c:v>
                </c:pt>
                <c:pt idx="988">
                  <c:v>2.965075253109184E-2</c:v>
                </c:pt>
                <c:pt idx="989">
                  <c:v>2.9653332736661042E-2</c:v>
                </c:pt>
                <c:pt idx="990">
                  <c:v>2.9655799137024985E-2</c:v>
                </c:pt>
                <c:pt idx="991">
                  <c:v>2.965815173194386E-2</c:v>
                </c:pt>
                <c:pt idx="992">
                  <c:v>2.9660390521657476E-2</c:v>
                </c:pt>
                <c:pt idx="993">
                  <c:v>2.96655451995953E-2</c:v>
                </c:pt>
                <c:pt idx="994">
                  <c:v>2.9664526684749504E-2</c:v>
                </c:pt>
                <c:pt idx="995">
                  <c:v>2.966642405844766E-2</c:v>
                </c:pt>
                <c:pt idx="996">
                  <c:v>2.9668207626700749E-2</c:v>
                </c:pt>
                <c:pt idx="997">
                  <c:v>2.9675222356425834E-2</c:v>
                </c:pt>
                <c:pt idx="998">
                  <c:v>2.9675419096881761E-2</c:v>
                </c:pt>
                <c:pt idx="999">
                  <c:v>2.9672875499429097E-2</c:v>
                </c:pt>
                <c:pt idx="1000">
                  <c:v>2.9674203846221658E-2</c:v>
                </c:pt>
                <c:pt idx="1001">
                  <c:v>2.9675418387808961E-2</c:v>
                </c:pt>
                <c:pt idx="1002">
                  <c:v>2.9676519123951195E-2</c:v>
                </c:pt>
                <c:pt idx="1003">
                  <c:v>2.9677506054728298E-2</c:v>
                </c:pt>
                <c:pt idx="1004">
                  <c:v>2.9678379180220205E-2</c:v>
                </c:pt>
                <c:pt idx="1005">
                  <c:v>2.967913850034698E-2</c:v>
                </c:pt>
                <c:pt idx="1006">
                  <c:v>2.9679784015028687E-2</c:v>
                </c:pt>
                <c:pt idx="1007">
                  <c:v>2.9680315724425199E-2</c:v>
                </c:pt>
                <c:pt idx="1008">
                  <c:v>2.9680733628536515E-2</c:v>
                </c:pt>
                <c:pt idx="1009">
                  <c:v>2.9681037727202764E-2</c:v>
                </c:pt>
                <c:pt idx="1010">
                  <c:v>2.9686153885451816E-2</c:v>
                </c:pt>
                <c:pt idx="1011">
                  <c:v>2.9681304508439865E-2</c:v>
                </c:pt>
                <c:pt idx="1012">
                  <c:v>2.9681267191090654E-2</c:v>
                </c:pt>
                <c:pt idx="1013">
                  <c:v>2.9681116068296376E-2</c:v>
                </c:pt>
                <c:pt idx="1014">
                  <c:v>2.9680851140216902E-2</c:v>
                </c:pt>
                <c:pt idx="1015">
                  <c:v>2.9680472406772296E-2</c:v>
                </c:pt>
                <c:pt idx="1016">
                  <c:v>2.9679979867882622E-2</c:v>
                </c:pt>
                <c:pt idx="1017">
                  <c:v>2.9679373523787689E-2</c:v>
                </c:pt>
                <c:pt idx="1018">
                  <c:v>2.9678653374167752E-2</c:v>
                </c:pt>
                <c:pt idx="1019">
                  <c:v>2.9677819419342555E-2</c:v>
                </c:pt>
                <c:pt idx="1020">
                  <c:v>2.967687165907229E-2</c:v>
                </c:pt>
                <c:pt idx="1021">
                  <c:v>2.9675810093436894E-2</c:v>
                </c:pt>
                <c:pt idx="1022">
                  <c:v>2.9674634722436366E-2</c:v>
                </c:pt>
                <c:pt idx="1023">
                  <c:v>2.9673345546150642E-2</c:v>
                </c:pt>
                <c:pt idx="1024">
                  <c:v>2.9671942564499787E-2</c:v>
                </c:pt>
                <c:pt idx="1025">
                  <c:v>2.9670425777563736E-2</c:v>
                </c:pt>
                <c:pt idx="1026">
                  <c:v>2.9668795185182617E-2</c:v>
                </c:pt>
                <c:pt idx="1027">
                  <c:v>2.9667050787516303E-2</c:v>
                </c:pt>
                <c:pt idx="1028">
                  <c:v>2.9665192584484856E-2</c:v>
                </c:pt>
                <c:pt idx="1029">
                  <c:v>2.9663220576088278E-2</c:v>
                </c:pt>
                <c:pt idx="1030">
                  <c:v>2.9661134762326569E-2</c:v>
                </c:pt>
                <c:pt idx="1031">
                  <c:v>2.9658935143279663E-2</c:v>
                </c:pt>
                <c:pt idx="1032">
                  <c:v>2.9656621718867626E-2</c:v>
                </c:pt>
                <c:pt idx="1033">
                  <c:v>2.9654194489170393E-2</c:v>
                </c:pt>
                <c:pt idx="1034">
                  <c:v>2.9651653454108029E-2</c:v>
                </c:pt>
                <c:pt idx="1035">
                  <c:v>2.9649050015043699E-2</c:v>
                </c:pt>
                <c:pt idx="1036">
                  <c:v>2.9646451358233961E-2</c:v>
                </c:pt>
                <c:pt idx="1037">
                  <c:v>2.9643857888075331E-2</c:v>
                </c:pt>
                <c:pt idx="1038">
                  <c:v>2.9641269604807619E-2</c:v>
                </c:pt>
                <c:pt idx="1039">
                  <c:v>2.9638686508430823E-2</c:v>
                </c:pt>
                <c:pt idx="1040">
                  <c:v>2.9636108598865007E-2</c:v>
                </c:pt>
                <c:pt idx="1041">
                  <c:v>2.9633535876110173E-2</c:v>
                </c:pt>
                <c:pt idx="1042">
                  <c:v>2.9630968340166319E-2</c:v>
                </c:pt>
                <c:pt idx="1043">
                  <c:v>2.9630113277132608E-2</c:v>
                </c:pt>
                <c:pt idx="1044">
                  <c:v>2.962584882879149E-2</c:v>
                </c:pt>
                <c:pt idx="1045">
                  <c:v>2.9625006262961051E-2</c:v>
                </c:pt>
                <c:pt idx="1046">
                  <c:v>2.9620750064980328E-2</c:v>
                </c:pt>
                <c:pt idx="1047">
                  <c:v>2.9618208463171314E-2</c:v>
                </c:pt>
                <c:pt idx="1048">
                  <c:v>2.9615672048253217E-2</c:v>
                </c:pt>
                <c:pt idx="1049">
                  <c:v>2.9618328366218805E-2</c:v>
                </c:pt>
                <c:pt idx="1050">
                  <c:v>2.96088136393724E-2</c:v>
                </c:pt>
                <c:pt idx="1051">
                  <c:v>2.9609809725812397E-2</c:v>
                </c:pt>
                <c:pt idx="1052">
                  <c:v>2.9608333149104826E-2</c:v>
                </c:pt>
                <c:pt idx="1053">
                  <c:v>2.960478571524483E-2</c:v>
                </c:pt>
                <c:pt idx="1054">
                  <c:v>2.9602281491509785E-2</c:v>
                </c:pt>
                <c:pt idx="1055">
                  <c:v>2.9599782455491663E-2</c:v>
                </c:pt>
                <c:pt idx="1056">
                  <c:v>2.9597288607217109E-2</c:v>
                </c:pt>
                <c:pt idx="1057">
                  <c:v>2.9595838794713725E-2</c:v>
                </c:pt>
                <c:pt idx="1058">
                  <c:v>2.9592316473818769E-2</c:v>
                </c:pt>
                <c:pt idx="1059">
                  <c:v>2.9589838188721629E-2</c:v>
                </c:pt>
                <c:pt idx="1060">
                  <c:v>2.9587365091314766E-2</c:v>
                </c:pt>
                <c:pt idx="1061">
                  <c:v>2.9584897181651471E-2</c:v>
                </c:pt>
                <c:pt idx="1062">
                  <c:v>2.9582434459678453E-2</c:v>
                </c:pt>
                <c:pt idx="1063">
                  <c:v>2.9579976925449003E-2</c:v>
                </c:pt>
                <c:pt idx="1064">
                  <c:v>2.9577524578936476E-2</c:v>
                </c:pt>
                <c:pt idx="1065">
                  <c:v>2.9571601014151128E-2</c:v>
                </c:pt>
                <c:pt idx="1066">
                  <c:v>2.9572635449035545E-2</c:v>
                </c:pt>
                <c:pt idx="1067">
                  <c:v>2.9571239198133981E-2</c:v>
                </c:pt>
                <c:pt idx="1068">
                  <c:v>2.9567767070002304E-2</c:v>
                </c:pt>
                <c:pt idx="1069">
                  <c:v>2.9565340662074391E-2</c:v>
                </c:pt>
                <c:pt idx="1070">
                  <c:v>2.95629194418634E-2</c:v>
                </c:pt>
                <c:pt idx="1071">
                  <c:v>2.956154462796734E-2</c:v>
                </c:pt>
                <c:pt idx="1072">
                  <c:v>2.9558092564565541E-2</c:v>
                </c:pt>
                <c:pt idx="1073">
                  <c:v>2.9555686907505319E-2</c:v>
                </c:pt>
                <c:pt idx="1074">
                  <c:v>2.9553286438135373E-2</c:v>
                </c:pt>
                <c:pt idx="1075">
                  <c:v>2.9550891156508996E-2</c:v>
                </c:pt>
                <c:pt idx="1076">
                  <c:v>2.9548501062546251E-2</c:v>
                </c:pt>
                <c:pt idx="1077">
                  <c:v>2.9546116156353719E-2</c:v>
                </c:pt>
                <c:pt idx="1078">
                  <c:v>2.9543736437851464E-2</c:v>
                </c:pt>
                <c:pt idx="1079">
                  <c:v>2.9541361907039487E-2</c:v>
                </c:pt>
                <c:pt idx="1080">
                  <c:v>2.9538992563997724E-2</c:v>
                </c:pt>
                <c:pt idx="1081">
                  <c:v>2.9536628408619592E-2</c:v>
                </c:pt>
                <c:pt idx="1082">
                  <c:v>2.9534269440985028E-2</c:v>
                </c:pt>
                <c:pt idx="1083">
                  <c:v>2.9531915661014096E-2</c:v>
                </c:pt>
                <c:pt idx="1084">
                  <c:v>2.9530610566255167E-2</c:v>
                </c:pt>
                <c:pt idx="1085">
                  <c:v>2.9528267340142023E-2</c:v>
                </c:pt>
                <c:pt idx="1086">
                  <c:v>2.9524885447482774E-2</c:v>
                </c:pt>
                <c:pt idx="1087">
                  <c:v>2.9522552418379533E-2</c:v>
                </c:pt>
                <c:pt idx="1088">
                  <c:v>2.952022457701986E-2</c:v>
                </c:pt>
                <c:pt idx="1089">
                  <c:v>2.9517901923350465E-2</c:v>
                </c:pt>
                <c:pt idx="1090">
                  <c:v>2.9516629031745012E-2</c:v>
                </c:pt>
                <c:pt idx="1091">
                  <c:v>2.9513272179135797E-2</c:v>
                </c:pt>
                <c:pt idx="1092">
                  <c:v>2.9510965088563879E-2</c:v>
                </c:pt>
                <c:pt idx="1093">
                  <c:v>2.9508663185735529E-2</c:v>
                </c:pt>
                <c:pt idx="1094">
                  <c:v>2.9506366470624101E-2</c:v>
                </c:pt>
                <c:pt idx="1095">
                  <c:v>2.9501003547078852E-2</c:v>
                </c:pt>
                <c:pt idx="1096">
                  <c:v>2.9501788603498724E-2</c:v>
                </c:pt>
                <c:pt idx="1097">
                  <c:v>2.949950745151142E-2</c:v>
                </c:pt>
                <c:pt idx="1098">
                  <c:v>2.9497231487214393E-2</c:v>
                </c:pt>
                <c:pt idx="1099">
                  <c:v>2.9494960710634288E-2</c:v>
                </c:pt>
                <c:pt idx="1100">
                  <c:v>2.9492695121771106E-2</c:v>
                </c:pt>
                <c:pt idx="1101">
                  <c:v>2.9492527975138572E-2</c:v>
                </c:pt>
                <c:pt idx="1102">
                  <c:v>2.9489226282835013E-2</c:v>
                </c:pt>
                <c:pt idx="1103">
                  <c:v>2.9485929481376516E-2</c:v>
                </c:pt>
                <c:pt idx="1104">
                  <c:v>2.9484731792075447E-2</c:v>
                </c:pt>
                <c:pt idx="1105">
                  <c:v>2.948144499296923E-2</c:v>
                </c:pt>
                <c:pt idx="1106">
                  <c:v>2.9479210530327649E-2</c:v>
                </c:pt>
                <c:pt idx="1107">
                  <c:v>2.9476981255376344E-2</c:v>
                </c:pt>
                <c:pt idx="1108">
                  <c:v>2.9474757168195254E-2</c:v>
                </c:pt>
                <c:pt idx="1109">
                  <c:v>2.9473586357660064E-2</c:v>
                </c:pt>
                <c:pt idx="1110">
                  <c:v>2.9470324556823968E-2</c:v>
                </c:pt>
                <c:pt idx="1111">
                  <c:v>2.9468116032687064E-2</c:v>
                </c:pt>
                <c:pt idx="1112">
                  <c:v>2.9465912696267083E-2</c:v>
                </c:pt>
                <c:pt idx="1113">
                  <c:v>2.9463714547564024E-2</c:v>
                </c:pt>
                <c:pt idx="1114">
                  <c:v>2.9461521586551243E-2</c:v>
                </c:pt>
                <c:pt idx="1115">
                  <c:v>2.9455987529765082E-2</c:v>
                </c:pt>
                <c:pt idx="1116">
                  <c:v>2.9457151227649803E-2</c:v>
                </c:pt>
                <c:pt idx="1117">
                  <c:v>2.9454973829734499E-2</c:v>
                </c:pt>
                <c:pt idx="1118">
                  <c:v>2.9452801619562763E-2</c:v>
                </c:pt>
                <c:pt idx="1119">
                  <c:v>2.9450634597054659E-2</c:v>
                </c:pt>
                <c:pt idx="1120">
                  <c:v>2.9449522958466812E-2</c:v>
                </c:pt>
                <c:pt idx="1121">
                  <c:v>2.9446316115162574E-2</c:v>
                </c:pt>
                <c:pt idx="1122">
                  <c:v>2.9444164655751948E-2</c:v>
                </c:pt>
                <c:pt idx="1123">
                  <c:v>2.944306916414785E-2</c:v>
                </c:pt>
                <c:pt idx="1124">
                  <c:v>2.9439877300081463E-2</c:v>
                </c:pt>
                <c:pt idx="1125">
                  <c:v>2.9437741403794959E-2</c:v>
                </c:pt>
                <c:pt idx="1126">
                  <c:v>2.9435610695198733E-2</c:v>
                </c:pt>
                <c:pt idx="1127">
                  <c:v>2.9433485174292784E-2</c:v>
                </c:pt>
                <c:pt idx="1128">
                  <c:v>2.9431364841103758E-2</c:v>
                </c:pt>
                <c:pt idx="1129">
                  <c:v>2.9429249695605009E-2</c:v>
                </c:pt>
                <c:pt idx="1130">
                  <c:v>2.9427139737796537E-2</c:v>
                </c:pt>
                <c:pt idx="1131">
                  <c:v>2.9425034967704988E-2</c:v>
                </c:pt>
                <c:pt idx="1132">
                  <c:v>2.9422935385303717E-2</c:v>
                </c:pt>
                <c:pt idx="1133">
                  <c:v>2.9420840990592723E-2</c:v>
                </c:pt>
                <c:pt idx="1134">
                  <c:v>2.9418751783598651E-2</c:v>
                </c:pt>
                <c:pt idx="1135">
                  <c:v>2.9416667764294857E-2</c:v>
                </c:pt>
                <c:pt idx="1136">
                  <c:v>2.9415642288237454E-2</c:v>
                </c:pt>
                <c:pt idx="1137">
                  <c:v>2.9413568845519933E-2</c:v>
                </c:pt>
                <c:pt idx="1138">
                  <c:v>2.9410446832551784E-2</c:v>
                </c:pt>
                <c:pt idx="1139">
                  <c:v>2.94083835640091E-2</c:v>
                </c:pt>
                <c:pt idx="1140">
                  <c:v>2.9406325483183338E-2</c:v>
                </c:pt>
                <c:pt idx="1141">
                  <c:v>2.9404272590047853E-2</c:v>
                </c:pt>
                <c:pt idx="1142">
                  <c:v>2.9403279453741327E-2</c:v>
                </c:pt>
                <c:pt idx="1143">
                  <c:v>2.9400182366874361E-2</c:v>
                </c:pt>
                <c:pt idx="1144">
                  <c:v>2.9398145036809709E-2</c:v>
                </c:pt>
                <c:pt idx="1145">
                  <c:v>2.9396112894461979E-2</c:v>
                </c:pt>
                <c:pt idx="1146">
                  <c:v>2.9394085939831172E-2</c:v>
                </c:pt>
                <c:pt idx="1147">
                  <c:v>2.9393119765230846E-2</c:v>
                </c:pt>
                <c:pt idx="1148">
                  <c:v>2.9390047593587099E-2</c:v>
                </c:pt>
                <c:pt idx="1149">
                  <c:v>2.9388036202027124E-2</c:v>
                </c:pt>
                <c:pt idx="1150">
                  <c:v>2.938602999813078E-2</c:v>
                </c:pt>
                <c:pt idx="1151">
                  <c:v>2.9384028981924715E-2</c:v>
                </c:pt>
                <c:pt idx="1152">
                  <c:v>2.9382033153435572E-2</c:v>
                </c:pt>
                <c:pt idx="1153">
                  <c:v>2.9380042512636706E-2</c:v>
                </c:pt>
                <c:pt idx="1154">
                  <c:v>2.9376150683790847E-2</c:v>
                </c:pt>
                <c:pt idx="1155">
                  <c:v>2.9373115245450165E-2</c:v>
                </c:pt>
                <c:pt idx="1156">
                  <c:v>2.9371141971985537E-2</c:v>
                </c:pt>
                <c:pt idx="1157">
                  <c:v>2.9368893153494113E-2</c:v>
                </c:pt>
                <c:pt idx="1158">
                  <c:v>2.9367210985409287E-2</c:v>
                </c:pt>
                <c:pt idx="1159">
                  <c:v>2.9365253272377601E-2</c:v>
                </c:pt>
                <c:pt idx="1160">
                  <c:v>2.9363300746156895E-2</c:v>
                </c:pt>
                <c:pt idx="1161">
                  <c:v>2.9361075638778544E-2</c:v>
                </c:pt>
                <c:pt idx="1162">
                  <c:v>2.9359411254148426E-2</c:v>
                </c:pt>
                <c:pt idx="1163">
                  <c:v>2.9357474288360663E-2</c:v>
                </c:pt>
                <c:pt idx="1164">
                  <c:v>2.9355542509463817E-2</c:v>
                </c:pt>
                <c:pt idx="1165">
                  <c:v>2.9353615917298015E-2</c:v>
                </c:pt>
                <c:pt idx="1166">
                  <c:v>2.935169451202313E-2</c:v>
                </c:pt>
                <c:pt idx="1167">
                  <c:v>2.9349778293479289E-2</c:v>
                </c:pt>
                <c:pt idx="1168">
                  <c:v>2.9347867261906302E-2</c:v>
                </c:pt>
                <c:pt idx="1169">
                  <c:v>2.9345961417064359E-2</c:v>
                </c:pt>
                <c:pt idx="1170">
                  <c:v>2.9343518666662405E-2</c:v>
                </c:pt>
                <c:pt idx="1171">
                  <c:v>2.9342165287893351E-2</c:v>
                </c:pt>
                <c:pt idx="1172">
                  <c:v>2.9340005386355728E-2</c:v>
                </c:pt>
                <c:pt idx="1173">
                  <c:v>2.9338389906046203E-2</c:v>
                </c:pt>
                <c:pt idx="1174">
                  <c:v>2.9336509995259163E-2</c:v>
                </c:pt>
                <c:pt idx="1175">
                  <c:v>2.9334367877096312E-2</c:v>
                </c:pt>
                <c:pt idx="1176">
                  <c:v>2.9332765734357835E-2</c:v>
                </c:pt>
                <c:pt idx="1177">
                  <c:v>2.9330901384083674E-2</c:v>
                </c:pt>
                <c:pt idx="1178">
                  <c:v>2.9329042220620494E-2</c:v>
                </c:pt>
                <c:pt idx="1179">
                  <c:v>2.932718824404823E-2</c:v>
                </c:pt>
                <c:pt idx="1180">
                  <c:v>2.9325339454286947E-2</c:v>
                </c:pt>
                <c:pt idx="1181">
                  <c:v>2.9323495851256709E-2</c:v>
                </c:pt>
                <c:pt idx="1182">
                  <c:v>2.9321657435197324E-2</c:v>
                </c:pt>
                <c:pt idx="1183">
                  <c:v>2.9319824205868983E-2</c:v>
                </c:pt>
                <c:pt idx="1184">
                  <c:v>2.9317996163351623E-2</c:v>
                </c:pt>
                <c:pt idx="1185">
                  <c:v>2.9316173307645244E-2</c:v>
                </c:pt>
                <c:pt idx="1186">
                  <c:v>2.9314355638829781E-2</c:v>
                </c:pt>
                <c:pt idx="1187">
                  <c:v>2.9312543156745363E-2</c:v>
                </c:pt>
                <c:pt idx="1188">
                  <c:v>2.9310478099899839E-2</c:v>
                </c:pt>
                <c:pt idx="1189">
                  <c:v>2.9308676732444638E-2</c:v>
                </c:pt>
                <c:pt idx="1190">
                  <c:v>2.9307136831597802E-2</c:v>
                </c:pt>
                <c:pt idx="1191">
                  <c:v>2.9305336750073963E-2</c:v>
                </c:pt>
                <c:pt idx="1192">
                  <c:v>2.9303522598764786E-2</c:v>
                </c:pt>
                <c:pt idx="1193">
                  <c:v>2.9301694311962834E-2</c:v>
                </c:pt>
                <c:pt idx="1194">
                  <c:v>2.9299851889588169E-2</c:v>
                </c:pt>
                <c:pt idx="1195">
                  <c:v>2.9297728955359759E-2</c:v>
                </c:pt>
                <c:pt idx="1196">
                  <c:v>2.929612463836051E-2</c:v>
                </c:pt>
                <c:pt idx="1197">
                  <c:v>2.9294239809507516E-2</c:v>
                </c:pt>
                <c:pt idx="1198">
                  <c:v>2.929234084508181E-2</c:v>
                </c:pt>
                <c:pt idx="1199">
                  <c:v>2.9290153291103849E-2</c:v>
                </c:pt>
                <c:pt idx="1200">
                  <c:v>2.9288500509592197E-2</c:v>
                </c:pt>
                <c:pt idx="1201">
                  <c:v>2.928655913852829E-2</c:v>
                </c:pt>
                <c:pt idx="1202">
                  <c:v>2.9284603631971606E-2</c:v>
                </c:pt>
                <c:pt idx="1203">
                  <c:v>2.9282633989922147E-2</c:v>
                </c:pt>
                <c:pt idx="1204">
                  <c:v>2.9280650212299975E-2</c:v>
                </c:pt>
                <c:pt idx="1205">
                  <c:v>2.9278652299264962E-2</c:v>
                </c:pt>
                <c:pt idx="1206">
                  <c:v>2.9277397633693525E-2</c:v>
                </c:pt>
                <c:pt idx="1207">
                  <c:v>2.9274323457579854E-2</c:v>
                </c:pt>
                <c:pt idx="1208">
                  <c:v>2.9272281118561949E-2</c:v>
                </c:pt>
                <c:pt idx="1209">
                  <c:v>2.9270224643971332E-2</c:v>
                </c:pt>
                <c:pt idx="1210">
                  <c:v>2.9268154033887939E-2</c:v>
                </c:pt>
                <c:pt idx="1211">
                  <c:v>2.9266069288311769E-2</c:v>
                </c:pt>
                <c:pt idx="1212">
                  <c:v>2.9263970407162887E-2</c:v>
                </c:pt>
                <c:pt idx="1213">
                  <c:v>2.9261857390441293E-2</c:v>
                </c:pt>
                <c:pt idx="1214">
                  <c:v>2.9259730238306858E-2</c:v>
                </c:pt>
                <c:pt idx="1215">
                  <c:v>2.9257588950599711E-2</c:v>
                </c:pt>
                <c:pt idx="1216">
                  <c:v>2.9255433527319852E-2</c:v>
                </c:pt>
                <c:pt idx="1217">
                  <c:v>2.9253263968547216E-2</c:v>
                </c:pt>
                <c:pt idx="1218">
                  <c:v>2.925108027436174E-2</c:v>
                </c:pt>
                <c:pt idx="1219">
                  <c:v>2.9248882444523616E-2</c:v>
                </c:pt>
                <c:pt idx="1220">
                  <c:v>2.9246670479192716E-2</c:v>
                </c:pt>
                <c:pt idx="1221">
                  <c:v>2.9243805753216279E-2</c:v>
                </c:pt>
                <c:pt idx="1222">
                  <c:v>2.9241561478210443E-2</c:v>
                </c:pt>
                <c:pt idx="1223">
                  <c:v>2.9239303067631894E-2</c:v>
                </c:pt>
                <c:pt idx="1224">
                  <c:v>2.9237030521480634E-2</c:v>
                </c:pt>
                <c:pt idx="1225">
                  <c:v>2.9234743839916533E-2</c:v>
                </c:pt>
                <c:pt idx="1226">
                  <c:v>2.9232443022699783E-2</c:v>
                </c:pt>
                <c:pt idx="1227">
                  <c:v>2.9230128070070194E-2</c:v>
                </c:pt>
                <c:pt idx="1228">
                  <c:v>2.9227798981867892E-2</c:v>
                </c:pt>
                <c:pt idx="1229">
                  <c:v>2.9225455758172814E-2</c:v>
                </c:pt>
                <c:pt idx="1230">
                  <c:v>2.9223098398905023E-2</c:v>
                </c:pt>
                <c:pt idx="1231">
                  <c:v>2.9220726904224392E-2</c:v>
                </c:pt>
                <c:pt idx="1232">
                  <c:v>2.9221385246724907E-2</c:v>
                </c:pt>
                <c:pt idx="1233">
                  <c:v>2.9215941508144994E-2</c:v>
                </c:pt>
                <c:pt idx="1234">
                  <c:v>2.9213527606906098E-2</c:v>
                </c:pt>
                <c:pt idx="1235">
                  <c:v>2.921109957009449E-2</c:v>
                </c:pt>
                <c:pt idx="1236">
                  <c:v>2.9208657397790105E-2</c:v>
                </c:pt>
                <c:pt idx="1237">
                  <c:v>2.9206201089913009E-2</c:v>
                </c:pt>
                <c:pt idx="1238">
                  <c:v>2.9203730646543136E-2</c:v>
                </c:pt>
                <c:pt idx="1239">
                  <c:v>2.9201246067680486E-2</c:v>
                </c:pt>
                <c:pt idx="1240">
                  <c:v>2.9198747353325061E-2</c:v>
                </c:pt>
                <c:pt idx="1241">
                  <c:v>2.9196234503396923E-2</c:v>
                </c:pt>
                <c:pt idx="1242">
                  <c:v>2.9193707518055945E-2</c:v>
                </c:pt>
                <c:pt idx="1243">
                  <c:v>2.9191166397142254E-2</c:v>
                </c:pt>
                <c:pt idx="1244">
                  <c:v>2.9188611140655851E-2</c:v>
                </c:pt>
                <c:pt idx="1245">
                  <c:v>2.9186041748676672E-2</c:v>
                </c:pt>
                <c:pt idx="1246">
                  <c:v>2.9183458221284653E-2</c:v>
                </c:pt>
                <c:pt idx="1247">
                  <c:v>2.9180860558319921E-2</c:v>
                </c:pt>
                <c:pt idx="1248">
                  <c:v>2.9178248759862413E-2</c:v>
                </c:pt>
                <c:pt idx="1249">
                  <c:v>2.9175622825832193E-2</c:v>
                </c:pt>
                <c:pt idx="1250">
                  <c:v>2.9172982756309196E-2</c:v>
                </c:pt>
                <c:pt idx="1251">
                  <c:v>2.9170328551293423E-2</c:v>
                </c:pt>
                <c:pt idx="1252">
                  <c:v>2.9167660210704938E-2</c:v>
                </c:pt>
                <c:pt idx="1253">
                  <c:v>2.9166571326149082E-2</c:v>
                </c:pt>
                <c:pt idx="1254">
                  <c:v>2.9162281123129574E-2</c:v>
                </c:pt>
                <c:pt idx="1255">
                  <c:v>2.9159570376142696E-2</c:v>
                </c:pt>
                <c:pt idx="1256">
                  <c:v>2.915684549350317E-2</c:v>
                </c:pt>
                <c:pt idx="1257">
                  <c:v>2.9152534975640521E-2</c:v>
                </c:pt>
                <c:pt idx="1258">
                  <c:v>2.9152924509379119E-2</c:v>
                </c:pt>
                <c:pt idx="1259">
                  <c:v>2.9148586032707868E-2</c:v>
                </c:pt>
                <c:pt idx="1260">
                  <c:v>2.9145804608097237E-2</c:v>
                </c:pt>
                <c:pt idx="1261">
                  <c:v>2.9143009047993829E-2</c:v>
                </c:pt>
                <c:pt idx="1262">
                  <c:v>2.9140199352397644E-2</c:v>
                </c:pt>
                <c:pt idx="1263">
                  <c:v>2.9137375521228748E-2</c:v>
                </c:pt>
                <c:pt idx="1264">
                  <c:v>2.9134537554647011E-2</c:v>
                </c:pt>
                <c:pt idx="1265">
                  <c:v>2.9131685452492562E-2</c:v>
                </c:pt>
                <c:pt idx="1266">
                  <c:v>2.9128819214845336E-2</c:v>
                </c:pt>
                <c:pt idx="1267">
                  <c:v>2.9125938841625398E-2</c:v>
                </c:pt>
                <c:pt idx="1268">
                  <c:v>2.912304433299262E-2</c:v>
                </c:pt>
                <c:pt idx="1269">
                  <c:v>2.912013568878713E-2</c:v>
                </c:pt>
                <c:pt idx="1270">
                  <c:v>2.9121085121399659E-2</c:v>
                </c:pt>
                <c:pt idx="1271">
                  <c:v>2.911427599389782E-2</c:v>
                </c:pt>
                <c:pt idx="1272">
                  <c:v>2.9111324943293937E-2</c:v>
                </c:pt>
                <c:pt idx="1273">
                  <c:v>2.9108359756957469E-2</c:v>
                </c:pt>
                <c:pt idx="1274">
                  <c:v>2.9105380435368033E-2</c:v>
                </c:pt>
                <c:pt idx="1275">
                  <c:v>2.9102386978205885E-2</c:v>
                </c:pt>
                <c:pt idx="1276">
                  <c:v>2.9099379385391089E-2</c:v>
                </c:pt>
                <c:pt idx="1277">
                  <c:v>2.9096357657323324E-2</c:v>
                </c:pt>
                <c:pt idx="1278">
                  <c:v>2.9093321793602911E-2</c:v>
                </c:pt>
                <c:pt idx="1279">
                  <c:v>2.9090271794389722E-2</c:v>
                </c:pt>
                <c:pt idx="1280">
                  <c:v>2.908720765960382E-2</c:v>
                </c:pt>
                <c:pt idx="1281">
                  <c:v>2.9084129389405078E-2</c:v>
                </c:pt>
                <c:pt idx="1282">
                  <c:v>2.908103698371356E-2</c:v>
                </c:pt>
                <c:pt idx="1283">
                  <c:v>2.9077930442449329E-2</c:v>
                </c:pt>
                <c:pt idx="1284">
                  <c:v>2.9074809765772258E-2</c:v>
                </c:pt>
                <c:pt idx="1285">
                  <c:v>2.9071674953522475E-2</c:v>
                </c:pt>
                <c:pt idx="1286">
                  <c:v>2.9068526005859852E-2</c:v>
                </c:pt>
                <c:pt idx="1287">
                  <c:v>2.9065362922624516E-2</c:v>
                </c:pt>
                <c:pt idx="1288">
                  <c:v>2.906218570397634E-2</c:v>
                </c:pt>
                <c:pt idx="1289">
                  <c:v>2.9058994349675515E-2</c:v>
                </c:pt>
                <c:pt idx="1290">
                  <c:v>2.9055788859961851E-2</c:v>
                </c:pt>
                <c:pt idx="1291">
                  <c:v>2.905256923475541E-2</c:v>
                </c:pt>
                <c:pt idx="1292">
                  <c:v>2.9049335474056193E-2</c:v>
                </c:pt>
                <c:pt idx="1293">
                  <c:v>2.9046087577944135E-2</c:v>
                </c:pt>
                <c:pt idx="1294">
                  <c:v>2.9042825546179429E-2</c:v>
                </c:pt>
                <c:pt idx="1295">
                  <c:v>2.9039549379001883E-2</c:v>
                </c:pt>
                <c:pt idx="1296">
                  <c:v>2.9036259076331561E-2</c:v>
                </c:pt>
                <c:pt idx="1297">
                  <c:v>2.9032954638088526E-2</c:v>
                </c:pt>
                <c:pt idx="1298">
                  <c:v>2.9029636064432651E-2</c:v>
                </c:pt>
                <c:pt idx="1299">
                  <c:v>2.9026303355284E-2</c:v>
                </c:pt>
                <c:pt idx="1300">
                  <c:v>2.9022956510642572E-2</c:v>
                </c:pt>
                <c:pt idx="1301">
                  <c:v>2.9019595530428433E-2</c:v>
                </c:pt>
                <c:pt idx="1302">
                  <c:v>2.9016220414881388E-2</c:v>
                </c:pt>
                <c:pt idx="1303">
                  <c:v>2.9014198198833441E-2</c:v>
                </c:pt>
                <c:pt idx="1304">
                  <c:v>2.9009427777069163E-2</c:v>
                </c:pt>
                <c:pt idx="1305">
                  <c:v>2.9007368112043963E-2</c:v>
                </c:pt>
                <c:pt idx="1306">
                  <c:v>2.9002578597285833E-2</c:v>
                </c:pt>
                <c:pt idx="1307">
                  <c:v>2.8999132804115035E-2</c:v>
                </c:pt>
                <c:pt idx="1308">
                  <c:v>2.8995672875531397E-2</c:v>
                </c:pt>
                <c:pt idx="1309">
                  <c:v>2.8996791489546148E-2</c:v>
                </c:pt>
                <c:pt idx="1310">
                  <c:v>2.8986210386339195E-2</c:v>
                </c:pt>
                <c:pt idx="1311">
                  <c:v>2.8986538546798002E-2</c:v>
                </c:pt>
                <c:pt idx="1312">
                  <c:v>2.8983931945103514E-2</c:v>
                </c:pt>
                <c:pt idx="1313">
                  <c:v>2.8979482256819011E-2</c:v>
                </c:pt>
                <c:pt idx="1314">
                  <c:v>2.8975932905286328E-2</c:v>
                </c:pt>
                <c:pt idx="1315">
                  <c:v>2.8972369416049304E-2</c:v>
                </c:pt>
                <c:pt idx="1316">
                  <c:v>2.8968791789134585E-2</c:v>
                </c:pt>
                <c:pt idx="1317">
                  <c:v>2.8966108015491265E-2</c:v>
                </c:pt>
                <c:pt idx="1318">
                  <c:v>2.896159412221877E-2</c:v>
                </c:pt>
                <c:pt idx="1319">
                  <c:v>2.895797408224432E-2</c:v>
                </c:pt>
                <c:pt idx="1320">
                  <c:v>2.8954339904538884E-2</c:v>
                </c:pt>
                <c:pt idx="1321">
                  <c:v>2.8950691589182398E-2</c:v>
                </c:pt>
                <c:pt idx="1322">
                  <c:v>2.8947029136148217E-2</c:v>
                </c:pt>
                <c:pt idx="1323">
                  <c:v>2.8943352545409695E-2</c:v>
                </c:pt>
                <c:pt idx="1324">
                  <c:v>2.8939661816993478E-2</c:v>
                </c:pt>
                <c:pt idx="1325">
                  <c:v>2.8932039682416644E-2</c:v>
                </c:pt>
                <c:pt idx="1326">
                  <c:v>2.8932237947127959E-2</c:v>
                </c:pt>
                <c:pt idx="1327">
                  <c:v>2.8929399747186224E-2</c:v>
                </c:pt>
                <c:pt idx="1328">
                  <c:v>2.8924757526551659E-2</c:v>
                </c:pt>
                <c:pt idx="1329">
                  <c:v>2.8920996109746966E-2</c:v>
                </c:pt>
                <c:pt idx="1330">
                  <c:v>2.8917220555291223E-2</c:v>
                </c:pt>
                <c:pt idx="1331">
                  <c:v>2.8914320554092043E-2</c:v>
                </c:pt>
                <c:pt idx="1332">
                  <c:v>2.8909627033346652E-2</c:v>
                </c:pt>
                <c:pt idx="1333">
                  <c:v>2.8905809065831178E-2</c:v>
                </c:pt>
                <c:pt idx="1334">
                  <c:v>2.8901976960664655E-2</c:v>
                </c:pt>
                <c:pt idx="1335">
                  <c:v>2.8898130717847081E-2</c:v>
                </c:pt>
                <c:pt idx="1336">
                  <c:v>2.8895153440515742E-2</c:v>
                </c:pt>
                <c:pt idx="1337">
                  <c:v>2.8890395819205494E-2</c:v>
                </c:pt>
                <c:pt idx="1338">
                  <c:v>2.8886507163381481E-2</c:v>
                </c:pt>
                <c:pt idx="1339">
                  <c:v>2.8882604369933063E-2</c:v>
                </c:pt>
                <c:pt idx="1340">
                  <c:v>2.8878687438780304E-2</c:v>
                </c:pt>
                <c:pt idx="1341">
                  <c:v>2.8874756369976495E-2</c:v>
                </c:pt>
                <c:pt idx="1342">
                  <c:v>2.8870811163521637E-2</c:v>
                </c:pt>
                <c:pt idx="1343">
                  <c:v>2.8866851819442374E-2</c:v>
                </c:pt>
                <c:pt idx="1344">
                  <c:v>2.8863750843513003E-2</c:v>
                </c:pt>
                <c:pt idx="1345">
                  <c:v>2.8859761894541869E-2</c:v>
                </c:pt>
                <c:pt idx="1346">
                  <c:v>2.8854888961191705E-2</c:v>
                </c:pt>
                <c:pt idx="1347">
                  <c:v>2.8850873066454952E-2</c:v>
                </c:pt>
                <c:pt idx="1348">
                  <c:v>2.8846843034093794E-2</c:v>
                </c:pt>
                <c:pt idx="1349">
                  <c:v>2.8842798864081587E-2</c:v>
                </c:pt>
                <c:pt idx="1350">
                  <c:v>2.8839605068533558E-2</c:v>
                </c:pt>
                <c:pt idx="1351">
                  <c:v>2.8834668111104023E-2</c:v>
                </c:pt>
                <c:pt idx="1352">
                  <c:v>2.8830581528165311E-2</c:v>
                </c:pt>
                <c:pt idx="1353">
                  <c:v>2.8826480807548904E-2</c:v>
                </c:pt>
                <c:pt idx="1354">
                  <c:v>2.8822365949334738E-2</c:v>
                </c:pt>
                <c:pt idx="1355">
                  <c:v>2.8814748317955718E-2</c:v>
                </c:pt>
                <c:pt idx="1356">
                  <c:v>2.8814093819979902E-2</c:v>
                </c:pt>
                <c:pt idx="1357">
                  <c:v>2.8809936548839232E-2</c:v>
                </c:pt>
                <c:pt idx="1358">
                  <c:v>2.8805765140047512E-2</c:v>
                </c:pt>
                <c:pt idx="1359">
                  <c:v>2.8801579593631388E-2</c:v>
                </c:pt>
                <c:pt idx="1360">
                  <c:v>2.8797379909590859E-2</c:v>
                </c:pt>
                <c:pt idx="1361">
                  <c:v>2.8794865515751056E-2</c:v>
                </c:pt>
                <c:pt idx="1362">
                  <c:v>2.878978653605424E-2</c:v>
                </c:pt>
                <c:pt idx="1363">
                  <c:v>2.87846960316962E-2</c:v>
                </c:pt>
                <c:pt idx="1364">
                  <c:v>2.8781285505314891E-2</c:v>
                </c:pt>
                <c:pt idx="1365">
                  <c:v>2.8776169424968856E-2</c:v>
                </c:pt>
                <c:pt idx="1366">
                  <c:v>2.8771884915155255E-2</c:v>
                </c:pt>
                <c:pt idx="1367">
                  <c:v>2.8767586267743894E-2</c:v>
                </c:pt>
                <c:pt idx="1368">
                  <c:v>2.8763273482708129E-2</c:v>
                </c:pt>
                <c:pt idx="1369">
                  <c:v>2.8759785501157875E-2</c:v>
                </c:pt>
                <c:pt idx="1370">
                  <c:v>2.8754605499790031E-2</c:v>
                </c:pt>
                <c:pt idx="1371">
                  <c:v>2.8750250301881053E-2</c:v>
                </c:pt>
                <c:pt idx="1372">
                  <c:v>2.8745880966400961E-2</c:v>
                </c:pt>
                <c:pt idx="1373">
                  <c:v>2.8741497493269819E-2</c:v>
                </c:pt>
                <c:pt idx="1374">
                  <c:v>2.8737099882540917E-2</c:v>
                </c:pt>
                <c:pt idx="1375">
                  <c:v>2.8732688134214257E-2</c:v>
                </c:pt>
                <c:pt idx="1376">
                  <c:v>2.8724069280317011E-2</c:v>
                </c:pt>
                <c:pt idx="1377">
                  <c:v>2.8723822224741014E-2</c:v>
                </c:pt>
                <c:pt idx="1378">
                  <c:v>2.8719368063567785E-2</c:v>
                </c:pt>
                <c:pt idx="1379">
                  <c:v>2.8715725091137401E-2</c:v>
                </c:pt>
                <c:pt idx="1380">
                  <c:v>2.8710417328454696E-2</c:v>
                </c:pt>
                <c:pt idx="1381">
                  <c:v>2.8705920754514835E-2</c:v>
                </c:pt>
                <c:pt idx="1382">
                  <c:v>2.870141004295057E-2</c:v>
                </c:pt>
                <c:pt idx="1383">
                  <c:v>2.8697705044182786E-2</c:v>
                </c:pt>
                <c:pt idx="1384">
                  <c:v>2.8692346207082053E-2</c:v>
                </c:pt>
                <c:pt idx="1385">
                  <c:v>2.8687793082751156E-2</c:v>
                </c:pt>
                <c:pt idx="1386">
                  <c:v>2.86832258208225E-2</c:v>
                </c:pt>
                <c:pt idx="1387">
                  <c:v>2.8678644421296084E-2</c:v>
                </c:pt>
                <c:pt idx="1388">
                  <c:v>2.8674048884198555E-2</c:v>
                </c:pt>
                <c:pt idx="1389">
                  <c:v>2.8669439209503267E-2</c:v>
                </c:pt>
                <c:pt idx="1390">
                  <c:v>2.866481539726351E-2</c:v>
                </c:pt>
                <c:pt idx="1391">
                  <c:v>2.8660177447399349E-2</c:v>
                </c:pt>
                <c:pt idx="1392">
                  <c:v>2.8655525359964074E-2</c:v>
                </c:pt>
                <c:pt idx="1393">
                  <c:v>2.8650859134957685E-2</c:v>
                </c:pt>
                <c:pt idx="1394">
                  <c:v>2.8646178772353537E-2</c:v>
                </c:pt>
                <c:pt idx="1395">
                  <c:v>2.8641484272151629E-2</c:v>
                </c:pt>
                <c:pt idx="1396">
                  <c:v>2.8637577569863293E-2</c:v>
                </c:pt>
                <c:pt idx="1397">
                  <c:v>2.8632853409020775E-2</c:v>
                </c:pt>
                <c:pt idx="1398">
                  <c:v>2.8627315946199161E-2</c:v>
                </c:pt>
                <c:pt idx="1399">
                  <c:v>2.8622564895739444E-2</c:v>
                </c:pt>
                <c:pt idx="1400">
                  <c:v>2.8617799707681968E-2</c:v>
                </c:pt>
                <c:pt idx="1401">
                  <c:v>2.8613020382106669E-2</c:v>
                </c:pt>
                <c:pt idx="1402">
                  <c:v>2.8609020525374174E-2</c:v>
                </c:pt>
                <c:pt idx="1403">
                  <c:v>2.8603419318242729E-2</c:v>
                </c:pt>
                <c:pt idx="1404">
                  <c:v>2.8598597579927443E-2</c:v>
                </c:pt>
                <c:pt idx="1405">
                  <c:v>2.8593761704067688E-2</c:v>
                </c:pt>
                <c:pt idx="1406">
                  <c:v>2.8588911690690111E-2</c:v>
                </c:pt>
                <c:pt idx="1407">
                  <c:v>2.8580386225982579E-2</c:v>
                </c:pt>
                <c:pt idx="1408">
                  <c:v>2.8579169251194969E-2</c:v>
                </c:pt>
                <c:pt idx="1409">
                  <c:v>2.8574276825130696E-2</c:v>
                </c:pt>
                <c:pt idx="1410">
                  <c:v>2.8569370261521954E-2</c:v>
                </c:pt>
                <c:pt idx="1411">
                  <c:v>2.8564449560368743E-2</c:v>
                </c:pt>
                <c:pt idx="1412">
                  <c:v>2.8559514721644419E-2</c:v>
                </c:pt>
                <c:pt idx="1413">
                  <c:v>2.8556122127939787E-2</c:v>
                </c:pt>
                <c:pt idx="1414">
                  <c:v>2.855037946558614E-2</c:v>
                </c:pt>
                <c:pt idx="1415">
                  <c:v>2.8544625380204636E-2</c:v>
                </c:pt>
                <c:pt idx="1416">
                  <c:v>2.8540408015200747E-2</c:v>
                </c:pt>
                <c:pt idx="1417">
                  <c:v>2.8534628464909062E-2</c:v>
                </c:pt>
                <c:pt idx="1418">
                  <c:v>2.8529608800917927E-2</c:v>
                </c:pt>
                <c:pt idx="1419">
                  <c:v>2.8524574999435615E-2</c:v>
                </c:pt>
                <c:pt idx="1420">
                  <c:v>2.8519527060408834E-2</c:v>
                </c:pt>
                <c:pt idx="1421">
                  <c:v>2.8515231963937016E-2</c:v>
                </c:pt>
                <c:pt idx="1422">
                  <c:v>2.8509388769748512E-2</c:v>
                </c:pt>
                <c:pt idx="1423">
                  <c:v>2.8504298418088325E-2</c:v>
                </c:pt>
                <c:pt idx="1424">
                  <c:v>2.8499193928936961E-2</c:v>
                </c:pt>
                <c:pt idx="1425">
                  <c:v>2.8494075302267774E-2</c:v>
                </c:pt>
                <c:pt idx="1426">
                  <c:v>2.8484484696864598E-2</c:v>
                </c:pt>
                <c:pt idx="1427">
                  <c:v>2.8483795636349285E-2</c:v>
                </c:pt>
                <c:pt idx="1428">
                  <c:v>2.8478634597126629E-2</c:v>
                </c:pt>
                <c:pt idx="1429">
                  <c:v>2.8473459420386149E-2</c:v>
                </c:pt>
                <c:pt idx="1430">
                  <c:v>2.8468270106074556E-2</c:v>
                </c:pt>
                <c:pt idx="1431">
                  <c:v>2.846306665429843E-2</c:v>
                </c:pt>
                <c:pt idx="1432">
                  <c:v>2.8458600456673366E-2</c:v>
                </c:pt>
                <c:pt idx="1433">
                  <c:v>2.8452617338192709E-2</c:v>
                </c:pt>
                <c:pt idx="1434">
                  <c:v>2.8447371473863114E-2</c:v>
                </c:pt>
                <c:pt idx="1435">
                  <c:v>2.8442858590422837E-2</c:v>
                </c:pt>
                <c:pt idx="1436">
                  <c:v>2.8436837332730391E-2</c:v>
                </c:pt>
                <c:pt idx="1437">
                  <c:v>2.8431549055900618E-2</c:v>
                </c:pt>
                <c:pt idx="1438">
                  <c:v>2.8426246641553021E-2</c:v>
                </c:pt>
                <c:pt idx="1439">
                  <c:v>2.8420930089767538E-2</c:v>
                </c:pt>
                <c:pt idx="1440">
                  <c:v>2.8415599400437586E-2</c:v>
                </c:pt>
                <c:pt idx="1441">
                  <c:v>2.841025457358981E-2</c:v>
                </c:pt>
                <c:pt idx="1442">
                  <c:v>2.8404895609304148E-2</c:v>
                </c:pt>
                <c:pt idx="1443">
                  <c:v>2.8399522507500663E-2</c:v>
                </c:pt>
                <c:pt idx="1444">
                  <c:v>2.8394135268179355E-2</c:v>
                </c:pt>
                <c:pt idx="1445">
                  <c:v>2.8388733891420159E-2</c:v>
                </c:pt>
                <c:pt idx="1446">
                  <c:v>2.8383318377143141E-2</c:v>
                </c:pt>
                <c:pt idx="1447">
                  <c:v>2.8377888725348299E-2</c:v>
                </c:pt>
                <c:pt idx="1448">
                  <c:v>2.8373173428981602E-2</c:v>
                </c:pt>
                <c:pt idx="1449">
                  <c:v>2.8367714062302873E-2</c:v>
                </c:pt>
                <c:pt idx="1450">
                  <c:v>2.8361514945229871E-2</c:v>
                </c:pt>
                <c:pt idx="1451">
                  <c:v>2.8356041151385014E-2</c:v>
                </c:pt>
                <c:pt idx="1452">
                  <c:v>2.8350591243899714E-2</c:v>
                </c:pt>
                <c:pt idx="1453">
                  <c:v>2.8345166423626722E-2</c:v>
                </c:pt>
                <c:pt idx="1454">
                  <c:v>2.8340497491285976E-2</c:v>
                </c:pt>
                <c:pt idx="1455">
                  <c:v>2.8334392044557788E-2</c:v>
                </c:pt>
                <c:pt idx="1456">
                  <c:v>2.8329042485708555E-2</c:v>
                </c:pt>
                <c:pt idx="1457">
                  <c:v>2.8323718014098276E-2</c:v>
                </c:pt>
                <c:pt idx="1458">
                  <c:v>2.8318418629567077E-2</c:v>
                </c:pt>
                <c:pt idx="1459">
                  <c:v>2.8313881998796031E-2</c:v>
                </c:pt>
                <c:pt idx="1460">
                  <c:v>2.8307895121955085E-2</c:v>
                </c:pt>
                <c:pt idx="1461">
                  <c:v>2.8302670998874291E-2</c:v>
                </c:pt>
                <c:pt idx="1462">
                  <c:v>2.8297471962952514E-2</c:v>
                </c:pt>
                <c:pt idx="1463">
                  <c:v>2.8292298014136463E-2</c:v>
                </c:pt>
                <c:pt idx="1464">
                  <c:v>2.8287149152479429E-2</c:v>
                </c:pt>
                <c:pt idx="1465">
                  <c:v>2.8282025377874831E-2</c:v>
                </c:pt>
                <c:pt idx="1466">
                  <c:v>2.8274001428449935E-2</c:v>
                </c:pt>
                <c:pt idx="1467">
                  <c:v>2.8268188173372621E-2</c:v>
                </c:pt>
                <c:pt idx="1468">
                  <c:v>2.8263147619558282E-2</c:v>
                </c:pt>
                <c:pt idx="1469">
                  <c:v>2.8257417700459087E-2</c:v>
                </c:pt>
                <c:pt idx="1470">
                  <c:v>2.8253141760856693E-2</c:v>
                </c:pt>
                <c:pt idx="1471">
                  <c:v>2.8248176456129315E-2</c:v>
                </c:pt>
                <c:pt idx="1472">
                  <c:v>2.8243236234297697E-2</c:v>
                </c:pt>
                <c:pt idx="1473">
                  <c:v>2.8237620980515743E-2</c:v>
                </c:pt>
                <c:pt idx="1474">
                  <c:v>2.823343103980136E-2</c:v>
                </c:pt>
                <c:pt idx="1475">
                  <c:v>2.822856606713664E-2</c:v>
                </c:pt>
                <c:pt idx="1476">
                  <c:v>2.8223726177527553E-2</c:v>
                </c:pt>
                <c:pt idx="1477">
                  <c:v>2.8218911370894162E-2</c:v>
                </c:pt>
                <c:pt idx="1478">
                  <c:v>2.8214121647236468E-2</c:v>
                </c:pt>
                <c:pt idx="1479">
                  <c:v>2.8209357006714342E-2</c:v>
                </c:pt>
                <c:pt idx="1480">
                  <c:v>2.8204617449087976E-2</c:v>
                </c:pt>
                <c:pt idx="1481">
                  <c:v>2.8198560588954535E-2</c:v>
                </c:pt>
                <c:pt idx="1482">
                  <c:v>2.8195213583082079E-2</c:v>
                </c:pt>
                <c:pt idx="1483">
                  <c:v>2.8190549274622612E-2</c:v>
                </c:pt>
                <c:pt idx="1484">
                  <c:v>2.8185249350203279E-2</c:v>
                </c:pt>
                <c:pt idx="1485">
                  <c:v>2.8181295906710702E-2</c:v>
                </c:pt>
                <c:pt idx="1486">
                  <c:v>2.8176706847178323E-2</c:v>
                </c:pt>
                <c:pt idx="1487">
                  <c:v>2.8171492921726937E-2</c:v>
                </c:pt>
                <c:pt idx="1488">
                  <c:v>2.8167603977280464E-2</c:v>
                </c:pt>
                <c:pt idx="1489">
                  <c:v>2.8163090167074856E-2</c:v>
                </c:pt>
                <c:pt idx="1490">
                  <c:v>2.8158601439605135E-2</c:v>
                </c:pt>
                <c:pt idx="1491">
                  <c:v>2.8154137795191048E-2</c:v>
                </c:pt>
                <c:pt idx="1492">
                  <c:v>2.8149699233832592E-2</c:v>
                </c:pt>
                <c:pt idx="1493">
                  <c:v>2.814528575552977E-2</c:v>
                </c:pt>
                <c:pt idx="1494">
                  <c:v>2.8140897360202644E-2</c:v>
                </c:pt>
                <c:pt idx="1495">
                  <c:v>2.8136534047851214E-2</c:v>
                </c:pt>
                <c:pt idx="1496">
                  <c:v>2.8132195818475481E-2</c:v>
                </c:pt>
                <c:pt idx="1497">
                  <c:v>2.812788267215538E-2</c:v>
                </c:pt>
                <c:pt idx="1498">
                  <c:v>2.8123594608890912E-2</c:v>
                </c:pt>
                <c:pt idx="1499">
                  <c:v>2.8119331628442268E-2</c:v>
                </c:pt>
                <c:pt idx="1500">
                  <c:v>2.811449036489222E-2</c:v>
                </c:pt>
                <c:pt idx="1501">
                  <c:v>2.8110281133848503E-2</c:v>
                </c:pt>
                <c:pt idx="1502">
                  <c:v>2.8106693185590004E-2</c:v>
                </c:pt>
                <c:pt idx="1503">
                  <c:v>2.810253053736389E-2</c:v>
                </c:pt>
                <c:pt idx="1504">
                  <c:v>2.8098392972033537E-2</c:v>
                </c:pt>
                <c:pt idx="1505">
                  <c:v>2.8094280489758816E-2</c:v>
                </c:pt>
                <c:pt idx="1506">
                  <c:v>2.8090193090459792E-2</c:v>
                </c:pt>
                <c:pt idx="1507">
                  <c:v>2.8085552490715315E-2</c:v>
                </c:pt>
                <c:pt idx="1508">
                  <c:v>2.8082093540788833E-2</c:v>
                </c:pt>
                <c:pt idx="1509">
                  <c:v>2.8078081390416898E-2</c:v>
                </c:pt>
                <c:pt idx="1510">
                  <c:v>2.8074094323180532E-2</c:v>
                </c:pt>
                <c:pt idx="1511">
                  <c:v>2.8070944692224487E-2</c:v>
                </c:pt>
                <c:pt idx="1512">
                  <c:v>2.8066195437475017E-2</c:v>
                </c:pt>
                <c:pt idx="1513">
                  <c:v>2.806228361916574E-2</c:v>
                </c:pt>
                <c:pt idx="1514">
                  <c:v>2.8058396883752224E-2</c:v>
                </c:pt>
                <c:pt idx="1515">
                  <c:v>2.805453523139434E-2</c:v>
                </c:pt>
                <c:pt idx="1516">
                  <c:v>2.8050698662092088E-2</c:v>
                </c:pt>
                <c:pt idx="1517">
                  <c:v>2.8046887175685598E-2</c:v>
                </c:pt>
                <c:pt idx="1518">
                  <c:v>2.8042846767037943E-2</c:v>
                </c:pt>
                <c:pt idx="1519">
                  <c:v>2.8038269395915805E-2</c:v>
                </c:pt>
                <c:pt idx="1520">
                  <c:v>2.8034540325103663E-2</c:v>
                </c:pt>
                <c:pt idx="1521">
                  <c:v>2.8030836337267218E-2</c:v>
                </c:pt>
                <c:pt idx="1522">
                  <c:v>2.8027157432486405E-2</c:v>
                </c:pt>
                <c:pt idx="1523">
                  <c:v>2.8023503610521416E-2</c:v>
                </c:pt>
                <c:pt idx="1524">
                  <c:v>2.801987487161206E-2</c:v>
                </c:pt>
                <c:pt idx="1525">
                  <c:v>2.8016271215598465E-2</c:v>
                </c:pt>
                <c:pt idx="1526">
                  <c:v>2.8012692642720438E-2</c:v>
                </c:pt>
                <c:pt idx="1527">
                  <c:v>2.8009139152818108E-2</c:v>
                </c:pt>
                <c:pt idx="1528">
                  <c:v>2.8005610745731602E-2</c:v>
                </c:pt>
                <c:pt idx="1529">
                  <c:v>2.8002107421780664E-2</c:v>
                </c:pt>
                <c:pt idx="1530">
                  <c:v>2.7998629180805423E-2</c:v>
                </c:pt>
                <c:pt idx="1531">
                  <c:v>2.7995176022725943E-2</c:v>
                </c:pt>
                <c:pt idx="1532">
                  <c:v>2.7991260270283647E-2</c:v>
                </c:pt>
                <c:pt idx="1533">
                  <c:v>2.7987860861449221E-2</c:v>
                </c:pt>
                <c:pt idx="1534">
                  <c:v>2.7984486535590491E-2</c:v>
                </c:pt>
                <c:pt idx="1535">
                  <c:v>2.7981137292707459E-2</c:v>
                </c:pt>
                <c:pt idx="1536">
                  <c:v>2.7977813132880058E-2</c:v>
                </c:pt>
                <c:pt idx="1537">
                  <c:v>2.7974514055868482E-2</c:v>
                </c:pt>
                <c:pt idx="1538">
                  <c:v>2.7971240061992475E-2</c:v>
                </c:pt>
                <c:pt idx="1539">
                  <c:v>2.7967991151012228E-2</c:v>
                </c:pt>
                <c:pt idx="1540">
                  <c:v>2.7964767323007678E-2</c:v>
                </c:pt>
                <c:pt idx="1541">
                  <c:v>2.796156857805876E-2</c:v>
                </c:pt>
                <c:pt idx="1542">
                  <c:v>2.7958394916005602E-2</c:v>
                </c:pt>
                <c:pt idx="1543">
                  <c:v>2.7955246336848205E-2</c:v>
                </c:pt>
                <c:pt idx="1544">
                  <c:v>2.7954712621796052E-2</c:v>
                </c:pt>
                <c:pt idx="1545">
                  <c:v>2.7949024427620373E-2</c:v>
                </c:pt>
                <c:pt idx="1546">
                  <c:v>2.7945951097470001E-2</c:v>
                </c:pt>
                <c:pt idx="1547">
                  <c:v>2.7942902850295326E-2</c:v>
                </c:pt>
                <c:pt idx="1548">
                  <c:v>2.7939879686096347E-2</c:v>
                </c:pt>
                <c:pt idx="1549">
                  <c:v>2.7936881604793129E-2</c:v>
                </c:pt>
                <c:pt idx="1550">
                  <c:v>2.7933908606465607E-2</c:v>
                </c:pt>
                <c:pt idx="1551">
                  <c:v>2.7930960691113782E-2</c:v>
                </c:pt>
                <c:pt idx="1552">
                  <c:v>2.7928037858737653E-2</c:v>
                </c:pt>
                <c:pt idx="1553">
                  <c:v>2.7925140109337221E-2</c:v>
                </c:pt>
                <c:pt idx="1554">
                  <c:v>2.7922267442832549E-2</c:v>
                </c:pt>
                <c:pt idx="1555">
                  <c:v>2.791941985938351E-2</c:v>
                </c:pt>
                <c:pt idx="1556">
                  <c:v>2.7916597358910167E-2</c:v>
                </c:pt>
                <c:pt idx="1557">
                  <c:v>2.7913799941252648E-2</c:v>
                </c:pt>
                <c:pt idx="1558">
                  <c:v>2.7911027606650762E-2</c:v>
                </c:pt>
                <c:pt idx="1559">
                  <c:v>2.7908280355024573E-2</c:v>
                </c:pt>
                <c:pt idx="1560">
                  <c:v>2.790555818637408E-2</c:v>
                </c:pt>
                <c:pt idx="1561">
                  <c:v>2.7902861100619347E-2</c:v>
                </c:pt>
                <c:pt idx="1562">
                  <c:v>2.7900189097920247E-2</c:v>
                </c:pt>
                <c:pt idx="1563">
                  <c:v>2.7897542178116908E-2</c:v>
                </c:pt>
                <c:pt idx="1564">
                  <c:v>2.7894920341289264E-2</c:v>
                </c:pt>
                <c:pt idx="1565">
                  <c:v>2.7893747437222061E-2</c:v>
                </c:pt>
                <c:pt idx="1566">
                  <c:v>2.7889751916321259E-2</c:v>
                </c:pt>
                <c:pt idx="1567">
                  <c:v>2.7887205328340769E-2</c:v>
                </c:pt>
                <c:pt idx="1568">
                  <c:v>2.7884683823335976E-2</c:v>
                </c:pt>
                <c:pt idx="1569">
                  <c:v>2.7885798351773516E-2</c:v>
                </c:pt>
                <c:pt idx="1570">
                  <c:v>2.7882428778445156E-2</c:v>
                </c:pt>
                <c:pt idx="1571">
                  <c:v>2.7877269805935967E-2</c:v>
                </c:pt>
                <c:pt idx="1572">
                  <c:v>2.7874848632754023E-2</c:v>
                </c:pt>
                <c:pt idx="1573">
                  <c:v>2.787245254246784E-2</c:v>
                </c:pt>
                <c:pt idx="1574">
                  <c:v>2.7870081535317226E-2</c:v>
                </c:pt>
                <c:pt idx="1575">
                  <c:v>2.7867735610822564E-2</c:v>
                </c:pt>
                <c:pt idx="1576">
                  <c:v>2.786541476946347E-2</c:v>
                </c:pt>
                <c:pt idx="1577">
                  <c:v>2.7863119010920201E-2</c:v>
                </c:pt>
                <c:pt idx="1578">
                  <c:v>2.7860848335432564E-2</c:v>
                </c:pt>
                <c:pt idx="1579">
                  <c:v>2.7858602742920624E-2</c:v>
                </c:pt>
                <c:pt idx="1580">
                  <c:v>2.7856382233304444E-2</c:v>
                </c:pt>
                <c:pt idx="1581">
                  <c:v>2.7854186806663961E-2</c:v>
                </c:pt>
                <c:pt idx="1582">
                  <c:v>2.7852016462839302E-2</c:v>
                </c:pt>
                <c:pt idx="1583">
                  <c:v>2.7849871202230148E-2</c:v>
                </c:pt>
                <c:pt idx="1584">
                  <c:v>2.7847751024276945E-2</c:v>
                </c:pt>
                <c:pt idx="1585">
                  <c:v>2.7845655929539248E-2</c:v>
                </c:pt>
                <c:pt idx="1586">
                  <c:v>2.7847306785567127E-2</c:v>
                </c:pt>
                <c:pt idx="1587">
                  <c:v>2.7841540988511326E-2</c:v>
                </c:pt>
                <c:pt idx="1588">
                  <c:v>2.7839521142540846E-2</c:v>
                </c:pt>
                <c:pt idx="1589">
                  <c:v>2.7837526379466127E-2</c:v>
                </c:pt>
                <c:pt idx="1590">
                  <c:v>2.7835556699367103E-2</c:v>
                </c:pt>
                <c:pt idx="1591">
                  <c:v>2.7833612102083904E-2</c:v>
                </c:pt>
                <c:pt idx="1592">
                  <c:v>2.7831692587856338E-2</c:v>
                </c:pt>
                <c:pt idx="1593">
                  <c:v>2.7829798156524532E-2</c:v>
                </c:pt>
                <c:pt idx="1594">
                  <c:v>2.7827928808168423E-2</c:v>
                </c:pt>
                <c:pt idx="1595">
                  <c:v>2.782608454278801E-2</c:v>
                </c:pt>
                <c:pt idx="1596">
                  <c:v>2.7824265360303357E-2</c:v>
                </c:pt>
                <c:pt idx="1597">
                  <c:v>2.7822471260714465E-2</c:v>
                </c:pt>
                <c:pt idx="1598">
                  <c:v>2.782070224410127E-2</c:v>
                </c:pt>
                <c:pt idx="1599">
                  <c:v>2.7818958310463771E-2</c:v>
                </c:pt>
                <c:pt idx="1600">
                  <c:v>2.7817239459722032E-2</c:v>
                </c:pt>
                <c:pt idx="1601">
                  <c:v>2.7815545692035926E-2</c:v>
                </c:pt>
                <c:pt idx="1602">
                  <c:v>2.7813877007085708E-2</c:v>
                </c:pt>
                <c:pt idx="1603">
                  <c:v>2.7812233405191122E-2</c:v>
                </c:pt>
                <c:pt idx="1604">
                  <c:v>2.7810614886272234E-2</c:v>
                </c:pt>
                <c:pt idx="1605">
                  <c:v>2.7809021450329041E-2</c:v>
                </c:pt>
                <c:pt idx="1606">
                  <c:v>2.7807453097201673E-2</c:v>
                </c:pt>
                <c:pt idx="1607">
                  <c:v>2.7805909827050002E-2</c:v>
                </c:pt>
                <c:pt idx="1608">
                  <c:v>2.780439163979409E-2</c:v>
                </c:pt>
                <c:pt idx="1609">
                  <c:v>2.7802898535593812E-2</c:v>
                </c:pt>
                <c:pt idx="1610">
                  <c:v>2.7801430514209358E-2</c:v>
                </c:pt>
                <c:pt idx="1611">
                  <c:v>2.7799987575880536E-2</c:v>
                </c:pt>
                <c:pt idx="1612">
                  <c:v>2.7798569720447475E-2</c:v>
                </c:pt>
                <c:pt idx="1613">
                  <c:v>2.7797176947830238E-2</c:v>
                </c:pt>
                <c:pt idx="1614">
                  <c:v>2.7795809258348569E-2</c:v>
                </c:pt>
                <c:pt idx="1615">
                  <c:v>2.7796233747485743E-2</c:v>
                </c:pt>
                <c:pt idx="1616">
                  <c:v>2.7793149127912642E-2</c:v>
                </c:pt>
                <c:pt idx="1617">
                  <c:v>2.7793637715296526E-2</c:v>
                </c:pt>
                <c:pt idx="1618">
                  <c:v>2.77905893293795E-2</c:v>
                </c:pt>
                <c:pt idx="1619">
                  <c:v>2.778934705445657E-2</c:v>
                </c:pt>
                <c:pt idx="1620">
                  <c:v>2.7788129862509336E-2</c:v>
                </c:pt>
                <c:pt idx="1621">
                  <c:v>2.7791881117802397E-2</c:v>
                </c:pt>
                <c:pt idx="1622">
                  <c:v>2.7784952494140924E-2</c:v>
                </c:pt>
                <c:pt idx="1623">
                  <c:v>2.7786451702365156E-2</c:v>
                </c:pt>
                <c:pt idx="1624">
                  <c:v>2.7786335866657463E-2</c:v>
                </c:pt>
                <c:pt idx="1625">
                  <c:v>2.7784257059231265E-2</c:v>
                </c:pt>
                <c:pt idx="1626">
                  <c:v>2.7783197367883261E-2</c:v>
                </c:pt>
                <c:pt idx="1627">
                  <c:v>2.7782162763347884E-2</c:v>
                </c:pt>
                <c:pt idx="1628">
                  <c:v>2.7781153245625134E-2</c:v>
                </c:pt>
                <c:pt idx="1629">
                  <c:v>2.7781171405039107E-2</c:v>
                </c:pt>
                <c:pt idx="1630">
                  <c:v>2.7779209470564226E-2</c:v>
                </c:pt>
                <c:pt idx="1631">
                  <c:v>2.7778275213252712E-2</c:v>
                </c:pt>
                <c:pt idx="1632">
                  <c:v>2.7777366042780471E-2</c:v>
                </c:pt>
                <c:pt idx="1633">
                  <c:v>2.7776481959120858E-2</c:v>
                </c:pt>
                <c:pt idx="1634">
                  <c:v>2.7775622962220581E-2</c:v>
                </c:pt>
                <c:pt idx="1635">
                  <c:v>2.7774789052132931E-2</c:v>
                </c:pt>
                <c:pt idx="1636">
                  <c:v>2.7771498666009364E-2</c:v>
                </c:pt>
                <c:pt idx="1637">
                  <c:v>2.7773196492395513E-2</c:v>
                </c:pt>
                <c:pt idx="1638">
                  <c:v>2.7772437842745745E-2</c:v>
                </c:pt>
                <c:pt idx="1639">
                  <c:v>2.7772724137693494E-2</c:v>
                </c:pt>
                <c:pt idx="1640">
                  <c:v>2.77709958038308E-2</c:v>
                </c:pt>
                <c:pt idx="1641">
                  <c:v>2.7770312414538978E-2</c:v>
                </c:pt>
                <c:pt idx="1642">
                  <c:v>2.7769654112113074E-2</c:v>
                </c:pt>
                <c:pt idx="1643">
                  <c:v>2.77700477155296E-2</c:v>
                </c:pt>
                <c:pt idx="1644">
                  <c:v>2.7768412767619211E-2</c:v>
                </c:pt>
                <c:pt idx="1645">
                  <c:v>2.7767829725551252E-2</c:v>
                </c:pt>
                <c:pt idx="1646">
                  <c:v>2.776727177029592E-2</c:v>
                </c:pt>
                <c:pt idx="1647">
                  <c:v>2.7766738901879862E-2</c:v>
                </c:pt>
                <c:pt idx="1648">
                  <c:v>2.7767266684364245E-2</c:v>
                </c:pt>
                <c:pt idx="1649">
                  <c:v>2.7765748425352399E-2</c:v>
                </c:pt>
                <c:pt idx="1650">
                  <c:v>2.7765290817294286E-2</c:v>
                </c:pt>
                <c:pt idx="1651">
                  <c:v>2.7764858296075445E-2</c:v>
                </c:pt>
                <c:pt idx="1652">
                  <c:v>2.7764450861642587E-2</c:v>
                </c:pt>
                <c:pt idx="1653">
                  <c:v>2.776406851399571E-2</c:v>
                </c:pt>
                <c:pt idx="1654">
                  <c:v>2.7763711253134815E-2</c:v>
                </c:pt>
                <c:pt idx="1655">
                  <c:v>2.7763379079059902E-2</c:v>
                </c:pt>
                <c:pt idx="1656">
                  <c:v>2.7764121648752305E-2</c:v>
                </c:pt>
                <c:pt idx="1657">
                  <c:v>2.7763841418613211E-2</c:v>
                </c:pt>
                <c:pt idx="1658">
                  <c:v>2.7762533077710927E-2</c:v>
                </c:pt>
                <c:pt idx="1659">
                  <c:v>2.7762301250833232E-2</c:v>
                </c:pt>
                <c:pt idx="1660">
                  <c:v>2.7762094510768165E-2</c:v>
                </c:pt>
                <c:pt idx="1661">
                  <c:v>2.7761912857489079E-2</c:v>
                </c:pt>
                <c:pt idx="1662">
                  <c:v>2.776281659882418E-2</c:v>
                </c:pt>
                <c:pt idx="1663">
                  <c:v>2.7761624811342145E-2</c:v>
                </c:pt>
                <c:pt idx="1664">
                  <c:v>2.7761518418474296E-2</c:v>
                </c:pt>
                <c:pt idx="1665">
                  <c:v>2.7761437112392429E-2</c:v>
                </c:pt>
                <c:pt idx="1666">
                  <c:v>2.7761380893096543E-2</c:v>
                </c:pt>
                <c:pt idx="1667">
                  <c:v>2.7759204765871459E-2</c:v>
                </c:pt>
                <c:pt idx="1668">
                  <c:v>2.7761343714942655E-2</c:v>
                </c:pt>
                <c:pt idx="1669">
                  <c:v>2.776136275603136E-2</c:v>
                </c:pt>
                <c:pt idx="1670">
                  <c:v>2.7761406883932693E-2</c:v>
                </c:pt>
                <c:pt idx="1671">
                  <c:v>2.7761476098646654E-2</c:v>
                </c:pt>
                <c:pt idx="1672">
                  <c:v>2.7761570400146596E-2</c:v>
                </c:pt>
                <c:pt idx="1673">
                  <c:v>2.7763850046143901E-2</c:v>
                </c:pt>
                <c:pt idx="1674">
                  <c:v>2.7762916081965905E-2</c:v>
                </c:pt>
                <c:pt idx="1675">
                  <c:v>2.7762003825362314E-2</c:v>
                </c:pt>
                <c:pt idx="1676">
                  <c:v>2.7763283904738145E-2</c:v>
                </c:pt>
                <c:pt idx="1677">
                  <c:v>2.7762418209569262E-2</c:v>
                </c:pt>
                <c:pt idx="1678">
                  <c:v>2.7762663031838386E-2</c:v>
                </c:pt>
                <c:pt idx="1679">
                  <c:v>2.7762932940920138E-2</c:v>
                </c:pt>
                <c:pt idx="1680">
                  <c:v>2.7763227936787871E-2</c:v>
                </c:pt>
                <c:pt idx="1681">
                  <c:v>2.7764642514442883E-2</c:v>
                </c:pt>
                <c:pt idx="1682">
                  <c:v>2.7763893188934574E-2</c:v>
                </c:pt>
                <c:pt idx="1683">
                  <c:v>2.7764263445213544E-2</c:v>
                </c:pt>
                <c:pt idx="1684">
                  <c:v>2.7764658788278496E-2</c:v>
                </c:pt>
                <c:pt idx="1685">
                  <c:v>2.7765079218156075E-2</c:v>
                </c:pt>
                <c:pt idx="1686">
                  <c:v>2.776552473479299E-2</c:v>
                </c:pt>
                <c:pt idx="1687">
                  <c:v>2.7764063248207904E-2</c:v>
                </c:pt>
                <c:pt idx="1688">
                  <c:v>2.7766491028504703E-2</c:v>
                </c:pt>
                <c:pt idx="1689">
                  <c:v>2.7767011805606145E-2</c:v>
                </c:pt>
                <c:pt idx="1690">
                  <c:v>2.7767557669466925E-2</c:v>
                </c:pt>
                <c:pt idx="1691">
                  <c:v>2.7768128620113686E-2</c:v>
                </c:pt>
                <c:pt idx="1692">
                  <c:v>2.7769839264393248E-2</c:v>
                </c:pt>
                <c:pt idx="1693">
                  <c:v>2.7769345781871735E-2</c:v>
                </c:pt>
                <c:pt idx="1694">
                  <c:v>2.7769991992903087E-2</c:v>
                </c:pt>
                <c:pt idx="1695">
                  <c:v>2.7771783423247154E-2</c:v>
                </c:pt>
                <c:pt idx="1696">
                  <c:v>2.7771359675483609E-2</c:v>
                </c:pt>
                <c:pt idx="1697">
                  <c:v>2.7772081146952843E-2</c:v>
                </c:pt>
                <c:pt idx="1698">
                  <c:v>2.7772827705234704E-2</c:v>
                </c:pt>
                <c:pt idx="1699">
                  <c:v>2.7773599350302547E-2</c:v>
                </c:pt>
                <c:pt idx="1700">
                  <c:v>2.7774396082209662E-2</c:v>
                </c:pt>
                <c:pt idx="1701">
                  <c:v>2.777521790090276E-2</c:v>
                </c:pt>
                <c:pt idx="1702">
                  <c:v>2.7776064806408485E-2</c:v>
                </c:pt>
                <c:pt idx="1703">
                  <c:v>2.7776936798673546E-2</c:v>
                </c:pt>
                <c:pt idx="1704">
                  <c:v>2.777783387777788E-2</c:v>
                </c:pt>
                <c:pt idx="1705">
                  <c:v>2.7778756043748132E-2</c:v>
                </c:pt>
                <c:pt idx="1706">
                  <c:v>2.7779703296424429E-2</c:v>
                </c:pt>
                <c:pt idx="1707">
                  <c:v>2.778067563599329E-2</c:v>
                </c:pt>
                <c:pt idx="1708">
                  <c:v>2.7782817340886723E-2</c:v>
                </c:pt>
                <c:pt idx="1709">
                  <c:v>2.7783841725004255E-2</c:v>
                </c:pt>
                <c:pt idx="1710">
                  <c:v>2.778374317544241E-2</c:v>
                </c:pt>
                <c:pt idx="1711">
                  <c:v>2.7784801742916088E-2</c:v>
                </c:pt>
                <c:pt idx="1712">
                  <c:v>2.7785842128373872E-2</c:v>
                </c:pt>
                <c:pt idx="1713">
                  <c:v>2.7786862965442083E-2</c:v>
                </c:pt>
                <c:pt idx="1714">
                  <c:v>2.7789007312581937E-2</c:v>
                </c:pt>
                <c:pt idx="1715">
                  <c:v>2.7788845994409783E-2</c:v>
                </c:pt>
                <c:pt idx="1716">
                  <c:v>2.7789808186335918E-2</c:v>
                </c:pt>
                <c:pt idx="1717">
                  <c:v>2.7790750829819189E-2</c:v>
                </c:pt>
                <c:pt idx="1718">
                  <c:v>2.7791673924939531E-2</c:v>
                </c:pt>
                <c:pt idx="1719">
                  <c:v>2.779371391181229E-2</c:v>
                </c:pt>
                <c:pt idx="1720">
                  <c:v>2.7793461469984848E-2</c:v>
                </c:pt>
                <c:pt idx="1721">
                  <c:v>2.7794325919936469E-2</c:v>
                </c:pt>
                <c:pt idx="1722">
                  <c:v>2.7795170821445225E-2</c:v>
                </c:pt>
                <c:pt idx="1723">
                  <c:v>2.7795996174591053E-2</c:v>
                </c:pt>
                <c:pt idx="1724">
                  <c:v>2.7796801979294017E-2</c:v>
                </c:pt>
                <c:pt idx="1725">
                  <c:v>2.7797588235660697E-2</c:v>
                </c:pt>
                <c:pt idx="1726">
                  <c:v>2.7797550941346394E-2</c:v>
                </c:pt>
                <c:pt idx="1727">
                  <c:v>2.7797165724487982E-2</c:v>
                </c:pt>
                <c:pt idx="1728">
                  <c:v>2.7797887638856267E-2</c:v>
                </c:pt>
                <c:pt idx="1729">
                  <c:v>2.7798688750753087E-2</c:v>
                </c:pt>
                <c:pt idx="1730">
                  <c:v>2.7799272831536825E-2</c:v>
                </c:pt>
                <c:pt idx="1731">
                  <c:v>2.7799936109769163E-2</c:v>
                </c:pt>
                <c:pt idx="1732">
                  <c:v>2.7800579842596207E-2</c:v>
                </c:pt>
                <c:pt idx="1733">
                  <c:v>2.7801291604285794E-2</c:v>
                </c:pt>
                <c:pt idx="1734">
                  <c:v>2.7801808672194284E-2</c:v>
                </c:pt>
                <c:pt idx="1735">
                  <c:v>2.7802393768965317E-2</c:v>
                </c:pt>
                <c:pt idx="1736">
                  <c:v>2.7802959320331055E-2</c:v>
                </c:pt>
                <c:pt idx="1737">
                  <c:v>2.78035053262915E-2</c:v>
                </c:pt>
                <c:pt idx="1738">
                  <c:v>2.780403178684665E-2</c:v>
                </c:pt>
                <c:pt idx="1739">
                  <c:v>2.7804538701996506E-2</c:v>
                </c:pt>
                <c:pt idx="1740">
                  <c:v>2.7805026071821004E-2</c:v>
                </c:pt>
                <c:pt idx="1741">
                  <c:v>2.7805493896240208E-2</c:v>
                </c:pt>
                <c:pt idx="1742">
                  <c:v>2.7806066665032603E-2</c:v>
                </c:pt>
                <c:pt idx="1743">
                  <c:v>2.7806370908862732E-2</c:v>
                </c:pt>
                <c:pt idx="1744">
                  <c:v>2.7806836957022796E-2</c:v>
                </c:pt>
                <c:pt idx="1745">
                  <c:v>2.7807169740023951E-2</c:v>
                </c:pt>
                <c:pt idx="1746">
                  <c:v>2.7807539837656492E-2</c:v>
                </c:pt>
                <c:pt idx="1747">
                  <c:v>2.7807938873021243E-2</c:v>
                </c:pt>
                <c:pt idx="1748">
                  <c:v>2.780822139630601E-2</c:v>
                </c:pt>
                <c:pt idx="1749">
                  <c:v>2.7808532857722668E-2</c:v>
                </c:pt>
                <c:pt idx="1750">
                  <c:v>2.7808824773734031E-2</c:v>
                </c:pt>
                <c:pt idx="1751">
                  <c:v>2.7809097144420036E-2</c:v>
                </c:pt>
                <c:pt idx="1752">
                  <c:v>2.7809349969540875E-2</c:v>
                </c:pt>
                <c:pt idx="1753">
                  <c:v>2.7809583249336356E-2</c:v>
                </c:pt>
                <c:pt idx="1754">
                  <c:v>2.7809796983726542E-2</c:v>
                </c:pt>
                <c:pt idx="1755">
                  <c:v>2.7809991172711435E-2</c:v>
                </c:pt>
                <c:pt idx="1756">
                  <c:v>2.7810165816370969E-2</c:v>
                </c:pt>
                <c:pt idx="1757">
                  <c:v>2.7810320914625208E-2</c:v>
                </c:pt>
                <c:pt idx="1758">
                  <c:v>2.781045646755409E-2</c:v>
                </c:pt>
                <c:pt idx="1759">
                  <c:v>2.7810572474997741E-2</c:v>
                </c:pt>
                <c:pt idx="1760">
                  <c:v>2.7810681122009129E-2</c:v>
                </c:pt>
                <c:pt idx="1761">
                  <c:v>2.7810755246475694E-2</c:v>
                </c:pt>
                <c:pt idx="1762">
                  <c:v>2.7810803225216674E-2</c:v>
                </c:pt>
                <c:pt idx="1763">
                  <c:v>2.781084105119902E-2</c:v>
                </c:pt>
                <c:pt idx="1764">
                  <c:v>2.7810859331856008E-2</c:v>
                </c:pt>
                <c:pt idx="1765">
                  <c:v>2.781085806694783E-2</c:v>
                </c:pt>
                <c:pt idx="1766">
                  <c:v>2.7810837256714294E-2</c:v>
                </c:pt>
                <c:pt idx="1767">
                  <c:v>2.7810789540563263E-2</c:v>
                </c:pt>
                <c:pt idx="1768">
                  <c:v>2.781073700019121E-2</c:v>
                </c:pt>
                <c:pt idx="1769">
                  <c:v>2.7810657553821727E-2</c:v>
                </c:pt>
                <c:pt idx="1770">
                  <c:v>2.7810558562206822E-2</c:v>
                </c:pt>
                <c:pt idx="1771">
                  <c:v>2.7810421495528814E-2</c:v>
                </c:pt>
                <c:pt idx="1772">
                  <c:v>2.7810301942601257E-2</c:v>
                </c:pt>
                <c:pt idx="1773">
                  <c:v>2.7810144314690532E-2</c:v>
                </c:pt>
                <c:pt idx="1774">
                  <c:v>2.7809967141374514E-2</c:v>
                </c:pt>
                <c:pt idx="1775">
                  <c:v>2.7809770422733138E-2</c:v>
                </c:pt>
                <c:pt idx="1776">
                  <c:v>2.7809554158686467E-2</c:v>
                </c:pt>
                <c:pt idx="1777">
                  <c:v>2.7809318349314438E-2</c:v>
                </c:pt>
                <c:pt idx="1778">
                  <c:v>2.7810079767243145E-2</c:v>
                </c:pt>
                <c:pt idx="1779">
                  <c:v>2.7808747227284769E-2</c:v>
                </c:pt>
                <c:pt idx="1780">
                  <c:v>2.7808449989450423E-2</c:v>
                </c:pt>
                <c:pt idx="1781">
                  <c:v>2.7808133206290719E-2</c:v>
                </c:pt>
                <c:pt idx="1782">
                  <c:v>2.7807796877725721E-2</c:v>
                </c:pt>
                <c:pt idx="1783">
                  <c:v>2.7807441003915301E-2</c:v>
                </c:pt>
                <c:pt idx="1784">
                  <c:v>2.7807065584539714E-2</c:v>
                </c:pt>
                <c:pt idx="1785">
                  <c:v>2.7806670619918705E-2</c:v>
                </c:pt>
                <c:pt idx="1786">
                  <c:v>2.780625610973253E-2</c:v>
                </c:pt>
                <c:pt idx="1787">
                  <c:v>2.7805822054380869E-2</c:v>
                </c:pt>
                <c:pt idx="1788">
                  <c:v>2.7805368453464041E-2</c:v>
                </c:pt>
                <c:pt idx="1789">
                  <c:v>2.7804895307221855E-2</c:v>
                </c:pt>
                <c:pt idx="1790">
                  <c:v>2.7804402615574375E-2</c:v>
                </c:pt>
                <c:pt idx="1791">
                  <c:v>2.7803890378601537E-2</c:v>
                </c:pt>
                <c:pt idx="1792">
                  <c:v>2.780320306839279E-2</c:v>
                </c:pt>
                <c:pt idx="1793">
                  <c:v>2.7802646156196431E-2</c:v>
                </c:pt>
                <c:pt idx="1794">
                  <c:v>2.7802069698674714E-2</c:v>
                </c:pt>
                <c:pt idx="1795">
                  <c:v>2.7801473695747703E-2</c:v>
                </c:pt>
                <c:pt idx="1796">
                  <c:v>2.7800858147415397E-2</c:v>
                </c:pt>
                <c:pt idx="1797">
                  <c:v>2.7800223053757733E-2</c:v>
                </c:pt>
                <c:pt idx="1798">
                  <c:v>2.7799568414614839E-2</c:v>
                </c:pt>
                <c:pt idx="1799">
                  <c:v>2.7798894230226523E-2</c:v>
                </c:pt>
                <c:pt idx="1800">
                  <c:v>2.7798200500352976E-2</c:v>
                </c:pt>
                <c:pt idx="1801">
                  <c:v>2.7797487225074136E-2</c:v>
                </c:pt>
                <c:pt idx="1802">
                  <c:v>2.7796754404549873E-2</c:v>
                </c:pt>
                <c:pt idx="1803">
                  <c:v>2.7796002038540379E-2</c:v>
                </c:pt>
                <c:pt idx="1804">
                  <c:v>2.7798281113828871E-2</c:v>
                </c:pt>
                <c:pt idx="1805">
                  <c:v>2.7794438670385446E-2</c:v>
                </c:pt>
                <c:pt idx="1806">
                  <c:v>2.7793627668240006E-2</c:v>
                </c:pt>
                <c:pt idx="1807">
                  <c:v>2.7792797120769208E-2</c:v>
                </c:pt>
                <c:pt idx="1808">
                  <c:v>2.779194702781318E-2</c:v>
                </c:pt>
                <c:pt idx="1809">
                  <c:v>2.7791077389451857E-2</c:v>
                </c:pt>
                <c:pt idx="1810">
                  <c:v>2.7790188205845112E-2</c:v>
                </c:pt>
                <c:pt idx="1811">
                  <c:v>2.7789279476753137E-2</c:v>
                </c:pt>
                <c:pt idx="1812">
                  <c:v>2.778835120241574E-2</c:v>
                </c:pt>
                <c:pt idx="1813">
                  <c:v>2.7787403382593112E-2</c:v>
                </c:pt>
                <c:pt idx="1814">
                  <c:v>2.778643601736519E-2</c:v>
                </c:pt>
                <c:pt idx="1815">
                  <c:v>2.778544910681191E-2</c:v>
                </c:pt>
                <c:pt idx="1816">
                  <c:v>2.7784442650853336E-2</c:v>
                </c:pt>
                <c:pt idx="1817">
                  <c:v>2.7783416649569403E-2</c:v>
                </c:pt>
                <c:pt idx="1818">
                  <c:v>2.7782371102800241E-2</c:v>
                </c:pt>
                <c:pt idx="1819">
                  <c:v>2.778130601070572E-2</c:v>
                </c:pt>
                <c:pt idx="1820">
                  <c:v>2.7780221373205904E-2</c:v>
                </c:pt>
                <c:pt idx="1821">
                  <c:v>2.7779117190380731E-2</c:v>
                </c:pt>
                <c:pt idx="1822">
                  <c:v>2.7777993462150263E-2</c:v>
                </c:pt>
                <c:pt idx="1823">
                  <c:v>2.7776850188514501E-2</c:v>
                </c:pt>
                <c:pt idx="1824">
                  <c:v>2.7775687369553381E-2</c:v>
                </c:pt>
                <c:pt idx="1825">
                  <c:v>2.7776306308240351E-2</c:v>
                </c:pt>
                <c:pt idx="1826">
                  <c:v>2.7773303095415258E-2</c:v>
                </c:pt>
                <c:pt idx="1827">
                  <c:v>2.7772081640238255E-2</c:v>
                </c:pt>
                <c:pt idx="1828">
                  <c:v>2.777084063981583E-2</c:v>
                </c:pt>
                <c:pt idx="1829">
                  <c:v>2.7768851006477746E-2</c:v>
                </c:pt>
                <c:pt idx="1830">
                  <c:v>2.7770072422059755E-2</c:v>
                </c:pt>
                <c:pt idx="1831">
                  <c:v>2.7767000365956918E-2</c:v>
                </c:pt>
                <c:pt idx="1832">
                  <c:v>2.7765681183913316E-2</c:v>
                </c:pt>
                <c:pt idx="1833">
                  <c:v>2.7764342456544355E-2</c:v>
                </c:pt>
                <c:pt idx="1834">
                  <c:v>2.7762984183770101E-2</c:v>
                </c:pt>
                <c:pt idx="1835">
                  <c:v>2.7761606365590552E-2</c:v>
                </c:pt>
                <c:pt idx="1836">
                  <c:v>2.7760209002085645E-2</c:v>
                </c:pt>
                <c:pt idx="1837">
                  <c:v>2.7758792093175444E-2</c:v>
                </c:pt>
                <c:pt idx="1838">
                  <c:v>2.7757355638859948E-2</c:v>
                </c:pt>
                <c:pt idx="1839">
                  <c:v>2.7755899639219095E-2</c:v>
                </c:pt>
                <c:pt idx="1840">
                  <c:v>2.7754424094172947E-2</c:v>
                </c:pt>
                <c:pt idx="1841">
                  <c:v>2.7752929003801441E-2</c:v>
                </c:pt>
                <c:pt idx="1842">
                  <c:v>2.7755256382331339E-2</c:v>
                </c:pt>
                <c:pt idx="1843">
                  <c:v>2.7749880186842546E-2</c:v>
                </c:pt>
                <c:pt idx="1844">
                  <c:v>2.7748326460335093E-2</c:v>
                </c:pt>
                <c:pt idx="1845">
                  <c:v>2.774675318834241E-2</c:v>
                </c:pt>
                <c:pt idx="1846">
                  <c:v>2.7745160371184241E-2</c:v>
                </c:pt>
                <c:pt idx="1847">
                  <c:v>2.7743548008460905E-2</c:v>
                </c:pt>
                <c:pt idx="1848">
                  <c:v>2.7741916100412212E-2</c:v>
                </c:pt>
                <c:pt idx="1849">
                  <c:v>2.774026464703816E-2</c:v>
                </c:pt>
                <c:pt idx="1850">
                  <c:v>2.7738593648258814E-2</c:v>
                </c:pt>
                <c:pt idx="1851">
                  <c:v>2.7736903104074173E-2</c:v>
                </c:pt>
                <c:pt idx="1852">
                  <c:v>2.7735193014564175E-2</c:v>
                </c:pt>
                <c:pt idx="1853">
                  <c:v>2.7733463379648882E-2</c:v>
                </c:pt>
                <c:pt idx="1854">
                  <c:v>2.7731714199408231E-2</c:v>
                </c:pt>
                <c:pt idx="1855">
                  <c:v>2.7729945473762285E-2</c:v>
                </c:pt>
                <c:pt idx="1856">
                  <c:v>2.773097482950293E-2</c:v>
                </c:pt>
                <c:pt idx="1857">
                  <c:v>2.7726349386334448E-2</c:v>
                </c:pt>
                <c:pt idx="1858">
                  <c:v>2.7724522024632492E-2</c:v>
                </c:pt>
                <c:pt idx="1859">
                  <c:v>2.7722675117445306E-2</c:v>
                </c:pt>
                <c:pt idx="1860">
                  <c:v>2.7720808665012697E-2</c:v>
                </c:pt>
                <c:pt idx="1861">
                  <c:v>2.7718922667094859E-2</c:v>
                </c:pt>
                <c:pt idx="1862">
                  <c:v>2.7717017123931598E-2</c:v>
                </c:pt>
                <c:pt idx="1863">
                  <c:v>2.771509203520317E-2</c:v>
                </c:pt>
                <c:pt idx="1864">
                  <c:v>2.7713147401309257E-2</c:v>
                </c:pt>
                <c:pt idx="1865">
                  <c:v>2.7711183221930114E-2</c:v>
                </c:pt>
                <c:pt idx="1866">
                  <c:v>2.7709199497145676E-2</c:v>
                </c:pt>
                <c:pt idx="1867">
                  <c:v>2.7707196227115816E-2</c:v>
                </c:pt>
                <c:pt idx="1868">
                  <c:v>2.7705173411680661E-2</c:v>
                </c:pt>
                <c:pt idx="1869">
                  <c:v>2.7703131050920149E-2</c:v>
                </c:pt>
                <c:pt idx="1870">
                  <c:v>2.7701069144674406E-2</c:v>
                </c:pt>
                <c:pt idx="1871">
                  <c:v>2.7698987693183241E-2</c:v>
                </c:pt>
                <c:pt idx="1872">
                  <c:v>2.7696886696206846E-2</c:v>
                </c:pt>
                <c:pt idx="1873">
                  <c:v>2.7694766153985029E-2</c:v>
                </c:pt>
                <c:pt idx="1874">
                  <c:v>2.7692626066277981E-2</c:v>
                </c:pt>
                <c:pt idx="1875">
                  <c:v>2.7690466433245575E-2</c:v>
                </c:pt>
                <c:pt idx="1876">
                  <c:v>2.7688287254887811E-2</c:v>
                </c:pt>
                <c:pt idx="1877">
                  <c:v>2.7687585779663237E-2</c:v>
                </c:pt>
                <c:pt idx="1878">
                  <c:v>2.7683870262036336E-2</c:v>
                </c:pt>
                <c:pt idx="1879">
                  <c:v>2.7681632447542626E-2</c:v>
                </c:pt>
                <c:pt idx="1880">
                  <c:v>2.7679375087803493E-2</c:v>
                </c:pt>
                <c:pt idx="1881">
                  <c:v>2.7680699451718027E-2</c:v>
                </c:pt>
                <c:pt idx="1882">
                  <c:v>2.7677498120362021E-2</c:v>
                </c:pt>
                <c:pt idx="1883">
                  <c:v>2.7672485736074393E-2</c:v>
                </c:pt>
                <c:pt idx="1884">
                  <c:v>2.7670150194794019E-2</c:v>
                </c:pt>
                <c:pt idx="1885">
                  <c:v>2.7667795108108351E-2</c:v>
                </c:pt>
                <c:pt idx="1886">
                  <c:v>2.7665420476097324E-2</c:v>
                </c:pt>
                <c:pt idx="1887">
                  <c:v>2.766302629876094E-2</c:v>
                </c:pt>
                <c:pt idx="1888">
                  <c:v>2.7660612576019261E-2</c:v>
                </c:pt>
                <c:pt idx="1889">
                  <c:v>2.7658179307952224E-2</c:v>
                </c:pt>
                <c:pt idx="1890">
                  <c:v>2.7655726494399957E-2</c:v>
                </c:pt>
                <c:pt idx="1891">
                  <c:v>2.7653254135682204E-2</c:v>
                </c:pt>
                <c:pt idx="1892">
                  <c:v>2.765076223147922E-2</c:v>
                </c:pt>
                <c:pt idx="1893">
                  <c:v>2.7648250781950878E-2</c:v>
                </c:pt>
                <c:pt idx="1894">
                  <c:v>2.7645719787017242E-2</c:v>
                </c:pt>
                <c:pt idx="1895">
                  <c:v>2.7643169246838184E-2</c:v>
                </c:pt>
                <c:pt idx="1896">
                  <c:v>2.7640599161253832E-2</c:v>
                </c:pt>
                <c:pt idx="1897">
                  <c:v>2.7641509408459441E-2</c:v>
                </c:pt>
                <c:pt idx="1898">
                  <c:v>2.7635400353869244E-2</c:v>
                </c:pt>
                <c:pt idx="1899">
                  <c:v>2.7632771632228881E-2</c:v>
                </c:pt>
                <c:pt idx="1900">
                  <c:v>2.7630123365263159E-2</c:v>
                </c:pt>
                <c:pt idx="1901">
                  <c:v>2.7627455552892144E-2</c:v>
                </c:pt>
                <c:pt idx="1902">
                  <c:v>2.7624768195115834E-2</c:v>
                </c:pt>
                <c:pt idx="1903">
                  <c:v>2.7622061292014166E-2</c:v>
                </c:pt>
                <c:pt idx="1904">
                  <c:v>2.7619334843507204E-2</c:v>
                </c:pt>
                <c:pt idx="1905">
                  <c:v>2.761658884975482E-2</c:v>
                </c:pt>
                <c:pt idx="1906">
                  <c:v>2.7613823310597141E-2</c:v>
                </c:pt>
                <c:pt idx="1907">
                  <c:v>2.7611038226114104E-2</c:v>
                </c:pt>
                <c:pt idx="1908">
                  <c:v>2.7608233596225773E-2</c:v>
                </c:pt>
                <c:pt idx="1909">
                  <c:v>2.760540942109202E-2</c:v>
                </c:pt>
                <c:pt idx="1910">
                  <c:v>2.7602565700473036E-2</c:v>
                </c:pt>
                <c:pt idx="1911">
                  <c:v>2.7599702434528695E-2</c:v>
                </c:pt>
                <c:pt idx="1912">
                  <c:v>2.7596819623258995E-2</c:v>
                </c:pt>
                <c:pt idx="1913">
                  <c:v>2.7593917266663937E-2</c:v>
                </c:pt>
                <c:pt idx="1914">
                  <c:v>2.7590995364663584E-2</c:v>
                </c:pt>
                <c:pt idx="1915">
                  <c:v>2.7588053917337874E-2</c:v>
                </c:pt>
                <c:pt idx="1916">
                  <c:v>2.7585092924686805E-2</c:v>
                </c:pt>
                <c:pt idx="1917">
                  <c:v>2.7582112386710378E-2</c:v>
                </c:pt>
                <c:pt idx="1918">
                  <c:v>2.7579112303328657E-2</c:v>
                </c:pt>
                <c:pt idx="1919">
                  <c:v>2.7576092674621577E-2</c:v>
                </c:pt>
                <c:pt idx="1920">
                  <c:v>2.7573053500509204E-2</c:v>
                </c:pt>
                <c:pt idx="1921">
                  <c:v>2.7569994781151408E-2</c:v>
                </c:pt>
                <c:pt idx="1922">
                  <c:v>2.7566916516468254E-2</c:v>
                </c:pt>
                <c:pt idx="1923">
                  <c:v>2.756381870629987E-2</c:v>
                </c:pt>
                <c:pt idx="1924">
                  <c:v>2.7560701350886063E-2</c:v>
                </c:pt>
                <c:pt idx="1925">
                  <c:v>2.7557564450066963E-2</c:v>
                </c:pt>
                <c:pt idx="1926">
                  <c:v>2.755440800400244E-2</c:v>
                </c:pt>
                <c:pt idx="1927">
                  <c:v>2.7553711448509155E-2</c:v>
                </c:pt>
                <c:pt idx="1928">
                  <c:v>2.7548036475737447E-2</c:v>
                </c:pt>
                <c:pt idx="1929">
                  <c:v>2.7546006536134371E-2</c:v>
                </c:pt>
                <c:pt idx="1930">
                  <c:v>2.7541586766091086E-2</c:v>
                </c:pt>
                <c:pt idx="1931">
                  <c:v>2.75383325932399E-2</c:v>
                </c:pt>
                <c:pt idx="1932">
                  <c:v>2.7535058875143292E-2</c:v>
                </c:pt>
                <c:pt idx="1933">
                  <c:v>2.753176561164139E-2</c:v>
                </c:pt>
                <c:pt idx="1934">
                  <c:v>2.7530422124539822E-2</c:v>
                </c:pt>
                <c:pt idx="1935">
                  <c:v>2.7526269065942799E-2</c:v>
                </c:pt>
                <c:pt idx="1936">
                  <c:v>2.7523722373385962E-2</c:v>
                </c:pt>
                <c:pt idx="1937">
                  <c:v>2.7519533523099327E-2</c:v>
                </c:pt>
                <c:pt idx="1938">
                  <c:v>2.7516136429266425E-2</c:v>
                </c:pt>
                <c:pt idx="1939">
                  <c:v>2.7512719787177176E-2</c:v>
                </c:pt>
                <c:pt idx="1940">
                  <c:v>2.750928359683158E-2</c:v>
                </c:pt>
                <c:pt idx="1941">
                  <c:v>2.7506630875409055E-2</c:v>
                </c:pt>
                <c:pt idx="1942">
                  <c:v>2.7502352571397992E-2</c:v>
                </c:pt>
                <c:pt idx="1943">
                  <c:v>2.7498857736310001E-2</c:v>
                </c:pt>
                <c:pt idx="1944">
                  <c:v>2.7495343352939017E-2</c:v>
                </c:pt>
                <c:pt idx="1945">
                  <c:v>2.7491809421338331E-2</c:v>
                </c:pt>
                <c:pt idx="1946">
                  <c:v>2.7488255941481299E-2</c:v>
                </c:pt>
                <c:pt idx="1947">
                  <c:v>2.7484682913394565E-2</c:v>
                </c:pt>
                <c:pt idx="1948">
                  <c:v>2.7477447506587538E-2</c:v>
                </c:pt>
                <c:pt idx="1949">
                  <c:v>2.7477478212452056E-2</c:v>
                </c:pt>
                <c:pt idx="1950">
                  <c:v>2.7473846539622926E-2</c:v>
                </c:pt>
                <c:pt idx="1951">
                  <c:v>2.7470981651116499E-2</c:v>
                </c:pt>
                <c:pt idx="1952">
                  <c:v>2.7466524549275562E-2</c:v>
                </c:pt>
                <c:pt idx="1953">
                  <c:v>2.7462834231730682E-2</c:v>
                </c:pt>
                <c:pt idx="1954">
                  <c:v>2.74591243659561E-2</c:v>
                </c:pt>
                <c:pt idx="1955">
                  <c:v>2.7456174569915337E-2</c:v>
                </c:pt>
                <c:pt idx="1956">
                  <c:v>2.7451645989717832E-2</c:v>
                </c:pt>
                <c:pt idx="1957">
                  <c:v>2.7447877479254146E-2</c:v>
                </c:pt>
                <c:pt idx="1958">
                  <c:v>2.7444089420560758E-2</c:v>
                </c:pt>
                <c:pt idx="1959">
                  <c:v>2.7440281813664313E-2</c:v>
                </c:pt>
                <c:pt idx="1960">
                  <c:v>2.7436454658511522E-2</c:v>
                </c:pt>
                <c:pt idx="1961">
                  <c:v>2.7432607955155675E-2</c:v>
                </c:pt>
                <c:pt idx="1962">
                  <c:v>2.7428741703596771E-2</c:v>
                </c:pt>
                <c:pt idx="1963">
                  <c:v>2.742485590378152E-2</c:v>
                </c:pt>
                <c:pt idx="1964">
                  <c:v>2.7420950555789858E-2</c:v>
                </c:pt>
                <c:pt idx="1965">
                  <c:v>2.7417025659541849E-2</c:v>
                </c:pt>
                <c:pt idx="1966">
                  <c:v>2.7413081215144075E-2</c:v>
                </c:pt>
                <c:pt idx="1967">
                  <c:v>2.7409117222463308E-2</c:v>
                </c:pt>
                <c:pt idx="1968">
                  <c:v>2.7405891316973907E-2</c:v>
                </c:pt>
                <c:pt idx="1969">
                  <c:v>2.7401886526814412E-2</c:v>
                </c:pt>
                <c:pt idx="1970">
                  <c:v>2.7397107955335898E-2</c:v>
                </c:pt>
                <c:pt idx="1971">
                  <c:v>2.7393071095849209E-2</c:v>
                </c:pt>
                <c:pt idx="1972">
                  <c:v>2.7389031009690257E-2</c:v>
                </c:pt>
                <c:pt idx="1973">
                  <c:v>2.7384988212286743E-2</c:v>
                </c:pt>
                <c:pt idx="1974">
                  <c:v>2.7381694816270841E-2</c:v>
                </c:pt>
                <c:pt idx="1975">
                  <c:v>2.7376894483692737E-2</c:v>
                </c:pt>
                <c:pt idx="1976">
                  <c:v>2.7372843552502246E-2</c:v>
                </c:pt>
                <c:pt idx="1977">
                  <c:v>2.7368789910093838E-2</c:v>
                </c:pt>
                <c:pt idx="1978">
                  <c:v>2.7364733556387577E-2</c:v>
                </c:pt>
                <c:pt idx="1979">
                  <c:v>2.7357435256210039E-2</c:v>
                </c:pt>
                <c:pt idx="1980">
                  <c:v>2.7356612715268014E-2</c:v>
                </c:pt>
                <c:pt idx="1981">
                  <c:v>2.7352548227854712E-2</c:v>
                </c:pt>
                <c:pt idx="1982">
                  <c:v>2.7348481029143556E-2</c:v>
                </c:pt>
                <c:pt idx="1983">
                  <c:v>2.7344411119187839E-2</c:v>
                </c:pt>
                <c:pt idx="1984">
                  <c:v>2.7340338498014205E-2</c:v>
                </c:pt>
                <c:pt idx="1985">
                  <c:v>2.7337756329561813E-2</c:v>
                </c:pt>
                <c:pt idx="1986">
                  <c:v>2.7332931205641398E-2</c:v>
                </c:pt>
                <c:pt idx="1987">
                  <c:v>2.7328104366892703E-2</c:v>
                </c:pt>
                <c:pt idx="1988">
                  <c:v>2.7324765977427834E-2</c:v>
                </c:pt>
                <c:pt idx="1989">
                  <c:v>2.7319934723237793E-2</c:v>
                </c:pt>
                <c:pt idx="1990">
                  <c:v>2.731584583457014E-2</c:v>
                </c:pt>
                <c:pt idx="1991">
                  <c:v>2.731175423457799E-2</c:v>
                </c:pt>
                <c:pt idx="1992">
                  <c:v>2.7307659923394567E-2</c:v>
                </c:pt>
                <c:pt idx="1993">
                  <c:v>2.7304305457249711E-2</c:v>
                </c:pt>
                <c:pt idx="1994">
                  <c:v>2.7299463167240745E-2</c:v>
                </c:pt>
                <c:pt idx="1995">
                  <c:v>2.7295360722323636E-2</c:v>
                </c:pt>
                <c:pt idx="1996">
                  <c:v>2.7291255566108674E-2</c:v>
                </c:pt>
                <c:pt idx="1997">
                  <c:v>2.728714769864915E-2</c:v>
                </c:pt>
                <c:pt idx="1998">
                  <c:v>2.7279207481951673E-2</c:v>
                </c:pt>
                <c:pt idx="1999">
                  <c:v>2.7278923830049706E-2</c:v>
                </c:pt>
                <c:pt idx="2000">
                  <c:v>2.7274807828856495E-2</c:v>
                </c:pt>
                <c:pt idx="2001">
                  <c:v>2.7270689116418723E-2</c:v>
                </c:pt>
                <c:pt idx="2002">
                  <c:v>2.7266567692736388E-2</c:v>
                </c:pt>
                <c:pt idx="2003">
                  <c:v>2.726244355780949E-2</c:v>
                </c:pt>
                <c:pt idx="2004">
                  <c:v>2.7259053709041137E-2</c:v>
                </c:pt>
                <c:pt idx="2005">
                  <c:v>2.7254187154195364E-2</c:v>
                </c:pt>
                <c:pt idx="2006">
                  <c:v>2.7250054885561426E-2</c:v>
                </c:pt>
                <c:pt idx="2007">
                  <c:v>2.7246655383674767E-2</c:v>
                </c:pt>
                <c:pt idx="2008">
                  <c:v>2.7241782214479926E-2</c:v>
                </c:pt>
                <c:pt idx="2009">
                  <c:v>2.7237641812085656E-2</c:v>
                </c:pt>
                <c:pt idx="2010">
                  <c:v>2.7233498698473468E-2</c:v>
                </c:pt>
                <c:pt idx="2011">
                  <c:v>2.7229352873563428E-2</c:v>
                </c:pt>
                <c:pt idx="2012">
                  <c:v>2.7225204337408826E-2</c:v>
                </c:pt>
                <c:pt idx="2013">
                  <c:v>2.7221053090062952E-2</c:v>
                </c:pt>
                <c:pt idx="2014">
                  <c:v>2.7216899131419225E-2</c:v>
                </c:pt>
                <c:pt idx="2015">
                  <c:v>2.7212742461584227E-2</c:v>
                </c:pt>
                <c:pt idx="2016">
                  <c:v>2.7208583080451376E-2</c:v>
                </c:pt>
                <c:pt idx="2017">
                  <c:v>2.7204420988127254E-2</c:v>
                </c:pt>
                <c:pt idx="2018">
                  <c:v>2.7200256184531924E-2</c:v>
                </c:pt>
                <c:pt idx="2019">
                  <c:v>2.7196088669692031E-2</c:v>
                </c:pt>
                <c:pt idx="2020">
                  <c:v>2.7192647321272467E-2</c:v>
                </c:pt>
                <c:pt idx="2021">
                  <c:v>2.7188473875123798E-2</c:v>
                </c:pt>
                <c:pt idx="2022">
                  <c:v>2.7183569857758272E-2</c:v>
                </c:pt>
                <c:pt idx="2023">
                  <c:v>2.7179391497940131E-2</c:v>
                </c:pt>
                <c:pt idx="2024">
                  <c:v>2.7175210426930718E-2</c:v>
                </c:pt>
                <c:pt idx="2025">
                  <c:v>2.7171026644650098E-2</c:v>
                </c:pt>
                <c:pt idx="2026">
                  <c:v>2.7167565973533758E-2</c:v>
                </c:pt>
                <c:pt idx="2027">
                  <c:v>2.7162650946381817E-2</c:v>
                </c:pt>
                <c:pt idx="2028">
                  <c:v>2.7158459030394155E-2</c:v>
                </c:pt>
                <c:pt idx="2029">
                  <c:v>2.7154264403161932E-2</c:v>
                </c:pt>
                <c:pt idx="2030">
                  <c:v>2.7150067064658501E-2</c:v>
                </c:pt>
                <c:pt idx="2031">
                  <c:v>2.7146590287046024E-2</c:v>
                </c:pt>
                <c:pt idx="2032">
                  <c:v>2.7141664254024533E-2</c:v>
                </c:pt>
                <c:pt idx="2033">
                  <c:v>2.7137458781814061E-2</c:v>
                </c:pt>
                <c:pt idx="2034">
                  <c:v>2.7133250598412317E-2</c:v>
                </c:pt>
                <c:pt idx="2035">
                  <c:v>2.7129039703739366E-2</c:v>
                </c:pt>
                <c:pt idx="2036">
                  <c:v>2.7124826097848498E-2</c:v>
                </c:pt>
                <c:pt idx="2037">
                  <c:v>2.7120609780713067E-2</c:v>
                </c:pt>
                <c:pt idx="2038">
                  <c:v>2.7113862278902445E-2</c:v>
                </c:pt>
                <c:pt idx="2039">
                  <c:v>2.7108920899516775E-2</c:v>
                </c:pt>
                <c:pt idx="2040">
                  <c:v>2.7104696310278342E-2</c:v>
                </c:pt>
                <c:pt idx="2041">
                  <c:v>2.7099864888695535E-2</c:v>
                </c:pt>
                <c:pt idx="2042">
                  <c:v>2.7096238998947086E-2</c:v>
                </c:pt>
                <c:pt idx="2043">
                  <c:v>2.70920062769342E-2</c:v>
                </c:pt>
                <c:pt idx="2044">
                  <c:v>2.7087770843969849E-2</c:v>
                </c:pt>
                <c:pt idx="2045">
                  <c:v>2.7082927029580262E-2</c:v>
                </c:pt>
                <c:pt idx="2046">
                  <c:v>2.7079291845186759E-2</c:v>
                </c:pt>
                <c:pt idx="2047">
                  <c:v>2.7075048279447955E-2</c:v>
                </c:pt>
                <c:pt idx="2048">
                  <c:v>2.7070802002837624E-2</c:v>
                </c:pt>
                <c:pt idx="2049">
                  <c:v>2.7066553015195893E-2</c:v>
                </c:pt>
                <c:pt idx="2050">
                  <c:v>2.7062301316682635E-2</c:v>
                </c:pt>
                <c:pt idx="2051">
                  <c:v>2.7058046907217914E-2</c:v>
                </c:pt>
                <c:pt idx="2052">
                  <c:v>2.7053789786881666E-2</c:v>
                </c:pt>
                <c:pt idx="2053">
                  <c:v>2.7048312363007199E-2</c:v>
                </c:pt>
                <c:pt idx="2054">
                  <c:v>2.7045267413354779E-2</c:v>
                </c:pt>
                <c:pt idx="2055">
                  <c:v>2.704100216016414E-2</c:v>
                </c:pt>
                <c:pt idx="2056">
                  <c:v>2.7036124265595873E-2</c:v>
                </c:pt>
                <c:pt idx="2057">
                  <c:v>2.7032463521088346E-2</c:v>
                </c:pt>
                <c:pt idx="2058">
                  <c:v>2.7028190135123253E-2</c:v>
                </c:pt>
                <c:pt idx="2059">
                  <c:v>2.7023302945989869E-2</c:v>
                </c:pt>
                <c:pt idx="2060">
                  <c:v>2.7019635230498551E-2</c:v>
                </c:pt>
                <c:pt idx="2061">
                  <c:v>2.7015353711838941E-2</c:v>
                </c:pt>
                <c:pt idx="2062">
                  <c:v>2.7011069482147931E-2</c:v>
                </c:pt>
                <c:pt idx="2063">
                  <c:v>2.7006782541665331E-2</c:v>
                </c:pt>
                <c:pt idx="2064">
                  <c:v>2.7002492890151331E-2</c:v>
                </c:pt>
                <c:pt idx="2065">
                  <c:v>2.6998200527685867E-2</c:v>
                </c:pt>
                <c:pt idx="2066">
                  <c:v>2.6993905454428813E-2</c:v>
                </c:pt>
                <c:pt idx="2067">
                  <c:v>2.6989607670140359E-2</c:v>
                </c:pt>
                <c:pt idx="2068">
                  <c:v>2.6985307174980377E-2</c:v>
                </c:pt>
                <c:pt idx="2069">
                  <c:v>2.6981003968868933E-2</c:v>
                </c:pt>
                <c:pt idx="2070">
                  <c:v>2.6976698051885961E-2</c:v>
                </c:pt>
                <c:pt idx="2071">
                  <c:v>2.697238942387159E-2</c:v>
                </c:pt>
                <c:pt idx="2072">
                  <c:v>2.6967461958236072E-2</c:v>
                </c:pt>
                <c:pt idx="2073">
                  <c:v>2.696314752110851E-2</c:v>
                </c:pt>
                <c:pt idx="2074">
                  <c:v>2.6959447274599313E-2</c:v>
                </c:pt>
                <c:pt idx="2075">
                  <c:v>2.6955127802859025E-2</c:v>
                </c:pt>
                <c:pt idx="2076">
                  <c:v>2.6950805620327145E-2</c:v>
                </c:pt>
                <c:pt idx="2077">
                  <c:v>2.6946480726923738E-2</c:v>
                </c:pt>
                <c:pt idx="2078">
                  <c:v>2.6942153122488932E-2</c:v>
                </c:pt>
                <c:pt idx="2079">
                  <c:v>2.693720396940158E-2</c:v>
                </c:pt>
                <c:pt idx="2080">
                  <c:v>2.6933489780924802E-2</c:v>
                </c:pt>
                <c:pt idx="2081">
                  <c:v>2.6929154043795478E-2</c:v>
                </c:pt>
                <c:pt idx="2082">
                  <c:v>2.6924815595634755E-2</c:v>
                </c:pt>
                <c:pt idx="2083">
                  <c:v>2.6919854049740621E-2</c:v>
                </c:pt>
                <c:pt idx="2084">
                  <c:v>2.6916130566698726E-2</c:v>
                </c:pt>
                <c:pt idx="2085">
                  <c:v>2.6911783985843485E-2</c:v>
                </c:pt>
                <c:pt idx="2086">
                  <c:v>2.690743469403678E-2</c:v>
                </c:pt>
                <c:pt idx="2087">
                  <c:v>2.6903082691198676E-2</c:v>
                </c:pt>
                <c:pt idx="2088">
                  <c:v>2.6898727977648917E-2</c:v>
                </c:pt>
                <c:pt idx="2089">
                  <c:v>2.6894370553147695E-2</c:v>
                </c:pt>
                <c:pt idx="2090">
                  <c:v>2.6890079941082057E-2</c:v>
                </c:pt>
                <c:pt idx="2091">
                  <c:v>2.6885024086107379E-2</c:v>
                </c:pt>
                <c:pt idx="2092">
                  <c:v>2.6880658141461566E-2</c:v>
                </c:pt>
                <c:pt idx="2093">
                  <c:v>2.6876289486024163E-2</c:v>
                </c:pt>
                <c:pt idx="2094">
                  <c:v>2.6871918119635296E-2</c:v>
                </c:pt>
                <c:pt idx="2095">
                  <c:v>2.686754404221503E-2</c:v>
                </c:pt>
                <c:pt idx="2096">
                  <c:v>2.6863167254003173E-2</c:v>
                </c:pt>
                <c:pt idx="2097">
                  <c:v>2.6858787754759916E-2</c:v>
                </c:pt>
                <c:pt idx="2098">
                  <c:v>2.6854405544645132E-2</c:v>
                </c:pt>
                <c:pt idx="2099">
                  <c:v>2.6850020623578885E-2</c:v>
                </c:pt>
                <c:pt idx="2100">
                  <c:v>2.6845632991721047E-2</c:v>
                </c:pt>
                <c:pt idx="2101">
                  <c:v>2.6841242648751873E-2</c:v>
                </c:pt>
                <c:pt idx="2102">
                  <c:v>2.6836849594831236E-2</c:v>
                </c:pt>
                <c:pt idx="2103">
                  <c:v>2.683245383027888E-2</c:v>
                </c:pt>
                <c:pt idx="2104">
                  <c:v>2.6826798149315323E-2</c:v>
                </c:pt>
                <c:pt idx="2105">
                  <c:v>2.6822396188199704E-2</c:v>
                </c:pt>
                <c:pt idx="2106">
                  <c:v>2.6817991516212558E-2</c:v>
                </c:pt>
                <c:pt idx="2107">
                  <c:v>2.6813584133273949E-2</c:v>
                </c:pt>
                <c:pt idx="2108">
                  <c:v>2.6809174039383876E-2</c:v>
                </c:pt>
                <c:pt idx="2109">
                  <c:v>2.680476123454234E-2</c:v>
                </c:pt>
                <c:pt idx="2110">
                  <c:v>2.6800345718829277E-2</c:v>
                </c:pt>
                <c:pt idx="2111">
                  <c:v>2.6795927492244687E-2</c:v>
                </c:pt>
                <c:pt idx="2112">
                  <c:v>2.6791506554628697E-2</c:v>
                </c:pt>
                <c:pt idx="2113">
                  <c:v>2.6787082906221116E-2</c:v>
                </c:pt>
                <c:pt idx="2114">
                  <c:v>2.6782656546782135E-2</c:v>
                </c:pt>
                <c:pt idx="2115">
                  <c:v>2.6778227476551564E-2</c:v>
                </c:pt>
                <c:pt idx="2116">
                  <c:v>2.6775832393919341E-2</c:v>
                </c:pt>
                <c:pt idx="2117">
                  <c:v>2.6769361203156095E-2</c:v>
                </c:pt>
                <c:pt idx="2118">
                  <c:v>2.6764924000071133E-2</c:v>
                </c:pt>
                <c:pt idx="2119">
                  <c:v>2.6760484086034708E-2</c:v>
                </c:pt>
                <c:pt idx="2120">
                  <c:v>2.6756041461126756E-2</c:v>
                </c:pt>
                <c:pt idx="2121">
                  <c:v>2.6751596125347277E-2</c:v>
                </c:pt>
                <c:pt idx="2122">
                  <c:v>2.6747148078616334E-2</c:v>
                </c:pt>
                <c:pt idx="2123">
                  <c:v>2.6742697320853992E-2</c:v>
                </c:pt>
                <c:pt idx="2124">
                  <c:v>2.6738243852379995E-2</c:v>
                </c:pt>
                <c:pt idx="2125">
                  <c:v>2.6733787672794662E-2</c:v>
                </c:pt>
                <c:pt idx="2126">
                  <c:v>2.6729328782417738E-2</c:v>
                </c:pt>
                <c:pt idx="2127">
                  <c:v>2.6724867181009415E-2</c:v>
                </c:pt>
                <c:pt idx="2128">
                  <c:v>2.6720402868889437E-2</c:v>
                </c:pt>
                <c:pt idx="2129">
                  <c:v>2.6715935845658123E-2</c:v>
                </c:pt>
                <c:pt idx="2130">
                  <c:v>2.6711466111475346E-2</c:v>
                </c:pt>
                <c:pt idx="2131">
                  <c:v>2.6706993666500978E-2</c:v>
                </c:pt>
                <c:pt idx="2132">
                  <c:v>2.6702518510655082E-2</c:v>
                </c:pt>
                <c:pt idx="2133">
                  <c:v>2.6698040643857723E-2</c:v>
                </c:pt>
                <c:pt idx="2134">
                  <c:v>2.6693560066028965E-2</c:v>
                </c:pt>
                <c:pt idx="2135">
                  <c:v>2.6689076777408616E-2</c:v>
                </c:pt>
                <c:pt idx="2136">
                  <c:v>2.6684590777756867E-2</c:v>
                </c:pt>
                <c:pt idx="2137">
                  <c:v>2.6680796220421854E-2</c:v>
                </c:pt>
                <c:pt idx="2138">
                  <c:v>2.6675610645838788E-2</c:v>
                </c:pt>
                <c:pt idx="2139">
                  <c:v>2.6671116513492521E-2</c:v>
                </c:pt>
                <c:pt idx="2140">
                  <c:v>2.6666619670274727E-2</c:v>
                </c:pt>
                <c:pt idx="2141">
                  <c:v>2.6664783157604788E-2</c:v>
                </c:pt>
                <c:pt idx="2142">
                  <c:v>2.6659613576769381E-2</c:v>
                </c:pt>
                <c:pt idx="2143">
                  <c:v>2.6653112874992502E-2</c:v>
                </c:pt>
                <c:pt idx="2144">
                  <c:v>2.6648605188048791E-2</c:v>
                </c:pt>
                <c:pt idx="2145">
                  <c:v>2.6644094790153616E-2</c:v>
                </c:pt>
                <c:pt idx="2146">
                  <c:v>2.6639581681466851E-2</c:v>
                </c:pt>
                <c:pt idx="2147">
                  <c:v>2.6635065861748686E-2</c:v>
                </c:pt>
                <c:pt idx="2148">
                  <c:v>2.6630547331079057E-2</c:v>
                </c:pt>
                <c:pt idx="2149">
                  <c:v>2.6626026089617838E-2</c:v>
                </c:pt>
                <c:pt idx="2150">
                  <c:v>2.6621502137205155E-2</c:v>
                </c:pt>
                <c:pt idx="2151">
                  <c:v>2.6616975473920945E-2</c:v>
                </c:pt>
                <c:pt idx="2152">
                  <c:v>2.66124460995254E-2</c:v>
                </c:pt>
                <c:pt idx="2153">
                  <c:v>2.6607914014498135E-2</c:v>
                </c:pt>
                <c:pt idx="2154">
                  <c:v>2.6603379218359535E-2</c:v>
                </c:pt>
                <c:pt idx="2155">
                  <c:v>2.6598841711349408E-2</c:v>
                </c:pt>
                <c:pt idx="2156">
                  <c:v>2.6594301493387817E-2</c:v>
                </c:pt>
                <c:pt idx="2157">
                  <c:v>2.6592387800679518E-2</c:v>
                </c:pt>
                <c:pt idx="2158">
                  <c:v>2.6585212924929991E-2</c:v>
                </c:pt>
                <c:pt idx="2159">
                  <c:v>2.6580664574193946E-2</c:v>
                </c:pt>
                <c:pt idx="2160">
                  <c:v>2.6576113512666311E-2</c:v>
                </c:pt>
                <c:pt idx="2161">
                  <c:v>2.6571559740187212E-2</c:v>
                </c:pt>
                <c:pt idx="2162">
                  <c:v>2.6567003256756649E-2</c:v>
                </c:pt>
                <c:pt idx="2163">
                  <c:v>2.6562444062374624E-2</c:v>
                </c:pt>
                <c:pt idx="2164">
                  <c:v>2.6557882157121071E-2</c:v>
                </c:pt>
                <c:pt idx="2165">
                  <c:v>2.6553317540995991E-2</c:v>
                </c:pt>
                <c:pt idx="2166">
                  <c:v>2.6548750213919448E-2</c:v>
                </c:pt>
                <c:pt idx="2167">
                  <c:v>2.6544180175971377E-2</c:v>
                </c:pt>
                <c:pt idx="2168">
                  <c:v>2.6539607427151779E-2</c:v>
                </c:pt>
                <c:pt idx="2169">
                  <c:v>2.6535031967300782E-2</c:v>
                </c:pt>
                <c:pt idx="2170">
                  <c:v>2.6530453796498321E-2</c:v>
                </c:pt>
                <c:pt idx="2171">
                  <c:v>2.6525872914984205E-2</c:v>
                </c:pt>
                <c:pt idx="2172">
                  <c:v>2.652128932243869E-2</c:v>
                </c:pt>
                <c:pt idx="2173">
                  <c:v>2.6516703018861776E-2</c:v>
                </c:pt>
                <c:pt idx="2174">
                  <c:v>2.651211400449327E-2</c:v>
                </c:pt>
                <c:pt idx="2175">
                  <c:v>2.6507522279253237E-2</c:v>
                </c:pt>
                <c:pt idx="2176">
                  <c:v>2.6502927843061741E-2</c:v>
                </c:pt>
                <c:pt idx="2177">
                  <c:v>2.6498330695918781E-2</c:v>
                </c:pt>
                <c:pt idx="2178">
                  <c:v>2.6493730837904295E-2</c:v>
                </c:pt>
                <c:pt idx="2179">
                  <c:v>2.6489128269018281E-2</c:v>
                </c:pt>
                <c:pt idx="2180">
                  <c:v>2.6484522989180803E-2</c:v>
                </c:pt>
                <c:pt idx="2181">
                  <c:v>2.6479914998391862E-2</c:v>
                </c:pt>
                <c:pt idx="2182">
                  <c:v>2.6475304296731395E-2</c:v>
                </c:pt>
                <c:pt idx="2183">
                  <c:v>2.6470690884199399E-2</c:v>
                </c:pt>
                <c:pt idx="2184">
                  <c:v>2.6466074760636005E-2</c:v>
                </c:pt>
                <c:pt idx="2185">
                  <c:v>2.6461455926201083E-2</c:v>
                </c:pt>
                <c:pt idx="2186">
                  <c:v>2.645683438097457E-2</c:v>
                </c:pt>
                <c:pt idx="2187">
                  <c:v>2.6452831910672714E-2</c:v>
                </c:pt>
                <c:pt idx="2188">
                  <c:v>2.6447583157507282E-2</c:v>
                </c:pt>
                <c:pt idx="2189">
                  <c:v>2.6443572356029676E-2</c:v>
                </c:pt>
                <c:pt idx="2190">
                  <c:v>2.6438321090553885E-2</c:v>
                </c:pt>
                <c:pt idx="2191">
                  <c:v>2.6433685990570055E-2</c:v>
                </c:pt>
                <c:pt idx="2192">
                  <c:v>2.6429048179794634E-2</c:v>
                </c:pt>
                <c:pt idx="2193">
                  <c:v>2.6427598410876385E-2</c:v>
                </c:pt>
                <c:pt idx="2194">
                  <c:v>2.6416446170998142E-2</c:v>
                </c:pt>
                <c:pt idx="2195">
                  <c:v>2.6415728623723211E-2</c:v>
                </c:pt>
                <c:pt idx="2196">
                  <c:v>2.6411714982657042E-2</c:v>
                </c:pt>
                <c:pt idx="2197">
                  <c:v>2.6406425690073121E-2</c:v>
                </c:pt>
                <c:pt idx="2198">
                  <c:v>2.6401770156487814E-2</c:v>
                </c:pt>
                <c:pt idx="2199">
                  <c:v>2.639711191168459E-2</c:v>
                </c:pt>
                <c:pt idx="2200">
                  <c:v>2.6392450955690094E-2</c:v>
                </c:pt>
                <c:pt idx="2201">
                  <c:v>2.6388421082528257E-2</c:v>
                </c:pt>
                <c:pt idx="2202">
                  <c:v>2.6383120910207225E-2</c:v>
                </c:pt>
                <c:pt idx="2203">
                  <c:v>2.6378451820692206E-2</c:v>
                </c:pt>
                <c:pt idx="2204">
                  <c:v>2.637378001995927E-2</c:v>
                </c:pt>
                <c:pt idx="2205">
                  <c:v>2.6369105508088353E-2</c:v>
                </c:pt>
                <c:pt idx="2206">
                  <c:v>2.6364428284972874E-2</c:v>
                </c:pt>
                <c:pt idx="2207">
                  <c:v>2.6359748350692769E-2</c:v>
                </c:pt>
                <c:pt idx="2208">
                  <c:v>2.6351129159758457E-2</c:v>
                </c:pt>
                <c:pt idx="2209">
                  <c:v>2.6350380348585389E-2</c:v>
                </c:pt>
                <c:pt idx="2210">
                  <c:v>2.6345692280758115E-2</c:v>
                </c:pt>
                <c:pt idx="2211">
                  <c:v>2.6341629932953303E-2</c:v>
                </c:pt>
                <c:pt idx="2212">
                  <c:v>2.6336308011556397E-2</c:v>
                </c:pt>
                <c:pt idx="2213">
                  <c:v>2.6331611810181954E-2</c:v>
                </c:pt>
                <c:pt idx="2214">
                  <c:v>2.6326912897616239E-2</c:v>
                </c:pt>
                <c:pt idx="2215">
                  <c:v>2.6322837556118639E-2</c:v>
                </c:pt>
                <c:pt idx="2216">
                  <c:v>2.6317506938910995E-2</c:v>
                </c:pt>
                <c:pt idx="2217">
                  <c:v>2.6312799892824756E-2</c:v>
                </c:pt>
                <c:pt idx="2218">
                  <c:v>2.6308090135520601E-2</c:v>
                </c:pt>
                <c:pt idx="2219">
                  <c:v>2.6303377667051819E-2</c:v>
                </c:pt>
                <c:pt idx="2220">
                  <c:v>2.629928608040899E-2</c:v>
                </c:pt>
                <c:pt idx="2221">
                  <c:v>2.6293944596540442E-2</c:v>
                </c:pt>
                <c:pt idx="2222">
                  <c:v>2.6289223994524491E-2</c:v>
                </c:pt>
                <c:pt idx="2223">
                  <c:v>2.6284500681343914E-2</c:v>
                </c:pt>
                <c:pt idx="2224">
                  <c:v>2.6279774656972066E-2</c:v>
                </c:pt>
                <c:pt idx="2225">
                  <c:v>2.6275045921355655E-2</c:v>
                </c:pt>
                <c:pt idx="2226">
                  <c:v>2.6270314474654555E-2</c:v>
                </c:pt>
                <c:pt idx="2227">
                  <c:v>2.6265580316762183E-2</c:v>
                </c:pt>
                <c:pt idx="2228">
                  <c:v>2.6261462730816643E-2</c:v>
                </c:pt>
                <c:pt idx="2229">
                  <c:v>2.6256722611179839E-2</c:v>
                </c:pt>
                <c:pt idx="2230">
                  <c:v>2.6251361575937437E-2</c:v>
                </c:pt>
                <c:pt idx="2231">
                  <c:v>2.6246616573306625E-2</c:v>
                </c:pt>
                <c:pt idx="2232">
                  <c:v>2.6241868859511186E-2</c:v>
                </c:pt>
                <c:pt idx="2233">
                  <c:v>2.6237118434524476E-2</c:v>
                </c:pt>
                <c:pt idx="2234">
                  <c:v>2.623298134338814E-2</c:v>
                </c:pt>
                <c:pt idx="2235">
                  <c:v>2.6227609451030531E-2</c:v>
                </c:pt>
                <c:pt idx="2236">
                  <c:v>2.6222850892496652E-2</c:v>
                </c:pt>
                <c:pt idx="2237">
                  <c:v>2.6218089622824792E-2</c:v>
                </c:pt>
                <c:pt idx="2238">
                  <c:v>2.6213325641988305E-2</c:v>
                </c:pt>
                <c:pt idx="2239">
                  <c:v>2.6205288964478157E-2</c:v>
                </c:pt>
                <c:pt idx="2240">
                  <c:v>2.6203789546688228E-2</c:v>
                </c:pt>
                <c:pt idx="2241">
                  <c:v>2.6199017432331217E-2</c:v>
                </c:pt>
                <c:pt idx="2242">
                  <c:v>2.6194242606782936E-2</c:v>
                </c:pt>
                <c:pt idx="2243">
                  <c:v>2.6189465070043383E-2</c:v>
                </c:pt>
                <c:pt idx="2244">
                  <c:v>2.6184684822139204E-2</c:v>
                </c:pt>
                <c:pt idx="2245">
                  <c:v>2.6181122032918225E-2</c:v>
                </c:pt>
                <c:pt idx="2246">
                  <c:v>2.6175725747124012E-2</c:v>
                </c:pt>
                <c:pt idx="2247">
                  <c:v>2.6170327811358973E-2</c:v>
                </c:pt>
                <c:pt idx="2248">
                  <c:v>2.6166145189396861E-2</c:v>
                </c:pt>
                <c:pt idx="2249">
                  <c:v>2.6160742915015689E-2</c:v>
                </c:pt>
                <c:pt idx="2250">
                  <c:v>2.6155946400070462E-2</c:v>
                </c:pt>
                <c:pt idx="2251">
                  <c:v>2.6151147173960609E-2</c:v>
                </c:pt>
                <c:pt idx="2252">
                  <c:v>2.614634523668613E-2</c:v>
                </c:pt>
                <c:pt idx="2253">
                  <c:v>2.6142146347383211E-2</c:v>
                </c:pt>
                <c:pt idx="2254">
                  <c:v>2.6136733228563358E-2</c:v>
                </c:pt>
                <c:pt idx="2255">
                  <c:v>2.6131923157795001E-2</c:v>
                </c:pt>
                <c:pt idx="2256">
                  <c:v>2.6127110375835372E-2</c:v>
                </c:pt>
                <c:pt idx="2257">
                  <c:v>2.6122294882684471E-2</c:v>
                </c:pt>
                <c:pt idx="2258">
                  <c:v>2.6117476678368945E-2</c:v>
                </c:pt>
                <c:pt idx="2259">
                  <c:v>2.6108695287980765E-2</c:v>
                </c:pt>
                <c:pt idx="2260">
                  <c:v>2.6107832136297304E-2</c:v>
                </c:pt>
                <c:pt idx="2261">
                  <c:v>2.6103005798514545E-2</c:v>
                </c:pt>
                <c:pt idx="2262">
                  <c:v>2.6098176749540514E-2</c:v>
                </c:pt>
                <c:pt idx="2263">
                  <c:v>2.6093945315637246E-2</c:v>
                </c:pt>
                <c:pt idx="2264">
                  <c:v>2.6088510518071928E-2</c:v>
                </c:pt>
                <c:pt idx="2265">
                  <c:v>2.6083673335577373E-2</c:v>
                </c:pt>
                <c:pt idx="2266">
                  <c:v>2.6078833441971483E-2</c:v>
                </c:pt>
                <c:pt idx="2267">
                  <c:v>2.6074588986557679E-2</c:v>
                </c:pt>
                <c:pt idx="2268">
                  <c:v>2.6069145521185888E-2</c:v>
                </c:pt>
                <c:pt idx="2269">
                  <c:v>2.6064297494032829E-2</c:v>
                </c:pt>
                <c:pt idx="2270">
                  <c:v>2.6059446755741789E-2</c:v>
                </c:pt>
                <c:pt idx="2271">
                  <c:v>2.6054593306259477E-2</c:v>
                </c:pt>
                <c:pt idx="2272">
                  <c:v>2.6049737145612539E-2</c:v>
                </c:pt>
                <c:pt idx="2273">
                  <c:v>2.6044878273854266E-2</c:v>
                </c:pt>
                <c:pt idx="2274">
                  <c:v>2.6040016690904721E-2</c:v>
                </c:pt>
                <c:pt idx="2275">
                  <c:v>2.6035152396790551E-2</c:v>
                </c:pt>
                <c:pt idx="2276">
                  <c:v>2.6030285391458463E-2</c:v>
                </c:pt>
                <c:pt idx="2277">
                  <c:v>2.6025415675041685E-2</c:v>
                </c:pt>
                <c:pt idx="2278">
                  <c:v>2.6020543247433636E-2</c:v>
                </c:pt>
                <c:pt idx="2279">
                  <c:v>2.6015668108634316E-2</c:v>
                </c:pt>
                <c:pt idx="2280">
                  <c:v>2.6011381318877813E-2</c:v>
                </c:pt>
                <c:pt idx="2281">
                  <c:v>2.6006500211539496E-2</c:v>
                </c:pt>
                <c:pt idx="2282">
                  <c:v>2.6001026425381824E-2</c:v>
                </c:pt>
                <c:pt idx="2283">
                  <c:v>2.5996140441923998E-2</c:v>
                </c:pt>
                <c:pt idx="2284">
                  <c:v>2.5991251747381483E-2</c:v>
                </c:pt>
                <c:pt idx="2285">
                  <c:v>2.5986360341647696E-2</c:v>
                </c:pt>
                <c:pt idx="2286">
                  <c:v>2.5982054005559974E-2</c:v>
                </c:pt>
                <c:pt idx="2287">
                  <c:v>2.5976569396659599E-2</c:v>
                </c:pt>
                <c:pt idx="2288">
                  <c:v>2.5971669857458579E-2</c:v>
                </c:pt>
                <c:pt idx="2289">
                  <c:v>2.5966767607092933E-2</c:v>
                </c:pt>
                <c:pt idx="2290">
                  <c:v>2.5961862645562661E-2</c:v>
                </c:pt>
                <c:pt idx="2291">
                  <c:v>2.5953681162844688E-2</c:v>
                </c:pt>
                <c:pt idx="2292">
                  <c:v>2.5952044589034884E-2</c:v>
                </c:pt>
                <c:pt idx="2293">
                  <c:v>2.5947131494037379E-2</c:v>
                </c:pt>
                <c:pt idx="2294">
                  <c:v>2.5942215687848602E-2</c:v>
                </c:pt>
                <c:pt idx="2295">
                  <c:v>2.5937297170575135E-2</c:v>
                </c:pt>
                <c:pt idx="2296">
                  <c:v>2.5932375942083752E-2</c:v>
                </c:pt>
                <c:pt idx="2297">
                  <c:v>2.5928615491354279E-2</c:v>
                </c:pt>
                <c:pt idx="2298">
                  <c:v>2.5923106559815334E-2</c:v>
                </c:pt>
                <c:pt idx="2299">
                  <c:v>2.5917595989728426E-2</c:v>
                </c:pt>
                <c:pt idx="2300">
                  <c:v>2.5913244027584437E-2</c:v>
                </c:pt>
                <c:pt idx="2301">
                  <c:v>2.590772913234396E-2</c:v>
                </c:pt>
                <c:pt idx="2302">
                  <c:v>2.5902791636971401E-2</c:v>
                </c:pt>
                <c:pt idx="2303">
                  <c:v>2.589785143040757E-2</c:v>
                </c:pt>
                <c:pt idx="2304">
                  <c:v>2.5892908512679114E-2</c:v>
                </c:pt>
                <c:pt idx="2305">
                  <c:v>2.5888540249441316E-2</c:v>
                </c:pt>
                <c:pt idx="2306">
                  <c:v>2.5883014543808258E-2</c:v>
                </c:pt>
                <c:pt idx="2307">
                  <c:v>2.5878063492665859E-2</c:v>
                </c:pt>
                <c:pt idx="2308">
                  <c:v>2.5873109730305544E-2</c:v>
                </c:pt>
                <c:pt idx="2309">
                  <c:v>2.5868153256833892E-2</c:v>
                </c:pt>
                <c:pt idx="2310">
                  <c:v>2.5863194072197615E-2</c:v>
                </c:pt>
                <c:pt idx="2311">
                  <c:v>2.5858232176423357E-2</c:v>
                </c:pt>
                <c:pt idx="2312">
                  <c:v>2.5853267569484473E-2</c:v>
                </c:pt>
                <c:pt idx="2313">
                  <c:v>2.5848300251380962E-2</c:v>
                </c:pt>
                <c:pt idx="2314">
                  <c:v>2.5839344710059109E-2</c:v>
                </c:pt>
                <c:pt idx="2315">
                  <c:v>2.583835748181329E-2</c:v>
                </c:pt>
                <c:pt idx="2316">
                  <c:v>2.5833953345064664E-2</c:v>
                </c:pt>
                <c:pt idx="2317">
                  <c:v>2.5828403867587113E-2</c:v>
                </c:pt>
                <c:pt idx="2318">
                  <c:v>2.5823422993767053E-2</c:v>
                </c:pt>
                <c:pt idx="2319">
                  <c:v>2.5819009070706667E-2</c:v>
                </c:pt>
                <c:pt idx="2320">
                  <c:v>2.5813453112659701E-2</c:v>
                </c:pt>
                <c:pt idx="2321">
                  <c:v>2.5808464105399054E-2</c:v>
                </c:pt>
                <c:pt idx="2322">
                  <c:v>2.580347238697378E-2</c:v>
                </c:pt>
                <c:pt idx="2323">
                  <c:v>2.5798477957383881E-2</c:v>
                </c:pt>
                <c:pt idx="2324">
                  <c:v>2.5793480816656E-2</c:v>
                </c:pt>
                <c:pt idx="2325">
                  <c:v>2.5788480964816785E-2</c:v>
                </c:pt>
                <c:pt idx="2326">
                  <c:v>2.5783478401812943E-2</c:v>
                </c:pt>
                <c:pt idx="2327">
                  <c:v>2.577847312767112E-2</c:v>
                </c:pt>
                <c:pt idx="2328">
                  <c:v>2.5773465142338026E-2</c:v>
                </c:pt>
                <c:pt idx="2329">
                  <c:v>2.5768454445893596E-2</c:v>
                </c:pt>
                <c:pt idx="2330">
                  <c:v>2.5763441038311186E-2</c:v>
                </c:pt>
                <c:pt idx="2331">
                  <c:v>2.5758424919590794E-2</c:v>
                </c:pt>
                <c:pt idx="2332">
                  <c:v>2.5753968576176511E-2</c:v>
                </c:pt>
                <c:pt idx="2333">
                  <c:v>2.5748946482335722E-2</c:v>
                </c:pt>
                <c:pt idx="2334">
                  <c:v>2.5743360296468509E-2</c:v>
                </c:pt>
                <c:pt idx="2335">
                  <c:v>2.5738333333196195E-2</c:v>
                </c:pt>
                <c:pt idx="2336">
                  <c:v>2.5733303658759255E-2</c:v>
                </c:pt>
                <c:pt idx="2337">
                  <c:v>2.5728271273184333E-2</c:v>
                </c:pt>
                <c:pt idx="2338">
                  <c:v>2.5723236176418141E-2</c:v>
                </c:pt>
                <c:pt idx="2339">
                  <c:v>2.5718756982615609E-2</c:v>
                </c:pt>
                <c:pt idx="2340">
                  <c:v>2.5713157849525103E-2</c:v>
                </c:pt>
                <c:pt idx="2341">
                  <c:v>2.5708114619344968E-2</c:v>
                </c:pt>
                <c:pt idx="2342">
                  <c:v>2.5703068678053498E-2</c:v>
                </c:pt>
                <c:pt idx="2343">
                  <c:v>2.5698576424191266E-2</c:v>
                </c:pt>
                <c:pt idx="2344">
                  <c:v>2.5692968662029969E-2</c:v>
                </c:pt>
                <c:pt idx="2345">
                  <c:v>2.5687914587297911E-2</c:v>
                </c:pt>
                <c:pt idx="2346">
                  <c:v>2.5682857801454517E-2</c:v>
                </c:pt>
                <c:pt idx="2347">
                  <c:v>2.5677798304419852E-2</c:v>
                </c:pt>
                <c:pt idx="2348">
                  <c:v>2.5672736096273852E-2</c:v>
                </c:pt>
                <c:pt idx="2349">
                  <c:v>2.5667671177016516E-2</c:v>
                </c:pt>
                <c:pt idx="2350">
                  <c:v>2.565915431437471E-2</c:v>
                </c:pt>
                <c:pt idx="2351">
                  <c:v>2.5653531280775965E-2</c:v>
                </c:pt>
                <c:pt idx="2352">
                  <c:v>2.564845778930902E-2</c:v>
                </c:pt>
                <c:pt idx="2353">
                  <c:v>2.5643381586810676E-2</c:v>
                </c:pt>
                <c:pt idx="2354">
                  <c:v>2.5638302673360869E-2</c:v>
                </c:pt>
                <c:pt idx="2355">
                  <c:v>2.5633221049279342E-2</c:v>
                </c:pt>
                <c:pt idx="2356">
                  <c:v>2.562813671408648E-2</c:v>
                </c:pt>
                <c:pt idx="2357">
                  <c:v>2.5623049667942155E-2</c:v>
                </c:pt>
                <c:pt idx="2358">
                  <c:v>2.5617959911006238E-2</c:v>
                </c:pt>
                <c:pt idx="2359">
                  <c:v>2.5612867443278731E-2</c:v>
                </c:pt>
                <c:pt idx="2360">
                  <c:v>2.5607772264519824E-2</c:v>
                </c:pt>
                <c:pt idx="2361">
                  <c:v>2.5602674374809453E-2</c:v>
                </c:pt>
                <c:pt idx="2362">
                  <c:v>2.5597573774307492E-2</c:v>
                </c:pt>
                <c:pt idx="2363">
                  <c:v>2.5592470463013939E-2</c:v>
                </c:pt>
                <c:pt idx="2364">
                  <c:v>2.5585905079177351E-2</c:v>
                </c:pt>
                <c:pt idx="2365">
                  <c:v>2.5580795571480408E-2</c:v>
                </c:pt>
                <c:pt idx="2366">
                  <c:v>2.5575683352832002E-2</c:v>
                </c:pt>
                <c:pt idx="2367">
                  <c:v>2.5570568423392004E-2</c:v>
                </c:pt>
                <c:pt idx="2368">
                  <c:v>2.5565450782840671E-2</c:v>
                </c:pt>
                <c:pt idx="2369">
                  <c:v>2.5560330431657619E-2</c:v>
                </c:pt>
                <c:pt idx="2370">
                  <c:v>2.5555207369443167E-2</c:v>
                </c:pt>
                <c:pt idx="2371">
                  <c:v>2.5550081596357188E-2</c:v>
                </c:pt>
                <c:pt idx="2372">
                  <c:v>2.5544953112399682E-2</c:v>
                </c:pt>
                <c:pt idx="2373">
                  <c:v>2.5539821917570649E-2</c:v>
                </c:pt>
                <c:pt idx="2374">
                  <c:v>2.5534688011870088E-2</c:v>
                </c:pt>
                <c:pt idx="2375">
                  <c:v>2.5529551395058192E-2</c:v>
                </c:pt>
                <c:pt idx="2376">
                  <c:v>2.5526024854858331E-2</c:v>
                </c:pt>
                <c:pt idx="2377">
                  <c:v>2.5519270029219498E-2</c:v>
                </c:pt>
                <c:pt idx="2378">
                  <c:v>2.5514125279793021E-2</c:v>
                </c:pt>
                <c:pt idx="2379">
                  <c:v>2.5508977819654888E-2</c:v>
                </c:pt>
                <c:pt idx="2380">
                  <c:v>2.5503827648565291E-2</c:v>
                </c:pt>
                <c:pt idx="2381">
                  <c:v>2.5498674766524232E-2</c:v>
                </c:pt>
                <c:pt idx="2382">
                  <c:v>2.5493519173611645E-2</c:v>
                </c:pt>
                <c:pt idx="2383">
                  <c:v>2.5488360869907467E-2</c:v>
                </c:pt>
                <c:pt idx="2384">
                  <c:v>2.5483199855251826E-2</c:v>
                </c:pt>
                <c:pt idx="2385">
                  <c:v>2.5478036129804593E-2</c:v>
                </c:pt>
                <c:pt idx="2386">
                  <c:v>2.5472869693166089E-2</c:v>
                </c:pt>
                <c:pt idx="2387">
                  <c:v>2.5467700545975802E-2</c:v>
                </c:pt>
                <c:pt idx="2388">
                  <c:v>2.546252868767418E-2</c:v>
                </c:pt>
                <c:pt idx="2389">
                  <c:v>2.545735411850103E-2</c:v>
                </c:pt>
                <c:pt idx="2390">
                  <c:v>2.5452176838536289E-2</c:v>
                </c:pt>
                <c:pt idx="2391">
                  <c:v>2.5446996847700021E-2</c:v>
                </c:pt>
                <c:pt idx="2392">
                  <c:v>2.5441814145912289E-2</c:v>
                </c:pt>
                <c:pt idx="2393">
                  <c:v>2.5436628733173094E-2</c:v>
                </c:pt>
                <c:pt idx="2394">
                  <c:v>2.5431440609722245E-2</c:v>
                </c:pt>
                <c:pt idx="2395">
                  <c:v>2.5426249775239995E-2</c:v>
                </c:pt>
                <c:pt idx="2396">
                  <c:v>2.5421056229886219E-2</c:v>
                </c:pt>
                <c:pt idx="2397">
                  <c:v>2.5416168995029409E-2</c:v>
                </c:pt>
                <c:pt idx="2398">
                  <c:v>2.541066100664402E-2</c:v>
                </c:pt>
                <c:pt idx="2399">
                  <c:v>2.5405459328515789E-2</c:v>
                </c:pt>
                <c:pt idx="2400">
                  <c:v>2.5400254939675904E-2</c:v>
                </c:pt>
                <c:pt idx="2401">
                  <c:v>2.5392071137160244E-2</c:v>
                </c:pt>
                <c:pt idx="2402">
                  <c:v>2.5390139505025999E-2</c:v>
                </c:pt>
                <c:pt idx="2403">
                  <c:v>2.5384625507687275E-2</c:v>
                </c:pt>
                <c:pt idx="2404">
                  <c:v>2.5379410275201408E-2</c:v>
                </c:pt>
                <c:pt idx="2405">
                  <c:v>2.537419233192395E-2</c:v>
                </c:pt>
                <c:pt idx="2406">
                  <c:v>2.5368971677774965E-2</c:v>
                </c:pt>
                <c:pt idx="2407">
                  <c:v>2.5363748312594581E-2</c:v>
                </c:pt>
                <c:pt idx="2408">
                  <c:v>2.5358522236622605E-2</c:v>
                </c:pt>
                <c:pt idx="2409">
                  <c:v>2.5353293449779102E-2</c:v>
                </c:pt>
                <c:pt idx="2410">
                  <c:v>2.5348061951984135E-2</c:v>
                </c:pt>
                <c:pt idx="2411">
                  <c:v>2.5342827743237706E-2</c:v>
                </c:pt>
                <c:pt idx="2412">
                  <c:v>2.5337590823859557E-2</c:v>
                </c:pt>
                <c:pt idx="2413">
                  <c:v>2.5332351193450009E-2</c:v>
                </c:pt>
                <c:pt idx="2414">
                  <c:v>2.532917399632062E-2</c:v>
                </c:pt>
                <c:pt idx="2415">
                  <c:v>2.5321863799856459E-2</c:v>
                </c:pt>
                <c:pt idx="2416">
                  <c:v>2.5316616036832329E-2</c:v>
                </c:pt>
                <c:pt idx="2417">
                  <c:v>2.53113655627768E-2</c:v>
                </c:pt>
                <c:pt idx="2418">
                  <c:v>2.5306112378009615E-2</c:v>
                </c:pt>
                <c:pt idx="2419">
                  <c:v>2.5300856482131096E-2</c:v>
                </c:pt>
                <c:pt idx="2420">
                  <c:v>2.5295597875700793E-2</c:v>
                </c:pt>
                <c:pt idx="2421">
                  <c:v>2.5290336558159154E-2</c:v>
                </c:pt>
                <c:pt idx="2422">
                  <c:v>2.5285072529666053E-2</c:v>
                </c:pt>
                <c:pt idx="2423">
                  <c:v>2.5279805790461296E-2</c:v>
                </c:pt>
                <c:pt idx="2424">
                  <c:v>2.5274536340305076E-2</c:v>
                </c:pt>
                <c:pt idx="2425">
                  <c:v>2.5269264179117457E-2</c:v>
                </c:pt>
                <c:pt idx="2426">
                  <c:v>2.5263989307298118E-2</c:v>
                </c:pt>
                <c:pt idx="2427">
                  <c:v>2.525871172444738E-2</c:v>
                </c:pt>
                <c:pt idx="2428">
                  <c:v>2.5254956670519579E-2</c:v>
                </c:pt>
                <c:pt idx="2429">
                  <c:v>2.5248148426131323E-2</c:v>
                </c:pt>
                <c:pt idx="2430">
                  <c:v>2.5242862710666003E-2</c:v>
                </c:pt>
                <c:pt idx="2431">
                  <c:v>2.523757428424922E-2</c:v>
                </c:pt>
                <c:pt idx="2432">
                  <c:v>2.5232283147040846E-2</c:v>
                </c:pt>
                <c:pt idx="2433">
                  <c:v>2.5226989298881008E-2</c:v>
                </c:pt>
                <c:pt idx="2434">
                  <c:v>2.5221692740009516E-2</c:v>
                </c:pt>
                <c:pt idx="2435">
                  <c:v>2.5216393470106624E-2</c:v>
                </c:pt>
                <c:pt idx="2436">
                  <c:v>2.5211091489252269E-2</c:v>
                </c:pt>
                <c:pt idx="2437">
                  <c:v>2.5205786797526386E-2</c:v>
                </c:pt>
                <c:pt idx="2438">
                  <c:v>2.5200479395008912E-2</c:v>
                </c:pt>
                <c:pt idx="2439">
                  <c:v>2.5195169281539975E-2</c:v>
                </c:pt>
                <c:pt idx="2440">
                  <c:v>2.5189856457199511E-2</c:v>
                </c:pt>
                <c:pt idx="2441">
                  <c:v>2.5184540922147391E-2</c:v>
                </c:pt>
                <c:pt idx="2442">
                  <c:v>2.5179222675904001E-2</c:v>
                </c:pt>
                <c:pt idx="2443">
                  <c:v>2.5173901719028891E-2</c:v>
                </c:pt>
                <c:pt idx="2444">
                  <c:v>2.5168578051122381E-2</c:v>
                </c:pt>
                <c:pt idx="2445">
                  <c:v>2.5163251672424281E-2</c:v>
                </c:pt>
                <c:pt idx="2446">
                  <c:v>2.5157922582934589E-2</c:v>
                </c:pt>
                <c:pt idx="2447">
                  <c:v>2.5152590782253625E-2</c:v>
                </c:pt>
                <c:pt idx="2448">
                  <c:v>2.5147256270940943E-2</c:v>
                </c:pt>
                <c:pt idx="2449">
                  <c:v>2.5142149317494145E-2</c:v>
                </c:pt>
                <c:pt idx="2450">
                  <c:v>2.5136579115541124E-2</c:v>
                </c:pt>
                <c:pt idx="2451">
                  <c:v>2.5131236471453988E-2</c:v>
                </c:pt>
                <c:pt idx="2452">
                  <c:v>2.5125891116575261E-2</c:v>
                </c:pt>
                <c:pt idx="2453">
                  <c:v>2.5122520083842304E-2</c:v>
                </c:pt>
                <c:pt idx="2454">
                  <c:v>2.5116673394369737E-2</c:v>
                </c:pt>
                <c:pt idx="2455">
                  <c:v>2.5109838786550043E-2</c:v>
                </c:pt>
                <c:pt idx="2456">
                  <c:v>2.5104482588185206E-2</c:v>
                </c:pt>
                <c:pt idx="2457">
                  <c:v>2.5099123678868906E-2</c:v>
                </c:pt>
                <c:pt idx="2458">
                  <c:v>2.5093762058601143E-2</c:v>
                </c:pt>
                <c:pt idx="2459">
                  <c:v>2.5088397727461853E-2</c:v>
                </c:pt>
                <c:pt idx="2460">
                  <c:v>2.5083030685530971E-2</c:v>
                </c:pt>
                <c:pt idx="2461">
                  <c:v>2.5077660932728563E-2</c:v>
                </c:pt>
                <c:pt idx="2462">
                  <c:v>2.5072288469054627E-2</c:v>
                </c:pt>
                <c:pt idx="2463">
                  <c:v>2.5066913294509163E-2</c:v>
                </c:pt>
                <c:pt idx="2464">
                  <c:v>2.5061535409012237E-2</c:v>
                </c:pt>
                <c:pt idx="2465">
                  <c:v>2.5056154812483911E-2</c:v>
                </c:pt>
                <c:pt idx="2466">
                  <c:v>2.5050771505243929E-2</c:v>
                </c:pt>
                <c:pt idx="2467">
                  <c:v>2.5045385487212357E-2</c:v>
                </c:pt>
                <c:pt idx="2468">
                  <c:v>2.5039996758229321E-2</c:v>
                </c:pt>
                <c:pt idx="2469">
                  <c:v>2.50365460085753E-2</c:v>
                </c:pt>
                <c:pt idx="2470">
                  <c:v>2.5029211167488796E-2</c:v>
                </c:pt>
                <c:pt idx="2471">
                  <c:v>2.5023814305891179E-2</c:v>
                </c:pt>
                <c:pt idx="2472">
                  <c:v>2.5018414733262162E-2</c:v>
                </c:pt>
                <c:pt idx="2473">
                  <c:v>2.501301244992149E-2</c:v>
                </c:pt>
                <c:pt idx="2474">
                  <c:v>2.5007607455709291E-2</c:v>
                </c:pt>
                <c:pt idx="2475">
                  <c:v>2.5002199750625564E-2</c:v>
                </c:pt>
                <c:pt idx="2476">
                  <c:v>2.4996789334430503E-2</c:v>
                </c:pt>
                <c:pt idx="2477">
                  <c:v>2.4991376207523786E-2</c:v>
                </c:pt>
                <c:pt idx="2478">
                  <c:v>2.4985960369825477E-2</c:v>
                </c:pt>
                <c:pt idx="2479">
                  <c:v>2.4980541821175706E-2</c:v>
                </c:pt>
                <c:pt idx="2480">
                  <c:v>2.4975120561574471E-2</c:v>
                </c:pt>
                <c:pt idx="2481">
                  <c:v>2.4969696591101709E-2</c:v>
                </c:pt>
                <c:pt idx="2482">
                  <c:v>2.4964269909757419E-2</c:v>
                </c:pt>
                <c:pt idx="2483">
                  <c:v>2.4958840517541603E-2</c:v>
                </c:pt>
                <c:pt idx="2484">
                  <c:v>2.4953408414534195E-2</c:v>
                </c:pt>
                <c:pt idx="2485">
                  <c:v>2.494797360065526E-2</c:v>
                </c:pt>
                <c:pt idx="2486">
                  <c:v>2.4942536075824862E-2</c:v>
                </c:pt>
                <c:pt idx="2487">
                  <c:v>2.4937095839963064E-2</c:v>
                </c:pt>
                <c:pt idx="2488">
                  <c:v>2.4931652893469547E-2</c:v>
                </c:pt>
                <c:pt idx="2489">
                  <c:v>2.4926207236024567E-2</c:v>
                </c:pt>
                <c:pt idx="2490">
                  <c:v>2.4920758867708059E-2</c:v>
                </c:pt>
                <c:pt idx="2491">
                  <c:v>2.4915313470774691E-2</c:v>
                </c:pt>
                <c:pt idx="2492">
                  <c:v>2.4909878472483271E-2</c:v>
                </c:pt>
                <c:pt idx="2493">
                  <c:v>2.4904453917597991E-2</c:v>
                </c:pt>
                <c:pt idx="2494">
                  <c:v>2.4899039806038914E-2</c:v>
                </c:pt>
                <c:pt idx="2495">
                  <c:v>2.4893636137965913E-2</c:v>
                </c:pt>
                <c:pt idx="2496">
                  <c:v>2.4888242913458924E-2</c:v>
                </c:pt>
                <c:pt idx="2497">
                  <c:v>2.4882860132038331E-2</c:v>
                </c:pt>
                <c:pt idx="2498">
                  <c:v>2.4877487794023878E-2</c:v>
                </c:pt>
                <c:pt idx="2499">
                  <c:v>2.4872314143316032E-2</c:v>
                </c:pt>
                <c:pt idx="2500">
                  <c:v>2.4866774448453199E-2</c:v>
                </c:pt>
                <c:pt idx="2501">
                  <c:v>2.4861626175844975E-2</c:v>
                </c:pt>
                <c:pt idx="2502">
                  <c:v>2.4856102876347208E-2</c:v>
                </c:pt>
                <c:pt idx="2503">
                  <c:v>2.485078275544339E-2</c:v>
                </c:pt>
                <c:pt idx="2504">
                  <c:v>2.484547307778584E-2</c:v>
                </c:pt>
                <c:pt idx="2505">
                  <c:v>2.4842568803937759E-2</c:v>
                </c:pt>
                <c:pt idx="2506">
                  <c:v>2.4831113739027799E-2</c:v>
                </c:pt>
                <c:pt idx="2507">
                  <c:v>2.4829812953042207E-2</c:v>
                </c:pt>
                <c:pt idx="2508">
                  <c:v>2.4825027499795205E-2</c:v>
                </c:pt>
                <c:pt idx="2509">
                  <c:v>2.4819292105355828E-2</c:v>
                </c:pt>
                <c:pt idx="2510">
                  <c:v>2.4814047348939994E-2</c:v>
                </c:pt>
                <c:pt idx="2511">
                  <c:v>2.4808813037529021E-2</c:v>
                </c:pt>
                <c:pt idx="2512">
                  <c:v>2.4803589171096263E-2</c:v>
                </c:pt>
                <c:pt idx="2513">
                  <c:v>2.4798857869752222E-2</c:v>
                </c:pt>
                <c:pt idx="2514">
                  <c:v>2.4793172773165395E-2</c:v>
                </c:pt>
                <c:pt idx="2515">
                  <c:v>2.4787980241613994E-2</c:v>
                </c:pt>
                <c:pt idx="2516">
                  <c:v>2.4782798155094099E-2</c:v>
                </c:pt>
                <c:pt idx="2517">
                  <c:v>2.4777626513499129E-2</c:v>
                </c:pt>
                <c:pt idx="2518">
                  <c:v>2.477246531690902E-2</c:v>
                </c:pt>
                <c:pt idx="2519">
                  <c:v>2.4763406781147523E-2</c:v>
                </c:pt>
                <c:pt idx="2520">
                  <c:v>2.4762174258583514E-2</c:v>
                </c:pt>
                <c:pt idx="2521">
                  <c:v>2.4757044396874761E-2</c:v>
                </c:pt>
                <c:pt idx="2522">
                  <c:v>2.4751924980144224E-2</c:v>
                </c:pt>
                <c:pt idx="2523">
                  <c:v>2.4747302042025243E-2</c:v>
                </c:pt>
                <c:pt idx="2524">
                  <c:v>2.4741717481537862E-2</c:v>
                </c:pt>
                <c:pt idx="2525">
                  <c:v>2.4736629399688681E-2</c:v>
                </c:pt>
                <c:pt idx="2526">
                  <c:v>2.4731551762791071E-2</c:v>
                </c:pt>
                <c:pt idx="2527">
                  <c:v>2.4726972192041785E-2</c:v>
                </c:pt>
                <c:pt idx="2528">
                  <c:v>2.4721427823797271E-2</c:v>
                </c:pt>
                <c:pt idx="2529">
                  <c:v>2.4716381521807662E-2</c:v>
                </c:pt>
                <c:pt idx="2530">
                  <c:v>2.4711345664716333E-2</c:v>
                </c:pt>
                <c:pt idx="2531">
                  <c:v>2.4706320252576575E-2</c:v>
                </c:pt>
                <c:pt idx="2532">
                  <c:v>2.4701305285415032E-2</c:v>
                </c:pt>
                <c:pt idx="2533">
                  <c:v>2.4696300763178414E-2</c:v>
                </c:pt>
                <c:pt idx="2534">
                  <c:v>2.4691306685893366E-2</c:v>
                </c:pt>
                <c:pt idx="2535">
                  <c:v>2.4686323053506598E-2</c:v>
                </c:pt>
                <c:pt idx="2536">
                  <c:v>2.4681349866098046E-2</c:v>
                </c:pt>
                <c:pt idx="2537">
                  <c:v>2.4676387123694354E-2</c:v>
                </c:pt>
                <c:pt idx="2538">
                  <c:v>2.4671434826162297E-2</c:v>
                </c:pt>
                <c:pt idx="2539">
                  <c:v>2.4666492973555165E-2</c:v>
                </c:pt>
                <c:pt idx="2540">
                  <c:v>2.4662054433692848E-2</c:v>
                </c:pt>
                <c:pt idx="2541">
                  <c:v>2.4657133880108262E-2</c:v>
                </c:pt>
                <c:pt idx="2542">
                  <c:v>2.4651730085496482E-2</c:v>
                </c:pt>
                <c:pt idx="2543">
                  <c:v>2.4646830012695631E-2</c:v>
                </c:pt>
                <c:pt idx="2544">
                  <c:v>2.4641940384819705E-2</c:v>
                </c:pt>
                <c:pt idx="2545">
                  <c:v>2.4637061201842059E-2</c:v>
                </c:pt>
                <c:pt idx="2546">
                  <c:v>2.4632687797729869E-2</c:v>
                </c:pt>
                <c:pt idx="2547">
                  <c:v>2.4627334170741477E-2</c:v>
                </c:pt>
                <c:pt idx="2548">
                  <c:v>2.4622486322565251E-2</c:v>
                </c:pt>
                <c:pt idx="2549">
                  <c:v>2.461764891931395E-2</c:v>
                </c:pt>
                <c:pt idx="2550">
                  <c:v>2.4612821961040865E-2</c:v>
                </c:pt>
                <c:pt idx="2551">
                  <c:v>2.4604949433504331E-2</c:v>
                </c:pt>
                <c:pt idx="2552">
                  <c:v>2.4603199379189533E-2</c:v>
                </c:pt>
                <c:pt idx="2553">
                  <c:v>2.4598403755611287E-2</c:v>
                </c:pt>
                <c:pt idx="2554">
                  <c:v>2.4593618577037901E-2</c:v>
                </c:pt>
                <c:pt idx="2555">
                  <c:v>2.4588843843362795E-2</c:v>
                </c:pt>
                <c:pt idx="2556">
                  <c:v>2.4584079554585969E-2</c:v>
                </c:pt>
                <c:pt idx="2557">
                  <c:v>2.4580325629836253E-2</c:v>
                </c:pt>
                <c:pt idx="2558">
                  <c:v>2.4575082662148251E-2</c:v>
                </c:pt>
                <c:pt idx="2559">
                  <c:v>2.4569849357778395E-2</c:v>
                </c:pt>
                <c:pt idx="2560">
                  <c:v>2.4565628046018251E-2</c:v>
                </c:pt>
                <c:pt idx="2561">
                  <c:v>2.4560414784469131E-2</c:v>
                </c:pt>
                <c:pt idx="2562">
                  <c:v>2.4555713165188564E-2</c:v>
                </c:pt>
                <c:pt idx="2563">
                  <c:v>2.4551021990806277E-2</c:v>
                </c:pt>
                <c:pt idx="2564">
                  <c:v>2.4546341261322269E-2</c:v>
                </c:pt>
                <c:pt idx="2565">
                  <c:v>2.4542174305048903E-2</c:v>
                </c:pt>
                <c:pt idx="2566">
                  <c:v>2.4537011137129028E-2</c:v>
                </c:pt>
                <c:pt idx="2567">
                  <c:v>2.4532361742393149E-2</c:v>
                </c:pt>
                <c:pt idx="2568">
                  <c:v>2.4527722792582196E-2</c:v>
                </c:pt>
                <c:pt idx="2569">
                  <c:v>2.4523094287642877E-2</c:v>
                </c:pt>
                <c:pt idx="2570">
                  <c:v>2.4518476227575192E-2</c:v>
                </c:pt>
                <c:pt idx="2571">
                  <c:v>2.4513868612459078E-2</c:v>
                </c:pt>
                <c:pt idx="2572">
                  <c:v>2.4509271442214597E-2</c:v>
                </c:pt>
                <c:pt idx="2573">
                  <c:v>2.4504684716895042E-2</c:v>
                </c:pt>
                <c:pt idx="2574">
                  <c:v>2.4496483379445877E-2</c:v>
                </c:pt>
                <c:pt idx="2575">
                  <c:v>2.449554260089748E-2</c:v>
                </c:pt>
                <c:pt idx="2576">
                  <c:v>2.4491495294480803E-2</c:v>
                </c:pt>
                <c:pt idx="2577">
                  <c:v>2.4486442264546326E-2</c:v>
                </c:pt>
                <c:pt idx="2578">
                  <c:v>2.4481907763664879E-2</c:v>
                </c:pt>
                <c:pt idx="2579">
                  <c:v>2.4477893105125936E-2</c:v>
                </c:pt>
                <c:pt idx="2580">
                  <c:v>2.4472870096623467E-2</c:v>
                </c:pt>
                <c:pt idx="2581">
                  <c:v>2.4468366930410212E-2</c:v>
                </c:pt>
                <c:pt idx="2582">
                  <c:v>2.4463874209121883E-2</c:v>
                </c:pt>
                <c:pt idx="2583">
                  <c:v>2.4459391932731833E-2</c:v>
                </c:pt>
                <c:pt idx="2584">
                  <c:v>2.4454920101186772E-2</c:v>
                </c:pt>
                <c:pt idx="2585">
                  <c:v>2.4450458714539991E-2</c:v>
                </c:pt>
                <c:pt idx="2586">
                  <c:v>2.4446007772791489E-2</c:v>
                </c:pt>
                <c:pt idx="2587">
                  <c:v>2.4441567275914622E-2</c:v>
                </c:pt>
                <c:pt idx="2588">
                  <c:v>2.4437137223936034E-2</c:v>
                </c:pt>
                <c:pt idx="2589">
                  <c:v>2.4432717616749144E-2</c:v>
                </c:pt>
                <c:pt idx="2590">
                  <c:v>2.4428308454540471E-2</c:v>
                </c:pt>
                <c:pt idx="2591">
                  <c:v>2.4423909737203431E-2</c:v>
                </c:pt>
                <c:pt idx="2592">
                  <c:v>2.4420036632393227E-2</c:v>
                </c:pt>
                <c:pt idx="2593">
                  <c:v>2.4415659253953503E-2</c:v>
                </c:pt>
                <c:pt idx="2594">
                  <c:v>2.4410776254342181E-2</c:v>
                </c:pt>
                <c:pt idx="2595">
                  <c:v>2.4406419316465033E-2</c:v>
                </c:pt>
                <c:pt idx="2596">
                  <c:v>2.4402072823486165E-2</c:v>
                </c:pt>
                <c:pt idx="2597">
                  <c:v>2.4397736775378931E-2</c:v>
                </c:pt>
                <c:pt idx="2598">
                  <c:v>2.4393929046460094E-2</c:v>
                </c:pt>
                <c:pt idx="2599">
                  <c:v>2.438909601375272E-2</c:v>
                </c:pt>
                <c:pt idx="2600">
                  <c:v>2.4384791300180453E-2</c:v>
                </c:pt>
                <c:pt idx="2601">
                  <c:v>2.4380497031586401E-2</c:v>
                </c:pt>
                <c:pt idx="2602">
                  <c:v>2.4376213207784048E-2</c:v>
                </c:pt>
                <c:pt idx="2603">
                  <c:v>2.4372459979635774E-2</c:v>
                </c:pt>
                <c:pt idx="2604">
                  <c:v>2.4367676894767598E-2</c:v>
                </c:pt>
                <c:pt idx="2605">
                  <c:v>2.4363424405606793E-2</c:v>
                </c:pt>
                <c:pt idx="2606">
                  <c:v>2.4359182361264331E-2</c:v>
                </c:pt>
                <c:pt idx="2607">
                  <c:v>2.4354950761766858E-2</c:v>
                </c:pt>
                <c:pt idx="2608">
                  <c:v>2.4350729607167665E-2</c:v>
                </c:pt>
                <c:pt idx="2609">
                  <c:v>2.4346518897386815E-2</c:v>
                </c:pt>
                <c:pt idx="2610">
                  <c:v>2.4339998216218461E-2</c:v>
                </c:pt>
                <c:pt idx="2611">
                  <c:v>2.433528851399025E-2</c:v>
                </c:pt>
                <c:pt idx="2612">
                  <c:v>2.4331112687505652E-2</c:v>
                </c:pt>
                <c:pt idx="2613">
                  <c:v>2.4326353102139819E-2</c:v>
                </c:pt>
                <c:pt idx="2614">
                  <c:v>2.4322792364674939E-2</c:v>
                </c:pt>
                <c:pt idx="2615">
                  <c:v>2.4318647868248888E-2</c:v>
                </c:pt>
                <c:pt idx="2616">
                  <c:v>2.4314513815228977E-2</c:v>
                </c:pt>
                <c:pt idx="2617">
                  <c:v>2.430980197087429E-2</c:v>
                </c:pt>
                <c:pt idx="2618">
                  <c:v>2.4306277039167767E-2</c:v>
                </c:pt>
                <c:pt idx="2619">
                  <c:v>2.4302174316126468E-2</c:v>
                </c:pt>
                <c:pt idx="2620">
                  <c:v>2.4298082036331436E-2</c:v>
                </c:pt>
                <c:pt idx="2621">
                  <c:v>2.4294000200102417E-2</c:v>
                </c:pt>
                <c:pt idx="2622">
                  <c:v>2.4289928807039729E-2</c:v>
                </c:pt>
                <c:pt idx="2623">
                  <c:v>2.4285867857383181E-2</c:v>
                </c:pt>
                <c:pt idx="2624">
                  <c:v>2.4281817351052837E-2</c:v>
                </c:pt>
                <c:pt idx="2625">
                  <c:v>2.4276624902421773E-2</c:v>
                </c:pt>
                <c:pt idx="2626">
                  <c:v>2.4273747668450696E-2</c:v>
                </c:pt>
                <c:pt idx="2627">
                  <c:v>2.4269728492098963E-2</c:v>
                </c:pt>
                <c:pt idx="2628">
                  <c:v>2.4265147935524922E-2</c:v>
                </c:pt>
                <c:pt idx="2629">
                  <c:v>2.4261721469454045E-2</c:v>
                </c:pt>
                <c:pt idx="2630">
                  <c:v>2.425773362316086E-2</c:v>
                </c:pt>
                <c:pt idx="2631">
                  <c:v>2.4253188872265241E-2</c:v>
                </c:pt>
                <c:pt idx="2632">
                  <c:v>2.4249789260712973E-2</c:v>
                </c:pt>
                <c:pt idx="2633">
                  <c:v>2.4245832744318463E-2</c:v>
                </c:pt>
                <c:pt idx="2634">
                  <c:v>2.4241886671410029E-2</c:v>
                </c:pt>
                <c:pt idx="2635">
                  <c:v>2.4237951041827799E-2</c:v>
                </c:pt>
                <c:pt idx="2636">
                  <c:v>2.4234025855571772E-2</c:v>
                </c:pt>
                <c:pt idx="2637">
                  <c:v>2.423011111264195E-2</c:v>
                </c:pt>
                <c:pt idx="2638">
                  <c:v>2.4226206813038331E-2</c:v>
                </c:pt>
                <c:pt idx="2639">
                  <c:v>2.4222312956840852E-2</c:v>
                </c:pt>
                <c:pt idx="2640">
                  <c:v>2.4218429543969577E-2</c:v>
                </c:pt>
                <c:pt idx="2641">
                  <c:v>2.4214556574264634E-2</c:v>
                </c:pt>
                <c:pt idx="2642">
                  <c:v>2.4210694048045767E-2</c:v>
                </c:pt>
                <c:pt idx="2643">
                  <c:v>2.4206841965073167E-2</c:v>
                </c:pt>
                <c:pt idx="2644">
                  <c:v>2.4202452372383831E-2</c:v>
                </c:pt>
                <c:pt idx="2645">
                  <c:v>2.4198622667990222E-2</c:v>
                </c:pt>
                <c:pt idx="2646">
                  <c:v>2.4195348376272463E-2</c:v>
                </c:pt>
                <c:pt idx="2647">
                  <c:v>2.4191538066764551E-2</c:v>
                </c:pt>
                <c:pt idx="2648">
                  <c:v>2.418773820042297E-2</c:v>
                </c:pt>
                <c:pt idx="2649">
                  <c:v>2.4183948777487529E-2</c:v>
                </c:pt>
                <c:pt idx="2650">
                  <c:v>2.4180169797958229E-2</c:v>
                </c:pt>
                <c:pt idx="2651">
                  <c:v>2.4175863751878524E-2</c:v>
                </c:pt>
                <c:pt idx="2652">
                  <c:v>2.417264316863843E-2</c:v>
                </c:pt>
                <c:pt idx="2653">
                  <c:v>2.4168895519087741E-2</c:v>
                </c:pt>
                <c:pt idx="2654">
                  <c:v>2.4165158312863255E-2</c:v>
                </c:pt>
                <c:pt idx="2655">
                  <c:v>2.4160900007634822E-2</c:v>
                </c:pt>
                <c:pt idx="2656">
                  <c:v>2.4157715230153087E-2</c:v>
                </c:pt>
                <c:pt idx="2657">
                  <c:v>2.4154009353907213E-2</c:v>
                </c:pt>
                <c:pt idx="2658">
                  <c:v>2.4150313920987543E-2</c:v>
                </c:pt>
                <c:pt idx="2659">
                  <c:v>2.414662893131414E-2</c:v>
                </c:pt>
                <c:pt idx="2660">
                  <c:v>2.4142954384966941E-2</c:v>
                </c:pt>
                <c:pt idx="2661">
                  <c:v>2.4139290282105819E-2</c:v>
                </c:pt>
                <c:pt idx="2662">
                  <c:v>2.4135664096274212E-2</c:v>
                </c:pt>
                <c:pt idx="2663">
                  <c:v>2.4131473799124947E-2</c:v>
                </c:pt>
                <c:pt idx="2664">
                  <c:v>2.4127842518009146E-2</c:v>
                </c:pt>
                <c:pt idx="2665">
                  <c:v>2.4124221680219549E-2</c:v>
                </c:pt>
                <c:pt idx="2666">
                  <c:v>2.4120611285916027E-2</c:v>
                </c:pt>
                <c:pt idx="2667">
                  <c:v>2.4117011334618965E-2</c:v>
                </c:pt>
                <c:pt idx="2668">
                  <c:v>2.4113421826807979E-2</c:v>
                </c:pt>
                <c:pt idx="2669">
                  <c:v>2.4109842762403133E-2</c:v>
                </c:pt>
                <c:pt idx="2670">
                  <c:v>2.4106274141324491E-2</c:v>
                </c:pt>
                <c:pt idx="2671">
                  <c:v>2.410271596341218E-2</c:v>
                </c:pt>
                <c:pt idx="2672">
                  <c:v>2.4099168228985945E-2</c:v>
                </c:pt>
                <c:pt idx="2673">
                  <c:v>2.4095630937885915E-2</c:v>
                </c:pt>
                <c:pt idx="2674">
                  <c:v>2.4092104089952215E-2</c:v>
                </c:pt>
                <c:pt idx="2675">
                  <c:v>2.4087584916676619E-2</c:v>
                </c:pt>
                <c:pt idx="2676">
                  <c:v>2.4084081939168556E-2</c:v>
                </c:pt>
                <c:pt idx="2677">
                  <c:v>2.4080589405066632E-2</c:v>
                </c:pt>
                <c:pt idx="2678">
                  <c:v>2.4077107314370849E-2</c:v>
                </c:pt>
                <c:pt idx="2679">
                  <c:v>2.4073635667081206E-2</c:v>
                </c:pt>
                <c:pt idx="2680">
                  <c:v>2.4070174462798022E-2</c:v>
                </c:pt>
                <c:pt idx="2681">
                  <c:v>2.406672370208085E-2</c:v>
                </c:pt>
                <c:pt idx="2682">
                  <c:v>2.4063283384609946E-2</c:v>
                </c:pt>
                <c:pt idx="2683">
                  <c:v>2.4059853510545182E-2</c:v>
                </c:pt>
                <c:pt idx="2684">
                  <c:v>2.4056434079646749E-2</c:v>
                </c:pt>
                <c:pt idx="2685">
                  <c:v>2.405302509207452E-2</c:v>
                </c:pt>
                <c:pt idx="2686">
                  <c:v>2.4049626548068304E-2</c:v>
                </c:pt>
                <c:pt idx="2687">
                  <c:v>2.4046238447148482E-2</c:v>
                </c:pt>
                <c:pt idx="2688">
                  <c:v>2.4044547040074082E-2</c:v>
                </c:pt>
                <c:pt idx="2689">
                  <c:v>2.4039493575367388E-2</c:v>
                </c:pt>
                <c:pt idx="2690">
                  <c:v>2.403613680458605E-2</c:v>
                </c:pt>
                <c:pt idx="2691">
                  <c:v>2.4032790476891108E-2</c:v>
                </c:pt>
                <c:pt idx="2692">
                  <c:v>2.4029454592602306E-2</c:v>
                </c:pt>
                <c:pt idx="2693">
                  <c:v>2.4026129151719644E-2</c:v>
                </c:pt>
                <c:pt idx="2694">
                  <c:v>2.4022814154003314E-2</c:v>
                </c:pt>
                <c:pt idx="2695">
                  <c:v>2.4019509599693123E-2</c:v>
                </c:pt>
                <c:pt idx="2696">
                  <c:v>2.4016215488709136E-2</c:v>
                </c:pt>
                <c:pt idx="2697">
                  <c:v>2.4012931821051353E-2</c:v>
                </c:pt>
                <c:pt idx="2698">
                  <c:v>2.4009658596719774E-2</c:v>
                </c:pt>
                <c:pt idx="2699">
                  <c:v>2.4006395815634463E-2</c:v>
                </c:pt>
                <c:pt idx="2700">
                  <c:v>2.4003143477875355E-2</c:v>
                </c:pt>
                <c:pt idx="2701">
                  <c:v>2.3999901583522387E-2</c:v>
                </c:pt>
                <c:pt idx="2702">
                  <c:v>2.3996670132415687E-2</c:v>
                </c:pt>
                <c:pt idx="2703">
                  <c:v>2.3993449124555255E-2</c:v>
                </c:pt>
                <c:pt idx="2704">
                  <c:v>2.3990238560100963E-2</c:v>
                </c:pt>
                <c:pt idx="2705">
                  <c:v>2.3987038438972874E-2</c:v>
                </c:pt>
                <c:pt idx="2706">
                  <c:v>2.3983848761091053E-2</c:v>
                </c:pt>
                <c:pt idx="2707">
                  <c:v>2.3980669526535436E-2</c:v>
                </c:pt>
                <c:pt idx="2708">
                  <c:v>2.3977500735385959E-2</c:v>
                </c:pt>
                <c:pt idx="2709">
                  <c:v>2.397503848791338E-2</c:v>
                </c:pt>
                <c:pt idx="2710">
                  <c:v>2.3971194482905744E-2</c:v>
                </c:pt>
                <c:pt idx="2711">
                  <c:v>2.3968057021654943E-2</c:v>
                </c:pt>
                <c:pt idx="2712">
                  <c:v>2.3964930003650409E-2</c:v>
                </c:pt>
                <c:pt idx="2713">
                  <c:v>2.3960037218113683E-2</c:v>
                </c:pt>
                <c:pt idx="2714">
                  <c:v>2.3959416237300246E-2</c:v>
                </c:pt>
                <c:pt idx="2715">
                  <c:v>2.3955611609673966E-2</c:v>
                </c:pt>
                <c:pt idx="2716">
                  <c:v>2.3952526364974247E-2</c:v>
                </c:pt>
                <c:pt idx="2717">
                  <c:v>2.394945156344086E-2</c:v>
                </c:pt>
                <c:pt idx="2718">
                  <c:v>2.3946387205393549E-2</c:v>
                </c:pt>
                <c:pt idx="2719">
                  <c:v>2.3943333290672442E-2</c:v>
                </c:pt>
                <c:pt idx="2720">
                  <c:v>2.3940289819117666E-2</c:v>
                </c:pt>
                <c:pt idx="2721">
                  <c:v>2.393725679096903E-2</c:v>
                </c:pt>
                <c:pt idx="2722">
                  <c:v>2.3934234206226535E-2</c:v>
                </c:pt>
                <c:pt idx="2723">
                  <c:v>2.393122206465037E-2</c:v>
                </c:pt>
                <c:pt idx="2724">
                  <c:v>2.3928220366320474E-2</c:v>
                </c:pt>
                <c:pt idx="2725">
                  <c:v>2.3925229111396717E-2</c:v>
                </c:pt>
                <c:pt idx="2726">
                  <c:v>2.3922248299719229E-2</c:v>
                </c:pt>
                <c:pt idx="2727">
                  <c:v>2.3919277931607752E-2</c:v>
                </c:pt>
                <c:pt idx="2728">
                  <c:v>2.3916318006422799E-2</c:v>
                </c:pt>
                <c:pt idx="2729">
                  <c:v>2.3915704874701404E-2</c:v>
                </c:pt>
                <c:pt idx="2730">
                  <c:v>2.3910429486431184E-2</c:v>
                </c:pt>
                <c:pt idx="2731">
                  <c:v>2.390750089146465E-2</c:v>
                </c:pt>
                <c:pt idx="2732">
                  <c:v>2.390458273942464E-2</c:v>
                </c:pt>
                <c:pt idx="2733">
                  <c:v>2.3901675031030578E-2</c:v>
                </c:pt>
                <c:pt idx="2734">
                  <c:v>2.3898777766042656E-2</c:v>
                </c:pt>
                <c:pt idx="2735">
                  <c:v>2.3895890944141129E-2</c:v>
                </c:pt>
                <c:pt idx="2736">
                  <c:v>2.3893014565485871E-2</c:v>
                </c:pt>
                <c:pt idx="2737">
                  <c:v>2.3890148630396624E-2</c:v>
                </c:pt>
                <c:pt idx="2738">
                  <c:v>2.3887293138313836E-2</c:v>
                </c:pt>
                <c:pt idx="2739">
                  <c:v>2.3884448089717125E-2</c:v>
                </c:pt>
                <c:pt idx="2740">
                  <c:v>2.3881613484446618E-2</c:v>
                </c:pt>
                <c:pt idx="2741">
                  <c:v>2.3878789322422378E-2</c:v>
                </c:pt>
                <c:pt idx="2742">
                  <c:v>2.3875975603724342E-2</c:v>
                </c:pt>
                <c:pt idx="2743">
                  <c:v>2.387317232835251E-2</c:v>
                </c:pt>
                <c:pt idx="2744">
                  <c:v>2.3870379496226946E-2</c:v>
                </c:pt>
                <c:pt idx="2745">
                  <c:v>2.3867597107507521E-2</c:v>
                </c:pt>
                <c:pt idx="2746">
                  <c:v>2.3864825161874492E-2</c:v>
                </c:pt>
                <c:pt idx="2747">
                  <c:v>2.3862063659807475E-2</c:v>
                </c:pt>
                <c:pt idx="2748">
                  <c:v>2.3859312600826854E-2</c:v>
                </c:pt>
                <c:pt idx="2749">
                  <c:v>2.3856571985332309E-2</c:v>
                </c:pt>
                <c:pt idx="2750">
                  <c:v>2.3853841812924159E-2</c:v>
                </c:pt>
                <c:pt idx="2751">
                  <c:v>2.3851122084002085E-2</c:v>
                </c:pt>
                <c:pt idx="2752">
                  <c:v>2.3848412798326279E-2</c:v>
                </c:pt>
                <c:pt idx="2753">
                  <c:v>2.3845713955896741E-2</c:v>
                </c:pt>
                <c:pt idx="2754">
                  <c:v>2.3843025556793407E-2</c:v>
                </c:pt>
                <c:pt idx="2755">
                  <c:v>2.3840347601096212E-2</c:v>
                </c:pt>
                <c:pt idx="2756">
                  <c:v>2.3837680088645286E-2</c:v>
                </c:pt>
                <c:pt idx="2757">
                  <c:v>2.3835023019440627E-2</c:v>
                </c:pt>
                <c:pt idx="2758">
                  <c:v>2.3832376393482235E-2</c:v>
                </c:pt>
                <c:pt idx="2759">
                  <c:v>2.3830566319764657E-2</c:v>
                </c:pt>
                <c:pt idx="2760">
                  <c:v>2.3827114471783872E-2</c:v>
                </c:pt>
                <c:pt idx="2761">
                  <c:v>2.3825330559139601E-2</c:v>
                </c:pt>
                <c:pt idx="2762">
                  <c:v>2.382189432307058E-2</c:v>
                </c:pt>
                <c:pt idx="2763">
                  <c:v>2.3819299913823144E-2</c:v>
                </c:pt>
                <c:pt idx="2764">
                  <c:v>2.3816715947662104E-2</c:v>
                </c:pt>
                <c:pt idx="2765">
                  <c:v>2.3817164482990982E-2</c:v>
                </c:pt>
                <c:pt idx="2766">
                  <c:v>2.3809754968269203E-2</c:v>
                </c:pt>
                <c:pt idx="2767">
                  <c:v>2.380987395055989E-2</c:v>
                </c:pt>
                <c:pt idx="2768">
                  <c:v>2.3807940631928037E-2</c:v>
                </c:pt>
                <c:pt idx="2769">
                  <c:v>2.3804805305402965E-2</c:v>
                </c:pt>
                <c:pt idx="2770">
                  <c:v>2.3802286649932114E-2</c:v>
                </c:pt>
                <c:pt idx="2771">
                  <c:v>2.3799778439173025E-2</c:v>
                </c:pt>
                <c:pt idx="2772">
                  <c:v>2.3797280673072407E-2</c:v>
                </c:pt>
                <c:pt idx="2773">
                  <c:v>2.3795402479451777E-2</c:v>
                </c:pt>
                <c:pt idx="2774">
                  <c:v>2.3792316475086395E-2</c:v>
                </c:pt>
                <c:pt idx="2775">
                  <c:v>2.3789850043147709E-2</c:v>
                </c:pt>
                <c:pt idx="2776">
                  <c:v>2.378739405589414E-2</c:v>
                </c:pt>
                <c:pt idx="2777">
                  <c:v>2.3784948513432269E-2</c:v>
                </c:pt>
                <c:pt idx="2778">
                  <c:v>2.3782513415655515E-2</c:v>
                </c:pt>
                <c:pt idx="2779">
                  <c:v>2.3780088762537233E-2</c:v>
                </c:pt>
                <c:pt idx="2780">
                  <c:v>2.3775072834864019E-2</c:v>
                </c:pt>
                <c:pt idx="2781">
                  <c:v>2.3775270790462599E-2</c:v>
                </c:pt>
                <c:pt idx="2782">
                  <c:v>2.3772877471506249E-2</c:v>
                </c:pt>
                <c:pt idx="2783">
                  <c:v>2.3771109580819072E-2</c:v>
                </c:pt>
                <c:pt idx="2784">
                  <c:v>2.3768122167675543E-2</c:v>
                </c:pt>
                <c:pt idx="2785">
                  <c:v>2.3765760182827833E-2</c:v>
                </c:pt>
                <c:pt idx="2786">
                  <c:v>2.376340864266524E-2</c:v>
                </c:pt>
                <c:pt idx="2787">
                  <c:v>2.3761684892908974E-2</c:v>
                </c:pt>
                <c:pt idx="2788">
                  <c:v>2.3758736896528632E-2</c:v>
                </c:pt>
                <c:pt idx="2789">
                  <c:v>2.3756416690448035E-2</c:v>
                </c:pt>
                <c:pt idx="2790">
                  <c:v>2.375410692913249E-2</c:v>
                </c:pt>
                <c:pt idx="2791">
                  <c:v>2.3751807612475417E-2</c:v>
                </c:pt>
                <c:pt idx="2792">
                  <c:v>2.3750139054743435E-2</c:v>
                </c:pt>
                <c:pt idx="2793">
                  <c:v>2.3747240313349849E-2</c:v>
                </c:pt>
                <c:pt idx="2794">
                  <c:v>2.3744972330774772E-2</c:v>
                </c:pt>
                <c:pt idx="2795">
                  <c:v>2.3742714792964748E-2</c:v>
                </c:pt>
                <c:pt idx="2796">
                  <c:v>2.374046769983984E-2</c:v>
                </c:pt>
                <c:pt idx="2797">
                  <c:v>2.3738231051373404E-2</c:v>
                </c:pt>
                <c:pt idx="2798">
                  <c:v>2.373600484761873E-2</c:v>
                </c:pt>
                <c:pt idx="2799">
                  <c:v>2.3733789088575818E-2</c:v>
                </c:pt>
                <c:pt idx="2800">
                  <c:v>2.3732208874562843E-2</c:v>
                </c:pt>
                <c:pt idx="2801">
                  <c:v>2.3730014606335725E-2</c:v>
                </c:pt>
                <c:pt idx="2802">
                  <c:v>2.3727204479611075E-2</c:v>
                </c:pt>
                <c:pt idx="2803">
                  <c:v>2.3725030499361921E-2</c:v>
                </c:pt>
                <c:pt idx="2804">
                  <c:v>2.3722866963797884E-2</c:v>
                </c:pt>
                <c:pt idx="2805">
                  <c:v>2.3720713872865673E-2</c:v>
                </c:pt>
                <c:pt idx="2806">
                  <c:v>2.3719199946128366E-2</c:v>
                </c:pt>
                <c:pt idx="2807">
                  <c:v>2.3716439025269764E-2</c:v>
                </c:pt>
                <c:pt idx="2808">
                  <c:v>2.3714317268446194E-2</c:v>
                </c:pt>
                <c:pt idx="2809">
                  <c:v>2.3712205956334387E-2</c:v>
                </c:pt>
                <c:pt idx="2810">
                  <c:v>2.3710105088934341E-2</c:v>
                </c:pt>
                <c:pt idx="2811">
                  <c:v>2.3705858194285057E-2</c:v>
                </c:pt>
                <c:pt idx="2812">
                  <c:v>2.370593468813631E-2</c:v>
                </c:pt>
                <c:pt idx="2813">
                  <c:v>2.3703865154791615E-2</c:v>
                </c:pt>
                <c:pt idx="2814">
                  <c:v>2.3701806066132036E-2</c:v>
                </c:pt>
                <c:pt idx="2815">
                  <c:v>2.3699757422157575E-2</c:v>
                </c:pt>
                <c:pt idx="2816">
                  <c:v>2.3697719222841584E-2</c:v>
                </c:pt>
                <c:pt idx="2817">
                  <c:v>2.3696962394316401E-2</c:v>
                </c:pt>
                <c:pt idx="2818">
                  <c:v>2.3694310191550993E-2</c:v>
                </c:pt>
                <c:pt idx="2819">
                  <c:v>2.3691667293110896E-2</c:v>
                </c:pt>
                <c:pt idx="2820">
                  <c:v>2.3690308134525218E-2</c:v>
                </c:pt>
                <c:pt idx="2821">
                  <c:v>2.3687684896698258E-2</c:v>
                </c:pt>
                <c:pt idx="2822">
                  <c:v>2.3685709365519614E-2</c:v>
                </c:pt>
                <c:pt idx="2823">
                  <c:v>2.3683744279026087E-2</c:v>
                </c:pt>
                <c:pt idx="2824">
                  <c:v>2.3681789637270967E-2</c:v>
                </c:pt>
                <c:pt idx="2825">
                  <c:v>2.3680485786170546E-2</c:v>
                </c:pt>
                <c:pt idx="2826">
                  <c:v>2.3677911687656206E-2</c:v>
                </c:pt>
                <c:pt idx="2827">
                  <c:v>2.3675988379903146E-2</c:v>
                </c:pt>
                <c:pt idx="2828">
                  <c:v>2.3674075516808557E-2</c:v>
                </c:pt>
                <c:pt idx="2829">
                  <c:v>2.3672173098399085E-2</c:v>
                </c:pt>
                <c:pt idx="2830">
                  <c:v>2.3667917342384825E-2</c:v>
                </c:pt>
                <c:pt idx="2831">
                  <c:v>2.3668399595635492E-2</c:v>
                </c:pt>
                <c:pt idx="2832">
                  <c:v>2.3666528511281371E-2</c:v>
                </c:pt>
                <c:pt idx="2833">
                  <c:v>2.3664667871585721E-2</c:v>
                </c:pt>
                <c:pt idx="2834">
                  <c:v>2.3662817676548542E-2</c:v>
                </c:pt>
                <c:pt idx="2835">
                  <c:v>2.3661624492823385E-2</c:v>
                </c:pt>
                <c:pt idx="2836">
                  <c:v>2.3659148620582826E-2</c:v>
                </c:pt>
                <c:pt idx="2837">
                  <c:v>2.3657329759627643E-2</c:v>
                </c:pt>
                <c:pt idx="2838">
                  <c:v>2.3655521343304287E-2</c:v>
                </c:pt>
                <c:pt idx="2839">
                  <c:v>2.3654372445940375E-2</c:v>
                </c:pt>
                <c:pt idx="2840">
                  <c:v>2.3651935844766214E-2</c:v>
                </c:pt>
                <c:pt idx="2841">
                  <c:v>2.3650158762418272E-2</c:v>
                </c:pt>
                <c:pt idx="2842">
                  <c:v>2.3648392124862028E-2</c:v>
                </c:pt>
                <c:pt idx="2843">
                  <c:v>2.3646635931964255E-2</c:v>
                </c:pt>
                <c:pt idx="2844">
                  <c:v>2.3644890183671663E-2</c:v>
                </c:pt>
                <c:pt idx="2845">
                  <c:v>2.3643154880090833E-2</c:v>
                </c:pt>
                <c:pt idx="2846">
                  <c:v>2.364143002119512E-2</c:v>
                </c:pt>
                <c:pt idx="2847">
                  <c:v>2.3639715606931233E-2</c:v>
                </c:pt>
                <c:pt idx="2848">
                  <c:v>2.3638011637379108E-2</c:v>
                </c:pt>
                <c:pt idx="2849">
                  <c:v>2.3636318112485455E-2</c:v>
                </c:pt>
                <c:pt idx="2850">
                  <c:v>2.3634635032303564E-2</c:v>
                </c:pt>
                <c:pt idx="2851">
                  <c:v>2.3632962396726853E-2</c:v>
                </c:pt>
                <c:pt idx="2852">
                  <c:v>2.3631957506855539E-2</c:v>
                </c:pt>
                <c:pt idx="2853">
                  <c:v>2.3630306398345624E-2</c:v>
                </c:pt>
                <c:pt idx="2854">
                  <c:v>2.3628007158080777E-2</c:v>
                </c:pt>
                <c:pt idx="2855">
                  <c:v>2.3626376301191243E-2</c:v>
                </c:pt>
                <c:pt idx="2856">
                  <c:v>2.3624755888986826E-2</c:v>
                </c:pt>
                <c:pt idx="2857">
                  <c:v>2.362314592144088E-2</c:v>
                </c:pt>
                <c:pt idx="2858">
                  <c:v>2.3622207536084794E-2</c:v>
                </c:pt>
                <c:pt idx="2859">
                  <c:v>2.3619957320324403E-2</c:v>
                </c:pt>
                <c:pt idx="2860">
                  <c:v>2.3618378686833807E-2</c:v>
                </c:pt>
                <c:pt idx="2861">
                  <c:v>2.3616810497948393E-2</c:v>
                </c:pt>
                <c:pt idx="2862">
                  <c:v>2.3615252753748095E-2</c:v>
                </c:pt>
                <c:pt idx="2863">
                  <c:v>2.3611716534457372E-2</c:v>
                </c:pt>
                <c:pt idx="2864">
                  <c:v>2.3612168599296268E-2</c:v>
                </c:pt>
                <c:pt idx="2865">
                  <c:v>2.3610642189071385E-2</c:v>
                </c:pt>
                <c:pt idx="2866">
                  <c:v>2.3609126223531618E-2</c:v>
                </c:pt>
                <c:pt idx="2867">
                  <c:v>2.3607620702650323E-2</c:v>
                </c:pt>
                <c:pt idx="2868">
                  <c:v>2.3606125626427499E-2</c:v>
                </c:pt>
                <c:pt idx="2869">
                  <c:v>2.3605977557499713E-2</c:v>
                </c:pt>
                <c:pt idx="2870">
                  <c:v>2.3603835693217778E-2</c:v>
                </c:pt>
                <c:pt idx="2871">
                  <c:v>2.3601703065709856E-2</c:v>
                </c:pt>
                <c:pt idx="2872">
                  <c:v>2.36009199543874E-2</c:v>
                </c:pt>
                <c:pt idx="2873">
                  <c:v>2.3598806915217097E-2</c:v>
                </c:pt>
                <c:pt idx="2874">
                  <c:v>2.3597374506971747E-2</c:v>
                </c:pt>
                <c:pt idx="2875">
                  <c:v>2.3595952543358223E-2</c:v>
                </c:pt>
                <c:pt idx="2876">
                  <c:v>2.3594541024456461E-2</c:v>
                </c:pt>
                <c:pt idx="2877">
                  <c:v>2.3593813400881736E-2</c:v>
                </c:pt>
                <c:pt idx="2878">
                  <c:v>2.3591749320575062E-2</c:v>
                </c:pt>
                <c:pt idx="2879">
                  <c:v>2.3590369135595424E-2</c:v>
                </c:pt>
                <c:pt idx="2880">
                  <c:v>2.3588999395274257E-2</c:v>
                </c:pt>
                <c:pt idx="2881">
                  <c:v>2.3587640099664853E-2</c:v>
                </c:pt>
                <c:pt idx="2882">
                  <c:v>2.3586291248687274E-2</c:v>
                </c:pt>
                <c:pt idx="2883">
                  <c:v>2.3584952842341522E-2</c:v>
                </c:pt>
                <c:pt idx="2884">
                  <c:v>2.3583624880680887E-2</c:v>
                </c:pt>
                <c:pt idx="2885">
                  <c:v>2.3580201289803426E-2</c:v>
                </c:pt>
                <c:pt idx="2886">
                  <c:v>2.358100029133503E-2</c:v>
                </c:pt>
                <c:pt idx="2887">
                  <c:v>2.3579703663623164E-2</c:v>
                </c:pt>
                <c:pt idx="2888">
                  <c:v>2.3579098173824864E-2</c:v>
                </c:pt>
                <c:pt idx="2889">
                  <c:v>2.3577141742174845E-2</c:v>
                </c:pt>
                <c:pt idx="2890">
                  <c:v>2.3575876448491684E-2</c:v>
                </c:pt>
                <c:pt idx="2891">
                  <c:v>2.3575304282383858E-2</c:v>
                </c:pt>
                <c:pt idx="2892">
                  <c:v>2.3573377194940903E-2</c:v>
                </c:pt>
                <c:pt idx="2893">
                  <c:v>2.3572143235206511E-2</c:v>
                </c:pt>
                <c:pt idx="2894">
                  <c:v>2.3570919720103944E-2</c:v>
                </c:pt>
                <c:pt idx="2895">
                  <c:v>2.3569706649606559E-2</c:v>
                </c:pt>
                <c:pt idx="2896">
                  <c:v>2.3568504023820935E-2</c:v>
                </c:pt>
                <c:pt idx="2897">
                  <c:v>2.3567311842667138E-2</c:v>
                </c:pt>
                <c:pt idx="2898">
                  <c:v>2.3566130106145167E-2</c:v>
                </c:pt>
                <c:pt idx="2899">
                  <c:v>2.3564958814308312E-2</c:v>
                </c:pt>
                <c:pt idx="2900">
                  <c:v>2.3563797967129929E-2</c:v>
                </c:pt>
                <c:pt idx="2901">
                  <c:v>2.3562647564556727E-2</c:v>
                </c:pt>
                <c:pt idx="2902">
                  <c:v>2.3561507606668641E-2</c:v>
                </c:pt>
                <c:pt idx="2903">
                  <c:v>2.3560378093439027E-2</c:v>
                </c:pt>
                <c:pt idx="2904">
                  <c:v>2.3559950401417229E-2</c:v>
                </c:pt>
                <c:pt idx="2905">
                  <c:v>2.3558842451065765E-2</c:v>
                </c:pt>
                <c:pt idx="2906">
                  <c:v>2.3557052221621078E-2</c:v>
                </c:pt>
                <c:pt idx="2907">
                  <c:v>2.3555964486972059E-2</c:v>
                </c:pt>
                <c:pt idx="2908">
                  <c:v>2.3554887196954866E-2</c:v>
                </c:pt>
                <c:pt idx="2909">
                  <c:v>2.355382035162279E-2</c:v>
                </c:pt>
                <c:pt idx="2910">
                  <c:v>2.3553459379117569E-2</c:v>
                </c:pt>
                <c:pt idx="2911">
                  <c:v>2.3551717994880761E-2</c:v>
                </c:pt>
                <c:pt idx="2912">
                  <c:v>2.3550682483497454E-2</c:v>
                </c:pt>
                <c:pt idx="2913">
                  <c:v>2.3549657416745973E-2</c:v>
                </c:pt>
                <c:pt idx="2914">
                  <c:v>2.3548642794626318E-2</c:v>
                </c:pt>
                <c:pt idx="2915">
                  <c:v>2.354833744060425E-2</c:v>
                </c:pt>
                <c:pt idx="2916">
                  <c:v>2.3546644884389067E-2</c:v>
                </c:pt>
                <c:pt idx="2917">
                  <c:v>2.3545661596191536E-2</c:v>
                </c:pt>
                <c:pt idx="2918">
                  <c:v>2.3544688752705767E-2</c:v>
                </c:pt>
                <c:pt idx="2919">
                  <c:v>2.3543726353851824E-2</c:v>
                </c:pt>
                <c:pt idx="2920">
                  <c:v>2.3542774399629707E-2</c:v>
                </c:pt>
                <c:pt idx="2921">
                  <c:v>2.3541832890039416E-2</c:v>
                </c:pt>
                <c:pt idx="2922">
                  <c:v>2.3539802191216985E-2</c:v>
                </c:pt>
                <c:pt idx="2923">
                  <c:v>2.353818096770155E-2</c:v>
                </c:pt>
                <c:pt idx="2924">
                  <c:v>2.3537273894884692E-2</c:v>
                </c:pt>
                <c:pt idx="2925">
                  <c:v>2.3536250027973438E-2</c:v>
                </c:pt>
                <c:pt idx="2926">
                  <c:v>2.3535491078989779E-2</c:v>
                </c:pt>
                <c:pt idx="2927">
                  <c:v>2.3534615336071596E-2</c:v>
                </c:pt>
                <c:pt idx="2928">
                  <c:v>2.3533750036319745E-2</c:v>
                </c:pt>
                <c:pt idx="2929">
                  <c:v>2.3532773910019955E-2</c:v>
                </c:pt>
                <c:pt idx="2930">
                  <c:v>2.3532050766714718E-2</c:v>
                </c:pt>
                <c:pt idx="2931">
                  <c:v>2.3531216796861543E-2</c:v>
                </c:pt>
                <c:pt idx="2932">
                  <c:v>2.3530393270094763E-2</c:v>
                </c:pt>
                <c:pt idx="2933">
                  <c:v>2.3529580186734123E-2</c:v>
                </c:pt>
                <c:pt idx="2934">
                  <c:v>2.3528777546699686E-2</c:v>
                </c:pt>
                <c:pt idx="2935">
                  <c:v>2.3527985349911518E-2</c:v>
                </c:pt>
                <c:pt idx="2936">
                  <c:v>2.3526982156303333E-2</c:v>
                </c:pt>
                <c:pt idx="2937">
                  <c:v>2.3526432286073984E-2</c:v>
                </c:pt>
                <c:pt idx="2938">
                  <c:v>2.3525671419104555E-2</c:v>
                </c:pt>
                <c:pt idx="2939">
                  <c:v>2.3524920995381393E-2</c:v>
                </c:pt>
                <c:pt idx="2940">
                  <c:v>2.352407615606289E-2</c:v>
                </c:pt>
                <c:pt idx="2941">
                  <c:v>2.352345147775381E-2</c:v>
                </c:pt>
                <c:pt idx="2942">
                  <c:v>2.3522732383849387E-2</c:v>
                </c:pt>
                <c:pt idx="2943">
                  <c:v>2.3521923349889562E-2</c:v>
                </c:pt>
                <c:pt idx="2944">
                  <c:v>2.3521325525779346E-2</c:v>
                </c:pt>
                <c:pt idx="2945">
                  <c:v>2.3520637761853536E-2</c:v>
                </c:pt>
                <c:pt idx="2946">
                  <c:v>2.3519960441094057E-2</c:v>
                </c:pt>
                <c:pt idx="2947">
                  <c:v>2.3519293563420973E-2</c:v>
                </c:pt>
                <c:pt idx="2948">
                  <c:v>2.3518637129393838E-2</c:v>
                </c:pt>
                <c:pt idx="2949">
                  <c:v>2.3517991138293226E-2</c:v>
                </c:pt>
                <c:pt idx="2950">
                  <c:v>2.3517355590518818E-2</c:v>
                </c:pt>
                <c:pt idx="2951">
                  <c:v>2.351673048615055E-2</c:v>
                </c:pt>
                <c:pt idx="2952">
                  <c:v>2.351611582502855E-2</c:v>
                </c:pt>
                <c:pt idx="2953">
                  <c:v>2.3515511607072881E-2</c:v>
                </c:pt>
                <c:pt idx="2954">
                  <c:v>2.3514917832443416E-2</c:v>
                </c:pt>
                <c:pt idx="2955">
                  <c:v>2.3514334501140155E-2</c:v>
                </c:pt>
                <c:pt idx="2956">
                  <c:v>2.3513680624347444E-2</c:v>
                </c:pt>
                <c:pt idx="2957">
                  <c:v>2.3513119671543237E-2</c:v>
                </c:pt>
                <c:pt idx="2958">
                  <c:v>2.3512647166628042E-2</c:v>
                </c:pt>
                <c:pt idx="2959">
                  <c:v>2.3512105608469724E-2</c:v>
                </c:pt>
                <c:pt idx="2960">
                  <c:v>2.3511574493557674E-2</c:v>
                </c:pt>
                <c:pt idx="2961">
                  <c:v>2.3511053821811956E-2</c:v>
                </c:pt>
                <c:pt idx="2962">
                  <c:v>2.3510543593312505E-2</c:v>
                </c:pt>
                <c:pt idx="2963">
                  <c:v>2.350997326280968E-2</c:v>
                </c:pt>
                <c:pt idx="2964">
                  <c:v>2.3509554466372151E-2</c:v>
                </c:pt>
                <c:pt idx="2965">
                  <c:v>2.3509075567611504E-2</c:v>
                </c:pt>
                <c:pt idx="2966">
                  <c:v>2.3508607112496804E-2</c:v>
                </c:pt>
                <c:pt idx="2967">
                  <c:v>2.3508884355205595E-2</c:v>
                </c:pt>
                <c:pt idx="2968">
                  <c:v>2.3507701531606529E-2</c:v>
                </c:pt>
                <c:pt idx="2969">
                  <c:v>2.3507264405990824E-2</c:v>
                </c:pt>
                <c:pt idx="2970">
                  <c:v>2.3506837723701324E-2</c:v>
                </c:pt>
                <c:pt idx="2971">
                  <c:v>2.3506421484817963E-2</c:v>
                </c:pt>
                <c:pt idx="2972">
                  <c:v>2.3506015689020998E-2</c:v>
                </c:pt>
                <c:pt idx="2973">
                  <c:v>2.3505620336630173E-2</c:v>
                </c:pt>
                <c:pt idx="2974">
                  <c:v>2.3505867864348495E-2</c:v>
                </c:pt>
                <c:pt idx="2975">
                  <c:v>2.3504755889396378E-2</c:v>
                </c:pt>
                <c:pt idx="2976">
                  <c:v>2.3504394850677457E-2</c:v>
                </c:pt>
                <c:pt idx="2977">
                  <c:v>2.3504044255124867E-2</c:v>
                </c:pt>
                <c:pt idx="2978">
                  <c:v>2.3503704102818546E-2</c:v>
                </c:pt>
                <c:pt idx="2979">
                  <c:v>2.3503374393678556E-2</c:v>
                </c:pt>
                <c:pt idx="2980">
                  <c:v>2.3503055128104577E-2</c:v>
                </c:pt>
                <c:pt idx="2981">
                  <c:v>2.3502746305696931E-2</c:v>
                </c:pt>
                <c:pt idx="2982">
                  <c:v>2.3502447926455616E-2</c:v>
                </c:pt>
                <c:pt idx="2983">
                  <c:v>2.3502159990460569E-2</c:v>
                </c:pt>
                <c:pt idx="2984">
                  <c:v>2.3501882497791726E-2</c:v>
                </c:pt>
                <c:pt idx="2985">
                  <c:v>2.3501615448529023E-2</c:v>
                </c:pt>
                <c:pt idx="2986">
                  <c:v>2.3501358842272779E-2</c:v>
                </c:pt>
                <c:pt idx="2987">
                  <c:v>2.3501078365910644E-2</c:v>
                </c:pt>
                <c:pt idx="2988">
                  <c:v>2.3500844138313326E-2</c:v>
                </c:pt>
                <c:pt idx="2989">
                  <c:v>2.3500620353962276E-2</c:v>
                </c:pt>
                <c:pt idx="2990">
                  <c:v>2.3500407012777558E-2</c:v>
                </c:pt>
                <c:pt idx="2991">
                  <c:v>2.3500204114839107E-2</c:v>
                </c:pt>
                <c:pt idx="2992">
                  <c:v>2.3500011660386733E-2</c:v>
                </c:pt>
                <c:pt idx="2993">
                  <c:v>2.3499829649020754E-2</c:v>
                </c:pt>
                <c:pt idx="2994">
                  <c:v>2.3499658080821106E-2</c:v>
                </c:pt>
                <c:pt idx="2995">
                  <c:v>2.3499496956187471E-2</c:v>
                </c:pt>
                <c:pt idx="2996">
                  <c:v>2.3499346274800104E-2</c:v>
                </c:pt>
                <c:pt idx="2997">
                  <c:v>2.3499206036579068E-2</c:v>
                </c:pt>
                <c:pt idx="2998">
                  <c:v>2.34990762416043E-2</c:v>
                </c:pt>
                <c:pt idx="2999">
                  <c:v>2.3498956889955736E-2</c:v>
                </c:pt>
                <c:pt idx="3000">
                  <c:v>2.3501127047809156E-2</c:v>
                </c:pt>
                <c:pt idx="3001">
                  <c:v>2.3498749516317474E-2</c:v>
                </c:pt>
                <c:pt idx="3002">
                  <c:v>2.3498661494407713E-2</c:v>
                </c:pt>
                <c:pt idx="3003">
                  <c:v>2.3498583916063964E-2</c:v>
                </c:pt>
                <c:pt idx="3004">
                  <c:v>2.3498516780646739E-2</c:v>
                </c:pt>
                <c:pt idx="3005">
                  <c:v>2.3498460088395845E-2</c:v>
                </c:pt>
                <c:pt idx="3006">
                  <c:v>2.3498413839710963E-2</c:v>
                </c:pt>
                <c:pt idx="3007">
                  <c:v>2.3498378034432221E-2</c:v>
                </c:pt>
                <c:pt idx="3008">
                  <c:v>2.3498352672000067E-2</c:v>
                </c:pt>
                <c:pt idx="3009">
                  <c:v>2.3498337753053988E-2</c:v>
                </c:pt>
                <c:pt idx="3010">
                  <c:v>2.3498333241862568E-2</c:v>
                </c:pt>
                <c:pt idx="3011">
                  <c:v>2.3498333241942504E-2</c:v>
                </c:pt>
                <c:pt idx="3012">
                  <c:v>2.3498333241862568E-2</c:v>
                </c:pt>
                <c:pt idx="3013">
                  <c:v>2.3498333241862568E-2</c:v>
                </c:pt>
                <c:pt idx="3014">
                  <c:v>2.3498333241862568E-2</c:v>
                </c:pt>
                <c:pt idx="3015">
                  <c:v>2.3498333241862568E-2</c:v>
                </c:pt>
                <c:pt idx="3016">
                  <c:v>2.3498333241782632E-2</c:v>
                </c:pt>
                <c:pt idx="3017">
                  <c:v>2.3498333241782632E-2</c:v>
                </c:pt>
                <c:pt idx="3018">
                  <c:v>2.3498333241862568E-2</c:v>
                </c:pt>
                <c:pt idx="3019">
                  <c:v>2.349833324202244E-2</c:v>
                </c:pt>
                <c:pt idx="3020">
                  <c:v>2.3498333241862568E-2</c:v>
                </c:pt>
                <c:pt idx="3021">
                  <c:v>2.34998670854214E-2</c:v>
                </c:pt>
                <c:pt idx="3022">
                  <c:v>2.3498333241942504E-2</c:v>
                </c:pt>
                <c:pt idx="3023">
                  <c:v>2.3498333241862568E-2</c:v>
                </c:pt>
                <c:pt idx="3024">
                  <c:v>2.3498333241782632E-2</c:v>
                </c:pt>
                <c:pt idx="3025">
                  <c:v>2.3501401062468119E-2</c:v>
                </c:pt>
                <c:pt idx="3026">
                  <c:v>2.3500634057260772E-2</c:v>
                </c:pt>
                <c:pt idx="3027">
                  <c:v>2.3498333241782632E-2</c:v>
                </c:pt>
                <c:pt idx="3028">
                  <c:v>2.3498333241862568E-2</c:v>
                </c:pt>
                <c:pt idx="3029">
                  <c:v>2.3498333241942504E-2</c:v>
                </c:pt>
                <c:pt idx="3030">
                  <c:v>2.3498333241782632E-2</c:v>
                </c:pt>
                <c:pt idx="3031">
                  <c:v>2.3498333241782632E-2</c:v>
                </c:pt>
                <c:pt idx="3032">
                  <c:v>2.3498333241862568E-2</c:v>
                </c:pt>
                <c:pt idx="3033">
                  <c:v>2.3498333241862568E-2</c:v>
                </c:pt>
                <c:pt idx="3034">
                  <c:v>2.3498333241862568E-2</c:v>
                </c:pt>
                <c:pt idx="3035">
                  <c:v>2.3498333241782632E-2</c:v>
                </c:pt>
                <c:pt idx="3036">
                  <c:v>2.3498333241862568E-2</c:v>
                </c:pt>
                <c:pt idx="3037">
                  <c:v>2.3498333241862568E-2</c:v>
                </c:pt>
                <c:pt idx="3038">
                  <c:v>2.3498333241862568E-2</c:v>
                </c:pt>
                <c:pt idx="3039">
                  <c:v>2.3498333241862568E-2</c:v>
                </c:pt>
                <c:pt idx="3040">
                  <c:v>2.3501401062468119E-2</c:v>
                </c:pt>
                <c:pt idx="3041">
                  <c:v>2.3498333241862568E-2</c:v>
                </c:pt>
                <c:pt idx="3042">
                  <c:v>2.3498333241862568E-2</c:v>
                </c:pt>
                <c:pt idx="3043">
                  <c:v>2.3498333241862568E-2</c:v>
                </c:pt>
                <c:pt idx="3044">
                  <c:v>2.3498333241942504E-2</c:v>
                </c:pt>
                <c:pt idx="3045">
                  <c:v>2.3498333241862568E-2</c:v>
                </c:pt>
                <c:pt idx="3046">
                  <c:v>2.3498333241862568E-2</c:v>
                </c:pt>
                <c:pt idx="3047">
                  <c:v>2.3498333241862568E-2</c:v>
                </c:pt>
                <c:pt idx="3048">
                  <c:v>2.3498333241942504E-2</c:v>
                </c:pt>
                <c:pt idx="3049">
                  <c:v>2.3498333241942504E-2</c:v>
                </c:pt>
                <c:pt idx="3050">
                  <c:v>2.3498333241862568E-2</c:v>
                </c:pt>
                <c:pt idx="3051">
                  <c:v>2.3498333241862568E-2</c:v>
                </c:pt>
                <c:pt idx="3052">
                  <c:v>2.3498333241782632E-2</c:v>
                </c:pt>
                <c:pt idx="3053">
                  <c:v>2.3498333241862568E-2</c:v>
                </c:pt>
                <c:pt idx="3054">
                  <c:v>2.3498333241862568E-2</c:v>
                </c:pt>
                <c:pt idx="3055">
                  <c:v>2.3498333241862568E-2</c:v>
                </c:pt>
                <c:pt idx="3056">
                  <c:v>2.3498333241782632E-2</c:v>
                </c:pt>
                <c:pt idx="3057">
                  <c:v>2.3498333241942504E-2</c:v>
                </c:pt>
                <c:pt idx="3058">
                  <c:v>2.3498333241862568E-2</c:v>
                </c:pt>
                <c:pt idx="3059">
                  <c:v>2.3498333241862568E-2</c:v>
                </c:pt>
                <c:pt idx="3060">
                  <c:v>2.3498333241782632E-2</c:v>
                </c:pt>
                <c:pt idx="3061">
                  <c:v>2.3498333241862568E-2</c:v>
                </c:pt>
                <c:pt idx="3062">
                  <c:v>2.3498333241862568E-2</c:v>
                </c:pt>
                <c:pt idx="3063">
                  <c:v>2.3498333241862568E-2</c:v>
                </c:pt>
                <c:pt idx="3064">
                  <c:v>2.3498333241782632E-2</c:v>
                </c:pt>
                <c:pt idx="3065">
                  <c:v>2.3498333241942504E-2</c:v>
                </c:pt>
                <c:pt idx="3066">
                  <c:v>2.3498333241862568E-2</c:v>
                </c:pt>
                <c:pt idx="3067">
                  <c:v>2.3498333241782632E-2</c:v>
                </c:pt>
                <c:pt idx="3068">
                  <c:v>2.3498333241942504E-2</c:v>
                </c:pt>
                <c:pt idx="3069">
                  <c:v>2.3498333241942504E-2</c:v>
                </c:pt>
                <c:pt idx="3070">
                  <c:v>2.3498333241782632E-2</c:v>
                </c:pt>
                <c:pt idx="3071">
                  <c:v>2.34998670854214E-2</c:v>
                </c:pt>
                <c:pt idx="3072">
                  <c:v>2.3498333241862568E-2</c:v>
                </c:pt>
                <c:pt idx="3073">
                  <c:v>2.34998670854214E-2</c:v>
                </c:pt>
                <c:pt idx="3074">
                  <c:v>2.3498333241782632E-2</c:v>
                </c:pt>
                <c:pt idx="3075">
                  <c:v>2.3498333241942504E-2</c:v>
                </c:pt>
                <c:pt idx="3076">
                  <c:v>2.3498333241862568E-2</c:v>
                </c:pt>
                <c:pt idx="3077">
                  <c:v>2.350216810106609E-2</c:v>
                </c:pt>
                <c:pt idx="3078">
                  <c:v>2.3498333241862568E-2</c:v>
                </c:pt>
                <c:pt idx="3079">
                  <c:v>2.3499867085394754E-2</c:v>
                </c:pt>
                <c:pt idx="3080">
                  <c:v>2.3500634057260772E-2</c:v>
                </c:pt>
                <c:pt idx="3081">
                  <c:v>2.34998670854214E-2</c:v>
                </c:pt>
                <c:pt idx="3082">
                  <c:v>2.34998670854214E-2</c:v>
                </c:pt>
                <c:pt idx="3083">
                  <c:v>2.34998670854214E-2</c:v>
                </c:pt>
                <c:pt idx="3084">
                  <c:v>2.34998670854214E-2</c:v>
                </c:pt>
                <c:pt idx="3085">
                  <c:v>2.3500634057280756E-2</c:v>
                </c:pt>
                <c:pt idx="3086">
                  <c:v>2.34998670854214E-2</c:v>
                </c:pt>
                <c:pt idx="3087">
                  <c:v>2.34998670854214E-2</c:v>
                </c:pt>
                <c:pt idx="3088">
                  <c:v>2.3499867085394754E-2</c:v>
                </c:pt>
                <c:pt idx="3089">
                  <c:v>2.3499867085448045E-2</c:v>
                </c:pt>
                <c:pt idx="3090">
                  <c:v>2.34998670854214E-2</c:v>
                </c:pt>
                <c:pt idx="3091">
                  <c:v>2.3498333241782632E-2</c:v>
                </c:pt>
                <c:pt idx="3092">
                  <c:v>2.34998670854214E-2</c:v>
                </c:pt>
                <c:pt idx="3093">
                  <c:v>2.34998670854214E-2</c:v>
                </c:pt>
                <c:pt idx="3094">
                  <c:v>2.34998670854214E-2</c:v>
                </c:pt>
                <c:pt idx="3095">
                  <c:v>2.3500634057260772E-2</c:v>
                </c:pt>
                <c:pt idx="3096">
                  <c:v>2.34998670854214E-2</c:v>
                </c:pt>
                <c:pt idx="3097">
                  <c:v>2.34998670854214E-2</c:v>
                </c:pt>
                <c:pt idx="3098">
                  <c:v>2.34998670854214E-2</c:v>
                </c:pt>
                <c:pt idx="3099">
                  <c:v>2.3500634057260772E-2</c:v>
                </c:pt>
                <c:pt idx="3100">
                  <c:v>2.3499867085394754E-2</c:v>
                </c:pt>
                <c:pt idx="3101">
                  <c:v>2.34998670854214E-2</c:v>
                </c:pt>
                <c:pt idx="3102">
                  <c:v>2.34998670854214E-2</c:v>
                </c:pt>
                <c:pt idx="3103">
                  <c:v>2.34998670854214E-2</c:v>
                </c:pt>
                <c:pt idx="3104">
                  <c:v>2.3500634057240788E-2</c:v>
                </c:pt>
                <c:pt idx="3105">
                  <c:v>2.34998670854214E-2</c:v>
                </c:pt>
                <c:pt idx="3106">
                  <c:v>2.34998670854214E-2</c:v>
                </c:pt>
                <c:pt idx="3107">
                  <c:v>2.34998670854214E-2</c:v>
                </c:pt>
                <c:pt idx="3108">
                  <c:v>2.34998670854214E-2</c:v>
                </c:pt>
                <c:pt idx="3109">
                  <c:v>2.3499867085394754E-2</c:v>
                </c:pt>
                <c:pt idx="3110">
                  <c:v>2.34998670854214E-2</c:v>
                </c:pt>
                <c:pt idx="3111">
                  <c:v>2.3499867085394754E-2</c:v>
                </c:pt>
                <c:pt idx="3112">
                  <c:v>2.3500634057240788E-2</c:v>
                </c:pt>
                <c:pt idx="3113">
                  <c:v>2.3500634057240788E-2</c:v>
                </c:pt>
                <c:pt idx="3114">
                  <c:v>2.34998670854214E-2</c:v>
                </c:pt>
                <c:pt idx="3115">
                  <c:v>2.34998670854214E-2</c:v>
                </c:pt>
                <c:pt idx="3116">
                  <c:v>2.3499867085448045E-2</c:v>
                </c:pt>
                <c:pt idx="3117">
                  <c:v>2.3499867085448045E-2</c:v>
                </c:pt>
                <c:pt idx="3118">
                  <c:v>2.3500634057260772E-2</c:v>
                </c:pt>
                <c:pt idx="3119">
                  <c:v>2.3499867085394754E-2</c:v>
                </c:pt>
                <c:pt idx="3120">
                  <c:v>2.34998670854214E-2</c:v>
                </c:pt>
                <c:pt idx="3121">
                  <c:v>2.3499867085448045E-2</c:v>
                </c:pt>
                <c:pt idx="3122">
                  <c:v>2.3499867085394754E-2</c:v>
                </c:pt>
                <c:pt idx="3123">
                  <c:v>2.3498333241782632E-2</c:v>
                </c:pt>
                <c:pt idx="3124">
                  <c:v>2.34998670854214E-2</c:v>
                </c:pt>
                <c:pt idx="3125">
                  <c:v>2.34998670854214E-2</c:v>
                </c:pt>
                <c:pt idx="3126">
                  <c:v>2.34998670854214E-2</c:v>
                </c:pt>
                <c:pt idx="3127">
                  <c:v>2.34998670854214E-2</c:v>
                </c:pt>
                <c:pt idx="3128">
                  <c:v>2.34998670854214E-2</c:v>
                </c:pt>
                <c:pt idx="3129">
                  <c:v>2.3501401062484106E-2</c:v>
                </c:pt>
                <c:pt idx="3130">
                  <c:v>2.3500634057240788E-2</c:v>
                </c:pt>
                <c:pt idx="3131">
                  <c:v>2.34998670854214E-2</c:v>
                </c:pt>
                <c:pt idx="3132">
                  <c:v>2.3500634057260772E-2</c:v>
                </c:pt>
                <c:pt idx="3133">
                  <c:v>2.3499867085394754E-2</c:v>
                </c:pt>
                <c:pt idx="3134">
                  <c:v>2.34998670854214E-2</c:v>
                </c:pt>
                <c:pt idx="3135">
                  <c:v>2.34998670854214E-2</c:v>
                </c:pt>
                <c:pt idx="3136">
                  <c:v>2.34998670854214E-2</c:v>
                </c:pt>
                <c:pt idx="3137">
                  <c:v>2.3500634057260772E-2</c:v>
                </c:pt>
                <c:pt idx="3138">
                  <c:v>2.34998670854214E-2</c:v>
                </c:pt>
                <c:pt idx="3139">
                  <c:v>2.34998670854214E-2</c:v>
                </c:pt>
                <c:pt idx="3140">
                  <c:v>2.34998670854214E-2</c:v>
                </c:pt>
                <c:pt idx="3141">
                  <c:v>2.3499867085448045E-2</c:v>
                </c:pt>
                <c:pt idx="3142">
                  <c:v>2.34998670854214E-2</c:v>
                </c:pt>
                <c:pt idx="3143">
                  <c:v>2.34998670854214E-2</c:v>
                </c:pt>
                <c:pt idx="3144">
                  <c:v>2.34998670854214E-2</c:v>
                </c:pt>
                <c:pt idx="3145">
                  <c:v>2.34998670854214E-2</c:v>
                </c:pt>
                <c:pt idx="3146">
                  <c:v>2.3498333241782632E-2</c:v>
                </c:pt>
                <c:pt idx="3147">
                  <c:v>2.3499867085448045E-2</c:v>
                </c:pt>
                <c:pt idx="3148">
                  <c:v>2.3500634057240788E-2</c:v>
                </c:pt>
                <c:pt idx="3149">
                  <c:v>2.34998670854214E-2</c:v>
                </c:pt>
                <c:pt idx="3150">
                  <c:v>2.34998670854214E-2</c:v>
                </c:pt>
                <c:pt idx="3151">
                  <c:v>2.3500634057260772E-2</c:v>
                </c:pt>
                <c:pt idx="3152">
                  <c:v>2.34998670854214E-2</c:v>
                </c:pt>
                <c:pt idx="3153">
                  <c:v>2.3499867085448045E-2</c:v>
                </c:pt>
                <c:pt idx="3154">
                  <c:v>2.3499867085448045E-2</c:v>
                </c:pt>
                <c:pt idx="3155">
                  <c:v>2.34998670854214E-2</c:v>
                </c:pt>
                <c:pt idx="3156">
                  <c:v>2.34998670854214E-2</c:v>
                </c:pt>
                <c:pt idx="3157">
                  <c:v>2.34998670854214E-2</c:v>
                </c:pt>
                <c:pt idx="3158">
                  <c:v>2.3499867085394754E-2</c:v>
                </c:pt>
                <c:pt idx="3159">
                  <c:v>2.34998670854214E-2</c:v>
                </c:pt>
                <c:pt idx="3160">
                  <c:v>2.34998670854214E-2</c:v>
                </c:pt>
                <c:pt idx="3161">
                  <c:v>2.34998670854214E-2</c:v>
                </c:pt>
                <c:pt idx="3162">
                  <c:v>2.3499867085394754E-2</c:v>
                </c:pt>
                <c:pt idx="3163">
                  <c:v>2.34998670854214E-2</c:v>
                </c:pt>
                <c:pt idx="3164">
                  <c:v>2.3500634057280756E-2</c:v>
                </c:pt>
                <c:pt idx="3165">
                  <c:v>2.350063405730074E-2</c:v>
                </c:pt>
                <c:pt idx="3166">
                  <c:v>2.34998670854214E-2</c:v>
                </c:pt>
                <c:pt idx="3167">
                  <c:v>2.34998670854214E-2</c:v>
                </c:pt>
                <c:pt idx="3168">
                  <c:v>2.34998670854214E-2</c:v>
                </c:pt>
                <c:pt idx="3169">
                  <c:v>2.34998670854214E-2</c:v>
                </c:pt>
                <c:pt idx="3170">
                  <c:v>2.3500634057240788E-2</c:v>
                </c:pt>
                <c:pt idx="3171">
                  <c:v>2.34998670854214E-2</c:v>
                </c:pt>
                <c:pt idx="3172">
                  <c:v>2.3499867085394754E-2</c:v>
                </c:pt>
                <c:pt idx="3173">
                  <c:v>2.34998670854214E-2</c:v>
                </c:pt>
                <c:pt idx="3174">
                  <c:v>2.34998670854214E-2</c:v>
                </c:pt>
                <c:pt idx="3175">
                  <c:v>2.3500634057280756E-2</c:v>
                </c:pt>
                <c:pt idx="3176">
                  <c:v>2.3499867085448045E-2</c:v>
                </c:pt>
                <c:pt idx="3177">
                  <c:v>2.34998670854214E-2</c:v>
                </c:pt>
                <c:pt idx="3178">
                  <c:v>2.34998670854214E-2</c:v>
                </c:pt>
                <c:pt idx="3179">
                  <c:v>2.34998670854214E-2</c:v>
                </c:pt>
                <c:pt idx="3180">
                  <c:v>2.3499867085394754E-2</c:v>
                </c:pt>
                <c:pt idx="3181">
                  <c:v>2.34998670854214E-2</c:v>
                </c:pt>
                <c:pt idx="3182">
                  <c:v>2.3499100146922025E-2</c:v>
                </c:pt>
                <c:pt idx="3183">
                  <c:v>2.3498333241942504E-2</c:v>
                </c:pt>
                <c:pt idx="3184">
                  <c:v>2.3498333241862568E-2</c:v>
                </c:pt>
                <c:pt idx="3185">
                  <c:v>2.3498333241782632E-2</c:v>
                </c:pt>
                <c:pt idx="3186">
                  <c:v>2.3498333241942504E-2</c:v>
                </c:pt>
                <c:pt idx="3187">
                  <c:v>2.349833324202244E-2</c:v>
                </c:pt>
                <c:pt idx="3188">
                  <c:v>2.3498333241782632E-2</c:v>
                </c:pt>
                <c:pt idx="3189">
                  <c:v>2.3498333241862568E-2</c:v>
                </c:pt>
                <c:pt idx="3190">
                  <c:v>2.3498333241942504E-2</c:v>
                </c:pt>
                <c:pt idx="3191">
                  <c:v>2.3498333241862568E-2</c:v>
                </c:pt>
                <c:pt idx="3192">
                  <c:v>2.3498333241782632E-2</c:v>
                </c:pt>
                <c:pt idx="3193">
                  <c:v>2.3498333241782632E-2</c:v>
                </c:pt>
                <c:pt idx="3194">
                  <c:v>2.3498333241862568E-2</c:v>
                </c:pt>
                <c:pt idx="3195">
                  <c:v>2.3498333241782632E-2</c:v>
                </c:pt>
                <c:pt idx="3196">
                  <c:v>2.3498333241862568E-2</c:v>
                </c:pt>
                <c:pt idx="3197">
                  <c:v>2.3498333241942504E-2</c:v>
                </c:pt>
                <c:pt idx="3198">
                  <c:v>2.3498333241862568E-2</c:v>
                </c:pt>
                <c:pt idx="3199">
                  <c:v>2.3498333241862568E-2</c:v>
                </c:pt>
                <c:pt idx="3200">
                  <c:v>2.3498333241862568E-2</c:v>
                </c:pt>
                <c:pt idx="3201">
                  <c:v>2.3498333241942504E-2</c:v>
                </c:pt>
                <c:pt idx="3202">
                  <c:v>2.3498333241782632E-2</c:v>
                </c:pt>
                <c:pt idx="3203">
                  <c:v>2.3498333241942504E-2</c:v>
                </c:pt>
                <c:pt idx="3204">
                  <c:v>2.3498333241862568E-2</c:v>
                </c:pt>
                <c:pt idx="3205">
                  <c:v>2.3498333241942504E-2</c:v>
                </c:pt>
                <c:pt idx="3206">
                  <c:v>2.3498333241782632E-2</c:v>
                </c:pt>
                <c:pt idx="3207">
                  <c:v>2.3498333241942504E-2</c:v>
                </c:pt>
                <c:pt idx="3208">
                  <c:v>2.3498333241862568E-2</c:v>
                </c:pt>
                <c:pt idx="3209">
                  <c:v>2.3498333241862568E-2</c:v>
                </c:pt>
                <c:pt idx="3210">
                  <c:v>2.3498333241862568E-2</c:v>
                </c:pt>
                <c:pt idx="3211">
                  <c:v>2.3498333241862568E-2</c:v>
                </c:pt>
                <c:pt idx="3212">
                  <c:v>2.3498333241862568E-2</c:v>
                </c:pt>
                <c:pt idx="3213">
                  <c:v>2.3498333241862568E-2</c:v>
                </c:pt>
                <c:pt idx="3214">
                  <c:v>2.3498333241862568E-2</c:v>
                </c:pt>
                <c:pt idx="3215">
                  <c:v>2.3498333241942504E-2</c:v>
                </c:pt>
                <c:pt idx="3216">
                  <c:v>2.3498333241862568E-2</c:v>
                </c:pt>
                <c:pt idx="3217">
                  <c:v>2.3498333241862568E-2</c:v>
                </c:pt>
                <c:pt idx="3218">
                  <c:v>2.3498333241862568E-2</c:v>
                </c:pt>
                <c:pt idx="3219">
                  <c:v>2.3498333241862568E-2</c:v>
                </c:pt>
                <c:pt idx="3220">
                  <c:v>2.3498333241862568E-2</c:v>
                </c:pt>
                <c:pt idx="3221">
                  <c:v>2.3498333241862568E-2</c:v>
                </c:pt>
                <c:pt idx="3222">
                  <c:v>2.3498333241862568E-2</c:v>
                </c:pt>
                <c:pt idx="3223">
                  <c:v>2.3498333241862568E-2</c:v>
                </c:pt>
                <c:pt idx="3224">
                  <c:v>2.3498333241862568E-2</c:v>
                </c:pt>
                <c:pt idx="3225">
                  <c:v>2.3498333241862568E-2</c:v>
                </c:pt>
                <c:pt idx="3226">
                  <c:v>2.3498333241862568E-2</c:v>
                </c:pt>
                <c:pt idx="3227">
                  <c:v>2.3498333241862568E-2</c:v>
                </c:pt>
                <c:pt idx="3228">
                  <c:v>2.3498333241862568E-2</c:v>
                </c:pt>
                <c:pt idx="3229">
                  <c:v>2.3498333241862568E-2</c:v>
                </c:pt>
                <c:pt idx="3230">
                  <c:v>2.3498333241862568E-2</c:v>
                </c:pt>
                <c:pt idx="3231">
                  <c:v>2.3498333241862568E-2</c:v>
                </c:pt>
                <c:pt idx="3232">
                  <c:v>2.3498333241862568E-2</c:v>
                </c:pt>
                <c:pt idx="3233">
                  <c:v>2.3498333241942504E-2</c:v>
                </c:pt>
                <c:pt idx="3234">
                  <c:v>2.3499100146961993E-2</c:v>
                </c:pt>
                <c:pt idx="3235">
                  <c:v>2.3498333241942504E-2</c:v>
                </c:pt>
                <c:pt idx="3236">
                  <c:v>2.3498333241782632E-2</c:v>
                </c:pt>
                <c:pt idx="3237">
                  <c:v>2.3498333241862568E-2</c:v>
                </c:pt>
                <c:pt idx="3238">
                  <c:v>2.3498333241942504E-2</c:v>
                </c:pt>
                <c:pt idx="3239">
                  <c:v>2.3498333241862568E-2</c:v>
                </c:pt>
                <c:pt idx="3240">
                  <c:v>2.3498333241782632E-2</c:v>
                </c:pt>
                <c:pt idx="3241">
                  <c:v>2.3498333241862568E-2</c:v>
                </c:pt>
                <c:pt idx="3242">
                  <c:v>2.3498333241942504E-2</c:v>
                </c:pt>
                <c:pt idx="3243">
                  <c:v>2.3498333241862568E-2</c:v>
                </c:pt>
                <c:pt idx="3244">
                  <c:v>2.3498333241862568E-2</c:v>
                </c:pt>
                <c:pt idx="3245">
                  <c:v>2.3498333241862568E-2</c:v>
                </c:pt>
                <c:pt idx="3246">
                  <c:v>2.3498333241862568E-2</c:v>
                </c:pt>
                <c:pt idx="3247">
                  <c:v>2.3498333241782632E-2</c:v>
                </c:pt>
                <c:pt idx="3248">
                  <c:v>2.3498333241862568E-2</c:v>
                </c:pt>
                <c:pt idx="3249">
                  <c:v>2.3498333241942504E-2</c:v>
                </c:pt>
                <c:pt idx="3250">
                  <c:v>2.3498333241782632E-2</c:v>
                </c:pt>
                <c:pt idx="3251">
                  <c:v>2.3498333241862568E-2</c:v>
                </c:pt>
                <c:pt idx="3252">
                  <c:v>2.3498333241862568E-2</c:v>
                </c:pt>
                <c:pt idx="3253">
                  <c:v>2.3498333241862568E-2</c:v>
                </c:pt>
                <c:pt idx="3254">
                  <c:v>2.3498333241782632E-2</c:v>
                </c:pt>
                <c:pt idx="3255">
                  <c:v>2.3498333241862568E-2</c:v>
                </c:pt>
                <c:pt idx="3256">
                  <c:v>2.3498333241942504E-2</c:v>
                </c:pt>
                <c:pt idx="3257">
                  <c:v>2.3498333241862568E-2</c:v>
                </c:pt>
                <c:pt idx="3258">
                  <c:v>2.3498333241862568E-2</c:v>
                </c:pt>
                <c:pt idx="3259">
                  <c:v>2.3498333241862568E-2</c:v>
                </c:pt>
                <c:pt idx="3260">
                  <c:v>2.3500634057280756E-2</c:v>
                </c:pt>
                <c:pt idx="3261">
                  <c:v>2.3498333241782632E-2</c:v>
                </c:pt>
                <c:pt idx="3262">
                  <c:v>2.3498333241942504E-2</c:v>
                </c:pt>
                <c:pt idx="3263">
                  <c:v>2.3498333241862568E-2</c:v>
                </c:pt>
                <c:pt idx="3264">
                  <c:v>2.3498333241862568E-2</c:v>
                </c:pt>
                <c:pt idx="3265">
                  <c:v>2.3498333241862568E-2</c:v>
                </c:pt>
                <c:pt idx="3266">
                  <c:v>2.3498333241862568E-2</c:v>
                </c:pt>
                <c:pt idx="3267">
                  <c:v>2.3498333241862568E-2</c:v>
                </c:pt>
                <c:pt idx="3268">
                  <c:v>2.3498333241862568E-2</c:v>
                </c:pt>
                <c:pt idx="3269">
                  <c:v>2.3498333241862568E-2</c:v>
                </c:pt>
                <c:pt idx="3270">
                  <c:v>2.3498333241862568E-2</c:v>
                </c:pt>
                <c:pt idx="3271">
                  <c:v>2.3498333241942504E-2</c:v>
                </c:pt>
                <c:pt idx="3272">
                  <c:v>2.3498333241862568E-2</c:v>
                </c:pt>
                <c:pt idx="3273">
                  <c:v>2.3498333241862568E-2</c:v>
                </c:pt>
                <c:pt idx="3274">
                  <c:v>2.3498333241942504E-2</c:v>
                </c:pt>
                <c:pt idx="3275">
                  <c:v>2.3498333241782632E-2</c:v>
                </c:pt>
                <c:pt idx="3276">
                  <c:v>2.3498333241782632E-2</c:v>
                </c:pt>
                <c:pt idx="3277">
                  <c:v>2.3498333241862568E-2</c:v>
                </c:pt>
                <c:pt idx="3278">
                  <c:v>2.3498333241942504E-2</c:v>
                </c:pt>
                <c:pt idx="3279">
                  <c:v>2.3498333241782632E-2</c:v>
                </c:pt>
                <c:pt idx="3280">
                  <c:v>2.3498333241862568E-2</c:v>
                </c:pt>
                <c:pt idx="3281">
                  <c:v>2.34998670854214E-2</c:v>
                </c:pt>
                <c:pt idx="3282">
                  <c:v>2.3498333241862568E-2</c:v>
                </c:pt>
                <c:pt idx="3283">
                  <c:v>2.3498333241782632E-2</c:v>
                </c:pt>
                <c:pt idx="3284">
                  <c:v>2.3498333241942504E-2</c:v>
                </c:pt>
                <c:pt idx="3285">
                  <c:v>2.3498333241782632E-2</c:v>
                </c:pt>
                <c:pt idx="3286">
                  <c:v>2.34998670854214E-2</c:v>
                </c:pt>
                <c:pt idx="3287">
                  <c:v>2.3498333241862568E-2</c:v>
                </c:pt>
                <c:pt idx="3288">
                  <c:v>2.3498333241942504E-2</c:v>
                </c:pt>
                <c:pt idx="3289">
                  <c:v>2.3498333241862568E-2</c:v>
                </c:pt>
                <c:pt idx="3290">
                  <c:v>2.3498333241862568E-2</c:v>
                </c:pt>
                <c:pt idx="3291">
                  <c:v>2.3498333241862568E-2</c:v>
                </c:pt>
                <c:pt idx="3292">
                  <c:v>2.3498333241862568E-2</c:v>
                </c:pt>
                <c:pt idx="3293">
                  <c:v>2.3498333241862568E-2</c:v>
                </c:pt>
                <c:pt idx="3294">
                  <c:v>2.3498333241862568E-2</c:v>
                </c:pt>
                <c:pt idx="3295">
                  <c:v>2.3498333241862568E-2</c:v>
                </c:pt>
                <c:pt idx="3296">
                  <c:v>2.3498333241862568E-2</c:v>
                </c:pt>
                <c:pt idx="3297">
                  <c:v>2.3498333241862568E-2</c:v>
                </c:pt>
                <c:pt idx="3298">
                  <c:v>2.3498333241862568E-2</c:v>
                </c:pt>
                <c:pt idx="3299">
                  <c:v>2.3498333241942504E-2</c:v>
                </c:pt>
                <c:pt idx="3300">
                  <c:v>2.3498333241862568E-2</c:v>
                </c:pt>
                <c:pt idx="3301">
                  <c:v>2.3501401062468119E-2</c:v>
                </c:pt>
                <c:pt idx="3302">
                  <c:v>2.3498333241862568E-2</c:v>
                </c:pt>
                <c:pt idx="3303">
                  <c:v>2.3498333241862568E-2</c:v>
                </c:pt>
                <c:pt idx="3304">
                  <c:v>2.3498333241862568E-2</c:v>
                </c:pt>
                <c:pt idx="3305">
                  <c:v>2.3498333241862568E-2</c:v>
                </c:pt>
                <c:pt idx="3306">
                  <c:v>2.3498333241862568E-2</c:v>
                </c:pt>
                <c:pt idx="3307">
                  <c:v>2.3498333241942504E-2</c:v>
                </c:pt>
                <c:pt idx="3308">
                  <c:v>2.3498333241862568E-2</c:v>
                </c:pt>
                <c:pt idx="3309">
                  <c:v>2.3498333241862568E-2</c:v>
                </c:pt>
                <c:pt idx="3310">
                  <c:v>2.3498333241942504E-2</c:v>
                </c:pt>
                <c:pt idx="3311">
                  <c:v>2.3498333241782632E-2</c:v>
                </c:pt>
                <c:pt idx="3312">
                  <c:v>2.3500634057260772E-2</c:v>
                </c:pt>
                <c:pt idx="3313">
                  <c:v>2.3498333241862568E-2</c:v>
                </c:pt>
                <c:pt idx="3314">
                  <c:v>2.3498333241942504E-2</c:v>
                </c:pt>
                <c:pt idx="3315">
                  <c:v>2.3498333241862568E-2</c:v>
                </c:pt>
                <c:pt idx="3316">
                  <c:v>2.3498333241862568E-2</c:v>
                </c:pt>
                <c:pt idx="3317">
                  <c:v>2.3498333241942504E-2</c:v>
                </c:pt>
                <c:pt idx="3318">
                  <c:v>2.3498333241862568E-2</c:v>
                </c:pt>
                <c:pt idx="3319">
                  <c:v>2.3498333241862568E-2</c:v>
                </c:pt>
                <c:pt idx="3320">
                  <c:v>2.3498333241862568E-2</c:v>
                </c:pt>
                <c:pt idx="3321">
                  <c:v>2.3498333241862568E-2</c:v>
                </c:pt>
                <c:pt idx="3322">
                  <c:v>2.3498333241782632E-2</c:v>
                </c:pt>
                <c:pt idx="3323">
                  <c:v>2.3498333241782632E-2</c:v>
                </c:pt>
                <c:pt idx="3324">
                  <c:v>2.3498333241942504E-2</c:v>
                </c:pt>
                <c:pt idx="3325">
                  <c:v>2.3498333241862568E-2</c:v>
                </c:pt>
                <c:pt idx="3326">
                  <c:v>2.3498333241862568E-2</c:v>
                </c:pt>
                <c:pt idx="3327">
                  <c:v>2.3498333241862568E-2</c:v>
                </c:pt>
                <c:pt idx="3328">
                  <c:v>2.3498333241862568E-2</c:v>
                </c:pt>
                <c:pt idx="3329">
                  <c:v>2.3498333241862568E-2</c:v>
                </c:pt>
                <c:pt idx="3330">
                  <c:v>2.3498333241862568E-2</c:v>
                </c:pt>
                <c:pt idx="3331">
                  <c:v>2.3498333241862568E-2</c:v>
                </c:pt>
                <c:pt idx="3332">
                  <c:v>2.3498333241942504E-2</c:v>
                </c:pt>
                <c:pt idx="3333">
                  <c:v>2.34998670854214E-2</c:v>
                </c:pt>
                <c:pt idx="3334">
                  <c:v>2.3498333241782632E-2</c:v>
                </c:pt>
                <c:pt idx="3335">
                  <c:v>2.3498333241862568E-2</c:v>
                </c:pt>
                <c:pt idx="3336">
                  <c:v>2.3498333241942504E-2</c:v>
                </c:pt>
                <c:pt idx="3337">
                  <c:v>2.3501401062468119E-2</c:v>
                </c:pt>
                <c:pt idx="3338">
                  <c:v>2.3500634057260772E-2</c:v>
                </c:pt>
                <c:pt idx="3339">
                  <c:v>2.3498333241862568E-2</c:v>
                </c:pt>
                <c:pt idx="3340">
                  <c:v>2.3498333241782632E-2</c:v>
                </c:pt>
                <c:pt idx="3341">
                  <c:v>2.3498333241862568E-2</c:v>
                </c:pt>
                <c:pt idx="3342">
                  <c:v>2.3498333241862568E-2</c:v>
                </c:pt>
                <c:pt idx="3343">
                  <c:v>2.3498333241862568E-2</c:v>
                </c:pt>
                <c:pt idx="3344">
                  <c:v>2.3498333241862568E-2</c:v>
                </c:pt>
                <c:pt idx="3345">
                  <c:v>2.3498333241862568E-2</c:v>
                </c:pt>
                <c:pt idx="3346">
                  <c:v>2.3498333241942504E-2</c:v>
                </c:pt>
                <c:pt idx="3347">
                  <c:v>2.3498333241862568E-2</c:v>
                </c:pt>
                <c:pt idx="3348">
                  <c:v>2.3498333241782632E-2</c:v>
                </c:pt>
                <c:pt idx="3349">
                  <c:v>2.3498333241862568E-2</c:v>
                </c:pt>
                <c:pt idx="3350">
                  <c:v>2.3498333241942504E-2</c:v>
                </c:pt>
                <c:pt idx="3351">
                  <c:v>2.3498333241782632E-2</c:v>
                </c:pt>
                <c:pt idx="3352">
                  <c:v>2.3501401062468119E-2</c:v>
                </c:pt>
                <c:pt idx="3353">
                  <c:v>2.3498333241942504E-2</c:v>
                </c:pt>
                <c:pt idx="3354">
                  <c:v>2.3498333241862568E-2</c:v>
                </c:pt>
                <c:pt idx="3355">
                  <c:v>2.3498333241862568E-2</c:v>
                </c:pt>
                <c:pt idx="3356">
                  <c:v>2.3498333241862568E-2</c:v>
                </c:pt>
                <c:pt idx="3357">
                  <c:v>2.3498333241862568E-2</c:v>
                </c:pt>
                <c:pt idx="3358">
                  <c:v>2.3498333241862568E-2</c:v>
                </c:pt>
                <c:pt idx="3359">
                  <c:v>2.3498333241862568E-2</c:v>
                </c:pt>
                <c:pt idx="3360">
                  <c:v>2.3498333241942504E-2</c:v>
                </c:pt>
                <c:pt idx="3361">
                  <c:v>2.3498333241862568E-2</c:v>
                </c:pt>
                <c:pt idx="3362">
                  <c:v>2.3498333241782632E-2</c:v>
                </c:pt>
                <c:pt idx="3363">
                  <c:v>2.3498333241942504E-2</c:v>
                </c:pt>
                <c:pt idx="3364">
                  <c:v>2.3498333241862568E-2</c:v>
                </c:pt>
                <c:pt idx="3365">
                  <c:v>2.3498333241862568E-2</c:v>
                </c:pt>
                <c:pt idx="3366">
                  <c:v>2.3498333241862568E-2</c:v>
                </c:pt>
                <c:pt idx="3367">
                  <c:v>2.3498333241862568E-2</c:v>
                </c:pt>
                <c:pt idx="3368">
                  <c:v>2.3498333241942504E-2</c:v>
                </c:pt>
                <c:pt idx="3369">
                  <c:v>2.3498333241862568E-2</c:v>
                </c:pt>
                <c:pt idx="3370">
                  <c:v>2.3498333241862568E-2</c:v>
                </c:pt>
                <c:pt idx="3371">
                  <c:v>2.3498333241862568E-2</c:v>
                </c:pt>
                <c:pt idx="3372">
                  <c:v>2.3498333241862568E-2</c:v>
                </c:pt>
                <c:pt idx="3373">
                  <c:v>2.3498333241862568E-2</c:v>
                </c:pt>
                <c:pt idx="3374">
                  <c:v>2.3498333241862568E-2</c:v>
                </c:pt>
                <c:pt idx="3375">
                  <c:v>2.3498333241862568E-2</c:v>
                </c:pt>
                <c:pt idx="3376">
                  <c:v>2.3498333241862568E-2</c:v>
                </c:pt>
                <c:pt idx="3377">
                  <c:v>2.3498333241782632E-2</c:v>
                </c:pt>
                <c:pt idx="3378">
                  <c:v>2.3498333241862568E-2</c:v>
                </c:pt>
                <c:pt idx="3379">
                  <c:v>2.3498333241942504E-2</c:v>
                </c:pt>
                <c:pt idx="3380">
                  <c:v>2.3498333241862568E-2</c:v>
                </c:pt>
                <c:pt idx="3381">
                  <c:v>2.3498333241862568E-2</c:v>
                </c:pt>
                <c:pt idx="3382">
                  <c:v>2.3498333241942504E-2</c:v>
                </c:pt>
                <c:pt idx="3383">
                  <c:v>2.3500634057260772E-2</c:v>
                </c:pt>
                <c:pt idx="3384">
                  <c:v>2.3498333241782632E-2</c:v>
                </c:pt>
                <c:pt idx="3385">
                  <c:v>2.34998670854214E-2</c:v>
                </c:pt>
                <c:pt idx="3386">
                  <c:v>2.3498333241862568E-2</c:v>
                </c:pt>
                <c:pt idx="3387">
                  <c:v>2.3498333241782632E-2</c:v>
                </c:pt>
                <c:pt idx="3388">
                  <c:v>2.3498333241862568E-2</c:v>
                </c:pt>
                <c:pt idx="3389">
                  <c:v>2.3498333241942504E-2</c:v>
                </c:pt>
                <c:pt idx="3390">
                  <c:v>2.3500634057260772E-2</c:v>
                </c:pt>
                <c:pt idx="3391">
                  <c:v>2.34998670854214E-2</c:v>
                </c:pt>
                <c:pt idx="3392">
                  <c:v>2.3500634057260772E-2</c:v>
                </c:pt>
                <c:pt idx="3393">
                  <c:v>2.34998670854214E-2</c:v>
                </c:pt>
                <c:pt idx="3394">
                  <c:v>2.34998670854214E-2</c:v>
                </c:pt>
                <c:pt idx="3395">
                  <c:v>2.34998670854214E-2</c:v>
                </c:pt>
                <c:pt idx="3396">
                  <c:v>2.3499867085394754E-2</c:v>
                </c:pt>
                <c:pt idx="3397">
                  <c:v>2.3500634057260772E-2</c:v>
                </c:pt>
                <c:pt idx="3398">
                  <c:v>2.3499867085394754E-2</c:v>
                </c:pt>
                <c:pt idx="3399">
                  <c:v>2.34998670854214E-2</c:v>
                </c:pt>
                <c:pt idx="3400">
                  <c:v>2.3499867085448045E-2</c:v>
                </c:pt>
                <c:pt idx="3401">
                  <c:v>2.34998670854214E-2</c:v>
                </c:pt>
                <c:pt idx="3402">
                  <c:v>2.3498333241862568E-2</c:v>
                </c:pt>
                <c:pt idx="3403">
                  <c:v>2.3499867085394754E-2</c:v>
                </c:pt>
                <c:pt idx="3404">
                  <c:v>2.34998670854214E-2</c:v>
                </c:pt>
                <c:pt idx="3405">
                  <c:v>2.34998670854214E-2</c:v>
                </c:pt>
                <c:pt idx="3406">
                  <c:v>2.34998670854214E-2</c:v>
                </c:pt>
                <c:pt idx="3407">
                  <c:v>2.3500634057260772E-2</c:v>
                </c:pt>
                <c:pt idx="3408">
                  <c:v>2.34998670854214E-2</c:v>
                </c:pt>
                <c:pt idx="3409">
                  <c:v>2.34998670854214E-2</c:v>
                </c:pt>
                <c:pt idx="3410">
                  <c:v>2.34998670854214E-2</c:v>
                </c:pt>
                <c:pt idx="3411">
                  <c:v>2.3500634057260772E-2</c:v>
                </c:pt>
                <c:pt idx="3412">
                  <c:v>2.34998670854214E-2</c:v>
                </c:pt>
                <c:pt idx="3413">
                  <c:v>2.34998670854214E-2</c:v>
                </c:pt>
                <c:pt idx="3414">
                  <c:v>2.3499867085394754E-2</c:v>
                </c:pt>
                <c:pt idx="3415">
                  <c:v>2.34998670854214E-2</c:v>
                </c:pt>
                <c:pt idx="3416">
                  <c:v>2.34998670854214E-2</c:v>
                </c:pt>
                <c:pt idx="3417">
                  <c:v>2.34998670854214E-2</c:v>
                </c:pt>
                <c:pt idx="3418">
                  <c:v>2.34998670854214E-2</c:v>
                </c:pt>
                <c:pt idx="3419">
                  <c:v>2.34998670854214E-2</c:v>
                </c:pt>
                <c:pt idx="3420">
                  <c:v>2.34998670854214E-2</c:v>
                </c:pt>
                <c:pt idx="3421">
                  <c:v>2.34998670854214E-2</c:v>
                </c:pt>
                <c:pt idx="3422">
                  <c:v>2.34998670854214E-2</c:v>
                </c:pt>
                <c:pt idx="3423">
                  <c:v>2.34998670854214E-2</c:v>
                </c:pt>
                <c:pt idx="3424">
                  <c:v>2.3500634057260772E-2</c:v>
                </c:pt>
                <c:pt idx="3425">
                  <c:v>2.3500634057260772E-2</c:v>
                </c:pt>
                <c:pt idx="3426">
                  <c:v>2.34998670854214E-2</c:v>
                </c:pt>
                <c:pt idx="3427">
                  <c:v>2.34998670854214E-2</c:v>
                </c:pt>
                <c:pt idx="3428">
                  <c:v>2.3499867085448045E-2</c:v>
                </c:pt>
                <c:pt idx="3429">
                  <c:v>2.34998670854214E-2</c:v>
                </c:pt>
                <c:pt idx="3430">
                  <c:v>2.3500634057260772E-2</c:v>
                </c:pt>
                <c:pt idx="3431">
                  <c:v>2.34998670854214E-2</c:v>
                </c:pt>
                <c:pt idx="3432">
                  <c:v>2.3499867085394754E-2</c:v>
                </c:pt>
                <c:pt idx="3433">
                  <c:v>2.34998670854214E-2</c:v>
                </c:pt>
                <c:pt idx="3434">
                  <c:v>2.34998670854214E-2</c:v>
                </c:pt>
                <c:pt idx="3435">
                  <c:v>2.3498333241862568E-2</c:v>
                </c:pt>
                <c:pt idx="3436">
                  <c:v>2.34998670854214E-2</c:v>
                </c:pt>
                <c:pt idx="3437">
                  <c:v>2.34998670854214E-2</c:v>
                </c:pt>
                <c:pt idx="3438">
                  <c:v>2.34998670854214E-2</c:v>
                </c:pt>
                <c:pt idx="3439">
                  <c:v>2.3499867085394754E-2</c:v>
                </c:pt>
                <c:pt idx="3440">
                  <c:v>2.34998670854214E-2</c:v>
                </c:pt>
                <c:pt idx="3441">
                  <c:v>2.3501401062468119E-2</c:v>
                </c:pt>
                <c:pt idx="3442">
                  <c:v>2.3500634057260772E-2</c:v>
                </c:pt>
                <c:pt idx="3443">
                  <c:v>2.3499867085394754E-2</c:v>
                </c:pt>
                <c:pt idx="3444">
                  <c:v>2.3500634057240788E-2</c:v>
                </c:pt>
                <c:pt idx="3445">
                  <c:v>2.34998670854214E-2</c:v>
                </c:pt>
                <c:pt idx="3446">
                  <c:v>2.34998670854214E-2</c:v>
                </c:pt>
                <c:pt idx="3447">
                  <c:v>2.34998670854214E-2</c:v>
                </c:pt>
                <c:pt idx="3448">
                  <c:v>2.34998670854214E-2</c:v>
                </c:pt>
                <c:pt idx="3449">
                  <c:v>2.3500634057260772E-2</c:v>
                </c:pt>
                <c:pt idx="3450">
                  <c:v>2.3499867085394754E-2</c:v>
                </c:pt>
                <c:pt idx="3451">
                  <c:v>2.34998670854214E-2</c:v>
                </c:pt>
                <c:pt idx="3452">
                  <c:v>2.34998670854214E-2</c:v>
                </c:pt>
                <c:pt idx="3453">
                  <c:v>2.34998670854214E-2</c:v>
                </c:pt>
                <c:pt idx="3454">
                  <c:v>2.3499867085448045E-2</c:v>
                </c:pt>
                <c:pt idx="3455">
                  <c:v>2.34998670854214E-2</c:v>
                </c:pt>
                <c:pt idx="3456">
                  <c:v>2.34998670854214E-2</c:v>
                </c:pt>
                <c:pt idx="3457">
                  <c:v>2.3498333241862568E-2</c:v>
                </c:pt>
                <c:pt idx="3458">
                  <c:v>2.34998670854214E-2</c:v>
                </c:pt>
                <c:pt idx="3459">
                  <c:v>2.34998670854214E-2</c:v>
                </c:pt>
                <c:pt idx="3460">
                  <c:v>2.3500634057260772E-2</c:v>
                </c:pt>
                <c:pt idx="3461">
                  <c:v>2.3499867085394754E-2</c:v>
                </c:pt>
                <c:pt idx="3462">
                  <c:v>2.34998670854214E-2</c:v>
                </c:pt>
                <c:pt idx="3463">
                  <c:v>2.3500634057260772E-2</c:v>
                </c:pt>
                <c:pt idx="3464">
                  <c:v>2.34998670854214E-2</c:v>
                </c:pt>
                <c:pt idx="3465">
                  <c:v>2.34998670854214E-2</c:v>
                </c:pt>
                <c:pt idx="3466">
                  <c:v>2.34998670854214E-2</c:v>
                </c:pt>
                <c:pt idx="3467">
                  <c:v>2.34998670854214E-2</c:v>
                </c:pt>
                <c:pt idx="3468">
                  <c:v>2.34998670854214E-2</c:v>
                </c:pt>
                <c:pt idx="3469">
                  <c:v>2.34998670854214E-2</c:v>
                </c:pt>
                <c:pt idx="3470">
                  <c:v>2.34998670854214E-2</c:v>
                </c:pt>
                <c:pt idx="3471">
                  <c:v>2.34998670854214E-2</c:v>
                </c:pt>
                <c:pt idx="3472">
                  <c:v>2.3499867085448045E-2</c:v>
                </c:pt>
                <c:pt idx="3473">
                  <c:v>2.34998670854214E-2</c:v>
                </c:pt>
                <c:pt idx="3474">
                  <c:v>2.3499867085448045E-2</c:v>
                </c:pt>
                <c:pt idx="3475">
                  <c:v>2.34998670854214E-2</c:v>
                </c:pt>
                <c:pt idx="3476">
                  <c:v>2.3500634057260772E-2</c:v>
                </c:pt>
                <c:pt idx="3477">
                  <c:v>2.3500634057260772E-2</c:v>
                </c:pt>
                <c:pt idx="3478">
                  <c:v>2.34998670854214E-2</c:v>
                </c:pt>
                <c:pt idx="3479">
                  <c:v>2.3499867085394754E-2</c:v>
                </c:pt>
                <c:pt idx="3480">
                  <c:v>2.34998670854214E-2</c:v>
                </c:pt>
                <c:pt idx="3481">
                  <c:v>2.34998670854214E-2</c:v>
                </c:pt>
                <c:pt idx="3482">
                  <c:v>2.3500634057260772E-2</c:v>
                </c:pt>
                <c:pt idx="3483">
                  <c:v>2.34998670854214E-2</c:v>
                </c:pt>
                <c:pt idx="3484">
                  <c:v>2.34998670854214E-2</c:v>
                </c:pt>
                <c:pt idx="3485">
                  <c:v>2.34998670854214E-2</c:v>
                </c:pt>
                <c:pt idx="3486">
                  <c:v>2.34998670854214E-2</c:v>
                </c:pt>
                <c:pt idx="3487">
                  <c:v>2.3500634057240788E-2</c:v>
                </c:pt>
                <c:pt idx="3488">
                  <c:v>2.3499867085448045E-2</c:v>
                </c:pt>
                <c:pt idx="3489">
                  <c:v>2.34998670854214E-2</c:v>
                </c:pt>
                <c:pt idx="3490">
                  <c:v>2.3499867085394754E-2</c:v>
                </c:pt>
                <c:pt idx="3491">
                  <c:v>2.34998670854214E-2</c:v>
                </c:pt>
                <c:pt idx="3492">
                  <c:v>2.34998670854214E-2</c:v>
                </c:pt>
                <c:pt idx="3493">
                  <c:v>2.34998670854214E-2</c:v>
                </c:pt>
                <c:pt idx="3494">
                  <c:v>2.3499100146961993E-2</c:v>
                </c:pt>
                <c:pt idx="3495">
                  <c:v>2.3498333241782632E-2</c:v>
                </c:pt>
                <c:pt idx="3496">
                  <c:v>2.3498333241862568E-2</c:v>
                </c:pt>
                <c:pt idx="3497">
                  <c:v>2.3498333241942504E-2</c:v>
                </c:pt>
                <c:pt idx="3498">
                  <c:v>2.3498333241782632E-2</c:v>
                </c:pt>
                <c:pt idx="3499">
                  <c:v>2.3498333241942504E-2</c:v>
                </c:pt>
                <c:pt idx="3500">
                  <c:v>2.3498333241862568E-2</c:v>
                </c:pt>
                <c:pt idx="3501">
                  <c:v>2.3498333241942504E-2</c:v>
                </c:pt>
                <c:pt idx="3502">
                  <c:v>2.3498333241862568E-2</c:v>
                </c:pt>
                <c:pt idx="3503">
                  <c:v>2.3498333241942504E-2</c:v>
                </c:pt>
                <c:pt idx="3504">
                  <c:v>2.3498333241942504E-2</c:v>
                </c:pt>
                <c:pt idx="3505">
                  <c:v>2.3498333241862568E-2</c:v>
                </c:pt>
                <c:pt idx="3506">
                  <c:v>2.3498333241942504E-2</c:v>
                </c:pt>
                <c:pt idx="3507">
                  <c:v>2.3498333241862568E-2</c:v>
                </c:pt>
                <c:pt idx="3508">
                  <c:v>2.3498333241862568E-2</c:v>
                </c:pt>
                <c:pt idx="3509">
                  <c:v>2.3498333241862568E-2</c:v>
                </c:pt>
                <c:pt idx="3510">
                  <c:v>2.3498333241862568E-2</c:v>
                </c:pt>
                <c:pt idx="3511">
                  <c:v>2.3498333241862568E-2</c:v>
                </c:pt>
                <c:pt idx="3512">
                  <c:v>2.3498333241862568E-2</c:v>
                </c:pt>
                <c:pt idx="3513">
                  <c:v>2.3498333241862568E-2</c:v>
                </c:pt>
                <c:pt idx="3514">
                  <c:v>2.3498333241862568E-2</c:v>
                </c:pt>
                <c:pt idx="3515">
                  <c:v>2.3498333241862568E-2</c:v>
                </c:pt>
                <c:pt idx="3516">
                  <c:v>2.3498333241782632E-2</c:v>
                </c:pt>
                <c:pt idx="3517">
                  <c:v>2.3498333241862568E-2</c:v>
                </c:pt>
                <c:pt idx="3518">
                  <c:v>2.3498333241942504E-2</c:v>
                </c:pt>
                <c:pt idx="3519">
                  <c:v>2.3498333241862568E-2</c:v>
                </c:pt>
                <c:pt idx="3520">
                  <c:v>2.3498333241862568E-2</c:v>
                </c:pt>
                <c:pt idx="3521">
                  <c:v>2.3498333241862568E-2</c:v>
                </c:pt>
                <c:pt idx="3522">
                  <c:v>2.3498333241862568E-2</c:v>
                </c:pt>
                <c:pt idx="3523">
                  <c:v>2.3498333241862568E-2</c:v>
                </c:pt>
                <c:pt idx="3524">
                  <c:v>2.3498333241862568E-2</c:v>
                </c:pt>
                <c:pt idx="3525">
                  <c:v>2.3498333241862568E-2</c:v>
                </c:pt>
                <c:pt idx="3526">
                  <c:v>2.3498333241862568E-2</c:v>
                </c:pt>
                <c:pt idx="3527">
                  <c:v>2.3498333241782632E-2</c:v>
                </c:pt>
                <c:pt idx="3528">
                  <c:v>2.3498333241862568E-2</c:v>
                </c:pt>
                <c:pt idx="3529">
                  <c:v>2.3498333241862568E-2</c:v>
                </c:pt>
                <c:pt idx="3530">
                  <c:v>2.3498333241862568E-2</c:v>
                </c:pt>
                <c:pt idx="3531">
                  <c:v>2.3498333241782632E-2</c:v>
                </c:pt>
                <c:pt idx="3532">
                  <c:v>2.3498333241942504E-2</c:v>
                </c:pt>
                <c:pt idx="3533">
                  <c:v>2.3498333241862568E-2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75616"/>
        <c:axId val="180585600"/>
      </c:lineChart>
      <c:dateAx>
        <c:axId val="1805756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856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0585600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805756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3.3635560941072339E-3</c:v>
                </c:pt>
                <c:pt idx="1">
                  <c:v>3.3796543629333472E-3</c:v>
                </c:pt>
                <c:pt idx="2">
                  <c:v>3.4287465756125367E-3</c:v>
                </c:pt>
                <c:pt idx="3">
                  <c:v>3.4453445410752462E-3</c:v>
                </c:pt>
                <c:pt idx="4">
                  <c:v>3.4620434997034346E-3</c:v>
                </c:pt>
                <c:pt idx="5">
                  <c:v>3.4788339671163486E-3</c:v>
                </c:pt>
                <c:pt idx="6">
                  <c:v>3.4957068120573583E-3</c:v>
                </c:pt>
                <c:pt idx="7">
                  <c:v>3.5467291804228171E-3</c:v>
                </c:pt>
                <c:pt idx="8">
                  <c:v>3.5638411030937478E-3</c:v>
                </c:pt>
                <c:pt idx="9">
                  <c:v>3.5809901863390762E-3</c:v>
                </c:pt>
                <c:pt idx="10">
                  <c:v>3.5981673863074203E-3</c:v>
                </c:pt>
                <c:pt idx="11">
                  <c:v>3.6466132094447688E-3</c:v>
                </c:pt>
                <c:pt idx="12">
                  <c:v>3.674682422824321E-3</c:v>
                </c:pt>
                <c:pt idx="13">
                  <c:v>3.6841585911806408E-3</c:v>
                </c:pt>
                <c:pt idx="14">
                  <c:v>3.7089117731350088E-3</c:v>
                </c:pt>
                <c:pt idx="15">
                  <c:v>3.7484117483283009E-3</c:v>
                </c:pt>
                <c:pt idx="16">
                  <c:v>3.7578790972320076E-3</c:v>
                </c:pt>
                <c:pt idx="17">
                  <c:v>3.7937086089341902E-3</c:v>
                </c:pt>
                <c:pt idx="18">
                  <c:v>3.8104632775267126E-3</c:v>
                </c:pt>
                <c:pt idx="19">
                  <c:v>3.8271288357201753E-3</c:v>
                </c:pt>
                <c:pt idx="20">
                  <c:v>3.8436963356990464E-3</c:v>
                </c:pt>
                <c:pt idx="21">
                  <c:v>3.8742885687563832E-3</c:v>
                </c:pt>
                <c:pt idx="22">
                  <c:v>3.9247497788771303E-3</c:v>
                </c:pt>
                <c:pt idx="23">
                  <c:v>3.9247497788771303E-3</c:v>
                </c:pt>
                <c:pt idx="24">
                  <c:v>3.9405429630462695E-3</c:v>
                </c:pt>
                <c:pt idx="25">
                  <c:v>3.9561871234916135E-3</c:v>
                </c:pt>
                <c:pt idx="26">
                  <c:v>3.9918150998386965E-3</c:v>
                </c:pt>
                <c:pt idx="27">
                  <c:v>4.0173280162958888E-3</c:v>
                </c:pt>
                <c:pt idx="28">
                  <c:v>4.0322679248313998E-3</c:v>
                </c:pt>
                <c:pt idx="29">
                  <c:v>4.0470751567320152E-3</c:v>
                </c:pt>
                <c:pt idx="30">
                  <c:v>4.0617526742507864E-3</c:v>
                </c:pt>
                <c:pt idx="31">
                  <c:v>4.0891625910311159E-3</c:v>
                </c:pt>
                <c:pt idx="32">
                  <c:v>4.1192462265645614E-3</c:v>
                </c:pt>
                <c:pt idx="33">
                  <c:v>4.1333362361983816E-3</c:v>
                </c:pt>
                <c:pt idx="34">
                  <c:v>4.1473211951006108E-3</c:v>
                </c:pt>
                <c:pt idx="35">
                  <c:v>4.1612052537112398E-3</c:v>
                </c:pt>
                <c:pt idx="36">
                  <c:v>4.1687526004805424E-3</c:v>
                </c:pt>
                <c:pt idx="37">
                  <c:v>4.2158154964339299E-3</c:v>
                </c:pt>
                <c:pt idx="38">
                  <c:v>4.2292573125428095E-3</c:v>
                </c:pt>
                <c:pt idx="39">
                  <c:v>4.2426231323876235E-3</c:v>
                </c:pt>
                <c:pt idx="40">
                  <c:v>4.2559171068584411E-3</c:v>
                </c:pt>
                <c:pt idx="41">
                  <c:v>4.2813652239153399E-3</c:v>
                </c:pt>
                <c:pt idx="42">
                  <c:v>4.3084575709204948E-3</c:v>
                </c:pt>
                <c:pt idx="43">
                  <c:v>4.3214545839732471E-3</c:v>
                </c:pt>
                <c:pt idx="44">
                  <c:v>4.3473090088342742E-3</c:v>
                </c:pt>
                <c:pt idx="45">
                  <c:v>4.3473090088342742E-3</c:v>
                </c:pt>
                <c:pt idx="46">
                  <c:v>4.3783832615016394E-3</c:v>
                </c:pt>
                <c:pt idx="47">
                  <c:v>4.3985169671740439E-3</c:v>
                </c:pt>
                <c:pt idx="48">
                  <c:v>4.4112259749975657E-3</c:v>
                </c:pt>
                <c:pt idx="49">
                  <c:v>4.4239016887196985E-3</c:v>
                </c:pt>
                <c:pt idx="50">
                  <c:v>4.4365460576854749E-3</c:v>
                </c:pt>
                <c:pt idx="51">
                  <c:v>4.4613300627882125E-3</c:v>
                </c:pt>
                <c:pt idx="52">
                  <c:v>4.4868490738275467E-3</c:v>
                </c:pt>
                <c:pt idx="53">
                  <c:v>4.4993659601176034E-3</c:v>
                </c:pt>
                <c:pt idx="54">
                  <c:v>4.5118631982714987E-3</c:v>
                </c:pt>
                <c:pt idx="55">
                  <c:v>4.5491160473149529E-3</c:v>
                </c:pt>
                <c:pt idx="56">
                  <c:v>4.5491160473149529E-3</c:v>
                </c:pt>
                <c:pt idx="57">
                  <c:v>4.5679491875241455E-3</c:v>
                </c:pt>
                <c:pt idx="58">
                  <c:v>4.5803535056163905E-3</c:v>
                </c:pt>
                <c:pt idx="59">
                  <c:v>4.5927509370486024E-3</c:v>
                </c:pt>
                <c:pt idx="60">
                  <c:v>4.6051434529130819E-3</c:v>
                </c:pt>
                <c:pt idx="61">
                  <c:v>4.6175330243214529E-3</c:v>
                </c:pt>
                <c:pt idx="62">
                  <c:v>4.6547037833346424E-3</c:v>
                </c:pt>
                <c:pt idx="63">
                  <c:v>4.6671012885627691E-3</c:v>
                </c:pt>
                <c:pt idx="64">
                  <c:v>4.6795057052785418E-3</c:v>
                </c:pt>
                <c:pt idx="65">
                  <c:v>4.6919190047455522E-3</c:v>
                </c:pt>
                <c:pt idx="66">
                  <c:v>4.7043431582493526E-3</c:v>
                </c:pt>
                <c:pt idx="67">
                  <c:v>4.7417004562349428E-3</c:v>
                </c:pt>
                <c:pt idx="68">
                  <c:v>4.7541877392614515E-3</c:v>
                </c:pt>
                <c:pt idx="69">
                  <c:v>4.7666957331346247E-3</c:v>
                </c:pt>
                <c:pt idx="70">
                  <c:v>4.7792261952574753E-3</c:v>
                </c:pt>
                <c:pt idx="71">
                  <c:v>4.7917800268976367E-3</c:v>
                </c:pt>
                <c:pt idx="72">
                  <c:v>4.8295886114078602E-3</c:v>
                </c:pt>
                <c:pt idx="73">
                  <c:v>4.8422427936470613E-3</c:v>
                </c:pt>
                <c:pt idx="74">
                  <c:v>4.8549237817141488E-3</c:v>
                </c:pt>
                <c:pt idx="75">
                  <c:v>4.8676322628967133E-3</c:v>
                </c:pt>
                <c:pt idx="76">
                  <c:v>4.931611121359241E-3</c:v>
                </c:pt>
                <c:pt idx="77">
                  <c:v>4.9444989948537995E-3</c:v>
                </c:pt>
                <c:pt idx="78">
                  <c:v>4.9574191727571769E-3</c:v>
                </c:pt>
                <c:pt idx="79">
                  <c:v>5.0094366759341133E-3</c:v>
                </c:pt>
                <c:pt idx="80">
                  <c:v>5.0225286865727831E-3</c:v>
                </c:pt>
                <c:pt idx="81">
                  <c:v>5.0356571259650941E-3</c:v>
                </c:pt>
                <c:pt idx="82">
                  <c:v>5.048822681538302E-3</c:v>
                </c:pt>
                <c:pt idx="83">
                  <c:v>5.0620260407258149E-3</c:v>
                </c:pt>
                <c:pt idx="84">
                  <c:v>5.1018698144962345E-3</c:v>
                </c:pt>
                <c:pt idx="85">
                  <c:v>5.1152312627113306E-3</c:v>
                </c:pt>
                <c:pt idx="86">
                  <c:v>5.1286339518764228E-3</c:v>
                </c:pt>
                <c:pt idx="87">
                  <c:v>5.1420785694899201E-3</c:v>
                </c:pt>
                <c:pt idx="88">
                  <c:v>5.1555658030607741E-3</c:v>
                </c:pt>
                <c:pt idx="89">
                  <c:v>5.2099546474736113E-3</c:v>
                </c:pt>
                <c:pt idx="90">
                  <c:v>5.2099546474736113E-3</c:v>
                </c:pt>
                <c:pt idx="91">
                  <c:v>5.2236652738423522E-3</c:v>
                </c:pt>
                <c:pt idx="92">
                  <c:v>5.2374226414514209E-3</c:v>
                </c:pt>
                <c:pt idx="93">
                  <c:v>5.2512271976625268E-3</c:v>
                </c:pt>
                <c:pt idx="94">
                  <c:v>5.2929179018701058E-3</c:v>
                </c:pt>
                <c:pt idx="95">
                  <c:v>5.30690463596454E-3</c:v>
                </c:pt>
                <c:pt idx="96">
                  <c:v>5.3209350301296979E-3</c:v>
                </c:pt>
                <c:pt idx="97">
                  <c:v>5.3350083305913933E-3</c:v>
                </c:pt>
                <c:pt idx="98">
                  <c:v>5.3491237835613858E-3</c:v>
                </c:pt>
                <c:pt idx="99">
                  <c:v>5.3991789152413082E-3</c:v>
                </c:pt>
                <c:pt idx="100">
                  <c:v>5.4059920444678791E-3</c:v>
                </c:pt>
                <c:pt idx="101">
                  <c:v>5.4128264672570481E-3</c:v>
                </c:pt>
                <c:pt idx="102">
                  <c:v>5.4271685958866556E-3</c:v>
                </c:pt>
                <c:pt idx="103">
                  <c:v>5.4415479425840019E-3</c:v>
                </c:pt>
                <c:pt idx="104">
                  <c:v>5.4924308613790839E-3</c:v>
                </c:pt>
                <c:pt idx="105">
                  <c:v>5.4994222652418046E-3</c:v>
                </c:pt>
                <c:pt idx="106">
                  <c:v>5.5139762685847415E-3</c:v>
                </c:pt>
                <c:pt idx="107">
                  <c:v>5.5285629164485428E-3</c:v>
                </c:pt>
                <c:pt idx="108">
                  <c:v>5.5431814465398688E-3</c:v>
                </c:pt>
                <c:pt idx="109">
                  <c:v>5.601959142943258E-3</c:v>
                </c:pt>
                <c:pt idx="110">
                  <c:v>5.601959142943258E-3</c:v>
                </c:pt>
                <c:pt idx="111">
                  <c:v>5.61672564940352E-3</c:v>
                </c:pt>
                <c:pt idx="112">
                  <c:v>5.6315194641118893E-3</c:v>
                </c:pt>
                <c:pt idx="113">
                  <c:v>5.6463398246986429E-3</c:v>
                </c:pt>
                <c:pt idx="114">
                  <c:v>5.6985803914971706E-3</c:v>
                </c:pt>
                <c:pt idx="115">
                  <c:v>5.7058714781268449E-3</c:v>
                </c:pt>
                <c:pt idx="116">
                  <c:v>5.7208131322283862E-3</c:v>
                </c:pt>
                <c:pt idx="117">
                  <c:v>5.7357767577785879E-3</c:v>
                </c:pt>
                <c:pt idx="118">
                  <c:v>5.7507615923357847E-3</c:v>
                </c:pt>
                <c:pt idx="119">
                  <c:v>5.8111613351002666E-3</c:v>
                </c:pt>
                <c:pt idx="120">
                  <c:v>5.8262318169583667E-3</c:v>
                </c:pt>
                <c:pt idx="121">
                  <c:v>5.8413194486710467E-3</c:v>
                </c:pt>
                <c:pt idx="122">
                  <c:v>5.8564234842845737E-3</c:v>
                </c:pt>
                <c:pt idx="123">
                  <c:v>5.8869102431109146E-3</c:v>
                </c:pt>
                <c:pt idx="124">
                  <c:v>5.9169887462354308E-3</c:v>
                </c:pt>
                <c:pt idx="125">
                  <c:v>5.9321636116223091E-3</c:v>
                </c:pt>
                <c:pt idx="126">
                  <c:v>5.9473504049400031E-3</c:v>
                </c:pt>
                <c:pt idx="127">
                  <c:v>5.9625483801513694E-3</c:v>
                </c:pt>
                <c:pt idx="128">
                  <c:v>5.9931733150262786E-3</c:v>
                </c:pt>
                <c:pt idx="129">
                  <c:v>6.0234371788526614E-3</c:v>
                </c:pt>
                <c:pt idx="130">
                  <c:v>6.0386798726137607E-3</c:v>
                </c:pt>
                <c:pt idx="131">
                  <c:v>6.0539292718197546E-3</c:v>
                </c:pt>
                <c:pt idx="132">
                  <c:v>6.0691847811546731E-3</c:v>
                </c:pt>
                <c:pt idx="133">
                  <c:v>6.0999100072981925E-3</c:v>
                </c:pt>
                <c:pt idx="134">
                  <c:v>6.1302695854329511E-3</c:v>
                </c:pt>
                <c:pt idx="135">
                  <c:v>6.1455572716707513E-3</c:v>
                </c:pt>
                <c:pt idx="136">
                  <c:v>6.1608518693564871E-3</c:v>
                </c:pt>
                <c:pt idx="137">
                  <c:v>6.1761535371884302E-3</c:v>
                </c:pt>
                <c:pt idx="138">
                  <c:v>6.2527734830259592E-3</c:v>
                </c:pt>
                <c:pt idx="139">
                  <c:v>6.2681209044674994E-3</c:v>
                </c:pt>
                <c:pt idx="140">
                  <c:v>6.2756907554850517E-3</c:v>
                </c:pt>
                <c:pt idx="141">
                  <c:v>6.2910492535047944E-3</c:v>
                </c:pt>
                <c:pt idx="142">
                  <c:v>6.3449839022679325E-3</c:v>
                </c:pt>
                <c:pt idx="143">
                  <c:v>6.3525685020212773E-3</c:v>
                </c:pt>
                <c:pt idx="144">
                  <c:v>6.3679704305687644E-3</c:v>
                </c:pt>
                <c:pt idx="145">
                  <c:v>6.3833815266164176E-3</c:v>
                </c:pt>
                <c:pt idx="146">
                  <c:v>6.3988019506345554E-3</c:v>
                </c:pt>
                <c:pt idx="147">
                  <c:v>6.4451207952589754E-3</c:v>
                </c:pt>
                <c:pt idx="148">
                  <c:v>6.4605801359184506E-3</c:v>
                </c:pt>
                <c:pt idx="149">
                  <c:v>6.4760496069404087E-3</c:v>
                </c:pt>
                <c:pt idx="150">
                  <c:v>6.4915293688109794E-3</c:v>
                </c:pt>
                <c:pt idx="151">
                  <c:v>6.5070195820189289E-3</c:v>
                </c:pt>
                <c:pt idx="152">
                  <c:v>6.5535545345959808E-3</c:v>
                </c:pt>
                <c:pt idx="153">
                  <c:v>6.5690881580937974E-3</c:v>
                </c:pt>
                <c:pt idx="154">
                  <c:v>6.5846330354123479E-3</c:v>
                </c:pt>
                <c:pt idx="155">
                  <c:v>6.6001893270544497E-3</c:v>
                </c:pt>
                <c:pt idx="156">
                  <c:v>6.6157571935290729E-3</c:v>
                </c:pt>
                <c:pt idx="157">
                  <c:v>6.6625318470482963E-3</c:v>
                </c:pt>
                <c:pt idx="158">
                  <c:v>6.6781476179690437E-3</c:v>
                </c:pt>
                <c:pt idx="159">
                  <c:v>6.6937757662961436E-3</c:v>
                </c:pt>
                <c:pt idx="160">
                  <c:v>6.709416452551741E-3</c:v>
                </c:pt>
                <c:pt idx="161">
                  <c:v>6.7250698372606161E-3</c:v>
                </c:pt>
                <c:pt idx="162">
                  <c:v>6.7958399053888339E-3</c:v>
                </c:pt>
                <c:pt idx="163">
                  <c:v>6.8115681173190794E-3</c:v>
                </c:pt>
                <c:pt idx="164">
                  <c:v>6.8273100669142446E-3</c:v>
                </c:pt>
                <c:pt idx="165">
                  <c:v>6.8591927766779824E-3</c:v>
                </c:pt>
                <c:pt idx="166">
                  <c:v>6.8904184181234106E-3</c:v>
                </c:pt>
                <c:pt idx="167">
                  <c:v>6.9062314382002492E-3</c:v>
                </c:pt>
                <c:pt idx="168">
                  <c:v>6.9220591488249961E-3</c:v>
                </c:pt>
                <c:pt idx="169">
                  <c:v>6.9379017088193034E-3</c:v>
                </c:pt>
                <c:pt idx="170">
                  <c:v>6.9700176620386359E-3</c:v>
                </c:pt>
                <c:pt idx="171">
                  <c:v>7.0014236190589678E-3</c:v>
                </c:pt>
                <c:pt idx="172">
                  <c:v>7.0173428083483589E-3</c:v>
                </c:pt>
                <c:pt idx="173">
                  <c:v>7.0332778000049903E-3</c:v>
                </c:pt>
                <c:pt idx="174">
                  <c:v>7.0492287528704971E-3</c:v>
                </c:pt>
                <c:pt idx="175">
                  <c:v>7.0815914636329982E-3</c:v>
                </c:pt>
                <c:pt idx="176">
                  <c:v>7.1131953533730367E-3</c:v>
                </c:pt>
                <c:pt idx="177">
                  <c:v>7.1292284950195423E-3</c:v>
                </c:pt>
                <c:pt idx="178">
                  <c:v>7.1452785509890336E-3</c:v>
                </c:pt>
                <c:pt idx="179">
                  <c:v>7.1613456801422623E-3</c:v>
                </c:pt>
                <c:pt idx="180">
                  <c:v>7.2022469411914727E-3</c:v>
                </c:pt>
                <c:pt idx="181">
                  <c:v>7.2419429840479051E-3</c:v>
                </c:pt>
                <c:pt idx="182">
                  <c:v>7.2581158885704662E-3</c:v>
                </c:pt>
                <c:pt idx="183">
                  <c:v>7.2743069783915114E-3</c:v>
                </c:pt>
                <c:pt idx="184">
                  <c:v>7.3155512593323525E-3</c:v>
                </c:pt>
                <c:pt idx="185">
                  <c:v>7.3392563683925289E-3</c:v>
                </c:pt>
                <c:pt idx="186">
                  <c:v>7.3555407680334448E-3</c:v>
                </c:pt>
                <c:pt idx="187">
                  <c:v>7.3718443063241568E-3</c:v>
                </c:pt>
                <c:pt idx="188">
                  <c:v>7.3881671421671203E-3</c:v>
                </c:pt>
                <c:pt idx="189">
                  <c:v>7.4213396842426572E-3</c:v>
                </c:pt>
                <c:pt idx="190">
                  <c:v>7.4536546392114092E-3</c:v>
                </c:pt>
                <c:pt idx="191">
                  <c:v>7.470076346452398E-3</c:v>
                </c:pt>
                <c:pt idx="192">
                  <c:v>7.486518304720329E-3</c:v>
                </c:pt>
                <c:pt idx="193">
                  <c:v>7.5029806997205665E-3</c:v>
                </c:pt>
                <c:pt idx="194">
                  <c:v>7.5364441550297727E-3</c:v>
                </c:pt>
                <c:pt idx="195">
                  <c:v>7.5690390791401411E-3</c:v>
                </c:pt>
                <c:pt idx="196">
                  <c:v>7.585606705077387E-3</c:v>
                </c:pt>
                <c:pt idx="197">
                  <c:v>7.6021958653706692E-3</c:v>
                </c:pt>
                <c:pt idx="198">
                  <c:v>7.6188067209877501E-3</c:v>
                </c:pt>
                <c:pt idx="199">
                  <c:v>7.6525825872950266E-3</c:v>
                </c:pt>
                <c:pt idx="200">
                  <c:v>7.6854703161439823E-3</c:v>
                </c:pt>
                <c:pt idx="201">
                  <c:v>7.7021920629955195E-3</c:v>
                </c:pt>
                <c:pt idx="202">
                  <c:v>7.7189364710391088E-3</c:v>
                </c:pt>
                <c:pt idx="203">
                  <c:v>7.7357037012642351E-3</c:v>
                </c:pt>
                <c:pt idx="204">
                  <c:v>7.7698139079392242E-3</c:v>
                </c:pt>
                <c:pt idx="205">
                  <c:v>7.8198878199342101E-3</c:v>
                </c:pt>
                <c:pt idx="206">
                  <c:v>7.8198878199342101E-3</c:v>
                </c:pt>
                <c:pt idx="207">
                  <c:v>7.8367953641892956E-3</c:v>
                </c:pt>
                <c:pt idx="208">
                  <c:v>7.8537268576365764E-3</c:v>
                </c:pt>
                <c:pt idx="209">
                  <c:v>7.8969623105686424E-3</c:v>
                </c:pt>
                <c:pt idx="210">
                  <c:v>7.9216955436855561E-3</c:v>
                </c:pt>
                <c:pt idx="211">
                  <c:v>7.9387491983748271E-3</c:v>
                </c:pt>
                <c:pt idx="212">
                  <c:v>7.9558277683921628E-3</c:v>
                </c:pt>
                <c:pt idx="213">
                  <c:v>7.9729314147696153E-3</c:v>
                </c:pt>
                <c:pt idx="214">
                  <c:v>8.0077714279374566E-3</c:v>
                </c:pt>
                <c:pt idx="215">
                  <c:v>8.0415999846851077E-3</c:v>
                </c:pt>
                <c:pt idx="216">
                  <c:v>8.058831428492591E-3</c:v>
                </c:pt>
                <c:pt idx="217">
                  <c:v>8.0760889149333413E-3</c:v>
                </c:pt>
                <c:pt idx="218">
                  <c:v>8.0933726050654818E-3</c:v>
                </c:pt>
                <c:pt idx="219">
                  <c:v>8.128605753374896E-3</c:v>
                </c:pt>
                <c:pt idx="220">
                  <c:v>8.1627726237599105E-3</c:v>
                </c:pt>
                <c:pt idx="221">
                  <c:v>8.1801897483199069E-3</c:v>
                </c:pt>
                <c:pt idx="222">
                  <c:v>8.1976340429843284E-3</c:v>
                </c:pt>
                <c:pt idx="223">
                  <c:v>8.2151056688338931E-3</c:v>
                </c:pt>
                <c:pt idx="224">
                  <c:v>8.2507492197007957E-3</c:v>
                </c:pt>
                <c:pt idx="225">
                  <c:v>8.2852687058194811E-3</c:v>
                </c:pt>
                <c:pt idx="226">
                  <c:v>8.3028794039271027E-3</c:v>
                </c:pt>
                <c:pt idx="227">
                  <c:v>8.3205183997762649E-3</c:v>
                </c:pt>
                <c:pt idx="228">
                  <c:v>8.3381858544737484E-3</c:v>
                </c:pt>
                <c:pt idx="229">
                  <c:v>8.3742559100293129E-3</c:v>
                </c:pt>
                <c:pt idx="230">
                  <c:v>8.4091434839650425E-3</c:v>
                </c:pt>
                <c:pt idx="231">
                  <c:v>8.4269556495996743E-3</c:v>
                </c:pt>
                <c:pt idx="232">
                  <c:v>8.444797240786733E-3</c:v>
                </c:pt>
                <c:pt idx="233">
                  <c:v>8.4905509425457753E-3</c:v>
                </c:pt>
                <c:pt idx="234">
                  <c:v>8.4991799158372783E-3</c:v>
                </c:pt>
                <c:pt idx="235">
                  <c:v>8.5344522196806813E-3</c:v>
                </c:pt>
                <c:pt idx="236">
                  <c:v>8.5524737480363842E-3</c:v>
                </c:pt>
                <c:pt idx="237">
                  <c:v>8.570525829930049E-3</c:v>
                </c:pt>
                <c:pt idx="238">
                  <c:v>8.588608626516241E-3</c:v>
                </c:pt>
                <c:pt idx="239">
                  <c:v>8.6255753371563808E-3</c:v>
                </c:pt>
                <c:pt idx="240">
                  <c:v>8.661250183031443E-3</c:v>
                </c:pt>
                <c:pt idx="241">
                  <c:v>8.6794889705430287E-3</c:v>
                </c:pt>
                <c:pt idx="242">
                  <c:v>8.7072679404789632E-3</c:v>
                </c:pt>
                <c:pt idx="243">
                  <c:v>8.7160617518586159E-3</c:v>
                </c:pt>
                <c:pt idx="244">
                  <c:v>8.7534962827781077E-3</c:v>
                </c:pt>
                <c:pt idx="245">
                  <c:v>8.8080565972426944E-3</c:v>
                </c:pt>
                <c:pt idx="246">
                  <c:v>8.8169322015315358E-3</c:v>
                </c:pt>
                <c:pt idx="247">
                  <c:v>8.8354439671323899E-3</c:v>
                </c:pt>
                <c:pt idx="248">
                  <c:v>8.853988838466784E-3</c:v>
                </c:pt>
                <c:pt idx="249">
                  <c:v>8.9285026406484575E-3</c:v>
                </c:pt>
                <c:pt idx="250">
                  <c:v>8.9285026406484575E-3</c:v>
                </c:pt>
                <c:pt idx="251">
                  <c:v>8.9472154853121617E-3</c:v>
                </c:pt>
                <c:pt idx="252">
                  <c:v>8.9659624136014596E-3</c:v>
                </c:pt>
                <c:pt idx="253">
                  <c:v>8.9847435885094858E-3</c:v>
                </c:pt>
                <c:pt idx="254">
                  <c:v>9.041294222973029E-3</c:v>
                </c:pt>
                <c:pt idx="255">
                  <c:v>9.0602140143971228E-3</c:v>
                </c:pt>
                <c:pt idx="256">
                  <c:v>9.0791688674794081E-3</c:v>
                </c:pt>
                <c:pt idx="257">
                  <c:v>9.0981589452376159E-3</c:v>
                </c:pt>
                <c:pt idx="258">
                  <c:v>9.1171843836104806E-3</c:v>
                </c:pt>
                <c:pt idx="259">
                  <c:v>9.1744730300209638E-3</c:v>
                </c:pt>
                <c:pt idx="260">
                  <c:v>9.1936400242887458E-3</c:v>
                </c:pt>
                <c:pt idx="261">
                  <c:v>9.212842408809015E-3</c:v>
                </c:pt>
                <c:pt idx="262">
                  <c:v>9.2320800342243232E-3</c:v>
                </c:pt>
                <c:pt idx="263">
                  <c:v>9.251352151690163E-3</c:v>
                </c:pt>
                <c:pt idx="264">
                  <c:v>9.3295324645343986E-3</c:v>
                </c:pt>
                <c:pt idx="265">
                  <c:v>9.3388599193242414E-3</c:v>
                </c:pt>
                <c:pt idx="266">
                  <c:v>9.3481986636008204E-3</c:v>
                </c:pt>
                <c:pt idx="267">
                  <c:v>9.367658859432729E-3</c:v>
                </c:pt>
                <c:pt idx="268">
                  <c:v>9.3871472558467277E-3</c:v>
                </c:pt>
                <c:pt idx="269">
                  <c:v>9.455926019570059E-3</c:v>
                </c:pt>
                <c:pt idx="270">
                  <c:v>9.4755256443957853E-3</c:v>
                </c:pt>
                <c:pt idx="271">
                  <c:v>9.4951482147478602E-3</c:v>
                </c:pt>
                <c:pt idx="272">
                  <c:v>9.5147928414332159E-3</c:v>
                </c:pt>
                <c:pt idx="273">
                  <c:v>9.5548146376486249E-3</c:v>
                </c:pt>
                <c:pt idx="274">
                  <c:v>9.6133156968689435E-3</c:v>
                </c:pt>
                <c:pt idx="275">
                  <c:v>9.6133156968689435E-3</c:v>
                </c:pt>
                <c:pt idx="276">
                  <c:v>9.6330739875134137E-3</c:v>
                </c:pt>
                <c:pt idx="277">
                  <c:v>9.652848109647047E-3</c:v>
                </c:pt>
                <c:pt idx="278">
                  <c:v>9.7031963009435174E-3</c:v>
                </c:pt>
                <c:pt idx="279">
                  <c:v>9.7320851261186933E-3</c:v>
                </c:pt>
                <c:pt idx="280">
                  <c:v>9.751925065328463E-3</c:v>
                </c:pt>
                <c:pt idx="281">
                  <c:v>9.7717754997551018E-3</c:v>
                </c:pt>
                <c:pt idx="282">
                  <c:v>9.7916355399561786E-3</c:v>
                </c:pt>
                <c:pt idx="283">
                  <c:v>9.8318398793998361E-3</c:v>
                </c:pt>
                <c:pt idx="284">
                  <c:v>9.8711539690662341E-3</c:v>
                </c:pt>
                <c:pt idx="285">
                  <c:v>9.8910486958982691E-3</c:v>
                </c:pt>
                <c:pt idx="286">
                  <c:v>9.9109476914817432E-3</c:v>
                </c:pt>
                <c:pt idx="287">
                  <c:v>9.9308500662482375E-3</c:v>
                </c:pt>
                <c:pt idx="288">
                  <c:v>9.9709923882014932E-3</c:v>
                </c:pt>
                <c:pt idx="289">
                  <c:v>1.0010475565176521E-2</c:v>
                </c:pt>
                <c:pt idx="290">
                  <c:v>1.0030381491721887E-2</c:v>
                </c:pt>
                <c:pt idx="291">
                  <c:v>1.0050285459668752E-2</c:v>
                </c:pt>
                <c:pt idx="292">
                  <c:v>1.007018657932358E-2</c:v>
                </c:pt>
                <c:pt idx="293">
                  <c:v>1.0110173308324104E-2</c:v>
                </c:pt>
                <c:pt idx="294">
                  <c:v>1.014974478052013E-2</c:v>
                </c:pt>
                <c:pt idx="295">
                  <c:v>1.0169618312680928E-2</c:v>
                </c:pt>
                <c:pt idx="296">
                  <c:v>1.0189483658008779E-2</c:v>
                </c:pt>
                <c:pt idx="297">
                  <c:v>1.0209339926685891E-2</c:v>
                </c:pt>
                <c:pt idx="298">
                  <c:v>1.0288656437854449E-2</c:v>
                </c:pt>
                <c:pt idx="299">
                  <c:v>1.0288656437854449E-2</c:v>
                </c:pt>
                <c:pt idx="300">
                  <c:v>1.0308453975350775E-2</c:v>
                </c:pt>
                <c:pt idx="301">
                  <c:v>1.0328237096901272E-2</c:v>
                </c:pt>
                <c:pt idx="302">
                  <c:v>1.03480049125613E-2</c:v>
                </c:pt>
                <c:pt idx="303">
                  <c:v>1.0397239498564116E-2</c:v>
                </c:pt>
                <c:pt idx="304">
                  <c:v>1.0426905316780961E-2</c:v>
                </c:pt>
                <c:pt idx="305">
                  <c:v>1.0446583253196074E-2</c:v>
                </c:pt>
                <c:pt idx="306">
                  <c:v>1.0466240543681003E-2</c:v>
                </c:pt>
                <c:pt idx="307">
                  <c:v>1.052489942571096E-2</c:v>
                </c:pt>
                <c:pt idx="308">
                  <c:v>1.052489942571096E-2</c:v>
                </c:pt>
                <c:pt idx="309">
                  <c:v>1.0564186154143172E-2</c:v>
                </c:pt>
                <c:pt idx="310">
                  <c:v>1.057405382155473E-2</c:v>
                </c:pt>
                <c:pt idx="311">
                  <c:v>1.0583920802985425E-2</c:v>
                </c:pt>
                <c:pt idx="312">
                  <c:v>1.0603422035306842E-2</c:v>
                </c:pt>
                <c:pt idx="313">
                  <c:v>1.062289500603697E-2</c:v>
                </c:pt>
                <c:pt idx="314">
                  <c:v>1.0690671840428895E-2</c:v>
                </c:pt>
                <c:pt idx="315">
                  <c:v>1.0700486074298077E-2</c:v>
                </c:pt>
                <c:pt idx="316">
                  <c:v>1.0719804087864659E-2</c:v>
                </c:pt>
                <c:pt idx="317">
                  <c:v>1.0739088380039341E-2</c:v>
                </c:pt>
                <c:pt idx="318">
                  <c:v>1.0758338040795401E-2</c:v>
                </c:pt>
                <c:pt idx="319">
                  <c:v>1.0825253744115264E-2</c:v>
                </c:pt>
                <c:pt idx="320">
                  <c:v>1.0834972168550117E-2</c:v>
                </c:pt>
                <c:pt idx="321">
                  <c:v>1.0854035021254482E-2</c:v>
                </c:pt>
                <c:pt idx="322">
                  <c:v>1.0873057782042395E-2</c:v>
                </c:pt>
                <c:pt idx="323">
                  <c:v>1.0892039540773446E-2</c:v>
                </c:pt>
                <c:pt idx="324">
                  <c:v>1.0957955902282834E-2</c:v>
                </c:pt>
                <c:pt idx="325">
                  <c:v>1.0967538351774664E-2</c:v>
                </c:pt>
                <c:pt idx="326">
                  <c:v>1.0986301447566404E-2</c:v>
                </c:pt>
                <c:pt idx="327">
                  <c:v>1.1005018305707992E-2</c:v>
                </c:pt>
                <c:pt idx="328">
                  <c:v>1.1023689143847548E-2</c:v>
                </c:pt>
                <c:pt idx="329">
                  <c:v>1.1116368548064415E-2</c:v>
                </c:pt>
                <c:pt idx="330">
                  <c:v>1.1134772574457052E-2</c:v>
                </c:pt>
                <c:pt idx="331">
                  <c:v>1.1162129817421179E-2</c:v>
                </c:pt>
                <c:pt idx="332">
                  <c:v>1.1226157815250382E-2</c:v>
                </c:pt>
                <c:pt idx="333">
                  <c:v>1.1244310988421269E-2</c:v>
                </c:pt>
                <c:pt idx="334">
                  <c:v>1.1262423904389252E-2</c:v>
                </c:pt>
                <c:pt idx="335">
                  <c:v>1.1280497006510792E-2</c:v>
                </c:pt>
                <c:pt idx="336">
                  <c:v>1.1343309952604286E-2</c:v>
                </c:pt>
                <c:pt idx="337">
                  <c:v>1.1352400144030383E-2</c:v>
                </c:pt>
                <c:pt idx="338">
                  <c:v>1.1370280827618373E-2</c:v>
                </c:pt>
                <c:pt idx="339">
                  <c:v>1.138812435770209E-2</c:v>
                </c:pt>
                <c:pt idx="340">
                  <c:v>1.1405931177701945E-2</c:v>
                </c:pt>
                <c:pt idx="341">
                  <c:v>1.1485519012226936E-2</c:v>
                </c:pt>
                <c:pt idx="342">
                  <c:v>1.1485519012226936E-2</c:v>
                </c:pt>
                <c:pt idx="343">
                  <c:v>1.1494430146830048E-2</c:v>
                </c:pt>
                <c:pt idx="344">
                  <c:v>1.1512026018680288E-2</c:v>
                </c:pt>
                <c:pt idx="345">
                  <c:v>1.1529588284645342E-2</c:v>
                </c:pt>
                <c:pt idx="346">
                  <c:v>1.159072771872887E-2</c:v>
                </c:pt>
                <c:pt idx="347">
                  <c:v>1.1599510159615356E-2</c:v>
                </c:pt>
                <c:pt idx="348">
                  <c:v>1.1616911048701439E-2</c:v>
                </c:pt>
                <c:pt idx="349">
                  <c:v>1.1634280992980806E-2</c:v>
                </c:pt>
                <c:pt idx="350">
                  <c:v>1.1651620435996435E-2</c:v>
                </c:pt>
                <c:pt idx="351">
                  <c:v>1.1686284443623346E-2</c:v>
                </c:pt>
                <c:pt idx="352">
                  <c:v>1.1694939241310575E-2</c:v>
                </c:pt>
                <c:pt idx="353">
                  <c:v>1.1737875656689489E-2</c:v>
                </c:pt>
                <c:pt idx="354">
                  <c:v>1.1746481256273903E-2</c:v>
                </c:pt>
                <c:pt idx="355">
                  <c:v>1.1763627710482734E-2</c:v>
                </c:pt>
                <c:pt idx="356">
                  <c:v>1.1831960901859154E-2</c:v>
                </c:pt>
                <c:pt idx="357">
                  <c:v>1.1840468087262579E-2</c:v>
                </c:pt>
                <c:pt idx="358">
                  <c:v>1.1848961225231491E-2</c:v>
                </c:pt>
                <c:pt idx="359">
                  <c:v>1.1865951317167979E-2</c:v>
                </c:pt>
                <c:pt idx="360">
                  <c:v>1.1882916918886972E-2</c:v>
                </c:pt>
                <c:pt idx="361">
                  <c:v>1.1950634460848581E-2</c:v>
                </c:pt>
                <c:pt idx="362">
                  <c:v>1.1959020382262153E-2</c:v>
                </c:pt>
                <c:pt idx="363">
                  <c:v>1.1967393276833565E-2</c:v>
                </c:pt>
                <c:pt idx="364">
                  <c:v>1.1984221358929901E-2</c:v>
                </c:pt>
                <c:pt idx="365">
                  <c:v>1.2001028091444361E-2</c:v>
                </c:pt>
                <c:pt idx="366">
                  <c:v>1.2076491131344902E-2</c:v>
                </c:pt>
                <c:pt idx="367">
                  <c:v>1.2076491131344902E-2</c:v>
                </c:pt>
                <c:pt idx="368">
                  <c:v>1.2084757214823699E-2</c:v>
                </c:pt>
                <c:pt idx="369">
                  <c:v>1.2101445272678845E-2</c:v>
                </c:pt>
                <c:pt idx="370">
                  <c:v>1.2118115121969449E-2</c:v>
                </c:pt>
                <c:pt idx="371">
                  <c:v>1.219325940808666E-2</c:v>
                </c:pt>
                <c:pt idx="372">
                  <c:v>1.2209849404948148E-2</c:v>
                </c:pt>
                <c:pt idx="373">
                  <c:v>1.2226423745000744E-2</c:v>
                </c:pt>
                <c:pt idx="374">
                  <c:v>1.2242982862433653E-2</c:v>
                </c:pt>
                <c:pt idx="375">
                  <c:v>1.2276315416535963E-2</c:v>
                </c:pt>
                <c:pt idx="376">
                  <c:v>1.2309075790006263E-2</c:v>
                </c:pt>
                <c:pt idx="377">
                  <c:v>1.232556530743515E-2</c:v>
                </c:pt>
                <c:pt idx="378">
                  <c:v>1.2342042207535119E-2</c:v>
                </c:pt>
                <c:pt idx="379">
                  <c:v>1.2358506924546634E-2</c:v>
                </c:pt>
                <c:pt idx="380">
                  <c:v>1.239170332366556E-2</c:v>
                </c:pt>
                <c:pt idx="381">
                  <c:v>1.242425264678867E-2</c:v>
                </c:pt>
                <c:pt idx="382">
                  <c:v>1.2440662962232587E-2</c:v>
                </c:pt>
                <c:pt idx="383">
                  <c:v>1.2457063700191614E-2</c:v>
                </c:pt>
                <c:pt idx="384">
                  <c:v>1.24734552282743E-2</c:v>
                </c:pt>
                <c:pt idx="385">
                  <c:v>1.2506537652657785E-2</c:v>
                </c:pt>
                <c:pt idx="386">
                  <c:v>1.2538930592951305E-2</c:v>
                </c:pt>
                <c:pt idx="387">
                  <c:v>1.2555276918284621E-2</c:v>
                </c:pt>
                <c:pt idx="388">
                  <c:v>1.2571614233311523E-2</c:v>
                </c:pt>
                <c:pt idx="389">
                  <c:v>1.258794221022814E-2</c:v>
                </c:pt>
                <c:pt idx="390">
                  <c:v>1.2620887947938175E-2</c:v>
                </c:pt>
                <c:pt idx="391">
                  <c:v>1.2653152732399826E-2</c:v>
                </c:pt>
                <c:pt idx="392">
                  <c:v>1.2669428015411552E-2</c:v>
                </c:pt>
                <c:pt idx="393">
                  <c:v>1.2685691558926076E-2</c:v>
                </c:pt>
                <c:pt idx="394">
                  <c:v>1.2701942962688789E-2</c:v>
                </c:pt>
                <c:pt idx="395">
                  <c:v>1.2709911020086577E-2</c:v>
                </c:pt>
                <c:pt idx="396">
                  <c:v>1.2758575064063514E-2</c:v>
                </c:pt>
                <c:pt idx="397">
                  <c:v>1.2783003875874095E-2</c:v>
                </c:pt>
                <c:pt idx="398">
                  <c:v>1.2790949333093488E-2</c:v>
                </c:pt>
                <c:pt idx="399">
                  <c:v>1.2807114725515075E-2</c:v>
                </c:pt>
                <c:pt idx="400">
                  <c:v>1.2823265083633188E-2</c:v>
                </c:pt>
                <c:pt idx="401">
                  <c:v>1.2871621905256196E-2</c:v>
                </c:pt>
                <c:pt idx="402">
                  <c:v>1.2887708079215663E-2</c:v>
                </c:pt>
                <c:pt idx="403">
                  <c:v>1.2903777195367654E-2</c:v>
                </c:pt>
                <c:pt idx="404">
                  <c:v>1.2919828848990641E-2</c:v>
                </c:pt>
                <c:pt idx="405">
                  <c:v>1.2999811013531287E-2</c:v>
                </c:pt>
                <c:pt idx="406">
                  <c:v>1.3015749392506592E-2</c:v>
                </c:pt>
                <c:pt idx="407">
                  <c:v>1.303166747573703E-2</c:v>
                </c:pt>
                <c:pt idx="408">
                  <c:v>1.3047564858451002E-2</c:v>
                </c:pt>
                <c:pt idx="409">
                  <c:v>1.3095128755705208E-2</c:v>
                </c:pt>
                <c:pt idx="410">
                  <c:v>1.3110939288531898E-2</c:v>
                </c:pt>
                <c:pt idx="411">
                  <c:v>1.3126727096899792E-2</c:v>
                </c:pt>
                <c:pt idx="412">
                  <c:v>1.3142491776002147E-2</c:v>
                </c:pt>
                <c:pt idx="413">
                  <c:v>1.3181958171337195E-2</c:v>
                </c:pt>
                <c:pt idx="414">
                  <c:v>1.322880884438964E-2</c:v>
                </c:pt>
                <c:pt idx="415">
                  <c:v>1.3244409299743264E-2</c:v>
                </c:pt>
                <c:pt idx="416">
                  <c:v>1.3259983602460309E-2</c:v>
                </c:pt>
                <c:pt idx="417">
                  <c:v>1.3291099634338891E-2</c:v>
                </c:pt>
                <c:pt idx="418">
                  <c:v>1.3322011277301083E-2</c:v>
                </c:pt>
                <c:pt idx="419">
                  <c:v>1.3337448809544052E-2</c:v>
                </c:pt>
                <c:pt idx="420">
                  <c:v>1.3352857786195218E-2</c:v>
                </c:pt>
                <c:pt idx="421">
                  <c:v>1.336823780674278E-2</c:v>
                </c:pt>
                <c:pt idx="422">
                  <c:v>1.3398903212233205E-2</c:v>
                </c:pt>
                <c:pt idx="423">
                  <c:v>1.3429460317449926E-2</c:v>
                </c:pt>
                <c:pt idx="424">
                  <c:v>1.3444689549598331E-2</c:v>
                </c:pt>
                <c:pt idx="425">
                  <c:v>1.3459887422449838E-2</c:v>
                </c:pt>
                <c:pt idx="426">
                  <c:v>1.3475053535457025E-2</c:v>
                </c:pt>
                <c:pt idx="427">
                  <c:v>1.3505234437725819E-2</c:v>
                </c:pt>
                <c:pt idx="428">
                  <c:v>1.3535392377813505E-2</c:v>
                </c:pt>
                <c:pt idx="429">
                  <c:v>1.3550393683135801E-2</c:v>
                </c:pt>
                <c:pt idx="430">
                  <c:v>1.3565360825191969E-2</c:v>
                </c:pt>
                <c:pt idx="431">
                  <c:v>1.3580293403396355E-2</c:v>
                </c:pt>
                <c:pt idx="432">
                  <c:v>1.3617322037030763E-2</c:v>
                </c:pt>
                <c:pt idx="433">
                  <c:v>1.3654423815662418E-2</c:v>
                </c:pt>
                <c:pt idx="434">
                  <c:v>1.3669140598102938E-2</c:v>
                </c:pt>
                <c:pt idx="435">
                  <c:v>1.3683820012428767E-2</c:v>
                </c:pt>
                <c:pt idx="436">
                  <c:v>1.3720161173987689E-2</c:v>
                </c:pt>
                <c:pt idx="437">
                  <c:v>1.3742155975939864E-2</c:v>
                </c:pt>
                <c:pt idx="438">
                  <c:v>1.3756642540164588E-2</c:v>
                </c:pt>
                <c:pt idx="439">
                  <c:v>1.3771089332429674E-2</c:v>
                </c:pt>
                <c:pt idx="440">
                  <c:v>1.3785495952076484E-2</c:v>
                </c:pt>
                <c:pt idx="441">
                  <c:v>1.3814049130976291E-2</c:v>
                </c:pt>
                <c:pt idx="442">
                  <c:v>1.3842712691183119E-2</c:v>
                </c:pt>
                <c:pt idx="443">
                  <c:v>1.3856912437721721E-2</c:v>
                </c:pt>
                <c:pt idx="444">
                  <c:v>1.3871069607601602E-2</c:v>
                </c:pt>
                <c:pt idx="445">
                  <c:v>1.3885183800133715E-2</c:v>
                </c:pt>
                <c:pt idx="446">
                  <c:v>1.3913146082047695E-2</c:v>
                </c:pt>
                <c:pt idx="447">
                  <c:v>1.3941207052017388E-2</c:v>
                </c:pt>
                <c:pt idx="448">
                  <c:v>1.3955104416400153E-2</c:v>
                </c:pt>
                <c:pt idx="449">
                  <c:v>1.3968958400422744E-2</c:v>
                </c:pt>
                <c:pt idx="450">
                  <c:v>1.3982769081290361E-2</c:v>
                </c:pt>
                <c:pt idx="451">
                  <c:v>1.4010136320918664E-2</c:v>
                </c:pt>
                <c:pt idx="452">
                  <c:v>1.4037587307143769E-2</c:v>
                </c:pt>
                <c:pt idx="453">
                  <c:v>1.4051188066914359E-2</c:v>
                </c:pt>
                <c:pt idx="454">
                  <c:v>1.4064748239119466E-2</c:v>
                </c:pt>
                <c:pt idx="455">
                  <c:v>1.4078268289327544E-2</c:v>
                </c:pt>
                <c:pt idx="456">
                  <c:v>1.4085061862257532E-2</c:v>
                </c:pt>
                <c:pt idx="457">
                  <c:v>1.4131956581855785E-2</c:v>
                </c:pt>
                <c:pt idx="458">
                  <c:v>1.4158572101504006E-2</c:v>
                </c:pt>
                <c:pt idx="459">
                  <c:v>1.4158572101504006E-2</c:v>
                </c:pt>
                <c:pt idx="460">
                  <c:v>1.4171824334319474E-2</c:v>
                </c:pt>
                <c:pt idx="461">
                  <c:v>1.4204720764110198E-2</c:v>
                </c:pt>
                <c:pt idx="462">
                  <c:v>1.4224473950288171E-2</c:v>
                </c:pt>
                <c:pt idx="463">
                  <c:v>1.4237548853695089E-2</c:v>
                </c:pt>
                <c:pt idx="464">
                  <c:v>1.4250589688187362E-2</c:v>
                </c:pt>
                <c:pt idx="465">
                  <c:v>1.4263596919437708E-2</c:v>
                </c:pt>
                <c:pt idx="466">
                  <c:v>1.4289519759898856E-2</c:v>
                </c:pt>
                <c:pt idx="467">
                  <c:v>1.4315299125717443E-2</c:v>
                </c:pt>
                <c:pt idx="468">
                  <c:v>1.4328145326091328E-2</c:v>
                </c:pt>
                <c:pt idx="469">
                  <c:v>1.4340960717404694E-2</c:v>
                </c:pt>
                <c:pt idx="470">
                  <c:v>1.4353745765378914E-2</c:v>
                </c:pt>
                <c:pt idx="471">
                  <c:v>1.4379304153800598E-2</c:v>
                </c:pt>
                <c:pt idx="472">
                  <c:v>1.4404591838534255E-2</c:v>
                </c:pt>
                <c:pt idx="473">
                  <c:v>1.4417232155861878E-2</c:v>
                </c:pt>
                <c:pt idx="474">
                  <c:v>1.4429844924315881E-2</c:v>
                </c:pt>
                <c:pt idx="475">
                  <c:v>1.4442430609664563E-2</c:v>
                </c:pt>
                <c:pt idx="476">
                  <c:v>1.4467677410797993E-2</c:v>
                </c:pt>
                <c:pt idx="477">
                  <c:v>1.449251183559435E-2</c:v>
                </c:pt>
                <c:pt idx="478">
                  <c:v>1.4504969092162378E-2</c:v>
                </c:pt>
                <c:pt idx="479">
                  <c:v>1.4517402060366912E-2</c:v>
                </c:pt>
                <c:pt idx="480">
                  <c:v>1.4529811206021424E-2</c:v>
                </c:pt>
                <c:pt idx="481">
                  <c:v>1.4554795898938058E-2</c:v>
                </c:pt>
                <c:pt idx="482">
                  <c:v>1.457921887962165E-2</c:v>
                </c:pt>
                <c:pt idx="483">
                  <c:v>1.4591515899940191E-2</c:v>
                </c:pt>
                <c:pt idx="484">
                  <c:v>1.4603791892718153E-2</c:v>
                </c:pt>
                <c:pt idx="485">
                  <c:v>1.4634857981750477E-2</c:v>
                </c:pt>
                <c:pt idx="486">
                  <c:v>1.4640816001789868E-2</c:v>
                </c:pt>
                <c:pt idx="487">
                  <c:v>1.4664872748686926E-2</c:v>
                </c:pt>
                <c:pt idx="488">
                  <c:v>1.4677032359420887E-2</c:v>
                </c:pt>
                <c:pt idx="489">
                  <c:v>1.4689174203737814E-2</c:v>
                </c:pt>
                <c:pt idx="490">
                  <c:v>1.47012987475372E-2</c:v>
                </c:pt>
                <c:pt idx="491">
                  <c:v>1.4725894117962383E-2</c:v>
                </c:pt>
                <c:pt idx="492">
                  <c:v>1.4749633235745567E-2</c:v>
                </c:pt>
                <c:pt idx="493">
                  <c:v>1.4761678265650356E-2</c:v>
                </c:pt>
                <c:pt idx="494">
                  <c:v>1.4779941512020422E-2</c:v>
                </c:pt>
                <c:pt idx="495">
                  <c:v>1.4785725276404307E-2</c:v>
                </c:pt>
                <c:pt idx="496">
                  <c:v>1.4810186660691152E-2</c:v>
                </c:pt>
                <c:pt idx="497">
                  <c:v>1.484561342811077E-2</c:v>
                </c:pt>
                <c:pt idx="498">
                  <c:v>1.4857555464691254E-2</c:v>
                </c:pt>
                <c:pt idx="499">
                  <c:v>1.4863264944635465E-2</c:v>
                </c:pt>
                <c:pt idx="500">
                  <c:v>1.487518673945187E-2</c:v>
                </c:pt>
                <c:pt idx="501">
                  <c:v>1.4922779152473404E-2</c:v>
                </c:pt>
                <c:pt idx="502">
                  <c:v>1.4922779152473404E-2</c:v>
                </c:pt>
                <c:pt idx="503">
                  <c:v>1.4934655919713416E-2</c:v>
                </c:pt>
                <c:pt idx="504">
                  <c:v>1.4946525094783898E-2</c:v>
                </c:pt>
                <c:pt idx="505">
                  <c:v>1.495838714881392E-2</c:v>
                </c:pt>
                <c:pt idx="506">
                  <c:v>1.4993935296037122E-2</c:v>
                </c:pt>
                <c:pt idx="507">
                  <c:v>1.500577357730668E-2</c:v>
                </c:pt>
                <c:pt idx="508">
                  <c:v>1.5017607093264575E-2</c:v>
                </c:pt>
                <c:pt idx="509">
                  <c:v>1.5029436315073259E-2</c:v>
                </c:pt>
                <c:pt idx="510">
                  <c:v>1.5041261713901329E-2</c:v>
                </c:pt>
                <c:pt idx="511">
                  <c:v>1.5076719684266904E-2</c:v>
                </c:pt>
                <c:pt idx="512">
                  <c:v>1.5088534502965673E-2</c:v>
                </c:pt>
                <c:pt idx="513">
                  <c:v>1.5100347854609395E-2</c:v>
                </c:pt>
                <c:pt idx="514">
                  <c:v>1.5112160210400046E-2</c:v>
                </c:pt>
                <c:pt idx="515">
                  <c:v>1.5123971963007259E-2</c:v>
                </c:pt>
                <c:pt idx="516">
                  <c:v>1.5171843694147006E-2</c:v>
                </c:pt>
                <c:pt idx="517">
                  <c:v>1.5177433608180991E-2</c:v>
                </c:pt>
                <c:pt idx="518">
                  <c:v>1.5260088145748318E-2</c:v>
                </c:pt>
                <c:pt idx="519">
                  <c:v>1.5342716990455632E-2</c:v>
                </c:pt>
                <c:pt idx="520">
                  <c:v>1.5425320140607766E-2</c:v>
                </c:pt>
                <c:pt idx="521">
                  <c:v>1.5507897594509556E-2</c:v>
                </c:pt>
                <c:pt idx="522">
                  <c:v>1.5590449350469311E-2</c:v>
                </c:pt>
                <c:pt idx="523">
                  <c:v>1.5672975406794472E-2</c:v>
                </c:pt>
                <c:pt idx="524">
                  <c:v>1.575547576179074E-2</c:v>
                </c:pt>
                <c:pt idx="525">
                  <c:v>1.5837950413767295E-2</c:v>
                </c:pt>
                <c:pt idx="526">
                  <c:v>1.5920399361032449E-2</c:v>
                </c:pt>
                <c:pt idx="527">
                  <c:v>1.5990348589498993E-2</c:v>
                </c:pt>
                <c:pt idx="528">
                  <c:v>1.6072742471136436E-2</c:v>
                </c:pt>
                <c:pt idx="529">
                  <c:v>1.6155110607971146E-2</c:v>
                </c:pt>
                <c:pt idx="530">
                  <c:v>1.6260974666427508E-2</c:v>
                </c:pt>
                <c:pt idx="531">
                  <c:v>1.6331527058960127E-2</c:v>
                </c:pt>
                <c:pt idx="532">
                  <c:v>1.6402060533126317E-2</c:v>
                </c:pt>
                <c:pt idx="533">
                  <c:v>1.6484325674220202E-2</c:v>
                </c:pt>
                <c:pt idx="534">
                  <c:v>1.6566565062249516E-2</c:v>
                </c:pt>
                <c:pt idx="535">
                  <c:v>1.6648778695564026E-2</c:v>
                </c:pt>
                <c:pt idx="536">
                  <c:v>1.673722044852903E-2</c:v>
                </c:pt>
                <c:pt idx="537">
                  <c:v>1.6813128691442358E-2</c:v>
                </c:pt>
                <c:pt idx="538">
                  <c:v>1.6895265050709263E-2</c:v>
                </c:pt>
                <c:pt idx="539">
                  <c:v>1.698363552024084E-2</c:v>
                </c:pt>
                <c:pt idx="540">
                  <c:v>1.7071984682062266E-2</c:v>
                </c:pt>
                <c:pt idx="541">
                  <c:v>1.7154047856029767E-2</c:v>
                </c:pt>
                <c:pt idx="542">
                  <c:v>1.7236085298291803E-2</c:v>
                </c:pt>
                <c:pt idx="543">
                  <c:v>1.731809700716451E-2</c:v>
                </c:pt>
                <c:pt idx="544">
                  <c:v>1.7417231603519694E-2</c:v>
                </c:pt>
                <c:pt idx="545">
                  <c:v>1.7499182359865074E-2</c:v>
                </c:pt>
                <c:pt idx="546">
                  <c:v>1.7581107360097607E-2</c:v>
                </c:pt>
                <c:pt idx="547">
                  <c:v>1.7663006602553568E-2</c:v>
                </c:pt>
                <c:pt idx="548">
                  <c:v>1.7751159911148725E-2</c:v>
                </c:pt>
                <c:pt idx="549">
                  <c:v>1.783300982879232E-2</c:v>
                </c:pt>
                <c:pt idx="550">
                  <c:v>1.7914834000801596E-2</c:v>
                </c:pt>
                <c:pt idx="551">
                  <c:v>1.7996632425497892E-2</c:v>
                </c:pt>
                <c:pt idx="552">
                  <c:v>1.8078405101202556E-2</c:v>
                </c:pt>
                <c:pt idx="553">
                  <c:v>1.8160152026239534E-2</c:v>
                </c:pt>
                <c:pt idx="554">
                  <c:v>1.8241871896415549E-2</c:v>
                </c:pt>
                <c:pt idx="555">
                  <c:v>1.8323541528801987E-2</c:v>
                </c:pt>
                <c:pt idx="556">
                  <c:v>1.8405119583991294E-2</c:v>
                </c:pt>
                <c:pt idx="557">
                  <c:v>1.8486564169619111E-2</c:v>
                </c:pt>
                <c:pt idx="558">
                  <c:v>1.8567833389861239E-2</c:v>
                </c:pt>
                <c:pt idx="559">
                  <c:v>1.8648885345448403E-2</c:v>
                </c:pt>
                <c:pt idx="560">
                  <c:v>1.8729678133693195E-2</c:v>
                </c:pt>
                <c:pt idx="561">
                  <c:v>1.8810169848506586E-2</c:v>
                </c:pt>
                <c:pt idx="562">
                  <c:v>1.8890318580435276E-2</c:v>
                </c:pt>
                <c:pt idx="563">
                  <c:v>1.8970082416693845E-2</c:v>
                </c:pt>
                <c:pt idx="564">
                  <c:v>1.9049419441199519E-2</c:v>
                </c:pt>
                <c:pt idx="565">
                  <c:v>1.912828773462168E-2</c:v>
                </c:pt>
                <c:pt idx="566">
                  <c:v>1.9200644428523022E-2</c:v>
                </c:pt>
                <c:pt idx="567">
                  <c:v>1.9278487056967247E-2</c:v>
                </c:pt>
                <c:pt idx="568">
                  <c:v>1.9355754466472613E-2</c:v>
                </c:pt>
                <c:pt idx="569">
                  <c:v>1.9432445306285774E-2</c:v>
                </c:pt>
                <c:pt idx="570">
                  <c:v>1.9514412271949808E-2</c:v>
                </c:pt>
                <c:pt idx="571">
                  <c:v>1.9589912771297919E-2</c:v>
                </c:pt>
                <c:pt idx="572">
                  <c:v>1.9664836583429789E-2</c:v>
                </c:pt>
                <c:pt idx="573">
                  <c:v>1.9739183675330087E-2</c:v>
                </c:pt>
                <c:pt idx="574">
                  <c:v>1.9812954014236325E-2</c:v>
                </c:pt>
                <c:pt idx="575">
                  <c:v>1.9886147567639727E-2</c:v>
                </c:pt>
                <c:pt idx="576">
                  <c:v>1.9958764303286958E-2</c:v>
                </c:pt>
                <c:pt idx="577">
                  <c:v>2.0052213093898746E-2</c:v>
                </c:pt>
                <c:pt idx="578">
                  <c:v>2.009671179586852E-2</c:v>
                </c:pt>
                <c:pt idx="579">
                  <c:v>2.0162113646337687E-2</c:v>
                </c:pt>
                <c:pt idx="580">
                  <c:v>2.0232497341067912E-2</c:v>
                </c:pt>
                <c:pt idx="581">
                  <c:v>2.0302304102487234E-2</c:v>
                </c:pt>
                <c:pt idx="582">
                  <c:v>2.0400048080080942E-2</c:v>
                </c:pt>
                <c:pt idx="583">
                  <c:v>2.0484508743661096E-2</c:v>
                </c:pt>
                <c:pt idx="584">
                  <c:v>2.0552217414290877E-2</c:v>
                </c:pt>
                <c:pt idx="585">
                  <c:v>2.0628892108123659E-2</c:v>
                </c:pt>
                <c:pt idx="586">
                  <c:v>2.068590345260064E-2</c:v>
                </c:pt>
                <c:pt idx="587">
                  <c:v>2.0757078701216021E-2</c:v>
                </c:pt>
                <c:pt idx="588">
                  <c:v>2.0817280893128887E-2</c:v>
                </c:pt>
                <c:pt idx="589">
                  <c:v>2.0886196103748311E-2</c:v>
                </c:pt>
                <c:pt idx="590">
                  <c:v>2.095143497973935E-2</c:v>
                </c:pt>
                <c:pt idx="591">
                  <c:v>2.101506586923594E-2</c:v>
                </c:pt>
                <c:pt idx="592">
                  <c:v>2.1078119443437827E-2</c:v>
                </c:pt>
                <c:pt idx="593">
                  <c:v>2.1140595674554199E-2</c:v>
                </c:pt>
                <c:pt idx="594">
                  <c:v>2.1202494535046221E-2</c:v>
                </c:pt>
                <c:pt idx="595">
                  <c:v>2.1258918456132488E-2</c:v>
                </c:pt>
                <c:pt idx="596">
                  <c:v>2.1319700155786547E-2</c:v>
                </c:pt>
                <c:pt idx="597">
                  <c:v>2.1379904429614769E-2</c:v>
                </c:pt>
                <c:pt idx="598">
                  <c:v>2.1456461419882854E-2</c:v>
                </c:pt>
                <c:pt idx="599">
                  <c:v>2.149858059504673E-2</c:v>
                </c:pt>
                <c:pt idx="600">
                  <c:v>2.1570061982646004E-2</c:v>
                </c:pt>
                <c:pt idx="601">
                  <c:v>2.1619617921256065E-2</c:v>
                </c:pt>
                <c:pt idx="602">
                  <c:v>2.167689685591315E-2</c:v>
                </c:pt>
                <c:pt idx="603">
                  <c:v>2.1741651220156883E-2</c:v>
                </c:pt>
                <c:pt idx="604">
                  <c:v>2.1789721879169371E-2</c:v>
                </c:pt>
                <c:pt idx="605">
                  <c:v>2.1845267918033508E-2</c:v>
                </c:pt>
                <c:pt idx="606">
                  <c:v>2.1900245070081727E-2</c:v>
                </c:pt>
                <c:pt idx="607">
                  <c:v>2.1954697284184664E-2</c:v>
                </c:pt>
                <c:pt idx="608">
                  <c:v>2.2008677306539288E-2</c:v>
                </c:pt>
                <c:pt idx="609">
                  <c:v>2.2062237886419249E-2</c:v>
                </c:pt>
                <c:pt idx="610">
                  <c:v>2.2115431776119247E-2</c:v>
                </c:pt>
                <c:pt idx="611">
                  <c:v>2.216831173089771E-2</c:v>
                </c:pt>
                <c:pt idx="612">
                  <c:v>2.2220930508937677E-2</c:v>
                </c:pt>
                <c:pt idx="613">
                  <c:v>2.2273340871299882E-2</c:v>
                </c:pt>
                <c:pt idx="614">
                  <c:v>2.2325595581898436E-2</c:v>
                </c:pt>
                <c:pt idx="615">
                  <c:v>2.2377747407473877E-2</c:v>
                </c:pt>
                <c:pt idx="616">
                  <c:v>2.2437291205026452E-2</c:v>
                </c:pt>
                <c:pt idx="617">
                  <c:v>2.2484959869777707E-2</c:v>
                </c:pt>
                <c:pt idx="618">
                  <c:v>2.2529663116240498E-2</c:v>
                </c:pt>
                <c:pt idx="619">
                  <c:v>2.2581914053557146E-2</c:v>
                </c:pt>
                <c:pt idx="620">
                  <c:v>2.2634280703419274E-2</c:v>
                </c:pt>
                <c:pt idx="621">
                  <c:v>2.2691247907021095E-2</c:v>
                </c:pt>
                <c:pt idx="622">
                  <c:v>2.2743857625779039E-2</c:v>
                </c:pt>
                <c:pt idx="623">
                  <c:v>2.2804124774960643E-2</c:v>
                </c:pt>
                <c:pt idx="624">
                  <c:v>2.2849424370237265E-2</c:v>
                </c:pt>
                <c:pt idx="625">
                  <c:v>2.2902381405215343E-2</c:v>
                </c:pt>
                <c:pt idx="626">
                  <c:v>2.2955454221558782E-2</c:v>
                </c:pt>
                <c:pt idx="627">
                  <c:v>2.3016250647897273E-2</c:v>
                </c:pt>
                <c:pt idx="628">
                  <c:v>2.3061947217018996E-2</c:v>
                </c:pt>
                <c:pt idx="629">
                  <c:v>2.3115367405493494E-2</c:v>
                </c:pt>
                <c:pt idx="630">
                  <c:v>2.3164313824280056E-2</c:v>
                </c:pt>
                <c:pt idx="631">
                  <c:v>2.321795389995621E-2</c:v>
                </c:pt>
                <c:pt idx="632">
                  <c:v>2.3271709769392E-2</c:v>
                </c:pt>
                <c:pt idx="633">
                  <c:v>2.3325581437260608E-2</c:v>
                </c:pt>
                <c:pt idx="634">
                  <c:v>2.3387290857688717E-2</c:v>
                </c:pt>
                <c:pt idx="635">
                  <c:v>2.3441410680839145E-2</c:v>
                </c:pt>
                <c:pt idx="636">
                  <c:v>2.3495646317176308E-2</c:v>
                </c:pt>
                <c:pt idx="637">
                  <c:v>2.3549997771413794E-2</c:v>
                </c:pt>
                <c:pt idx="638">
                  <c:v>2.3604465048277495E-2</c:v>
                </c:pt>
                <c:pt idx="639">
                  <c:v>2.3659048152502964E-2</c:v>
                </c:pt>
                <c:pt idx="640">
                  <c:v>2.3709039268514864E-2</c:v>
                </c:pt>
                <c:pt idx="641">
                  <c:v>2.3763842164401972E-2</c:v>
                </c:pt>
                <c:pt idx="642">
                  <c:v>2.382349247685308E-2</c:v>
                </c:pt>
                <c:pt idx="643">
                  <c:v>2.3883283783839328E-2</c:v>
                </c:pt>
                <c:pt idx="644">
                  <c:v>2.3938458025123788E-2</c:v>
                </c:pt>
                <c:pt idx="645">
                  <c:v>2.3993748138840764E-2</c:v>
                </c:pt>
                <c:pt idx="646">
                  <c:v>2.4049154129850717E-2</c:v>
                </c:pt>
                <c:pt idx="647">
                  <c:v>2.4099883342897768E-2</c:v>
                </c:pt>
                <c:pt idx="648">
                  <c:v>2.4155509108135714E-2</c:v>
                </c:pt>
                <c:pt idx="649">
                  <c:v>2.4227198215538648E-2</c:v>
                </c:pt>
                <c:pt idx="650">
                  <c:v>2.4283088845661778E-2</c:v>
                </c:pt>
                <c:pt idx="651">
                  <c:v>2.4343939546937646E-2</c:v>
                </c:pt>
                <c:pt idx="652">
                  <c:v>2.4400074021434178E-2</c:v>
                </c:pt>
                <c:pt idx="653">
                  <c:v>2.4456324408942073E-2</c:v>
                </c:pt>
                <c:pt idx="654">
                  <c:v>2.4512690714405202E-2</c:v>
                </c:pt>
                <c:pt idx="655">
                  <c:v>2.4569172942780472E-2</c:v>
                </c:pt>
                <c:pt idx="656">
                  <c:v>2.4625771099030865E-2</c:v>
                </c:pt>
                <c:pt idx="657">
                  <c:v>2.4682485163015105E-2</c:v>
                </c:pt>
                <c:pt idx="658">
                  <c:v>2.4739302353859439E-2</c:v>
                </c:pt>
                <c:pt idx="659">
                  <c:v>2.4796176405101032E-2</c:v>
                </c:pt>
                <c:pt idx="660">
                  <c:v>2.4853055621628217E-2</c:v>
                </c:pt>
                <c:pt idx="661">
                  <c:v>2.4909888305342149E-2</c:v>
                </c:pt>
                <c:pt idx="662">
                  <c:v>2.496662275515767E-2</c:v>
                </c:pt>
                <c:pt idx="663">
                  <c:v>2.5023207267020706E-2</c:v>
                </c:pt>
                <c:pt idx="664">
                  <c:v>2.5079590133916928E-2</c:v>
                </c:pt>
                <c:pt idx="665">
                  <c:v>2.5135719645896976E-2</c:v>
                </c:pt>
                <c:pt idx="666">
                  <c:v>2.5191544090108584E-2</c:v>
                </c:pt>
                <c:pt idx="667">
                  <c:v>2.5247011750830484E-2</c:v>
                </c:pt>
                <c:pt idx="668">
                  <c:v>2.5302070909517575E-2</c:v>
                </c:pt>
                <c:pt idx="669">
                  <c:v>2.5351981436021687E-2</c:v>
                </c:pt>
                <c:pt idx="670">
                  <c:v>2.5406104788514208E-2</c:v>
                </c:pt>
                <c:pt idx="671">
                  <c:v>2.5459673211883416E-2</c:v>
                </c:pt>
                <c:pt idx="672">
                  <c:v>2.5512677971922988E-2</c:v>
                </c:pt>
                <c:pt idx="673">
                  <c:v>2.5583269241119217E-2</c:v>
                </c:pt>
                <c:pt idx="674">
                  <c:v>2.5621502286696411E-2</c:v>
                </c:pt>
                <c:pt idx="675">
                  <c:v>2.5672779295140075E-2</c:v>
                </c:pt>
                <c:pt idx="676">
                  <c:v>2.5723492517134912E-2</c:v>
                </c:pt>
                <c:pt idx="677">
                  <c:v>2.5773641930886177E-2</c:v>
                </c:pt>
                <c:pt idx="678">
                  <c:v>2.5823227514841545E-2</c:v>
                </c:pt>
                <c:pt idx="679">
                  <c:v>2.5872249247691107E-2</c:v>
                </c:pt>
                <c:pt idx="680">
                  <c:v>2.5920707108366501E-2</c:v>
                </c:pt>
                <c:pt idx="681">
                  <c:v>2.5971153551357411E-2</c:v>
                </c:pt>
                <c:pt idx="682">
                  <c:v>2.6007504051505315E-2</c:v>
                </c:pt>
                <c:pt idx="683">
                  <c:v>2.6054343984620587E-2</c:v>
                </c:pt>
                <c:pt idx="684">
                  <c:v>2.6100620035940381E-2</c:v>
                </c:pt>
                <c:pt idx="685">
                  <c:v>2.6146332186004706E-2</c:v>
                </c:pt>
                <c:pt idx="686">
                  <c:v>2.6191480415596047E-2</c:v>
                </c:pt>
                <c:pt idx="687">
                  <c:v>2.6236064705730477E-2</c:v>
                </c:pt>
                <c:pt idx="688">
                  <c:v>2.6280085037662992E-2</c:v>
                </c:pt>
                <c:pt idx="689">
                  <c:v>2.6323541392884842E-2</c:v>
                </c:pt>
                <c:pt idx="690">
                  <c:v>2.6366433753125307E-2</c:v>
                </c:pt>
                <c:pt idx="691">
                  <c:v>2.640487698928573E-2</c:v>
                </c:pt>
                <c:pt idx="692">
                  <c:v>2.6446678536515233E-2</c:v>
                </c:pt>
                <c:pt idx="693">
                  <c:v>2.648791607314651E-2</c:v>
                </c:pt>
                <c:pt idx="694">
                  <c:v>2.6528589582032826E-2</c:v>
                </c:pt>
                <c:pt idx="695">
                  <c:v>2.6579896772624668E-2</c:v>
                </c:pt>
                <c:pt idx="696">
                  <c:v>2.6619330010934136E-2</c:v>
                </c:pt>
                <c:pt idx="697">
                  <c:v>2.6658199055977581E-2</c:v>
                </c:pt>
                <c:pt idx="698">
                  <c:v>2.6696503891047503E-2</c:v>
                </c:pt>
                <c:pt idx="699">
                  <c:v>2.673066511488572E-2</c:v>
                </c:pt>
                <c:pt idx="700">
                  <c:v>2.6767879029349111E-2</c:v>
                </c:pt>
                <c:pt idx="701">
                  <c:v>2.6804528724343114E-2</c:v>
                </c:pt>
                <c:pt idx="702">
                  <c:v>2.6840614184285471E-2</c:v>
                </c:pt>
                <c:pt idx="703">
                  <c:v>2.6876135393835484E-2</c:v>
                </c:pt>
                <c:pt idx="704">
                  <c:v>2.6914483587003494E-2</c:v>
                </c:pt>
                <c:pt idx="705">
                  <c:v>2.6948838504834913E-2</c:v>
                </c:pt>
                <c:pt idx="706">
                  <c:v>2.6982629087768387E-2</c:v>
                </c:pt>
                <c:pt idx="707">
                  <c:v>2.7015855321274668E-2</c:v>
                </c:pt>
                <c:pt idx="708">
                  <c:v>2.7048517191075622E-2</c:v>
                </c:pt>
                <c:pt idx="709">
                  <c:v>2.7080614683127686E-2</c:v>
                </c:pt>
                <c:pt idx="710">
                  <c:v>2.7112153571627644E-2</c:v>
                </c:pt>
                <c:pt idx="711">
                  <c:v>2.7143162783339954E-2</c:v>
                </c:pt>
                <c:pt idx="712">
                  <c:v>2.7173677034245142E-2</c:v>
                </c:pt>
                <c:pt idx="713">
                  <c:v>2.7203731041594018E-2</c:v>
                </c:pt>
                <c:pt idx="714">
                  <c:v>2.7233359523867719E-2</c:v>
                </c:pt>
                <c:pt idx="715">
                  <c:v>2.7262597200736857E-2</c:v>
                </c:pt>
                <c:pt idx="716">
                  <c:v>2.7291478793025917E-2</c:v>
                </c:pt>
                <c:pt idx="717">
                  <c:v>2.7320039022682818E-2</c:v>
                </c:pt>
                <c:pt idx="718">
                  <c:v>2.7348312612744181E-2</c:v>
                </c:pt>
                <c:pt idx="719">
                  <c:v>2.7376334287312731E-2</c:v>
                </c:pt>
                <c:pt idx="720">
                  <c:v>2.7404138771533835E-2</c:v>
                </c:pt>
                <c:pt idx="721">
                  <c:v>2.7428769039619449E-2</c:v>
                </c:pt>
                <c:pt idx="722">
                  <c:v>2.7456249047472864E-2</c:v>
                </c:pt>
                <c:pt idx="723">
                  <c:v>2.7483612313585613E-2</c:v>
                </c:pt>
                <c:pt idx="724">
                  <c:v>2.7510867519330674E-2</c:v>
                </c:pt>
                <c:pt idx="725">
                  <c:v>2.7538014679548924E-2</c:v>
                </c:pt>
                <c:pt idx="726">
                  <c:v>2.7568017232784611E-2</c:v>
                </c:pt>
                <c:pt idx="727">
                  <c:v>2.7594942632853284E-2</c:v>
                </c:pt>
                <c:pt idx="728">
                  <c:v>2.7621759974369421E-2</c:v>
                </c:pt>
                <c:pt idx="729">
                  <c:v>2.7648469255124347E-2</c:v>
                </c:pt>
                <c:pt idx="730">
                  <c:v>2.7675070472917215E-2</c:v>
                </c:pt>
                <c:pt idx="731">
                  <c:v>2.7711206858935657E-2</c:v>
                </c:pt>
                <c:pt idx="732">
                  <c:v>2.7727948710866389E-2</c:v>
                </c:pt>
                <c:pt idx="733">
                  <c:v>2.776381528238471E-2</c:v>
                </c:pt>
                <c:pt idx="734">
                  <c:v>2.7774558354552781E-2</c:v>
                </c:pt>
                <c:pt idx="735">
                  <c:v>2.7800630653009861E-2</c:v>
                </c:pt>
                <c:pt idx="736">
                  <c:v>2.7826594888696654E-2</c:v>
                </c:pt>
                <c:pt idx="737">
                  <c:v>2.7852451059522387E-2</c:v>
                </c:pt>
                <c:pt idx="738">
                  <c:v>2.7896524501590747E-2</c:v>
                </c:pt>
                <c:pt idx="739">
                  <c:v>2.7907493238306991E-2</c:v>
                </c:pt>
                <c:pt idx="740">
                  <c:v>2.7933009763188466E-2</c:v>
                </c:pt>
                <c:pt idx="741">
                  <c:v>2.7958418214635294E-2</c:v>
                </c:pt>
                <c:pt idx="742">
                  <c:v>2.798371859059845E-2</c:v>
                </c:pt>
                <c:pt idx="743">
                  <c:v>2.8006044616446239E-2</c:v>
                </c:pt>
                <c:pt idx="744">
                  <c:v>2.8031134609391519E-2</c:v>
                </c:pt>
                <c:pt idx="745">
                  <c:v>2.8056116527565199E-2</c:v>
                </c:pt>
                <c:pt idx="746">
                  <c:v>2.8080990368976953E-2</c:v>
                </c:pt>
                <c:pt idx="747">
                  <c:v>2.8119967740861177E-2</c:v>
                </c:pt>
                <c:pt idx="748">
                  <c:v>2.8144596407596138E-2</c:v>
                </c:pt>
                <c:pt idx="749">
                  <c:v>2.8169116957175024E-2</c:v>
                </c:pt>
                <c:pt idx="750">
                  <c:v>2.8193529387534798E-2</c:v>
                </c:pt>
                <c:pt idx="751">
                  <c:v>2.8209377722532854E-2</c:v>
                </c:pt>
                <c:pt idx="752">
                  <c:v>2.8233591403074791E-2</c:v>
                </c:pt>
                <c:pt idx="753">
                  <c:v>2.8271423056718432E-2</c:v>
                </c:pt>
                <c:pt idx="754">
                  <c:v>2.8281694448979117E-2</c:v>
                </c:pt>
                <c:pt idx="755">
                  <c:v>2.8305583810422884E-2</c:v>
                </c:pt>
                <c:pt idx="756">
                  <c:v>2.8337733351663678E-2</c:v>
                </c:pt>
                <c:pt idx="757">
                  <c:v>2.8361388890469765E-2</c:v>
                </c:pt>
                <c:pt idx="758">
                  <c:v>2.8384936293875642E-2</c:v>
                </c:pt>
                <c:pt idx="759">
                  <c:v>2.8411146533981392E-2</c:v>
                </c:pt>
                <c:pt idx="760">
                  <c:v>2.843447177086442E-2</c:v>
                </c:pt>
                <c:pt idx="761">
                  <c:v>2.8454929671916353E-2</c:v>
                </c:pt>
                <c:pt idx="762">
                  <c:v>2.8478042018327546E-2</c:v>
                </c:pt>
                <c:pt idx="763">
                  <c:v>2.8501031245415493E-2</c:v>
                </c:pt>
                <c:pt idx="764">
                  <c:v>2.852388237681026E-2</c:v>
                </c:pt>
                <c:pt idx="765">
                  <c:v>2.8549300085555309E-2</c:v>
                </c:pt>
                <c:pt idx="766">
                  <c:v>2.8569110445354224E-2</c:v>
                </c:pt>
                <c:pt idx="767">
                  <c:v>2.8591457428086598E-2</c:v>
                </c:pt>
                <c:pt idx="768">
                  <c:v>2.8613606406306613E-2</c:v>
                </c:pt>
                <c:pt idx="769">
                  <c:v>2.8635542402003097E-2</c:v>
                </c:pt>
                <c:pt idx="770">
                  <c:v>2.8657250436861289E-2</c:v>
                </c:pt>
                <c:pt idx="771">
                  <c:v>2.8678715532263692E-2</c:v>
                </c:pt>
                <c:pt idx="772">
                  <c:v>2.8699922709307938E-2</c:v>
                </c:pt>
                <c:pt idx="773">
                  <c:v>2.8713110085212195E-2</c:v>
                </c:pt>
                <c:pt idx="774">
                  <c:v>2.8733817588298509E-2</c:v>
                </c:pt>
                <c:pt idx="775">
                  <c:v>2.8754222996929001E-2</c:v>
                </c:pt>
                <c:pt idx="776">
                  <c:v>2.877431940050322E-2</c:v>
                </c:pt>
                <c:pt idx="777">
                  <c:v>2.8794106591447436E-2</c:v>
                </c:pt>
                <c:pt idx="778">
                  <c:v>2.8821024330978186E-2</c:v>
                </c:pt>
                <c:pt idx="779">
                  <c:v>2.8842587082345859E-2</c:v>
                </c:pt>
                <c:pt idx="780">
                  <c:v>2.8858929156065395E-2</c:v>
                </c:pt>
                <c:pt idx="781">
                  <c:v>2.8877417616715501E-2</c:v>
                </c:pt>
                <c:pt idx="782">
                  <c:v>2.8895596770149169E-2</c:v>
                </c:pt>
                <c:pt idx="783">
                  <c:v>2.8916296270353942E-2</c:v>
                </c:pt>
                <c:pt idx="784">
                  <c:v>2.8933379616473406E-2</c:v>
                </c:pt>
                <c:pt idx="785">
                  <c:v>2.8948278343794761E-2</c:v>
                </c:pt>
                <c:pt idx="786">
                  <c:v>2.8955957551338507E-2</c:v>
                </c:pt>
                <c:pt idx="787">
                  <c:v>2.8972673124386006E-2</c:v>
                </c:pt>
                <c:pt idx="788">
                  <c:v>2.8989079462395928E-2</c:v>
                </c:pt>
                <c:pt idx="789">
                  <c:v>2.9005176561590851E-2</c:v>
                </c:pt>
                <c:pt idx="790">
                  <c:v>2.9023199726375841E-2</c:v>
                </c:pt>
                <c:pt idx="791">
                  <c:v>2.9036443028776837E-2</c:v>
                </c:pt>
                <c:pt idx="792">
                  <c:v>2.9051612389568326E-2</c:v>
                </c:pt>
                <c:pt idx="793">
                  <c:v>2.9066472497143003E-2</c:v>
                </c:pt>
                <c:pt idx="794">
                  <c:v>2.9081023348078716E-2</c:v>
                </c:pt>
                <c:pt idx="795">
                  <c:v>2.9093132226298134E-2</c:v>
                </c:pt>
                <c:pt idx="796">
                  <c:v>2.910708552057634E-2</c:v>
                </c:pt>
                <c:pt idx="797">
                  <c:v>2.9120729572990067E-2</c:v>
                </c:pt>
                <c:pt idx="798">
                  <c:v>2.9134064380429897E-2</c:v>
                </c:pt>
                <c:pt idx="799">
                  <c:v>2.9157314425732387E-2</c:v>
                </c:pt>
                <c:pt idx="800">
                  <c:v>2.9169925373650662E-2</c:v>
                </c:pt>
                <c:pt idx="801">
                  <c:v>2.9182226943996865E-2</c:v>
                </c:pt>
                <c:pt idx="802">
                  <c:v>2.919421913380911E-2</c:v>
                </c:pt>
                <c:pt idx="803">
                  <c:v>2.9200026303512136E-2</c:v>
                </c:pt>
                <c:pt idx="804">
                  <c:v>2.9217859768759083E-2</c:v>
                </c:pt>
                <c:pt idx="805">
                  <c:v>2.9222590877563147E-2</c:v>
                </c:pt>
                <c:pt idx="806">
                  <c:v>2.923340919036873E-2</c:v>
                </c:pt>
                <c:pt idx="807">
                  <c:v>2.9249539276538776E-2</c:v>
                </c:pt>
                <c:pt idx="808">
                  <c:v>2.9259675125189382E-2</c:v>
                </c:pt>
                <c:pt idx="809">
                  <c:v>2.9269501574677528E-2</c:v>
                </c:pt>
                <c:pt idx="810">
                  <c:v>2.9279018622639999E-2</c:v>
                </c:pt>
                <c:pt idx="811">
                  <c:v>2.9290010830898532E-2</c:v>
                </c:pt>
                <c:pt idx="812">
                  <c:v>2.9298887687925657E-2</c:v>
                </c:pt>
                <c:pt idx="813">
                  <c:v>2.9305713334861143E-2</c:v>
                </c:pt>
                <c:pt idx="814">
                  <c:v>2.9313997577275756E-2</c:v>
                </c:pt>
                <c:pt idx="815">
                  <c:v>2.9322001343732165E-2</c:v>
                </c:pt>
                <c:pt idx="816">
                  <c:v>2.9324664047208113E-2</c:v>
                </c:pt>
                <c:pt idx="817">
                  <c:v>2.9338969772371264E-2</c:v>
                </c:pt>
                <c:pt idx="818">
                  <c:v>2.9344619134387861E-2</c:v>
                </c:pt>
                <c:pt idx="819">
                  <c:v>2.9351790345406061E-2</c:v>
                </c:pt>
                <c:pt idx="820">
                  <c:v>2.9358825755967422E-2</c:v>
                </c:pt>
                <c:pt idx="821">
                  <c:v>2.9365754301906952E-2</c:v>
                </c:pt>
                <c:pt idx="822">
                  <c:v>2.9372604919277356E-2</c:v>
                </c:pt>
                <c:pt idx="823">
                  <c:v>2.9379406544343074E-2</c:v>
                </c:pt>
                <c:pt idx="824">
                  <c:v>2.9386188113576905E-2</c:v>
                </c:pt>
                <c:pt idx="825">
                  <c:v>2.9387900828073906E-2</c:v>
                </c:pt>
                <c:pt idx="826">
                  <c:v>2.9394710922799407E-2</c:v>
                </c:pt>
                <c:pt idx="827">
                  <c:v>2.9401586417507484E-2</c:v>
                </c:pt>
                <c:pt idx="828">
                  <c:v>2.9408540657055657E-2</c:v>
                </c:pt>
                <c:pt idx="829">
                  <c:v>2.9415574033914163E-2</c:v>
                </c:pt>
                <c:pt idx="830">
                  <c:v>2.9427857125374528E-2</c:v>
                </c:pt>
                <c:pt idx="831">
                  <c:v>2.9436798643442647E-2</c:v>
                </c:pt>
                <c:pt idx="832">
                  <c:v>2.9442357028819269E-2</c:v>
                </c:pt>
                <c:pt idx="833">
                  <c:v>2.9449725718664804E-2</c:v>
                </c:pt>
                <c:pt idx="834">
                  <c:v>2.945717356786345E-2</c:v>
                </c:pt>
                <c:pt idx="835">
                  <c:v>2.9464435018020076E-2</c:v>
                </c:pt>
                <c:pt idx="836">
                  <c:v>2.9474069200718864E-2</c:v>
                </c:pt>
                <c:pt idx="837">
                  <c:v>2.9479992076175261E-2</c:v>
                </c:pt>
                <c:pt idx="838">
                  <c:v>2.9482435675318282E-2</c:v>
                </c:pt>
                <c:pt idx="839">
                  <c:v>2.9490260449107193E-2</c:v>
                </c:pt>
                <c:pt idx="840">
                  <c:v>2.9498164365074627E-2</c:v>
                </c:pt>
                <c:pt idx="841">
                  <c:v>2.9506147423690544E-2</c:v>
                </c:pt>
                <c:pt idx="842">
                  <c:v>2.9512412184056203E-2</c:v>
                </c:pt>
                <c:pt idx="843">
                  <c:v>2.9522350970779248E-2</c:v>
                </c:pt>
                <c:pt idx="844">
                  <c:v>2.953057146021654E-2</c:v>
                </c:pt>
                <c:pt idx="845">
                  <c:v>2.9538871094233074E-2</c:v>
                </c:pt>
                <c:pt idx="846">
                  <c:v>2.9547249873324279E-2</c:v>
                </c:pt>
                <c:pt idx="847">
                  <c:v>2.9553878701070069E-2</c:v>
                </c:pt>
                <c:pt idx="848">
                  <c:v>2.9562409420600844E-2</c:v>
                </c:pt>
                <c:pt idx="849">
                  <c:v>2.9571019280002275E-2</c:v>
                </c:pt>
                <c:pt idx="850">
                  <c:v>2.9579708279782402E-2</c:v>
                </c:pt>
                <c:pt idx="851">
                  <c:v>2.9595898848008402E-2</c:v>
                </c:pt>
                <c:pt idx="852">
                  <c:v>2.9604771648623487E-2</c:v>
                </c:pt>
                <c:pt idx="853">
                  <c:v>2.9613723618129587E-2</c:v>
                </c:pt>
                <c:pt idx="854">
                  <c:v>2.9622754757079456E-2</c:v>
                </c:pt>
                <c:pt idx="855">
                  <c:v>2.9631450952938922E-2</c:v>
                </c:pt>
                <c:pt idx="856">
                  <c:v>2.9635390755441623E-2</c:v>
                </c:pt>
                <c:pt idx="857">
                  <c:v>2.9644640164325265E-2</c:v>
                </c:pt>
                <c:pt idx="858">
                  <c:v>2.9653968724581831E-2</c:v>
                </c:pt>
                <c:pt idx="859">
                  <c:v>2.9663376436769126E-2</c:v>
                </c:pt>
                <c:pt idx="860">
                  <c:v>2.9678604180527101E-2</c:v>
                </c:pt>
                <c:pt idx="861">
                  <c:v>2.9688189521406422E-2</c:v>
                </c:pt>
                <c:pt idx="862">
                  <c:v>2.969785403630968E-2</c:v>
                </c:pt>
                <c:pt idx="863">
                  <c:v>2.9709532140697596E-2</c:v>
                </c:pt>
                <c:pt idx="864">
                  <c:v>2.9711602296432615E-2</c:v>
                </c:pt>
                <c:pt idx="865">
                  <c:v>2.972732263113784E-2</c:v>
                </c:pt>
                <c:pt idx="866">
                  <c:v>2.9737302735176347E-2</c:v>
                </c:pt>
                <c:pt idx="867">
                  <c:v>2.9747352921924701E-2</c:v>
                </c:pt>
                <c:pt idx="868">
                  <c:v>2.9757462593012211E-2</c:v>
                </c:pt>
                <c:pt idx="869">
                  <c:v>2.9767621144808565E-2</c:v>
                </c:pt>
                <c:pt idx="870">
                  <c:v>2.9779781684127975E-2</c:v>
                </c:pt>
                <c:pt idx="871">
                  <c:v>2.9788042475461445E-2</c:v>
                </c:pt>
                <c:pt idx="872">
                  <c:v>2.9798284046504597E-2</c:v>
                </c:pt>
                <c:pt idx="873">
                  <c:v>2.9808532082629832E-2</c:v>
                </c:pt>
                <c:pt idx="874">
                  <c:v>2.9820734942357641E-2</c:v>
                </c:pt>
                <c:pt idx="875">
                  <c:v>2.9829005133271004E-2</c:v>
                </c:pt>
                <c:pt idx="876">
                  <c:v>2.9839208939075559E-2</c:v>
                </c:pt>
                <c:pt idx="877">
                  <c:v>2.9843526401243933E-2</c:v>
                </c:pt>
                <c:pt idx="878">
                  <c:v>2.9853658518860057E-2</c:v>
                </c:pt>
                <c:pt idx="879">
                  <c:v>2.9863733831576932E-2</c:v>
                </c:pt>
                <c:pt idx="880">
                  <c:v>2.9873746277978577E-2</c:v>
                </c:pt>
                <c:pt idx="881">
                  <c:v>2.9883695517026146E-2</c:v>
                </c:pt>
                <c:pt idx="882">
                  <c:v>2.9899376841078379E-2</c:v>
                </c:pt>
                <c:pt idx="883">
                  <c:v>2.9909188554533707E-2</c:v>
                </c:pt>
                <c:pt idx="884">
                  <c:v>2.9920860900461612E-2</c:v>
                </c:pt>
                <c:pt idx="885">
                  <c:v>2.9928622309657149E-2</c:v>
                </c:pt>
                <c:pt idx="886">
                  <c:v>2.9938244350370281E-2</c:v>
                </c:pt>
                <c:pt idx="887">
                  <c:v>2.9947803165886425E-2</c:v>
                </c:pt>
                <c:pt idx="888">
                  <c:v>2.9959207724046744E-2</c:v>
                </c:pt>
                <c:pt idx="889">
                  <c:v>2.9966731119449228E-2</c:v>
                </c:pt>
                <c:pt idx="890">
                  <c:v>2.9970394260384309E-2</c:v>
                </c:pt>
                <c:pt idx="891">
                  <c:v>2.9977812639370605E-2</c:v>
                </c:pt>
                <c:pt idx="892">
                  <c:v>2.9987070313965525E-2</c:v>
                </c:pt>
                <c:pt idx="893">
                  <c:v>2.9996264780765003E-2</c:v>
                </c:pt>
                <c:pt idx="894">
                  <c:v>3.0010585522009414E-2</c:v>
                </c:pt>
                <c:pt idx="895">
                  <c:v>3.0019617452500036E-2</c:v>
                </c:pt>
                <c:pt idx="896">
                  <c:v>3.0028586173663108E-2</c:v>
                </c:pt>
                <c:pt idx="897">
                  <c:v>3.0039365730280564E-2</c:v>
                </c:pt>
                <c:pt idx="898">
                  <c:v>3.0046333986324392E-2</c:v>
                </c:pt>
                <c:pt idx="899">
                  <c:v>3.0056979556620008E-2</c:v>
                </c:pt>
                <c:pt idx="900">
                  <c:v>3.0063828956651939E-2</c:v>
                </c:pt>
                <c:pt idx="901">
                  <c:v>3.0072481624909386E-2</c:v>
                </c:pt>
                <c:pt idx="902">
                  <c:v>3.0082926174549381E-2</c:v>
                </c:pt>
                <c:pt idx="903">
                  <c:v>3.0093299639642107E-2</c:v>
                </c:pt>
                <c:pt idx="904">
                  <c:v>3.0101755049086888E-2</c:v>
                </c:pt>
                <c:pt idx="905">
                  <c:v>3.0110147235316312E-2</c:v>
                </c:pt>
                <c:pt idx="906">
                  <c:v>3.0118476197926351E-2</c:v>
                </c:pt>
                <c:pt idx="907">
                  <c:v>3.0124906186259751E-2</c:v>
                </c:pt>
                <c:pt idx="908">
                  <c:v>3.0133112532265999E-2</c:v>
                </c:pt>
                <c:pt idx="909">
                  <c:v>3.0141255658576397E-2</c:v>
                </c:pt>
                <c:pt idx="910">
                  <c:v>3.0151632497531975E-2</c:v>
                </c:pt>
                <c:pt idx="911">
                  <c:v>3.0161450412299486E-2</c:v>
                </c:pt>
                <c:pt idx="912">
                  <c:v>3.0169381960250083E-2</c:v>
                </c:pt>
                <c:pt idx="913">
                  <c:v>3.0177250281732272E-2</c:v>
                </c:pt>
                <c:pt idx="914">
                  <c:v>3.0185055376367228E-2</c:v>
                </c:pt>
                <c:pt idx="915">
                  <c:v>3.0192797243777852E-2</c:v>
                </c:pt>
                <c:pt idx="916">
                  <c:v>3.0200475883594015E-2</c:v>
                </c:pt>
                <c:pt idx="917">
                  <c:v>3.0208091290845777E-2</c:v>
                </c:pt>
                <c:pt idx="918">
                  <c:v>3.0215643059912381E-2</c:v>
                </c:pt>
                <c:pt idx="919">
                  <c:v>3.0223130079275125E-2</c:v>
                </c:pt>
                <c:pt idx="920">
                  <c:v>3.0230551165559744E-2</c:v>
                </c:pt>
                <c:pt idx="921">
                  <c:v>3.0237905135382409E-2</c:v>
                </c:pt>
                <c:pt idx="922">
                  <c:v>3.0245190805357557E-2</c:v>
                </c:pt>
                <c:pt idx="923">
                  <c:v>3.0252406992091804E-2</c:v>
                </c:pt>
                <c:pt idx="924">
                  <c:v>3.025955251218829E-2</c:v>
                </c:pt>
                <c:pt idx="925">
                  <c:v>3.0266626182243211E-2</c:v>
                </c:pt>
                <c:pt idx="926">
                  <c:v>3.0273626818851013E-2</c:v>
                </c:pt>
                <c:pt idx="927">
                  <c:v>3.0280553238600072E-2</c:v>
                </c:pt>
                <c:pt idx="928">
                  <c:v>3.0287404258073542E-2</c:v>
                </c:pt>
                <c:pt idx="929">
                  <c:v>3.0292438315790642E-2</c:v>
                </c:pt>
                <c:pt idx="930">
                  <c:v>3.0299140049062707E-2</c:v>
                </c:pt>
                <c:pt idx="931">
                  <c:v>3.0305763132826766E-2</c:v>
                </c:pt>
                <c:pt idx="932">
                  <c:v>3.0319205762140575E-2</c:v>
                </c:pt>
                <c:pt idx="933">
                  <c:v>3.0320493052484937E-2</c:v>
                </c:pt>
                <c:pt idx="934">
                  <c:v>3.0326874717371038E-2</c:v>
                </c:pt>
                <c:pt idx="935">
                  <c:v>3.03331775991597E-2</c:v>
                </c:pt>
                <c:pt idx="936">
                  <c:v>3.0339401697472967E-2</c:v>
                </c:pt>
                <c:pt idx="937">
                  <c:v>3.0345547011937226E-2</c:v>
                </c:pt>
                <c:pt idx="938">
                  <c:v>3.035161354218581E-2</c:v>
                </c:pt>
                <c:pt idx="939">
                  <c:v>3.0357601287852927E-2</c:v>
                </c:pt>
                <c:pt idx="940">
                  <c:v>3.0363510248581471E-2</c:v>
                </c:pt>
                <c:pt idx="941">
                  <c:v>3.0368488444997472E-2</c:v>
                </c:pt>
                <c:pt idx="942">
                  <c:v>3.0371743375328997E-2</c:v>
                </c:pt>
                <c:pt idx="943">
                  <c:v>3.0377426278895392E-2</c:v>
                </c:pt>
                <c:pt idx="944">
                  <c:v>3.038303040925161E-2</c:v>
                </c:pt>
                <c:pt idx="945">
                  <c:v>3.039333374210593E-2</c:v>
                </c:pt>
                <c:pt idx="946">
                  <c:v>3.0394774001762492E-2</c:v>
                </c:pt>
                <c:pt idx="947">
                  <c:v>3.0399370157792482E-2</c:v>
                </c:pt>
                <c:pt idx="948">
                  <c:v>3.0404659192066141E-2</c:v>
                </c:pt>
                <c:pt idx="949">
                  <c:v>3.0409869451530902E-2</c:v>
                </c:pt>
                <c:pt idx="950">
                  <c:v>3.0415000935883896E-2</c:v>
                </c:pt>
                <c:pt idx="951">
                  <c:v>3.0418425402359575E-2</c:v>
                </c:pt>
                <c:pt idx="952">
                  <c:v>3.0423404543255119E-2</c:v>
                </c:pt>
                <c:pt idx="953">
                  <c:v>3.0428304914734507E-2</c:v>
                </c:pt>
                <c:pt idx="954">
                  <c:v>3.0433126516513018E-2</c:v>
                </c:pt>
                <c:pt idx="955">
                  <c:v>3.0442690237172439E-2</c:v>
                </c:pt>
                <c:pt idx="956">
                  <c:v>3.0447338593911962E-2</c:v>
                </c:pt>
                <c:pt idx="957">
                  <c:v>3.0451908160333736E-2</c:v>
                </c:pt>
                <c:pt idx="958">
                  <c:v>3.0456398936164066E-2</c:v>
                </c:pt>
                <c:pt idx="959">
                  <c:v>3.0459225350505797E-2</c:v>
                </c:pt>
                <c:pt idx="960">
                  <c:v>3.0463563806599515E-2</c:v>
                </c:pt>
                <c:pt idx="961">
                  <c:v>3.0467823477916729E-2</c:v>
                </c:pt>
                <c:pt idx="962">
                  <c:v>3.0472004364204452E-2</c:v>
                </c:pt>
                <c:pt idx="963">
                  <c:v>3.0477670947170635E-2</c:v>
                </c:pt>
                <c:pt idx="964">
                  <c:v>3.0481688973958448E-2</c:v>
                </c:pt>
                <c:pt idx="965">
                  <c:v>3.0485628208369288E-2</c:v>
                </c:pt>
                <c:pt idx="966">
                  <c:v>3.0489488650166822E-2</c:v>
                </c:pt>
                <c:pt idx="967">
                  <c:v>3.0493270299119069E-2</c:v>
                </c:pt>
                <c:pt idx="968">
                  <c:v>3.0496973155000114E-2</c:v>
                </c:pt>
                <c:pt idx="969">
                  <c:v>3.0500597217586661E-2</c:v>
                </c:pt>
                <c:pt idx="970">
                  <c:v>3.0504142486664103E-2</c:v>
                </c:pt>
                <c:pt idx="971">
                  <c:v>3.0507608962016954E-2</c:v>
                </c:pt>
                <c:pt idx="972">
                  <c:v>3.0510996643439293E-2</c:v>
                </c:pt>
                <c:pt idx="973">
                  <c:v>3.051430553072694E-2</c:v>
                </c:pt>
                <c:pt idx="974">
                  <c:v>3.0517535623681789E-2</c:v>
                </c:pt>
                <c:pt idx="975">
                  <c:v>3.0520686922110952E-2</c:v>
                </c:pt>
                <c:pt idx="976">
                  <c:v>3.0523759425825879E-2</c:v>
                </c:pt>
                <c:pt idx="977">
                  <c:v>3.0526753134640639E-2</c:v>
                </c:pt>
                <c:pt idx="978">
                  <c:v>3.0529668048377111E-2</c:v>
                </c:pt>
                <c:pt idx="979">
                  <c:v>3.0532504166859785E-2</c:v>
                </c:pt>
                <c:pt idx="980">
                  <c:v>3.0535261489919224E-2</c:v>
                </c:pt>
                <c:pt idx="981">
                  <c:v>3.0536471746347389E-2</c:v>
                </c:pt>
                <c:pt idx="982">
                  <c:v>3.0539076886203317E-2</c:v>
                </c:pt>
                <c:pt idx="983">
                  <c:v>3.0541603236804563E-2</c:v>
                </c:pt>
                <c:pt idx="984">
                  <c:v>3.0544050798001793E-2</c:v>
                </c:pt>
                <c:pt idx="985">
                  <c:v>3.0552203340546313E-2</c:v>
                </c:pt>
                <c:pt idx="986">
                  <c:v>3.0550150715460415E-2</c:v>
                </c:pt>
                <c:pt idx="987">
                  <c:v>3.0552356466192043E-2</c:v>
                </c:pt>
                <c:pt idx="988">
                  <c:v>3.0554483420311831E-2</c:v>
                </c:pt>
                <c:pt idx="989">
                  <c:v>3.0556531577689443E-2</c:v>
                </c:pt>
                <c:pt idx="990">
                  <c:v>3.0558500938203236E-2</c:v>
                </c:pt>
                <c:pt idx="991">
                  <c:v>3.0560391501735919E-2</c:v>
                </c:pt>
                <c:pt idx="992">
                  <c:v>3.0562203268174534E-2</c:v>
                </c:pt>
                <c:pt idx="993">
                  <c:v>3.0562775221395562E-2</c:v>
                </c:pt>
                <c:pt idx="994">
                  <c:v>3.0562795071490179E-2</c:v>
                </c:pt>
                <c:pt idx="995">
                  <c:v>3.0564381434438737E-2</c:v>
                </c:pt>
                <c:pt idx="996">
                  <c:v>3.0565889013214331E-2</c:v>
                </c:pt>
                <c:pt idx="997">
                  <c:v>3.056731780772548E-2</c:v>
                </c:pt>
                <c:pt idx="998">
                  <c:v>3.0568667817892248E-2</c:v>
                </c:pt>
                <c:pt idx="999">
                  <c:v>3.0569939043633809E-2</c:v>
                </c:pt>
                <c:pt idx="1000">
                  <c:v>3.0571131484876446E-2</c:v>
                </c:pt>
                <c:pt idx="1001">
                  <c:v>3.0572245141549104E-2</c:v>
                </c:pt>
                <c:pt idx="1002">
                  <c:v>3.0573280013587834E-2</c:v>
                </c:pt>
                <c:pt idx="1003">
                  <c:v>3.0572887439081119E-2</c:v>
                </c:pt>
                <c:pt idx="1004">
                  <c:v>3.0573770294460033E-2</c:v>
                </c:pt>
                <c:pt idx="1005">
                  <c:v>3.0574574371702575E-2</c:v>
                </c:pt>
                <c:pt idx="1006">
                  <c:v>3.0575299670762935E-2</c:v>
                </c:pt>
                <c:pt idx="1007">
                  <c:v>3.057992405072198E-2</c:v>
                </c:pt>
                <c:pt idx="1008">
                  <c:v>3.05804750520813E-2</c:v>
                </c:pt>
                <c:pt idx="1009">
                  <c:v>3.0580947255140566E-2</c:v>
                </c:pt>
                <c:pt idx="1010">
                  <c:v>3.0581340659872832E-2</c:v>
                </c:pt>
                <c:pt idx="1011">
                  <c:v>3.058035213633448E-2</c:v>
                </c:pt>
                <c:pt idx="1012">
                  <c:v>3.0580593552373286E-2</c:v>
                </c:pt>
                <c:pt idx="1013">
                  <c:v>3.0580756176696085E-2</c:v>
                </c:pt>
                <c:pt idx="1014">
                  <c:v>3.0580840009294091E-2</c:v>
                </c:pt>
                <c:pt idx="1015">
                  <c:v>3.0580845050162037E-2</c:v>
                </c:pt>
                <c:pt idx="1016">
                  <c:v>3.0582046322405586E-2</c:v>
                </c:pt>
                <c:pt idx="1017">
                  <c:v>3.0581888138450957E-2</c:v>
                </c:pt>
                <c:pt idx="1018">
                  <c:v>3.0581651156113724E-2</c:v>
                </c:pt>
                <c:pt idx="1019">
                  <c:v>3.0581335375405187E-2</c:v>
                </c:pt>
                <c:pt idx="1020">
                  <c:v>3.0580940796347933E-2</c:v>
                </c:pt>
                <c:pt idx="1021">
                  <c:v>3.0580467418963687E-2</c:v>
                </c:pt>
                <c:pt idx="1022">
                  <c:v>3.0579916229929272E-2</c:v>
                </c:pt>
                <c:pt idx="1023">
                  <c:v>3.0579292162519346E-2</c:v>
                </c:pt>
                <c:pt idx="1024">
                  <c:v>3.0578601136658466E-2</c:v>
                </c:pt>
                <c:pt idx="1025">
                  <c:v>3.0577849072269441E-2</c:v>
                </c:pt>
                <c:pt idx="1026">
                  <c:v>3.0577041889274216E-2</c:v>
                </c:pt>
                <c:pt idx="1027">
                  <c:v>3.0576185507592123E-2</c:v>
                </c:pt>
                <c:pt idx="1028">
                  <c:v>3.0575285847140771E-2</c:v>
                </c:pt>
                <c:pt idx="1029">
                  <c:v>3.0574348827831669E-2</c:v>
                </c:pt>
                <c:pt idx="1030">
                  <c:v>3.0573380369571995E-2</c:v>
                </c:pt>
                <c:pt idx="1031">
                  <c:v>3.0572386392266317E-2</c:v>
                </c:pt>
                <c:pt idx="1032">
                  <c:v>3.0571372815813982E-2</c:v>
                </c:pt>
                <c:pt idx="1033">
                  <c:v>3.0569125111864822E-2</c:v>
                </c:pt>
                <c:pt idx="1034">
                  <c:v>3.0568090271459809E-2</c:v>
                </c:pt>
                <c:pt idx="1035">
                  <c:v>3.0567052954321248E-2</c:v>
                </c:pt>
                <c:pt idx="1036">
                  <c:v>3.0566014640564517E-2</c:v>
                </c:pt>
                <c:pt idx="1037">
                  <c:v>3.0564975333095417E-2</c:v>
                </c:pt>
                <c:pt idx="1038">
                  <c:v>3.0565154670046998E-2</c:v>
                </c:pt>
                <c:pt idx="1039">
                  <c:v>3.0564113216106518E-2</c:v>
                </c:pt>
                <c:pt idx="1040">
                  <c:v>3.0563070768374903E-2</c:v>
                </c:pt>
                <c:pt idx="1041">
                  <c:v>3.0562027326856499E-2</c:v>
                </c:pt>
                <c:pt idx="1042">
                  <c:v>3.056098289154956E-2</c:v>
                </c:pt>
                <c:pt idx="1043">
                  <c:v>3.0562225833538612E-2</c:v>
                </c:pt>
                <c:pt idx="1044">
                  <c:v>3.055889103957618E-2</c:v>
                </c:pt>
                <c:pt idx="1045">
                  <c:v>3.056013107189872E-2</c:v>
                </c:pt>
                <c:pt idx="1046">
                  <c:v>3.0555576849022662E-2</c:v>
                </c:pt>
                <c:pt idx="1047">
                  <c:v>3.0554527604488766E-2</c:v>
                </c:pt>
                <c:pt idx="1048">
                  <c:v>3.0553477366253048E-2</c:v>
                </c:pt>
                <c:pt idx="1049">
                  <c:v>3.0552426134316385E-2</c:v>
                </c:pt>
                <c:pt idx="1050">
                  <c:v>3.0550621710549935E-2</c:v>
                </c:pt>
                <c:pt idx="1051">
                  <c:v>3.0550170148317055E-2</c:v>
                </c:pt>
                <c:pt idx="1052">
                  <c:v>3.0553985638178741E-2</c:v>
                </c:pt>
                <c:pt idx="1053">
                  <c:v>3.054806044463234E-2</c:v>
                </c:pt>
                <c:pt idx="1054">
                  <c:v>3.0547004102242953E-2</c:v>
                </c:pt>
                <c:pt idx="1055">
                  <c:v>3.0544729919178337E-2</c:v>
                </c:pt>
                <c:pt idx="1056">
                  <c:v>3.0543671749817314E-2</c:v>
                </c:pt>
                <c:pt idx="1057">
                  <c:v>3.0542612586843099E-2</c:v>
                </c:pt>
                <c:pt idx="1058">
                  <c:v>3.0541552430255692E-2</c:v>
                </c:pt>
                <c:pt idx="1059">
                  <c:v>3.0545356418780752E-2</c:v>
                </c:pt>
                <c:pt idx="1060">
                  <c:v>3.0544293631875465E-2</c:v>
                </c:pt>
                <c:pt idx="1061">
                  <c:v>3.0543229851035879E-2</c:v>
                </c:pt>
                <c:pt idx="1062">
                  <c:v>3.0542165076262846E-2</c:v>
                </c:pt>
                <c:pt idx="1063">
                  <c:v>3.0537452304490204E-2</c:v>
                </c:pt>
                <c:pt idx="1064">
                  <c:v>3.0536386025172176E-2</c:v>
                </c:pt>
                <c:pt idx="1065">
                  <c:v>3.0534708435728114E-2</c:v>
                </c:pt>
                <c:pt idx="1066">
                  <c:v>3.0534250485468421E-2</c:v>
                </c:pt>
                <c:pt idx="1067">
                  <c:v>3.0536826293424902E-2</c:v>
                </c:pt>
                <c:pt idx="1068">
                  <c:v>3.0535755555069051E-2</c:v>
                </c:pt>
                <c:pt idx="1069">
                  <c:v>3.0534683822784854E-2</c:v>
                </c:pt>
                <c:pt idx="1070">
                  <c:v>3.0533611096574865E-2</c:v>
                </c:pt>
                <c:pt idx="1071">
                  <c:v>3.0533751859056654E-2</c:v>
                </c:pt>
                <c:pt idx="1072">
                  <c:v>3.0532676983204329E-2</c:v>
                </c:pt>
                <c:pt idx="1073">
                  <c:v>3.0530386954389293E-2</c:v>
                </c:pt>
                <c:pt idx="1074">
                  <c:v>3.0529310252478684E-2</c:v>
                </c:pt>
                <c:pt idx="1075">
                  <c:v>3.0528232556646537E-2</c:v>
                </c:pt>
                <c:pt idx="1076">
                  <c:v>3.0523513165858288E-2</c:v>
                </c:pt>
                <c:pt idx="1077">
                  <c:v>3.052728769388215E-2</c:v>
                </c:pt>
                <c:pt idx="1078">
                  <c:v>3.0524993505620844E-2</c:v>
                </c:pt>
                <c:pt idx="1079">
                  <c:v>3.0523911834106784E-2</c:v>
                </c:pt>
                <c:pt idx="1080">
                  <c:v>3.0522829168672883E-2</c:v>
                </c:pt>
                <c:pt idx="1081">
                  <c:v>3.0521745509321695E-2</c:v>
                </c:pt>
                <c:pt idx="1082">
                  <c:v>3.0520660856054066E-2</c:v>
                </c:pt>
                <c:pt idx="1083">
                  <c:v>3.0519575208869998E-2</c:v>
                </c:pt>
                <c:pt idx="1084">
                  <c:v>3.0518488567770344E-2</c:v>
                </c:pt>
                <c:pt idx="1085">
                  <c:v>3.0513764618630802E-2</c:v>
                </c:pt>
                <c:pt idx="1086">
                  <c:v>3.0512676478347871E-2</c:v>
                </c:pt>
                <c:pt idx="1087">
                  <c:v>3.0511587344393857E-2</c:v>
                </c:pt>
                <c:pt idx="1088">
                  <c:v>3.0510497216768764E-2</c:v>
                </c:pt>
                <c:pt idx="1089">
                  <c:v>3.0509406095474347E-2</c:v>
                </c:pt>
                <c:pt idx="1090">
                  <c:v>3.0511947849004593E-2</c:v>
                </c:pt>
                <c:pt idx="1091">
                  <c:v>3.0512065482007151E-2</c:v>
                </c:pt>
                <c:pt idx="1092">
                  <c:v>3.0509759658132692E-2</c:v>
                </c:pt>
                <c:pt idx="1093">
                  <c:v>3.0508664071834411E-2</c:v>
                </c:pt>
                <c:pt idx="1094">
                  <c:v>3.0507567491630749E-2</c:v>
                </c:pt>
                <c:pt idx="1095">
                  <c:v>3.0503578367549203E-2</c:v>
                </c:pt>
                <c:pt idx="1096">
                  <c:v>3.0506581763168134E-2</c:v>
                </c:pt>
                <c:pt idx="1097">
                  <c:v>3.050427178758576E-2</c:v>
                </c:pt>
                <c:pt idx="1098">
                  <c:v>3.0498331412873725E-2</c:v>
                </c:pt>
                <c:pt idx="1099">
                  <c:v>3.0497230518821361E-2</c:v>
                </c:pt>
                <c:pt idx="1100">
                  <c:v>3.0496128631189556E-2</c:v>
                </c:pt>
                <c:pt idx="1101">
                  <c:v>3.0495025749979199E-2</c:v>
                </c:pt>
                <c:pt idx="1102">
                  <c:v>3.0493921875190289E-2</c:v>
                </c:pt>
                <c:pt idx="1103">
                  <c:v>3.0492817006823714E-2</c:v>
                </c:pt>
                <c:pt idx="1104">
                  <c:v>3.0491711144880362E-2</c:v>
                </c:pt>
                <c:pt idx="1105">
                  <c:v>3.0490604289362011E-2</c:v>
                </c:pt>
                <c:pt idx="1106">
                  <c:v>3.0489496440267772E-2</c:v>
                </c:pt>
                <c:pt idx="1107">
                  <c:v>3.0487179251845166E-2</c:v>
                </c:pt>
                <c:pt idx="1108">
                  <c:v>3.0486069580198012E-2</c:v>
                </c:pt>
                <c:pt idx="1109">
                  <c:v>3.0484958915058827E-2</c:v>
                </c:pt>
                <c:pt idx="1110">
                  <c:v>3.0483847256428512E-2</c:v>
                </c:pt>
                <c:pt idx="1111">
                  <c:v>3.0488773561249433E-2</c:v>
                </c:pt>
                <c:pt idx="1112">
                  <c:v>3.0487659090868771E-2</c:v>
                </c:pt>
                <c:pt idx="1113">
                  <c:v>3.0486543626598882E-2</c:v>
                </c:pt>
                <c:pt idx="1114">
                  <c:v>3.0485427168439768E-2</c:v>
                </c:pt>
                <c:pt idx="1115">
                  <c:v>3.0480049459682169E-2</c:v>
                </c:pt>
                <c:pt idx="1116">
                  <c:v>3.0479570216559622E-2</c:v>
                </c:pt>
                <c:pt idx="1117">
                  <c:v>3.0478451272860606E-2</c:v>
                </c:pt>
                <c:pt idx="1118">
                  <c:v>3.0477331335516864E-2</c:v>
                </c:pt>
                <c:pt idx="1119">
                  <c:v>3.0476210404527516E-2</c:v>
                </c:pt>
                <c:pt idx="1120">
                  <c:v>3.0478707547843646E-2</c:v>
                </c:pt>
                <c:pt idx="1121">
                  <c:v>3.0477584132480359E-2</c:v>
                </c:pt>
                <c:pt idx="1122">
                  <c:v>3.0476459723233797E-2</c:v>
                </c:pt>
                <c:pt idx="1123">
                  <c:v>3.0476540282789438E-2</c:v>
                </c:pt>
                <c:pt idx="1124">
                  <c:v>3.0475413719805063E-2</c:v>
                </c:pt>
                <c:pt idx="1125">
                  <c:v>3.0473080532208072E-2</c:v>
                </c:pt>
                <c:pt idx="1126">
                  <c:v>3.0471952147440324E-2</c:v>
                </c:pt>
                <c:pt idx="1127">
                  <c:v>3.0470822768792698E-2</c:v>
                </c:pt>
                <c:pt idx="1128">
                  <c:v>3.0466077311764397E-2</c:v>
                </c:pt>
                <c:pt idx="1129">
                  <c:v>3.0469765995494107E-2</c:v>
                </c:pt>
                <c:pt idx="1130">
                  <c:v>3.0467428669591005E-2</c:v>
                </c:pt>
                <c:pt idx="1131">
                  <c:v>3.0466295315439203E-2</c:v>
                </c:pt>
                <c:pt idx="1132">
                  <c:v>3.0465160967414331E-2</c:v>
                </c:pt>
                <c:pt idx="1133">
                  <c:v>3.0464025625515537E-2</c:v>
                </c:pt>
                <c:pt idx="1134">
                  <c:v>3.0464093422284632E-2</c:v>
                </c:pt>
                <c:pt idx="1135">
                  <c:v>3.0461751960102996E-2</c:v>
                </c:pt>
                <c:pt idx="1136">
                  <c:v>3.0460613636590101E-2</c:v>
                </c:pt>
                <c:pt idx="1137">
                  <c:v>3.045586373448201E-2</c:v>
                </c:pt>
                <c:pt idx="1138">
                  <c:v>3.0454723924407994E-2</c:v>
                </c:pt>
                <c:pt idx="1139">
                  <c:v>3.0453583120706819E-2</c:v>
                </c:pt>
                <c:pt idx="1140">
                  <c:v>3.0452441323378484E-2</c:v>
                </c:pt>
                <c:pt idx="1141">
                  <c:v>3.045490711099931E-2</c:v>
                </c:pt>
                <c:pt idx="1142">
                  <c:v>3.0453762824282866E-2</c:v>
                </c:pt>
                <c:pt idx="1143">
                  <c:v>3.0452617543701006E-2</c:v>
                </c:pt>
                <c:pt idx="1144">
                  <c:v>3.0452673729611881E-2</c:v>
                </c:pt>
                <c:pt idx="1145">
                  <c:v>3.045032400094869E-2</c:v>
                </c:pt>
                <c:pt idx="1146">
                  <c:v>3.0449175738779938E-2</c:v>
                </c:pt>
                <c:pt idx="1147">
                  <c:v>3.044802648275002E-2</c:v>
                </c:pt>
                <c:pt idx="1148">
                  <c:v>3.0448078022100495E-2</c:v>
                </c:pt>
                <c:pt idx="1149">
                  <c:v>3.044572498911095E-2</c:v>
                </c:pt>
                <c:pt idx="1150">
                  <c:v>3.0439767453560584E-2</c:v>
                </c:pt>
                <c:pt idx="1151">
                  <c:v>3.043861489445554E-2</c:v>
                </c:pt>
                <c:pt idx="1152">
                  <c:v>3.0437461341814576E-2</c:v>
                </c:pt>
                <c:pt idx="1153">
                  <c:v>3.0436306795638579E-2</c:v>
                </c:pt>
                <c:pt idx="1154">
                  <c:v>3.0432254869900675E-2</c:v>
                </c:pt>
                <c:pt idx="1155">
                  <c:v>3.0434699095401582E-2</c:v>
                </c:pt>
                <c:pt idx="1156">
                  <c:v>3.0433540974330892E-2</c:v>
                </c:pt>
                <c:pt idx="1157">
                  <c:v>3.0432216190722363E-2</c:v>
                </c:pt>
                <c:pt idx="1158">
                  <c:v>3.0431221751350195E-2</c:v>
                </c:pt>
                <c:pt idx="1159">
                  <c:v>3.0431260360257065E-2</c:v>
                </c:pt>
                <c:pt idx="1160">
                  <c:v>3.0428898553932018E-2</c:v>
                </c:pt>
                <c:pt idx="1161">
                  <c:v>3.0426369930440345E-2</c:v>
                </c:pt>
                <c:pt idx="1162">
                  <c:v>3.0427770586150853E-2</c:v>
                </c:pt>
                <c:pt idx="1163">
                  <c:v>3.0426605340741996E-2</c:v>
                </c:pt>
                <c:pt idx="1164">
                  <c:v>3.0425439101645396E-2</c:v>
                </c:pt>
                <c:pt idx="1165">
                  <c:v>3.0424271868867137E-2</c:v>
                </c:pt>
                <c:pt idx="1166">
                  <c:v>3.0423103642403745E-2</c:v>
                </c:pt>
                <c:pt idx="1167">
                  <c:v>3.0420736064351951E-2</c:v>
                </c:pt>
                <c:pt idx="1168">
                  <c:v>3.0419566019996042E-2</c:v>
                </c:pt>
                <c:pt idx="1169">
                  <c:v>3.041839498203933E-2</c:v>
                </c:pt>
                <c:pt idx="1170">
                  <c:v>3.0416887901824858E-2</c:v>
                </c:pt>
                <c:pt idx="1171">
                  <c:v>3.0416049925325237E-2</c:v>
                </c:pt>
                <c:pt idx="1172">
                  <c:v>3.0415905593978613E-2</c:v>
                </c:pt>
                <c:pt idx="1173">
                  <c:v>3.0414898234091804E-2</c:v>
                </c:pt>
                <c:pt idx="1174">
                  <c:v>3.0413722058190783E-2</c:v>
                </c:pt>
                <c:pt idx="1175">
                  <c:v>3.041237664041533E-2</c:v>
                </c:pt>
                <c:pt idx="1176">
                  <c:v>3.0411366725362876E-2</c:v>
                </c:pt>
                <c:pt idx="1177">
                  <c:v>3.0410187568436862E-2</c:v>
                </c:pt>
                <c:pt idx="1178">
                  <c:v>3.0409007240941987E-2</c:v>
                </c:pt>
                <c:pt idx="1179">
                  <c:v>3.040782485839881E-2</c:v>
                </c:pt>
                <c:pt idx="1180">
                  <c:v>3.040663935943199E-2</c:v>
                </c:pt>
                <c:pt idx="1181">
                  <c:v>3.0405449682670539E-2</c:v>
                </c:pt>
                <c:pt idx="1182">
                  <c:v>3.040425476673999E-2</c:v>
                </c:pt>
                <c:pt idx="1183">
                  <c:v>3.0403053550271085E-2</c:v>
                </c:pt>
                <c:pt idx="1184">
                  <c:v>3.0401844971895447E-2</c:v>
                </c:pt>
                <c:pt idx="1185">
                  <c:v>3.0400627970245557E-2</c:v>
                </c:pt>
                <c:pt idx="1186">
                  <c:v>3.0399401483952159E-2</c:v>
                </c:pt>
                <c:pt idx="1187">
                  <c:v>3.0398164451652956E-2</c:v>
                </c:pt>
                <c:pt idx="1188">
                  <c:v>3.039673642545827E-2</c:v>
                </c:pt>
                <c:pt idx="1189">
                  <c:v>3.0394286348331041E-2</c:v>
                </c:pt>
                <c:pt idx="1190">
                  <c:v>3.0393193597671852E-2</c:v>
                </c:pt>
                <c:pt idx="1191">
                  <c:v>3.039190505484864E-2</c:v>
                </c:pt>
                <c:pt idx="1192">
                  <c:v>3.0390601570735028E-2</c:v>
                </c:pt>
                <c:pt idx="1193">
                  <c:v>3.0390465481288244E-2</c:v>
                </c:pt>
                <c:pt idx="1194">
                  <c:v>3.0389130934108523E-2</c:v>
                </c:pt>
                <c:pt idx="1195">
                  <c:v>3.0387587439760538E-2</c:v>
                </c:pt>
                <c:pt idx="1196">
                  <c:v>3.0386417010712076E-2</c:v>
                </c:pt>
                <c:pt idx="1197">
                  <c:v>3.0385037634525758E-2</c:v>
                </c:pt>
                <c:pt idx="1198">
                  <c:v>3.0383643315367366E-2</c:v>
                </c:pt>
                <c:pt idx="1199">
                  <c:v>3.03820315102632E-2</c:v>
                </c:pt>
                <c:pt idx="1200">
                  <c:v>3.0380809848202121E-2</c:v>
                </c:pt>
                <c:pt idx="1201">
                  <c:v>3.037937070022655E-2</c:v>
                </c:pt>
                <c:pt idx="1202">
                  <c:v>3.0376744933255394E-2</c:v>
                </c:pt>
                <c:pt idx="1203">
                  <c:v>3.0375277090216188E-2</c:v>
                </c:pt>
                <c:pt idx="1204">
                  <c:v>3.0373794305551906E-2</c:v>
                </c:pt>
                <c:pt idx="1205">
                  <c:v>3.0372296579279232E-2</c:v>
                </c:pt>
                <c:pt idx="1206">
                  <c:v>3.0369399812693487E-2</c:v>
                </c:pt>
                <c:pt idx="1207">
                  <c:v>3.0367871264462387E-2</c:v>
                </c:pt>
                <c:pt idx="1208">
                  <c:v>3.0367492166835087E-2</c:v>
                </c:pt>
                <c:pt idx="1209">
                  <c:v>3.0364769347095866E-2</c:v>
                </c:pt>
                <c:pt idx="1210">
                  <c:v>3.0363195977995083E-2</c:v>
                </c:pt>
                <c:pt idx="1211">
                  <c:v>3.0362768461174614E-2</c:v>
                </c:pt>
                <c:pt idx="1212">
                  <c:v>3.0360004419047293E-2</c:v>
                </c:pt>
                <c:pt idx="1213">
                  <c:v>3.0358386229235812E-2</c:v>
                </c:pt>
                <c:pt idx="1214">
                  <c:v>3.0357910282156859E-2</c:v>
                </c:pt>
                <c:pt idx="1215">
                  <c:v>3.0357416933131005E-2</c:v>
                </c:pt>
                <c:pt idx="1216">
                  <c:v>3.0355751508700467E-2</c:v>
                </c:pt>
                <c:pt idx="1217">
                  <c:v>3.0354071141632365E-2</c:v>
                </c:pt>
                <c:pt idx="1218">
                  <c:v>3.0352375831945822E-2</c:v>
                </c:pt>
                <c:pt idx="1219">
                  <c:v>3.0349514488785558E-2</c:v>
                </c:pt>
                <c:pt idx="1220">
                  <c:v>3.0347790506029447E-2</c:v>
                </c:pt>
                <c:pt idx="1221">
                  <c:v>3.0345552002187377E-2</c:v>
                </c:pt>
                <c:pt idx="1222">
                  <c:v>3.0343793867881105E-2</c:v>
                </c:pt>
                <c:pt idx="1223">
                  <c:v>3.0343166679646819E-2</c:v>
                </c:pt>
                <c:pt idx="1224">
                  <c:v>3.0341377445371298E-2</c:v>
                </c:pt>
                <c:pt idx="1225">
                  <c:v>3.0339573268622431E-2</c:v>
                </c:pt>
                <c:pt idx="1226">
                  <c:v>3.0337754149417594E-2</c:v>
                </c:pt>
                <c:pt idx="1227">
                  <c:v>3.0335920087780247E-2</c:v>
                </c:pt>
                <c:pt idx="1228">
                  <c:v>3.033407108372951E-2</c:v>
                </c:pt>
                <c:pt idx="1229">
                  <c:v>3.0332207137287098E-2</c:v>
                </c:pt>
                <c:pt idx="1230">
                  <c:v>3.033032824847387E-2</c:v>
                </c:pt>
                <c:pt idx="1231">
                  <c:v>3.0328434417310673E-2</c:v>
                </c:pt>
                <c:pt idx="1232">
                  <c:v>3.0326525643820972E-2</c:v>
                </c:pt>
                <c:pt idx="1233">
                  <c:v>3.0324601928024747E-2</c:v>
                </c:pt>
                <c:pt idx="1234">
                  <c:v>3.0322663269943723E-2</c:v>
                </c:pt>
                <c:pt idx="1235">
                  <c:v>3.0320709669600487E-2</c:v>
                </c:pt>
                <c:pt idx="1236">
                  <c:v>3.0318741127017632E-2</c:v>
                </c:pt>
                <c:pt idx="1237">
                  <c:v>3.0316757642217747E-2</c:v>
                </c:pt>
                <c:pt idx="1238">
                  <c:v>3.031475921522082E-2</c:v>
                </c:pt>
                <c:pt idx="1239">
                  <c:v>3.0312745846053781E-2</c:v>
                </c:pt>
                <c:pt idx="1240">
                  <c:v>3.0310717534736617E-2</c:v>
                </c:pt>
                <c:pt idx="1241">
                  <c:v>3.030755049813659E-2</c:v>
                </c:pt>
                <c:pt idx="1242">
                  <c:v>3.0305493542392398E-2</c:v>
                </c:pt>
                <c:pt idx="1243">
                  <c:v>3.0303421645808425E-2</c:v>
                </c:pt>
                <c:pt idx="1244">
                  <c:v>3.0305814712492898E-2</c:v>
                </c:pt>
                <c:pt idx="1245">
                  <c:v>3.0300351846719985E-2</c:v>
                </c:pt>
                <c:pt idx="1246">
                  <c:v>3.0298233882996455E-2</c:v>
                </c:pt>
                <c:pt idx="1247">
                  <c:v>3.0296100977287882E-2</c:v>
                </c:pt>
                <c:pt idx="1248">
                  <c:v>3.0293953129619463E-2</c:v>
                </c:pt>
                <c:pt idx="1249">
                  <c:v>3.0291790340014665E-2</c:v>
                </c:pt>
                <c:pt idx="1250">
                  <c:v>3.0289612608498676E-2</c:v>
                </c:pt>
                <c:pt idx="1251">
                  <c:v>3.0287419935096701E-2</c:v>
                </c:pt>
                <c:pt idx="1252">
                  <c:v>3.0285212319833062E-2</c:v>
                </c:pt>
                <c:pt idx="1253">
                  <c:v>3.028156239022654E-2</c:v>
                </c:pt>
                <c:pt idx="1254">
                  <c:v>3.027964469470943E-2</c:v>
                </c:pt>
                <c:pt idx="1255">
                  <c:v>3.0277393509907782E-2</c:v>
                </c:pt>
                <c:pt idx="1256">
                  <c:v>3.0275127384581709E-2</c:v>
                </c:pt>
                <c:pt idx="1257">
                  <c:v>3.02726392226992E-2</c:v>
                </c:pt>
                <c:pt idx="1258">
                  <c:v>3.0270221091931317E-2</c:v>
                </c:pt>
                <c:pt idx="1259">
                  <c:v>3.0268239365715221E-2</c:v>
                </c:pt>
                <c:pt idx="1260">
                  <c:v>3.0265913478548838E-2</c:v>
                </c:pt>
                <c:pt idx="1261">
                  <c:v>3.026357265098804E-2</c:v>
                </c:pt>
                <c:pt idx="1262">
                  <c:v>3.0261216883057423E-2</c:v>
                </c:pt>
                <c:pt idx="1263">
                  <c:v>3.0257749893580765E-2</c:v>
                </c:pt>
                <c:pt idx="1264">
                  <c:v>3.0255365511808741E-2</c:v>
                </c:pt>
                <c:pt idx="1265">
                  <c:v>3.0252966190979613E-2</c:v>
                </c:pt>
                <c:pt idx="1266">
                  <c:v>3.0250551931121805E-2</c:v>
                </c:pt>
                <c:pt idx="1267">
                  <c:v>3.0250305084959978E-2</c:v>
                </c:pt>
                <c:pt idx="1268">
                  <c:v>3.0247858403439985E-2</c:v>
                </c:pt>
                <c:pt idx="1269">
                  <c:v>3.0245396780508402E-2</c:v>
                </c:pt>
                <c:pt idx="1270">
                  <c:v>3.0242920216192171E-2</c:v>
                </c:pt>
                <c:pt idx="1271">
                  <c:v>3.0239342659514598E-2</c:v>
                </c:pt>
                <c:pt idx="1272">
                  <c:v>3.0236837489380844E-2</c:v>
                </c:pt>
                <c:pt idx="1273">
                  <c:v>3.0234317379179441E-2</c:v>
                </c:pt>
                <c:pt idx="1274">
                  <c:v>3.0231782328937629E-2</c:v>
                </c:pt>
                <c:pt idx="1275">
                  <c:v>3.0229232338684391E-2</c:v>
                </c:pt>
                <c:pt idx="1276">
                  <c:v>3.0227747062827125E-2</c:v>
                </c:pt>
                <c:pt idx="1277">
                  <c:v>3.0225165909622039E-2</c:v>
                </c:pt>
                <c:pt idx="1278">
                  <c:v>3.022256981526342E-2</c:v>
                </c:pt>
                <c:pt idx="1279">
                  <c:v>3.0219958779780814E-2</c:v>
                </c:pt>
                <c:pt idx="1280">
                  <c:v>3.0217332803202889E-2</c:v>
                </c:pt>
                <c:pt idx="1281">
                  <c:v>3.0214691885560058E-2</c:v>
                </c:pt>
                <c:pt idx="1282">
                  <c:v>3.0212036026884465E-2</c:v>
                </c:pt>
                <c:pt idx="1283">
                  <c:v>3.0209365227201312E-2</c:v>
                </c:pt>
                <c:pt idx="1284">
                  <c:v>3.0206679486546224E-2</c:v>
                </c:pt>
                <c:pt idx="1285">
                  <c:v>3.020397880494613E-2</c:v>
                </c:pt>
                <c:pt idx="1286">
                  <c:v>3.020126318243405E-2</c:v>
                </c:pt>
                <c:pt idx="1287">
                  <c:v>3.0198532619039528E-2</c:v>
                </c:pt>
                <c:pt idx="1288">
                  <c:v>3.0195787114793839E-2</c:v>
                </c:pt>
                <c:pt idx="1289">
                  <c:v>3.0193026669728264E-2</c:v>
                </c:pt>
                <c:pt idx="1290">
                  <c:v>3.0190251283873214E-2</c:v>
                </c:pt>
                <c:pt idx="1291">
                  <c:v>3.0187460957262578E-2</c:v>
                </c:pt>
                <c:pt idx="1292">
                  <c:v>3.0184655689925892E-2</c:v>
                </c:pt>
                <c:pt idx="1293">
                  <c:v>3.0180777805686568E-2</c:v>
                </c:pt>
                <c:pt idx="1294">
                  <c:v>3.0177943960856563E-2</c:v>
                </c:pt>
                <c:pt idx="1295">
                  <c:v>3.0175095176622119E-2</c:v>
                </c:pt>
                <c:pt idx="1296">
                  <c:v>3.0172231453011344E-2</c:v>
                </c:pt>
                <c:pt idx="1297">
                  <c:v>3.0169352790061135E-2</c:v>
                </c:pt>
                <c:pt idx="1298">
                  <c:v>3.0167510332477318E-2</c:v>
                </c:pt>
                <c:pt idx="1299">
                  <c:v>3.016460048096627E-2</c:v>
                </c:pt>
                <c:pt idx="1300">
                  <c:v>3.01616756889907E-2</c:v>
                </c:pt>
                <c:pt idx="1301">
                  <c:v>3.0158735956582763E-2</c:v>
                </c:pt>
                <c:pt idx="1302">
                  <c:v>3.0155781283776342E-2</c:v>
                </c:pt>
                <c:pt idx="1303">
                  <c:v>3.0154474807535383E-2</c:v>
                </c:pt>
                <c:pt idx="1304">
                  <c:v>3.0149827117101857E-2</c:v>
                </c:pt>
                <c:pt idx="1305">
                  <c:v>3.0148481222970556E-2</c:v>
                </c:pt>
                <c:pt idx="1306">
                  <c:v>3.0141731859827381E-2</c:v>
                </c:pt>
                <c:pt idx="1307">
                  <c:v>3.0138705124802101E-2</c:v>
                </c:pt>
                <c:pt idx="1308">
                  <c:v>3.0135663452020012E-2</c:v>
                </c:pt>
                <c:pt idx="1309">
                  <c:v>3.0132606841512199E-2</c:v>
                </c:pt>
                <c:pt idx="1310">
                  <c:v>3.0127332184811451E-2</c:v>
                </c:pt>
                <c:pt idx="1311">
                  <c:v>3.0126006661512328E-2</c:v>
                </c:pt>
                <c:pt idx="1312">
                  <c:v>3.0122903104094156E-2</c:v>
                </c:pt>
                <c:pt idx="1313">
                  <c:v>3.0119784609091482E-2</c:v>
                </c:pt>
                <c:pt idx="1314">
                  <c:v>3.0116651176542497E-2</c:v>
                </c:pt>
                <c:pt idx="1315">
                  <c:v>3.0112474147704037E-2</c:v>
                </c:pt>
                <c:pt idx="1316">
                  <c:v>3.0109312170626561E-2</c:v>
                </c:pt>
                <c:pt idx="1317">
                  <c:v>3.0106135257319755E-2</c:v>
                </c:pt>
                <c:pt idx="1318">
                  <c:v>3.0102943407820444E-2</c:v>
                </c:pt>
                <c:pt idx="1319">
                  <c:v>3.0104852564972726E-2</c:v>
                </c:pt>
                <c:pt idx="1320">
                  <c:v>3.0101624164640125E-2</c:v>
                </c:pt>
                <c:pt idx="1321">
                  <c:v>3.0098380822157031E-2</c:v>
                </c:pt>
                <c:pt idx="1322">
                  <c:v>3.0095122537557459E-2</c:v>
                </c:pt>
                <c:pt idx="1323">
                  <c:v>3.0088796009534048E-2</c:v>
                </c:pt>
                <c:pt idx="1324">
                  <c:v>3.0085511863086507E-2</c:v>
                </c:pt>
                <c:pt idx="1325">
                  <c:v>3.008032087994076E-2</c:v>
                </c:pt>
                <c:pt idx="1326">
                  <c:v>3.0078898755127245E-2</c:v>
                </c:pt>
                <c:pt idx="1327">
                  <c:v>3.0075569793690186E-2</c:v>
                </c:pt>
                <c:pt idx="1328">
                  <c:v>3.007525904769856E-2</c:v>
                </c:pt>
                <c:pt idx="1329">
                  <c:v>3.0071896169368714E-2</c:v>
                </c:pt>
                <c:pt idx="1330">
                  <c:v>3.0068518349231927E-2</c:v>
                </c:pt>
                <c:pt idx="1331">
                  <c:v>3.0066132448614211E-2</c:v>
                </c:pt>
                <c:pt idx="1332">
                  <c:v>3.006272339415738E-2</c:v>
                </c:pt>
                <c:pt idx="1333">
                  <c:v>3.0058295238376196E-2</c:v>
                </c:pt>
                <c:pt idx="1334">
                  <c:v>3.0054857651406225E-2</c:v>
                </c:pt>
                <c:pt idx="1335">
                  <c:v>3.0051405122827453E-2</c:v>
                </c:pt>
                <c:pt idx="1336">
                  <c:v>3.0047937652680694E-2</c:v>
                </c:pt>
                <c:pt idx="1337">
                  <c:v>3.0045453979229406E-2</c:v>
                </c:pt>
                <c:pt idx="1338">
                  <c:v>3.0040957887841405E-2</c:v>
                </c:pt>
                <c:pt idx="1339">
                  <c:v>3.0037445593229656E-2</c:v>
                </c:pt>
                <c:pt idx="1340">
                  <c:v>3.003391835721235E-2</c:v>
                </c:pt>
                <c:pt idx="1341">
                  <c:v>3.0030376179829451E-2</c:v>
                </c:pt>
                <c:pt idx="1342">
                  <c:v>3.0026819061120931E-2</c:v>
                </c:pt>
                <c:pt idx="1343">
                  <c:v>3.0023247001130154E-2</c:v>
                </c:pt>
                <c:pt idx="1344">
                  <c:v>3.0019659999897093E-2</c:v>
                </c:pt>
                <c:pt idx="1345">
                  <c:v>3.001309408333035E-2</c:v>
                </c:pt>
                <c:pt idx="1346">
                  <c:v>3.0009481301642472E-2</c:v>
                </c:pt>
                <c:pt idx="1347">
                  <c:v>3.0005853582444904E-2</c:v>
                </c:pt>
                <c:pt idx="1348">
                  <c:v>3.0002210925774538E-2</c:v>
                </c:pt>
                <c:pt idx="1349">
                  <c:v>2.9998553331675296E-2</c:v>
                </c:pt>
                <c:pt idx="1350">
                  <c:v>2.999782422877053E-2</c:v>
                </c:pt>
                <c:pt idx="1351">
                  <c:v>2.9995112255813829E-2</c:v>
                </c:pt>
                <c:pt idx="1352">
                  <c:v>2.9990426110368382E-2</c:v>
                </c:pt>
                <c:pt idx="1353">
                  <c:v>2.9986704639855352E-2</c:v>
                </c:pt>
                <c:pt idx="1354">
                  <c:v>2.9982968228526082E-2</c:v>
                </c:pt>
                <c:pt idx="1355">
                  <c:v>2.9975657311377076E-2</c:v>
                </c:pt>
                <c:pt idx="1356">
                  <c:v>2.9976423312913638E-2</c:v>
                </c:pt>
                <c:pt idx="1357">
                  <c:v>2.9971669350065993E-2</c:v>
                </c:pt>
                <c:pt idx="1358">
                  <c:v>2.9963992527952676E-2</c:v>
                </c:pt>
                <c:pt idx="1359">
                  <c:v>2.9960186944332001E-2</c:v>
                </c:pt>
                <c:pt idx="1360">
                  <c:v>2.9956366424938707E-2</c:v>
                </c:pt>
                <c:pt idx="1361">
                  <c:v>2.9952530969814539E-2</c:v>
                </c:pt>
                <c:pt idx="1362">
                  <c:v>2.9949645321187188E-2</c:v>
                </c:pt>
                <c:pt idx="1363">
                  <c:v>2.994481525254411E-2</c:v>
                </c:pt>
                <c:pt idx="1364">
                  <c:v>2.9940934990484891E-2</c:v>
                </c:pt>
                <c:pt idx="1365">
                  <c:v>2.9937039792866216E-2</c:v>
                </c:pt>
                <c:pt idx="1366">
                  <c:v>2.9933129659730717E-2</c:v>
                </c:pt>
                <c:pt idx="1367">
                  <c:v>2.9928246717256975E-2</c:v>
                </c:pt>
                <c:pt idx="1368">
                  <c:v>2.9924308106253791E-2</c:v>
                </c:pt>
                <c:pt idx="1369">
                  <c:v>2.9920354561054706E-2</c:v>
                </c:pt>
                <c:pt idx="1370">
                  <c:v>2.991638608170822E-2</c:v>
                </c:pt>
                <c:pt idx="1371">
                  <c:v>2.9917163333592102E-2</c:v>
                </c:pt>
                <c:pt idx="1372">
                  <c:v>2.9913157995139706E-2</c:v>
                </c:pt>
                <c:pt idx="1373">
                  <c:v>2.9909137716724002E-2</c:v>
                </c:pt>
                <c:pt idx="1374">
                  <c:v>2.9905102498391758E-2</c:v>
                </c:pt>
                <c:pt idx="1375">
                  <c:v>2.9898212985311243E-2</c:v>
                </c:pt>
                <c:pt idx="1376">
                  <c:v>2.9891824882858953E-2</c:v>
                </c:pt>
                <c:pt idx="1377">
                  <c:v>2.9890076271867565E-2</c:v>
                </c:pt>
                <c:pt idx="1378">
                  <c:v>2.9885985510868171E-2</c:v>
                </c:pt>
                <c:pt idx="1379">
                  <c:v>2.9884702309633068E-2</c:v>
                </c:pt>
                <c:pt idx="1380">
                  <c:v>2.9880577452792295E-2</c:v>
                </c:pt>
                <c:pt idx="1381">
                  <c:v>2.9876437656367483E-2</c:v>
                </c:pt>
                <c:pt idx="1382">
                  <c:v>2.9872282920406258E-2</c:v>
                </c:pt>
                <c:pt idx="1383">
                  <c:v>2.9869048271898461E-2</c:v>
                </c:pt>
                <c:pt idx="1384">
                  <c:v>2.9864862243996888E-2</c:v>
                </c:pt>
                <c:pt idx="1385">
                  <c:v>2.9859729075786243E-2</c:v>
                </c:pt>
                <c:pt idx="1386">
                  <c:v>2.9855514582162367E-2</c:v>
                </c:pt>
                <c:pt idx="1387">
                  <c:v>2.9851285149245285E-2</c:v>
                </c:pt>
                <c:pt idx="1388">
                  <c:v>2.9844256421778508E-2</c:v>
                </c:pt>
                <c:pt idx="1389">
                  <c:v>2.9843707996872349E-2</c:v>
                </c:pt>
                <c:pt idx="1390">
                  <c:v>2.9838507215224616E-2</c:v>
                </c:pt>
                <c:pt idx="1391">
                  <c:v>2.9834218025626229E-2</c:v>
                </c:pt>
                <c:pt idx="1392">
                  <c:v>2.9829913896981246E-2</c:v>
                </c:pt>
                <c:pt idx="1393">
                  <c:v>2.982559482933984E-2</c:v>
                </c:pt>
                <c:pt idx="1394">
                  <c:v>2.9821260822753031E-2</c:v>
                </c:pt>
                <c:pt idx="1395">
                  <c:v>2.9816911877270147E-2</c:v>
                </c:pt>
                <c:pt idx="1396">
                  <c:v>2.9812547992941359E-2</c:v>
                </c:pt>
                <c:pt idx="1397">
                  <c:v>2.9805423241926088E-2</c:v>
                </c:pt>
                <c:pt idx="1398">
                  <c:v>2.9801033767426165E-2</c:v>
                </c:pt>
                <c:pt idx="1399">
                  <c:v>2.9796629357759296E-2</c:v>
                </c:pt>
                <c:pt idx="1400">
                  <c:v>2.9792210012971151E-2</c:v>
                </c:pt>
                <c:pt idx="1401">
                  <c:v>2.978777573311708E-2</c:v>
                </c:pt>
                <c:pt idx="1402">
                  <c:v>2.9786050974072116E-2</c:v>
                </c:pt>
                <c:pt idx="1403">
                  <c:v>2.9782489061901733E-2</c:v>
                </c:pt>
                <c:pt idx="1404">
                  <c:v>2.9777099126005041E-2</c:v>
                </c:pt>
                <c:pt idx="1405">
                  <c:v>2.9772600794370198E-2</c:v>
                </c:pt>
                <c:pt idx="1406">
                  <c:v>2.9768087524407336E-2</c:v>
                </c:pt>
                <c:pt idx="1407">
                  <c:v>2.9759813474739188E-2</c:v>
                </c:pt>
                <c:pt idx="1408">
                  <c:v>2.9759915517835328E-2</c:v>
                </c:pt>
                <c:pt idx="1409">
                  <c:v>2.9754458085054041E-2</c:v>
                </c:pt>
                <c:pt idx="1410">
                  <c:v>2.9746298328380938E-2</c:v>
                </c:pt>
                <c:pt idx="1411">
                  <c:v>2.974171614456278E-2</c:v>
                </c:pt>
                <c:pt idx="1412">
                  <c:v>2.9737119027400283E-2</c:v>
                </c:pt>
                <c:pt idx="1413">
                  <c:v>2.9732506976946738E-2</c:v>
                </c:pt>
                <c:pt idx="1414">
                  <c:v>2.9728771026648587E-2</c:v>
                </c:pt>
                <c:pt idx="1415">
                  <c:v>2.9723238076363678E-2</c:v>
                </c:pt>
                <c:pt idx="1416">
                  <c:v>2.9718581226339857E-2</c:v>
                </c:pt>
                <c:pt idx="1417">
                  <c:v>2.9713909443229269E-2</c:v>
                </c:pt>
                <c:pt idx="1418">
                  <c:v>2.9709222727084317E-2</c:v>
                </c:pt>
                <c:pt idx="1419">
                  <c:v>2.9703637209077861E-2</c:v>
                </c:pt>
                <c:pt idx="1420">
                  <c:v>2.9698922081262479E-2</c:v>
                </c:pt>
                <c:pt idx="1421">
                  <c:v>2.9694192021732804E-2</c:v>
                </c:pt>
                <c:pt idx="1422">
                  <c:v>2.9689447030539134E-2</c:v>
                </c:pt>
                <c:pt idx="1423">
                  <c:v>2.9689076421888838E-2</c:v>
                </c:pt>
                <c:pt idx="1424">
                  <c:v>2.9684294271104538E-2</c:v>
                </c:pt>
                <c:pt idx="1425">
                  <c:v>2.9679497183015227E-2</c:v>
                </c:pt>
                <c:pt idx="1426">
                  <c:v>2.9670183706192094E-2</c:v>
                </c:pt>
                <c:pt idx="1427">
                  <c:v>2.9667242414490813E-2</c:v>
                </c:pt>
                <c:pt idx="1428">
                  <c:v>2.9662404907173891E-2</c:v>
                </c:pt>
                <c:pt idx="1429">
                  <c:v>2.9657552466247454E-2</c:v>
                </c:pt>
                <c:pt idx="1430">
                  <c:v>2.9652685091765968E-2</c:v>
                </c:pt>
                <c:pt idx="1431">
                  <c:v>2.9647802783783889E-2</c:v>
                </c:pt>
                <c:pt idx="1432">
                  <c:v>2.9645499326551535E-2</c:v>
                </c:pt>
                <c:pt idx="1433">
                  <c:v>2.9640582742042655E-2</c:v>
                </c:pt>
                <c:pt idx="1434">
                  <c:v>2.9635651220735592E-2</c:v>
                </c:pt>
                <c:pt idx="1435">
                  <c:v>2.9631564757279068E-2</c:v>
                </c:pt>
                <c:pt idx="1436">
                  <c:v>2.9626601888794898E-2</c:v>
                </c:pt>
                <c:pt idx="1437">
                  <c:v>2.9620767036606984E-2</c:v>
                </c:pt>
                <c:pt idx="1438">
                  <c:v>2.9615776237492578E-2</c:v>
                </c:pt>
                <c:pt idx="1439">
                  <c:v>2.9610773314710147E-2</c:v>
                </c:pt>
                <c:pt idx="1440">
                  <c:v>2.96031982453949E-2</c:v>
                </c:pt>
                <c:pt idx="1441">
                  <c:v>2.9601596467107107E-2</c:v>
                </c:pt>
                <c:pt idx="1442">
                  <c:v>2.959571993312209E-2</c:v>
                </c:pt>
                <c:pt idx="1443">
                  <c:v>2.9590696644366071E-2</c:v>
                </c:pt>
                <c:pt idx="1444">
                  <c:v>2.9585675296221976E-2</c:v>
                </c:pt>
                <c:pt idx="1445">
                  <c:v>2.9580658701498518E-2</c:v>
                </c:pt>
                <c:pt idx="1446">
                  <c:v>2.9576506184346204E-2</c:v>
                </c:pt>
                <c:pt idx="1447">
                  <c:v>2.9570651023491372E-2</c:v>
                </c:pt>
                <c:pt idx="1448">
                  <c:v>2.9565665565758771E-2</c:v>
                </c:pt>
                <c:pt idx="1449">
                  <c:v>2.9558117792436618E-2</c:v>
                </c:pt>
                <c:pt idx="1450">
                  <c:v>2.9553163522854784E-2</c:v>
                </c:pt>
                <c:pt idx="1451">
                  <c:v>2.9548230747705559E-2</c:v>
                </c:pt>
                <c:pt idx="1452">
                  <c:v>2.9543320764052493E-2</c:v>
                </c:pt>
                <c:pt idx="1453">
                  <c:v>2.9541026628595046E-2</c:v>
                </c:pt>
                <c:pt idx="1454">
                  <c:v>2.9536166004171242E-2</c:v>
                </c:pt>
                <c:pt idx="1455">
                  <c:v>2.9531328214876969E-2</c:v>
                </c:pt>
                <c:pt idx="1456">
                  <c:v>2.9527381637549491E-2</c:v>
                </c:pt>
                <c:pt idx="1457">
                  <c:v>2.9521721141333467E-2</c:v>
                </c:pt>
                <c:pt idx="1458">
                  <c:v>2.9516951856914161E-2</c:v>
                </c:pt>
                <c:pt idx="1459">
                  <c:v>2.951220540728338E-2</c:v>
                </c:pt>
                <c:pt idx="1460">
                  <c:v>2.9508355139534488E-2</c:v>
                </c:pt>
                <c:pt idx="1461">
                  <c:v>2.9502781012049804E-2</c:v>
                </c:pt>
                <c:pt idx="1462">
                  <c:v>2.949547653752289E-2</c:v>
                </c:pt>
                <c:pt idx="1463">
                  <c:v>2.9490817674059967E-2</c:v>
                </c:pt>
                <c:pt idx="1464">
                  <c:v>2.948618163921779E-2</c:v>
                </c:pt>
                <c:pt idx="1465">
                  <c:v>2.9481568432916432E-2</c:v>
                </c:pt>
                <c:pt idx="1466">
                  <c:v>2.9475017738571665E-2</c:v>
                </c:pt>
                <c:pt idx="1467">
                  <c:v>2.947045997268213E-2</c:v>
                </c:pt>
                <c:pt idx="1468">
                  <c:v>2.9466808449745144E-2</c:v>
                </c:pt>
                <c:pt idx="1469">
                  <c:v>2.9460770202096222E-2</c:v>
                </c:pt>
                <c:pt idx="1470">
                  <c:v>2.9456923644323261E-2</c:v>
                </c:pt>
                <c:pt idx="1471">
                  <c:v>2.9453344399811048E-2</c:v>
                </c:pt>
                <c:pt idx="1472">
                  <c:v>2.9448013565736231E-2</c:v>
                </c:pt>
                <c:pt idx="1473">
                  <c:v>2.9442073329822627E-2</c:v>
                </c:pt>
                <c:pt idx="1474">
                  <c:v>2.9440085818718025E-2</c:v>
                </c:pt>
                <c:pt idx="1475">
                  <c:v>2.9435711951069959E-2</c:v>
                </c:pt>
                <c:pt idx="1476">
                  <c:v>2.9431360912987089E-2</c:v>
                </c:pt>
                <c:pt idx="1477">
                  <c:v>2.942703270439382E-2</c:v>
                </c:pt>
                <c:pt idx="1478">
                  <c:v>2.9422727325213692E-2</c:v>
                </c:pt>
                <c:pt idx="1479">
                  <c:v>2.9417547365087355E-2</c:v>
                </c:pt>
                <c:pt idx="1480">
                  <c:v>2.9413286360747658E-2</c:v>
                </c:pt>
                <c:pt idx="1481">
                  <c:v>2.9407841468722933E-2</c:v>
                </c:pt>
                <c:pt idx="1482">
                  <c:v>2.9404832833857295E-2</c:v>
                </c:pt>
                <c:pt idx="1483">
                  <c:v>2.9400640311164322E-2</c:v>
                </c:pt>
                <c:pt idx="1484">
                  <c:v>2.9396780840932578E-2</c:v>
                </c:pt>
                <c:pt idx="1485">
                  <c:v>2.9393228888315331E-2</c:v>
                </c:pt>
                <c:pt idx="1486">
                  <c:v>2.9389106141787684E-2</c:v>
                </c:pt>
                <c:pt idx="1487">
                  <c:v>2.9384422385046099E-2</c:v>
                </c:pt>
                <c:pt idx="1488">
                  <c:v>2.9380929134929974E-2</c:v>
                </c:pt>
                <c:pt idx="1489">
                  <c:v>2.9376874874455675E-2</c:v>
                </c:pt>
                <c:pt idx="1490">
                  <c:v>2.9372843442525651E-2</c:v>
                </c:pt>
                <c:pt idx="1491">
                  <c:v>2.9368834839066046E-2</c:v>
                </c:pt>
                <c:pt idx="1492">
                  <c:v>2.9364849064011694E-2</c:v>
                </c:pt>
                <c:pt idx="1493">
                  <c:v>2.936088611728874E-2</c:v>
                </c:pt>
                <c:pt idx="1494">
                  <c:v>2.9356945998832019E-2</c:v>
                </c:pt>
                <c:pt idx="1495">
                  <c:v>2.9353028708572895E-2</c:v>
                </c:pt>
                <c:pt idx="1496">
                  <c:v>2.9349134246440981E-2</c:v>
                </c:pt>
                <c:pt idx="1497">
                  <c:v>2.934526261237112E-2</c:v>
                </c:pt>
                <c:pt idx="1498">
                  <c:v>2.9342336108711484E-2</c:v>
                </c:pt>
                <c:pt idx="1499">
                  <c:v>2.9337587828145585E-2</c:v>
                </c:pt>
                <c:pt idx="1500">
                  <c:v>2.9333243234165359E-2</c:v>
                </c:pt>
                <c:pt idx="1501">
                  <c:v>2.9328539892052304E-2</c:v>
                </c:pt>
                <c:pt idx="1502">
                  <c:v>2.9325319443648527E-2</c:v>
                </c:pt>
                <c:pt idx="1503">
                  <c:v>2.9321583449206365E-2</c:v>
                </c:pt>
                <c:pt idx="1504">
                  <c:v>2.9317870280474754E-2</c:v>
                </c:pt>
                <c:pt idx="1505">
                  <c:v>2.9314179937393964E-2</c:v>
                </c:pt>
                <c:pt idx="1506">
                  <c:v>2.9311445157515569E-2</c:v>
                </c:pt>
                <c:pt idx="1507">
                  <c:v>2.9307283184294722E-2</c:v>
                </c:pt>
                <c:pt idx="1508">
                  <c:v>2.9304181270670502E-2</c:v>
                </c:pt>
                <c:pt idx="1509">
                  <c:v>2.9300583568199784E-2</c:v>
                </c:pt>
                <c:pt idx="1510">
                  <c:v>2.9297008692947438E-2</c:v>
                </c:pt>
                <c:pt idx="1511">
                  <c:v>2.9293456644848309E-2</c:v>
                </c:pt>
                <c:pt idx="1512">
                  <c:v>2.9289927423845043E-2</c:v>
                </c:pt>
                <c:pt idx="1513">
                  <c:v>2.9286421029875082E-2</c:v>
                </c:pt>
                <c:pt idx="1514">
                  <c:v>2.9281993993520779E-2</c:v>
                </c:pt>
                <c:pt idx="1515">
                  <c:v>2.9278531903503911E-2</c:v>
                </c:pt>
                <c:pt idx="1516">
                  <c:v>2.9275092638459725E-2</c:v>
                </c:pt>
                <c:pt idx="1517">
                  <c:v>2.9271676198330241E-2</c:v>
                </c:pt>
                <c:pt idx="1518">
                  <c:v>2.9266368083922245E-2</c:v>
                </c:pt>
                <c:pt idx="1519">
                  <c:v>2.9263002457076581E-2</c:v>
                </c:pt>
                <c:pt idx="1520">
                  <c:v>2.9259659653079417E-2</c:v>
                </c:pt>
                <c:pt idx="1521">
                  <c:v>2.9256339671871245E-2</c:v>
                </c:pt>
                <c:pt idx="1522">
                  <c:v>2.9253042513396998E-2</c:v>
                </c:pt>
                <c:pt idx="1523">
                  <c:v>2.9249768177599833E-2</c:v>
                </c:pt>
                <c:pt idx="1524">
                  <c:v>2.9245559585202884E-2</c:v>
                </c:pt>
                <c:pt idx="1525">
                  <c:v>2.9242329525871868E-2</c:v>
                </c:pt>
                <c:pt idx="1526">
                  <c:v>2.924008210572282E-2</c:v>
                </c:pt>
                <c:pt idx="1527">
                  <c:v>2.9238821991382623E-2</c:v>
                </c:pt>
                <c:pt idx="1528">
                  <c:v>2.9235664517562831E-2</c:v>
                </c:pt>
                <c:pt idx="1529">
                  <c:v>2.9232529869835357E-2</c:v>
                </c:pt>
                <c:pt idx="1530">
                  <c:v>2.922941804814112E-2</c:v>
                </c:pt>
                <c:pt idx="1531">
                  <c:v>2.9225361984680107E-2</c:v>
                </c:pt>
                <c:pt idx="1532">
                  <c:v>2.9221858074045062E-2</c:v>
                </c:pt>
                <c:pt idx="1533">
                  <c:v>2.9218816606528541E-2</c:v>
                </c:pt>
                <c:pt idx="1534">
                  <c:v>2.921579796295783E-2</c:v>
                </c:pt>
                <c:pt idx="1535">
                  <c:v>2.9213774949898276E-2</c:v>
                </c:pt>
                <c:pt idx="1536">
                  <c:v>2.921080334410988E-2</c:v>
                </c:pt>
                <c:pt idx="1537">
                  <c:v>2.9207854563980239E-2</c:v>
                </c:pt>
                <c:pt idx="1538">
                  <c:v>2.9204928609458093E-2</c:v>
                </c:pt>
                <c:pt idx="1539">
                  <c:v>2.9202025480491303E-2</c:v>
                </c:pt>
                <c:pt idx="1540">
                  <c:v>2.9199145177030345E-2</c:v>
                </c:pt>
                <c:pt idx="1541">
                  <c:v>2.9196287699026567E-2</c:v>
                </c:pt>
                <c:pt idx="1542">
                  <c:v>2.9193453046427828E-2</c:v>
                </c:pt>
                <c:pt idx="1543">
                  <c:v>2.9190641219186349E-2</c:v>
                </c:pt>
                <c:pt idx="1544">
                  <c:v>2.9187852217251734E-2</c:v>
                </c:pt>
                <c:pt idx="1545">
                  <c:v>2.9185086040578796E-2</c:v>
                </c:pt>
                <c:pt idx="1546">
                  <c:v>2.9182342689115407E-2</c:v>
                </c:pt>
                <c:pt idx="1547">
                  <c:v>2.9179622162818126E-2</c:v>
                </c:pt>
                <c:pt idx="1548">
                  <c:v>2.9176924461634814E-2</c:v>
                </c:pt>
                <c:pt idx="1549">
                  <c:v>2.9174249585523771E-2</c:v>
                </c:pt>
                <c:pt idx="1550">
                  <c:v>2.9171597534435469E-2</c:v>
                </c:pt>
                <c:pt idx="1551">
                  <c:v>2.9168968308323859E-2</c:v>
                </c:pt>
                <c:pt idx="1552">
                  <c:v>2.9166361907144629E-2</c:v>
                </c:pt>
                <c:pt idx="1553">
                  <c:v>2.9162780218420385E-2</c:v>
                </c:pt>
                <c:pt idx="1554">
                  <c:v>2.9160218043421626E-2</c:v>
                </c:pt>
                <c:pt idx="1555">
                  <c:v>2.9157678691362009E-2</c:v>
                </c:pt>
                <c:pt idx="1556">
                  <c:v>2.9155162162200252E-2</c:v>
                </c:pt>
                <c:pt idx="1557">
                  <c:v>2.9156684870838525E-2</c:v>
                </c:pt>
                <c:pt idx="1558">
                  <c:v>2.9151202821123389E-2</c:v>
                </c:pt>
                <c:pt idx="1559">
                  <c:v>2.914875619321964E-2</c:v>
                </c:pt>
                <c:pt idx="1560">
                  <c:v>2.9146332389897243E-2</c:v>
                </c:pt>
                <c:pt idx="1561">
                  <c:v>2.9143931411112756E-2</c:v>
                </c:pt>
                <c:pt idx="1562">
                  <c:v>2.9141553256824479E-2</c:v>
                </c:pt>
                <c:pt idx="1563">
                  <c:v>2.9139197926992436E-2</c:v>
                </c:pt>
                <c:pt idx="1564">
                  <c:v>2.9136865421574929E-2</c:v>
                </c:pt>
                <c:pt idx="1565">
                  <c:v>2.9133212125423934E-2</c:v>
                </c:pt>
                <c:pt idx="1566">
                  <c:v>2.9130235550145045E-2</c:v>
                </c:pt>
                <c:pt idx="1567">
                  <c:v>2.9127968622675304E-2</c:v>
                </c:pt>
                <c:pt idx="1568">
                  <c:v>2.9125724515758122E-2</c:v>
                </c:pt>
                <c:pt idx="1569">
                  <c:v>2.9123503229356196E-2</c:v>
                </c:pt>
                <c:pt idx="1570">
                  <c:v>2.9121304763431333E-2</c:v>
                </c:pt>
                <c:pt idx="1571">
                  <c:v>2.9119129117945342E-2</c:v>
                </c:pt>
                <c:pt idx="1572">
                  <c:v>2.9116976292861807E-2</c:v>
                </c:pt>
                <c:pt idx="1573">
                  <c:v>2.9114846288144314E-2</c:v>
                </c:pt>
                <c:pt idx="1574">
                  <c:v>2.9112739103756446E-2</c:v>
                </c:pt>
                <c:pt idx="1575">
                  <c:v>2.9109625271062662E-2</c:v>
                </c:pt>
                <c:pt idx="1576">
                  <c:v>2.9107562263428276E-2</c:v>
                </c:pt>
                <c:pt idx="1577">
                  <c:v>2.9105522074172087E-2</c:v>
                </c:pt>
                <c:pt idx="1578">
                  <c:v>2.9103504703256376E-2</c:v>
                </c:pt>
                <c:pt idx="1579">
                  <c:v>2.9104616743453979E-2</c:v>
                </c:pt>
                <c:pt idx="1580">
                  <c:v>2.9102649423429702E-2</c:v>
                </c:pt>
                <c:pt idx="1581">
                  <c:v>2.9100704927183942E-2</c:v>
                </c:pt>
                <c:pt idx="1582">
                  <c:v>2.9098783254685422E-2</c:v>
                </c:pt>
                <c:pt idx="1583">
                  <c:v>2.9095842781062139E-2</c:v>
                </c:pt>
                <c:pt idx="1584">
                  <c:v>2.9093965276884518E-2</c:v>
                </c:pt>
                <c:pt idx="1585">
                  <c:v>2.9092110594509363E-2</c:v>
                </c:pt>
                <c:pt idx="1586">
                  <c:v>2.9090278733904181E-2</c:v>
                </c:pt>
                <c:pt idx="1587">
                  <c:v>2.9088469695036465E-2</c:v>
                </c:pt>
                <c:pt idx="1588">
                  <c:v>2.9087732516517403E-2</c:v>
                </c:pt>
                <c:pt idx="1589">
                  <c:v>2.9085970609327695E-2</c:v>
                </c:pt>
                <c:pt idx="1590">
                  <c:v>2.9084231525628907E-2</c:v>
                </c:pt>
                <c:pt idx="1591">
                  <c:v>2.9082515265389762E-2</c:v>
                </c:pt>
                <c:pt idx="1592">
                  <c:v>2.9080821828579854E-2</c:v>
                </c:pt>
                <c:pt idx="1593">
                  <c:v>2.9079151215171371E-2</c:v>
                </c:pt>
                <c:pt idx="1594">
                  <c:v>2.9077503425134779E-2</c:v>
                </c:pt>
                <c:pt idx="1595">
                  <c:v>2.9075878458440535E-2</c:v>
                </c:pt>
                <c:pt idx="1596">
                  <c:v>2.9074276315062569E-2</c:v>
                </c:pt>
                <c:pt idx="1597">
                  <c:v>2.9072696994970473E-2</c:v>
                </c:pt>
                <c:pt idx="1598">
                  <c:v>2.9071140498137311E-2</c:v>
                </c:pt>
                <c:pt idx="1599">
                  <c:v>2.906960682453702E-2</c:v>
                </c:pt>
                <c:pt idx="1600">
                  <c:v>2.9068095974143532E-2</c:v>
                </c:pt>
                <c:pt idx="1601">
                  <c:v>2.906660794692904E-2</c:v>
                </c:pt>
                <c:pt idx="1602">
                  <c:v>2.9065142742868352E-2</c:v>
                </c:pt>
                <c:pt idx="1603">
                  <c:v>2.90637003619354E-2</c:v>
                </c:pt>
                <c:pt idx="1604">
                  <c:v>2.9062280804105854E-2</c:v>
                </c:pt>
                <c:pt idx="1605">
                  <c:v>2.9059809479228822E-2</c:v>
                </c:pt>
                <c:pt idx="1606">
                  <c:v>2.9058434047939081E-2</c:v>
                </c:pt>
                <c:pt idx="1607">
                  <c:v>2.9057081437841307E-2</c:v>
                </c:pt>
                <c:pt idx="1608">
                  <c:v>2.9055751648913542E-2</c:v>
                </c:pt>
                <c:pt idx="1609">
                  <c:v>2.9054444681129436E-2</c:v>
                </c:pt>
                <c:pt idx="1610">
                  <c:v>2.9054242740948165E-2</c:v>
                </c:pt>
                <c:pt idx="1611">
                  <c:v>2.9052982944173439E-2</c:v>
                </c:pt>
                <c:pt idx="1612">
                  <c:v>2.9051745970316182E-2</c:v>
                </c:pt>
                <c:pt idx="1613">
                  <c:v>2.9050531819354672E-2</c:v>
                </c:pt>
                <c:pt idx="1614">
                  <c:v>2.904934049126719E-2</c:v>
                </c:pt>
                <c:pt idx="1615">
                  <c:v>2.9050187712414372E-2</c:v>
                </c:pt>
                <c:pt idx="1616">
                  <c:v>2.9047026303634361E-2</c:v>
                </c:pt>
                <c:pt idx="1617">
                  <c:v>2.9047931849375024E-2</c:v>
                </c:pt>
                <c:pt idx="1618">
                  <c:v>2.9042614636806796E-2</c:v>
                </c:pt>
                <c:pt idx="1619">
                  <c:v>2.9041534336082364E-2</c:v>
                </c:pt>
                <c:pt idx="1620">
                  <c:v>2.9040476854442332E-2</c:v>
                </c:pt>
                <c:pt idx="1621">
                  <c:v>2.903944219186716E-2</c:v>
                </c:pt>
                <c:pt idx="1622">
                  <c:v>2.9037721573801356E-2</c:v>
                </c:pt>
                <c:pt idx="1623">
                  <c:v>2.9037301897409051E-2</c:v>
                </c:pt>
                <c:pt idx="1624">
                  <c:v>2.9036338951787144E-2</c:v>
                </c:pt>
                <c:pt idx="1625">
                  <c:v>2.903539882515993E-2</c:v>
                </c:pt>
                <c:pt idx="1626">
                  <c:v>2.90344815175132E-2</c:v>
                </c:pt>
                <c:pt idx="1627">
                  <c:v>2.9032478777013936E-2</c:v>
                </c:pt>
                <c:pt idx="1628">
                  <c:v>2.9031605547528809E-2</c:v>
                </c:pt>
                <c:pt idx="1629">
                  <c:v>2.9030755135143804E-2</c:v>
                </c:pt>
                <c:pt idx="1630">
                  <c:v>2.9029927539841852E-2</c:v>
                </c:pt>
                <c:pt idx="1631">
                  <c:v>2.9034697364030804E-2</c:v>
                </c:pt>
                <c:pt idx="1632">
                  <c:v>2.9033923240872887E-2</c:v>
                </c:pt>
                <c:pt idx="1633">
                  <c:v>2.9033171943933331E-2</c:v>
                </c:pt>
                <c:pt idx="1634">
                  <c:v>2.9032443473195984E-2</c:v>
                </c:pt>
                <c:pt idx="1635">
                  <c:v>2.9028373591838495E-2</c:v>
                </c:pt>
                <c:pt idx="1636">
                  <c:v>2.9027303411625915E-2</c:v>
                </c:pt>
                <c:pt idx="1637">
                  <c:v>2.9027021324578569E-2</c:v>
                </c:pt>
                <c:pt idx="1638">
                  <c:v>2.9026379421933243E-2</c:v>
                </c:pt>
                <c:pt idx="1639">
                  <c:v>2.9025760339928243E-2</c:v>
                </c:pt>
                <c:pt idx="1640">
                  <c:v>2.9028551998337034E-2</c:v>
                </c:pt>
                <c:pt idx="1641">
                  <c:v>2.9027983310681769E-2</c:v>
                </c:pt>
                <c:pt idx="1642">
                  <c:v>2.902743744913602E-2</c:v>
                </c:pt>
                <c:pt idx="1643">
                  <c:v>2.9028048903917636E-2</c:v>
                </c:pt>
                <c:pt idx="1644">
                  <c:v>2.9027550284950045E-2</c:v>
                </c:pt>
                <c:pt idx="1645">
                  <c:v>2.9025936821072504E-2</c:v>
                </c:pt>
                <c:pt idx="1646">
                  <c:v>2.9025482263878067E-2</c:v>
                </c:pt>
                <c:pt idx="1647">
                  <c:v>2.9025050532751475E-2</c:v>
                </c:pt>
                <c:pt idx="1648">
                  <c:v>2.9024641627682521E-2</c:v>
                </c:pt>
                <c:pt idx="1649">
                  <c:v>2.9025399608698221E-2</c:v>
                </c:pt>
                <c:pt idx="1650">
                  <c:v>2.9023892295693722E-2</c:v>
                </c:pt>
                <c:pt idx="1651">
                  <c:v>2.902355186875942E-2</c:v>
                </c:pt>
                <c:pt idx="1652">
                  <c:v>2.9023234267858945E-2</c:v>
                </c:pt>
                <c:pt idx="1653">
                  <c:v>2.9022939492983801E-2</c:v>
                </c:pt>
                <c:pt idx="1654">
                  <c:v>2.9022667544129726E-2</c:v>
                </c:pt>
                <c:pt idx="1655">
                  <c:v>2.9022418421292471E-2</c:v>
                </c:pt>
                <c:pt idx="1656">
                  <c:v>2.9022192124468639E-2</c:v>
                </c:pt>
                <c:pt idx="1657">
                  <c:v>2.9018519183220147E-2</c:v>
                </c:pt>
                <c:pt idx="1658">
                  <c:v>2.9018333691820327E-2</c:v>
                </c:pt>
                <c:pt idx="1659">
                  <c:v>2.9018171020922037E-2</c:v>
                </c:pt>
                <c:pt idx="1660">
                  <c:v>2.9018031170523522E-2</c:v>
                </c:pt>
                <c:pt idx="1661">
                  <c:v>2.9017914140623904E-2</c:v>
                </c:pt>
                <c:pt idx="1662">
                  <c:v>2.9021313689579557E-2</c:v>
                </c:pt>
                <c:pt idx="1663">
                  <c:v>2.9022413820998613E-2</c:v>
                </c:pt>
                <c:pt idx="1664">
                  <c:v>2.9021203485912937E-2</c:v>
                </c:pt>
                <c:pt idx="1665">
                  <c:v>2.9021182623066168E-2</c:v>
                </c:pt>
                <c:pt idx="1666">
                  <c:v>2.9021184586208157E-2</c:v>
                </c:pt>
                <c:pt idx="1667">
                  <c:v>2.9018879912129033E-2</c:v>
                </c:pt>
                <c:pt idx="1668">
                  <c:v>2.9022431790296239E-2</c:v>
                </c:pt>
                <c:pt idx="1669">
                  <c:v>2.9021327431581985E-2</c:v>
                </c:pt>
                <c:pt idx="1670">
                  <c:v>2.9017887793706291E-2</c:v>
                </c:pt>
                <c:pt idx="1671">
                  <c:v>2.9017998968734155E-2</c:v>
                </c:pt>
                <c:pt idx="1672">
                  <c:v>2.9018132964260916E-2</c:v>
                </c:pt>
                <c:pt idx="1673">
                  <c:v>2.9018289780286578E-2</c:v>
                </c:pt>
                <c:pt idx="1674">
                  <c:v>2.9017285654453495E-2</c:v>
                </c:pt>
                <c:pt idx="1675">
                  <c:v>2.901867187384425E-2</c:v>
                </c:pt>
                <c:pt idx="1676">
                  <c:v>2.9018897151385926E-2</c:v>
                </c:pt>
                <c:pt idx="1677">
                  <c:v>2.9019145249439673E-2</c:v>
                </c:pt>
                <c:pt idx="1678">
                  <c:v>2.9019416168008134E-2</c:v>
                </c:pt>
                <c:pt idx="1679">
                  <c:v>2.901851789558485E-2</c:v>
                </c:pt>
                <c:pt idx="1680">
                  <c:v>2.9018832799870609E-2</c:v>
                </c:pt>
                <c:pt idx="1681">
                  <c:v>2.9019170522857074E-2</c:v>
                </c:pt>
                <c:pt idx="1682">
                  <c:v>2.9019531064544246E-2</c:v>
                </c:pt>
                <c:pt idx="1683">
                  <c:v>2.9024710337752495E-2</c:v>
                </c:pt>
                <c:pt idx="1684">
                  <c:v>2.9025123169119031E-2</c:v>
                </c:pt>
                <c:pt idx="1685">
                  <c:v>2.9025558826544912E-2</c:v>
                </c:pt>
                <c:pt idx="1686">
                  <c:v>2.9026017310037785E-2</c:v>
                </c:pt>
                <c:pt idx="1687">
                  <c:v>2.9023163778673006E-2</c:v>
                </c:pt>
                <c:pt idx="1688">
                  <c:v>2.9023380483340404E-2</c:v>
                </c:pt>
                <c:pt idx="1689">
                  <c:v>2.9023902427987025E-2</c:v>
                </c:pt>
                <c:pt idx="1690">
                  <c:v>2.9024447193231807E-2</c:v>
                </c:pt>
                <c:pt idx="1691">
                  <c:v>2.9025014779085291E-2</c:v>
                </c:pt>
                <c:pt idx="1692">
                  <c:v>2.9029247558913829E-2</c:v>
                </c:pt>
                <c:pt idx="1693">
                  <c:v>2.9029865825133328E-2</c:v>
                </c:pt>
                <c:pt idx="1694">
                  <c:v>2.9030506917498054E-2</c:v>
                </c:pt>
                <c:pt idx="1695">
                  <c:v>2.9032390457427601E-2</c:v>
                </c:pt>
                <c:pt idx="1696">
                  <c:v>2.9033078887862784E-2</c:v>
                </c:pt>
                <c:pt idx="1697">
                  <c:v>2.9032567151572458E-2</c:v>
                </c:pt>
                <c:pt idx="1698">
                  <c:v>2.9033299016244303E-2</c:v>
                </c:pt>
                <c:pt idx="1699">
                  <c:v>2.9034050512791849E-2</c:v>
                </c:pt>
                <c:pt idx="1700">
                  <c:v>2.90311406325265E-2</c:v>
                </c:pt>
                <c:pt idx="1701">
                  <c:v>2.9036826000561226E-2</c:v>
                </c:pt>
                <c:pt idx="1702">
                  <c:v>2.9036390850512912E-2</c:v>
                </c:pt>
                <c:pt idx="1703">
                  <c:v>2.9037188931372183E-2</c:v>
                </c:pt>
                <c:pt idx="1704">
                  <c:v>2.9037990672495888E-2</c:v>
                </c:pt>
                <c:pt idx="1705">
                  <c:v>2.9038792879556668E-2</c:v>
                </c:pt>
                <c:pt idx="1706">
                  <c:v>2.904081609812979E-2</c:v>
                </c:pt>
                <c:pt idx="1707">
                  <c:v>2.9040385914151968E-2</c:v>
                </c:pt>
                <c:pt idx="1708">
                  <c:v>2.9041170353014772E-2</c:v>
                </c:pt>
                <c:pt idx="1709">
                  <c:v>2.9038281794182358E-2</c:v>
                </c:pt>
                <c:pt idx="1710">
                  <c:v>2.9039042483186891E-2</c:v>
                </c:pt>
                <c:pt idx="1711">
                  <c:v>2.9039784624310831E-2</c:v>
                </c:pt>
                <c:pt idx="1712">
                  <c:v>2.9040506744439799E-2</c:v>
                </c:pt>
                <c:pt idx="1713">
                  <c:v>2.9044853041466832E-2</c:v>
                </c:pt>
                <c:pt idx="1714">
                  <c:v>2.9045530896954316E-2</c:v>
                </c:pt>
                <c:pt idx="1715">
                  <c:v>2.9046188683298859E-2</c:v>
                </c:pt>
                <c:pt idx="1716">
                  <c:v>2.9048036872376951E-2</c:v>
                </c:pt>
                <c:pt idx="1717">
                  <c:v>2.9047444048519996E-2</c:v>
                </c:pt>
                <c:pt idx="1718">
                  <c:v>2.9048041627377882E-2</c:v>
                </c:pt>
                <c:pt idx="1719">
                  <c:v>2.904861913705541E-2</c:v>
                </c:pt>
                <c:pt idx="1720">
                  <c:v>2.9050381503836879E-2</c:v>
                </c:pt>
                <c:pt idx="1721">
                  <c:v>2.9049713948825162E-2</c:v>
                </c:pt>
                <c:pt idx="1722">
                  <c:v>2.9045421990727682E-2</c:v>
                </c:pt>
                <c:pt idx="1723">
                  <c:v>2.9045924795945588E-2</c:v>
                </c:pt>
                <c:pt idx="1724">
                  <c:v>2.9046407538390717E-2</c:v>
                </c:pt>
                <c:pt idx="1725">
                  <c:v>2.9046870218058629E-2</c:v>
                </c:pt>
                <c:pt idx="1726">
                  <c:v>2.9045103702833662E-2</c:v>
                </c:pt>
                <c:pt idx="1727">
                  <c:v>2.9049105179668678E-2</c:v>
                </c:pt>
                <c:pt idx="1728">
                  <c:v>2.9049497671111979E-2</c:v>
                </c:pt>
                <c:pt idx="1729">
                  <c:v>2.9049921664083701E-2</c:v>
                </c:pt>
                <c:pt idx="1730">
                  <c:v>2.9050222460733705E-2</c:v>
                </c:pt>
                <c:pt idx="1731">
                  <c:v>2.9051743910330087E-2</c:v>
                </c:pt>
                <c:pt idx="1732">
                  <c:v>2.9050866992629692E-2</c:v>
                </c:pt>
                <c:pt idx="1733">
                  <c:v>2.9050013059491064E-2</c:v>
                </c:pt>
                <c:pt idx="1734">
                  <c:v>2.905261618880128E-2</c:v>
                </c:pt>
                <c:pt idx="1735">
                  <c:v>2.9052866816173181E-2</c:v>
                </c:pt>
                <c:pt idx="1736">
                  <c:v>2.9053097377478011E-2</c:v>
                </c:pt>
                <c:pt idx="1737">
                  <c:v>2.9053307872711428E-2</c:v>
                </c:pt>
                <c:pt idx="1738">
                  <c:v>2.9053498301873433E-2</c:v>
                </c:pt>
                <c:pt idx="1739">
                  <c:v>2.9052490824179798E-2</c:v>
                </c:pt>
                <c:pt idx="1740">
                  <c:v>2.9052642542278979E-2</c:v>
                </c:pt>
                <c:pt idx="1741">
                  <c:v>2.9052774195910274E-2</c:v>
                </c:pt>
                <c:pt idx="1742">
                  <c:v>2.9052913982377509E-2</c:v>
                </c:pt>
                <c:pt idx="1743">
                  <c:v>2.9052977309761287E-2</c:v>
                </c:pt>
                <c:pt idx="1744">
                  <c:v>2.9054227855782891E-2</c:v>
                </c:pt>
                <c:pt idx="1745">
                  <c:v>2.905426945574897E-2</c:v>
                </c:pt>
                <c:pt idx="1746">
                  <c:v>2.9054299356245834E-2</c:v>
                </c:pt>
                <c:pt idx="1747">
                  <c:v>2.9054308957522128E-2</c:v>
                </c:pt>
                <c:pt idx="1748">
                  <c:v>2.9054298958974052E-2</c:v>
                </c:pt>
                <c:pt idx="1749">
                  <c:v>2.9054268661206278E-2</c:v>
                </c:pt>
                <c:pt idx="1750">
                  <c:v>2.9054218297350585E-2</c:v>
                </c:pt>
                <c:pt idx="1751">
                  <c:v>2.9054147867406968E-2</c:v>
                </c:pt>
                <c:pt idx="1752">
                  <c:v>2.905405737137717E-2</c:v>
                </c:pt>
                <c:pt idx="1753">
                  <c:v>2.9053946809263792E-2</c:v>
                </c:pt>
                <c:pt idx="1754">
                  <c:v>2.9053816181066835E-2</c:v>
                </c:pt>
                <c:pt idx="1755">
                  <c:v>2.9053665486789778E-2</c:v>
                </c:pt>
                <c:pt idx="1756">
                  <c:v>2.9053494726433489E-2</c:v>
                </c:pt>
                <c:pt idx="1757">
                  <c:v>2.9053303900000573E-2</c:v>
                </c:pt>
                <c:pt idx="1758">
                  <c:v>2.9053093007496242E-2</c:v>
                </c:pt>
                <c:pt idx="1759">
                  <c:v>2.9052862048920502E-2</c:v>
                </c:pt>
                <c:pt idx="1760">
                  <c:v>2.9052573525569204E-2</c:v>
                </c:pt>
                <c:pt idx="1761">
                  <c:v>2.9051153572199437E-2</c:v>
                </c:pt>
                <c:pt idx="1762">
                  <c:v>2.9050904029324285E-2</c:v>
                </c:pt>
                <c:pt idx="1763">
                  <c:v>2.9050594264703297E-2</c:v>
                </c:pt>
                <c:pt idx="1764">
                  <c:v>2.9050264435645165E-2</c:v>
                </c:pt>
                <c:pt idx="1765">
                  <c:v>2.9051054910217474E-2</c:v>
                </c:pt>
                <c:pt idx="1766">
                  <c:v>2.9050683489269563E-2</c:v>
                </c:pt>
                <c:pt idx="1767">
                  <c:v>2.9050234437532896E-2</c:v>
                </c:pt>
                <c:pt idx="1768">
                  <c:v>2.9049880449277667E-2</c:v>
                </c:pt>
                <c:pt idx="1769">
                  <c:v>2.9049448830249323E-2</c:v>
                </c:pt>
                <c:pt idx="1770">
                  <c:v>2.9048997145204303E-2</c:v>
                </c:pt>
                <c:pt idx="1771">
                  <c:v>2.9048456363104335E-2</c:v>
                </c:pt>
                <c:pt idx="1772">
                  <c:v>2.9048033577100736E-2</c:v>
                </c:pt>
                <c:pt idx="1773">
                  <c:v>2.9047521694056957E-2</c:v>
                </c:pt>
                <c:pt idx="1774">
                  <c:v>2.9045862602304261E-2</c:v>
                </c:pt>
                <c:pt idx="1775">
                  <c:v>2.9045312064839852E-2</c:v>
                </c:pt>
                <c:pt idx="1776">
                  <c:v>2.9044741463018237E-2</c:v>
                </c:pt>
                <c:pt idx="1777">
                  <c:v>2.9044150796849074E-2</c:v>
                </c:pt>
                <c:pt idx="1778">
                  <c:v>2.904233008874435E-2</c:v>
                </c:pt>
                <c:pt idx="1779">
                  <c:v>2.9042817520048461E-2</c:v>
                </c:pt>
                <c:pt idx="1780">
                  <c:v>2.9041045671658772E-2</c:v>
                </c:pt>
                <c:pt idx="1781">
                  <c:v>2.9040373369063843E-2</c:v>
                </c:pt>
                <c:pt idx="1782">
                  <c:v>2.9039681003779627E-2</c:v>
                </c:pt>
                <c:pt idx="1783">
                  <c:v>2.9040082232274597E-2</c:v>
                </c:pt>
                <c:pt idx="1784">
                  <c:v>2.9038236085188629E-2</c:v>
                </c:pt>
                <c:pt idx="1785">
                  <c:v>2.9037483531902275E-2</c:v>
                </c:pt>
                <c:pt idx="1786">
                  <c:v>2.9037820091491334E-2</c:v>
                </c:pt>
                <c:pt idx="1787">
                  <c:v>2.9038133511116341E-2</c:v>
                </c:pt>
                <c:pt idx="1788">
                  <c:v>2.9037317772743841E-2</c:v>
                </c:pt>
                <c:pt idx="1789">
                  <c:v>2.9036481968543207E-2</c:v>
                </c:pt>
                <c:pt idx="1790">
                  <c:v>2.9035626098524871E-2</c:v>
                </c:pt>
                <c:pt idx="1791">
                  <c:v>2.9033648572147751E-2</c:v>
                </c:pt>
                <c:pt idx="1792">
                  <c:v>2.9032494820011287E-2</c:v>
                </c:pt>
                <c:pt idx="1793">
                  <c:v>2.9031574526764841E-2</c:v>
                </c:pt>
                <c:pt idx="1794">
                  <c:v>2.9030634169369376E-2</c:v>
                </c:pt>
                <c:pt idx="1795">
                  <c:v>2.9030768876432508E-2</c:v>
                </c:pt>
                <c:pt idx="1796">
                  <c:v>2.9029786878738046E-2</c:v>
                </c:pt>
                <c:pt idx="1797">
                  <c:v>2.9028784815330142E-2</c:v>
                </c:pt>
                <c:pt idx="1798">
                  <c:v>2.902776268622357E-2</c:v>
                </c:pt>
                <c:pt idx="1799">
                  <c:v>2.9026720491433972E-2</c:v>
                </c:pt>
                <c:pt idx="1800">
                  <c:v>2.9025658230976116E-2</c:v>
                </c:pt>
                <c:pt idx="1801">
                  <c:v>2.9024575904868247E-2</c:v>
                </c:pt>
                <c:pt idx="1802">
                  <c:v>2.9023473513126875E-2</c:v>
                </c:pt>
                <c:pt idx="1803">
                  <c:v>2.9022351055766775E-2</c:v>
                </c:pt>
                <c:pt idx="1804">
                  <c:v>2.9021208532806188E-2</c:v>
                </c:pt>
                <c:pt idx="1805">
                  <c:v>2.9020045944262492E-2</c:v>
                </c:pt>
                <c:pt idx="1806">
                  <c:v>2.9018863290153935E-2</c:v>
                </c:pt>
                <c:pt idx="1807">
                  <c:v>2.9017660570497893E-2</c:v>
                </c:pt>
                <c:pt idx="1808">
                  <c:v>2.901643778531348E-2</c:v>
                </c:pt>
                <c:pt idx="1809">
                  <c:v>2.9015194934618075E-2</c:v>
                </c:pt>
                <c:pt idx="1810">
                  <c:v>2.9013932018431665E-2</c:v>
                </c:pt>
                <c:pt idx="1811">
                  <c:v>2.901264903677336E-2</c:v>
                </c:pt>
                <c:pt idx="1812">
                  <c:v>2.9011345989664018E-2</c:v>
                </c:pt>
                <c:pt idx="1813">
                  <c:v>2.9008955211188233E-2</c:v>
                </c:pt>
                <c:pt idx="1814">
                  <c:v>2.9007613574192445E-2</c:v>
                </c:pt>
                <c:pt idx="1815">
                  <c:v>2.9006251873410424E-2</c:v>
                </c:pt>
                <c:pt idx="1816">
                  <c:v>2.9009121718332073E-2</c:v>
                </c:pt>
                <c:pt idx="1817">
                  <c:v>2.9004529773034634E-2</c:v>
                </c:pt>
                <c:pt idx="1818">
                  <c:v>2.9003106333638715E-2</c:v>
                </c:pt>
                <c:pt idx="1819">
                  <c:v>2.9001662828935987E-2</c:v>
                </c:pt>
                <c:pt idx="1820">
                  <c:v>2.9000199258950782E-2</c:v>
                </c:pt>
                <c:pt idx="1821">
                  <c:v>2.8998715623701345E-2</c:v>
                </c:pt>
                <c:pt idx="1822">
                  <c:v>2.8997211923212873E-2</c:v>
                </c:pt>
                <c:pt idx="1823">
                  <c:v>2.8995688157507953E-2</c:v>
                </c:pt>
                <c:pt idx="1824">
                  <c:v>2.8994144326610051E-2</c:v>
                </c:pt>
                <c:pt idx="1825">
                  <c:v>2.8991306533037678E-2</c:v>
                </c:pt>
                <c:pt idx="1826">
                  <c:v>2.8988901359608299E-2</c:v>
                </c:pt>
                <c:pt idx="1827">
                  <c:v>2.8987300456623011E-2</c:v>
                </c:pt>
                <c:pt idx="1828">
                  <c:v>2.8985679491741578E-2</c:v>
                </c:pt>
                <c:pt idx="1829">
                  <c:v>2.8985175668252334E-2</c:v>
                </c:pt>
                <c:pt idx="1830">
                  <c:v>2.8982138440317939E-2</c:v>
                </c:pt>
                <c:pt idx="1831">
                  <c:v>2.8980696225968217E-2</c:v>
                </c:pt>
                <c:pt idx="1832">
                  <c:v>2.8978995013750009E-2</c:v>
                </c:pt>
                <c:pt idx="1833">
                  <c:v>2.8977273739760889E-2</c:v>
                </c:pt>
                <c:pt idx="1834">
                  <c:v>2.8975532404023951E-2</c:v>
                </c:pt>
                <c:pt idx="1835">
                  <c:v>2.8972737421810897E-2</c:v>
                </c:pt>
                <c:pt idx="1836">
                  <c:v>2.8970957538372959E-2</c:v>
                </c:pt>
                <c:pt idx="1837">
                  <c:v>2.8969157594865458E-2</c:v>
                </c:pt>
                <c:pt idx="1838">
                  <c:v>2.896733759131714E-2</c:v>
                </c:pt>
                <c:pt idx="1839">
                  <c:v>2.8968579056697703E-2</c:v>
                </c:pt>
                <c:pt idx="1840">
                  <c:v>2.8966714186122348E-2</c:v>
                </c:pt>
                <c:pt idx="1841">
                  <c:v>2.8964829250794525E-2</c:v>
                </c:pt>
                <c:pt idx="1842">
                  <c:v>2.8962924250744645E-2</c:v>
                </c:pt>
                <c:pt idx="1843">
                  <c:v>2.895997844561235E-2</c:v>
                </c:pt>
                <c:pt idx="1844">
                  <c:v>2.8958034905172552E-2</c:v>
                </c:pt>
                <c:pt idx="1845">
                  <c:v>2.8956071301694055E-2</c:v>
                </c:pt>
                <c:pt idx="1846">
                  <c:v>2.895408763520672E-2</c:v>
                </c:pt>
                <c:pt idx="1847">
                  <c:v>2.8953098280694856E-2</c:v>
                </c:pt>
                <c:pt idx="1848">
                  <c:v>2.8951072892933871E-2</c:v>
                </c:pt>
                <c:pt idx="1849">
                  <c:v>2.8949027440661964E-2</c:v>
                </c:pt>
                <c:pt idx="1850">
                  <c:v>2.8946961923907808E-2</c:v>
                </c:pt>
                <c:pt idx="1851">
                  <c:v>2.8944876342706156E-2</c:v>
                </c:pt>
                <c:pt idx="1852">
                  <c:v>2.8942770697086551E-2</c:v>
                </c:pt>
                <c:pt idx="1853">
                  <c:v>2.8940644987081141E-2</c:v>
                </c:pt>
                <c:pt idx="1854">
                  <c:v>2.8938499212722943E-2</c:v>
                </c:pt>
                <c:pt idx="1855">
                  <c:v>2.8936333374045844E-2</c:v>
                </c:pt>
                <c:pt idx="1856">
                  <c:v>2.8934147471080255E-2</c:v>
                </c:pt>
                <c:pt idx="1857">
                  <c:v>2.8931941503861795E-2</c:v>
                </c:pt>
                <c:pt idx="1858">
                  <c:v>2.8929715472424355E-2</c:v>
                </c:pt>
                <c:pt idx="1859">
                  <c:v>2.8927469376800078E-2</c:v>
                </c:pt>
                <c:pt idx="1860">
                  <c:v>2.8925203217024596E-2</c:v>
                </c:pt>
                <c:pt idx="1861">
                  <c:v>2.8922916993131785E-2</c:v>
                </c:pt>
                <c:pt idx="1862">
                  <c:v>2.8920610705157276E-2</c:v>
                </c:pt>
                <c:pt idx="1863">
                  <c:v>2.8918284353134954E-2</c:v>
                </c:pt>
                <c:pt idx="1864">
                  <c:v>2.8915937937103044E-2</c:v>
                </c:pt>
                <c:pt idx="1865">
                  <c:v>2.891258604192562E-2</c:v>
                </c:pt>
                <c:pt idx="1866">
                  <c:v>2.8910201121956858E-2</c:v>
                </c:pt>
                <c:pt idx="1867">
                  <c:v>2.8907796139671448E-2</c:v>
                </c:pt>
                <c:pt idx="1868">
                  <c:v>2.8905371095104535E-2</c:v>
                </c:pt>
                <c:pt idx="1869">
                  <c:v>2.8906841007295389E-2</c:v>
                </c:pt>
                <c:pt idx="1870">
                  <c:v>2.8901438098694828E-2</c:v>
                </c:pt>
                <c:pt idx="1871">
                  <c:v>2.889895123560372E-2</c:v>
                </c:pt>
                <c:pt idx="1872">
                  <c:v>2.889644430879584E-2</c:v>
                </c:pt>
                <c:pt idx="1873">
                  <c:v>2.889391731831115E-2</c:v>
                </c:pt>
                <c:pt idx="1874">
                  <c:v>2.8891370264185277E-2</c:v>
                </c:pt>
                <c:pt idx="1875">
                  <c:v>2.8888803146460793E-2</c:v>
                </c:pt>
                <c:pt idx="1876">
                  <c:v>2.8886215965174197E-2</c:v>
                </c:pt>
                <c:pt idx="1877">
                  <c:v>2.8885165479466873E-2</c:v>
                </c:pt>
                <c:pt idx="1878">
                  <c:v>2.8880017232277309E-2</c:v>
                </c:pt>
                <c:pt idx="1879">
                  <c:v>2.887737150511907E-2</c:v>
                </c:pt>
                <c:pt idx="1880">
                  <c:v>2.8874705716141376E-2</c:v>
                </c:pt>
                <c:pt idx="1881">
                  <c:v>2.8872019865383753E-2</c:v>
                </c:pt>
                <c:pt idx="1882">
                  <c:v>2.8869313952886607E-2</c:v>
                </c:pt>
                <c:pt idx="1883">
                  <c:v>2.8866587978690347E-2</c:v>
                </c:pt>
                <c:pt idx="1884">
                  <c:v>2.886384194283801E-2</c:v>
                </c:pt>
                <c:pt idx="1885">
                  <c:v>2.8861075845369132E-2</c:v>
                </c:pt>
                <c:pt idx="1886">
                  <c:v>2.8858289686325873E-2</c:v>
                </c:pt>
                <c:pt idx="1887">
                  <c:v>2.8854534036351076E-2</c:v>
                </c:pt>
                <c:pt idx="1888">
                  <c:v>2.8851709412830218E-2</c:v>
                </c:pt>
                <c:pt idx="1889">
                  <c:v>2.884886472943915E-2</c:v>
                </c:pt>
                <c:pt idx="1890">
                  <c:v>2.8845999986219617E-2</c:v>
                </c:pt>
                <c:pt idx="1891">
                  <c:v>2.8845000646136529E-2</c:v>
                </c:pt>
                <c:pt idx="1892">
                  <c:v>2.8842092453453337E-2</c:v>
                </c:pt>
                <c:pt idx="1893">
                  <c:v>2.8839164197922238E-2</c:v>
                </c:pt>
                <c:pt idx="1894">
                  <c:v>2.8836215879587547E-2</c:v>
                </c:pt>
                <c:pt idx="1895">
                  <c:v>2.8832311491152826E-2</c:v>
                </c:pt>
                <c:pt idx="1896">
                  <c:v>2.8829324718733985E-2</c:v>
                </c:pt>
                <c:pt idx="1897">
                  <c:v>2.8826317885221261E-2</c:v>
                </c:pt>
                <c:pt idx="1898">
                  <c:v>2.8823290990658574E-2</c:v>
                </c:pt>
                <c:pt idx="1899">
                  <c:v>2.8820244035094231E-2</c:v>
                </c:pt>
                <c:pt idx="1900">
                  <c:v>2.8818104653258448E-2</c:v>
                </c:pt>
                <c:pt idx="1901">
                  <c:v>2.8815015896580195E-2</c:v>
                </c:pt>
                <c:pt idx="1902">
                  <c:v>2.8811907077466753E-2</c:v>
                </c:pt>
                <c:pt idx="1903">
                  <c:v>2.8808778195966774E-2</c:v>
                </c:pt>
                <c:pt idx="1904">
                  <c:v>2.8805629252128047E-2</c:v>
                </c:pt>
                <c:pt idx="1905">
                  <c:v>2.8802460245998363E-2</c:v>
                </c:pt>
                <c:pt idx="1906">
                  <c:v>2.8799271177624639E-2</c:v>
                </c:pt>
                <c:pt idx="1907">
                  <c:v>2.8796062047058136E-2</c:v>
                </c:pt>
                <c:pt idx="1908">
                  <c:v>2.8792832854346646E-2</c:v>
                </c:pt>
                <c:pt idx="1909">
                  <c:v>2.8789583599539693E-2</c:v>
                </c:pt>
                <c:pt idx="1910">
                  <c:v>2.8786314282685934E-2</c:v>
                </c:pt>
                <c:pt idx="1911">
                  <c:v>2.8783024903837499E-2</c:v>
                </c:pt>
                <c:pt idx="1912">
                  <c:v>2.8779715463041311E-2</c:v>
                </c:pt>
                <c:pt idx="1913">
                  <c:v>2.8776385960349499E-2</c:v>
                </c:pt>
                <c:pt idx="1914">
                  <c:v>2.8775747657837882E-2</c:v>
                </c:pt>
                <c:pt idx="1915">
                  <c:v>2.8769666769485797E-2</c:v>
                </c:pt>
                <c:pt idx="1916">
                  <c:v>2.8766277081416432E-2</c:v>
                </c:pt>
                <c:pt idx="1917">
                  <c:v>2.8761968457281212E-2</c:v>
                </c:pt>
                <c:pt idx="1918">
                  <c:v>2.8758540351742874E-2</c:v>
                </c:pt>
                <c:pt idx="1919">
                  <c:v>2.8755092186177927E-2</c:v>
                </c:pt>
                <c:pt idx="1920">
                  <c:v>2.8751623960640835E-2</c:v>
                </c:pt>
                <c:pt idx="1921">
                  <c:v>2.8748135675181669E-2</c:v>
                </c:pt>
                <c:pt idx="1922">
                  <c:v>2.8745517659331608E-2</c:v>
                </c:pt>
                <c:pt idx="1923">
                  <c:v>2.8741987540534329E-2</c:v>
                </c:pt>
                <c:pt idx="1924">
                  <c:v>2.8738437360417486E-2</c:v>
                </c:pt>
                <c:pt idx="1925">
                  <c:v>2.873486711903582E-2</c:v>
                </c:pt>
                <c:pt idx="1926">
                  <c:v>2.8731276816443205E-2</c:v>
                </c:pt>
                <c:pt idx="1927">
                  <c:v>2.8727666452695241E-2</c:v>
                </c:pt>
                <c:pt idx="1928">
                  <c:v>2.8724036027846671E-2</c:v>
                </c:pt>
                <c:pt idx="1929">
                  <c:v>2.8721618162240843E-2</c:v>
                </c:pt>
                <c:pt idx="1930">
                  <c:v>2.8714961723595778E-2</c:v>
                </c:pt>
                <c:pt idx="1931">
                  <c:v>2.871127456772804E-2</c:v>
                </c:pt>
                <c:pt idx="1932">
                  <c:v>2.8707567354088859E-2</c:v>
                </c:pt>
                <c:pt idx="1933">
                  <c:v>2.8703840082732412E-2</c:v>
                </c:pt>
                <c:pt idx="1934">
                  <c:v>2.870042531839373E-2</c:v>
                </c:pt>
                <c:pt idx="1935">
                  <c:v>2.8695785531650309E-2</c:v>
                </c:pt>
                <c:pt idx="1936">
                  <c:v>2.8691995222117406E-2</c:v>
                </c:pt>
                <c:pt idx="1937">
                  <c:v>2.8688184855100829E-2</c:v>
                </c:pt>
                <c:pt idx="1938">
                  <c:v>2.868435443065831E-2</c:v>
                </c:pt>
                <c:pt idx="1939">
                  <c:v>2.8679642970611825E-2</c:v>
                </c:pt>
                <c:pt idx="1940">
                  <c:v>2.8675774171259934E-2</c:v>
                </c:pt>
                <c:pt idx="1941">
                  <c:v>2.867188531619904E-2</c:v>
                </c:pt>
                <c:pt idx="1942">
                  <c:v>2.8667976405488418E-2</c:v>
                </c:pt>
                <c:pt idx="1943">
                  <c:v>2.8668316274672468E-2</c:v>
                </c:pt>
                <c:pt idx="1944">
                  <c:v>2.8664358520596515E-2</c:v>
                </c:pt>
                <c:pt idx="1945">
                  <c:v>2.8660380703323496E-2</c:v>
                </c:pt>
                <c:pt idx="1946">
                  <c:v>2.8656382822918897E-2</c:v>
                </c:pt>
                <c:pt idx="1947">
                  <c:v>2.8649824930417365E-2</c:v>
                </c:pt>
                <c:pt idx="1948">
                  <c:v>2.8643478749374715E-2</c:v>
                </c:pt>
                <c:pt idx="1949">
                  <c:v>2.8641739376307158E-2</c:v>
                </c:pt>
                <c:pt idx="1950">
                  <c:v>2.8637666511830712E-2</c:v>
                </c:pt>
                <c:pt idx="1951">
                  <c:v>2.8636092476088951E-2</c:v>
                </c:pt>
                <c:pt idx="1952">
                  <c:v>2.8631974218205306E-2</c:v>
                </c:pt>
                <c:pt idx="1953">
                  <c:v>2.8627835897632275E-2</c:v>
                </c:pt>
                <c:pt idx="1954">
                  <c:v>2.8623677514432792E-2</c:v>
                </c:pt>
                <c:pt idx="1955">
                  <c:v>2.8620331403517957E-2</c:v>
                </c:pt>
                <c:pt idx="1956">
                  <c:v>2.8616131129599806E-2</c:v>
                </c:pt>
                <c:pt idx="1957">
                  <c:v>2.8611081989733812E-2</c:v>
                </c:pt>
                <c:pt idx="1958">
                  <c:v>2.8606843581247505E-2</c:v>
                </c:pt>
                <c:pt idx="1959">
                  <c:v>2.8602586457838822E-2</c:v>
                </c:pt>
                <c:pt idx="1960">
                  <c:v>2.859583861952928E-2</c:v>
                </c:pt>
                <c:pt idx="1961">
                  <c:v>2.859484460251481E-2</c:v>
                </c:pt>
                <c:pt idx="1962">
                  <c:v>2.8589716272398886E-2</c:v>
                </c:pt>
                <c:pt idx="1963">
                  <c:v>2.858539776359556E-2</c:v>
                </c:pt>
                <c:pt idx="1964">
                  <c:v>2.8581067276988805E-2</c:v>
                </c:pt>
                <c:pt idx="1965">
                  <c:v>2.8576726159985064E-2</c:v>
                </c:pt>
                <c:pt idx="1966">
                  <c:v>2.8572375759986522E-2</c:v>
                </c:pt>
                <c:pt idx="1967">
                  <c:v>2.8568017424386871E-2</c:v>
                </c:pt>
                <c:pt idx="1968">
                  <c:v>2.8563652500572988E-2</c:v>
                </c:pt>
                <c:pt idx="1969">
                  <c:v>2.8556830417063316E-2</c:v>
                </c:pt>
                <c:pt idx="1970">
                  <c:v>2.8552457838683064E-2</c:v>
                </c:pt>
                <c:pt idx="1971">
                  <c:v>2.8548082652357303E-2</c:v>
                </c:pt>
                <c:pt idx="1972">
                  <c:v>2.8543705479446579E-2</c:v>
                </c:pt>
                <c:pt idx="1973">
                  <c:v>2.853932633821233E-2</c:v>
                </c:pt>
                <c:pt idx="1974">
                  <c:v>2.8537389828673657E-2</c:v>
                </c:pt>
                <c:pt idx="1975">
                  <c:v>2.8533819663268942E-2</c:v>
                </c:pt>
                <c:pt idx="1976">
                  <c:v>2.8528618783529004E-2</c:v>
                </c:pt>
                <c:pt idx="1977">
                  <c:v>2.8524230308047273E-2</c:v>
                </c:pt>
                <c:pt idx="1978">
                  <c:v>2.851983986396834E-2</c:v>
                </c:pt>
                <c:pt idx="1979">
                  <c:v>2.8511939944165451E-2</c:v>
                </c:pt>
                <c:pt idx="1980">
                  <c:v>2.8511865006955375E-2</c:v>
                </c:pt>
                <c:pt idx="1981">
                  <c:v>2.8506656720218924E-2</c:v>
                </c:pt>
                <c:pt idx="1982">
                  <c:v>2.8499014516612853E-2</c:v>
                </c:pt>
                <c:pt idx="1983">
                  <c:v>2.8494616180027244E-2</c:v>
                </c:pt>
                <c:pt idx="1984">
                  <c:v>2.8490215875292435E-2</c:v>
                </c:pt>
                <c:pt idx="1985">
                  <c:v>2.8485813602413756E-2</c:v>
                </c:pt>
                <c:pt idx="1986">
                  <c:v>2.8482218387646946E-2</c:v>
                </c:pt>
                <c:pt idx="1987">
                  <c:v>2.8477003152246105E-2</c:v>
                </c:pt>
                <c:pt idx="1988">
                  <c:v>2.8472594974971344E-2</c:v>
                </c:pt>
                <c:pt idx="1989">
                  <c:v>2.8468184829578469E-2</c:v>
                </c:pt>
                <c:pt idx="1990">
                  <c:v>2.846377271607281E-2</c:v>
                </c:pt>
                <c:pt idx="1991">
                  <c:v>2.8458552044745417E-2</c:v>
                </c:pt>
                <c:pt idx="1992">
                  <c:v>2.8454136483434669E-2</c:v>
                </c:pt>
                <c:pt idx="1993">
                  <c:v>2.8449718954133209E-2</c:v>
                </c:pt>
                <c:pt idx="1994">
                  <c:v>2.8445299456844628E-2</c:v>
                </c:pt>
                <c:pt idx="1995">
                  <c:v>2.8444901125853839E-2</c:v>
                </c:pt>
                <c:pt idx="1996">
                  <c:v>2.8440475248186076E-2</c:v>
                </c:pt>
                <c:pt idx="1997">
                  <c:v>2.8436047402050375E-2</c:v>
                </c:pt>
                <c:pt idx="1998">
                  <c:v>2.8427479633726892E-2</c:v>
                </c:pt>
                <c:pt idx="1999">
                  <c:v>2.8424777805764787E-2</c:v>
                </c:pt>
                <c:pt idx="2000">
                  <c:v>2.8420345522249632E-2</c:v>
                </c:pt>
                <c:pt idx="2001">
                  <c:v>2.8415911270595416E-2</c:v>
                </c:pt>
                <c:pt idx="2002">
                  <c:v>2.8411475050804779E-2</c:v>
                </c:pt>
                <c:pt idx="2003">
                  <c:v>2.8407036862887383E-2</c:v>
                </c:pt>
                <c:pt idx="2004">
                  <c:v>2.8404997362553377E-2</c:v>
                </c:pt>
                <c:pt idx="2005">
                  <c:v>2.8400553768914798E-2</c:v>
                </c:pt>
                <c:pt idx="2006">
                  <c:v>2.8396108206868654E-2</c:v>
                </c:pt>
                <c:pt idx="2007">
                  <c:v>2.8392459415521584E-2</c:v>
                </c:pt>
                <c:pt idx="2008">
                  <c:v>2.8388009426470653E-2</c:v>
                </c:pt>
                <c:pt idx="2009">
                  <c:v>2.8382759710356264E-2</c:v>
                </c:pt>
                <c:pt idx="2010">
                  <c:v>2.8378306274749594E-2</c:v>
                </c:pt>
                <c:pt idx="2011">
                  <c:v>2.8373850870770222E-2</c:v>
                </c:pt>
                <c:pt idx="2012">
                  <c:v>2.8367004606974545E-2</c:v>
                </c:pt>
                <c:pt idx="2013">
                  <c:v>2.8365729954059695E-2</c:v>
                </c:pt>
                <c:pt idx="2014">
                  <c:v>2.8360472848660549E-2</c:v>
                </c:pt>
                <c:pt idx="2015">
                  <c:v>2.8356009571256714E-2</c:v>
                </c:pt>
                <c:pt idx="2016">
                  <c:v>2.8351544325514195E-2</c:v>
                </c:pt>
                <c:pt idx="2017">
                  <c:v>2.8347077111438943E-2</c:v>
                </c:pt>
                <c:pt idx="2018">
                  <c:v>2.834340127035349E-2</c:v>
                </c:pt>
                <c:pt idx="2019">
                  <c:v>2.8338136778320863E-2</c:v>
                </c:pt>
                <c:pt idx="2020">
                  <c:v>2.8333663659291641E-2</c:v>
                </c:pt>
                <c:pt idx="2021">
                  <c:v>2.832681293806813E-2</c:v>
                </c:pt>
                <c:pt idx="2022">
                  <c:v>2.8322337356979095E-2</c:v>
                </c:pt>
                <c:pt idx="2023">
                  <c:v>2.8317859807895942E-2</c:v>
                </c:pt>
                <c:pt idx="2024">
                  <c:v>2.8313380290823063E-2</c:v>
                </c:pt>
                <c:pt idx="2025">
                  <c:v>2.8311268539709864E-2</c:v>
                </c:pt>
                <c:pt idx="2026">
                  <c:v>2.8306783610953828E-2</c:v>
                </c:pt>
                <c:pt idx="2027">
                  <c:v>2.8302296713936494E-2</c:v>
                </c:pt>
                <c:pt idx="2028">
                  <c:v>2.8298596272522028E-2</c:v>
                </c:pt>
                <c:pt idx="2029">
                  <c:v>2.8293317015136637E-2</c:v>
                </c:pt>
                <c:pt idx="2030">
                  <c:v>2.828882421336942E-2</c:v>
                </c:pt>
                <c:pt idx="2031">
                  <c:v>2.828432944336557E-2</c:v>
                </c:pt>
                <c:pt idx="2032">
                  <c:v>2.828061915926296E-2</c:v>
                </c:pt>
                <c:pt idx="2033">
                  <c:v>2.8275333998679413E-2</c:v>
                </c:pt>
                <c:pt idx="2034">
                  <c:v>2.8267691389661564E-2</c:v>
                </c:pt>
                <c:pt idx="2035">
                  <c:v>2.826319071785921E-2</c:v>
                </c:pt>
                <c:pt idx="2036">
                  <c:v>2.8258688078245164E-2</c:v>
                </c:pt>
                <c:pt idx="2037">
                  <c:v>2.8254183470827421E-2</c:v>
                </c:pt>
                <c:pt idx="2038">
                  <c:v>2.8246178265858797E-2</c:v>
                </c:pt>
                <c:pt idx="2039">
                  <c:v>2.8244018334163009E-2</c:v>
                </c:pt>
                <c:pt idx="2040">
                  <c:v>2.8240288804002218E-2</c:v>
                </c:pt>
                <c:pt idx="2041">
                  <c:v>2.8233565920571024E-2</c:v>
                </c:pt>
                <c:pt idx="2042">
                  <c:v>2.8230476888468133E-2</c:v>
                </c:pt>
                <c:pt idx="2043">
                  <c:v>2.8226739974297092E-2</c:v>
                </c:pt>
                <c:pt idx="2044">
                  <c:v>2.8221439418697786E-2</c:v>
                </c:pt>
                <c:pt idx="2045">
                  <c:v>2.8215491830914097E-2</c:v>
                </c:pt>
                <c:pt idx="2046">
                  <c:v>2.8213173433047564E-2</c:v>
                </c:pt>
                <c:pt idx="2047">
                  <c:v>2.8208647316764059E-2</c:v>
                </c:pt>
                <c:pt idx="2048">
                  <c:v>2.8204119232559076E-2</c:v>
                </c:pt>
                <c:pt idx="2049">
                  <c:v>2.8199589180437828E-2</c:v>
                </c:pt>
                <c:pt idx="2050">
                  <c:v>2.8195057160409005E-2</c:v>
                </c:pt>
                <c:pt idx="2051">
                  <c:v>2.818974628771927E-2</c:v>
                </c:pt>
                <c:pt idx="2052">
                  <c:v>2.8185210826331714E-2</c:v>
                </c:pt>
                <c:pt idx="2053">
                  <c:v>2.8179376627385344E-2</c:v>
                </c:pt>
                <c:pt idx="2054">
                  <c:v>2.8176134000187383E-2</c:v>
                </c:pt>
                <c:pt idx="2055">
                  <c:v>2.8171592635443783E-2</c:v>
                </c:pt>
                <c:pt idx="2056">
                  <c:v>2.8167174435702508E-2</c:v>
                </c:pt>
                <c:pt idx="2057">
                  <c:v>2.8163277919337291E-2</c:v>
                </c:pt>
                <c:pt idx="2058">
                  <c:v>2.8158730156285061E-2</c:v>
                </c:pt>
                <c:pt idx="2059">
                  <c:v>2.8153530303188262E-2</c:v>
                </c:pt>
                <c:pt idx="2060">
                  <c:v>2.8149628726645549E-2</c:v>
                </c:pt>
                <c:pt idx="2061">
                  <c:v>2.8145075060072168E-2</c:v>
                </c:pt>
                <c:pt idx="2062">
                  <c:v>2.8140519425672018E-2</c:v>
                </c:pt>
                <c:pt idx="2063">
                  <c:v>2.8135961823452047E-2</c:v>
                </c:pt>
                <c:pt idx="2064">
                  <c:v>2.8131402253419206E-2</c:v>
                </c:pt>
                <c:pt idx="2065">
                  <c:v>2.8126840715579578E-2</c:v>
                </c:pt>
                <c:pt idx="2066">
                  <c:v>2.8122277209940986E-2</c:v>
                </c:pt>
                <c:pt idx="2067">
                  <c:v>2.8117711736510374E-2</c:v>
                </c:pt>
                <c:pt idx="2068">
                  <c:v>2.8113144295293827E-2</c:v>
                </c:pt>
                <c:pt idx="2069">
                  <c:v>2.8108574886297432E-2</c:v>
                </c:pt>
                <c:pt idx="2070">
                  <c:v>2.8104003509529869E-2</c:v>
                </c:pt>
                <c:pt idx="2071">
                  <c:v>2.8099430164998097E-2</c:v>
                </c:pt>
                <c:pt idx="2072">
                  <c:v>2.8094201076032787E-2</c:v>
                </c:pt>
                <c:pt idx="2073">
                  <c:v>2.8088857600813012E-2</c:v>
                </c:pt>
                <c:pt idx="2074">
                  <c:v>2.808493283641909E-2</c:v>
                </c:pt>
                <c:pt idx="2075">
                  <c:v>2.808035211752654E-2</c:v>
                </c:pt>
                <c:pt idx="2076">
                  <c:v>2.8075769431000021E-2</c:v>
                </c:pt>
                <c:pt idx="2077">
                  <c:v>2.8071948775119579E-2</c:v>
                </c:pt>
                <c:pt idx="2078">
                  <c:v>2.8067361656424258E-2</c:v>
                </c:pt>
                <c:pt idx="2079">
                  <c:v>2.8062116825616334E-2</c:v>
                </c:pt>
                <c:pt idx="2080">
                  <c:v>2.8058181515908668E-2</c:v>
                </c:pt>
                <c:pt idx="2081">
                  <c:v>2.805358849410404E-2</c:v>
                </c:pt>
                <c:pt idx="2082">
                  <c:v>2.8048993504609054E-2</c:v>
                </c:pt>
                <c:pt idx="2083">
                  <c:v>2.8043739678637387E-2</c:v>
                </c:pt>
                <c:pt idx="2084">
                  <c:v>2.8039797622578414E-2</c:v>
                </c:pt>
                <c:pt idx="2085">
                  <c:v>2.8035196730056666E-2</c:v>
                </c:pt>
                <c:pt idx="2086">
                  <c:v>2.8029834347236052E-2</c:v>
                </c:pt>
                <c:pt idx="2087">
                  <c:v>2.8025230017160164E-2</c:v>
                </c:pt>
                <c:pt idx="2088">
                  <c:v>2.802062371953112E-2</c:v>
                </c:pt>
                <c:pt idx="2089">
                  <c:v>2.8016015454353317E-2</c:v>
                </c:pt>
                <c:pt idx="2090">
                  <c:v>2.8010746456345305E-2</c:v>
                </c:pt>
                <c:pt idx="2091">
                  <c:v>2.8006133975017434E-2</c:v>
                </c:pt>
                <c:pt idx="2092">
                  <c:v>2.8001519526162765E-2</c:v>
                </c:pt>
                <c:pt idx="2093">
                  <c:v>2.7996903109790954E-2</c:v>
                </c:pt>
                <c:pt idx="2094">
                  <c:v>2.7992284725904641E-2</c:v>
                </c:pt>
                <c:pt idx="2095">
                  <c:v>2.7987664374513489E-2</c:v>
                </c:pt>
                <c:pt idx="2096">
                  <c:v>2.7982287577520637E-2</c:v>
                </c:pt>
                <c:pt idx="2097">
                  <c:v>2.7977663789806151E-2</c:v>
                </c:pt>
                <c:pt idx="2098">
                  <c:v>2.7973791515376871E-2</c:v>
                </c:pt>
                <c:pt idx="2099">
                  <c:v>2.7969916267192613E-2</c:v>
                </c:pt>
                <c:pt idx="2100">
                  <c:v>2.7965285579389838E-2</c:v>
                </c:pt>
                <c:pt idx="2101">
                  <c:v>2.7960652924030511E-2</c:v>
                </c:pt>
                <c:pt idx="2102">
                  <c:v>2.7956018301119843E-2</c:v>
                </c:pt>
                <c:pt idx="2103">
                  <c:v>2.7950630734013767E-2</c:v>
                </c:pt>
                <c:pt idx="2104">
                  <c:v>2.7944667154406487E-2</c:v>
                </c:pt>
                <c:pt idx="2105">
                  <c:v>2.7940026566214086E-2</c:v>
                </c:pt>
                <c:pt idx="2106">
                  <c:v>2.7935384010595029E-2</c:v>
                </c:pt>
                <c:pt idx="2107">
                  <c:v>2.793148832345508E-2</c:v>
                </c:pt>
                <c:pt idx="2108">
                  <c:v>2.7926841333247663E-2</c:v>
                </c:pt>
                <c:pt idx="2109">
                  <c:v>2.7922192375541038E-2</c:v>
                </c:pt>
                <c:pt idx="2110">
                  <c:v>2.7917541450341289E-2</c:v>
                </c:pt>
                <c:pt idx="2111">
                  <c:v>2.7912888557657972E-2</c:v>
                </c:pt>
                <c:pt idx="2112">
                  <c:v>2.7908233697495431E-2</c:v>
                </c:pt>
                <c:pt idx="2113">
                  <c:v>2.7903576869860617E-2</c:v>
                </c:pt>
                <c:pt idx="2114">
                  <c:v>2.7898918074762222E-2</c:v>
                </c:pt>
                <c:pt idx="2115">
                  <c:v>2.7894257312208064E-2</c:v>
                </c:pt>
                <c:pt idx="2116">
                  <c:v>2.7889594582200746E-2</c:v>
                </c:pt>
                <c:pt idx="2117">
                  <c:v>2.788492988475157E-2</c:v>
                </c:pt>
                <c:pt idx="2118">
                  <c:v>2.7880263219865743E-2</c:v>
                </c:pt>
                <c:pt idx="2119">
                  <c:v>2.7875594587551088E-2</c:v>
                </c:pt>
                <c:pt idx="2120">
                  <c:v>2.7870923987813687E-2</c:v>
                </c:pt>
                <c:pt idx="2121">
                  <c:v>2.7866251420660491E-2</c:v>
                </c:pt>
                <c:pt idx="2122">
                  <c:v>2.7861576886101056E-2</c:v>
                </c:pt>
                <c:pt idx="2123">
                  <c:v>2.7856900384137122E-2</c:v>
                </c:pt>
                <c:pt idx="2124">
                  <c:v>2.7852221914780852E-2</c:v>
                </c:pt>
                <c:pt idx="2125">
                  <c:v>2.784680165169991E-2</c:v>
                </c:pt>
                <c:pt idx="2126">
                  <c:v>2.7842119748973302E-2</c:v>
                </c:pt>
                <c:pt idx="2127">
                  <c:v>2.7837435878963212E-2</c:v>
                </c:pt>
                <c:pt idx="2128">
                  <c:v>2.7832750041679306E-2</c:v>
                </c:pt>
                <c:pt idx="2129">
                  <c:v>2.783101345849559E-2</c:v>
                </c:pt>
                <c:pt idx="2130">
                  <c:v>2.7824109783753454E-2</c:v>
                </c:pt>
                <c:pt idx="2131">
                  <c:v>2.7819417542833295E-2</c:v>
                </c:pt>
                <c:pt idx="2132">
                  <c:v>2.7814723334575537E-2</c:v>
                </c:pt>
                <c:pt idx="2133">
                  <c:v>2.7810027158986266E-2</c:v>
                </c:pt>
                <c:pt idx="2134">
                  <c:v>2.7805329016073299E-2</c:v>
                </c:pt>
                <c:pt idx="2135">
                  <c:v>2.7800628905843588E-2</c:v>
                </c:pt>
                <c:pt idx="2136">
                  <c:v>2.7795926828303213E-2</c:v>
                </c:pt>
                <c:pt idx="2137">
                  <c:v>2.7789816884630458E-2</c:v>
                </c:pt>
                <c:pt idx="2138">
                  <c:v>2.7785050158803948E-2</c:v>
                </c:pt>
                <c:pt idx="2139">
                  <c:v>2.7780343184474532E-2</c:v>
                </c:pt>
                <c:pt idx="2140">
                  <c:v>2.7775634243042191E-2</c:v>
                </c:pt>
                <c:pt idx="2141">
                  <c:v>2.7770923334515807E-2</c:v>
                </c:pt>
                <c:pt idx="2142">
                  <c:v>2.776621045889982E-2</c:v>
                </c:pt>
                <c:pt idx="2143">
                  <c:v>2.7761495616202225E-2</c:v>
                </c:pt>
                <c:pt idx="2144">
                  <c:v>2.7756778806431015E-2</c:v>
                </c:pt>
                <c:pt idx="2145">
                  <c:v>2.7752060029591519E-2</c:v>
                </c:pt>
                <c:pt idx="2146">
                  <c:v>2.7747339285690842E-2</c:v>
                </c:pt>
                <c:pt idx="2147">
                  <c:v>2.7741887778695105E-2</c:v>
                </c:pt>
                <c:pt idx="2148">
                  <c:v>2.7737163603984354E-2</c:v>
                </c:pt>
                <c:pt idx="2149">
                  <c:v>2.7732437462323855E-2</c:v>
                </c:pt>
                <c:pt idx="2150">
                  <c:v>2.7727709353718995E-2</c:v>
                </c:pt>
                <c:pt idx="2151">
                  <c:v>2.7725159592826384E-2</c:v>
                </c:pt>
                <c:pt idx="2152">
                  <c:v>2.7720426039290289E-2</c:v>
                </c:pt>
                <c:pt idx="2153">
                  <c:v>2.7715690518564304E-2</c:v>
                </c:pt>
                <c:pt idx="2154">
                  <c:v>2.7710953030655378E-2</c:v>
                </c:pt>
                <c:pt idx="2155">
                  <c:v>2.7705488830258952E-2</c:v>
                </c:pt>
                <c:pt idx="2156">
                  <c:v>2.7700747912090137E-2</c:v>
                </c:pt>
                <c:pt idx="2157">
                  <c:v>2.7696005026847787E-2</c:v>
                </c:pt>
                <c:pt idx="2158">
                  <c:v>2.7691260174540686E-2</c:v>
                </c:pt>
                <c:pt idx="2159">
                  <c:v>2.768651335517322E-2</c:v>
                </c:pt>
                <c:pt idx="2160">
                  <c:v>2.7682486792775449E-2</c:v>
                </c:pt>
                <c:pt idx="2161">
                  <c:v>2.767773553478927E-2</c:v>
                </c:pt>
                <c:pt idx="2162">
                  <c:v>2.7672982309678369E-2</c:v>
                </c:pt>
                <c:pt idx="2163">
                  <c:v>2.7668227117447958E-2</c:v>
                </c:pt>
                <c:pt idx="2164">
                  <c:v>2.7663469958107593E-2</c:v>
                </c:pt>
                <c:pt idx="2165">
                  <c:v>2.7658710831663359E-2</c:v>
                </c:pt>
                <c:pt idx="2166">
                  <c:v>2.7653949738120465E-2</c:v>
                </c:pt>
                <c:pt idx="2167">
                  <c:v>2.7649186677488471E-2</c:v>
                </c:pt>
                <c:pt idx="2168">
                  <c:v>2.7644421649774327E-2</c:v>
                </c:pt>
                <c:pt idx="2169">
                  <c:v>2.7639654654985853E-2</c:v>
                </c:pt>
                <c:pt idx="2170">
                  <c:v>2.7634885693127397E-2</c:v>
                </c:pt>
                <c:pt idx="2171">
                  <c:v>2.7630114764207642E-2</c:v>
                </c:pt>
                <c:pt idx="2172">
                  <c:v>2.7625341868234409E-2</c:v>
                </c:pt>
                <c:pt idx="2173">
                  <c:v>2.7620567005214654E-2</c:v>
                </c:pt>
                <c:pt idx="2174">
                  <c:v>2.7615790175154455E-2</c:v>
                </c:pt>
                <c:pt idx="2175">
                  <c:v>2.7611011378062499E-2</c:v>
                </c:pt>
                <c:pt idx="2176">
                  <c:v>2.760623061394574E-2</c:v>
                </c:pt>
                <c:pt idx="2177">
                  <c:v>2.7600734247582154E-2</c:v>
                </c:pt>
                <c:pt idx="2178">
                  <c:v>2.7595950055442561E-2</c:v>
                </c:pt>
                <c:pt idx="2179">
                  <c:v>2.759116389638579E-2</c:v>
                </c:pt>
                <c:pt idx="2180">
                  <c:v>2.7586375770417986E-2</c:v>
                </c:pt>
                <c:pt idx="2181">
                  <c:v>2.7581585677547062E-2</c:v>
                </c:pt>
                <c:pt idx="2182">
                  <c:v>2.7577504722108345E-2</c:v>
                </c:pt>
                <c:pt idx="2183">
                  <c:v>2.7572710189014322E-2</c:v>
                </c:pt>
                <c:pt idx="2184">
                  <c:v>2.7567913688951971E-2</c:v>
                </c:pt>
                <c:pt idx="2185">
                  <c:v>2.7563115221929984E-2</c:v>
                </c:pt>
                <c:pt idx="2186">
                  <c:v>2.7558314787952704E-2</c:v>
                </c:pt>
                <c:pt idx="2187">
                  <c:v>2.755424313014319E-2</c:v>
                </c:pt>
                <c:pt idx="2188">
                  <c:v>2.7548708019168748E-2</c:v>
                </c:pt>
                <c:pt idx="2189">
                  <c:v>2.7544629837570143E-2</c:v>
                </c:pt>
                <c:pt idx="2190">
                  <c:v>2.7537679269471482E-2</c:v>
                </c:pt>
                <c:pt idx="2191">
                  <c:v>2.7532870015048339E-2</c:v>
                </c:pt>
                <c:pt idx="2192">
                  <c:v>2.7528058793885535E-2</c:v>
                </c:pt>
                <c:pt idx="2193">
                  <c:v>2.7523245605991065E-2</c:v>
                </c:pt>
                <c:pt idx="2194">
                  <c:v>2.7514989851101568E-2</c:v>
                </c:pt>
                <c:pt idx="2195">
                  <c:v>2.7512925009294698E-2</c:v>
                </c:pt>
                <c:pt idx="2196">
                  <c:v>2.7508105640287717E-2</c:v>
                </c:pt>
                <c:pt idx="2197">
                  <c:v>2.7503284304578379E-2</c:v>
                </c:pt>
                <c:pt idx="2198">
                  <c:v>2.7498461002172903E-2</c:v>
                </c:pt>
                <c:pt idx="2199">
                  <c:v>2.7492933296963402E-2</c:v>
                </c:pt>
                <c:pt idx="2200">
                  <c:v>2.7488106569013047E-2</c:v>
                </c:pt>
                <c:pt idx="2201">
                  <c:v>2.7483277874473099E-2</c:v>
                </c:pt>
                <c:pt idx="2202">
                  <c:v>2.747844721335075E-2</c:v>
                </c:pt>
                <c:pt idx="2203">
                  <c:v>2.7477116478227068E-2</c:v>
                </c:pt>
                <c:pt idx="2204">
                  <c:v>2.7472279342740019E-2</c:v>
                </c:pt>
                <c:pt idx="2205">
                  <c:v>2.7467440240268946E-2</c:v>
                </c:pt>
                <c:pt idx="2206">
                  <c:v>2.7462599170821504E-2</c:v>
                </c:pt>
                <c:pt idx="2207">
                  <c:v>2.7455661138483682E-2</c:v>
                </c:pt>
                <c:pt idx="2208">
                  <c:v>2.7448049076525337E-2</c:v>
                </c:pt>
                <c:pt idx="2209">
                  <c:v>2.7445972216755463E-2</c:v>
                </c:pt>
                <c:pt idx="2210">
                  <c:v>2.7441124805844992E-2</c:v>
                </c:pt>
                <c:pt idx="2211">
                  <c:v>2.743627542824573E-2</c:v>
                </c:pt>
                <c:pt idx="2212">
                  <c:v>2.7433511448039585E-2</c:v>
                </c:pt>
                <c:pt idx="2213">
                  <c:v>2.7428656609964203E-2</c:v>
                </c:pt>
                <c:pt idx="2214">
                  <c:v>2.7423799804970277E-2</c:v>
                </c:pt>
                <c:pt idx="2215">
                  <c:v>2.7419635266937709E-2</c:v>
                </c:pt>
                <c:pt idx="2216">
                  <c:v>2.7414774018758973E-2</c:v>
                </c:pt>
                <c:pt idx="2217">
                  <c:v>2.7409217588560585E-2</c:v>
                </c:pt>
                <c:pt idx="2218">
                  <c:v>2.7404352915972423E-2</c:v>
                </c:pt>
                <c:pt idx="2219">
                  <c:v>2.7399486276503987E-2</c:v>
                </c:pt>
                <c:pt idx="2220">
                  <c:v>2.7394617670164628E-2</c:v>
                </c:pt>
                <c:pt idx="2221">
                  <c:v>2.7390438273341831E-2</c:v>
                </c:pt>
                <c:pt idx="2222">
                  <c:v>2.7384874556895259E-2</c:v>
                </c:pt>
                <c:pt idx="2223">
                  <c:v>2.7380000049982256E-2</c:v>
                </c:pt>
                <c:pt idx="2224">
                  <c:v>2.7375123576227244E-2</c:v>
                </c:pt>
                <c:pt idx="2225">
                  <c:v>2.7370245135635324E-2</c:v>
                </c:pt>
                <c:pt idx="2226">
                  <c:v>2.7365364728216702E-2</c:v>
                </c:pt>
                <c:pt idx="2227">
                  <c:v>2.7360482353977335E-2</c:v>
                </c:pt>
                <c:pt idx="2228">
                  <c:v>2.7355598012927421E-2</c:v>
                </c:pt>
                <c:pt idx="2229">
                  <c:v>2.7348650336146554E-2</c:v>
                </c:pt>
                <c:pt idx="2230">
                  <c:v>2.734376359285785E-2</c:v>
                </c:pt>
                <c:pt idx="2231">
                  <c:v>2.7338874883026172E-2</c:v>
                </c:pt>
                <c:pt idx="2232">
                  <c:v>2.733398420665855E-2</c:v>
                </c:pt>
                <c:pt idx="2233">
                  <c:v>2.7329091563762009E-2</c:v>
                </c:pt>
                <c:pt idx="2234">
                  <c:v>2.7326250663971326E-2</c:v>
                </c:pt>
                <c:pt idx="2235">
                  <c:v>2.7322036586078482E-2</c:v>
                </c:pt>
                <c:pt idx="2236">
                  <c:v>2.7316452480158088E-2</c:v>
                </c:pt>
                <c:pt idx="2237">
                  <c:v>2.731155043812962E-2</c:v>
                </c:pt>
                <c:pt idx="2238">
                  <c:v>2.7306646429362889E-2</c:v>
                </c:pt>
                <c:pt idx="2239">
                  <c:v>2.7298273714004843E-2</c:v>
                </c:pt>
                <c:pt idx="2240">
                  <c:v>2.729751398632807E-2</c:v>
                </c:pt>
                <c:pt idx="2241">
                  <c:v>2.7291922602713913E-2</c:v>
                </c:pt>
                <c:pt idx="2242">
                  <c:v>2.7284288775551779E-2</c:v>
                </c:pt>
                <c:pt idx="2243">
                  <c:v>2.7279376979211456E-2</c:v>
                </c:pt>
                <c:pt idx="2244">
                  <c:v>2.7274463216504508E-2</c:v>
                </c:pt>
                <c:pt idx="2245">
                  <c:v>2.7269547487438039E-2</c:v>
                </c:pt>
                <c:pt idx="2246">
                  <c:v>2.7264629792017381E-2</c:v>
                </c:pt>
                <c:pt idx="2247">
                  <c:v>2.725971013025319E-2</c:v>
                </c:pt>
                <c:pt idx="2248">
                  <c:v>2.7254788502149907E-2</c:v>
                </c:pt>
                <c:pt idx="2249">
                  <c:v>2.7249864907715526E-2</c:v>
                </c:pt>
                <c:pt idx="2250">
                  <c:v>2.7244939346958041E-2</c:v>
                </c:pt>
                <c:pt idx="2251">
                  <c:v>2.7239335901407511E-2</c:v>
                </c:pt>
                <c:pt idx="2252">
                  <c:v>2.7234406920154698E-2</c:v>
                </c:pt>
                <c:pt idx="2253">
                  <c:v>2.7229475972681442E-2</c:v>
                </c:pt>
                <c:pt idx="2254">
                  <c:v>2.722454305899313E-2</c:v>
                </c:pt>
                <c:pt idx="2255">
                  <c:v>2.7222977376769382E-2</c:v>
                </c:pt>
                <c:pt idx="2256">
                  <c:v>2.721803796801248E-2</c:v>
                </c:pt>
                <c:pt idx="2257">
                  <c:v>2.7213096592662731E-2</c:v>
                </c:pt>
                <c:pt idx="2258">
                  <c:v>2.7208153250725238E-2</c:v>
                </c:pt>
                <c:pt idx="2259">
                  <c:v>2.7199038222380793E-2</c:v>
                </c:pt>
                <c:pt idx="2260">
                  <c:v>2.7196246884406621E-2</c:v>
                </c:pt>
                <c:pt idx="2261">
                  <c:v>2.7191299181672075E-2</c:v>
                </c:pt>
                <c:pt idx="2262">
                  <c:v>2.7186349512619428E-2</c:v>
                </c:pt>
                <c:pt idx="2263">
                  <c:v>2.7183407042503091E-2</c:v>
                </c:pt>
                <c:pt idx="2264">
                  <c:v>2.7178451901204961E-2</c:v>
                </c:pt>
                <c:pt idx="2265">
                  <c:v>2.7173494793371809E-2</c:v>
                </c:pt>
                <c:pt idx="2266">
                  <c:v>2.7168535719013846E-2</c:v>
                </c:pt>
                <c:pt idx="2267">
                  <c:v>2.7164242315654525E-2</c:v>
                </c:pt>
                <c:pt idx="2268">
                  <c:v>2.7159278794658206E-2</c:v>
                </c:pt>
                <c:pt idx="2269">
                  <c:v>2.7153646696858234E-2</c:v>
                </c:pt>
                <c:pt idx="2270">
                  <c:v>2.7148679756472439E-2</c:v>
                </c:pt>
                <c:pt idx="2271">
                  <c:v>2.7143710849598397E-2</c:v>
                </c:pt>
                <c:pt idx="2272">
                  <c:v>2.7136744676304392E-2</c:v>
                </c:pt>
                <c:pt idx="2273">
                  <c:v>2.7134431691091133E-2</c:v>
                </c:pt>
                <c:pt idx="2274">
                  <c:v>2.7128792330122456E-2</c:v>
                </c:pt>
                <c:pt idx="2275">
                  <c:v>2.71238155573728E-2</c:v>
                </c:pt>
                <c:pt idx="2276">
                  <c:v>2.7118836818171465E-2</c:v>
                </c:pt>
                <c:pt idx="2277">
                  <c:v>2.7113856112528648E-2</c:v>
                </c:pt>
                <c:pt idx="2278">
                  <c:v>2.710887344045286E-2</c:v>
                </c:pt>
                <c:pt idx="2279">
                  <c:v>2.7103888801948351E-2</c:v>
                </c:pt>
                <c:pt idx="2280">
                  <c:v>2.7098902197023621E-2</c:v>
                </c:pt>
                <c:pt idx="2281">
                  <c:v>2.7091932210256135E-2</c:v>
                </c:pt>
                <c:pt idx="2282">
                  <c:v>2.7086943216417424E-2</c:v>
                </c:pt>
                <c:pt idx="2283">
                  <c:v>2.7081952256415218E-2</c:v>
                </c:pt>
                <c:pt idx="2284">
                  <c:v>2.7076959330259182E-2</c:v>
                </c:pt>
                <c:pt idx="2285">
                  <c:v>2.7071964437958094E-2</c:v>
                </c:pt>
                <c:pt idx="2286">
                  <c:v>2.7068941273104774E-2</c:v>
                </c:pt>
                <c:pt idx="2287">
                  <c:v>2.706459825382165E-2</c:v>
                </c:pt>
                <c:pt idx="2288">
                  <c:v>2.7058938567456323E-2</c:v>
                </c:pt>
                <c:pt idx="2289">
                  <c:v>2.7053934265101689E-2</c:v>
                </c:pt>
                <c:pt idx="2290">
                  <c:v>2.7048927996407627E-2</c:v>
                </c:pt>
                <c:pt idx="2291">
                  <c:v>2.7040462587228246E-2</c:v>
                </c:pt>
                <c:pt idx="2292">
                  <c:v>2.70395643337033E-2</c:v>
                </c:pt>
                <c:pt idx="2293">
                  <c:v>2.7033897392337313E-2</c:v>
                </c:pt>
                <c:pt idx="2294">
                  <c:v>2.7026921931842841E-2</c:v>
                </c:pt>
                <c:pt idx="2295">
                  <c:v>2.702190737847689E-2</c:v>
                </c:pt>
                <c:pt idx="2296">
                  <c:v>2.7016890859047581E-2</c:v>
                </c:pt>
                <c:pt idx="2297">
                  <c:v>2.7011872373561067E-2</c:v>
                </c:pt>
                <c:pt idx="2298">
                  <c:v>2.7006851922021735E-2</c:v>
                </c:pt>
                <c:pt idx="2299">
                  <c:v>2.7001829504441011E-2</c:v>
                </c:pt>
                <c:pt idx="2300">
                  <c:v>2.6996805120823281E-2</c:v>
                </c:pt>
                <c:pt idx="2301">
                  <c:v>2.6994379395126868E-2</c:v>
                </c:pt>
                <c:pt idx="2302">
                  <c:v>2.6986750455512829E-2</c:v>
                </c:pt>
                <c:pt idx="2303">
                  <c:v>2.6981071008181701E-2</c:v>
                </c:pt>
                <c:pt idx="2304">
                  <c:v>2.6976039276753738E-2</c:v>
                </c:pt>
                <c:pt idx="2305">
                  <c:v>2.6971005579404128E-2</c:v>
                </c:pt>
                <c:pt idx="2306">
                  <c:v>2.6965969916139976E-2</c:v>
                </c:pt>
                <c:pt idx="2307">
                  <c:v>2.6963520585570385E-2</c:v>
                </c:pt>
                <c:pt idx="2308">
                  <c:v>2.6958478924019164E-2</c:v>
                </c:pt>
                <c:pt idx="2309">
                  <c:v>2.6953435296271377E-2</c:v>
                </c:pt>
                <c:pt idx="2310">
                  <c:v>2.6948389702333826E-2</c:v>
                </c:pt>
                <c:pt idx="2311">
                  <c:v>2.6941407144826873E-2</c:v>
                </c:pt>
                <c:pt idx="2312">
                  <c:v>2.693635916936506E-2</c:v>
                </c:pt>
                <c:pt idx="2313">
                  <c:v>2.6931309227965508E-2</c:v>
                </c:pt>
                <c:pt idx="2314">
                  <c:v>2.6923369633786918E-2</c:v>
                </c:pt>
                <c:pt idx="2315">
                  <c:v>2.692120344738216E-2</c:v>
                </c:pt>
                <c:pt idx="2316">
                  <c:v>2.6918074849185222E-2</c:v>
                </c:pt>
                <c:pt idx="2317">
                  <c:v>2.6913015492142974E-2</c:v>
                </c:pt>
                <c:pt idx="2318">
                  <c:v>2.6907954168976438E-2</c:v>
                </c:pt>
                <c:pt idx="2319">
                  <c:v>2.6903531706183027E-2</c:v>
                </c:pt>
                <c:pt idx="2320">
                  <c:v>2.689590459252586E-2</c:v>
                </c:pt>
                <c:pt idx="2321">
                  <c:v>2.6892758402788951E-2</c:v>
                </c:pt>
                <c:pt idx="2322">
                  <c:v>2.6887689215191607E-2</c:v>
                </c:pt>
                <c:pt idx="2323">
                  <c:v>2.6882618061505697E-2</c:v>
                </c:pt>
                <c:pt idx="2324">
                  <c:v>2.6877544941740571E-2</c:v>
                </c:pt>
                <c:pt idx="2325">
                  <c:v>2.6872469855903882E-2</c:v>
                </c:pt>
                <c:pt idx="2326">
                  <c:v>2.686803000555197E-2</c:v>
                </c:pt>
                <c:pt idx="2327">
                  <c:v>2.6862313786041335E-2</c:v>
                </c:pt>
                <c:pt idx="2328">
                  <c:v>2.6857232802033337E-2</c:v>
                </c:pt>
                <c:pt idx="2329">
                  <c:v>2.6852149851983538E-2</c:v>
                </c:pt>
                <c:pt idx="2330">
                  <c:v>2.6847700064413428E-2</c:v>
                </c:pt>
                <c:pt idx="2331">
                  <c:v>2.6841978053791713E-2</c:v>
                </c:pt>
                <c:pt idx="2332">
                  <c:v>2.6836889205664995E-2</c:v>
                </c:pt>
                <c:pt idx="2333">
                  <c:v>2.6829897564481162E-2</c:v>
                </c:pt>
                <c:pt idx="2334">
                  <c:v>2.6824806340111598E-2</c:v>
                </c:pt>
                <c:pt idx="2335">
                  <c:v>2.6819713149967679E-2</c:v>
                </c:pt>
                <c:pt idx="2336">
                  <c:v>2.68146179940617E-2</c:v>
                </c:pt>
                <c:pt idx="2337">
                  <c:v>2.680952087239542E-2</c:v>
                </c:pt>
                <c:pt idx="2338">
                  <c:v>2.6806314830964913E-2</c:v>
                </c:pt>
                <c:pt idx="2339">
                  <c:v>2.6801212220931687E-2</c:v>
                </c:pt>
                <c:pt idx="2340">
                  <c:v>2.6796737585680387E-2</c:v>
                </c:pt>
                <c:pt idx="2341">
                  <c:v>2.6791001103006862E-2</c:v>
                </c:pt>
                <c:pt idx="2342">
                  <c:v>2.6785892595129718E-2</c:v>
                </c:pt>
                <c:pt idx="2343">
                  <c:v>2.6780782121322181E-2</c:v>
                </c:pt>
                <c:pt idx="2344">
                  <c:v>2.6776297545159602E-2</c:v>
                </c:pt>
                <c:pt idx="2345">
                  <c:v>2.6770555275941424E-2</c:v>
                </c:pt>
                <c:pt idx="2346">
                  <c:v>2.6763558319555646E-2</c:v>
                </c:pt>
                <c:pt idx="2347">
                  <c:v>2.6757815161539078E-2</c:v>
                </c:pt>
                <c:pt idx="2348">
                  <c:v>2.6752696936578779E-2</c:v>
                </c:pt>
                <c:pt idx="2349">
                  <c:v>2.6747576746022794E-2</c:v>
                </c:pt>
                <c:pt idx="2350">
                  <c:v>2.6739526761009103E-2</c:v>
                </c:pt>
                <c:pt idx="2351">
                  <c:v>2.6735025519661431E-2</c:v>
                </c:pt>
                <c:pt idx="2352">
                  <c:v>2.6729274305630213E-2</c:v>
                </c:pt>
                <c:pt idx="2353">
                  <c:v>2.6724145129598753E-2</c:v>
                </c:pt>
                <c:pt idx="2354">
                  <c:v>2.6719013988012463E-2</c:v>
                </c:pt>
                <c:pt idx="2355">
                  <c:v>2.6714502804525333E-2</c:v>
                </c:pt>
                <c:pt idx="2356">
                  <c:v>2.6708745808218914E-2</c:v>
                </c:pt>
                <c:pt idx="2357">
                  <c:v>2.6703608770022313E-2</c:v>
                </c:pt>
                <c:pt idx="2358">
                  <c:v>2.6699090129249502E-2</c:v>
                </c:pt>
                <c:pt idx="2359">
                  <c:v>2.6694568463167801E-2</c:v>
                </c:pt>
                <c:pt idx="2360">
                  <c:v>2.6689424487495429E-2</c:v>
                </c:pt>
                <c:pt idx="2361">
                  <c:v>2.6684278546178886E-2</c:v>
                </c:pt>
                <c:pt idx="2362">
                  <c:v>2.6679130639228599E-2</c:v>
                </c:pt>
                <c:pt idx="2363">
                  <c:v>2.6673363025499271E-2</c:v>
                </c:pt>
                <c:pt idx="2364">
                  <c:v>2.6666739542075126E-2</c:v>
                </c:pt>
                <c:pt idx="2365">
                  <c:v>2.6661585697530143E-2</c:v>
                </c:pt>
                <c:pt idx="2366">
                  <c:v>2.6656429887452371E-2</c:v>
                </c:pt>
                <c:pt idx="2367">
                  <c:v>2.6651887620623236E-2</c:v>
                </c:pt>
                <c:pt idx="2368">
                  <c:v>2.6646727358429167E-2</c:v>
                </c:pt>
                <c:pt idx="2369">
                  <c:v>2.6641565130657831E-2</c:v>
                </c:pt>
                <c:pt idx="2370">
                  <c:v>2.6636400937314439E-2</c:v>
                </c:pt>
                <c:pt idx="2371">
                  <c:v>2.6631234778408557E-2</c:v>
                </c:pt>
                <c:pt idx="2372">
                  <c:v>2.6626066653947126E-2</c:v>
                </c:pt>
                <c:pt idx="2373">
                  <c:v>2.6620896563938842E-2</c:v>
                </c:pt>
                <c:pt idx="2374">
                  <c:v>2.6615724508389785E-2</c:v>
                </c:pt>
                <c:pt idx="2375">
                  <c:v>2.6610550487308642E-2</c:v>
                </c:pt>
                <c:pt idx="2376">
                  <c:v>2.6605374500703233E-2</c:v>
                </c:pt>
                <c:pt idx="2377">
                  <c:v>2.6600196548582249E-2</c:v>
                </c:pt>
                <c:pt idx="2378">
                  <c:v>2.6595016630950902E-2</c:v>
                </c:pt>
                <c:pt idx="2379">
                  <c:v>2.6589834747818748E-2</c:v>
                </c:pt>
                <c:pt idx="2380">
                  <c:v>2.6584650899194477E-2</c:v>
                </c:pt>
                <c:pt idx="2381">
                  <c:v>2.6579465085084172E-2</c:v>
                </c:pt>
                <c:pt idx="2382">
                  <c:v>2.657427730549565E-2</c:v>
                </c:pt>
                <c:pt idx="2383">
                  <c:v>2.6569087560437604E-2</c:v>
                </c:pt>
                <c:pt idx="2384">
                  <c:v>2.6563895849916985E-2</c:v>
                </c:pt>
                <c:pt idx="2385">
                  <c:v>2.6558096055348555E-2</c:v>
                </c:pt>
                <c:pt idx="2386">
                  <c:v>2.6552900936267256E-2</c:v>
                </c:pt>
                <c:pt idx="2387">
                  <c:v>2.6547703851818309E-2</c:v>
                </c:pt>
                <c:pt idx="2388">
                  <c:v>2.6544922886450599E-2</c:v>
                </c:pt>
                <c:pt idx="2389">
                  <c:v>2.653790781565676E-2</c:v>
                </c:pt>
                <c:pt idx="2390">
                  <c:v>2.6532704312526641E-2</c:v>
                </c:pt>
                <c:pt idx="2391">
                  <c:v>2.6527498843989555E-2</c:v>
                </c:pt>
                <c:pt idx="2392">
                  <c:v>2.652229141005245E-2</c:v>
                </c:pt>
                <c:pt idx="2393">
                  <c:v>2.651708201072402E-2</c:v>
                </c:pt>
                <c:pt idx="2394">
                  <c:v>2.6511870646009471E-2</c:v>
                </c:pt>
                <c:pt idx="2395">
                  <c:v>2.6506657315920976E-2</c:v>
                </c:pt>
                <c:pt idx="2396">
                  <c:v>2.6501442020463742E-2</c:v>
                </c:pt>
                <c:pt idx="2397">
                  <c:v>2.6494879505032303E-2</c:v>
                </c:pt>
                <c:pt idx="2398">
                  <c:v>2.6489806867397547E-2</c:v>
                </c:pt>
                <c:pt idx="2399">
                  <c:v>2.6484586722317793E-2</c:v>
                </c:pt>
                <c:pt idx="2400">
                  <c:v>2.6479364612037593E-2</c:v>
                </c:pt>
                <c:pt idx="2401">
                  <c:v>2.6472349396426956E-2</c:v>
                </c:pt>
                <c:pt idx="2402">
                  <c:v>2.6468167758245897E-2</c:v>
                </c:pt>
                <c:pt idx="2403">
                  <c:v>2.6463686490068916E-2</c:v>
                </c:pt>
                <c:pt idx="2404">
                  <c:v>2.64584565190642E-2</c:v>
                </c:pt>
                <c:pt idx="2405">
                  <c:v>2.6453224582895452E-2</c:v>
                </c:pt>
                <c:pt idx="2406">
                  <c:v>2.6447990681571554E-2</c:v>
                </c:pt>
                <c:pt idx="2407">
                  <c:v>2.6442160162166405E-2</c:v>
                </c:pt>
                <c:pt idx="2408">
                  <c:v>2.6436922854330448E-2</c:v>
                </c:pt>
                <c:pt idx="2409">
                  <c:v>2.6431683581431775E-2</c:v>
                </c:pt>
                <c:pt idx="2410">
                  <c:v>2.6426442343476672E-2</c:v>
                </c:pt>
                <c:pt idx="2411">
                  <c:v>2.6422976749701173E-2</c:v>
                </c:pt>
                <c:pt idx="2412">
                  <c:v>2.6417730009414591E-2</c:v>
                </c:pt>
                <c:pt idx="2413">
                  <c:v>2.641248130389047E-2</c:v>
                </c:pt>
                <c:pt idx="2414">
                  <c:v>2.6407230633141845E-2</c:v>
                </c:pt>
                <c:pt idx="2415">
                  <c:v>2.6401387578665499E-2</c:v>
                </c:pt>
                <c:pt idx="2416">
                  <c:v>2.6396133501871644E-2</c:v>
                </c:pt>
                <c:pt idx="2417">
                  <c:v>2.6390877459940284E-2</c:v>
                </c:pt>
                <c:pt idx="2418">
                  <c:v>2.6385619452880205E-2</c:v>
                </c:pt>
                <c:pt idx="2419">
                  <c:v>2.6380947801257049E-2</c:v>
                </c:pt>
                <c:pt idx="2420">
                  <c:v>2.6375685339309968E-2</c:v>
                </c:pt>
                <c:pt idx="2421">
                  <c:v>2.6370420912188781E-2</c:v>
                </c:pt>
                <c:pt idx="2422">
                  <c:v>2.6365154519904777E-2</c:v>
                </c:pt>
                <c:pt idx="2423">
                  <c:v>2.6359886162464041E-2</c:v>
                </c:pt>
                <c:pt idx="2424">
                  <c:v>2.6354615839875261E-2</c:v>
                </c:pt>
                <c:pt idx="2425">
                  <c:v>2.6349343552147124E-2</c:v>
                </c:pt>
                <c:pt idx="2426">
                  <c:v>2.6344069299284845E-2</c:v>
                </c:pt>
                <c:pt idx="2427">
                  <c:v>2.6338793081298849E-2</c:v>
                </c:pt>
                <c:pt idx="2428">
                  <c:v>2.6333514898196089E-2</c:v>
                </c:pt>
                <c:pt idx="2429">
                  <c:v>2.6328234749984386E-2</c:v>
                </c:pt>
                <c:pt idx="2430">
                  <c:v>2.6322952636670685E-2</c:v>
                </c:pt>
                <c:pt idx="2431">
                  <c:v>2.6317668558265419E-2</c:v>
                </c:pt>
                <c:pt idx="2432">
                  <c:v>2.6312382514774666E-2</c:v>
                </c:pt>
                <c:pt idx="2433">
                  <c:v>2.6307094506207118E-2</c:v>
                </c:pt>
                <c:pt idx="2434">
                  <c:v>2.630180453257059E-2</c:v>
                </c:pt>
                <c:pt idx="2435">
                  <c:v>2.6296512593872036E-2</c:v>
                </c:pt>
                <c:pt idx="2436">
                  <c:v>2.6291218690121885E-2</c:v>
                </c:pt>
                <c:pt idx="2437">
                  <c:v>2.6285343954634232E-2</c:v>
                </c:pt>
                <c:pt idx="2438">
                  <c:v>2.62800466466389E-2</c:v>
                </c:pt>
                <c:pt idx="2439">
                  <c:v>2.6274747373677354E-2</c:v>
                </c:pt>
                <c:pt idx="2440">
                  <c:v>2.6269446135760141E-2</c:v>
                </c:pt>
                <c:pt idx="2441">
                  <c:v>2.6266449851714575E-2</c:v>
                </c:pt>
                <c:pt idx="2442">
                  <c:v>2.6259414001940533E-2</c:v>
                </c:pt>
                <c:pt idx="2443">
                  <c:v>2.6254106343039447E-2</c:v>
                </c:pt>
                <c:pt idx="2444">
                  <c:v>2.6248796719147587E-2</c:v>
                </c:pt>
                <c:pt idx="2445">
                  <c:v>2.6243485130276238E-2</c:v>
                </c:pt>
                <c:pt idx="2446">
                  <c:v>2.6238171576428885E-2</c:v>
                </c:pt>
                <c:pt idx="2447">
                  <c:v>2.623285605761682E-2</c:v>
                </c:pt>
                <c:pt idx="2448">
                  <c:v>2.6227538573846992E-2</c:v>
                </c:pt>
                <c:pt idx="2449">
                  <c:v>2.6220886566327383E-2</c:v>
                </c:pt>
                <c:pt idx="2450">
                  <c:v>2.6215753637443662E-2</c:v>
                </c:pt>
                <c:pt idx="2451">
                  <c:v>2.6210431312159166E-2</c:v>
                </c:pt>
                <c:pt idx="2452">
                  <c:v>2.6205107022079233E-2</c:v>
                </c:pt>
                <c:pt idx="2453">
                  <c:v>2.6199780767205638E-2</c:v>
                </c:pt>
                <c:pt idx="2454">
                  <c:v>2.6194452547551705E-2</c:v>
                </c:pt>
                <c:pt idx="2455">
                  <c:v>2.6189122363121875E-2</c:v>
                </c:pt>
                <c:pt idx="2456">
                  <c:v>2.6183790213925917E-2</c:v>
                </c:pt>
                <c:pt idx="2457">
                  <c:v>2.6178456099970049E-2</c:v>
                </c:pt>
                <c:pt idx="2458">
                  <c:v>2.6173120021264928E-2</c:v>
                </c:pt>
                <c:pt idx="2459">
                  <c:v>2.6167214648764443E-2</c:v>
                </c:pt>
                <c:pt idx="2460">
                  <c:v>2.6161875167749805E-2</c:v>
                </c:pt>
                <c:pt idx="2461">
                  <c:v>2.615653372207213E-2</c:v>
                </c:pt>
                <c:pt idx="2462">
                  <c:v>2.6151190311734112E-2</c:v>
                </c:pt>
                <c:pt idx="2463">
                  <c:v>2.6147540527794253E-2</c:v>
                </c:pt>
                <c:pt idx="2464">
                  <c:v>2.6142191605788061E-2</c:v>
                </c:pt>
                <c:pt idx="2465">
                  <c:v>2.6136840718957915E-2</c:v>
                </c:pt>
                <c:pt idx="2466">
                  <c:v>2.613148786731511E-2</c:v>
                </c:pt>
                <c:pt idx="2467">
                  <c:v>2.6125569987187968E-2</c:v>
                </c:pt>
                <c:pt idx="2468">
                  <c:v>2.6120213733688332E-2</c:v>
                </c:pt>
                <c:pt idx="2469">
                  <c:v>2.6114855515461416E-2</c:v>
                </c:pt>
                <c:pt idx="2470">
                  <c:v>2.6109495332516004E-2</c:v>
                </c:pt>
                <c:pt idx="2471">
                  <c:v>2.6104133184859119E-2</c:v>
                </c:pt>
                <c:pt idx="2472">
                  <c:v>2.6099329496816412E-2</c:v>
                </c:pt>
                <c:pt idx="2473">
                  <c:v>2.6093962891703067E-2</c:v>
                </c:pt>
                <c:pt idx="2474">
                  <c:v>2.6088594321839624E-2</c:v>
                </c:pt>
                <c:pt idx="2475">
                  <c:v>2.6083223787235633E-2</c:v>
                </c:pt>
                <c:pt idx="2476">
                  <c:v>2.6077851287897184E-2</c:v>
                </c:pt>
                <c:pt idx="2477">
                  <c:v>2.6072476823832961E-2</c:v>
                </c:pt>
                <c:pt idx="2478">
                  <c:v>2.6067100550998212E-2</c:v>
                </c:pt>
                <c:pt idx="2479">
                  <c:v>2.6061723249131818E-2</c:v>
                </c:pt>
                <c:pt idx="2480">
                  <c:v>2.6056345853908799E-2</c:v>
                </c:pt>
                <c:pt idx="2481">
                  <c:v>2.6050969301007646E-2</c:v>
                </c:pt>
                <c:pt idx="2482">
                  <c:v>2.6045594526097293E-2</c:v>
                </c:pt>
                <c:pt idx="2483">
                  <c:v>2.6040222464837979E-2</c:v>
                </c:pt>
                <c:pt idx="2484">
                  <c:v>2.6034854052892561E-2</c:v>
                </c:pt>
                <c:pt idx="2485">
                  <c:v>2.602949022591346E-2</c:v>
                </c:pt>
                <c:pt idx="2486">
                  <c:v>2.6024131919550501E-2</c:v>
                </c:pt>
                <c:pt idx="2487">
                  <c:v>2.6018780069444809E-2</c:v>
                </c:pt>
                <c:pt idx="2488">
                  <c:v>2.6013435611234908E-2</c:v>
                </c:pt>
                <c:pt idx="2489">
                  <c:v>2.6007541369547218E-2</c:v>
                </c:pt>
                <c:pt idx="2490">
                  <c:v>2.6002214150120311E-2</c:v>
                </c:pt>
                <c:pt idx="2491">
                  <c:v>2.5996897027924588E-2</c:v>
                </c:pt>
                <c:pt idx="2492">
                  <c:v>2.5991590236858226E-2</c:v>
                </c:pt>
                <c:pt idx="2493">
                  <c:v>2.5986293777339346E-2</c:v>
                </c:pt>
                <c:pt idx="2494">
                  <c:v>2.5981567538203142E-2</c:v>
                </c:pt>
                <c:pt idx="2495">
                  <c:v>2.5976292100191496E-2</c:v>
                </c:pt>
                <c:pt idx="2496">
                  <c:v>2.5971026994420995E-2</c:v>
                </c:pt>
                <c:pt idx="2497">
                  <c:v>2.5965772220850808E-2</c:v>
                </c:pt>
                <c:pt idx="2498">
                  <c:v>2.5960527779437491E-2</c:v>
                </c:pt>
                <c:pt idx="2499">
                  <c:v>2.5955670451398995E-2</c:v>
                </c:pt>
                <c:pt idx="2500">
                  <c:v>2.5950069892924199E-2</c:v>
                </c:pt>
                <c:pt idx="2501">
                  <c:v>2.5945237634094464E-2</c:v>
                </c:pt>
                <c:pt idx="2502">
                  <c:v>2.5939090554547746E-2</c:v>
                </c:pt>
                <c:pt idx="2503">
                  <c:v>2.593389740825585E-2</c:v>
                </c:pt>
                <c:pt idx="2504">
                  <c:v>2.5928714593059933E-2</c:v>
                </c:pt>
                <c:pt idx="2505">
                  <c:v>2.5923542108923982E-2</c:v>
                </c:pt>
                <c:pt idx="2506">
                  <c:v>2.5914699028672623E-2</c:v>
                </c:pt>
                <c:pt idx="2507">
                  <c:v>2.5912493002420402E-2</c:v>
                </c:pt>
                <c:pt idx="2508">
                  <c:v>2.590735298706464E-2</c:v>
                </c:pt>
                <c:pt idx="2509">
                  <c:v>2.5902223302602823E-2</c:v>
                </c:pt>
                <c:pt idx="2510">
                  <c:v>2.5897103948990148E-2</c:v>
                </c:pt>
                <c:pt idx="2511">
                  <c:v>2.5891428840952635E-2</c:v>
                </c:pt>
                <c:pt idx="2512">
                  <c:v>2.5886329776542816E-2</c:v>
                </c:pt>
                <c:pt idx="2513">
                  <c:v>2.5881241042055692E-2</c:v>
                </c:pt>
                <c:pt idx="2514">
                  <c:v>2.5876162637453959E-2</c:v>
                </c:pt>
                <c:pt idx="2515">
                  <c:v>2.5873365259360195E-2</c:v>
                </c:pt>
                <c:pt idx="2516">
                  <c:v>2.5868309017428669E-2</c:v>
                </c:pt>
                <c:pt idx="2517">
                  <c:v>2.5863263108495425E-2</c:v>
                </c:pt>
                <c:pt idx="2518">
                  <c:v>2.5858227532519654E-2</c:v>
                </c:pt>
                <c:pt idx="2519">
                  <c:v>2.5849196437409541E-2</c:v>
                </c:pt>
                <c:pt idx="2520">
                  <c:v>2.5846478601055288E-2</c:v>
                </c:pt>
                <c:pt idx="2521">
                  <c:v>2.5841472884211181E-2</c:v>
                </c:pt>
                <c:pt idx="2522">
                  <c:v>2.5836477497749775E-2</c:v>
                </c:pt>
                <c:pt idx="2523">
                  <c:v>2.583320464558778E-2</c:v>
                </c:pt>
                <c:pt idx="2524">
                  <c:v>2.5828231066508132E-2</c:v>
                </c:pt>
                <c:pt idx="2525">
                  <c:v>2.5823267820106181E-2</c:v>
                </c:pt>
                <c:pt idx="2526">
                  <c:v>2.5818314906340251E-2</c:v>
                </c:pt>
                <c:pt idx="2527">
                  <c:v>2.5813944721865534E-2</c:v>
                </c:pt>
                <c:pt idx="2528">
                  <c:v>2.5809012858892786E-2</c:v>
                </c:pt>
                <c:pt idx="2529">
                  <c:v>2.5803518160458071E-2</c:v>
                </c:pt>
                <c:pt idx="2530">
                  <c:v>2.5798606576838256E-2</c:v>
                </c:pt>
                <c:pt idx="2531">
                  <c:v>2.5793705325656325E-2</c:v>
                </c:pt>
                <c:pt idx="2532">
                  <c:v>2.5787091795506506E-2</c:v>
                </c:pt>
                <c:pt idx="2533">
                  <c:v>2.5784508543014475E-2</c:v>
                </c:pt>
                <c:pt idx="2534">
                  <c:v>2.5779063566344958E-2</c:v>
                </c:pt>
                <c:pt idx="2535">
                  <c:v>2.5774203644519985E-2</c:v>
                </c:pt>
                <c:pt idx="2536">
                  <c:v>2.5769354054938156E-2</c:v>
                </c:pt>
                <c:pt idx="2537">
                  <c:v>2.5764514797559507E-2</c:v>
                </c:pt>
                <c:pt idx="2538">
                  <c:v>2.5759685872344069E-2</c:v>
                </c:pt>
                <c:pt idx="2539">
                  <c:v>2.5754867279253572E-2</c:v>
                </c:pt>
                <c:pt idx="2540">
                  <c:v>2.5750059018248901E-2</c:v>
                </c:pt>
                <c:pt idx="2541">
                  <c:v>2.5743527875938518E-2</c:v>
                </c:pt>
                <c:pt idx="2542">
                  <c:v>2.5738739089019861E-2</c:v>
                </c:pt>
                <c:pt idx="2543">
                  <c:v>2.5733960631681912E-2</c:v>
                </c:pt>
                <c:pt idx="2544">
                  <c:v>2.5729192503887777E-2</c:v>
                </c:pt>
                <c:pt idx="2545">
                  <c:v>2.5724434705601439E-2</c:v>
                </c:pt>
                <c:pt idx="2546">
                  <c:v>2.5721426423877689E-2</c:v>
                </c:pt>
                <c:pt idx="2547">
                  <c:v>2.5717270747886638E-2</c:v>
                </c:pt>
                <c:pt idx="2548">
                  <c:v>2.5711964880704069E-2</c:v>
                </c:pt>
                <c:pt idx="2549">
                  <c:v>2.5707249606748098E-2</c:v>
                </c:pt>
                <c:pt idx="2550">
                  <c:v>2.5702544664493576E-2</c:v>
                </c:pt>
                <c:pt idx="2551">
                  <c:v>2.569467734747586E-2</c:v>
                </c:pt>
                <c:pt idx="2552">
                  <c:v>2.5693748052422756E-2</c:v>
                </c:pt>
                <c:pt idx="2553">
                  <c:v>2.5688491827579867E-2</c:v>
                </c:pt>
                <c:pt idx="2554">
                  <c:v>2.5681496519405655E-2</c:v>
                </c:pt>
                <c:pt idx="2555">
                  <c:v>2.5676841607356948E-2</c:v>
                </c:pt>
                <c:pt idx="2556">
                  <c:v>2.5672197023622445E-2</c:v>
                </c:pt>
                <c:pt idx="2557">
                  <c:v>2.5667562768163066E-2</c:v>
                </c:pt>
                <c:pt idx="2558">
                  <c:v>2.5663523296220465E-2</c:v>
                </c:pt>
                <c:pt idx="2559">
                  <c:v>2.5658325241931124E-2</c:v>
                </c:pt>
                <c:pt idx="2560">
                  <c:v>2.5653721971087506E-2</c:v>
                </c:pt>
                <c:pt idx="2561">
                  <c:v>2.5649129028379569E-2</c:v>
                </c:pt>
                <c:pt idx="2562">
                  <c:v>2.5644546413770009E-2</c:v>
                </c:pt>
                <c:pt idx="2563">
                  <c:v>2.5639387681525082E-2</c:v>
                </c:pt>
                <c:pt idx="2564">
                  <c:v>2.5634825309184484E-2</c:v>
                </c:pt>
                <c:pt idx="2565">
                  <c:v>2.5630273264052639E-2</c:v>
                </c:pt>
                <c:pt idx="2566">
                  <c:v>2.5625731546090925E-2</c:v>
                </c:pt>
                <c:pt idx="2567">
                  <c:v>2.5624141360542304E-2</c:v>
                </c:pt>
                <c:pt idx="2568">
                  <c:v>2.5619622382570054E-2</c:v>
                </c:pt>
                <c:pt idx="2569">
                  <c:v>2.5615113735596839E-2</c:v>
                </c:pt>
                <c:pt idx="2570">
                  <c:v>2.5610615419588645E-2</c:v>
                </c:pt>
                <c:pt idx="2571">
                  <c:v>2.5604357487276436E-2</c:v>
                </c:pt>
                <c:pt idx="2572">
                  <c:v>2.5599878571935845E-2</c:v>
                </c:pt>
                <c:pt idx="2573">
                  <c:v>2.5595409985095512E-2</c:v>
                </c:pt>
                <c:pt idx="2574">
                  <c:v>2.5588408787761106E-2</c:v>
                </c:pt>
                <c:pt idx="2575">
                  <c:v>2.5586503796775049E-2</c:v>
                </c:pt>
                <c:pt idx="2576">
                  <c:v>2.5583842471741013E-2</c:v>
                </c:pt>
                <c:pt idx="2577">
                  <c:v>2.5579416471467494E-2</c:v>
                </c:pt>
                <c:pt idx="2578">
                  <c:v>2.5575000801869866E-2</c:v>
                </c:pt>
                <c:pt idx="2579">
                  <c:v>2.5571188967904619E-2</c:v>
                </c:pt>
                <c:pt idx="2580">
                  <c:v>2.5566794386384043E-2</c:v>
                </c:pt>
                <c:pt idx="2581">
                  <c:v>2.556181577677941E-2</c:v>
                </c:pt>
                <c:pt idx="2582">
                  <c:v>2.5557441429532431E-2</c:v>
                </c:pt>
                <c:pt idx="2583">
                  <c:v>2.555307741278531E-2</c:v>
                </c:pt>
                <c:pt idx="2584">
                  <c:v>2.5546937200988051E-2</c:v>
                </c:pt>
                <c:pt idx="2585">
                  <c:v>2.554497644835264E-2</c:v>
                </c:pt>
                <c:pt idx="2586">
                  <c:v>2.5540047345194449E-2</c:v>
                </c:pt>
                <c:pt idx="2587">
                  <c:v>2.553572465009556E-2</c:v>
                </c:pt>
                <c:pt idx="2588">
                  <c:v>2.5531412285323903E-2</c:v>
                </c:pt>
                <c:pt idx="2589">
                  <c:v>2.5527110250842058E-2</c:v>
                </c:pt>
                <c:pt idx="2590">
                  <c:v>2.5523416789695549E-2</c:v>
                </c:pt>
                <c:pt idx="2591">
                  <c:v>2.5518537172612609E-2</c:v>
                </c:pt>
                <c:pt idx="2592">
                  <c:v>2.5514266128796117E-2</c:v>
                </c:pt>
                <c:pt idx="2593">
                  <c:v>2.5508207180416312E-2</c:v>
                </c:pt>
                <c:pt idx="2594">
                  <c:v>2.550395548417728E-2</c:v>
                </c:pt>
                <c:pt idx="2595">
                  <c:v>2.54997141156936E-2</c:v>
                </c:pt>
                <c:pt idx="2596">
                  <c:v>2.5495483074931016E-2</c:v>
                </c:pt>
                <c:pt idx="2597">
                  <c:v>2.5493065861319258E-2</c:v>
                </c:pt>
                <c:pt idx="2598">
                  <c:v>2.5488856797907408E-2</c:v>
                </c:pt>
                <c:pt idx="2599">
                  <c:v>2.5484658064444367E-2</c:v>
                </c:pt>
                <c:pt idx="2600">
                  <c:v>2.5481072293050463E-2</c:v>
                </c:pt>
                <c:pt idx="2601">
                  <c:v>2.547629158722611E-2</c:v>
                </c:pt>
                <c:pt idx="2602">
                  <c:v>2.5472123843407964E-2</c:v>
                </c:pt>
                <c:pt idx="2603">
                  <c:v>2.5467966429402564E-2</c:v>
                </c:pt>
                <c:pt idx="2604">
                  <c:v>2.5464423754673504E-2</c:v>
                </c:pt>
                <c:pt idx="2605">
                  <c:v>2.5459682590700763E-2</c:v>
                </c:pt>
                <c:pt idx="2606">
                  <c:v>2.545313566673979E-2</c:v>
                </c:pt>
                <c:pt idx="2607">
                  <c:v>2.5449017781301819E-2</c:v>
                </c:pt>
                <c:pt idx="2608">
                  <c:v>2.5444910222422124E-2</c:v>
                </c:pt>
                <c:pt idx="2609">
                  <c:v>2.5440812990070505E-2</c:v>
                </c:pt>
                <c:pt idx="2610">
                  <c:v>2.5433763918041613E-2</c:v>
                </c:pt>
                <c:pt idx="2611">
                  <c:v>2.5431513016861869E-2</c:v>
                </c:pt>
                <c:pt idx="2612">
                  <c:v>2.5428059620881176E-2</c:v>
                </c:pt>
                <c:pt idx="2613">
                  <c:v>2.5422214289327449E-2</c:v>
                </c:pt>
                <c:pt idx="2614">
                  <c:v>2.5419359871174697E-2</c:v>
                </c:pt>
                <c:pt idx="2615">
                  <c:v>2.5415938816391523E-2</c:v>
                </c:pt>
                <c:pt idx="2616">
                  <c:v>2.5411309409582396E-2</c:v>
                </c:pt>
                <c:pt idx="2617">
                  <c:v>2.5406117449477961E-2</c:v>
                </c:pt>
                <c:pt idx="2618">
                  <c:v>2.5403910962409158E-2</c:v>
                </c:pt>
                <c:pt idx="2619">
                  <c:v>2.5399922333268272E-2</c:v>
                </c:pt>
                <c:pt idx="2620">
                  <c:v>2.5395944031836509E-2</c:v>
                </c:pt>
                <c:pt idx="2621">
                  <c:v>2.5391976058081724E-2</c:v>
                </c:pt>
                <c:pt idx="2622">
                  <c:v>2.5388018411970893E-2</c:v>
                </c:pt>
                <c:pt idx="2623">
                  <c:v>2.538345809393304E-2</c:v>
                </c:pt>
                <c:pt idx="2624">
                  <c:v>2.5379520642068703E-2</c:v>
                </c:pt>
                <c:pt idx="2625">
                  <c:v>2.5374473378006183E-2</c:v>
                </c:pt>
                <c:pt idx="2626">
                  <c:v>2.5371676718667784E-2</c:v>
                </c:pt>
                <c:pt idx="2627">
                  <c:v>2.5367770247069713E-2</c:v>
                </c:pt>
                <c:pt idx="2628">
                  <c:v>2.5363933731343633E-2</c:v>
                </c:pt>
                <c:pt idx="2629">
                  <c:v>2.536060406067054E-2</c:v>
                </c:pt>
                <c:pt idx="2630">
                  <c:v>2.5356729034609643E-2</c:v>
                </c:pt>
                <c:pt idx="2631">
                  <c:v>2.5352313079154424E-2</c:v>
                </c:pt>
                <c:pt idx="2632">
                  <c:v>2.5349009964565617E-2</c:v>
                </c:pt>
                <c:pt idx="2633">
                  <c:v>2.5345165920519063E-2</c:v>
                </c:pt>
                <c:pt idx="2634">
                  <c:v>2.5341332203750674E-2</c:v>
                </c:pt>
                <c:pt idx="2635">
                  <c:v>2.5337508814228298E-2</c:v>
                </c:pt>
                <c:pt idx="2636">
                  <c:v>2.5333695751925872E-2</c:v>
                </c:pt>
                <c:pt idx="2637">
                  <c:v>2.5329893016807773E-2</c:v>
                </c:pt>
                <c:pt idx="2638">
                  <c:v>2.532610060884706E-2</c:v>
                </c:pt>
                <c:pt idx="2639">
                  <c:v>2.5322318528015066E-2</c:v>
                </c:pt>
                <c:pt idx="2640">
                  <c:v>2.5318546774281379E-2</c:v>
                </c:pt>
                <c:pt idx="2641">
                  <c:v>2.531478534761385E-2</c:v>
                </c:pt>
                <c:pt idx="2642">
                  <c:v>2.5311034247985548E-2</c:v>
                </c:pt>
                <c:pt idx="2643">
                  <c:v>2.5307293475366057E-2</c:v>
                </c:pt>
                <c:pt idx="2644">
                  <c:v>2.5303030951937922E-2</c:v>
                </c:pt>
                <c:pt idx="2645">
                  <c:v>2.5298688923344571E-2</c:v>
                </c:pt>
                <c:pt idx="2646">
                  <c:v>2.5295509324556355E-2</c:v>
                </c:pt>
                <c:pt idx="2647">
                  <c:v>2.5291809381185769E-2</c:v>
                </c:pt>
                <c:pt idx="2648">
                  <c:v>2.5288119763919113E-2</c:v>
                </c:pt>
                <c:pt idx="2649">
                  <c:v>2.5285065705195502E-2</c:v>
                </c:pt>
                <c:pt idx="2650">
                  <c:v>2.5281397220818357E-2</c:v>
                </c:pt>
                <c:pt idx="2651">
                  <c:v>2.5277217312276459E-2</c:v>
                </c:pt>
                <c:pt idx="2652">
                  <c:v>2.5274091232365008E-2</c:v>
                </c:pt>
                <c:pt idx="2653">
                  <c:v>2.5270453728230585E-2</c:v>
                </c:pt>
                <c:pt idx="2654">
                  <c:v>2.5266826550786096E-2</c:v>
                </c:pt>
                <c:pt idx="2655">
                  <c:v>2.5262693850023624E-2</c:v>
                </c:pt>
                <c:pt idx="2656">
                  <c:v>2.5259603175851381E-2</c:v>
                </c:pt>
                <c:pt idx="2657">
                  <c:v>2.5256006978303804E-2</c:v>
                </c:pt>
                <c:pt idx="2658">
                  <c:v>2.5251791520700197E-2</c:v>
                </c:pt>
                <c:pt idx="2659">
                  <c:v>2.524821548869869E-2</c:v>
                </c:pt>
                <c:pt idx="2660">
                  <c:v>2.5244649782464677E-2</c:v>
                </c:pt>
                <c:pt idx="2661">
                  <c:v>2.5241094401966535E-2</c:v>
                </c:pt>
                <c:pt idx="2662">
                  <c:v>2.5233886840083392E-2</c:v>
                </c:pt>
                <c:pt idx="2663">
                  <c:v>2.5232878473836706E-2</c:v>
                </c:pt>
                <c:pt idx="2664">
                  <c:v>2.5229355054107394E-2</c:v>
                </c:pt>
                <c:pt idx="2665">
                  <c:v>2.5225841959247042E-2</c:v>
                </c:pt>
                <c:pt idx="2666">
                  <c:v>2.522233918923078E-2</c:v>
                </c:pt>
                <c:pt idx="2667">
                  <c:v>2.5219480739860755E-2</c:v>
                </c:pt>
                <c:pt idx="2668">
                  <c:v>2.5215364623615066E-2</c:v>
                </c:pt>
                <c:pt idx="2669">
                  <c:v>2.5211892827963212E-2</c:v>
                </c:pt>
                <c:pt idx="2670">
                  <c:v>2.5209066838275288E-2</c:v>
                </c:pt>
                <c:pt idx="2671">
                  <c:v>2.5206252243664542E-2</c:v>
                </c:pt>
                <c:pt idx="2672">
                  <c:v>2.5202812417003638E-2</c:v>
                </c:pt>
                <c:pt idx="2673">
                  <c:v>2.5199382916499188E-2</c:v>
                </c:pt>
                <c:pt idx="2674">
                  <c:v>2.5195963742128596E-2</c:v>
                </c:pt>
                <c:pt idx="2675">
                  <c:v>2.5190944641541268E-2</c:v>
                </c:pt>
                <c:pt idx="2676">
                  <c:v>2.518754856895768E-2</c:v>
                </c:pt>
                <c:pt idx="2677">
                  <c:v>2.5184162821666359E-2</c:v>
                </c:pt>
                <c:pt idx="2678">
                  <c:v>2.5180787399641833E-2</c:v>
                </c:pt>
                <c:pt idx="2679">
                  <c:v>2.5178062502435403E-2</c:v>
                </c:pt>
                <c:pt idx="2680">
                  <c:v>2.5174708234560642E-2</c:v>
                </c:pt>
                <c:pt idx="2681">
                  <c:v>2.5171364292619906E-2</c:v>
                </c:pt>
                <c:pt idx="2682">
                  <c:v>2.5168030676588859E-2</c:v>
                </c:pt>
                <c:pt idx="2683">
                  <c:v>2.5164707386445783E-2</c:v>
                </c:pt>
                <c:pt idx="2684">
                  <c:v>2.5161394422158527E-2</c:v>
                </c:pt>
                <c:pt idx="2685">
                  <c:v>2.515809178370277E-2</c:v>
                </c:pt>
                <c:pt idx="2686">
                  <c:v>2.5154799471054177E-2</c:v>
                </c:pt>
                <c:pt idx="2687">
                  <c:v>2.5151517484184944E-2</c:v>
                </c:pt>
                <c:pt idx="2688">
                  <c:v>2.5148245823071617E-2</c:v>
                </c:pt>
                <c:pt idx="2689">
                  <c:v>2.5144984487685519E-2</c:v>
                </c:pt>
                <c:pt idx="2690">
                  <c:v>2.514173347800145E-2</c:v>
                </c:pt>
                <c:pt idx="2691">
                  <c:v>2.5138492793997696E-2</c:v>
                </c:pt>
                <c:pt idx="2692">
                  <c:v>2.5135262435643839E-2</c:v>
                </c:pt>
                <c:pt idx="2693">
                  <c:v>2.5132042402918164E-2</c:v>
                </c:pt>
                <c:pt idx="2694">
                  <c:v>2.5128832695792861E-2</c:v>
                </c:pt>
                <c:pt idx="2695">
                  <c:v>2.5125633314242737E-2</c:v>
                </c:pt>
                <c:pt idx="2696">
                  <c:v>2.5122444258243462E-2</c:v>
                </c:pt>
                <c:pt idx="2697">
                  <c:v>2.511861614735833E-2</c:v>
                </c:pt>
                <c:pt idx="2698">
                  <c:v>2.5115447225256021E-2</c:v>
                </c:pt>
                <c:pt idx="2699">
                  <c:v>2.5112288627882916E-2</c:v>
                </c:pt>
                <c:pt idx="2700">
                  <c:v>2.5111744570058311E-2</c:v>
                </c:pt>
                <c:pt idx="2701">
                  <c:v>2.5106653860638345E-2</c:v>
                </c:pt>
                <c:pt idx="2702">
                  <c:v>2.5103526757421973E-2</c:v>
                </c:pt>
                <c:pt idx="2703">
                  <c:v>2.510040997958007E-2</c:v>
                </c:pt>
                <c:pt idx="2704">
                  <c:v>2.5097303527091785E-2</c:v>
                </c:pt>
                <c:pt idx="2705">
                  <c:v>2.5094207399931914E-2</c:v>
                </c:pt>
                <c:pt idx="2706">
                  <c:v>2.5091121598075267E-2</c:v>
                </c:pt>
                <c:pt idx="2707">
                  <c:v>2.508804612149838E-2</c:v>
                </c:pt>
                <c:pt idx="2708">
                  <c:v>2.5084980970176928E-2</c:v>
                </c:pt>
                <c:pt idx="2709">
                  <c:v>2.5080834873109411E-2</c:v>
                </c:pt>
                <c:pt idx="2710">
                  <c:v>2.5078225482140618E-2</c:v>
                </c:pt>
                <c:pt idx="2711">
                  <c:v>2.5075190779660101E-2</c:v>
                </c:pt>
                <c:pt idx="2712">
                  <c:v>2.5072166401596947E-2</c:v>
                </c:pt>
                <c:pt idx="2713">
                  <c:v>2.5067434666982271E-2</c:v>
                </c:pt>
                <c:pt idx="2714">
                  <c:v>2.5065720357253372E-2</c:v>
                </c:pt>
                <c:pt idx="2715">
                  <c:v>2.5063155213687682E-2</c:v>
                </c:pt>
                <c:pt idx="2716">
                  <c:v>2.5060172133065602E-2</c:v>
                </c:pt>
                <c:pt idx="2717">
                  <c:v>2.5057199376744055E-2</c:v>
                </c:pt>
                <c:pt idx="2718">
                  <c:v>2.5054236944703719E-2</c:v>
                </c:pt>
                <c:pt idx="2719">
                  <c:v>2.5050623989680609E-2</c:v>
                </c:pt>
                <c:pt idx="2720">
                  <c:v>2.5047681672782929E-2</c:v>
                </c:pt>
                <c:pt idx="2721">
                  <c:v>2.5044749679357103E-2</c:v>
                </c:pt>
                <c:pt idx="2722">
                  <c:v>2.5041828009379152E-2</c:v>
                </c:pt>
                <c:pt idx="2723">
                  <c:v>2.50402427147801E-2</c:v>
                </c:pt>
                <c:pt idx="2724">
                  <c:v>2.5037342764318599E-2</c:v>
                </c:pt>
                <c:pt idx="2725">
                  <c:v>2.5034453138713712E-2</c:v>
                </c:pt>
                <c:pt idx="2726">
                  <c:v>2.5031573837942862E-2</c:v>
                </c:pt>
                <c:pt idx="2727">
                  <c:v>2.5028039645103761E-2</c:v>
                </c:pt>
                <c:pt idx="2728">
                  <c:v>2.5025180454594793E-2</c:v>
                </c:pt>
                <c:pt idx="2729">
                  <c:v>2.5022331588117563E-2</c:v>
                </c:pt>
                <c:pt idx="2730">
                  <c:v>2.5019493045647479E-2</c:v>
                </c:pt>
                <c:pt idx="2731">
                  <c:v>2.5016664827163457E-2</c:v>
                </c:pt>
                <c:pt idx="2732">
                  <c:v>2.5014514853563857E-2</c:v>
                </c:pt>
                <c:pt idx="2733">
                  <c:v>2.5011707825998687E-2</c:v>
                </c:pt>
                <c:pt idx="2734">
                  <c:v>2.5008911123089429E-2</c:v>
                </c:pt>
                <c:pt idx="2735">
                  <c:v>2.5006124744813493E-2</c:v>
                </c:pt>
                <c:pt idx="2736">
                  <c:v>2.5003348691147419E-2</c:v>
                </c:pt>
                <c:pt idx="2737">
                  <c:v>2.5000582962071225E-2</c:v>
                </c:pt>
                <c:pt idx="2738">
                  <c:v>2.4997827557562319E-2</c:v>
                </c:pt>
                <c:pt idx="2739">
                  <c:v>2.4995082477599847E-2</c:v>
                </c:pt>
                <c:pt idx="2740">
                  <c:v>2.4992347722159483E-2</c:v>
                </c:pt>
                <c:pt idx="2741">
                  <c:v>2.4989623291222979E-2</c:v>
                </c:pt>
                <c:pt idx="2742">
                  <c:v>2.4986909184768615E-2</c:v>
                </c:pt>
                <c:pt idx="2743">
                  <c:v>2.4984205402772929E-2</c:v>
                </c:pt>
                <c:pt idx="2744">
                  <c:v>2.4981511945216809E-2</c:v>
                </c:pt>
                <c:pt idx="2745">
                  <c:v>2.497882881207766E-2</c:v>
                </c:pt>
                <c:pt idx="2746">
                  <c:v>2.4976156003333763E-2</c:v>
                </c:pt>
                <c:pt idx="2747">
                  <c:v>2.4973493518965134E-2</c:v>
                </c:pt>
                <c:pt idx="2748">
                  <c:v>2.4970841358951789E-2</c:v>
                </c:pt>
                <c:pt idx="2749">
                  <c:v>2.496752227127335E-2</c:v>
                </c:pt>
                <c:pt idx="2750">
                  <c:v>2.4964890204424918E-2</c:v>
                </c:pt>
                <c:pt idx="2751">
                  <c:v>2.4962268461138276E-2</c:v>
                </c:pt>
                <c:pt idx="2752">
                  <c:v>2.4959657041390578E-2</c:v>
                </c:pt>
                <c:pt idx="2753">
                  <c:v>2.4957055945161625E-2</c:v>
                </c:pt>
                <c:pt idx="2754">
                  <c:v>2.4955145209150147E-2</c:v>
                </c:pt>
                <c:pt idx="2755">
                  <c:v>2.4952565319037303E-2</c:v>
                </c:pt>
                <c:pt idx="2756">
                  <c:v>2.4949995753114657E-2</c:v>
                </c:pt>
                <c:pt idx="2757">
                  <c:v>2.4947436511361352E-2</c:v>
                </c:pt>
                <c:pt idx="2758">
                  <c:v>2.4944887593756543E-2</c:v>
                </c:pt>
                <c:pt idx="2759">
                  <c:v>2.494335328252802E-2</c:v>
                </c:pt>
                <c:pt idx="2760">
                  <c:v>2.4939820730919417E-2</c:v>
                </c:pt>
                <c:pt idx="2761">
                  <c:v>2.4938312271192E-2</c:v>
                </c:pt>
                <c:pt idx="2762">
                  <c:v>2.4933426189416963E-2</c:v>
                </c:pt>
                <c:pt idx="2763">
                  <c:v>2.4930927762413013E-2</c:v>
                </c:pt>
                <c:pt idx="2764">
                  <c:v>2.4928439657981194E-2</c:v>
                </c:pt>
                <c:pt idx="2765">
                  <c:v>2.492596187610463E-2</c:v>
                </c:pt>
                <c:pt idx="2766">
                  <c:v>2.4921738265714311E-2</c:v>
                </c:pt>
                <c:pt idx="2767">
                  <c:v>2.4920687103044514E-2</c:v>
                </c:pt>
                <c:pt idx="2768">
                  <c:v>2.4918241763356441E-2</c:v>
                </c:pt>
                <c:pt idx="2769">
                  <c:v>2.4915806746146352E-2</c:v>
                </c:pt>
                <c:pt idx="2770">
                  <c:v>2.4913382051392041E-2</c:v>
                </c:pt>
                <c:pt idx="2771">
                  <c:v>2.4910278128856884E-2</c:v>
                </c:pt>
                <c:pt idx="2772">
                  <c:v>2.4907873507522472E-2</c:v>
                </c:pt>
                <c:pt idx="2773">
                  <c:v>2.4905479207862364E-2</c:v>
                </c:pt>
                <c:pt idx="2774">
                  <c:v>2.4903095229859493E-2</c:v>
                </c:pt>
                <c:pt idx="2775">
                  <c:v>2.4904181641694039E-2</c:v>
                </c:pt>
                <c:pt idx="2776">
                  <c:v>2.4901821179592512E-2</c:v>
                </c:pt>
                <c:pt idx="2777">
                  <c:v>2.4899471042722721E-2</c:v>
                </c:pt>
                <c:pt idx="2778">
                  <c:v>2.4897131231065104E-2</c:v>
                </c:pt>
                <c:pt idx="2779">
                  <c:v>2.4892718535194126E-2</c:v>
                </c:pt>
                <c:pt idx="2780">
                  <c:v>2.4889076051084626E-2</c:v>
                </c:pt>
                <c:pt idx="2781">
                  <c:v>2.4888087070460641E-2</c:v>
                </c:pt>
                <c:pt idx="2782">
                  <c:v>2.4885786822547613E-2</c:v>
                </c:pt>
                <c:pt idx="2783">
                  <c:v>2.4883496897579727E-2</c:v>
                </c:pt>
                <c:pt idx="2784">
                  <c:v>2.488330918954015E-2</c:v>
                </c:pt>
                <c:pt idx="2785">
                  <c:v>2.4881041653848173E-2</c:v>
                </c:pt>
                <c:pt idx="2786">
                  <c:v>2.4878784443222952E-2</c:v>
                </c:pt>
                <c:pt idx="2787">
                  <c:v>2.4877236776852198E-2</c:v>
                </c:pt>
                <c:pt idx="2788">
                  <c:v>2.4875000799804894E-2</c:v>
                </c:pt>
                <c:pt idx="2789">
                  <c:v>2.4872074761551406E-2</c:v>
                </c:pt>
                <c:pt idx="2790">
                  <c:v>2.4869858851001885E-2</c:v>
                </c:pt>
                <c:pt idx="2791">
                  <c:v>2.4867653265426434E-2</c:v>
                </c:pt>
                <c:pt idx="2792">
                  <c:v>2.4865458004811443E-2</c:v>
                </c:pt>
                <c:pt idx="2793">
                  <c:v>2.4863975800216251E-2</c:v>
                </c:pt>
                <c:pt idx="2794">
                  <c:v>2.4861098458376953E-2</c:v>
                </c:pt>
                <c:pt idx="2795">
                  <c:v>2.4858934172525139E-2</c:v>
                </c:pt>
                <c:pt idx="2796">
                  <c:v>2.4856780211559806E-2</c:v>
                </c:pt>
                <c:pt idx="2797">
                  <c:v>2.485463657546564E-2</c:v>
                </c:pt>
                <c:pt idx="2798">
                  <c:v>2.4852503264222239E-2</c:v>
                </c:pt>
                <c:pt idx="2799">
                  <c:v>2.4850380277815141E-2</c:v>
                </c:pt>
                <c:pt idx="2800">
                  <c:v>2.484826761622564E-2</c:v>
                </c:pt>
                <c:pt idx="2801">
                  <c:v>2.4844043451914089E-2</c:v>
                </c:pt>
                <c:pt idx="2802">
                  <c:v>2.484194965961499E-2</c:v>
                </c:pt>
                <c:pt idx="2803">
                  <c:v>2.4839866189924589E-2</c:v>
                </c:pt>
                <c:pt idx="2804">
                  <c:v>2.4837793042820053E-2</c:v>
                </c:pt>
                <c:pt idx="2805">
                  <c:v>2.4835730218287326E-2</c:v>
                </c:pt>
                <c:pt idx="2806">
                  <c:v>2.4835808466924448E-2</c:v>
                </c:pt>
                <c:pt idx="2807">
                  <c:v>2.4834479105152522E-2</c:v>
                </c:pt>
                <c:pt idx="2808">
                  <c:v>2.4831738014944715E-2</c:v>
                </c:pt>
                <c:pt idx="2809">
                  <c:v>2.4829718275963548E-2</c:v>
                </c:pt>
                <c:pt idx="2810">
                  <c:v>2.482770886163585E-2</c:v>
                </c:pt>
                <c:pt idx="2811">
                  <c:v>2.4823429089953331E-2</c:v>
                </c:pt>
                <c:pt idx="2812">
                  <c:v>2.482443503033771E-2</c:v>
                </c:pt>
                <c:pt idx="2813">
                  <c:v>2.4821742566404369E-2</c:v>
                </c:pt>
                <c:pt idx="2814">
                  <c:v>2.481691444456402E-2</c:v>
                </c:pt>
                <c:pt idx="2815">
                  <c:v>2.4814954242279974E-2</c:v>
                </c:pt>
                <c:pt idx="2816">
                  <c:v>2.4813004361676327E-2</c:v>
                </c:pt>
                <c:pt idx="2817">
                  <c:v>2.4811064802738869E-2</c:v>
                </c:pt>
                <c:pt idx="2818">
                  <c:v>2.4809852846238194E-2</c:v>
                </c:pt>
                <c:pt idx="2819">
                  <c:v>2.4807216649804786E-2</c:v>
                </c:pt>
                <c:pt idx="2820">
                  <c:v>2.4805308055777964E-2</c:v>
                </c:pt>
                <c:pt idx="2821">
                  <c:v>2.4803409783356933E-2</c:v>
                </c:pt>
                <c:pt idx="2822">
                  <c:v>2.4801521832529261E-2</c:v>
                </c:pt>
                <c:pt idx="2823">
                  <c:v>2.4798923979033192E-2</c:v>
                </c:pt>
                <c:pt idx="2824">
                  <c:v>2.4797056062373191E-2</c:v>
                </c:pt>
                <c:pt idx="2825">
                  <c:v>2.4795198466545022E-2</c:v>
                </c:pt>
                <c:pt idx="2826">
                  <c:v>2.4793351191535209E-2</c:v>
                </c:pt>
                <c:pt idx="2827">
                  <c:v>2.4795128474518313E-2</c:v>
                </c:pt>
                <c:pt idx="2828">
                  <c:v>2.4793304901247204E-2</c:v>
                </c:pt>
                <c:pt idx="2829">
                  <c:v>2.4791491652339584E-2</c:v>
                </c:pt>
                <c:pt idx="2830">
                  <c:v>2.4787212771953129E-2</c:v>
                </c:pt>
                <c:pt idx="2831">
                  <c:v>2.4785719952336051E-2</c:v>
                </c:pt>
                <c:pt idx="2832">
                  <c:v>2.478393583144986E-2</c:v>
                </c:pt>
                <c:pt idx="2833">
                  <c:v>2.4782162032713835E-2</c:v>
                </c:pt>
                <c:pt idx="2834">
                  <c:v>2.4780398556120072E-2</c:v>
                </c:pt>
                <c:pt idx="2835">
                  <c:v>2.4780828969617291E-2</c:v>
                </c:pt>
                <c:pt idx="2836">
                  <c:v>2.4779087990821267E-2</c:v>
                </c:pt>
                <c:pt idx="2837">
                  <c:v>2.4777357336269686E-2</c:v>
                </c:pt>
                <c:pt idx="2838">
                  <c:v>2.4775637005948935E-2</c:v>
                </c:pt>
                <c:pt idx="2839">
                  <c:v>2.47746575168649E-2</c:v>
                </c:pt>
                <c:pt idx="2840">
                  <c:v>2.4772958455871106E-2</c:v>
                </c:pt>
                <c:pt idx="2841">
                  <c:v>2.4770537960241562E-2</c:v>
                </c:pt>
                <c:pt idx="2842">
                  <c:v>2.476885892670978E-2</c:v>
                </c:pt>
                <c:pt idx="2843">
                  <c:v>2.4767190217341646E-2</c:v>
                </c:pt>
                <c:pt idx="2844">
                  <c:v>2.4763331504859463E-2</c:v>
                </c:pt>
                <c:pt idx="2845">
                  <c:v>2.4764618024202011E-2</c:v>
                </c:pt>
                <c:pt idx="2846">
                  <c:v>2.4762246034082249E-2</c:v>
                </c:pt>
                <c:pt idx="2847">
                  <c:v>2.4760618621232661E-2</c:v>
                </c:pt>
                <c:pt idx="2848">
                  <c:v>2.4759001532481246E-2</c:v>
                </c:pt>
                <c:pt idx="2849">
                  <c:v>2.4757394767812697E-2</c:v>
                </c:pt>
                <c:pt idx="2850">
                  <c:v>2.4755798327215955E-2</c:v>
                </c:pt>
                <c:pt idx="2851">
                  <c:v>2.4754212210677421E-2</c:v>
                </c:pt>
                <c:pt idx="2852">
                  <c:v>2.4752636418183482E-2</c:v>
                </c:pt>
                <c:pt idx="2853">
                  <c:v>2.4748853689534844E-2</c:v>
                </c:pt>
                <c:pt idx="2854">
                  <c:v>2.4747296652955175E-2</c:v>
                </c:pt>
                <c:pt idx="2855">
                  <c:v>2.4745749938241943E-2</c:v>
                </c:pt>
                <c:pt idx="2856">
                  <c:v>2.474421354538461E-2</c:v>
                </c:pt>
                <c:pt idx="2857">
                  <c:v>2.4742687474372634E-2</c:v>
                </c:pt>
                <c:pt idx="2858">
                  <c:v>2.4743398467474406E-2</c:v>
                </c:pt>
                <c:pt idx="2859">
                  <c:v>2.4742638013753648E-2</c:v>
                </c:pt>
                <c:pt idx="2860">
                  <c:v>2.4740401742368894E-2</c:v>
                </c:pt>
                <c:pt idx="2861">
                  <c:v>2.4738918865724442E-2</c:v>
                </c:pt>
                <c:pt idx="2862">
                  <c:v>2.4737446313004681E-2</c:v>
                </c:pt>
                <c:pt idx="2863">
                  <c:v>2.4733869081696822E-2</c:v>
                </c:pt>
                <c:pt idx="2864">
                  <c:v>2.4735278433111896E-2</c:v>
                </c:pt>
                <c:pt idx="2865">
                  <c:v>2.4733090598257498E-2</c:v>
                </c:pt>
                <c:pt idx="2866">
                  <c:v>2.4728670165099942E-2</c:v>
                </c:pt>
                <c:pt idx="2867">
                  <c:v>2.4727246672104464E-2</c:v>
                </c:pt>
                <c:pt idx="2868">
                  <c:v>2.4725833500117034E-2</c:v>
                </c:pt>
                <c:pt idx="2869">
                  <c:v>2.4724430649122553E-2</c:v>
                </c:pt>
                <c:pt idx="2870">
                  <c:v>2.4723787833741226E-2</c:v>
                </c:pt>
                <c:pt idx="2871">
                  <c:v>2.4721655910081353E-2</c:v>
                </c:pt>
                <c:pt idx="2872">
                  <c:v>2.4720284022010652E-2</c:v>
                </c:pt>
                <c:pt idx="2873">
                  <c:v>2.4718922454893821E-2</c:v>
                </c:pt>
                <c:pt idx="2874">
                  <c:v>2.4717571208718425E-2</c:v>
                </c:pt>
                <c:pt idx="2875">
                  <c:v>2.4715477444605647E-2</c:v>
                </c:pt>
                <c:pt idx="2876">
                  <c:v>2.4714146194195062E-2</c:v>
                </c:pt>
                <c:pt idx="2877">
                  <c:v>2.4712825263986701E-2</c:v>
                </c:pt>
                <c:pt idx="2878">
                  <c:v>2.4711514653966191E-2</c:v>
                </c:pt>
                <c:pt idx="2879">
                  <c:v>2.471399246574716E-2</c:v>
                </c:pt>
                <c:pt idx="2880">
                  <c:v>2.4712705741688795E-2</c:v>
                </c:pt>
                <c:pt idx="2881">
                  <c:v>2.4711429341341677E-2</c:v>
                </c:pt>
                <c:pt idx="2882">
                  <c:v>2.4710163264698153E-2</c:v>
                </c:pt>
                <c:pt idx="2883">
                  <c:v>2.4706632558121808E-2</c:v>
                </c:pt>
                <c:pt idx="2884">
                  <c:v>2.4705385172678521E-2</c:v>
                </c:pt>
                <c:pt idx="2885">
                  <c:v>2.4703445849278631E-2</c:v>
                </c:pt>
                <c:pt idx="2886">
                  <c:v>2.4702921366409187E-2</c:v>
                </c:pt>
                <c:pt idx="2887">
                  <c:v>2.4701704945563816E-2</c:v>
                </c:pt>
                <c:pt idx="2888">
                  <c:v>2.4702783602001906E-2</c:v>
                </c:pt>
                <c:pt idx="2889">
                  <c:v>2.4701589790990158E-2</c:v>
                </c:pt>
                <c:pt idx="2890">
                  <c:v>2.4700406303601218E-2</c:v>
                </c:pt>
                <c:pt idx="2891">
                  <c:v>2.4699996889222517E-2</c:v>
                </c:pt>
                <c:pt idx="2892">
                  <c:v>2.4698834706973136E-2</c:v>
                </c:pt>
                <c:pt idx="2893">
                  <c:v>2.4696917783070895E-2</c:v>
                </c:pt>
                <c:pt idx="2894">
                  <c:v>2.4695775590077094E-2</c:v>
                </c:pt>
                <c:pt idx="2895">
                  <c:v>2.4694643720659326E-2</c:v>
                </c:pt>
                <c:pt idx="2896">
                  <c:v>2.4691221624958369E-2</c:v>
                </c:pt>
                <c:pt idx="2897">
                  <c:v>2.4693178660093438E-2</c:v>
                </c:pt>
                <c:pt idx="2898">
                  <c:v>2.4691310053771256E-2</c:v>
                </c:pt>
                <c:pt idx="2899">
                  <c:v>2.4690219478565794E-2</c:v>
                </c:pt>
                <c:pt idx="2900">
                  <c:v>2.468913922689215E-2</c:v>
                </c:pt>
                <c:pt idx="2901">
                  <c:v>2.468806929874437E-2</c:v>
                </c:pt>
                <c:pt idx="2902">
                  <c:v>2.4687780719654384E-2</c:v>
                </c:pt>
                <c:pt idx="2903">
                  <c:v>2.4685960412974526E-2</c:v>
                </c:pt>
                <c:pt idx="2904">
                  <c:v>2.4684921455341409E-2</c:v>
                </c:pt>
                <c:pt idx="2905">
                  <c:v>2.4681574340390679E-2</c:v>
                </c:pt>
                <c:pt idx="2906">
                  <c:v>2.4680554026776862E-2</c:v>
                </c:pt>
                <c:pt idx="2907">
                  <c:v>2.4679544034511218E-2</c:v>
                </c:pt>
                <c:pt idx="2908">
                  <c:v>2.4678544363587594E-2</c:v>
                </c:pt>
                <c:pt idx="2909">
                  <c:v>2.4679881519339253E-2</c:v>
                </c:pt>
                <c:pt idx="2910">
                  <c:v>2.4678904502514361E-2</c:v>
                </c:pt>
                <c:pt idx="2911">
                  <c:v>2.4677937809131148E-2</c:v>
                </c:pt>
                <c:pt idx="2912">
                  <c:v>2.4677759153766507E-2</c:v>
                </c:pt>
                <c:pt idx="2913">
                  <c:v>2.467603539265488E-2</c:v>
                </c:pt>
                <c:pt idx="2914">
                  <c:v>2.4675099669545671E-2</c:v>
                </c:pt>
                <c:pt idx="2915">
                  <c:v>2.4674174269846673E-2</c:v>
                </c:pt>
                <c:pt idx="2916">
                  <c:v>2.4674039603562667E-2</c:v>
                </c:pt>
                <c:pt idx="2917">
                  <c:v>2.4672354440648702E-2</c:v>
                </c:pt>
                <c:pt idx="2918">
                  <c:v>2.4669115326443558E-2</c:v>
                </c:pt>
                <c:pt idx="2919">
                  <c:v>2.4668229189778852E-2</c:v>
                </c:pt>
                <c:pt idx="2920">
                  <c:v>2.4667353374364813E-2</c:v>
                </c:pt>
                <c:pt idx="2921">
                  <c:v>2.4666487880197051E-2</c:v>
                </c:pt>
                <c:pt idx="2922">
                  <c:v>2.4665269364148548E-2</c:v>
                </c:pt>
                <c:pt idx="2923">
                  <c:v>2.4665214079481336E-2</c:v>
                </c:pt>
                <c:pt idx="2924">
                  <c:v>2.4663598828750622E-2</c:v>
                </c:pt>
                <c:pt idx="2925">
                  <c:v>2.4662662773162418E-2</c:v>
                </c:pt>
                <c:pt idx="2926">
                  <c:v>2.4661969578221848E-2</c:v>
                </c:pt>
                <c:pt idx="2927">
                  <c:v>2.4661958304981774E-2</c:v>
                </c:pt>
                <c:pt idx="2928">
                  <c:v>2.4660381612511273E-2</c:v>
                </c:pt>
                <c:pt idx="2929">
                  <c:v>2.4658703505317625E-2</c:v>
                </c:pt>
                <c:pt idx="2930">
                  <c:v>2.4659624854125754E-2</c:v>
                </c:pt>
                <c:pt idx="2931">
                  <c:v>2.4658867680952896E-2</c:v>
                </c:pt>
                <c:pt idx="2932">
                  <c:v>2.4658120829662521E-2</c:v>
                </c:pt>
                <c:pt idx="2933">
                  <c:v>2.4657384300245066E-2</c:v>
                </c:pt>
                <c:pt idx="2934">
                  <c:v>2.4656658092695318E-2</c:v>
                </c:pt>
                <c:pt idx="2935">
                  <c:v>2.4655148849762453E-2</c:v>
                </c:pt>
                <c:pt idx="2936">
                  <c:v>2.4654242706059083E-2</c:v>
                </c:pt>
                <c:pt idx="2937">
                  <c:v>2.4653746665139975E-2</c:v>
                </c:pt>
                <c:pt idx="2938">
                  <c:v>2.4653061054541351E-2</c:v>
                </c:pt>
                <c:pt idx="2939">
                  <c:v>2.4652385765078319E-2</c:v>
                </c:pt>
                <c:pt idx="2940">
                  <c:v>2.4652423552288298E-2</c:v>
                </c:pt>
                <c:pt idx="2941">
                  <c:v>2.4651863651700669E-2</c:v>
                </c:pt>
                <c:pt idx="2942">
                  <c:v>2.4651220018901437E-2</c:v>
                </c:pt>
                <c:pt idx="2943">
                  <c:v>2.4650497077519894E-2</c:v>
                </c:pt>
                <c:pt idx="2944">
                  <c:v>2.4649963718755784E-2</c:v>
                </c:pt>
                <c:pt idx="2945">
                  <c:v>2.4649351051400675E-2</c:v>
                </c:pt>
                <c:pt idx="2946">
                  <c:v>2.4648748705852451E-2</c:v>
                </c:pt>
                <c:pt idx="2947">
                  <c:v>2.464815668210156E-2</c:v>
                </c:pt>
                <c:pt idx="2948">
                  <c:v>2.4647574980148867E-2</c:v>
                </c:pt>
                <c:pt idx="2949">
                  <c:v>2.4647003599986551E-2</c:v>
                </c:pt>
                <c:pt idx="2950">
                  <c:v>2.464644254161201E-2</c:v>
                </c:pt>
                <c:pt idx="2951">
                  <c:v>2.4645891805020026E-2</c:v>
                </c:pt>
                <c:pt idx="2952">
                  <c:v>2.4645351390204521E-2</c:v>
                </c:pt>
                <c:pt idx="2953">
                  <c:v>2.464482129716462E-2</c:v>
                </c:pt>
                <c:pt idx="2954">
                  <c:v>2.4645108199542499E-2</c:v>
                </c:pt>
                <c:pt idx="2955">
                  <c:v>2.4643792076388189E-2</c:v>
                </c:pt>
                <c:pt idx="2956">
                  <c:v>2.4643222487273186E-2</c:v>
                </c:pt>
                <c:pt idx="2957">
                  <c:v>2.4641926375822961E-2</c:v>
                </c:pt>
                <c:pt idx="2958">
                  <c:v>2.4641516274465251E-2</c:v>
                </c:pt>
                <c:pt idx="2959">
                  <c:v>2.4641047406711837E-2</c:v>
                </c:pt>
                <c:pt idx="2960">
                  <c:v>2.4640588859996513E-2</c:v>
                </c:pt>
                <c:pt idx="2961">
                  <c:v>2.464014063432016E-2</c:v>
                </c:pt>
                <c:pt idx="2962">
                  <c:v>2.4640514938958941E-2</c:v>
                </c:pt>
                <c:pt idx="2963">
                  <c:v>2.4640027923814204E-2</c:v>
                </c:pt>
                <c:pt idx="2964">
                  <c:v>2.4639671509656017E-2</c:v>
                </c:pt>
                <c:pt idx="2965">
                  <c:v>2.4639265277598459E-2</c:v>
                </c:pt>
                <c:pt idx="2966">
                  <c:v>2.4638869367267852E-2</c:v>
                </c:pt>
                <c:pt idx="2967">
                  <c:v>2.4638483778659855E-2</c:v>
                </c:pt>
                <c:pt idx="2968">
                  <c:v>2.4638108511772724E-2</c:v>
                </c:pt>
                <c:pt idx="2969">
                  <c:v>2.4637743566601249E-2</c:v>
                </c:pt>
                <c:pt idx="2970">
                  <c:v>2.4636571049411183E-2</c:v>
                </c:pt>
                <c:pt idx="2971">
                  <c:v>2.4636226033939165E-2</c:v>
                </c:pt>
                <c:pt idx="2972">
                  <c:v>2.4635891339470983E-2</c:v>
                </c:pt>
                <c:pt idx="2973">
                  <c:v>2.4635566966004871E-2</c:v>
                </c:pt>
                <c:pt idx="2974">
                  <c:v>2.4634344228158689E-2</c:v>
                </c:pt>
                <c:pt idx="2975">
                  <c:v>2.4634042728898464E-2</c:v>
                </c:pt>
                <c:pt idx="2976">
                  <c:v>2.463375154992864E-2</c:v>
                </c:pt>
                <c:pt idx="2977">
                  <c:v>2.4633470691245662E-2</c:v>
                </c:pt>
                <c:pt idx="2978">
                  <c:v>2.4633200152846868E-2</c:v>
                </c:pt>
                <c:pt idx="2979">
                  <c:v>2.4632939934732256E-2</c:v>
                </c:pt>
                <c:pt idx="2980">
                  <c:v>2.4631864980970645E-2</c:v>
                </c:pt>
                <c:pt idx="2981">
                  <c:v>2.4631624682645587E-2</c:v>
                </c:pt>
                <c:pt idx="2982">
                  <c:v>2.4632221202065097E-2</c:v>
                </c:pt>
                <c:pt idx="2983">
                  <c:v>2.4633657025580891E-2</c:v>
                </c:pt>
                <c:pt idx="2984">
                  <c:v>2.4633449854916788E-2</c:v>
                </c:pt>
                <c:pt idx="2985">
                  <c:v>2.463325300593185E-2</c:v>
                </c:pt>
                <c:pt idx="2986">
                  <c:v>2.4633066478624337E-2</c:v>
                </c:pt>
                <c:pt idx="2987">
                  <c:v>2.4632035509574733E-2</c:v>
                </c:pt>
                <c:pt idx="2988">
                  <c:v>2.4631870374148518E-2</c:v>
                </c:pt>
                <c:pt idx="2989">
                  <c:v>2.4631715559693637E-2</c:v>
                </c:pt>
                <c:pt idx="2990">
                  <c:v>2.4631571066206573E-2</c:v>
                </c:pt>
                <c:pt idx="2991">
                  <c:v>2.4632270235677978E-2</c:v>
                </c:pt>
                <c:pt idx="2992">
                  <c:v>2.4632147112940754E-2</c:v>
                </c:pt>
                <c:pt idx="2993">
                  <c:v>2.4632034311874006E-2</c:v>
                </c:pt>
                <c:pt idx="2994">
                  <c:v>2.4631931832475126E-2</c:v>
                </c:pt>
                <c:pt idx="2995">
                  <c:v>2.4631839674744117E-2</c:v>
                </c:pt>
                <c:pt idx="2996">
                  <c:v>2.4631757838682711E-2</c:v>
                </c:pt>
                <c:pt idx="2997">
                  <c:v>2.4631686323906003E-2</c:v>
                </c:pt>
                <c:pt idx="2998">
                  <c:v>2.4631624936176318E-2</c:v>
                </c:pt>
                <c:pt idx="2999">
                  <c:v>2.4631572972576808E-2</c:v>
                </c:pt>
                <c:pt idx="3000">
                  <c:v>2.4631529647761767E-2</c:v>
                </c:pt>
                <c:pt idx="3001">
                  <c:v>2.4631494176388973E-2</c:v>
                </c:pt>
                <c:pt idx="3002">
                  <c:v>2.4631465773111851E-2</c:v>
                </c:pt>
                <c:pt idx="3003">
                  <c:v>2.463144365258731E-2</c:v>
                </c:pt>
                <c:pt idx="3004">
                  <c:v>2.4631427029473119E-2</c:v>
                </c:pt>
                <c:pt idx="3005">
                  <c:v>2.4631415118421846E-2</c:v>
                </c:pt>
                <c:pt idx="3006">
                  <c:v>2.4631407134089518E-2</c:v>
                </c:pt>
                <c:pt idx="3007">
                  <c:v>2.4631402291135654E-2</c:v>
                </c:pt>
                <c:pt idx="3008">
                  <c:v>2.463139980421368E-2</c:v>
                </c:pt>
                <c:pt idx="3009">
                  <c:v>2.4630558024105378E-2</c:v>
                </c:pt>
                <c:pt idx="3010">
                  <c:v>2.4630557891786607E-2</c:v>
                </c:pt>
                <c:pt idx="3011">
                  <c:v>2.4630557891786607E-2</c:v>
                </c:pt>
                <c:pt idx="3012">
                  <c:v>2.4630557891786607E-2</c:v>
                </c:pt>
                <c:pt idx="3013">
                  <c:v>2.4633921582527776E-2</c:v>
                </c:pt>
                <c:pt idx="3014">
                  <c:v>2.463139875708608E-2</c:v>
                </c:pt>
                <c:pt idx="3015">
                  <c:v>2.4631398757086947E-2</c:v>
                </c:pt>
                <c:pt idx="3016">
                  <c:v>2.4631398757086947E-2</c:v>
                </c:pt>
                <c:pt idx="3017">
                  <c:v>2.4631398757086947E-2</c:v>
                </c:pt>
                <c:pt idx="3018">
                  <c:v>2.463139875708608E-2</c:v>
                </c:pt>
                <c:pt idx="3019">
                  <c:v>2.4631398757086947E-2</c:v>
                </c:pt>
                <c:pt idx="3020">
                  <c:v>2.4631398757086947E-2</c:v>
                </c:pt>
                <c:pt idx="3021">
                  <c:v>2.4630557891785726E-2</c:v>
                </c:pt>
                <c:pt idx="3022">
                  <c:v>2.4629717064740042E-2</c:v>
                </c:pt>
                <c:pt idx="3023">
                  <c:v>2.462971706474093E-2</c:v>
                </c:pt>
                <c:pt idx="3024">
                  <c:v>2.462971706474093E-2</c:v>
                </c:pt>
                <c:pt idx="3025">
                  <c:v>2.4629717064740042E-2</c:v>
                </c:pt>
                <c:pt idx="3026">
                  <c:v>2.462971706474093E-2</c:v>
                </c:pt>
                <c:pt idx="3027">
                  <c:v>2.4629717064740042E-2</c:v>
                </c:pt>
                <c:pt idx="3028">
                  <c:v>2.4629717064740042E-2</c:v>
                </c:pt>
                <c:pt idx="3029">
                  <c:v>2.4629717064740042E-2</c:v>
                </c:pt>
                <c:pt idx="3030">
                  <c:v>2.462971706474093E-2</c:v>
                </c:pt>
                <c:pt idx="3031">
                  <c:v>2.462887627594516E-2</c:v>
                </c:pt>
                <c:pt idx="3032">
                  <c:v>2.4628876275944261E-2</c:v>
                </c:pt>
                <c:pt idx="3033">
                  <c:v>2.4628876275946059E-2</c:v>
                </c:pt>
                <c:pt idx="3034">
                  <c:v>2.462887627594516E-2</c:v>
                </c:pt>
                <c:pt idx="3035">
                  <c:v>2.463139875708608E-2</c:v>
                </c:pt>
                <c:pt idx="3036">
                  <c:v>2.463139875708608E-2</c:v>
                </c:pt>
                <c:pt idx="3037">
                  <c:v>2.4631398757086947E-2</c:v>
                </c:pt>
                <c:pt idx="3038">
                  <c:v>2.463139875708608E-2</c:v>
                </c:pt>
                <c:pt idx="3039">
                  <c:v>2.4630557891786607E-2</c:v>
                </c:pt>
                <c:pt idx="3040">
                  <c:v>2.4630557891786607E-2</c:v>
                </c:pt>
                <c:pt idx="3041">
                  <c:v>2.4630557891784848E-2</c:v>
                </c:pt>
                <c:pt idx="3042">
                  <c:v>2.4630557891785726E-2</c:v>
                </c:pt>
                <c:pt idx="3043">
                  <c:v>2.4630557891786607E-2</c:v>
                </c:pt>
                <c:pt idx="3044">
                  <c:v>2.4631398757086947E-2</c:v>
                </c:pt>
                <c:pt idx="3045">
                  <c:v>2.463139875708608E-2</c:v>
                </c:pt>
                <c:pt idx="3046">
                  <c:v>2.463139875708608E-2</c:v>
                </c:pt>
                <c:pt idx="3047">
                  <c:v>2.463139875708608E-2</c:v>
                </c:pt>
                <c:pt idx="3048">
                  <c:v>2.4631398757087818E-2</c:v>
                </c:pt>
                <c:pt idx="3049">
                  <c:v>2.463139875708608E-2</c:v>
                </c:pt>
                <c:pt idx="3050">
                  <c:v>2.4631398757086947E-2</c:v>
                </c:pt>
                <c:pt idx="3051">
                  <c:v>2.4631398757085209E-2</c:v>
                </c:pt>
                <c:pt idx="3052">
                  <c:v>2.463139875708608E-2</c:v>
                </c:pt>
                <c:pt idx="3053">
                  <c:v>2.463139875708608E-2</c:v>
                </c:pt>
                <c:pt idx="3054">
                  <c:v>2.4631398757086947E-2</c:v>
                </c:pt>
                <c:pt idx="3055">
                  <c:v>2.4631398757086947E-2</c:v>
                </c:pt>
                <c:pt idx="3056">
                  <c:v>2.4631398757086947E-2</c:v>
                </c:pt>
                <c:pt idx="3057">
                  <c:v>2.463139875708608E-2</c:v>
                </c:pt>
                <c:pt idx="3058">
                  <c:v>2.4631398757086947E-2</c:v>
                </c:pt>
                <c:pt idx="3059">
                  <c:v>2.463139875708608E-2</c:v>
                </c:pt>
                <c:pt idx="3060">
                  <c:v>2.4631398757086947E-2</c:v>
                </c:pt>
                <c:pt idx="3061">
                  <c:v>2.4630557891786607E-2</c:v>
                </c:pt>
                <c:pt idx="3062">
                  <c:v>2.4630557891786607E-2</c:v>
                </c:pt>
                <c:pt idx="3063">
                  <c:v>2.4630557891785726E-2</c:v>
                </c:pt>
                <c:pt idx="3064">
                  <c:v>2.4630557891785726E-2</c:v>
                </c:pt>
                <c:pt idx="3065">
                  <c:v>2.4630557891786607E-2</c:v>
                </c:pt>
                <c:pt idx="3066">
                  <c:v>2.463139875708608E-2</c:v>
                </c:pt>
                <c:pt idx="3067">
                  <c:v>2.463139875708608E-2</c:v>
                </c:pt>
                <c:pt idx="3068">
                  <c:v>2.4631398757086947E-2</c:v>
                </c:pt>
                <c:pt idx="3069">
                  <c:v>2.463139875708608E-2</c:v>
                </c:pt>
                <c:pt idx="3070">
                  <c:v>2.4631398757086947E-2</c:v>
                </c:pt>
                <c:pt idx="3071">
                  <c:v>2.4633080602455209E-2</c:v>
                </c:pt>
                <c:pt idx="3072">
                  <c:v>2.4631398757086947E-2</c:v>
                </c:pt>
                <c:pt idx="3073">
                  <c:v>2.4633080602454359E-2</c:v>
                </c:pt>
                <c:pt idx="3074">
                  <c:v>2.4629717064739154E-2</c:v>
                </c:pt>
                <c:pt idx="3075">
                  <c:v>2.4629717064740042E-2</c:v>
                </c:pt>
                <c:pt idx="3076">
                  <c:v>2.4629717064740042E-2</c:v>
                </c:pt>
                <c:pt idx="3077">
                  <c:v>2.462971706474093E-2</c:v>
                </c:pt>
                <c:pt idx="3078">
                  <c:v>2.4630557891785726E-2</c:v>
                </c:pt>
                <c:pt idx="3079">
                  <c:v>2.462971706474093E-2</c:v>
                </c:pt>
                <c:pt idx="3080">
                  <c:v>2.4629717064740042E-2</c:v>
                </c:pt>
                <c:pt idx="3081">
                  <c:v>2.4629717064740042E-2</c:v>
                </c:pt>
                <c:pt idx="3082">
                  <c:v>2.4629717064739154E-2</c:v>
                </c:pt>
                <c:pt idx="3083">
                  <c:v>2.462887627594516E-2</c:v>
                </c:pt>
                <c:pt idx="3084">
                  <c:v>2.462887627594516E-2</c:v>
                </c:pt>
                <c:pt idx="3085">
                  <c:v>2.4628876275946059E-2</c:v>
                </c:pt>
                <c:pt idx="3086">
                  <c:v>2.4628876275944261E-2</c:v>
                </c:pt>
                <c:pt idx="3087">
                  <c:v>2.4633080602455209E-2</c:v>
                </c:pt>
                <c:pt idx="3088">
                  <c:v>2.4633080602455209E-2</c:v>
                </c:pt>
                <c:pt idx="3089">
                  <c:v>2.4633080602456059E-2</c:v>
                </c:pt>
                <c:pt idx="3090">
                  <c:v>2.4633080602455209E-2</c:v>
                </c:pt>
                <c:pt idx="3091">
                  <c:v>2.4630557891786607E-2</c:v>
                </c:pt>
                <c:pt idx="3092">
                  <c:v>2.4630557891786607E-2</c:v>
                </c:pt>
                <c:pt idx="3093">
                  <c:v>2.4630557891785726E-2</c:v>
                </c:pt>
                <c:pt idx="3094">
                  <c:v>2.4630557891785726E-2</c:v>
                </c:pt>
                <c:pt idx="3095">
                  <c:v>2.4630557891786607E-2</c:v>
                </c:pt>
                <c:pt idx="3096">
                  <c:v>2.4633080602456059E-2</c:v>
                </c:pt>
                <c:pt idx="3097">
                  <c:v>2.4633080602455209E-2</c:v>
                </c:pt>
                <c:pt idx="3098">
                  <c:v>2.4633080602454359E-2</c:v>
                </c:pt>
                <c:pt idx="3099">
                  <c:v>2.4633921582527776E-2</c:v>
                </c:pt>
                <c:pt idx="3100">
                  <c:v>2.4633921582527776E-2</c:v>
                </c:pt>
                <c:pt idx="3101">
                  <c:v>2.4633080602455209E-2</c:v>
                </c:pt>
                <c:pt idx="3102">
                  <c:v>2.4633080602454359E-2</c:v>
                </c:pt>
                <c:pt idx="3103">
                  <c:v>2.4633080602455209E-2</c:v>
                </c:pt>
                <c:pt idx="3104">
                  <c:v>2.4633080602454359E-2</c:v>
                </c:pt>
                <c:pt idx="3105">
                  <c:v>2.4633921582527776E-2</c:v>
                </c:pt>
                <c:pt idx="3106">
                  <c:v>2.4633080602456059E-2</c:v>
                </c:pt>
                <c:pt idx="3107">
                  <c:v>2.4633080602456059E-2</c:v>
                </c:pt>
                <c:pt idx="3108">
                  <c:v>2.4633080602454359E-2</c:v>
                </c:pt>
                <c:pt idx="3109">
                  <c:v>2.4633080602455209E-2</c:v>
                </c:pt>
                <c:pt idx="3110">
                  <c:v>2.4633080602455209E-2</c:v>
                </c:pt>
                <c:pt idx="3111">
                  <c:v>2.4633080602455209E-2</c:v>
                </c:pt>
                <c:pt idx="3112">
                  <c:v>2.4633080602455209E-2</c:v>
                </c:pt>
                <c:pt idx="3113">
                  <c:v>2.4630557891786607E-2</c:v>
                </c:pt>
                <c:pt idx="3114">
                  <c:v>2.4630557891786607E-2</c:v>
                </c:pt>
                <c:pt idx="3115">
                  <c:v>2.4630557891785726E-2</c:v>
                </c:pt>
                <c:pt idx="3116">
                  <c:v>2.4630557891785726E-2</c:v>
                </c:pt>
                <c:pt idx="3117">
                  <c:v>2.4630557891786607E-2</c:v>
                </c:pt>
                <c:pt idx="3118">
                  <c:v>2.4633080602456059E-2</c:v>
                </c:pt>
                <c:pt idx="3119">
                  <c:v>2.4633921582527776E-2</c:v>
                </c:pt>
                <c:pt idx="3120">
                  <c:v>2.4633080602454359E-2</c:v>
                </c:pt>
                <c:pt idx="3121">
                  <c:v>2.4633080602455209E-2</c:v>
                </c:pt>
                <c:pt idx="3122">
                  <c:v>2.4633080602454359E-2</c:v>
                </c:pt>
                <c:pt idx="3123">
                  <c:v>2.463139875708608E-2</c:v>
                </c:pt>
                <c:pt idx="3124">
                  <c:v>2.4633921582527776E-2</c:v>
                </c:pt>
                <c:pt idx="3125">
                  <c:v>2.4633080602456059E-2</c:v>
                </c:pt>
                <c:pt idx="3126">
                  <c:v>2.4630557891786607E-2</c:v>
                </c:pt>
                <c:pt idx="3127">
                  <c:v>2.4630557891786607E-2</c:v>
                </c:pt>
                <c:pt idx="3128">
                  <c:v>2.4630557891787485E-2</c:v>
                </c:pt>
                <c:pt idx="3129">
                  <c:v>2.4630557891786607E-2</c:v>
                </c:pt>
                <c:pt idx="3130">
                  <c:v>2.4630557891786607E-2</c:v>
                </c:pt>
                <c:pt idx="3131">
                  <c:v>2.4630557891786607E-2</c:v>
                </c:pt>
                <c:pt idx="3132">
                  <c:v>2.4630557891786607E-2</c:v>
                </c:pt>
                <c:pt idx="3133">
                  <c:v>2.4633921582527776E-2</c:v>
                </c:pt>
                <c:pt idx="3134">
                  <c:v>2.4630557891785726E-2</c:v>
                </c:pt>
                <c:pt idx="3135">
                  <c:v>2.4629717064740042E-2</c:v>
                </c:pt>
                <c:pt idx="3136">
                  <c:v>2.4629717064740042E-2</c:v>
                </c:pt>
                <c:pt idx="3137">
                  <c:v>2.462971706474093E-2</c:v>
                </c:pt>
                <c:pt idx="3138">
                  <c:v>2.4629717064740042E-2</c:v>
                </c:pt>
                <c:pt idx="3139">
                  <c:v>2.4633080602455209E-2</c:v>
                </c:pt>
                <c:pt idx="3140">
                  <c:v>2.4633080602455209E-2</c:v>
                </c:pt>
                <c:pt idx="3141">
                  <c:v>2.4633080602454359E-2</c:v>
                </c:pt>
                <c:pt idx="3142">
                  <c:v>2.4633080602455209E-2</c:v>
                </c:pt>
                <c:pt idx="3143">
                  <c:v>2.4630557891786607E-2</c:v>
                </c:pt>
                <c:pt idx="3144">
                  <c:v>2.4630557891786607E-2</c:v>
                </c:pt>
                <c:pt idx="3145">
                  <c:v>2.4630557891786607E-2</c:v>
                </c:pt>
                <c:pt idx="3146">
                  <c:v>2.4630557891785726E-2</c:v>
                </c:pt>
                <c:pt idx="3147">
                  <c:v>2.4630557891786607E-2</c:v>
                </c:pt>
                <c:pt idx="3148">
                  <c:v>2.4633080602455209E-2</c:v>
                </c:pt>
                <c:pt idx="3149">
                  <c:v>2.4633080602455209E-2</c:v>
                </c:pt>
                <c:pt idx="3150">
                  <c:v>2.4633080602455209E-2</c:v>
                </c:pt>
                <c:pt idx="3151">
                  <c:v>2.4633921582527776E-2</c:v>
                </c:pt>
                <c:pt idx="3152">
                  <c:v>2.4633921582528615E-2</c:v>
                </c:pt>
                <c:pt idx="3153">
                  <c:v>2.4633080602455209E-2</c:v>
                </c:pt>
                <c:pt idx="3154">
                  <c:v>2.4633080602455209E-2</c:v>
                </c:pt>
                <c:pt idx="3155">
                  <c:v>2.4633080602455209E-2</c:v>
                </c:pt>
                <c:pt idx="3156">
                  <c:v>2.4630557891786607E-2</c:v>
                </c:pt>
                <c:pt idx="3157">
                  <c:v>2.4633921582527776E-2</c:v>
                </c:pt>
                <c:pt idx="3158">
                  <c:v>2.4633080602455209E-2</c:v>
                </c:pt>
                <c:pt idx="3159">
                  <c:v>2.4633080602455209E-2</c:v>
                </c:pt>
                <c:pt idx="3160">
                  <c:v>2.4633080602455209E-2</c:v>
                </c:pt>
                <c:pt idx="3161">
                  <c:v>2.4633080602456059E-2</c:v>
                </c:pt>
                <c:pt idx="3162">
                  <c:v>2.4633921582527776E-2</c:v>
                </c:pt>
                <c:pt idx="3163">
                  <c:v>2.4633080602455209E-2</c:v>
                </c:pt>
                <c:pt idx="3164">
                  <c:v>2.4633080602456059E-2</c:v>
                </c:pt>
                <c:pt idx="3165">
                  <c:v>2.4630557891787485E-2</c:v>
                </c:pt>
                <c:pt idx="3166">
                  <c:v>2.4630557891785726E-2</c:v>
                </c:pt>
                <c:pt idx="3167">
                  <c:v>2.4630557891786607E-2</c:v>
                </c:pt>
                <c:pt idx="3168">
                  <c:v>2.4630557891786607E-2</c:v>
                </c:pt>
                <c:pt idx="3169">
                  <c:v>2.4633080602454359E-2</c:v>
                </c:pt>
                <c:pt idx="3170">
                  <c:v>2.4633080602455209E-2</c:v>
                </c:pt>
                <c:pt idx="3171">
                  <c:v>2.4633080602455209E-2</c:v>
                </c:pt>
                <c:pt idx="3172">
                  <c:v>2.4633921582527776E-2</c:v>
                </c:pt>
                <c:pt idx="3173">
                  <c:v>2.4633080602455209E-2</c:v>
                </c:pt>
                <c:pt idx="3174">
                  <c:v>2.4633080602454359E-2</c:v>
                </c:pt>
                <c:pt idx="3175">
                  <c:v>2.4633080602455209E-2</c:v>
                </c:pt>
                <c:pt idx="3176">
                  <c:v>2.4633921582529458E-2</c:v>
                </c:pt>
                <c:pt idx="3177">
                  <c:v>2.4633080602455209E-2</c:v>
                </c:pt>
                <c:pt idx="3178">
                  <c:v>2.4629717064740042E-2</c:v>
                </c:pt>
                <c:pt idx="3179">
                  <c:v>2.4629717064740042E-2</c:v>
                </c:pt>
                <c:pt idx="3180">
                  <c:v>2.462971706474093E-2</c:v>
                </c:pt>
                <c:pt idx="3181">
                  <c:v>2.4629717064740042E-2</c:v>
                </c:pt>
                <c:pt idx="3182">
                  <c:v>2.4628035525400677E-2</c:v>
                </c:pt>
                <c:pt idx="3183">
                  <c:v>2.4630557891786607E-2</c:v>
                </c:pt>
                <c:pt idx="3184">
                  <c:v>2.4631398757086947E-2</c:v>
                </c:pt>
                <c:pt idx="3185">
                  <c:v>2.4629717064740042E-2</c:v>
                </c:pt>
                <c:pt idx="3186">
                  <c:v>2.4630557891786607E-2</c:v>
                </c:pt>
                <c:pt idx="3187">
                  <c:v>2.4631398757086947E-2</c:v>
                </c:pt>
                <c:pt idx="3188">
                  <c:v>2.4630557891785726E-2</c:v>
                </c:pt>
                <c:pt idx="3189">
                  <c:v>2.4629717064739154E-2</c:v>
                </c:pt>
                <c:pt idx="3190">
                  <c:v>2.4631398757086947E-2</c:v>
                </c:pt>
                <c:pt idx="3191">
                  <c:v>2.4631398757086947E-2</c:v>
                </c:pt>
                <c:pt idx="3192">
                  <c:v>2.4631398757086947E-2</c:v>
                </c:pt>
                <c:pt idx="3193">
                  <c:v>2.463139875708608E-2</c:v>
                </c:pt>
                <c:pt idx="3194">
                  <c:v>2.4631398757087818E-2</c:v>
                </c:pt>
                <c:pt idx="3195">
                  <c:v>2.4630557891786607E-2</c:v>
                </c:pt>
                <c:pt idx="3196">
                  <c:v>2.4630557891785726E-2</c:v>
                </c:pt>
                <c:pt idx="3197">
                  <c:v>2.4630557891787485E-2</c:v>
                </c:pt>
                <c:pt idx="3198">
                  <c:v>2.4630557891786607E-2</c:v>
                </c:pt>
                <c:pt idx="3199">
                  <c:v>2.4630557891786607E-2</c:v>
                </c:pt>
                <c:pt idx="3200">
                  <c:v>2.4631398757086947E-2</c:v>
                </c:pt>
                <c:pt idx="3201">
                  <c:v>2.4631398757086947E-2</c:v>
                </c:pt>
                <c:pt idx="3202">
                  <c:v>2.463139875708608E-2</c:v>
                </c:pt>
                <c:pt idx="3203">
                  <c:v>2.4631398757086947E-2</c:v>
                </c:pt>
                <c:pt idx="3204">
                  <c:v>2.463139875708608E-2</c:v>
                </c:pt>
                <c:pt idx="3205">
                  <c:v>2.4631398757086947E-2</c:v>
                </c:pt>
                <c:pt idx="3206">
                  <c:v>2.463139875708608E-2</c:v>
                </c:pt>
                <c:pt idx="3207">
                  <c:v>2.4631398757086947E-2</c:v>
                </c:pt>
                <c:pt idx="3208">
                  <c:v>2.463139875708608E-2</c:v>
                </c:pt>
                <c:pt idx="3209">
                  <c:v>2.4631398757086947E-2</c:v>
                </c:pt>
                <c:pt idx="3210">
                  <c:v>2.4631398757086947E-2</c:v>
                </c:pt>
                <c:pt idx="3211">
                  <c:v>2.463139875708608E-2</c:v>
                </c:pt>
                <c:pt idx="3212">
                  <c:v>2.463139875708608E-2</c:v>
                </c:pt>
                <c:pt idx="3213">
                  <c:v>2.4631398757086947E-2</c:v>
                </c:pt>
                <c:pt idx="3214">
                  <c:v>2.463139875708608E-2</c:v>
                </c:pt>
                <c:pt idx="3215">
                  <c:v>2.463139875708608E-2</c:v>
                </c:pt>
                <c:pt idx="3216">
                  <c:v>2.463139875708608E-2</c:v>
                </c:pt>
                <c:pt idx="3217">
                  <c:v>2.4630557891786607E-2</c:v>
                </c:pt>
                <c:pt idx="3218">
                  <c:v>2.4630557891786607E-2</c:v>
                </c:pt>
                <c:pt idx="3219">
                  <c:v>2.4630557891786607E-2</c:v>
                </c:pt>
                <c:pt idx="3220">
                  <c:v>2.4630557891787485E-2</c:v>
                </c:pt>
                <c:pt idx="3221">
                  <c:v>2.463139875708608E-2</c:v>
                </c:pt>
                <c:pt idx="3222">
                  <c:v>2.463139875708608E-2</c:v>
                </c:pt>
                <c:pt idx="3223">
                  <c:v>2.463139875708608E-2</c:v>
                </c:pt>
                <c:pt idx="3224">
                  <c:v>2.463139875708608E-2</c:v>
                </c:pt>
                <c:pt idx="3225">
                  <c:v>2.463139875708608E-2</c:v>
                </c:pt>
                <c:pt idx="3226">
                  <c:v>2.463139875708608E-2</c:v>
                </c:pt>
                <c:pt idx="3227">
                  <c:v>2.463139875708608E-2</c:v>
                </c:pt>
                <c:pt idx="3228">
                  <c:v>2.463139875708608E-2</c:v>
                </c:pt>
                <c:pt idx="3229">
                  <c:v>2.4631398757086947E-2</c:v>
                </c:pt>
                <c:pt idx="3230">
                  <c:v>2.4630557891786607E-2</c:v>
                </c:pt>
                <c:pt idx="3231">
                  <c:v>2.4630557891785726E-2</c:v>
                </c:pt>
                <c:pt idx="3232">
                  <c:v>2.4630557891785726E-2</c:v>
                </c:pt>
                <c:pt idx="3233">
                  <c:v>2.4630557891786607E-2</c:v>
                </c:pt>
                <c:pt idx="3234">
                  <c:v>2.4626354139051877E-2</c:v>
                </c:pt>
                <c:pt idx="3235">
                  <c:v>2.4629717064740042E-2</c:v>
                </c:pt>
                <c:pt idx="3236">
                  <c:v>2.4629717064740042E-2</c:v>
                </c:pt>
                <c:pt idx="3237">
                  <c:v>2.4629717064740042E-2</c:v>
                </c:pt>
                <c:pt idx="3238">
                  <c:v>2.4629717064740042E-2</c:v>
                </c:pt>
                <c:pt idx="3239">
                  <c:v>2.4630557891786607E-2</c:v>
                </c:pt>
                <c:pt idx="3240">
                  <c:v>2.4629717064740042E-2</c:v>
                </c:pt>
                <c:pt idx="3241">
                  <c:v>2.4629717064740042E-2</c:v>
                </c:pt>
                <c:pt idx="3242">
                  <c:v>2.4630557891786607E-2</c:v>
                </c:pt>
                <c:pt idx="3243">
                  <c:v>2.4631398757086947E-2</c:v>
                </c:pt>
                <c:pt idx="3244">
                  <c:v>2.4631398757086947E-2</c:v>
                </c:pt>
                <c:pt idx="3245">
                  <c:v>2.463139875708608E-2</c:v>
                </c:pt>
                <c:pt idx="3246">
                  <c:v>2.4631398757086947E-2</c:v>
                </c:pt>
                <c:pt idx="3247">
                  <c:v>2.4630557891785726E-2</c:v>
                </c:pt>
                <c:pt idx="3248">
                  <c:v>2.4630557891786607E-2</c:v>
                </c:pt>
                <c:pt idx="3249">
                  <c:v>2.4630557891786607E-2</c:v>
                </c:pt>
                <c:pt idx="3250">
                  <c:v>2.4630557891785726E-2</c:v>
                </c:pt>
                <c:pt idx="3251">
                  <c:v>2.463139875708608E-2</c:v>
                </c:pt>
                <c:pt idx="3252">
                  <c:v>2.463139875708608E-2</c:v>
                </c:pt>
                <c:pt idx="3253">
                  <c:v>2.4631398757086947E-2</c:v>
                </c:pt>
                <c:pt idx="3254">
                  <c:v>2.463139875708608E-2</c:v>
                </c:pt>
                <c:pt idx="3255">
                  <c:v>2.463139875708608E-2</c:v>
                </c:pt>
                <c:pt idx="3256">
                  <c:v>2.4631398757085209E-2</c:v>
                </c:pt>
                <c:pt idx="3257">
                  <c:v>2.4631398757086947E-2</c:v>
                </c:pt>
                <c:pt idx="3258">
                  <c:v>2.463139875708608E-2</c:v>
                </c:pt>
                <c:pt idx="3259">
                  <c:v>2.463139875708608E-2</c:v>
                </c:pt>
                <c:pt idx="3260">
                  <c:v>2.4631398757087818E-2</c:v>
                </c:pt>
                <c:pt idx="3261">
                  <c:v>2.463139875708608E-2</c:v>
                </c:pt>
                <c:pt idx="3262">
                  <c:v>2.463139875708608E-2</c:v>
                </c:pt>
                <c:pt idx="3263">
                  <c:v>2.4631398757086947E-2</c:v>
                </c:pt>
                <c:pt idx="3264">
                  <c:v>2.463139875708608E-2</c:v>
                </c:pt>
                <c:pt idx="3265">
                  <c:v>2.463139875708608E-2</c:v>
                </c:pt>
                <c:pt idx="3266">
                  <c:v>2.463139875708608E-2</c:v>
                </c:pt>
                <c:pt idx="3267">
                  <c:v>2.4631398757086947E-2</c:v>
                </c:pt>
                <c:pt idx="3268">
                  <c:v>2.4631398757086947E-2</c:v>
                </c:pt>
                <c:pt idx="3269">
                  <c:v>2.4630557891785726E-2</c:v>
                </c:pt>
                <c:pt idx="3270">
                  <c:v>2.4630557891786607E-2</c:v>
                </c:pt>
                <c:pt idx="3271">
                  <c:v>2.4630557891786607E-2</c:v>
                </c:pt>
                <c:pt idx="3272">
                  <c:v>2.4633921582528615E-2</c:v>
                </c:pt>
                <c:pt idx="3273">
                  <c:v>2.463139875708608E-2</c:v>
                </c:pt>
                <c:pt idx="3274">
                  <c:v>2.463139875708608E-2</c:v>
                </c:pt>
                <c:pt idx="3275">
                  <c:v>2.463139875708608E-2</c:v>
                </c:pt>
                <c:pt idx="3276">
                  <c:v>2.4631398757085209E-2</c:v>
                </c:pt>
                <c:pt idx="3277">
                  <c:v>2.4631398757086947E-2</c:v>
                </c:pt>
                <c:pt idx="3278">
                  <c:v>2.4631398757086947E-2</c:v>
                </c:pt>
                <c:pt idx="3279">
                  <c:v>2.463139875708608E-2</c:v>
                </c:pt>
                <c:pt idx="3280">
                  <c:v>2.463139875708608E-2</c:v>
                </c:pt>
                <c:pt idx="3281">
                  <c:v>2.4630557891785726E-2</c:v>
                </c:pt>
                <c:pt idx="3282">
                  <c:v>2.462971706474093E-2</c:v>
                </c:pt>
                <c:pt idx="3283">
                  <c:v>2.4629717064740042E-2</c:v>
                </c:pt>
                <c:pt idx="3284">
                  <c:v>2.4629717064740042E-2</c:v>
                </c:pt>
                <c:pt idx="3285">
                  <c:v>2.4630557891785726E-2</c:v>
                </c:pt>
                <c:pt idx="3286">
                  <c:v>2.4629717064740042E-2</c:v>
                </c:pt>
                <c:pt idx="3287">
                  <c:v>2.4629717064740042E-2</c:v>
                </c:pt>
                <c:pt idx="3288">
                  <c:v>2.4629717064740042E-2</c:v>
                </c:pt>
                <c:pt idx="3289">
                  <c:v>2.4629717064740042E-2</c:v>
                </c:pt>
                <c:pt idx="3290">
                  <c:v>2.4629717064740042E-2</c:v>
                </c:pt>
                <c:pt idx="3291">
                  <c:v>2.462887627594516E-2</c:v>
                </c:pt>
                <c:pt idx="3292">
                  <c:v>2.4628876275946059E-2</c:v>
                </c:pt>
                <c:pt idx="3293">
                  <c:v>2.4628876275946059E-2</c:v>
                </c:pt>
                <c:pt idx="3294">
                  <c:v>2.462887627594516E-2</c:v>
                </c:pt>
                <c:pt idx="3295">
                  <c:v>2.463139875708608E-2</c:v>
                </c:pt>
                <c:pt idx="3296">
                  <c:v>2.4631398757086947E-2</c:v>
                </c:pt>
                <c:pt idx="3297">
                  <c:v>2.463139875708608E-2</c:v>
                </c:pt>
                <c:pt idx="3298">
                  <c:v>2.4631398757086947E-2</c:v>
                </c:pt>
                <c:pt idx="3299">
                  <c:v>2.4630557891787485E-2</c:v>
                </c:pt>
                <c:pt idx="3300">
                  <c:v>2.4630557891786607E-2</c:v>
                </c:pt>
                <c:pt idx="3301">
                  <c:v>2.4630557891785726E-2</c:v>
                </c:pt>
                <c:pt idx="3302">
                  <c:v>2.4630557891786607E-2</c:v>
                </c:pt>
                <c:pt idx="3303">
                  <c:v>2.4631398757086947E-2</c:v>
                </c:pt>
                <c:pt idx="3304">
                  <c:v>2.463139875708608E-2</c:v>
                </c:pt>
                <c:pt idx="3305">
                  <c:v>2.463139875708608E-2</c:v>
                </c:pt>
                <c:pt idx="3306">
                  <c:v>2.463139875708608E-2</c:v>
                </c:pt>
                <c:pt idx="3307">
                  <c:v>2.4631398757086947E-2</c:v>
                </c:pt>
                <c:pt idx="3308">
                  <c:v>2.463139875708608E-2</c:v>
                </c:pt>
                <c:pt idx="3309">
                  <c:v>2.463139875708608E-2</c:v>
                </c:pt>
                <c:pt idx="3310">
                  <c:v>2.463139875708608E-2</c:v>
                </c:pt>
                <c:pt idx="3311">
                  <c:v>2.463139875708608E-2</c:v>
                </c:pt>
                <c:pt idx="3312">
                  <c:v>2.463139875708608E-2</c:v>
                </c:pt>
                <c:pt idx="3313">
                  <c:v>2.463139875708608E-2</c:v>
                </c:pt>
                <c:pt idx="3314">
                  <c:v>2.4631398757086947E-2</c:v>
                </c:pt>
                <c:pt idx="3315">
                  <c:v>2.463139875708608E-2</c:v>
                </c:pt>
                <c:pt idx="3316">
                  <c:v>2.463139875708608E-2</c:v>
                </c:pt>
                <c:pt idx="3317">
                  <c:v>2.463139875708608E-2</c:v>
                </c:pt>
                <c:pt idx="3318">
                  <c:v>2.463139875708608E-2</c:v>
                </c:pt>
                <c:pt idx="3319">
                  <c:v>2.463139875708608E-2</c:v>
                </c:pt>
                <c:pt idx="3320">
                  <c:v>2.463139875708608E-2</c:v>
                </c:pt>
                <c:pt idx="3321">
                  <c:v>2.4630557891786607E-2</c:v>
                </c:pt>
                <c:pt idx="3322">
                  <c:v>2.4630557891785726E-2</c:v>
                </c:pt>
                <c:pt idx="3323">
                  <c:v>2.4630557891785726E-2</c:v>
                </c:pt>
                <c:pt idx="3324">
                  <c:v>2.4630557891786607E-2</c:v>
                </c:pt>
                <c:pt idx="3325">
                  <c:v>2.4633921582527776E-2</c:v>
                </c:pt>
                <c:pt idx="3326">
                  <c:v>2.4631398757086947E-2</c:v>
                </c:pt>
                <c:pt idx="3327">
                  <c:v>2.4631398757086947E-2</c:v>
                </c:pt>
                <c:pt idx="3328">
                  <c:v>2.4631398757086947E-2</c:v>
                </c:pt>
                <c:pt idx="3329">
                  <c:v>2.4631398757086947E-2</c:v>
                </c:pt>
                <c:pt idx="3330">
                  <c:v>2.463139875708608E-2</c:v>
                </c:pt>
                <c:pt idx="3331">
                  <c:v>2.4631398757086947E-2</c:v>
                </c:pt>
                <c:pt idx="3332">
                  <c:v>2.4631398757086947E-2</c:v>
                </c:pt>
                <c:pt idx="3333">
                  <c:v>2.4633080602456059E-2</c:v>
                </c:pt>
                <c:pt idx="3334">
                  <c:v>2.4630557891785726E-2</c:v>
                </c:pt>
                <c:pt idx="3335">
                  <c:v>2.4630557891786607E-2</c:v>
                </c:pt>
                <c:pt idx="3336">
                  <c:v>2.4630557891786607E-2</c:v>
                </c:pt>
                <c:pt idx="3337">
                  <c:v>2.4630557891785726E-2</c:v>
                </c:pt>
                <c:pt idx="3338">
                  <c:v>2.4630557891786607E-2</c:v>
                </c:pt>
                <c:pt idx="3339">
                  <c:v>2.4630557891786607E-2</c:v>
                </c:pt>
                <c:pt idx="3340">
                  <c:v>2.4630557891786607E-2</c:v>
                </c:pt>
                <c:pt idx="3341">
                  <c:v>2.4630557891785726E-2</c:v>
                </c:pt>
                <c:pt idx="3342">
                  <c:v>2.4630557891786607E-2</c:v>
                </c:pt>
                <c:pt idx="3343">
                  <c:v>2.4629717064740042E-2</c:v>
                </c:pt>
                <c:pt idx="3344">
                  <c:v>2.4629717064740042E-2</c:v>
                </c:pt>
                <c:pt idx="3345">
                  <c:v>2.4629717064740042E-2</c:v>
                </c:pt>
                <c:pt idx="3346">
                  <c:v>2.4629717064740042E-2</c:v>
                </c:pt>
                <c:pt idx="3347">
                  <c:v>2.4631398757087818E-2</c:v>
                </c:pt>
                <c:pt idx="3348">
                  <c:v>2.463139875708608E-2</c:v>
                </c:pt>
                <c:pt idx="3349">
                  <c:v>2.463139875708608E-2</c:v>
                </c:pt>
                <c:pt idx="3350">
                  <c:v>2.4631398757086947E-2</c:v>
                </c:pt>
                <c:pt idx="3351">
                  <c:v>2.4630557891786607E-2</c:v>
                </c:pt>
                <c:pt idx="3352">
                  <c:v>2.4630557891785726E-2</c:v>
                </c:pt>
                <c:pt idx="3353">
                  <c:v>2.4630557891786607E-2</c:v>
                </c:pt>
                <c:pt idx="3354">
                  <c:v>2.4630557891787485E-2</c:v>
                </c:pt>
                <c:pt idx="3355">
                  <c:v>2.4630557891785726E-2</c:v>
                </c:pt>
                <c:pt idx="3356">
                  <c:v>2.463139875708608E-2</c:v>
                </c:pt>
                <c:pt idx="3357">
                  <c:v>2.463139875708608E-2</c:v>
                </c:pt>
                <c:pt idx="3358">
                  <c:v>2.463139875708608E-2</c:v>
                </c:pt>
                <c:pt idx="3359">
                  <c:v>2.463139875708608E-2</c:v>
                </c:pt>
                <c:pt idx="3360">
                  <c:v>2.463139875708608E-2</c:v>
                </c:pt>
                <c:pt idx="3361">
                  <c:v>2.4631398757086947E-2</c:v>
                </c:pt>
                <c:pt idx="3362">
                  <c:v>2.4631398757086947E-2</c:v>
                </c:pt>
                <c:pt idx="3363">
                  <c:v>2.463139875708608E-2</c:v>
                </c:pt>
                <c:pt idx="3364">
                  <c:v>2.463139875708608E-2</c:v>
                </c:pt>
                <c:pt idx="3365">
                  <c:v>2.4631398757086947E-2</c:v>
                </c:pt>
                <c:pt idx="3366">
                  <c:v>2.463139875708608E-2</c:v>
                </c:pt>
                <c:pt idx="3367">
                  <c:v>2.463139875708608E-2</c:v>
                </c:pt>
                <c:pt idx="3368">
                  <c:v>2.4631398757086947E-2</c:v>
                </c:pt>
                <c:pt idx="3369">
                  <c:v>2.4631398757086947E-2</c:v>
                </c:pt>
                <c:pt idx="3370">
                  <c:v>2.4633921582527776E-2</c:v>
                </c:pt>
                <c:pt idx="3371">
                  <c:v>2.4631398757086947E-2</c:v>
                </c:pt>
                <c:pt idx="3372">
                  <c:v>2.4631398757086947E-2</c:v>
                </c:pt>
                <c:pt idx="3373">
                  <c:v>2.4630557891785726E-2</c:v>
                </c:pt>
                <c:pt idx="3374">
                  <c:v>2.4630557891786607E-2</c:v>
                </c:pt>
                <c:pt idx="3375">
                  <c:v>2.4630557891786607E-2</c:v>
                </c:pt>
                <c:pt idx="3376">
                  <c:v>2.4630557891786607E-2</c:v>
                </c:pt>
                <c:pt idx="3377">
                  <c:v>2.4630557891786607E-2</c:v>
                </c:pt>
                <c:pt idx="3378">
                  <c:v>2.463139875708608E-2</c:v>
                </c:pt>
                <c:pt idx="3379">
                  <c:v>2.4631398757086947E-2</c:v>
                </c:pt>
                <c:pt idx="3380">
                  <c:v>2.463139875708608E-2</c:v>
                </c:pt>
                <c:pt idx="3381">
                  <c:v>2.463139875708608E-2</c:v>
                </c:pt>
                <c:pt idx="3382">
                  <c:v>2.463139875708608E-2</c:v>
                </c:pt>
                <c:pt idx="3383">
                  <c:v>2.4631398757086947E-2</c:v>
                </c:pt>
                <c:pt idx="3384">
                  <c:v>2.463139875708608E-2</c:v>
                </c:pt>
                <c:pt idx="3385">
                  <c:v>2.4633080602455209E-2</c:v>
                </c:pt>
                <c:pt idx="3386">
                  <c:v>2.462971706474093E-2</c:v>
                </c:pt>
                <c:pt idx="3387">
                  <c:v>2.4629717064740042E-2</c:v>
                </c:pt>
                <c:pt idx="3388">
                  <c:v>2.4629717064740042E-2</c:v>
                </c:pt>
                <c:pt idx="3389">
                  <c:v>2.4629717064740042E-2</c:v>
                </c:pt>
                <c:pt idx="3390">
                  <c:v>2.4630557891786607E-2</c:v>
                </c:pt>
                <c:pt idx="3391">
                  <c:v>2.4629717064740042E-2</c:v>
                </c:pt>
                <c:pt idx="3392">
                  <c:v>2.4629717064740042E-2</c:v>
                </c:pt>
                <c:pt idx="3393">
                  <c:v>2.4629717064740042E-2</c:v>
                </c:pt>
                <c:pt idx="3394">
                  <c:v>2.4629717064740042E-2</c:v>
                </c:pt>
                <c:pt idx="3395">
                  <c:v>2.4628876275946059E-2</c:v>
                </c:pt>
                <c:pt idx="3396">
                  <c:v>2.462887627594516E-2</c:v>
                </c:pt>
                <c:pt idx="3397">
                  <c:v>2.462887627594516E-2</c:v>
                </c:pt>
                <c:pt idx="3398">
                  <c:v>2.4628876275946059E-2</c:v>
                </c:pt>
                <c:pt idx="3399">
                  <c:v>2.4633080602456059E-2</c:v>
                </c:pt>
                <c:pt idx="3400">
                  <c:v>2.4633080602454359E-2</c:v>
                </c:pt>
                <c:pt idx="3401">
                  <c:v>2.4633080602455209E-2</c:v>
                </c:pt>
                <c:pt idx="3402">
                  <c:v>2.463139875708608E-2</c:v>
                </c:pt>
                <c:pt idx="3403">
                  <c:v>2.4630557891785726E-2</c:v>
                </c:pt>
                <c:pt idx="3404">
                  <c:v>2.4630557891786607E-2</c:v>
                </c:pt>
                <c:pt idx="3405">
                  <c:v>2.4630557891786607E-2</c:v>
                </c:pt>
                <c:pt idx="3406">
                  <c:v>2.4630557891786607E-2</c:v>
                </c:pt>
                <c:pt idx="3407">
                  <c:v>2.4633080602455209E-2</c:v>
                </c:pt>
                <c:pt idx="3408">
                  <c:v>2.4633080602455209E-2</c:v>
                </c:pt>
                <c:pt idx="3409">
                  <c:v>2.4633080602456059E-2</c:v>
                </c:pt>
                <c:pt idx="3410">
                  <c:v>2.4633080602454359E-2</c:v>
                </c:pt>
                <c:pt idx="3411">
                  <c:v>2.4633921582527776E-2</c:v>
                </c:pt>
                <c:pt idx="3412">
                  <c:v>2.4633921582527776E-2</c:v>
                </c:pt>
                <c:pt idx="3413">
                  <c:v>2.4633080602455209E-2</c:v>
                </c:pt>
                <c:pt idx="3414">
                  <c:v>2.4633080602455209E-2</c:v>
                </c:pt>
                <c:pt idx="3415">
                  <c:v>2.4633080602455209E-2</c:v>
                </c:pt>
                <c:pt idx="3416">
                  <c:v>2.4630557891786607E-2</c:v>
                </c:pt>
                <c:pt idx="3417">
                  <c:v>2.4633921582527776E-2</c:v>
                </c:pt>
                <c:pt idx="3418">
                  <c:v>2.4633080602455209E-2</c:v>
                </c:pt>
                <c:pt idx="3419">
                  <c:v>2.4633080602455209E-2</c:v>
                </c:pt>
                <c:pt idx="3420">
                  <c:v>2.4633080602455209E-2</c:v>
                </c:pt>
                <c:pt idx="3421">
                  <c:v>2.4633080602455209E-2</c:v>
                </c:pt>
                <c:pt idx="3422">
                  <c:v>2.4633080602455209E-2</c:v>
                </c:pt>
                <c:pt idx="3423">
                  <c:v>2.4633080602456059E-2</c:v>
                </c:pt>
                <c:pt idx="3424">
                  <c:v>2.4633080602456059E-2</c:v>
                </c:pt>
                <c:pt idx="3425">
                  <c:v>2.4630557891786607E-2</c:v>
                </c:pt>
                <c:pt idx="3426">
                  <c:v>2.4630557891786607E-2</c:v>
                </c:pt>
                <c:pt idx="3427">
                  <c:v>2.4630557891786607E-2</c:v>
                </c:pt>
                <c:pt idx="3428">
                  <c:v>2.4630557891786607E-2</c:v>
                </c:pt>
                <c:pt idx="3429">
                  <c:v>2.4630557891785726E-2</c:v>
                </c:pt>
                <c:pt idx="3430">
                  <c:v>2.4633080602454359E-2</c:v>
                </c:pt>
                <c:pt idx="3431">
                  <c:v>2.4633921582528615E-2</c:v>
                </c:pt>
                <c:pt idx="3432">
                  <c:v>2.4633080602455209E-2</c:v>
                </c:pt>
                <c:pt idx="3433">
                  <c:v>2.4633080602454359E-2</c:v>
                </c:pt>
                <c:pt idx="3434">
                  <c:v>2.4633080602455209E-2</c:v>
                </c:pt>
                <c:pt idx="3435">
                  <c:v>2.463139875708608E-2</c:v>
                </c:pt>
                <c:pt idx="3436">
                  <c:v>2.4633921582527776E-2</c:v>
                </c:pt>
                <c:pt idx="3437">
                  <c:v>2.4633080602454359E-2</c:v>
                </c:pt>
                <c:pt idx="3438">
                  <c:v>2.462971706474093E-2</c:v>
                </c:pt>
                <c:pt idx="3439">
                  <c:v>2.462971706474093E-2</c:v>
                </c:pt>
                <c:pt idx="3440">
                  <c:v>2.4629717064740042E-2</c:v>
                </c:pt>
                <c:pt idx="3441">
                  <c:v>2.4629717064740042E-2</c:v>
                </c:pt>
                <c:pt idx="3442">
                  <c:v>2.4630557891786607E-2</c:v>
                </c:pt>
                <c:pt idx="3443">
                  <c:v>2.4629717064740042E-2</c:v>
                </c:pt>
                <c:pt idx="3444">
                  <c:v>2.462971706474093E-2</c:v>
                </c:pt>
                <c:pt idx="3445">
                  <c:v>2.462971706474093E-2</c:v>
                </c:pt>
                <c:pt idx="3446">
                  <c:v>2.4629717064740042E-2</c:v>
                </c:pt>
                <c:pt idx="3447">
                  <c:v>2.4628876275944261E-2</c:v>
                </c:pt>
                <c:pt idx="3448">
                  <c:v>2.462887627594516E-2</c:v>
                </c:pt>
                <c:pt idx="3449">
                  <c:v>2.4628876275946059E-2</c:v>
                </c:pt>
                <c:pt idx="3450">
                  <c:v>2.462887627594516E-2</c:v>
                </c:pt>
                <c:pt idx="3451">
                  <c:v>2.4633080602454359E-2</c:v>
                </c:pt>
                <c:pt idx="3452">
                  <c:v>2.4633080602455209E-2</c:v>
                </c:pt>
                <c:pt idx="3453">
                  <c:v>2.4633080602456059E-2</c:v>
                </c:pt>
                <c:pt idx="3454">
                  <c:v>2.4633080602455209E-2</c:v>
                </c:pt>
                <c:pt idx="3455">
                  <c:v>2.4630557891787485E-2</c:v>
                </c:pt>
                <c:pt idx="3456">
                  <c:v>2.4630557891786607E-2</c:v>
                </c:pt>
                <c:pt idx="3457">
                  <c:v>2.4630557891786607E-2</c:v>
                </c:pt>
                <c:pt idx="3458">
                  <c:v>2.4630557891786607E-2</c:v>
                </c:pt>
                <c:pt idx="3459">
                  <c:v>2.4630557891786607E-2</c:v>
                </c:pt>
                <c:pt idx="3460">
                  <c:v>2.4633080602455209E-2</c:v>
                </c:pt>
                <c:pt idx="3461">
                  <c:v>2.4633080602454359E-2</c:v>
                </c:pt>
                <c:pt idx="3462">
                  <c:v>2.4633080602455209E-2</c:v>
                </c:pt>
                <c:pt idx="3463">
                  <c:v>2.4633921582527776E-2</c:v>
                </c:pt>
                <c:pt idx="3464">
                  <c:v>2.4633921582527776E-2</c:v>
                </c:pt>
                <c:pt idx="3465">
                  <c:v>2.4633080602455209E-2</c:v>
                </c:pt>
                <c:pt idx="3466">
                  <c:v>2.4633080602455209E-2</c:v>
                </c:pt>
                <c:pt idx="3467">
                  <c:v>2.4633080602455209E-2</c:v>
                </c:pt>
                <c:pt idx="3468">
                  <c:v>2.4630557891785726E-2</c:v>
                </c:pt>
                <c:pt idx="3469">
                  <c:v>2.4633921582528615E-2</c:v>
                </c:pt>
                <c:pt idx="3470">
                  <c:v>2.4633080602455209E-2</c:v>
                </c:pt>
                <c:pt idx="3471">
                  <c:v>2.4633080602456059E-2</c:v>
                </c:pt>
                <c:pt idx="3472">
                  <c:v>2.4633080602455209E-2</c:v>
                </c:pt>
                <c:pt idx="3473">
                  <c:v>2.4633080602454359E-2</c:v>
                </c:pt>
                <c:pt idx="3474">
                  <c:v>2.4633921582528615E-2</c:v>
                </c:pt>
                <c:pt idx="3475">
                  <c:v>2.4633080602455209E-2</c:v>
                </c:pt>
                <c:pt idx="3476">
                  <c:v>2.4633080602455209E-2</c:v>
                </c:pt>
                <c:pt idx="3477">
                  <c:v>2.4630557891787485E-2</c:v>
                </c:pt>
                <c:pt idx="3478">
                  <c:v>2.4630557891786607E-2</c:v>
                </c:pt>
                <c:pt idx="3479">
                  <c:v>2.4630557891786607E-2</c:v>
                </c:pt>
                <c:pt idx="3480">
                  <c:v>2.4630557891786607E-2</c:v>
                </c:pt>
                <c:pt idx="3481">
                  <c:v>2.4633080602456059E-2</c:v>
                </c:pt>
                <c:pt idx="3482">
                  <c:v>2.4633080602455209E-2</c:v>
                </c:pt>
                <c:pt idx="3483">
                  <c:v>2.4633080602455209E-2</c:v>
                </c:pt>
                <c:pt idx="3484">
                  <c:v>2.4633921582528615E-2</c:v>
                </c:pt>
                <c:pt idx="3485">
                  <c:v>2.4633080602456059E-2</c:v>
                </c:pt>
                <c:pt idx="3486">
                  <c:v>2.4633080602455209E-2</c:v>
                </c:pt>
                <c:pt idx="3487">
                  <c:v>2.4633080602455209E-2</c:v>
                </c:pt>
                <c:pt idx="3488">
                  <c:v>2.4633921582527776E-2</c:v>
                </c:pt>
                <c:pt idx="3489">
                  <c:v>2.4633080602456059E-2</c:v>
                </c:pt>
                <c:pt idx="3490">
                  <c:v>2.4629717064740042E-2</c:v>
                </c:pt>
                <c:pt idx="3491">
                  <c:v>2.4629717064740042E-2</c:v>
                </c:pt>
                <c:pt idx="3492">
                  <c:v>2.462971706474093E-2</c:v>
                </c:pt>
                <c:pt idx="3493">
                  <c:v>2.4629717064740042E-2</c:v>
                </c:pt>
                <c:pt idx="3494">
                  <c:v>2.4628035525399768E-2</c:v>
                </c:pt>
                <c:pt idx="3495">
                  <c:v>2.463139875708608E-2</c:v>
                </c:pt>
                <c:pt idx="3496">
                  <c:v>2.4630557891787485E-2</c:v>
                </c:pt>
                <c:pt idx="3497">
                  <c:v>2.4629717064740042E-2</c:v>
                </c:pt>
                <c:pt idx="3498">
                  <c:v>2.4630557891785726E-2</c:v>
                </c:pt>
                <c:pt idx="3499">
                  <c:v>2.463139875708608E-2</c:v>
                </c:pt>
                <c:pt idx="3500">
                  <c:v>2.4630557891785726E-2</c:v>
                </c:pt>
                <c:pt idx="3501">
                  <c:v>2.4629717064740042E-2</c:v>
                </c:pt>
                <c:pt idx="3502">
                  <c:v>2.463139875708608E-2</c:v>
                </c:pt>
                <c:pt idx="3503">
                  <c:v>2.463139875708608E-2</c:v>
                </c:pt>
                <c:pt idx="3504">
                  <c:v>2.4631398757086947E-2</c:v>
                </c:pt>
                <c:pt idx="3505">
                  <c:v>2.463139875708608E-2</c:v>
                </c:pt>
                <c:pt idx="3506">
                  <c:v>2.4631398757086947E-2</c:v>
                </c:pt>
                <c:pt idx="3507">
                  <c:v>2.4630557891786607E-2</c:v>
                </c:pt>
                <c:pt idx="3508">
                  <c:v>2.4630557891785726E-2</c:v>
                </c:pt>
                <c:pt idx="3509">
                  <c:v>2.4630557891785726E-2</c:v>
                </c:pt>
                <c:pt idx="3510">
                  <c:v>2.4630557891786607E-2</c:v>
                </c:pt>
                <c:pt idx="3511">
                  <c:v>2.4630557891786607E-2</c:v>
                </c:pt>
                <c:pt idx="3512">
                  <c:v>2.4631398757086947E-2</c:v>
                </c:pt>
                <c:pt idx="3513">
                  <c:v>2.463139875708608E-2</c:v>
                </c:pt>
                <c:pt idx="3514">
                  <c:v>2.463139875708608E-2</c:v>
                </c:pt>
                <c:pt idx="3515">
                  <c:v>2.463139875708608E-2</c:v>
                </c:pt>
                <c:pt idx="3516">
                  <c:v>2.463139875708608E-2</c:v>
                </c:pt>
                <c:pt idx="3517">
                  <c:v>2.463139875708608E-2</c:v>
                </c:pt>
                <c:pt idx="3518">
                  <c:v>2.463139875708608E-2</c:v>
                </c:pt>
                <c:pt idx="3519">
                  <c:v>2.4631398757086947E-2</c:v>
                </c:pt>
                <c:pt idx="3520">
                  <c:v>2.4631398757086947E-2</c:v>
                </c:pt>
                <c:pt idx="3521">
                  <c:v>2.4631398757086947E-2</c:v>
                </c:pt>
                <c:pt idx="3522">
                  <c:v>2.4631398757086947E-2</c:v>
                </c:pt>
                <c:pt idx="3523">
                  <c:v>2.463139875708608E-2</c:v>
                </c:pt>
                <c:pt idx="3524">
                  <c:v>2.463139875708608E-2</c:v>
                </c:pt>
                <c:pt idx="3525">
                  <c:v>2.463139875708608E-2</c:v>
                </c:pt>
                <c:pt idx="3526">
                  <c:v>2.4631398757086947E-2</c:v>
                </c:pt>
                <c:pt idx="3527">
                  <c:v>2.4631398757086947E-2</c:v>
                </c:pt>
                <c:pt idx="3528">
                  <c:v>2.463139875708608E-2</c:v>
                </c:pt>
                <c:pt idx="3529">
                  <c:v>2.4630557891786607E-2</c:v>
                </c:pt>
                <c:pt idx="3530">
                  <c:v>2.4630557891785726E-2</c:v>
                </c:pt>
                <c:pt idx="3531">
                  <c:v>2.4630557891785726E-2</c:v>
                </c:pt>
                <c:pt idx="3532">
                  <c:v>2.4630557891786607E-2</c:v>
                </c:pt>
                <c:pt idx="3533">
                  <c:v>2.4631398757086947E-2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269696"/>
        <c:axId val="1862716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42290</c:v>
                </c:pt>
                <c:pt idx="1">
                  <c:v>42318</c:v>
                </c:pt>
                <c:pt idx="2">
                  <c:v>42348</c:v>
                </c:pt>
                <c:pt idx="3">
                  <c:v>42380</c:v>
                </c:pt>
                <c:pt idx="4">
                  <c:v>42410</c:v>
                </c:pt>
                <c:pt idx="5">
                  <c:v>42439</c:v>
                </c:pt>
                <c:pt idx="6">
                  <c:v>42471</c:v>
                </c:pt>
                <c:pt idx="7">
                  <c:v>42500</c:v>
                </c:pt>
                <c:pt idx="8">
                  <c:v>42531</c:v>
                </c:pt>
                <c:pt idx="9">
                  <c:v>42562</c:v>
                </c:pt>
                <c:pt idx="10">
                  <c:v>42592</c:v>
                </c:pt>
                <c:pt idx="11">
                  <c:v>42625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3.9500000000000004E-3</c:v>
                </c:pt>
                <c:pt idx="1">
                  <c:v>4.3200000000000001E-3</c:v>
                </c:pt>
                <c:pt idx="2">
                  <c:v>4.7099999999999998E-3</c:v>
                </c:pt>
                <c:pt idx="3">
                  <c:v>5.0899999999999999E-3</c:v>
                </c:pt>
                <c:pt idx="4">
                  <c:v>5.5099999999999993E-3</c:v>
                </c:pt>
                <c:pt idx="5">
                  <c:v>5.9299999999999995E-3</c:v>
                </c:pt>
                <c:pt idx="6">
                  <c:v>6.4200000000000004E-3</c:v>
                </c:pt>
                <c:pt idx="7">
                  <c:v>6.8799999999999998E-3</c:v>
                </c:pt>
                <c:pt idx="8">
                  <c:v>7.3900000000000007E-3</c:v>
                </c:pt>
                <c:pt idx="9">
                  <c:v>7.9099999999999986E-3</c:v>
                </c:pt>
                <c:pt idx="10">
                  <c:v>8.4099999999999991E-3</c:v>
                </c:pt>
                <c:pt idx="11">
                  <c:v>8.9899999999999997E-3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  <c:pt idx="8">
                  <c:v>42998</c:v>
                </c:pt>
                <c:pt idx="9">
                  <c:v>43089</c:v>
                </c:pt>
                <c:pt idx="10">
                  <c:v>43180</c:v>
                </c:pt>
                <c:pt idx="11">
                  <c:v>43271</c:v>
                </c:pt>
                <c:pt idx="12">
                  <c:v>43362</c:v>
                </c:pt>
                <c:pt idx="13">
                  <c:v>43453</c:v>
                </c:pt>
                <c:pt idx="14">
                  <c:v>43544</c:v>
                </c:pt>
                <c:pt idx="15">
                  <c:v>43635</c:v>
                </c:pt>
                <c:pt idx="16">
                  <c:v>43726</c:v>
                </c:pt>
                <c:pt idx="17">
                  <c:v>43817</c:v>
                </c:pt>
                <c:pt idx="18">
                  <c:v>43908</c:v>
                </c:pt>
                <c:pt idx="19">
                  <c:v>43999</c:v>
                </c:pt>
                <c:pt idx="20">
                  <c:v>44090</c:v>
                </c:pt>
                <c:pt idx="21">
                  <c:v>44181</c:v>
                </c:pt>
                <c:pt idx="22">
                  <c:v>44272</c:v>
                </c:pt>
                <c:pt idx="23">
                  <c:v>44363</c:v>
                </c:pt>
                <c:pt idx="24">
                  <c:v>44454</c:v>
                </c:pt>
                <c:pt idx="25">
                  <c:v>44545</c:v>
                </c:pt>
                <c:pt idx="26">
                  <c:v>44636</c:v>
                </c:pt>
                <c:pt idx="27">
                  <c:v>44727</c:v>
                </c:pt>
                <c:pt idx="28">
                  <c:v>44825</c:v>
                </c:pt>
                <c:pt idx="29">
                  <c:v>44916</c:v>
                </c:pt>
                <c:pt idx="30">
                  <c:v>45000</c:v>
                </c:pt>
                <c:pt idx="31">
                  <c:v>45098</c:v>
                </c:pt>
                <c:pt idx="32">
                  <c:v>45189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3.4620435027591639E-3</c:v>
                </c:pt>
                <c:pt idx="1">
                  <c:v>4.7666957331347825E-3</c:v>
                </c:pt>
                <c:pt idx="2">
                  <c:v>6.0539292718197807E-3</c:v>
                </c:pt>
                <c:pt idx="3">
                  <c:v>7.4865183042140421E-3</c:v>
                </c:pt>
                <c:pt idx="4">
                  <c:v>9.2128424075318665E-3</c:v>
                </c:pt>
                <c:pt idx="5">
                  <c:v>1.0986301445778727E-2</c:v>
                </c:pt>
                <c:pt idx="6">
                  <c:v>1.2457063697994658E-2</c:v>
                </c:pt>
                <c:pt idx="7">
                  <c:v>1.3968958398025212E-2</c:v>
                </c:pt>
                <c:pt idx="8">
                  <c:v>1.5279634277027651E-2</c:v>
                </c:pt>
                <c:pt idx="9">
                  <c:v>1.6586303375237459E-2</c:v>
                </c:pt>
                <c:pt idx="10">
                  <c:v>1.7687519591990587E-2</c:v>
                </c:pt>
                <c:pt idx="11">
                  <c:v>1.8785757633874654E-2</c:v>
                </c:pt>
                <c:pt idx="12">
                  <c:v>1.9780793085628624E-2</c:v>
                </c:pt>
                <c:pt idx="13">
                  <c:v>2.077218924452541E-2</c:v>
                </c:pt>
                <c:pt idx="14">
                  <c:v>2.1582932880213783E-2</c:v>
                </c:pt>
                <c:pt idx="15">
                  <c:v>2.2441434865353185E-2</c:v>
                </c:pt>
                <c:pt idx="16">
                  <c:v>2.3197281441471072E-2</c:v>
                </c:pt>
                <c:pt idx="17">
                  <c:v>2.3998979456030922E-2</c:v>
                </c:pt>
                <c:pt idx="18">
                  <c:v>2.4721495212444343E-2</c:v>
                </c:pt>
                <c:pt idx="19">
                  <c:v>2.5391646497707643E-2</c:v>
                </c:pt>
                <c:pt idx="20">
                  <c:v>2.6059639531433233E-2</c:v>
                </c:pt>
                <c:pt idx="21">
                  <c:v>2.6724659732062787E-2</c:v>
                </c:pt>
                <c:pt idx="22">
                  <c:v>2.7208617151269949E-2</c:v>
                </c:pt>
                <c:pt idx="23">
                  <c:v>2.7641741893273584E-2</c:v>
                </c:pt>
                <c:pt idx="24">
                  <c:v>2.8048207396401396E-2</c:v>
                </c:pt>
                <c:pt idx="25">
                  <c:v>2.8452007016114257E-2</c:v>
                </c:pt>
                <c:pt idx="26">
                  <c:v>2.8699534271335259E-2</c:v>
                </c:pt>
                <c:pt idx="27">
                  <c:v>2.899684257882194E-2</c:v>
                </c:pt>
                <c:pt idx="28">
                  <c:v>2.9184806646811494E-2</c:v>
                </c:pt>
                <c:pt idx="29">
                  <c:v>2.9353399926357195E-2</c:v>
                </c:pt>
                <c:pt idx="30">
                  <c:v>2.9449033378014695E-2</c:v>
                </c:pt>
                <c:pt idx="31">
                  <c:v>2.9527992169934431E-2</c:v>
                </c:pt>
                <c:pt idx="32">
                  <c:v>2.9614739373143652E-2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42298</c:v>
                </c:pt>
                <c:pt idx="1">
                  <c:v>42326</c:v>
                </c:pt>
                <c:pt idx="2">
                  <c:v>42389</c:v>
                </c:pt>
                <c:pt idx="3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4.0470751590050034E-3</c:v>
                </c:pt>
                <c:pt idx="1">
                  <c:v>4.419585178688271E-3</c:v>
                </c:pt>
                <c:pt idx="2">
                  <c:v>5.312391419540716E-3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69696"/>
        <c:axId val="186271616"/>
      </c:scatterChart>
      <c:dateAx>
        <c:axId val="18626969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716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6271616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862696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2.6787929083749162E-3</c:v>
                </c:pt>
                <c:pt idx="1">
                  <c:v>2.6813653462376408E-3</c:v>
                </c:pt>
                <c:pt idx="2">
                  <c:v>2.6864503083690039E-3</c:v>
                </c:pt>
                <c:pt idx="3">
                  <c:v>2.6902790085259198E-3</c:v>
                </c:pt>
                <c:pt idx="4">
                  <c:v>2.6948734486342829E-3</c:v>
                </c:pt>
                <c:pt idx="5">
                  <c:v>2.7002336289339013E-3</c:v>
                </c:pt>
                <c:pt idx="6">
                  <c:v>2.7135269096500991E-3</c:v>
                </c:pt>
                <c:pt idx="7">
                  <c:v>2.7293317515653115E-3</c:v>
                </c:pt>
                <c:pt idx="8">
                  <c:v>2.7385206329810785E-3</c:v>
                </c:pt>
                <c:pt idx="9">
                  <c:v>2.7484752546680369E-3</c:v>
                </c:pt>
                <c:pt idx="10">
                  <c:v>2.7591956168659948E-3</c:v>
                </c:pt>
                <c:pt idx="11">
                  <c:v>2.7832103266600683E-3</c:v>
                </c:pt>
                <c:pt idx="12">
                  <c:v>2.8097344714073103E-3</c:v>
                </c:pt>
                <c:pt idx="13">
                  <c:v>2.8242835368796904E-3</c:v>
                </c:pt>
                <c:pt idx="14">
                  <c:v>2.8395983432627503E-3</c:v>
                </c:pt>
                <c:pt idx="15">
                  <c:v>2.8556788907163622E-3</c:v>
                </c:pt>
                <c:pt idx="16">
                  <c:v>2.8904156625753075E-3</c:v>
                </c:pt>
                <c:pt idx="17">
                  <c:v>2.9276584928350502E-3</c:v>
                </c:pt>
                <c:pt idx="18">
                  <c:v>2.9475677470802708E-3</c:v>
                </c:pt>
                <c:pt idx="19">
                  <c:v>2.9682427429555958E-3</c:v>
                </c:pt>
                <c:pt idx="20">
                  <c:v>2.9896834807008332E-3</c:v>
                </c:pt>
                <c:pt idx="21">
                  <c:v>3.0471527218467465E-3</c:v>
                </c:pt>
                <c:pt idx="22">
                  <c:v>3.1081944941035999E-3</c:v>
                </c:pt>
                <c:pt idx="23">
                  <c:v>3.1081944941035999E-3</c:v>
                </c:pt>
                <c:pt idx="24">
                  <c:v>3.1331568380554842E-3</c:v>
                </c:pt>
                <c:pt idx="25">
                  <c:v>3.1578120768660511E-3</c:v>
                </c:pt>
                <c:pt idx="26">
                  <c:v>3.2061274228567527E-3</c:v>
                </c:pt>
                <c:pt idx="27">
                  <c:v>3.2533619792562973E-3</c:v>
                </c:pt>
                <c:pt idx="28">
                  <c:v>3.2764816913211092E-3</c:v>
                </c:pt>
                <c:pt idx="29">
                  <c:v>3.2992942977649875E-3</c:v>
                </c:pt>
                <c:pt idx="30">
                  <c:v>3.3217997986678682E-3</c:v>
                </c:pt>
                <c:pt idx="31">
                  <c:v>3.3658185826723752E-3</c:v>
                </c:pt>
                <c:pt idx="32">
                  <c:v>3.4087507451907584E-3</c:v>
                </c:pt>
                <c:pt idx="33">
                  <c:v>3.4297207172695465E-3</c:v>
                </c:pt>
                <c:pt idx="34">
                  <c:v>3.4503835834875929E-3</c:v>
                </c:pt>
                <c:pt idx="35">
                  <c:v>3.4707393436050893E-3</c:v>
                </c:pt>
                <c:pt idx="36">
                  <c:v>3.5104614076963969E-3</c:v>
                </c:pt>
                <c:pt idx="37">
                  <c:v>3.5490913234692556E-3</c:v>
                </c:pt>
                <c:pt idx="38">
                  <c:v>3.5679115529241301E-3</c:v>
                </c:pt>
                <c:pt idx="39">
                  <c:v>3.5864246761185825E-3</c:v>
                </c:pt>
                <c:pt idx="40">
                  <c:v>3.6046306930526129E-3</c:v>
                </c:pt>
                <c:pt idx="41">
                  <c:v>3.6400558434657171E-3</c:v>
                </c:pt>
                <c:pt idx="42">
                  <c:v>3.6743836963459842E-3</c:v>
                </c:pt>
                <c:pt idx="43">
                  <c:v>3.6993897932591224E-3</c:v>
                </c:pt>
                <c:pt idx="44">
                  <c:v>3.7241146815158999E-3</c:v>
                </c:pt>
                <c:pt idx="45">
                  <c:v>3.7241146815158999E-3</c:v>
                </c:pt>
                <c:pt idx="46">
                  <c:v>3.7567268140836774E-3</c:v>
                </c:pt>
                <c:pt idx="47">
                  <c:v>3.7889114345190933E-3</c:v>
                </c:pt>
                <c:pt idx="48">
                  <c:v>3.8048487913933116E-3</c:v>
                </c:pt>
                <c:pt idx="49">
                  <c:v>3.8206814156449553E-3</c:v>
                </c:pt>
                <c:pt idx="50">
                  <c:v>3.8364093073539607E-3</c:v>
                </c:pt>
                <c:pt idx="51">
                  <c:v>3.8675575310875843E-3</c:v>
                </c:pt>
                <c:pt idx="52">
                  <c:v>3.8982735478843011E-3</c:v>
                </c:pt>
                <c:pt idx="53">
                  <c:v>3.913477776400498E-3</c:v>
                </c:pt>
                <c:pt idx="54">
                  <c:v>3.9360961713974518E-3</c:v>
                </c:pt>
                <c:pt idx="55">
                  <c:v>3.9732563037553348E-3</c:v>
                </c:pt>
                <c:pt idx="56">
                  <c:v>3.9732563037553348E-3</c:v>
                </c:pt>
                <c:pt idx="57">
                  <c:v>4.0025037608248937E-3</c:v>
                </c:pt>
                <c:pt idx="58">
                  <c:v>4.0169748603435806E-3</c:v>
                </c:pt>
                <c:pt idx="59">
                  <c:v>4.031341226999885E-3</c:v>
                </c:pt>
                <c:pt idx="60">
                  <c:v>4.0456028610336148E-3</c:v>
                </c:pt>
                <c:pt idx="61">
                  <c:v>4.0738231186310259E-3</c:v>
                </c:pt>
                <c:pt idx="62">
                  <c:v>4.1016020687845156E-3</c:v>
                </c:pt>
                <c:pt idx="63">
                  <c:v>4.1153400386662042E-3</c:v>
                </c:pt>
                <c:pt idx="64">
                  <c:v>4.1289732756855102E-3</c:v>
                </c:pt>
                <c:pt idx="65">
                  <c:v>4.1425017798424335E-3</c:v>
                </c:pt>
                <c:pt idx="66">
                  <c:v>4.1692579627650161E-3</c:v>
                </c:pt>
                <c:pt idx="67">
                  <c:v>4.1955684675265559E-3</c:v>
                </c:pt>
                <c:pt idx="68">
                  <c:v>4.2085733072916298E-3</c:v>
                </c:pt>
                <c:pt idx="69">
                  <c:v>4.2214814440910686E-3</c:v>
                </c:pt>
                <c:pt idx="70">
                  <c:v>4.234324998311223E-3</c:v>
                </c:pt>
                <c:pt idx="71">
                  <c:v>4.259874004448605E-3</c:v>
                </c:pt>
                <c:pt idx="72">
                  <c:v>4.2851336906046811E-3</c:v>
                </c:pt>
                <c:pt idx="73">
                  <c:v>4.2976944824513197E-3</c:v>
                </c:pt>
                <c:pt idx="74">
                  <c:v>4.3101987217752935E-3</c:v>
                </c:pt>
                <c:pt idx="75">
                  <c:v>4.3474205684042033E-3</c:v>
                </c:pt>
                <c:pt idx="76">
                  <c:v>4.3840365550629201E-3</c:v>
                </c:pt>
                <c:pt idx="77">
                  <c:v>4.3961449268081765E-3</c:v>
                </c:pt>
                <c:pt idx="78">
                  <c:v>4.4262147213625092E-3</c:v>
                </c:pt>
                <c:pt idx="79">
                  <c:v>4.4558384968951259E-3</c:v>
                </c:pt>
                <c:pt idx="80">
                  <c:v>4.4676075531846493E-3</c:v>
                </c:pt>
                <c:pt idx="81">
                  <c:v>4.4793200569515079E-3</c:v>
                </c:pt>
                <c:pt idx="82">
                  <c:v>4.4909760081157657E-3</c:v>
                </c:pt>
                <c:pt idx="83">
                  <c:v>4.5141560049177798E-3</c:v>
                </c:pt>
                <c:pt idx="84">
                  <c:v>4.5370342868267244E-3</c:v>
                </c:pt>
                <c:pt idx="85">
                  <c:v>4.5484074748980419E-3</c:v>
                </c:pt>
                <c:pt idx="86">
                  <c:v>4.5597241104466946E-3</c:v>
                </c:pt>
                <c:pt idx="87">
                  <c:v>4.5709841933927464E-3</c:v>
                </c:pt>
                <c:pt idx="88">
                  <c:v>4.5989397606338578E-3</c:v>
                </c:pt>
                <c:pt idx="89">
                  <c:v>4.6264363183645685E-3</c:v>
                </c:pt>
                <c:pt idx="90">
                  <c:v>4.6264363183645685E-3</c:v>
                </c:pt>
                <c:pt idx="91">
                  <c:v>4.637357085375271E-3</c:v>
                </c:pt>
                <c:pt idx="92">
                  <c:v>4.6482431312000472E-3</c:v>
                </c:pt>
                <c:pt idx="93">
                  <c:v>4.6702802648646013E-3</c:v>
                </c:pt>
                <c:pt idx="94">
                  <c:v>4.6924443450890863E-3</c:v>
                </c:pt>
                <c:pt idx="95">
                  <c:v>4.7036807377054402E-3</c:v>
                </c:pt>
                <c:pt idx="96">
                  <c:v>4.7149915660593678E-3</c:v>
                </c:pt>
                <c:pt idx="97">
                  <c:v>4.726376829990997E-3</c:v>
                </c:pt>
                <c:pt idx="98">
                  <c:v>4.7494581346452236E-3</c:v>
                </c:pt>
                <c:pt idx="99">
                  <c:v>4.7726622426136345E-3</c:v>
                </c:pt>
                <c:pt idx="100">
                  <c:v>4.7844196850732601E-3</c:v>
                </c:pt>
                <c:pt idx="101">
                  <c:v>4.7962515632704594E-3</c:v>
                </c:pt>
                <c:pt idx="102">
                  <c:v>4.8081578770453604E-3</c:v>
                </c:pt>
                <c:pt idx="103">
                  <c:v>4.8322834861025399E-3</c:v>
                </c:pt>
                <c:pt idx="104">
                  <c:v>4.8565274899203814E-3</c:v>
                </c:pt>
                <c:pt idx="105">
                  <c:v>4.8688059824630869E-3</c:v>
                </c:pt>
                <c:pt idx="106">
                  <c:v>4.8811589108233022E-3</c:v>
                </c:pt>
                <c:pt idx="107">
                  <c:v>4.8935862750010273E-3</c:v>
                </c:pt>
                <c:pt idx="108">
                  <c:v>4.9251279310480456E-3</c:v>
                </c:pt>
                <c:pt idx="109">
                  <c:v>4.9568396324328745E-3</c:v>
                </c:pt>
                <c:pt idx="110">
                  <c:v>4.9568396324328745E-3</c:v>
                </c:pt>
                <c:pt idx="111">
                  <c:v>4.9697136114357221E-3</c:v>
                </c:pt>
                <c:pt idx="112">
                  <c:v>4.9826620261761434E-3</c:v>
                </c:pt>
                <c:pt idx="113">
                  <c:v>5.0088766646627647E-3</c:v>
                </c:pt>
                <c:pt idx="114">
                  <c:v>5.0352000437126065E-3</c:v>
                </c:pt>
                <c:pt idx="115">
                  <c:v>5.0485206377803848E-3</c:v>
                </c:pt>
                <c:pt idx="116">
                  <c:v>5.0619156676656729E-3</c:v>
                </c:pt>
                <c:pt idx="117">
                  <c:v>5.0753851335283429E-3</c:v>
                </c:pt>
                <c:pt idx="118">
                  <c:v>5.1026445078594662E-3</c:v>
                </c:pt>
                <c:pt idx="119">
                  <c:v>5.1300073557936088E-3</c:v>
                </c:pt>
                <c:pt idx="120">
                  <c:v>5.1438490011435078E-3</c:v>
                </c:pt>
                <c:pt idx="121">
                  <c:v>5.1577650824707888E-3</c:v>
                </c:pt>
                <c:pt idx="122">
                  <c:v>5.1717555996955156E-3</c:v>
                </c:pt>
                <c:pt idx="123">
                  <c:v>5.200059864947093E-3</c:v>
                </c:pt>
                <c:pt idx="124">
                  <c:v>5.2284620283682415E-3</c:v>
                </c:pt>
                <c:pt idx="125">
                  <c:v>5.2428247255598137E-3</c:v>
                </c:pt>
                <c:pt idx="126">
                  <c:v>5.2572618586488318E-3</c:v>
                </c:pt>
                <c:pt idx="127">
                  <c:v>5.2717734277951678E-3</c:v>
                </c:pt>
                <c:pt idx="128">
                  <c:v>5.3011227447985476E-3</c:v>
                </c:pt>
                <c:pt idx="129">
                  <c:v>5.3305640645540109E-3</c:v>
                </c:pt>
                <c:pt idx="130">
                  <c:v>5.3454478138270645E-3</c:v>
                </c:pt>
                <c:pt idx="131">
                  <c:v>5.3603945751756754E-3</c:v>
                </c:pt>
                <c:pt idx="132">
                  <c:v>5.375358652113249E-3</c:v>
                </c:pt>
                <c:pt idx="133">
                  <c:v>5.4053876039716897E-3</c:v>
                </c:pt>
                <c:pt idx="134">
                  <c:v>5.4352738754559482E-3</c:v>
                </c:pt>
                <c:pt idx="135">
                  <c:v>5.4502674102696602E-3</c:v>
                </c:pt>
                <c:pt idx="136">
                  <c:v>5.4652668366106383E-3</c:v>
                </c:pt>
                <c:pt idx="137">
                  <c:v>5.5104750445238437E-3</c:v>
                </c:pt>
                <c:pt idx="138">
                  <c:v>5.5553871176083902E-3</c:v>
                </c:pt>
                <c:pt idx="139">
                  <c:v>5.5704277849599748E-3</c:v>
                </c:pt>
                <c:pt idx="140">
                  <c:v>5.5854743438388255E-3</c:v>
                </c:pt>
                <c:pt idx="141">
                  <c:v>5.6156746972568783E-3</c:v>
                </c:pt>
                <c:pt idx="142">
                  <c:v>5.645719495346313E-3</c:v>
                </c:pt>
                <c:pt idx="143">
                  <c:v>5.6607955121013021E-3</c:v>
                </c:pt>
                <c:pt idx="144">
                  <c:v>5.6758774204634932E-3</c:v>
                </c:pt>
                <c:pt idx="145">
                  <c:v>5.6909652204328864E-3</c:v>
                </c:pt>
                <c:pt idx="146">
                  <c:v>5.7212513805726672E-3</c:v>
                </c:pt>
                <c:pt idx="147">
                  <c:v>5.7513753361426723E-3</c:v>
                </c:pt>
                <c:pt idx="148">
                  <c:v>5.7664925939882039E-3</c:v>
                </c:pt>
                <c:pt idx="149">
                  <c:v>5.7816157434409376E-3</c:v>
                </c:pt>
                <c:pt idx="150">
                  <c:v>5.7967447845008735E-3</c:v>
                </c:pt>
                <c:pt idx="151">
                  <c:v>5.8271168226919912E-3</c:v>
                </c:pt>
                <c:pt idx="152">
                  <c:v>5.8573198645728297E-3</c:v>
                </c:pt>
                <c:pt idx="153">
                  <c:v>5.872478363508904E-3</c:v>
                </c:pt>
                <c:pt idx="154">
                  <c:v>5.8876427541321164E-3</c:v>
                </c:pt>
                <c:pt idx="155">
                  <c:v>5.9028130362026587E-3</c:v>
                </c:pt>
                <c:pt idx="156">
                  <c:v>5.9332710243875653E-3</c:v>
                </c:pt>
                <c:pt idx="157">
                  <c:v>5.9635530808765935E-3</c:v>
                </c:pt>
                <c:pt idx="158">
                  <c:v>5.9787528209032104E-3</c:v>
                </c:pt>
                <c:pt idx="159">
                  <c:v>5.9939584526969014E-3</c:v>
                </c:pt>
                <c:pt idx="160">
                  <c:v>6.0091699760178585E-3</c:v>
                </c:pt>
                <c:pt idx="161">
                  <c:v>6.0473806142713471E-3</c:v>
                </c:pt>
                <c:pt idx="162">
                  <c:v>6.0853159665708034E-3</c:v>
                </c:pt>
                <c:pt idx="163">
                  <c:v>6.1005628394550371E-3</c:v>
                </c:pt>
                <c:pt idx="164">
                  <c:v>6.1158156039464728E-3</c:v>
                </c:pt>
                <c:pt idx="165">
                  <c:v>6.1464457095183889E-3</c:v>
                </c:pt>
                <c:pt idx="166">
                  <c:v>6.1768855779842369E-3</c:v>
                </c:pt>
                <c:pt idx="167">
                  <c:v>6.1921678005116831E-3</c:v>
                </c:pt>
                <c:pt idx="168">
                  <c:v>6.2074559146463315E-3</c:v>
                </c:pt>
                <c:pt idx="169">
                  <c:v>6.222749920388182E-3</c:v>
                </c:pt>
                <c:pt idx="170">
                  <c:v>6.2534661945257142E-3</c:v>
                </c:pt>
                <c:pt idx="171">
                  <c:v>6.2839848593476688E-3</c:v>
                </c:pt>
                <c:pt idx="172">
                  <c:v>6.2993083232054659E-3</c:v>
                </c:pt>
                <c:pt idx="173">
                  <c:v>6.3146376785905289E-3</c:v>
                </c:pt>
                <c:pt idx="174">
                  <c:v>6.3299729255827941E-3</c:v>
                </c:pt>
                <c:pt idx="175">
                  <c:v>6.3607754421468599E-3</c:v>
                </c:pt>
                <c:pt idx="176">
                  <c:v>6.3913728297038119E-3</c:v>
                </c:pt>
                <c:pt idx="177">
                  <c:v>6.4067375347320876E-3</c:v>
                </c:pt>
                <c:pt idx="178">
                  <c:v>6.4221081314475015E-3</c:v>
                </c:pt>
                <c:pt idx="179">
                  <c:v>6.4374846197701174E-3</c:v>
                </c:pt>
                <c:pt idx="180">
                  <c:v>6.4761300419324819E-3</c:v>
                </c:pt>
                <c:pt idx="181">
                  <c:v>6.5144554355711648E-3</c:v>
                </c:pt>
                <c:pt idx="182">
                  <c:v>6.5298672735369934E-3</c:v>
                </c:pt>
                <c:pt idx="183">
                  <c:v>6.5452850031899601E-3</c:v>
                </c:pt>
                <c:pt idx="184">
                  <c:v>6.5762602284280547E-3</c:v>
                </c:pt>
                <c:pt idx="185">
                  <c:v>6.6070148379537841E-3</c:v>
                </c:pt>
                <c:pt idx="186">
                  <c:v>6.6224620257226974E-3</c:v>
                </c:pt>
                <c:pt idx="187">
                  <c:v>6.6379151051787488E-3</c:v>
                </c:pt>
                <c:pt idx="188">
                  <c:v>6.6533740760821303E-3</c:v>
                </c:pt>
                <c:pt idx="189">
                  <c:v>6.6844357686601796E-3</c:v>
                </c:pt>
                <c:pt idx="190">
                  <c:v>6.7152688764871016E-3</c:v>
                </c:pt>
                <c:pt idx="191">
                  <c:v>6.7307573055863656E-3</c:v>
                </c:pt>
                <c:pt idx="192">
                  <c:v>6.7462516264527039E-3</c:v>
                </c:pt>
                <c:pt idx="193">
                  <c:v>6.7617542671438713E-3</c:v>
                </c:pt>
                <c:pt idx="194">
                  <c:v>6.7929510710307284E-3</c:v>
                </c:pt>
                <c:pt idx="195">
                  <c:v>6.8239597317631961E-3</c:v>
                </c:pt>
                <c:pt idx="196">
                  <c:v>6.8395622515993182E-3</c:v>
                </c:pt>
                <c:pt idx="197">
                  <c:v>6.8551852329878926E-3</c:v>
                </c:pt>
                <c:pt idx="198">
                  <c:v>6.8708286759289194E-3</c:v>
                </c:pt>
                <c:pt idx="199">
                  <c:v>6.9023161010228762E-3</c:v>
                </c:pt>
                <c:pt idx="200">
                  <c:v>6.9336070624981261E-3</c:v>
                </c:pt>
                <c:pt idx="201">
                  <c:v>6.9493528128816706E-3</c:v>
                </c:pt>
                <c:pt idx="202">
                  <c:v>6.9651190248176675E-3</c:v>
                </c:pt>
                <c:pt idx="203">
                  <c:v>6.9809056983061168E-3</c:v>
                </c:pt>
                <c:pt idx="204">
                  <c:v>7.0206800545946635E-3</c:v>
                </c:pt>
                <c:pt idx="205">
                  <c:v>7.0601459885555329E-3</c:v>
                </c:pt>
                <c:pt idx="206">
                  <c:v>7.0601459885555329E-3</c:v>
                </c:pt>
                <c:pt idx="207">
                  <c:v>7.0760554311188884E-3</c:v>
                </c:pt>
                <c:pt idx="208">
                  <c:v>7.0919853353146323E-3</c:v>
                </c:pt>
                <c:pt idx="209">
                  <c:v>7.1240543221406938E-3</c:v>
                </c:pt>
                <c:pt idx="210">
                  <c:v>7.1559095675421958E-3</c:v>
                </c:pt>
                <c:pt idx="211">
                  <c:v>7.1719417794202656E-3</c:v>
                </c:pt>
                <c:pt idx="212">
                  <c:v>7.1879944528507878E-3</c:v>
                </c:pt>
                <c:pt idx="213">
                  <c:v>7.2040675879136984E-3</c:v>
                </c:pt>
                <c:pt idx="214">
                  <c:v>7.2364275188085969E-3</c:v>
                </c:pt>
                <c:pt idx="215">
                  <c:v>7.2685647436099288E-3</c:v>
                </c:pt>
                <c:pt idx="216">
                  <c:v>7.2847401864351014E-3</c:v>
                </c:pt>
                <c:pt idx="217">
                  <c:v>7.3009360908926624E-3</c:v>
                </c:pt>
                <c:pt idx="218">
                  <c:v>7.3171524569026758E-3</c:v>
                </c:pt>
                <c:pt idx="219">
                  <c:v>7.3498034433239212E-3</c:v>
                </c:pt>
                <c:pt idx="220">
                  <c:v>7.3822225367869976E-3</c:v>
                </c:pt>
                <c:pt idx="221">
                  <c:v>7.398541210639209E-3</c:v>
                </c:pt>
                <c:pt idx="222">
                  <c:v>7.4148803462037449E-3</c:v>
                </c:pt>
                <c:pt idx="223">
                  <c:v>7.4312399433207332E-3</c:v>
                </c:pt>
                <c:pt idx="224">
                  <c:v>7.4641820984844287E-3</c:v>
                </c:pt>
                <c:pt idx="225">
                  <c:v>7.4968829478727628E-3</c:v>
                </c:pt>
                <c:pt idx="226">
                  <c:v>7.5133448529918212E-3</c:v>
                </c:pt>
                <c:pt idx="227">
                  <c:v>7.5298272198232041E-3</c:v>
                </c:pt>
                <c:pt idx="228">
                  <c:v>7.5463300481271034E-3</c:v>
                </c:pt>
                <c:pt idx="229">
                  <c:v>7.5795634871944628E-3</c:v>
                </c:pt>
                <c:pt idx="230">
                  <c:v>7.6125459779063931E-3</c:v>
                </c:pt>
                <c:pt idx="231">
                  <c:v>7.6291511143722346E-3</c:v>
                </c:pt>
                <c:pt idx="232">
                  <c:v>7.6457767125504006E-3</c:v>
                </c:pt>
                <c:pt idx="233">
                  <c:v>7.662422772281019E-3</c:v>
                </c:pt>
                <c:pt idx="234">
                  <c:v>7.6959476123317216E-3</c:v>
                </c:pt>
                <c:pt idx="235">
                  <c:v>7.7292116277671852E-3</c:v>
                </c:pt>
                <c:pt idx="236">
                  <c:v>7.7459599958196179E-3</c:v>
                </c:pt>
                <c:pt idx="237">
                  <c:v>7.7627288255044391E-3</c:v>
                </c:pt>
                <c:pt idx="238">
                  <c:v>7.7795181167417127E-3</c:v>
                </c:pt>
                <c:pt idx="239">
                  <c:v>7.8133344768005486E-3</c:v>
                </c:pt>
                <c:pt idx="240">
                  <c:v>7.8468798985742438E-3</c:v>
                </c:pt>
                <c:pt idx="241">
                  <c:v>7.8637714982132678E-3</c:v>
                </c:pt>
                <c:pt idx="242">
                  <c:v>7.8806835594846802E-3</c:v>
                </c:pt>
                <c:pt idx="243">
                  <c:v>7.8976160824684172E-3</c:v>
                </c:pt>
                <c:pt idx="244">
                  <c:v>7.9403123866206293E-3</c:v>
                </c:pt>
                <c:pt idx="245">
                  <c:v>7.982585622592353E-3</c:v>
                </c:pt>
                <c:pt idx="246">
                  <c:v>7.9996409156901649E-3</c:v>
                </c:pt>
                <c:pt idx="247">
                  <c:v>8.0167166704203652E-3</c:v>
                </c:pt>
                <c:pt idx="248">
                  <c:v>8.0597790181080597E-3</c:v>
                </c:pt>
                <c:pt idx="249">
                  <c:v>8.1024023699161063E-3</c:v>
                </c:pt>
                <c:pt idx="250">
                  <c:v>8.1024023699161063E-3</c:v>
                </c:pt>
                <c:pt idx="251">
                  <c:v>8.1196008949202536E-3</c:v>
                </c:pt>
                <c:pt idx="252">
                  <c:v>8.1368198817166615E-3</c:v>
                </c:pt>
                <c:pt idx="253">
                  <c:v>8.1715115358527157E-3</c:v>
                </c:pt>
                <c:pt idx="254">
                  <c:v>8.205900445945602E-3</c:v>
                </c:pt>
                <c:pt idx="255">
                  <c:v>8.2232217413036324E-3</c:v>
                </c:pt>
                <c:pt idx="256">
                  <c:v>8.2405634983739873E-3</c:v>
                </c:pt>
                <c:pt idx="257">
                  <c:v>8.2579281764694201E-3</c:v>
                </c:pt>
                <c:pt idx="258">
                  <c:v>8.2929610340176652E-3</c:v>
                </c:pt>
                <c:pt idx="259">
                  <c:v>8.3277292242911471E-3</c:v>
                </c:pt>
                <c:pt idx="260">
                  <c:v>8.3452675294193313E-3</c:v>
                </c:pt>
                <c:pt idx="261">
                  <c:v>8.3628410517366802E-3</c:v>
                </c:pt>
                <c:pt idx="262">
                  <c:v>8.3804497914030662E-3</c:v>
                </c:pt>
                <c:pt idx="263">
                  <c:v>8.4159814001250055E-3</c:v>
                </c:pt>
                <c:pt idx="264">
                  <c:v>8.4512369226796835E-3</c:v>
                </c:pt>
                <c:pt idx="265">
                  <c:v>8.4690217487715103E-3</c:v>
                </c:pt>
                <c:pt idx="266">
                  <c:v>8.4868417921324379E-3</c:v>
                </c:pt>
                <c:pt idx="267">
                  <c:v>8.5046970528424026E-3</c:v>
                </c:pt>
                <c:pt idx="268">
                  <c:v>8.5407275791915538E-3</c:v>
                </c:pt>
                <c:pt idx="269">
                  <c:v>8.576470268693015E-3</c:v>
                </c:pt>
                <c:pt idx="270">
                  <c:v>8.5945016159083565E-3</c:v>
                </c:pt>
                <c:pt idx="271">
                  <c:v>8.612568180552671E-3</c:v>
                </c:pt>
                <c:pt idx="272">
                  <c:v>8.6306699625460226E-3</c:v>
                </c:pt>
                <c:pt idx="273">
                  <c:v>8.6764141533812733E-3</c:v>
                </c:pt>
                <c:pt idx="274">
                  <c:v>8.7217071327483353E-3</c:v>
                </c:pt>
                <c:pt idx="275">
                  <c:v>8.7217071327483353E-3</c:v>
                </c:pt>
                <c:pt idx="276">
                  <c:v>8.7400202188359088E-3</c:v>
                </c:pt>
                <c:pt idx="277">
                  <c:v>8.7583685224323915E-3</c:v>
                </c:pt>
                <c:pt idx="278">
                  <c:v>8.7953973978649458E-3</c:v>
                </c:pt>
                <c:pt idx="279">
                  <c:v>8.8321139104685642E-3</c:v>
                </c:pt>
                <c:pt idx="280">
                  <c:v>8.850638300970104E-3</c:v>
                </c:pt>
                <c:pt idx="281">
                  <c:v>8.8691979089006168E-3</c:v>
                </c:pt>
                <c:pt idx="282">
                  <c:v>8.8877927342601026E-3</c:v>
                </c:pt>
                <c:pt idx="283">
                  <c:v>8.9253210484496748E-3</c:v>
                </c:pt>
                <c:pt idx="284">
                  <c:v>8.9625242099078406E-3</c:v>
                </c:pt>
                <c:pt idx="285">
                  <c:v>8.9812951224921278E-3</c:v>
                </c:pt>
                <c:pt idx="286">
                  <c:v>9.000101252425452E-3</c:v>
                </c:pt>
                <c:pt idx="287">
                  <c:v>9.0189425999476214E-3</c:v>
                </c:pt>
                <c:pt idx="288">
                  <c:v>9.0569705340026729E-3</c:v>
                </c:pt>
                <c:pt idx="289">
                  <c:v>9.0946601643260294E-3</c:v>
                </c:pt>
                <c:pt idx="290">
                  <c:v>9.1136775991529362E-3</c:v>
                </c:pt>
                <c:pt idx="291">
                  <c:v>9.132730251408816E-3</c:v>
                </c:pt>
                <c:pt idx="292">
                  <c:v>9.151818121253541E-3</c:v>
                </c:pt>
                <c:pt idx="293">
                  <c:v>9.190345860172755E-3</c:v>
                </c:pt>
                <c:pt idx="294">
                  <c:v>9.22852177556166E-3</c:v>
                </c:pt>
                <c:pt idx="295">
                  <c:v>9.2477857329509305E-3</c:v>
                </c:pt>
                <c:pt idx="296">
                  <c:v>9.2670849077691742E-3</c:v>
                </c:pt>
                <c:pt idx="297">
                  <c:v>9.315870516302116E-3</c:v>
                </c:pt>
                <c:pt idx="298">
                  <c:v>9.3641090454532616E-3</c:v>
                </c:pt>
                <c:pt idx="299">
                  <c:v>9.3641090454532616E-3</c:v>
                </c:pt>
                <c:pt idx="300">
                  <c:v>9.3836195256447041E-3</c:v>
                </c:pt>
                <c:pt idx="301">
                  <c:v>9.4031652235049279E-3</c:v>
                </c:pt>
                <c:pt idx="302">
                  <c:v>9.4227461387941247E-3</c:v>
                </c:pt>
                <c:pt idx="303">
                  <c:v>9.462274057492337E-3</c:v>
                </c:pt>
                <c:pt idx="304">
                  <c:v>9.5014219760791718E-3</c:v>
                </c:pt>
                <c:pt idx="305">
                  <c:v>9.5211789793925306E-3</c:v>
                </c:pt>
                <c:pt idx="306">
                  <c:v>9.5510116130359535E-3</c:v>
                </c:pt>
                <c:pt idx="307">
                  <c:v>9.600826940365792E-3</c:v>
                </c:pt>
                <c:pt idx="308">
                  <c:v>9.600826940365792E-3</c:v>
                </c:pt>
                <c:pt idx="309">
                  <c:v>9.6404605692779199E-3</c:v>
                </c:pt>
                <c:pt idx="310">
                  <c:v>9.6604640960329391E-3</c:v>
                </c:pt>
                <c:pt idx="311">
                  <c:v>9.6805028403768034E-3</c:v>
                </c:pt>
                <c:pt idx="312">
                  <c:v>9.700576802389449E-3</c:v>
                </c:pt>
                <c:pt idx="313">
                  <c:v>9.7411056873308866E-3</c:v>
                </c:pt>
                <c:pt idx="314">
                  <c:v>9.7812248272077795E-3</c:v>
                </c:pt>
                <c:pt idx="315">
                  <c:v>9.8014748775643312E-3</c:v>
                </c:pt>
                <c:pt idx="316">
                  <c:v>9.8217601456696002E-3</c:v>
                </c:pt>
                <c:pt idx="317">
                  <c:v>9.8420806314436504E-3</c:v>
                </c:pt>
                <c:pt idx="318">
                  <c:v>9.8831103044627611E-3</c:v>
                </c:pt>
                <c:pt idx="319">
                  <c:v>9.9237147517072799E-3</c:v>
                </c:pt>
                <c:pt idx="320">
                  <c:v>9.9442113261449805E-3</c:v>
                </c:pt>
                <c:pt idx="321">
                  <c:v>9.9647431181715262E-3</c:v>
                </c:pt>
                <c:pt idx="322">
                  <c:v>9.9853101281066614E-3</c:v>
                </c:pt>
                <c:pt idx="323">
                  <c:v>1.0026840797836556E-2</c:v>
                </c:pt>
                <c:pt idx="324">
                  <c:v>1.0067930345014631E-2</c:v>
                </c:pt>
                <c:pt idx="325">
                  <c:v>1.0088673443613416E-2</c:v>
                </c:pt>
                <c:pt idx="326">
                  <c:v>1.0109438153165229E-2</c:v>
                </c:pt>
                <c:pt idx="327">
                  <c:v>1.01301700462475E-2</c:v>
                </c:pt>
                <c:pt idx="328">
                  <c:v>1.0192617875011578E-2</c:v>
                </c:pt>
                <c:pt idx="329">
                  <c:v>1.0253586512893875E-2</c:v>
                </c:pt>
                <c:pt idx="330">
                  <c:v>1.0273993442000418E-2</c:v>
                </c:pt>
                <c:pt idx="331">
                  <c:v>1.0325222826355063E-2</c:v>
                </c:pt>
                <c:pt idx="332">
                  <c:v>1.0375331735676951E-2</c:v>
                </c:pt>
                <c:pt idx="333">
                  <c:v>1.0395460123993061E-2</c:v>
                </c:pt>
                <c:pt idx="334">
                  <c:v>1.0415542088804131E-2</c:v>
                </c:pt>
                <c:pt idx="335">
                  <c:v>1.0455854938555831E-2</c:v>
                </c:pt>
                <c:pt idx="336">
                  <c:v>1.0495405712918071E-2</c:v>
                </c:pt>
                <c:pt idx="337">
                  <c:v>1.0515255560044068E-2</c:v>
                </c:pt>
                <c:pt idx="338">
                  <c:v>1.053505898374496E-2</c:v>
                </c:pt>
                <c:pt idx="339">
                  <c:v>1.0554815983860877E-2</c:v>
                </c:pt>
                <c:pt idx="340">
                  <c:v>1.0604444892783338E-2</c:v>
                </c:pt>
                <c:pt idx="341">
                  <c:v>1.0652904630825688E-2</c:v>
                </c:pt>
                <c:pt idx="342">
                  <c:v>1.0652904630825688E-2</c:v>
                </c:pt>
                <c:pt idx="343">
                  <c:v>1.0672383089511683E-2</c:v>
                </c:pt>
                <c:pt idx="344">
                  <c:v>1.0691815124532766E-2</c:v>
                </c:pt>
                <c:pt idx="345">
                  <c:v>1.0730844296960029E-2</c:v>
                </c:pt>
                <c:pt idx="346">
                  <c:v>1.0769079028527528E-2</c:v>
                </c:pt>
                <c:pt idx="347">
                  <c:v>1.0788278945383922E-2</c:v>
                </c:pt>
                <c:pt idx="348">
                  <c:v>1.0807432438735276E-2</c:v>
                </c:pt>
                <c:pt idx="349">
                  <c:v>1.0826539508261845E-2</c:v>
                </c:pt>
                <c:pt idx="350">
                  <c:v>1.0864926792439888E-2</c:v>
                </c:pt>
                <c:pt idx="351">
                  <c:v>1.0902503549958809E-2</c:v>
                </c:pt>
                <c:pt idx="352">
                  <c:v>1.0921378501240753E-2</c:v>
                </c:pt>
                <c:pt idx="353">
                  <c:v>1.0940207028697913E-2</c:v>
                </c:pt>
                <c:pt idx="354">
                  <c:v>1.0958989132570096E-2</c:v>
                </c:pt>
                <c:pt idx="355">
                  <c:v>1.0996734488610826E-2</c:v>
                </c:pt>
                <c:pt idx="356">
                  <c:v>1.1033653310530411E-2</c:v>
                </c:pt>
                <c:pt idx="357">
                  <c:v>1.1052203295758289E-2</c:v>
                </c:pt>
                <c:pt idx="358">
                  <c:v>1.1070706857161383E-2</c:v>
                </c:pt>
                <c:pt idx="359">
                  <c:v>1.1089163994819629E-2</c:v>
                </c:pt>
                <c:pt idx="360">
                  <c:v>1.1126267377932209E-2</c:v>
                </c:pt>
                <c:pt idx="361">
                  <c:v>1.1162528307684383E-2</c:v>
                </c:pt>
                <c:pt idx="362">
                  <c:v>1.1180753326458515E-2</c:v>
                </c:pt>
                <c:pt idx="363">
                  <c:v>1.1198931921407862E-2</c:v>
                </c:pt>
                <c:pt idx="364">
                  <c:v>1.1217064092532425E-2</c:v>
                </c:pt>
                <c:pt idx="365">
                  <c:v>1.1262690896407523E-2</c:v>
                </c:pt>
                <c:pt idx="366">
                  <c:v>1.1307028590943347E-2</c:v>
                </c:pt>
                <c:pt idx="367">
                  <c:v>1.1307028590943347E-2</c:v>
                </c:pt>
                <c:pt idx="368">
                  <c:v>1.1324882219119203E-2</c:v>
                </c:pt>
                <c:pt idx="369">
                  <c:v>1.1342689423470276E-2</c:v>
                </c:pt>
                <c:pt idx="370">
                  <c:v>1.1378508706769708E-2</c:v>
                </c:pt>
                <c:pt idx="371">
                  <c:v>1.1413454001907297E-2</c:v>
                </c:pt>
                <c:pt idx="372">
                  <c:v>1.143102908689464E-2</c:v>
                </c:pt>
                <c:pt idx="373">
                  <c:v>1.1448557747977262E-2</c:v>
                </c:pt>
                <c:pt idx="374">
                  <c:v>1.1466039984995291E-2</c:v>
                </c:pt>
                <c:pt idx="375">
                  <c:v>1.150121713192398E-2</c:v>
                </c:pt>
                <c:pt idx="376">
                  <c:v>1.1535504694339949E-2</c:v>
                </c:pt>
                <c:pt idx="377">
                  <c:v>1.1552754811834376E-2</c:v>
                </c:pt>
                <c:pt idx="378">
                  <c:v>1.1569958505344147E-2</c:v>
                </c:pt>
                <c:pt idx="379">
                  <c:v>1.1587115775029133E-2</c:v>
                </c:pt>
                <c:pt idx="380">
                  <c:v>1.1621650721558296E-2</c:v>
                </c:pt>
                <c:pt idx="381">
                  <c:v>1.1655280613762642E-2</c:v>
                </c:pt>
                <c:pt idx="382">
                  <c:v>1.1672205763524346E-2</c:v>
                </c:pt>
                <c:pt idx="383">
                  <c:v>1.1689084489301393E-2</c:v>
                </c:pt>
                <c:pt idx="384">
                  <c:v>1.1705916791013848E-2</c:v>
                </c:pt>
                <c:pt idx="385">
                  <c:v>1.1739809468851448E-2</c:v>
                </c:pt>
                <c:pt idx="386">
                  <c:v>1.1772781757937167E-2</c:v>
                </c:pt>
                <c:pt idx="387">
                  <c:v>1.1789388579774851E-2</c:v>
                </c:pt>
                <c:pt idx="388">
                  <c:v>1.1805982177710561E-2</c:v>
                </c:pt>
                <c:pt idx="389">
                  <c:v>1.1822569192032617E-2</c:v>
                </c:pt>
                <c:pt idx="390">
                  <c:v>1.1856111718149265E-2</c:v>
                </c:pt>
                <c:pt idx="391">
                  <c:v>1.1888851412145129E-2</c:v>
                </c:pt>
                <c:pt idx="392">
                  <c:v>1.1905405507839362E-2</c:v>
                </c:pt>
                <c:pt idx="393">
                  <c:v>1.1921953019999876E-2</c:v>
                </c:pt>
                <c:pt idx="394">
                  <c:v>1.1938493948226991E-2</c:v>
                </c:pt>
                <c:pt idx="395">
                  <c:v>1.1971951969327321E-2</c:v>
                </c:pt>
                <c:pt idx="396">
                  <c:v>1.2004591824679167E-2</c:v>
                </c:pt>
                <c:pt idx="397">
                  <c:v>1.2021099834518267E-2</c:v>
                </c:pt>
                <c:pt idx="398">
                  <c:v>1.2037601260503905E-2</c:v>
                </c:pt>
                <c:pt idx="399">
                  <c:v>1.2054096102955825E-2</c:v>
                </c:pt>
                <c:pt idx="400">
                  <c:v>1.2087469671637763E-2</c:v>
                </c:pt>
                <c:pt idx="401">
                  <c:v>1.212000963542792E-2</c:v>
                </c:pt>
                <c:pt idx="402">
                  <c:v>1.213647155917208E-2</c:v>
                </c:pt>
                <c:pt idx="403">
                  <c:v>1.2152926899302585E-2</c:v>
                </c:pt>
                <c:pt idx="404">
                  <c:v>1.2203074054323082E-2</c:v>
                </c:pt>
                <c:pt idx="405">
                  <c:v>1.2251520681800798E-2</c:v>
                </c:pt>
                <c:pt idx="406">
                  <c:v>1.2267929935756428E-2</c:v>
                </c:pt>
                <c:pt idx="407">
                  <c:v>1.2284332606178339E-2</c:v>
                </c:pt>
                <c:pt idx="408">
                  <c:v>1.2317537425978742E-2</c:v>
                </c:pt>
                <c:pt idx="409">
                  <c:v>1.234987745013072E-2</c:v>
                </c:pt>
                <c:pt idx="410">
                  <c:v>1.2366247201844871E-2</c:v>
                </c:pt>
                <c:pt idx="411">
                  <c:v>1.2382610369785496E-2</c:v>
                </c:pt>
                <c:pt idx="412">
                  <c:v>1.2398966954032531E-2</c:v>
                </c:pt>
                <c:pt idx="413">
                  <c:v>1.2440470298873407E-2</c:v>
                </c:pt>
                <c:pt idx="414">
                  <c:v>1.2480651119144426E-2</c:v>
                </c:pt>
                <c:pt idx="415">
                  <c:v>1.2496968200910175E-2</c:v>
                </c:pt>
                <c:pt idx="416">
                  <c:v>1.2513278698982333E-2</c:v>
                </c:pt>
                <c:pt idx="417">
                  <c:v>1.2546314973791439E-2</c:v>
                </c:pt>
                <c:pt idx="418">
                  <c:v>1.2578454853935384E-2</c:v>
                </c:pt>
                <c:pt idx="419">
                  <c:v>1.2594732433299782E-2</c:v>
                </c:pt>
                <c:pt idx="420">
                  <c:v>1.2611003428890655E-2</c:v>
                </c:pt>
                <c:pt idx="421">
                  <c:v>1.2627267840867873E-2</c:v>
                </c:pt>
                <c:pt idx="422">
                  <c:v>1.2660219917908222E-2</c:v>
                </c:pt>
                <c:pt idx="423">
                  <c:v>1.269225965088161E-2</c:v>
                </c:pt>
                <c:pt idx="424">
                  <c:v>1.2708491144071132E-2</c:v>
                </c:pt>
                <c:pt idx="425">
                  <c:v>1.2724716053407192E-2</c:v>
                </c:pt>
                <c:pt idx="426">
                  <c:v>1.2740934379129598E-2</c:v>
                </c:pt>
                <c:pt idx="427">
                  <c:v>1.2773802307615156E-2</c:v>
                </c:pt>
                <c:pt idx="428">
                  <c:v>1.2805741844204022E-2</c:v>
                </c:pt>
                <c:pt idx="429">
                  <c:v>1.2821927251138732E-2</c:v>
                </c:pt>
                <c:pt idx="430">
                  <c:v>1.2838106074219979E-2</c:v>
                </c:pt>
                <c:pt idx="431">
                  <c:v>1.2854278313687573E-2</c:v>
                </c:pt>
                <c:pt idx="432">
                  <c:v>1.2895368812171348E-2</c:v>
                </c:pt>
                <c:pt idx="433">
                  <c:v>1.2935040754182836E-2</c:v>
                </c:pt>
                <c:pt idx="434">
                  <c:v>1.2951173491009271E-2</c:v>
                </c:pt>
                <c:pt idx="435">
                  <c:v>1.296729964406218E-2</c:v>
                </c:pt>
                <c:pt idx="436">
                  <c:v>1.2999999420202357E-2</c:v>
                </c:pt>
                <c:pt idx="437">
                  <c:v>1.3031738418618488E-2</c:v>
                </c:pt>
                <c:pt idx="438">
                  <c:v>1.3047831652883701E-2</c:v>
                </c:pt>
                <c:pt idx="439">
                  <c:v>1.3063918303375388E-2</c:v>
                </c:pt>
                <c:pt idx="440">
                  <c:v>1.3079998370013612E-2</c:v>
                </c:pt>
                <c:pt idx="441">
                  <c:v>1.3112614141244094E-2</c:v>
                </c:pt>
                <c:pt idx="442">
                  <c:v>1.3144252799150991E-2</c:v>
                </c:pt>
                <c:pt idx="443">
                  <c:v>1.3160299947001519E-2</c:v>
                </c:pt>
                <c:pt idx="444">
                  <c:v>1.3176340511078521E-2</c:v>
                </c:pt>
                <c:pt idx="445">
                  <c:v>1.3192368375953833E-2</c:v>
                </c:pt>
                <c:pt idx="446">
                  <c:v>1.3224777872240523E-2</c:v>
                </c:pt>
                <c:pt idx="447">
                  <c:v>1.3256071537819381E-2</c:v>
                </c:pt>
                <c:pt idx="448">
                  <c:v>1.327188913840871E-2</c:v>
                </c:pt>
                <c:pt idx="449">
                  <c:v>1.3287663462975274E-2</c:v>
                </c:pt>
                <c:pt idx="450">
                  <c:v>1.3303394511678945E-2</c:v>
                </c:pt>
                <c:pt idx="451">
                  <c:v>1.3335206290969737E-2</c:v>
                </c:pt>
                <c:pt idx="452">
                  <c:v>1.336588594658572E-2</c:v>
                </c:pt>
                <c:pt idx="453">
                  <c:v>1.3381400615335437E-2</c:v>
                </c:pt>
                <c:pt idx="454">
                  <c:v>1.3396872008142324E-2</c:v>
                </c:pt>
                <c:pt idx="455">
                  <c:v>1.341230012484651E-2</c:v>
                </c:pt>
                <c:pt idx="456">
                  <c:v>1.3443514095987652E-2</c:v>
                </c:pt>
                <c:pt idx="457">
                  <c:v>1.3481438119975486E-2</c:v>
                </c:pt>
                <c:pt idx="458">
                  <c:v>1.350396002907317E-2</c:v>
                </c:pt>
                <c:pt idx="459">
                  <c:v>1.350396002907317E-2</c:v>
                </c:pt>
                <c:pt idx="460">
                  <c:v>1.3519085213617998E-2</c:v>
                </c:pt>
                <c:pt idx="461">
                  <c:v>1.3549701281565518E-2</c:v>
                </c:pt>
                <c:pt idx="462">
                  <c:v>1.3579153191409787E-2</c:v>
                </c:pt>
                <c:pt idx="463">
                  <c:v>1.3594061995760853E-2</c:v>
                </c:pt>
                <c:pt idx="464">
                  <c:v>1.3608927524009218E-2</c:v>
                </c:pt>
                <c:pt idx="465">
                  <c:v>1.3623749776074945E-2</c:v>
                </c:pt>
                <c:pt idx="466">
                  <c:v>1.3653767842081166E-2</c:v>
                </c:pt>
                <c:pt idx="467">
                  <c:v>1.368260602371052E-2</c:v>
                </c:pt>
                <c:pt idx="468">
                  <c:v>1.3697211895422612E-2</c:v>
                </c:pt>
                <c:pt idx="469">
                  <c:v>1.3711774490952067E-2</c:v>
                </c:pt>
                <c:pt idx="470">
                  <c:v>1.372629381037882E-2</c:v>
                </c:pt>
                <c:pt idx="471">
                  <c:v>1.3755713772019007E-2</c:v>
                </c:pt>
                <c:pt idx="472">
                  <c:v>1.3783938326819012E-2</c:v>
                </c:pt>
                <c:pt idx="473">
                  <c:v>1.3798241265652322E-2</c:v>
                </c:pt>
                <c:pt idx="474">
                  <c:v>1.3812500928223059E-2</c:v>
                </c:pt>
                <c:pt idx="475">
                  <c:v>1.3826717314691095E-2</c:v>
                </c:pt>
                <c:pt idx="476">
                  <c:v>1.385553906594339E-2</c:v>
                </c:pt>
                <c:pt idx="477">
                  <c:v>1.3883150098976671E-2</c:v>
                </c:pt>
                <c:pt idx="478">
                  <c:v>1.3897150104611455E-2</c:v>
                </c:pt>
                <c:pt idx="479">
                  <c:v>1.3911106833983666E-2</c:v>
                </c:pt>
                <c:pt idx="480">
                  <c:v>1.3925020287253176E-2</c:v>
                </c:pt>
                <c:pt idx="481">
                  <c:v>1.3953243718605179E-2</c:v>
                </c:pt>
                <c:pt idx="482">
                  <c:v>1.3980241338344968E-2</c:v>
                </c:pt>
                <c:pt idx="483">
                  <c:v>1.3993938410541418E-2</c:v>
                </c:pt>
                <c:pt idx="484">
                  <c:v>1.4007592206555231E-2</c:v>
                </c:pt>
                <c:pt idx="485">
                  <c:v>1.4021202726386406E-2</c:v>
                </c:pt>
                <c:pt idx="486">
                  <c:v>1.4048827724808532E-2</c:v>
                </c:pt>
                <c:pt idx="487">
                  <c:v>1.4075212043165308E-2</c:v>
                </c:pt>
                <c:pt idx="488">
                  <c:v>1.4088606181843488E-2</c:v>
                </c:pt>
                <c:pt idx="489">
                  <c:v>1.4101957044099223E-2</c:v>
                </c:pt>
                <c:pt idx="490">
                  <c:v>1.4115264630252256E-2</c:v>
                </c:pt>
                <c:pt idx="491">
                  <c:v>1.4142291079464187E-2</c:v>
                </c:pt>
                <c:pt idx="492">
                  <c:v>1.4168062211918908E-2</c:v>
                </c:pt>
                <c:pt idx="493">
                  <c:v>1.4181153416679138E-2</c:v>
                </c:pt>
                <c:pt idx="494">
                  <c:v>1.4194201345176793E-2</c:v>
                </c:pt>
                <c:pt idx="495">
                  <c:v>1.4207205997252004E-2</c:v>
                </c:pt>
                <c:pt idx="496">
                  <c:v>1.4240346115641511E-2</c:v>
                </c:pt>
                <c:pt idx="497">
                  <c:v>1.4271580113609517E-2</c:v>
                </c:pt>
                <c:pt idx="498">
                  <c:v>1.4284325107869478E-2</c:v>
                </c:pt>
                <c:pt idx="499">
                  <c:v>1.4297026825866865E-2</c:v>
                </c:pt>
                <c:pt idx="500">
                  <c:v>1.432942021064143E-2</c:v>
                </c:pt>
                <c:pt idx="501">
                  <c:v>1.4359886270796096E-2</c:v>
                </c:pt>
                <c:pt idx="502">
                  <c:v>1.4359886270796096E-2</c:v>
                </c:pt>
                <c:pt idx="503">
                  <c:v>1.4372328330738426E-2</c:v>
                </c:pt>
                <c:pt idx="504">
                  <c:v>1.4384727114338247E-2</c:v>
                </c:pt>
                <c:pt idx="505">
                  <c:v>1.4409957185250732E-2</c:v>
                </c:pt>
                <c:pt idx="506">
                  <c:v>1.4433889485152562E-2</c:v>
                </c:pt>
                <c:pt idx="507">
                  <c:v>1.4446071886879963E-2</c:v>
                </c:pt>
                <c:pt idx="508">
                  <c:v>1.4458211012264854E-2</c:v>
                </c:pt>
                <c:pt idx="509">
                  <c:v>1.44703068612273E-2</c:v>
                </c:pt>
                <c:pt idx="510">
                  <c:v>1.4494937885354275E-2</c:v>
                </c:pt>
                <c:pt idx="511">
                  <c:v>1.4518257493332243E-2</c:v>
                </c:pt>
                <c:pt idx="512">
                  <c:v>1.4530136960262396E-2</c:v>
                </c:pt>
                <c:pt idx="513">
                  <c:v>1.454197315085004E-2</c:v>
                </c:pt>
                <c:pt idx="514">
                  <c:v>1.4553773184919905E-2</c:v>
                </c:pt>
                <c:pt idx="515">
                  <c:v>1.4577947439384786E-2</c:v>
                </c:pt>
                <c:pt idx="516">
                  <c:v>1.4600939268678559E-2</c:v>
                </c:pt>
                <c:pt idx="517">
                  <c:v>1.4612729396432655E-2</c:v>
                </c:pt>
                <c:pt idx="518">
                  <c:v>1.469524468647343E-2</c:v>
                </c:pt>
                <c:pt idx="519">
                  <c:v>1.4777732669557508E-2</c:v>
                </c:pt>
                <c:pt idx="520">
                  <c:v>1.4860193345445083E-2</c:v>
                </c:pt>
                <c:pt idx="521">
                  <c:v>1.4942626714296026E-2</c:v>
                </c:pt>
                <c:pt idx="522">
                  <c:v>1.5025032775950464E-2</c:v>
                </c:pt>
                <c:pt idx="523">
                  <c:v>1.5107411530408399E-2</c:v>
                </c:pt>
                <c:pt idx="524">
                  <c:v>1.5189762977749766E-2</c:v>
                </c:pt>
                <c:pt idx="525">
                  <c:v>1.5272087117894628E-2</c:v>
                </c:pt>
                <c:pt idx="526">
                  <c:v>1.5354383950763051E-2</c:v>
                </c:pt>
                <c:pt idx="527">
                  <c:v>1.5436653476434969E-2</c:v>
                </c:pt>
                <c:pt idx="528">
                  <c:v>1.5518895694910384E-2</c:v>
                </c:pt>
                <c:pt idx="529">
                  <c:v>1.5601110606109359E-2</c:v>
                </c:pt>
                <c:pt idx="530">
                  <c:v>1.5706775366810533E-2</c:v>
                </c:pt>
                <c:pt idx="531">
                  <c:v>1.5777193462565009E-2</c:v>
                </c:pt>
                <c:pt idx="532">
                  <c:v>1.5847591495727897E-2</c:v>
                </c:pt>
                <c:pt idx="533">
                  <c:v>1.5929697177581303E-2</c:v>
                </c:pt>
                <c:pt idx="534">
                  <c:v>1.6011775552078333E-2</c:v>
                </c:pt>
                <c:pt idx="535">
                  <c:v>1.6093826619298923E-2</c:v>
                </c:pt>
                <c:pt idx="536">
                  <c:v>1.6175850379003265E-2</c:v>
                </c:pt>
                <c:pt idx="537">
                  <c:v>1.625784683135123E-2</c:v>
                </c:pt>
                <c:pt idx="538">
                  <c:v>1.6339815976182948E-2</c:v>
                </c:pt>
                <c:pt idx="539">
                  <c:v>1.6421757813578353E-2</c:v>
                </c:pt>
                <c:pt idx="540">
                  <c:v>1.6503672343537445E-2</c:v>
                </c:pt>
                <c:pt idx="541">
                  <c:v>1.6585559566060226E-2</c:v>
                </c:pt>
                <c:pt idx="542">
                  <c:v>1.6667419480986823E-2</c:v>
                </c:pt>
                <c:pt idx="543">
                  <c:v>1.6749252088397171E-2</c:v>
                </c:pt>
                <c:pt idx="544">
                  <c:v>1.6854425315404598E-2</c:v>
                </c:pt>
                <c:pt idx="545">
                  <c:v>1.6936195505463658E-2</c:v>
                </c:pt>
                <c:pt idx="546">
                  <c:v>1.7017938388006471E-2</c:v>
                </c:pt>
                <c:pt idx="547">
                  <c:v>1.7099653962953099E-2</c:v>
                </c:pt>
                <c:pt idx="548">
                  <c:v>1.7181342230223606E-2</c:v>
                </c:pt>
                <c:pt idx="549">
                  <c:v>1.7263003189817994E-2</c:v>
                </c:pt>
                <c:pt idx="550">
                  <c:v>1.7344636841816197E-2</c:v>
                </c:pt>
                <c:pt idx="551">
                  <c:v>1.7426243186058343E-2</c:v>
                </c:pt>
                <c:pt idx="552">
                  <c:v>1.7507822222704306E-2</c:v>
                </c:pt>
                <c:pt idx="553">
                  <c:v>1.7589373951514276E-2</c:v>
                </c:pt>
                <c:pt idx="554">
                  <c:v>1.7670898372648125E-2</c:v>
                </c:pt>
                <c:pt idx="555">
                  <c:v>1.7752395486025918E-2</c:v>
                </c:pt>
                <c:pt idx="556">
                  <c:v>1.7833865291567719E-2</c:v>
                </c:pt>
                <c:pt idx="557">
                  <c:v>1.7915307789353463E-2</c:v>
                </c:pt>
                <c:pt idx="558">
                  <c:v>1.7996722979303215E-2</c:v>
                </c:pt>
                <c:pt idx="559">
                  <c:v>1.8078110861416974E-2</c:v>
                </c:pt>
                <c:pt idx="560">
                  <c:v>1.8159471435694741E-2</c:v>
                </c:pt>
                <c:pt idx="561">
                  <c:v>1.8240804702056579E-2</c:v>
                </c:pt>
                <c:pt idx="562">
                  <c:v>1.8322110660582425E-2</c:v>
                </c:pt>
                <c:pt idx="563">
                  <c:v>1.8403389311192342E-2</c:v>
                </c:pt>
                <c:pt idx="564">
                  <c:v>1.8484640653886331E-2</c:v>
                </c:pt>
                <c:pt idx="565">
                  <c:v>1.8565864688584455E-2</c:v>
                </c:pt>
                <c:pt idx="566">
                  <c:v>1.864706141536665E-2</c:v>
                </c:pt>
                <c:pt idx="567">
                  <c:v>1.8728161874514981E-2</c:v>
                </c:pt>
                <c:pt idx="568">
                  <c:v>1.8808756035699759E-2</c:v>
                </c:pt>
                <c:pt idx="569">
                  <c:v>1.8888774938963238E-2</c:v>
                </c:pt>
                <c:pt idx="570">
                  <c:v>1.8968218583825802E-2</c:v>
                </c:pt>
                <c:pt idx="571">
                  <c:v>1.9047086969967708E-2</c:v>
                </c:pt>
                <c:pt idx="572">
                  <c:v>1.9125380096989275E-2</c:v>
                </c:pt>
                <c:pt idx="573">
                  <c:v>1.9203097964570759E-2</c:v>
                </c:pt>
                <c:pt idx="574">
                  <c:v>1.9280240572312479E-2</c:v>
                </c:pt>
                <c:pt idx="575">
                  <c:v>1.935680791973482E-2</c:v>
                </c:pt>
                <c:pt idx="576">
                  <c:v>1.9432800006677908E-2</c:v>
                </c:pt>
                <c:pt idx="577">
                  <c:v>1.9530714407745009E-2</c:v>
                </c:pt>
                <c:pt idx="578">
                  <c:v>1.95830583972878E-2</c:v>
                </c:pt>
                <c:pt idx="579">
                  <c:v>1.9657324700235179E-2</c:v>
                </c:pt>
                <c:pt idx="580">
                  <c:v>1.9731015741184521E-2</c:v>
                </c:pt>
                <c:pt idx="581">
                  <c:v>1.9804131519736146E-2</c:v>
                </c:pt>
                <c:pt idx="582">
                  <c:v>1.9923551268705708E-2</c:v>
                </c:pt>
                <c:pt idx="583">
                  <c:v>1.9989502008375126E-2</c:v>
                </c:pt>
                <c:pt idx="584">
                  <c:v>2.0060563275565713E-2</c:v>
                </c:pt>
                <c:pt idx="585">
                  <c:v>2.0141071747534767E-2</c:v>
                </c:pt>
                <c:pt idx="586">
                  <c:v>2.0200960017717762E-2</c:v>
                </c:pt>
                <c:pt idx="587">
                  <c:v>2.0270295492039736E-2</c:v>
                </c:pt>
                <c:pt idx="588">
                  <c:v>2.0339055701326103E-2</c:v>
                </c:pt>
                <c:pt idx="589">
                  <c:v>2.0416934391302988E-2</c:v>
                </c:pt>
                <c:pt idx="590">
                  <c:v>2.0474850323832783E-2</c:v>
                </c:pt>
                <c:pt idx="591">
                  <c:v>2.0541884736253735E-2</c:v>
                </c:pt>
                <c:pt idx="592">
                  <c:v>2.0608343882519975E-2</c:v>
                </c:pt>
                <c:pt idx="593">
                  <c:v>2.0674227762071951E-2</c:v>
                </c:pt>
                <c:pt idx="594">
                  <c:v>2.073953637474979E-2</c:v>
                </c:pt>
                <c:pt idx="595">
                  <c:v>2.0804269720313684E-2</c:v>
                </c:pt>
                <c:pt idx="596">
                  <c:v>2.0868427798204081E-2</c:v>
                </c:pt>
                <c:pt idx="597">
                  <c:v>2.0932010608341045E-2</c:v>
                </c:pt>
                <c:pt idx="598">
                  <c:v>2.1012914643652181E-2</c:v>
                </c:pt>
                <c:pt idx="599">
                  <c:v>2.1057450423835888E-2</c:v>
                </c:pt>
                <c:pt idx="600">
                  <c:v>2.1128097182918637E-2</c:v>
                </c:pt>
                <c:pt idx="601">
                  <c:v>2.1180589164480068E-2</c:v>
                </c:pt>
                <c:pt idx="602">
                  <c:v>2.1241295630893831E-2</c:v>
                </c:pt>
                <c:pt idx="603">
                  <c:v>2.1309970037854953E-2</c:v>
                </c:pt>
                <c:pt idx="604">
                  <c:v>2.1360982754545788E-2</c:v>
                </c:pt>
                <c:pt idx="605">
                  <c:v>2.1419963411304366E-2</c:v>
                </c:pt>
                <c:pt idx="606">
                  <c:v>2.1478368797511749E-2</c:v>
                </c:pt>
                <c:pt idx="607">
                  <c:v>2.1536198912928128E-2</c:v>
                </c:pt>
                <c:pt idx="608">
                  <c:v>2.1593453757393632E-2</c:v>
                </c:pt>
                <c:pt idx="609">
                  <c:v>2.1650133330508581E-2</c:v>
                </c:pt>
                <c:pt idx="610">
                  <c:v>2.1706237632033165E-2</c:v>
                </c:pt>
                <c:pt idx="611">
                  <c:v>2.1761766661647641E-2</c:v>
                </c:pt>
                <c:pt idx="612">
                  <c:v>2.1816720419272073E-2</c:v>
                </c:pt>
                <c:pt idx="613">
                  <c:v>2.1871098904426844E-2</c:v>
                </c:pt>
                <c:pt idx="614">
                  <c:v>2.1924902116952083E-2</c:v>
                </c:pt>
                <c:pt idx="615">
                  <c:v>2.1978130056607981E-2</c:v>
                </c:pt>
                <c:pt idx="616">
                  <c:v>2.2038257571495024E-2</c:v>
                </c:pt>
                <c:pt idx="617">
                  <c:v>2.2090252782671627E-2</c:v>
                </c:pt>
                <c:pt idx="618">
                  <c:v>2.2134362235641802E-2</c:v>
                </c:pt>
                <c:pt idx="619">
                  <c:v>2.2185587006786633E-2</c:v>
                </c:pt>
                <c:pt idx="620">
                  <c:v>2.2236923844047851E-2</c:v>
                </c:pt>
                <c:pt idx="621">
                  <c:v>2.2288375093548751E-2</c:v>
                </c:pt>
                <c:pt idx="622">
                  <c:v>2.2339940755289334E-2</c:v>
                </c:pt>
                <c:pt idx="623">
                  <c:v>2.2399013036675797E-2</c:v>
                </c:pt>
                <c:pt idx="624">
                  <c:v>2.2443415315329673E-2</c:v>
                </c:pt>
                <c:pt idx="625">
                  <c:v>2.2495324213869239E-2</c:v>
                </c:pt>
                <c:pt idx="626">
                  <c:v>2.2547347524728423E-2</c:v>
                </c:pt>
                <c:pt idx="627">
                  <c:v>2.2606942834135779E-2</c:v>
                </c:pt>
                <c:pt idx="628">
                  <c:v>2.2651737383965198E-2</c:v>
                </c:pt>
                <c:pt idx="629">
                  <c:v>2.270410393234279E-2</c:v>
                </c:pt>
                <c:pt idx="630">
                  <c:v>2.2756584893279808E-2</c:v>
                </c:pt>
                <c:pt idx="631">
                  <c:v>2.2809180266856188E-2</c:v>
                </c:pt>
                <c:pt idx="632">
                  <c:v>2.2861890053151868E-2</c:v>
                </c:pt>
                <c:pt idx="633">
                  <c:v>2.2914714252166846E-2</c:v>
                </c:pt>
                <c:pt idx="634">
                  <c:v>2.2979745411304542E-2</c:v>
                </c:pt>
                <c:pt idx="635">
                  <c:v>2.302829423190822E-2</c:v>
                </c:pt>
                <c:pt idx="636">
                  <c:v>2.3081478014086443E-2</c:v>
                </c:pt>
                <c:pt idx="637">
                  <c:v>2.3134776209303709E-2</c:v>
                </c:pt>
                <c:pt idx="638">
                  <c:v>2.3188188817400146E-2</c:v>
                </c:pt>
                <c:pt idx="639">
                  <c:v>2.3241715838615562E-2</c:v>
                </c:pt>
                <c:pt idx="640">
                  <c:v>2.3295357272870021E-2</c:v>
                </c:pt>
                <c:pt idx="641">
                  <c:v>2.3349113120323395E-2</c:v>
                </c:pt>
                <c:pt idx="642">
                  <c:v>2.3402983380975684E-2</c:v>
                </c:pt>
                <c:pt idx="643">
                  <c:v>2.3456968054826888E-2</c:v>
                </c:pt>
                <c:pt idx="644">
                  <c:v>2.3511067142036879E-2</c:v>
                </c:pt>
                <c:pt idx="645">
                  <c:v>2.3565280642605657E-2</c:v>
                </c:pt>
                <c:pt idx="646">
                  <c:v>2.3619608556533223E-2</c:v>
                </c:pt>
                <c:pt idx="647">
                  <c:v>2.3674050883979447E-2</c:v>
                </c:pt>
                <c:pt idx="648">
                  <c:v>2.3728607624864395E-2</c:v>
                </c:pt>
                <c:pt idx="649">
                  <c:v>2.3798920123887513E-2</c:v>
                </c:pt>
                <c:pt idx="650">
                  <c:v>2.3853738381580669E-2</c:v>
                </c:pt>
                <c:pt idx="651">
                  <c:v>2.3908671052952357E-2</c:v>
                </c:pt>
                <c:pt idx="652">
                  <c:v>2.3963718138082513E-2</c:v>
                </c:pt>
                <c:pt idx="653">
                  <c:v>2.4018879636971135E-2</c:v>
                </c:pt>
                <c:pt idx="654">
                  <c:v>2.4074155549698162E-2</c:v>
                </c:pt>
                <c:pt idx="655">
                  <c:v>2.4129545876343528E-2</c:v>
                </c:pt>
                <c:pt idx="656">
                  <c:v>2.4185050616907233E-2</c:v>
                </c:pt>
                <c:pt idx="657">
                  <c:v>2.4240669771469214E-2</c:v>
                </c:pt>
                <c:pt idx="658">
                  <c:v>2.4296403340109407E-2</c:v>
                </c:pt>
                <c:pt idx="659">
                  <c:v>2.4352251322827811E-2</c:v>
                </c:pt>
                <c:pt idx="660">
                  <c:v>2.4422706899140945E-2</c:v>
                </c:pt>
                <c:pt idx="661">
                  <c:v>2.4464290530739063E-2</c:v>
                </c:pt>
                <c:pt idx="662">
                  <c:v>2.4520481756091783E-2</c:v>
                </c:pt>
                <c:pt idx="663">
                  <c:v>2.4576787395682587E-2</c:v>
                </c:pt>
                <c:pt idx="664">
                  <c:v>2.4633207449751282E-2</c:v>
                </c:pt>
                <c:pt idx="665">
                  <c:v>2.4689741918137997E-2</c:v>
                </c:pt>
                <c:pt idx="666">
                  <c:v>2.4746390801082541E-2</c:v>
                </c:pt>
                <c:pt idx="667">
                  <c:v>2.4803154098504976E-2</c:v>
                </c:pt>
                <c:pt idx="668">
                  <c:v>2.4860031810565175E-2</c:v>
                </c:pt>
                <c:pt idx="669">
                  <c:v>2.4917023937183203E-2</c:v>
                </c:pt>
                <c:pt idx="670">
                  <c:v>2.497412818195599E-2</c:v>
                </c:pt>
                <c:pt idx="671">
                  <c:v>2.5030963302485887E-2</c:v>
                </c:pt>
                <c:pt idx="672">
                  <c:v>2.5087237625287528E-2</c:v>
                </c:pt>
                <c:pt idx="673">
                  <c:v>2.5142951150041171E-2</c:v>
                </c:pt>
                <c:pt idx="674">
                  <c:v>2.5198103876666877E-2</c:v>
                </c:pt>
                <c:pt idx="675">
                  <c:v>2.5252695804685032E-2</c:v>
                </c:pt>
                <c:pt idx="676">
                  <c:v>2.53067269340157E-2</c:v>
                </c:pt>
                <c:pt idx="677">
                  <c:v>2.5360197264339135E-2</c:v>
                </c:pt>
                <c:pt idx="678">
                  <c:v>2.541310679541553E-2</c:v>
                </c:pt>
                <c:pt idx="679">
                  <c:v>2.546545552692514E-2</c:v>
                </c:pt>
                <c:pt idx="680">
                  <c:v>2.5517243458708094E-2</c:v>
                </c:pt>
                <c:pt idx="681">
                  <c:v>2.5584818165311773E-2</c:v>
                </c:pt>
                <c:pt idx="682">
                  <c:v>2.56191369221348E-2</c:v>
                </c:pt>
                <c:pt idx="683">
                  <c:v>2.5669242453139063E-2</c:v>
                </c:pt>
                <c:pt idx="684">
                  <c:v>2.5718787183537373E-2</c:v>
                </c:pt>
                <c:pt idx="685">
                  <c:v>2.5785345078684685E-2</c:v>
                </c:pt>
                <c:pt idx="686">
                  <c:v>2.5829269842698732E-2</c:v>
                </c:pt>
                <c:pt idx="687">
                  <c:v>2.5864056568218885E-2</c:v>
                </c:pt>
                <c:pt idx="688">
                  <c:v>2.5911358093475556E-2</c:v>
                </c:pt>
                <c:pt idx="689">
                  <c:v>2.5958098816927233E-2</c:v>
                </c:pt>
                <c:pt idx="690">
                  <c:v>2.6004278738414044E-2</c:v>
                </c:pt>
                <c:pt idx="691">
                  <c:v>2.6049897857536308E-2</c:v>
                </c:pt>
                <c:pt idx="692">
                  <c:v>2.6094956174134154E-2</c:v>
                </c:pt>
                <c:pt idx="693">
                  <c:v>2.6139453688047709E-2</c:v>
                </c:pt>
                <c:pt idx="694">
                  <c:v>2.6183390399197037E-2</c:v>
                </c:pt>
                <c:pt idx="695">
                  <c:v>2.6226766307102523E-2</c:v>
                </c:pt>
                <c:pt idx="696">
                  <c:v>2.6269581411764165E-2</c:v>
                </c:pt>
                <c:pt idx="697">
                  <c:v>2.6311835712862219E-2</c:v>
                </c:pt>
                <c:pt idx="698">
                  <c:v>2.6353529210316751E-2</c:v>
                </c:pt>
                <c:pt idx="699">
                  <c:v>2.6410173784356061E-2</c:v>
                </c:pt>
                <c:pt idx="700">
                  <c:v>2.6435233793256074E-2</c:v>
                </c:pt>
                <c:pt idx="701">
                  <c:v>2.6475244878421123E-2</c:v>
                </c:pt>
                <c:pt idx="702">
                  <c:v>2.6514695159143287E-2</c:v>
                </c:pt>
                <c:pt idx="703">
                  <c:v>2.6553584635182759E-2</c:v>
                </c:pt>
                <c:pt idx="704">
                  <c:v>2.659191330629973E-2</c:v>
                </c:pt>
                <c:pt idx="705">
                  <c:v>2.6629681172494202E-2</c:v>
                </c:pt>
                <c:pt idx="706">
                  <c:v>2.6666888233526365E-2</c:v>
                </c:pt>
                <c:pt idx="707">
                  <c:v>2.6703534489076475E-2</c:v>
                </c:pt>
                <c:pt idx="708">
                  <c:v>2.6739619939224468E-2</c:v>
                </c:pt>
                <c:pt idx="709">
                  <c:v>2.6775144583570665E-2</c:v>
                </c:pt>
                <c:pt idx="710">
                  <c:v>2.6810108422115064E-2</c:v>
                </c:pt>
                <c:pt idx="711">
                  <c:v>2.6844511454537923E-2</c:v>
                </c:pt>
                <c:pt idx="712">
                  <c:v>2.687835368083924E-2</c:v>
                </c:pt>
                <c:pt idx="713">
                  <c:v>2.6911635100779208E-2</c:v>
                </c:pt>
                <c:pt idx="714">
                  <c:v>2.6944355714118018E-2</c:v>
                </c:pt>
                <c:pt idx="715">
                  <c:v>2.6976515520935607E-2</c:v>
                </c:pt>
                <c:pt idx="716">
                  <c:v>2.7008114520832294E-2</c:v>
                </c:pt>
                <c:pt idx="717">
                  <c:v>2.7039152713808079E-2</c:v>
                </c:pt>
                <c:pt idx="718">
                  <c:v>2.706963009970309E-2</c:v>
                </c:pt>
                <c:pt idx="719">
                  <c:v>2.7099546678357456E-2</c:v>
                </c:pt>
                <c:pt idx="720">
                  <c:v>2.7128902449611303E-2</c:v>
                </c:pt>
                <c:pt idx="721">
                  <c:v>2.715769741330476E-2</c:v>
                </c:pt>
                <c:pt idx="722">
                  <c:v>2.7185931569357891E-2</c:v>
                </c:pt>
                <c:pt idx="723">
                  <c:v>2.7213800738730143E-2</c:v>
                </c:pt>
                <c:pt idx="724">
                  <c:v>2.7241560876358761E-2</c:v>
                </c:pt>
                <c:pt idx="725">
                  <c:v>2.7269213524210301E-2</c:v>
                </c:pt>
                <c:pt idx="726">
                  <c:v>2.7296758682204825E-2</c:v>
                </c:pt>
                <c:pt idx="727">
                  <c:v>2.7324196350342334E-2</c:v>
                </c:pt>
                <c:pt idx="728">
                  <c:v>2.7351526528622827E-2</c:v>
                </c:pt>
                <c:pt idx="729">
                  <c:v>2.7378749216886433E-2</c:v>
                </c:pt>
                <c:pt idx="730">
                  <c:v>2.740586441537296E-2</c:v>
                </c:pt>
                <c:pt idx="731">
                  <c:v>2.7442659815193338E-2</c:v>
                </c:pt>
                <c:pt idx="732">
                  <c:v>2.7459772342295352E-2</c:v>
                </c:pt>
                <c:pt idx="733">
                  <c:v>2.7496299523548373E-2</c:v>
                </c:pt>
                <c:pt idx="734">
                  <c:v>2.7513250309230131E-2</c:v>
                </c:pt>
                <c:pt idx="735">
                  <c:v>2.7539828057632221E-2</c:v>
                </c:pt>
                <c:pt idx="736">
                  <c:v>2.7566298315857551E-2</c:v>
                </c:pt>
                <c:pt idx="737">
                  <c:v>2.7607338435027273E-2</c:v>
                </c:pt>
                <c:pt idx="738">
                  <c:v>2.7637604321917308E-2</c:v>
                </c:pt>
                <c:pt idx="739">
                  <c:v>2.7654638586556146E-2</c:v>
                </c:pt>
                <c:pt idx="740">
                  <c:v>2.7683569810492692E-2</c:v>
                </c:pt>
                <c:pt idx="741">
                  <c:v>2.7706558251630042E-2</c:v>
                </c:pt>
                <c:pt idx="742">
                  <c:v>2.7732356829597293E-2</c:v>
                </c:pt>
                <c:pt idx="743">
                  <c:v>2.7758047904464789E-2</c:v>
                </c:pt>
                <c:pt idx="744">
                  <c:v>2.7783631476125947E-2</c:v>
                </c:pt>
                <c:pt idx="745">
                  <c:v>2.7811996687305829E-2</c:v>
                </c:pt>
                <c:pt idx="746">
                  <c:v>2.7834476109536155E-2</c:v>
                </c:pt>
                <c:pt idx="747">
                  <c:v>2.7859737171205268E-2</c:v>
                </c:pt>
                <c:pt idx="748">
                  <c:v>2.788489072940159E-2</c:v>
                </c:pt>
                <c:pt idx="749">
                  <c:v>2.7909936784045186E-2</c:v>
                </c:pt>
                <c:pt idx="750">
                  <c:v>2.793487533505612E-2</c:v>
                </c:pt>
                <c:pt idx="751">
                  <c:v>2.7959706382434391E-2</c:v>
                </c:pt>
                <c:pt idx="752">
                  <c:v>2.7984429926046772E-2</c:v>
                </c:pt>
                <c:pt idx="753">
                  <c:v>2.8017382980038974E-2</c:v>
                </c:pt>
                <c:pt idx="754">
                  <c:v>2.8033554501840641E-2</c:v>
                </c:pt>
                <c:pt idx="755">
                  <c:v>2.8060787190964387E-2</c:v>
                </c:pt>
                <c:pt idx="756">
                  <c:v>2.8082249061851527E-2</c:v>
                </c:pt>
                <c:pt idx="757">
                  <c:v>2.8106435085781811E-2</c:v>
                </c:pt>
                <c:pt idx="758">
                  <c:v>2.8130513605599816E-2</c:v>
                </c:pt>
                <c:pt idx="759">
                  <c:v>2.8157293096631175E-2</c:v>
                </c:pt>
                <c:pt idx="760">
                  <c:v>2.81783481325526E-2</c:v>
                </c:pt>
                <c:pt idx="761">
                  <c:v>2.8202104139580797E-2</c:v>
                </c:pt>
                <c:pt idx="762">
                  <c:v>2.8225752642203616E-2</c:v>
                </c:pt>
                <c:pt idx="763">
                  <c:v>2.8249293640394413E-2</c:v>
                </c:pt>
                <c:pt idx="764">
                  <c:v>2.8275506478634416E-2</c:v>
                </c:pt>
                <c:pt idx="765">
                  <c:v>2.8296053123133547E-2</c:v>
                </c:pt>
                <c:pt idx="766">
                  <c:v>2.8319271607548657E-2</c:v>
                </c:pt>
                <c:pt idx="767">
                  <c:v>2.8342382587291937E-2</c:v>
                </c:pt>
                <c:pt idx="768">
                  <c:v>2.8365386062256803E-2</c:v>
                </c:pt>
                <c:pt idx="769">
                  <c:v>2.8388282032389967E-2</c:v>
                </c:pt>
                <c:pt idx="770">
                  <c:v>2.8411070497638136E-2</c:v>
                </c:pt>
                <c:pt idx="771">
                  <c:v>2.8433751457921375E-2</c:v>
                </c:pt>
                <c:pt idx="772">
                  <c:v>2.845905728706688E-2</c:v>
                </c:pt>
                <c:pt idx="773">
                  <c:v>2.8481517334209006E-2</c:v>
                </c:pt>
                <c:pt idx="774">
                  <c:v>2.8501149308501894E-2</c:v>
                </c:pt>
                <c:pt idx="775">
                  <c:v>2.8523337096135748E-2</c:v>
                </c:pt>
                <c:pt idx="776">
                  <c:v>2.8545223847480372E-2</c:v>
                </c:pt>
                <c:pt idx="777">
                  <c:v>2.8566803450758016E-2</c:v>
                </c:pt>
                <c:pt idx="778">
                  <c:v>2.8590716953535988E-2</c:v>
                </c:pt>
                <c:pt idx="779">
                  <c:v>2.8609041212739328E-2</c:v>
                </c:pt>
                <c:pt idx="780">
                  <c:v>2.8629699371043316E-2</c:v>
                </c:pt>
                <c:pt idx="781">
                  <c:v>2.8650050380720771E-2</c:v>
                </c:pt>
                <c:pt idx="782">
                  <c:v>2.8670094241585176E-2</c:v>
                </c:pt>
                <c:pt idx="783">
                  <c:v>2.869312869526297E-2</c:v>
                </c:pt>
                <c:pt idx="784">
                  <c:v>2.8709260516261992E-2</c:v>
                </c:pt>
                <c:pt idx="785">
                  <c:v>2.872838292980795E-2</c:v>
                </c:pt>
                <c:pt idx="786">
                  <c:v>2.8747198193901369E-2</c:v>
                </c:pt>
                <c:pt idx="787">
                  <c:v>2.8765706308462313E-2</c:v>
                </c:pt>
                <c:pt idx="788">
                  <c:v>2.8783907273330911E-2</c:v>
                </c:pt>
                <c:pt idx="789">
                  <c:v>2.8806632726317005E-2</c:v>
                </c:pt>
                <c:pt idx="790">
                  <c:v>2.8821783951731295E-2</c:v>
                </c:pt>
                <c:pt idx="791">
                  <c:v>2.8836667268343774E-2</c:v>
                </c:pt>
                <c:pt idx="792">
                  <c:v>2.8855994692771336E-2</c:v>
                </c:pt>
                <c:pt idx="793">
                  <c:v>2.8870304847359307E-2</c:v>
                </c:pt>
                <c:pt idx="794">
                  <c:v>2.8886662911196126E-2</c:v>
                </c:pt>
                <c:pt idx="795">
                  <c:v>2.8902713824408011E-2</c:v>
                </c:pt>
                <c:pt idx="796">
                  <c:v>2.8918457586861734E-2</c:v>
                </c:pt>
                <c:pt idx="797">
                  <c:v>2.893614599370764E-2</c:v>
                </c:pt>
                <c:pt idx="798">
                  <c:v>2.8949023659041728E-2</c:v>
                </c:pt>
                <c:pt idx="799">
                  <c:v>2.896384596852819E-2</c:v>
                </c:pt>
                <c:pt idx="800">
                  <c:v>2.8978361126830166E-2</c:v>
                </c:pt>
                <c:pt idx="801">
                  <c:v>2.8992569133761137E-2</c:v>
                </c:pt>
                <c:pt idx="802">
                  <c:v>2.9006469989267814E-2</c:v>
                </c:pt>
                <c:pt idx="803">
                  <c:v>2.9020063693243614E-2</c:v>
                </c:pt>
                <c:pt idx="804">
                  <c:v>2.9036610469566071E-2</c:v>
                </c:pt>
                <c:pt idx="805">
                  <c:v>2.904632964612297E-2</c:v>
                </c:pt>
                <c:pt idx="806">
                  <c:v>2.9059001894866654E-2</c:v>
                </c:pt>
                <c:pt idx="807">
                  <c:v>2.907341044992906E-2</c:v>
                </c:pt>
                <c:pt idx="808">
                  <c:v>2.9083424936349189E-2</c:v>
                </c:pt>
                <c:pt idx="809">
                  <c:v>2.9095175728928169E-2</c:v>
                </c:pt>
                <c:pt idx="810">
                  <c:v>2.9106619369283493E-2</c:v>
                </c:pt>
                <c:pt idx="811">
                  <c:v>2.9119715299663618E-2</c:v>
                </c:pt>
                <c:pt idx="812">
                  <c:v>2.9128585193003431E-2</c:v>
                </c:pt>
                <c:pt idx="813">
                  <c:v>2.9139107376154882E-2</c:v>
                </c:pt>
                <c:pt idx="814">
                  <c:v>2.914932240678958E-2</c:v>
                </c:pt>
                <c:pt idx="815">
                  <c:v>2.915923028474765E-2</c:v>
                </c:pt>
                <c:pt idx="816">
                  <c:v>2.9168831009975804E-2</c:v>
                </c:pt>
                <c:pt idx="817">
                  <c:v>2.9178124582447396E-2</c:v>
                </c:pt>
                <c:pt idx="818">
                  <c:v>2.9187111002029198E-2</c:v>
                </c:pt>
                <c:pt idx="819">
                  <c:v>2.9195790268694566E-2</c:v>
                </c:pt>
                <c:pt idx="820">
                  <c:v>2.9204162382336918E-2</c:v>
                </c:pt>
                <c:pt idx="821">
                  <c:v>2.9212227342956254E-2</c:v>
                </c:pt>
                <c:pt idx="822">
                  <c:v>2.9219985150445993E-2</c:v>
                </c:pt>
                <c:pt idx="823">
                  <c:v>2.9227435804726198E-2</c:v>
                </c:pt>
                <c:pt idx="824">
                  <c:v>2.9236262978971084E-2</c:v>
                </c:pt>
                <c:pt idx="825">
                  <c:v>2.9243077940606099E-2</c:v>
                </c:pt>
                <c:pt idx="826">
                  <c:v>2.924794484793658E-2</c:v>
                </c:pt>
                <c:pt idx="827">
                  <c:v>2.9254288900553149E-2</c:v>
                </c:pt>
                <c:pt idx="828">
                  <c:v>2.926069970625278E-2</c:v>
                </c:pt>
                <c:pt idx="829">
                  <c:v>2.9267189072603728E-2</c:v>
                </c:pt>
                <c:pt idx="830">
                  <c:v>2.9275419797278879E-2</c:v>
                </c:pt>
                <c:pt idx="831">
                  <c:v>2.9280403487419449E-2</c:v>
                </c:pt>
                <c:pt idx="832">
                  <c:v>2.9287128535884221E-2</c:v>
                </c:pt>
                <c:pt idx="833">
                  <c:v>2.9293932145080248E-2</c:v>
                </c:pt>
                <c:pt idx="834">
                  <c:v>2.9300814315007528E-2</c:v>
                </c:pt>
                <c:pt idx="835">
                  <c:v>2.9307391758477408E-2</c:v>
                </c:pt>
                <c:pt idx="836">
                  <c:v>2.9314814337135786E-2</c:v>
                </c:pt>
                <c:pt idx="837">
                  <c:v>2.9321932189390054E-2</c:v>
                </c:pt>
                <c:pt idx="838">
                  <c:v>2.9329128602402221E-2</c:v>
                </c:pt>
                <c:pt idx="839">
                  <c:v>2.9336403576252224E-2</c:v>
                </c:pt>
                <c:pt idx="840">
                  <c:v>2.9343757110913415E-2</c:v>
                </c:pt>
                <c:pt idx="841">
                  <c:v>2.935465155981376E-2</c:v>
                </c:pt>
                <c:pt idx="842">
                  <c:v>2.9360436920460309E-2</c:v>
                </c:pt>
                <c:pt idx="843">
                  <c:v>2.9366289079977292E-2</c:v>
                </c:pt>
                <c:pt idx="844">
                  <c:v>2.937570638417375E-2</c:v>
                </c:pt>
                <c:pt idx="845">
                  <c:v>2.938170319708E-2</c:v>
                </c:pt>
                <c:pt idx="846">
                  <c:v>2.938952809695472E-2</c:v>
                </c:pt>
                <c:pt idx="847">
                  <c:v>2.9397431557827147E-2</c:v>
                </c:pt>
                <c:pt idx="848">
                  <c:v>2.94054135795907E-2</c:v>
                </c:pt>
                <c:pt idx="849">
                  <c:v>2.9415254974536342E-2</c:v>
                </c:pt>
                <c:pt idx="850">
                  <c:v>2.9421613306030991E-2</c:v>
                </c:pt>
                <c:pt idx="851">
                  <c:v>2.9429831010734375E-2</c:v>
                </c:pt>
                <c:pt idx="852">
                  <c:v>2.9438127276435466E-2</c:v>
                </c:pt>
                <c:pt idx="853">
                  <c:v>2.944650210316091E-2</c:v>
                </c:pt>
                <c:pt idx="854">
                  <c:v>2.9454955490937351E-2</c:v>
                </c:pt>
                <c:pt idx="855">
                  <c:v>2.9464755849915036E-2</c:v>
                </c:pt>
                <c:pt idx="856">
                  <c:v>2.9472097949669873E-2</c:v>
                </c:pt>
                <c:pt idx="857">
                  <c:v>2.9480787020679244E-2</c:v>
                </c:pt>
                <c:pt idx="858">
                  <c:v>2.9489554652766259E-2</c:v>
                </c:pt>
                <c:pt idx="859">
                  <c:v>2.9498400845984207E-2</c:v>
                </c:pt>
                <c:pt idx="860">
                  <c:v>2.9509175823934086E-2</c:v>
                </c:pt>
                <c:pt idx="861">
                  <c:v>2.9516328915839551E-2</c:v>
                </c:pt>
                <c:pt idx="862">
                  <c:v>2.9525410792530238E-2</c:v>
                </c:pt>
                <c:pt idx="863">
                  <c:v>2.9536440524031704E-2</c:v>
                </c:pt>
                <c:pt idx="864">
                  <c:v>2.9543810229517575E-2</c:v>
                </c:pt>
                <c:pt idx="865">
                  <c:v>2.9553127789840872E-2</c:v>
                </c:pt>
                <c:pt idx="866">
                  <c:v>2.9562523911428329E-2</c:v>
                </c:pt>
                <c:pt idx="867">
                  <c:v>2.9571998594279947E-2</c:v>
                </c:pt>
                <c:pt idx="868">
                  <c:v>2.9581551838395725E-2</c:v>
                </c:pt>
                <c:pt idx="869">
                  <c:v>2.9591183643828955E-2</c:v>
                </c:pt>
                <c:pt idx="870">
                  <c:v>2.9600894010579637E-2</c:v>
                </c:pt>
                <c:pt idx="871">
                  <c:v>2.9610682938701061E-2</c:v>
                </c:pt>
                <c:pt idx="872">
                  <c:v>2.9620550428139936E-2</c:v>
                </c:pt>
                <c:pt idx="873">
                  <c:v>2.9630496479002844E-2</c:v>
                </c:pt>
                <c:pt idx="874">
                  <c:v>2.9640521091236494E-2</c:v>
                </c:pt>
                <c:pt idx="875">
                  <c:v>2.9650624264920822E-2</c:v>
                </c:pt>
                <c:pt idx="876">
                  <c:v>2.9662758627329033E-2</c:v>
                </c:pt>
                <c:pt idx="877">
                  <c:v>2.9673025381355966E-2</c:v>
                </c:pt>
                <c:pt idx="878">
                  <c:v>2.9681405154624585E-2</c:v>
                </c:pt>
                <c:pt idx="879">
                  <c:v>2.969179228820451E-2</c:v>
                </c:pt>
                <c:pt idx="880">
                  <c:v>2.9702126744028945E-2</c:v>
                </c:pt>
                <c:pt idx="881">
                  <c:v>2.9712398426759989E-2</c:v>
                </c:pt>
                <c:pt idx="882">
                  <c:v>2.9722607336424289E-2</c:v>
                </c:pt>
                <c:pt idx="883">
                  <c:v>2.9734703241974803E-2</c:v>
                </c:pt>
                <c:pt idx="884">
                  <c:v>2.9742836836366138E-2</c:v>
                </c:pt>
                <c:pt idx="885">
                  <c:v>2.9752857426617041E-2</c:v>
                </c:pt>
                <c:pt idx="886">
                  <c:v>2.9762815243721263E-2</c:v>
                </c:pt>
                <c:pt idx="887">
                  <c:v>2.9774645422098178E-2</c:v>
                </c:pt>
                <c:pt idx="888">
                  <c:v>2.9782542558383085E-2</c:v>
                </c:pt>
                <c:pt idx="889">
                  <c:v>2.9792312055887393E-2</c:v>
                </c:pt>
                <c:pt idx="890">
                  <c:v>2.980201878019173E-2</c:v>
                </c:pt>
                <c:pt idx="891">
                  <c:v>2.981166273126945E-2</c:v>
                </c:pt>
                <c:pt idx="892">
                  <c:v>2.9821243909067263E-2</c:v>
                </c:pt>
                <c:pt idx="893">
                  <c:v>2.9830762313611814E-2</c:v>
                </c:pt>
                <c:pt idx="894">
                  <c:v>2.9843685513881724E-2</c:v>
                </c:pt>
                <c:pt idx="895">
                  <c:v>2.9851142203787262E-2</c:v>
                </c:pt>
                <c:pt idx="896">
                  <c:v>2.9860443842686379E-2</c:v>
                </c:pt>
                <c:pt idx="897">
                  <c:v>2.9869682718191015E-2</c:v>
                </c:pt>
                <c:pt idx="898">
                  <c:v>2.9878858830301169E-2</c:v>
                </c:pt>
                <c:pt idx="899">
                  <c:v>2.9887972178936906E-2</c:v>
                </c:pt>
                <c:pt idx="900">
                  <c:v>2.9897022764338033E-2</c:v>
                </c:pt>
                <c:pt idx="901">
                  <c:v>2.9906010586184806E-2</c:v>
                </c:pt>
                <c:pt idx="902">
                  <c:v>2.9914935644637097E-2</c:v>
                </c:pt>
                <c:pt idx="903">
                  <c:v>2.9923797939614971E-2</c:v>
                </c:pt>
                <c:pt idx="904">
                  <c:v>2.9932597471278299E-2</c:v>
                </c:pt>
                <c:pt idx="905">
                  <c:v>2.9941334239387274E-2</c:v>
                </c:pt>
                <c:pt idx="906">
                  <c:v>2.9950008244181703E-2</c:v>
                </c:pt>
                <c:pt idx="907">
                  <c:v>2.9958619485341842E-2</c:v>
                </c:pt>
                <c:pt idx="908">
                  <c:v>2.9967167963187435E-2</c:v>
                </c:pt>
                <c:pt idx="909">
                  <c:v>2.9975653677558611E-2</c:v>
                </c:pt>
                <c:pt idx="910">
                  <c:v>2.998647165791013E-2</c:v>
                </c:pt>
                <c:pt idx="911">
                  <c:v>2.9994813912956886E-2</c:v>
                </c:pt>
                <c:pt idx="912">
                  <c:v>3.0003093404449288E-2</c:v>
                </c:pt>
                <c:pt idx="913">
                  <c:v>3.0011310132547209E-2</c:v>
                </c:pt>
                <c:pt idx="914">
                  <c:v>3.0019464097250648E-2</c:v>
                </c:pt>
                <c:pt idx="915">
                  <c:v>3.0027555298319797E-2</c:v>
                </c:pt>
                <c:pt idx="916">
                  <c:v>3.0035583735994464E-2</c:v>
                </c:pt>
                <c:pt idx="917">
                  <c:v>3.0043549410034842E-2</c:v>
                </c:pt>
                <c:pt idx="918">
                  <c:v>3.0051452320760674E-2</c:v>
                </c:pt>
                <c:pt idx="919">
                  <c:v>3.0059292467852217E-2</c:v>
                </c:pt>
                <c:pt idx="920">
                  <c:v>3.0072494878856659E-2</c:v>
                </c:pt>
                <c:pt idx="921">
                  <c:v>3.0074784471612048E-2</c:v>
                </c:pt>
                <c:pt idx="922">
                  <c:v>3.0082436328280338E-2</c:v>
                </c:pt>
                <c:pt idx="923">
                  <c:v>3.0090025421474209E-2</c:v>
                </c:pt>
                <c:pt idx="924">
                  <c:v>3.0097551751113727E-2</c:v>
                </c:pt>
                <c:pt idx="925">
                  <c:v>3.0105015317118955E-2</c:v>
                </c:pt>
                <c:pt idx="926">
                  <c:v>3.0112416119649765E-2</c:v>
                </c:pt>
                <c:pt idx="927">
                  <c:v>3.0119754158706158E-2</c:v>
                </c:pt>
                <c:pt idx="928">
                  <c:v>3.0127029434208197E-2</c:v>
                </c:pt>
                <c:pt idx="929">
                  <c:v>3.0134241946155882E-2</c:v>
                </c:pt>
                <c:pt idx="930">
                  <c:v>3.0141391327163092E-2</c:v>
                </c:pt>
                <c:pt idx="931">
                  <c:v>3.0148467290418424E-2</c:v>
                </c:pt>
                <c:pt idx="932">
                  <c:v>3.015546506006217E-2</c:v>
                </c:pt>
                <c:pt idx="933">
                  <c:v>3.0162384635774586E-2</c:v>
                </c:pt>
                <c:pt idx="934">
                  <c:v>3.0169226017875417E-2</c:v>
                </c:pt>
                <c:pt idx="935">
                  <c:v>3.017598920620479E-2</c:v>
                </c:pt>
                <c:pt idx="936">
                  <c:v>3.0182674200762705E-2</c:v>
                </c:pt>
                <c:pt idx="937">
                  <c:v>3.0189281001549162E-2</c:v>
                </c:pt>
                <c:pt idx="938">
                  <c:v>3.0195809608564161E-2</c:v>
                </c:pt>
                <c:pt idx="939">
                  <c:v>3.0202260021807703E-2</c:v>
                </c:pt>
                <c:pt idx="940">
                  <c:v>3.0208632241279787E-2</c:v>
                </c:pt>
                <c:pt idx="941">
                  <c:v>3.0219245985669829E-2</c:v>
                </c:pt>
                <c:pt idx="942">
                  <c:v>3.0221142098909581E-2</c:v>
                </c:pt>
                <c:pt idx="943">
                  <c:v>3.0227279736987356E-2</c:v>
                </c:pt>
                <c:pt idx="944">
                  <c:v>3.0233339181293672E-2</c:v>
                </c:pt>
                <c:pt idx="945">
                  <c:v>3.0242703181828645E-2</c:v>
                </c:pt>
                <c:pt idx="946">
                  <c:v>3.024943657183421E-2</c:v>
                </c:pt>
                <c:pt idx="947">
                  <c:v>3.0251048351424004E-2</c:v>
                </c:pt>
                <c:pt idx="948">
                  <c:v>3.0256795020644489E-2</c:v>
                </c:pt>
                <c:pt idx="949">
                  <c:v>3.0262463495853709E-2</c:v>
                </c:pt>
                <c:pt idx="950">
                  <c:v>3.0268053777371406E-2</c:v>
                </c:pt>
                <c:pt idx="951">
                  <c:v>3.027356586503771E-2</c:v>
                </c:pt>
                <c:pt idx="952">
                  <c:v>3.0278999758852621E-2</c:v>
                </c:pt>
                <c:pt idx="953">
                  <c:v>3.0284355458976009E-2</c:v>
                </c:pt>
                <c:pt idx="954">
                  <c:v>3.0289632965088131E-2</c:v>
                </c:pt>
                <c:pt idx="955">
                  <c:v>3.0294832277508732E-2</c:v>
                </c:pt>
                <c:pt idx="956">
                  <c:v>3.0299953395998003E-2</c:v>
                </c:pt>
                <c:pt idx="957">
                  <c:v>3.030499632063588E-2</c:v>
                </c:pt>
                <c:pt idx="958">
                  <c:v>3.0309961051502299E-2</c:v>
                </c:pt>
                <c:pt idx="959">
                  <c:v>3.0321334178790238E-2</c:v>
                </c:pt>
                <c:pt idx="960">
                  <c:v>3.0319655931601019E-2</c:v>
                </c:pt>
                <c:pt idx="961">
                  <c:v>3.0324386080913257E-2</c:v>
                </c:pt>
                <c:pt idx="962">
                  <c:v>3.0329038036374101E-2</c:v>
                </c:pt>
                <c:pt idx="963">
                  <c:v>3.0333611797903615E-2</c:v>
                </c:pt>
                <c:pt idx="964">
                  <c:v>3.0338107365581735E-2</c:v>
                </c:pt>
                <c:pt idx="965">
                  <c:v>3.0342524739408461E-2</c:v>
                </c:pt>
                <c:pt idx="966">
                  <c:v>3.0346863919463729E-2</c:v>
                </c:pt>
                <c:pt idx="967">
                  <c:v>3.0351124905507731E-2</c:v>
                </c:pt>
                <c:pt idx="968">
                  <c:v>3.0355307697780276E-2</c:v>
                </c:pt>
                <c:pt idx="969">
                  <c:v>3.0359412296041555E-2</c:v>
                </c:pt>
                <c:pt idx="970">
                  <c:v>3.0363438700611312E-2</c:v>
                </c:pt>
                <c:pt idx="971">
                  <c:v>3.0367386911249739E-2</c:v>
                </c:pt>
                <c:pt idx="972">
                  <c:v>3.0375918858438489E-2</c:v>
                </c:pt>
                <c:pt idx="973">
                  <c:v>3.0375048750812539E-2</c:v>
                </c:pt>
                <c:pt idx="974">
                  <c:v>3.0378762379656976E-2</c:v>
                </c:pt>
                <c:pt idx="975">
                  <c:v>3.0382397814729956E-2</c:v>
                </c:pt>
                <c:pt idx="976">
                  <c:v>3.0385955055871605E-2</c:v>
                </c:pt>
                <c:pt idx="977">
                  <c:v>3.0389434103161861E-2</c:v>
                </c:pt>
                <c:pt idx="978">
                  <c:v>3.0392834956440851E-2</c:v>
                </c:pt>
                <c:pt idx="979">
                  <c:v>3.0396157615948383E-2</c:v>
                </c:pt>
                <c:pt idx="980">
                  <c:v>3.0399402081524585E-2</c:v>
                </c:pt>
                <c:pt idx="981">
                  <c:v>3.0402568353169457E-2</c:v>
                </c:pt>
                <c:pt idx="982">
                  <c:v>3.0405656430962935E-2</c:v>
                </c:pt>
                <c:pt idx="983">
                  <c:v>3.0408666314745147E-2</c:v>
                </c:pt>
                <c:pt idx="984">
                  <c:v>3.041159800459603E-2</c:v>
                </c:pt>
                <c:pt idx="985">
                  <c:v>3.0414451500675455E-2</c:v>
                </c:pt>
                <c:pt idx="986">
                  <c:v>3.0417226802743613E-2</c:v>
                </c:pt>
                <c:pt idx="987">
                  <c:v>3.0419923910960378E-2</c:v>
                </c:pt>
                <c:pt idx="988">
                  <c:v>3.0422542825165877E-2</c:v>
                </c:pt>
                <c:pt idx="989">
                  <c:v>3.0425083545599918E-2</c:v>
                </c:pt>
                <c:pt idx="990">
                  <c:v>3.0427546071942757E-2</c:v>
                </c:pt>
                <c:pt idx="991">
                  <c:v>3.0429930404514138E-2</c:v>
                </c:pt>
                <c:pt idx="992">
                  <c:v>3.0432236543074254E-2</c:v>
                </c:pt>
                <c:pt idx="993">
                  <c:v>3.0437659261961514E-2</c:v>
                </c:pt>
                <c:pt idx="994">
                  <c:v>3.0436614238400495E-2</c:v>
                </c:pt>
                <c:pt idx="995">
                  <c:v>3.0438685795246556E-2</c:v>
                </c:pt>
                <c:pt idx="996">
                  <c:v>3.0440679158161288E-2</c:v>
                </c:pt>
                <c:pt idx="997">
                  <c:v>3.0448274795032759E-2</c:v>
                </c:pt>
                <c:pt idx="998">
                  <c:v>3.0448676014578346E-2</c:v>
                </c:pt>
                <c:pt idx="999">
                  <c:v>3.0446190083077695E-2</c:v>
                </c:pt>
                <c:pt idx="1000">
                  <c:v>3.0447870670187172E-2</c:v>
                </c:pt>
                <c:pt idx="1001">
                  <c:v>3.0449473063445254E-2</c:v>
                </c:pt>
                <c:pt idx="1002">
                  <c:v>3.045099726269207E-2</c:v>
                </c:pt>
                <c:pt idx="1003">
                  <c:v>3.045244326792762E-2</c:v>
                </c:pt>
                <c:pt idx="1004">
                  <c:v>3.0453811079391713E-2</c:v>
                </c:pt>
                <c:pt idx="1005">
                  <c:v>3.0455100696764603E-2</c:v>
                </c:pt>
                <c:pt idx="1006">
                  <c:v>3.04563121202861E-2</c:v>
                </c:pt>
                <c:pt idx="1007">
                  <c:v>3.045744534979633E-2</c:v>
                </c:pt>
                <c:pt idx="1008">
                  <c:v>3.0458500385455167E-2</c:v>
                </c:pt>
                <c:pt idx="1009">
                  <c:v>3.0459477227182674E-2</c:v>
                </c:pt>
                <c:pt idx="1010">
                  <c:v>3.0465771827175914E-2</c:v>
                </c:pt>
                <c:pt idx="1011">
                  <c:v>3.0461196328683826E-2</c:v>
                </c:pt>
                <c:pt idx="1012">
                  <c:v>3.0461938588457471E-2</c:v>
                </c:pt>
                <c:pt idx="1013">
                  <c:v>3.0462602654299786E-2</c:v>
                </c:pt>
                <c:pt idx="1014">
                  <c:v>3.0463188526290708E-2</c:v>
                </c:pt>
                <c:pt idx="1015">
                  <c:v>3.0463696204270363E-2</c:v>
                </c:pt>
                <c:pt idx="1016">
                  <c:v>3.0464125688318688E-2</c:v>
                </c:pt>
                <c:pt idx="1017">
                  <c:v>3.0464476978435684E-2</c:v>
                </c:pt>
                <c:pt idx="1018">
                  <c:v>3.046475007462135E-2</c:v>
                </c:pt>
                <c:pt idx="1019">
                  <c:v>3.0464944976795749E-2</c:v>
                </c:pt>
                <c:pt idx="1020">
                  <c:v>3.0465061685118755E-2</c:v>
                </c:pt>
                <c:pt idx="1021">
                  <c:v>3.0465100199430495E-2</c:v>
                </c:pt>
                <c:pt idx="1022">
                  <c:v>3.0465060519730969E-2</c:v>
                </c:pt>
                <c:pt idx="1023">
                  <c:v>3.0464942646180049E-2</c:v>
                </c:pt>
                <c:pt idx="1024">
                  <c:v>3.0464746578617863E-2</c:v>
                </c:pt>
                <c:pt idx="1025">
                  <c:v>3.0464472317204283E-2</c:v>
                </c:pt>
                <c:pt idx="1026">
                  <c:v>3.0464119861779437E-2</c:v>
                </c:pt>
                <c:pt idx="1027">
                  <c:v>3.0463689212423262E-2</c:v>
                </c:pt>
                <c:pt idx="1028">
                  <c:v>3.046318036905582E-2</c:v>
                </c:pt>
                <c:pt idx="1029">
                  <c:v>3.0462593331836985E-2</c:v>
                </c:pt>
                <c:pt idx="1030">
                  <c:v>3.0461928100606883E-2</c:v>
                </c:pt>
                <c:pt idx="1031">
                  <c:v>3.0461184675445452E-2</c:v>
                </c:pt>
                <c:pt idx="1032">
                  <c:v>3.0460363056352691E-2</c:v>
                </c:pt>
                <c:pt idx="1033">
                  <c:v>3.0459463243328599E-2</c:v>
                </c:pt>
                <c:pt idx="1034">
                  <c:v>3.0458485236373178E-2</c:v>
                </c:pt>
                <c:pt idx="1035">
                  <c:v>3.0457462386888068E-2</c:v>
                </c:pt>
                <c:pt idx="1036">
                  <c:v>3.0456438288561927E-2</c:v>
                </c:pt>
                <c:pt idx="1037">
                  <c:v>3.0455413203585024E-2</c:v>
                </c:pt>
                <c:pt idx="1038">
                  <c:v>3.0454387132357041E-2</c:v>
                </c:pt>
                <c:pt idx="1039">
                  <c:v>3.0453360074478297E-2</c:v>
                </c:pt>
                <c:pt idx="1040">
                  <c:v>3.0452332030268536E-2</c:v>
                </c:pt>
                <c:pt idx="1041">
                  <c:v>3.0451302999727758E-2</c:v>
                </c:pt>
                <c:pt idx="1042">
                  <c:v>3.045027298253622E-2</c:v>
                </c:pt>
                <c:pt idx="1043">
                  <c:v>3.0451522675738474E-2</c:v>
                </c:pt>
                <c:pt idx="1044">
                  <c:v>3.0448209989080155E-2</c:v>
                </c:pt>
                <c:pt idx="1045">
                  <c:v>3.0449456796270979E-2</c:v>
                </c:pt>
                <c:pt idx="1046">
                  <c:v>3.0446143049820407E-2</c:v>
                </c:pt>
                <c:pt idx="1047">
                  <c:v>3.0445108100494167E-2</c:v>
                </c:pt>
                <c:pt idx="1048">
                  <c:v>3.0444072164836911E-2</c:v>
                </c:pt>
                <c:pt idx="1049">
                  <c:v>3.0449101174925275E-2</c:v>
                </c:pt>
                <c:pt idx="1050">
                  <c:v>3.0441255366762121E-2</c:v>
                </c:pt>
                <c:pt idx="1051">
                  <c:v>3.0443235479422626E-2</c:v>
                </c:pt>
                <c:pt idx="1052">
                  <c:v>3.0443407828930624E-2</c:v>
                </c:pt>
                <c:pt idx="1053">
                  <c:v>3.0441153814342314E-2</c:v>
                </c:pt>
                <c:pt idx="1054">
                  <c:v>3.044011150189263E-2</c:v>
                </c:pt>
                <c:pt idx="1055">
                  <c:v>3.0439068202818831E-2</c:v>
                </c:pt>
                <c:pt idx="1056">
                  <c:v>3.0438023917147561E-2</c:v>
                </c:pt>
                <c:pt idx="1057">
                  <c:v>3.0438190540249543E-2</c:v>
                </c:pt>
                <c:pt idx="1058">
                  <c:v>3.0435932386039255E-2</c:v>
                </c:pt>
                <c:pt idx="1059">
                  <c:v>3.0434885140602219E-2</c:v>
                </c:pt>
                <c:pt idx="1060">
                  <c:v>3.0433836908541068E-2</c:v>
                </c:pt>
                <c:pt idx="1061">
                  <c:v>3.0432787689882446E-2</c:v>
                </c:pt>
                <c:pt idx="1062">
                  <c:v>3.0431737484626353E-2</c:v>
                </c:pt>
                <c:pt idx="1063">
                  <c:v>3.0430686292746145E-2</c:v>
                </c:pt>
                <c:pt idx="1064">
                  <c:v>3.0429634114268467E-2</c:v>
                </c:pt>
                <c:pt idx="1065">
                  <c:v>3.0425557795679126E-2</c:v>
                </c:pt>
                <c:pt idx="1066">
                  <c:v>3.0427526797547344E-2</c:v>
                </c:pt>
                <c:pt idx="1067">
                  <c:v>3.042768196174217E-2</c:v>
                </c:pt>
                <c:pt idx="1068">
                  <c:v>3.0425415534409694E-2</c:v>
                </c:pt>
                <c:pt idx="1069">
                  <c:v>3.0424358422918019E-2</c:v>
                </c:pt>
                <c:pt idx="1070">
                  <c:v>3.0423300324855518E-2</c:v>
                </c:pt>
                <c:pt idx="1071">
                  <c:v>3.0423450903238614E-2</c:v>
                </c:pt>
                <c:pt idx="1072">
                  <c:v>3.042118116891146E-2</c:v>
                </c:pt>
                <c:pt idx="1073">
                  <c:v>3.0420120111029902E-2</c:v>
                </c:pt>
                <c:pt idx="1074">
                  <c:v>3.0419058066550875E-2</c:v>
                </c:pt>
                <c:pt idx="1075">
                  <c:v>3.0417995035474377E-2</c:v>
                </c:pt>
                <c:pt idx="1076">
                  <c:v>3.0416931017800408E-2</c:v>
                </c:pt>
                <c:pt idx="1077">
                  <c:v>3.0415866013502324E-2</c:v>
                </c:pt>
                <c:pt idx="1078">
                  <c:v>3.0414800022633415E-2</c:v>
                </c:pt>
                <c:pt idx="1079">
                  <c:v>3.041373304514039E-2</c:v>
                </c:pt>
                <c:pt idx="1080">
                  <c:v>3.0412665081049894E-2</c:v>
                </c:pt>
                <c:pt idx="1081">
                  <c:v>3.0411596130361929E-2</c:v>
                </c:pt>
                <c:pt idx="1082">
                  <c:v>3.0410526193103138E-2</c:v>
                </c:pt>
                <c:pt idx="1083">
                  <c:v>3.0409455269220231E-2</c:v>
                </c:pt>
                <c:pt idx="1084">
                  <c:v>3.0409590934845632E-2</c:v>
                </c:pt>
                <c:pt idx="1085">
                  <c:v>3.0408517876683305E-2</c:v>
                </c:pt>
                <c:pt idx="1086">
                  <c:v>3.0406236577933399E-2</c:v>
                </c:pt>
                <c:pt idx="1087">
                  <c:v>3.0405161707660611E-2</c:v>
                </c:pt>
                <c:pt idx="1088">
                  <c:v>3.0404085850763707E-2</c:v>
                </c:pt>
                <c:pt idx="1089">
                  <c:v>3.0403009007269333E-2</c:v>
                </c:pt>
                <c:pt idx="1090">
                  <c:v>3.0403137785550705E-2</c:v>
                </c:pt>
                <c:pt idx="1091">
                  <c:v>3.0400852360488173E-2</c:v>
                </c:pt>
                <c:pt idx="1092">
                  <c:v>3.0399772557201388E-2</c:v>
                </c:pt>
                <c:pt idx="1093">
                  <c:v>3.0398691767290487E-2</c:v>
                </c:pt>
                <c:pt idx="1094">
                  <c:v>3.0397609990782115E-2</c:v>
                </c:pt>
                <c:pt idx="1095">
                  <c:v>3.0393651581048786E-2</c:v>
                </c:pt>
                <c:pt idx="1096">
                  <c:v>3.0395443477999606E-2</c:v>
                </c:pt>
                <c:pt idx="1097">
                  <c:v>3.0394358741725469E-2</c:v>
                </c:pt>
                <c:pt idx="1098">
                  <c:v>3.0393273018800571E-2</c:v>
                </c:pt>
                <c:pt idx="1099">
                  <c:v>3.0392186309331493E-2</c:v>
                </c:pt>
                <c:pt idx="1100">
                  <c:v>3.0391098613211653E-2</c:v>
                </c:pt>
                <c:pt idx="1101">
                  <c:v>3.0392419636182666E-2</c:v>
                </c:pt>
                <c:pt idx="1102">
                  <c:v>3.0390124925441242E-2</c:v>
                </c:pt>
                <c:pt idx="1103">
                  <c:v>3.0387829605320604E-2</c:v>
                </c:pt>
                <c:pt idx="1104">
                  <c:v>3.038794230189934E-2</c:v>
                </c:pt>
                <c:pt idx="1105">
                  <c:v>3.0385645333730338E-2</c:v>
                </c:pt>
                <c:pt idx="1106">
                  <c:v>3.0384551718025676E-2</c:v>
                </c:pt>
                <c:pt idx="1107">
                  <c:v>3.0383457115696899E-2</c:v>
                </c:pt>
                <c:pt idx="1108">
                  <c:v>3.0382361526823942E-2</c:v>
                </c:pt>
                <c:pt idx="1109">
                  <c:v>3.0382468476106705E-2</c:v>
                </c:pt>
                <c:pt idx="1110">
                  <c:v>3.0380167389232327E-2</c:v>
                </c:pt>
                <c:pt idx="1111">
                  <c:v>3.0379068840513668E-2</c:v>
                </c:pt>
                <c:pt idx="1112">
                  <c:v>3.0377969305197539E-2</c:v>
                </c:pt>
                <c:pt idx="1113">
                  <c:v>3.0376868783310584E-2</c:v>
                </c:pt>
                <c:pt idx="1114">
                  <c:v>3.037576727482616E-2</c:v>
                </c:pt>
                <c:pt idx="1115">
                  <c:v>3.0371629592496063E-2</c:v>
                </c:pt>
                <c:pt idx="1116">
                  <c:v>3.0373561298011609E-2</c:v>
                </c:pt>
                <c:pt idx="1117">
                  <c:v>3.0372456829708128E-2</c:v>
                </c:pt>
                <c:pt idx="1118">
                  <c:v>3.0371351374833822E-2</c:v>
                </c:pt>
                <c:pt idx="1119">
                  <c:v>3.03702449333354E-2</c:v>
                </c:pt>
                <c:pt idx="1120">
                  <c:v>3.0370339231577947E-2</c:v>
                </c:pt>
                <c:pt idx="1121">
                  <c:v>3.0368029090519499E-2</c:v>
                </c:pt>
                <c:pt idx="1122">
                  <c:v>3.0366919689228666E-2</c:v>
                </c:pt>
                <c:pt idx="1123">
                  <c:v>3.0367010535519157E-2</c:v>
                </c:pt>
                <c:pt idx="1124">
                  <c:v>3.0364697926827944E-2</c:v>
                </c:pt>
                <c:pt idx="1125">
                  <c:v>3.0363585565718054E-2</c:v>
                </c:pt>
                <c:pt idx="1126">
                  <c:v>3.0362472218010694E-2</c:v>
                </c:pt>
                <c:pt idx="1127">
                  <c:v>3.0361357883732509E-2</c:v>
                </c:pt>
                <c:pt idx="1128">
                  <c:v>3.0360242562830209E-2</c:v>
                </c:pt>
                <c:pt idx="1129">
                  <c:v>3.0359126255330438E-2</c:v>
                </c:pt>
                <c:pt idx="1130">
                  <c:v>3.0358008961206551E-2</c:v>
                </c:pt>
                <c:pt idx="1131">
                  <c:v>3.0356890680511839E-2</c:v>
                </c:pt>
                <c:pt idx="1132">
                  <c:v>3.0355771413219657E-2</c:v>
                </c:pt>
                <c:pt idx="1133">
                  <c:v>3.0354651159330004E-2</c:v>
                </c:pt>
                <c:pt idx="1134">
                  <c:v>3.0353529918842881E-2</c:v>
                </c:pt>
                <c:pt idx="1135">
                  <c:v>3.0352407691758287E-2</c:v>
                </c:pt>
                <c:pt idx="1136">
                  <c:v>3.0352483571287614E-2</c:v>
                </c:pt>
                <c:pt idx="1137">
                  <c:v>3.0351359205766926E-2</c:v>
                </c:pt>
                <c:pt idx="1138">
                  <c:v>3.0349035090866394E-2</c:v>
                </c:pt>
                <c:pt idx="1139">
                  <c:v>3.0347908917365274E-2</c:v>
                </c:pt>
                <c:pt idx="1140">
                  <c:v>3.0346781757266683E-2</c:v>
                </c:pt>
                <c:pt idx="1141">
                  <c:v>3.0345653610570622E-2</c:v>
                </c:pt>
                <c:pt idx="1142">
                  <c:v>3.0345722577862499E-2</c:v>
                </c:pt>
                <c:pt idx="1143">
                  <c:v>3.0343394357386089E-2</c:v>
                </c:pt>
                <c:pt idx="1144">
                  <c:v>3.0342263250897616E-2</c:v>
                </c:pt>
                <c:pt idx="1145">
                  <c:v>3.0341131157811674E-2</c:v>
                </c:pt>
                <c:pt idx="1146">
                  <c:v>3.0339998078154906E-2</c:v>
                </c:pt>
                <c:pt idx="1147">
                  <c:v>3.0340061283009589E-2</c:v>
                </c:pt>
                <c:pt idx="1148">
                  <c:v>3.0337728958942378E-2</c:v>
                </c:pt>
                <c:pt idx="1149">
                  <c:v>3.0336592919493199E-2</c:v>
                </c:pt>
                <c:pt idx="1150">
                  <c:v>3.0335455893393259E-2</c:v>
                </c:pt>
                <c:pt idx="1151">
                  <c:v>3.0334317880695849E-2</c:v>
                </c:pt>
                <c:pt idx="1152">
                  <c:v>3.0333178881427614E-2</c:v>
                </c:pt>
                <c:pt idx="1153">
                  <c:v>3.0332038895535263E-2</c:v>
                </c:pt>
                <c:pt idx="1154">
                  <c:v>3.0329212648938508E-2</c:v>
                </c:pt>
                <c:pt idx="1155">
                  <c:v>3.0326874667769843E-2</c:v>
                </c:pt>
                <c:pt idx="1156">
                  <c:v>3.032573163282315E-2</c:v>
                </c:pt>
                <c:pt idx="1157">
                  <c:v>3.0324424099301694E-2</c:v>
                </c:pt>
                <c:pt idx="1158">
                  <c:v>3.0323442603537032E-2</c:v>
                </c:pt>
                <c:pt idx="1159">
                  <c:v>3.0322296609277544E-2</c:v>
                </c:pt>
                <c:pt idx="1160">
                  <c:v>3.0321149628527166E-2</c:v>
                </c:pt>
                <c:pt idx="1161">
                  <c:v>3.0319837585492948E-2</c:v>
                </c:pt>
                <c:pt idx="1162">
                  <c:v>3.0318852707713617E-2</c:v>
                </c:pt>
                <c:pt idx="1163">
                  <c:v>3.0317702767730381E-2</c:v>
                </c:pt>
                <c:pt idx="1164">
                  <c:v>3.031655184117632E-2</c:v>
                </c:pt>
                <c:pt idx="1165">
                  <c:v>3.0315399928291242E-2</c:v>
                </c:pt>
                <c:pt idx="1166">
                  <c:v>3.0314247028915275E-2</c:v>
                </c:pt>
                <c:pt idx="1167">
                  <c:v>3.031309314304842E-2</c:v>
                </c:pt>
                <c:pt idx="1168">
                  <c:v>3.0311938270850547E-2</c:v>
                </c:pt>
                <c:pt idx="1169">
                  <c:v>3.0310782412081849E-2</c:v>
                </c:pt>
                <c:pt idx="1170">
                  <c:v>3.0309294858641422E-2</c:v>
                </c:pt>
                <c:pt idx="1171">
                  <c:v>3.0308467735391531E-2</c:v>
                </c:pt>
                <c:pt idx="1172">
                  <c:v>3.0307143291397054E-2</c:v>
                </c:pt>
                <c:pt idx="1173">
                  <c:v>3.0306149112897529E-2</c:v>
                </c:pt>
                <c:pt idx="1174">
                  <c:v>3.0304988322074067E-2</c:v>
                </c:pt>
                <c:pt idx="1175">
                  <c:v>3.0303660496064921E-2</c:v>
                </c:pt>
                <c:pt idx="1176">
                  <c:v>3.0302663780954475E-2</c:v>
                </c:pt>
                <c:pt idx="1177">
                  <c:v>3.0301500030658346E-2</c:v>
                </c:pt>
                <c:pt idx="1178">
                  <c:v>3.03003352940312E-2</c:v>
                </c:pt>
                <c:pt idx="1179">
                  <c:v>3.0299169570993101E-2</c:v>
                </c:pt>
                <c:pt idx="1180">
                  <c:v>3.0298002861464113E-2</c:v>
                </c:pt>
                <c:pt idx="1181">
                  <c:v>3.0296835165524172E-2</c:v>
                </c:pt>
                <c:pt idx="1182">
                  <c:v>3.0295666483093342E-2</c:v>
                </c:pt>
                <c:pt idx="1183">
                  <c:v>3.0294496814171623E-2</c:v>
                </c:pt>
                <c:pt idx="1184">
                  <c:v>3.0293326158918887E-2</c:v>
                </c:pt>
                <c:pt idx="1185">
                  <c:v>3.0292154517175263E-2</c:v>
                </c:pt>
                <c:pt idx="1186">
                  <c:v>3.0290981889020685E-2</c:v>
                </c:pt>
                <c:pt idx="1187">
                  <c:v>3.0289808274375218E-2</c:v>
                </c:pt>
                <c:pt idx="1188">
                  <c:v>3.0288465792649433E-2</c:v>
                </c:pt>
                <c:pt idx="1189">
                  <c:v>3.028729006425479E-2</c:v>
                </c:pt>
                <c:pt idx="1190">
                  <c:v>3.0286281511893165E-2</c:v>
                </c:pt>
                <c:pt idx="1191">
                  <c:v>3.0285097971747277E-2</c:v>
                </c:pt>
                <c:pt idx="1192">
                  <c:v>3.0283899649026225E-2</c:v>
                </c:pt>
                <c:pt idx="1193">
                  <c:v>3.0282686496727607E-2</c:v>
                </c:pt>
                <c:pt idx="1194">
                  <c:v>3.0281458514931359E-2</c:v>
                </c:pt>
                <c:pt idx="1195">
                  <c:v>3.0280036948546751E-2</c:v>
                </c:pt>
                <c:pt idx="1196">
                  <c:v>3.0278958062606165E-2</c:v>
                </c:pt>
                <c:pt idx="1197">
                  <c:v>3.0277685592157155E-2</c:v>
                </c:pt>
                <c:pt idx="1198">
                  <c:v>3.027639829213058E-2</c:v>
                </c:pt>
                <c:pt idx="1199">
                  <c:v>3.0274908933414224E-2</c:v>
                </c:pt>
                <c:pt idx="1200">
                  <c:v>3.0273779203344731E-2</c:v>
                </c:pt>
                <c:pt idx="1201">
                  <c:v>3.0272447414585457E-2</c:v>
                </c:pt>
                <c:pt idx="1202">
                  <c:v>3.0271100796328554E-2</c:v>
                </c:pt>
                <c:pt idx="1203">
                  <c:v>3.0269739348414149E-2</c:v>
                </c:pt>
                <c:pt idx="1204">
                  <c:v>3.0268363071082049E-2</c:v>
                </c:pt>
                <c:pt idx="1205">
                  <c:v>3.0266971964172384E-2</c:v>
                </c:pt>
                <c:pt idx="1206">
                  <c:v>3.0266534991274519E-2</c:v>
                </c:pt>
                <c:pt idx="1207">
                  <c:v>3.0263941084465174E-2</c:v>
                </c:pt>
                <c:pt idx="1208">
                  <c:v>3.0262503370197535E-2</c:v>
                </c:pt>
                <c:pt idx="1209">
                  <c:v>3.026105082659214E-2</c:v>
                </c:pt>
                <c:pt idx="1210">
                  <c:v>3.0259583453249306E-2</c:v>
                </c:pt>
                <c:pt idx="1211">
                  <c:v>3.0258101250488778E-2</c:v>
                </c:pt>
                <c:pt idx="1212">
                  <c:v>3.0256604218150684E-2</c:v>
                </c:pt>
                <c:pt idx="1213">
                  <c:v>3.0255092356235025E-2</c:v>
                </c:pt>
                <c:pt idx="1214">
                  <c:v>3.0253565664741799E-2</c:v>
                </c:pt>
                <c:pt idx="1215">
                  <c:v>3.0252024143750944E-2</c:v>
                </c:pt>
                <c:pt idx="1216">
                  <c:v>3.0250467793102587E-2</c:v>
                </c:pt>
                <c:pt idx="1217">
                  <c:v>3.0248896612956599E-2</c:v>
                </c:pt>
                <c:pt idx="1218">
                  <c:v>3.0247310603312982E-2</c:v>
                </c:pt>
                <c:pt idx="1219">
                  <c:v>3.0245709764011863E-2</c:v>
                </c:pt>
                <c:pt idx="1220">
                  <c:v>3.0244094095213114E-2</c:v>
                </c:pt>
                <c:pt idx="1221">
                  <c:v>3.0241995016382361E-2</c:v>
                </c:pt>
                <c:pt idx="1222">
                  <c:v>3.0240345451497674E-2</c:v>
                </c:pt>
                <c:pt idx="1223">
                  <c:v>3.0238681057035421E-2</c:v>
                </c:pt>
                <c:pt idx="1224">
                  <c:v>3.0237001832915666E-2</c:v>
                </c:pt>
                <c:pt idx="1225">
                  <c:v>3.0235307779378218E-2</c:v>
                </c:pt>
                <c:pt idx="1226">
                  <c:v>3.0233598896263203E-2</c:v>
                </c:pt>
                <c:pt idx="1227">
                  <c:v>3.0231875183490686E-2</c:v>
                </c:pt>
                <c:pt idx="1228">
                  <c:v>3.0230136641300476E-2</c:v>
                </c:pt>
                <c:pt idx="1229">
                  <c:v>3.0228383269452763E-2</c:v>
                </c:pt>
                <c:pt idx="1230">
                  <c:v>3.0226615068107421E-2</c:v>
                </c:pt>
                <c:pt idx="1231">
                  <c:v>3.0224832037184513E-2</c:v>
                </c:pt>
                <c:pt idx="1232">
                  <c:v>3.0226452883661548E-2</c:v>
                </c:pt>
                <c:pt idx="1233">
                  <c:v>3.022122148676587E-2</c:v>
                </c:pt>
                <c:pt idx="1234">
                  <c:v>3.02193939671902E-2</c:v>
                </c:pt>
                <c:pt idx="1235">
                  <c:v>3.0217551618036964E-2</c:v>
                </c:pt>
                <c:pt idx="1236">
                  <c:v>3.0215694439386098E-2</c:v>
                </c:pt>
                <c:pt idx="1237">
                  <c:v>3.0213822431157666E-2</c:v>
                </c:pt>
                <c:pt idx="1238">
                  <c:v>3.0211935593351669E-2</c:v>
                </c:pt>
                <c:pt idx="1239">
                  <c:v>3.0210033926048041E-2</c:v>
                </c:pt>
                <c:pt idx="1240">
                  <c:v>3.0208117429166848E-2</c:v>
                </c:pt>
                <c:pt idx="1241">
                  <c:v>3.0206186102708088E-2</c:v>
                </c:pt>
                <c:pt idx="1242">
                  <c:v>3.0204239946751699E-2</c:v>
                </c:pt>
                <c:pt idx="1243">
                  <c:v>3.0202278961217743E-2</c:v>
                </c:pt>
                <c:pt idx="1244">
                  <c:v>3.0200303146186158E-2</c:v>
                </c:pt>
                <c:pt idx="1245">
                  <c:v>3.0198312501577007E-2</c:v>
                </c:pt>
                <c:pt idx="1246">
                  <c:v>3.019630702739029E-2</c:v>
                </c:pt>
                <c:pt idx="1247">
                  <c:v>3.0194286723705943E-2</c:v>
                </c:pt>
                <c:pt idx="1248">
                  <c:v>3.019225159044403E-2</c:v>
                </c:pt>
                <c:pt idx="1249">
                  <c:v>3.0190201627604552E-2</c:v>
                </c:pt>
                <c:pt idx="1250">
                  <c:v>3.0188136835187507E-2</c:v>
                </c:pt>
                <c:pt idx="1251">
                  <c:v>3.0186057213352768E-2</c:v>
                </c:pt>
                <c:pt idx="1252">
                  <c:v>3.0183962761860528E-2</c:v>
                </c:pt>
                <c:pt idx="1253">
                  <c:v>3.0183778374421877E-2</c:v>
                </c:pt>
                <c:pt idx="1254">
                  <c:v>3.0179729370223285E-2</c:v>
                </c:pt>
                <c:pt idx="1255">
                  <c:v>3.0177590430238155E-2</c:v>
                </c:pt>
                <c:pt idx="1256">
                  <c:v>3.0175436660515587E-2</c:v>
                </c:pt>
                <c:pt idx="1257">
                  <c:v>3.0172022203718285E-2</c:v>
                </c:pt>
                <c:pt idx="1258">
                  <c:v>3.0172986532175372E-2</c:v>
                </c:pt>
                <c:pt idx="1259">
                  <c:v>3.0168886374362103E-2</c:v>
                </c:pt>
                <c:pt idx="1260">
                  <c:v>3.0166673286489143E-2</c:v>
                </c:pt>
                <c:pt idx="1261">
                  <c:v>3.0164445369118553E-2</c:v>
                </c:pt>
                <c:pt idx="1262">
                  <c:v>3.0162202622250334E-2</c:v>
                </c:pt>
                <c:pt idx="1263">
                  <c:v>3.0159945045724612E-2</c:v>
                </c:pt>
                <c:pt idx="1264">
                  <c:v>3.0157672639781197E-2</c:v>
                </c:pt>
                <c:pt idx="1265">
                  <c:v>3.0155385404180279E-2</c:v>
                </c:pt>
                <c:pt idx="1266">
                  <c:v>3.0153083339161668E-2</c:v>
                </c:pt>
                <c:pt idx="1267">
                  <c:v>3.0150766444485555E-2</c:v>
                </c:pt>
                <c:pt idx="1268">
                  <c:v>3.0148434720391748E-2</c:v>
                </c:pt>
                <c:pt idx="1269">
                  <c:v>3.0146088166480567E-2</c:v>
                </c:pt>
                <c:pt idx="1270">
                  <c:v>3.0148097295295884E-2</c:v>
                </c:pt>
                <c:pt idx="1271">
                  <c:v>3.0141350570485059E-2</c:v>
                </c:pt>
                <c:pt idx="1272">
                  <c:v>3.0138959528080989E-2</c:v>
                </c:pt>
                <c:pt idx="1273">
                  <c:v>3.0136553656259224E-2</c:v>
                </c:pt>
                <c:pt idx="1274">
                  <c:v>3.0134132954779957E-2</c:v>
                </c:pt>
                <c:pt idx="1275">
                  <c:v>3.0131697423882997E-2</c:v>
                </c:pt>
                <c:pt idx="1276">
                  <c:v>3.0129247063328535E-2</c:v>
                </c:pt>
                <c:pt idx="1277">
                  <c:v>3.0126781873276443E-2</c:v>
                </c:pt>
                <c:pt idx="1278">
                  <c:v>3.0124301853646784E-2</c:v>
                </c:pt>
                <c:pt idx="1279">
                  <c:v>3.0121807004519496E-2</c:v>
                </c:pt>
                <c:pt idx="1280">
                  <c:v>3.0119297325814642E-2</c:v>
                </c:pt>
                <c:pt idx="1281">
                  <c:v>3.0116772817612159E-2</c:v>
                </c:pt>
                <c:pt idx="1282">
                  <c:v>3.0114233479912045E-2</c:v>
                </c:pt>
                <c:pt idx="1283">
                  <c:v>3.0111679312554429E-2</c:v>
                </c:pt>
                <c:pt idx="1284">
                  <c:v>3.010911031577912E-2</c:v>
                </c:pt>
                <c:pt idx="1285">
                  <c:v>3.0106526489426244E-2</c:v>
                </c:pt>
                <c:pt idx="1286">
                  <c:v>3.0103927833495803E-2</c:v>
                </c:pt>
                <c:pt idx="1287">
                  <c:v>3.0101314348067731E-2</c:v>
                </c:pt>
                <c:pt idx="1288">
                  <c:v>3.0098686033062094E-2</c:v>
                </c:pt>
                <c:pt idx="1289">
                  <c:v>3.0096042888558827E-2</c:v>
                </c:pt>
                <c:pt idx="1290">
                  <c:v>3.0093384914477994E-2</c:v>
                </c:pt>
                <c:pt idx="1291">
                  <c:v>3.0090712110899531E-2</c:v>
                </c:pt>
                <c:pt idx="1292">
                  <c:v>3.0088024477743502E-2</c:v>
                </c:pt>
                <c:pt idx="1293">
                  <c:v>3.008532201516978E-2</c:v>
                </c:pt>
                <c:pt idx="1294">
                  <c:v>3.0082604722858619E-2</c:v>
                </c:pt>
                <c:pt idx="1295">
                  <c:v>3.0079872601289637E-2</c:v>
                </c:pt>
                <c:pt idx="1296">
                  <c:v>3.007712564990328E-2</c:v>
                </c:pt>
                <c:pt idx="1297">
                  <c:v>3.007436386909923E-2</c:v>
                </c:pt>
                <c:pt idx="1298">
                  <c:v>3.007158725879755E-2</c:v>
                </c:pt>
                <c:pt idx="1299">
                  <c:v>3.0068795818918304E-2</c:v>
                </c:pt>
                <c:pt idx="1300">
                  <c:v>3.0065989549541428E-2</c:v>
                </c:pt>
                <c:pt idx="1301">
                  <c:v>3.0063168450586986E-2</c:v>
                </c:pt>
                <c:pt idx="1302">
                  <c:v>3.006033252221485E-2</c:v>
                </c:pt>
                <c:pt idx="1303">
                  <c:v>3.0059173960035324E-2</c:v>
                </c:pt>
                <c:pt idx="1304">
                  <c:v>3.0054616176578008E-2</c:v>
                </c:pt>
                <c:pt idx="1305">
                  <c:v>3.0053418520603614E-2</c:v>
                </c:pt>
                <c:pt idx="1306">
                  <c:v>3.0048840513030584E-2</c:v>
                </c:pt>
                <c:pt idx="1307">
                  <c:v>3.0045930436850554E-2</c:v>
                </c:pt>
                <c:pt idx="1308">
                  <c:v>3.0043005531172895E-2</c:v>
                </c:pt>
                <c:pt idx="1309">
                  <c:v>3.0045278818064958E-2</c:v>
                </c:pt>
                <c:pt idx="1310">
                  <c:v>3.0034991748655315E-2</c:v>
                </c:pt>
                <c:pt idx="1311">
                  <c:v>3.0035796235239332E-2</c:v>
                </c:pt>
                <c:pt idx="1312">
                  <c:v>3.0033845770822687E-2</c:v>
                </c:pt>
                <c:pt idx="1313">
                  <c:v>3.0029803484490358E-2</c:v>
                </c:pt>
                <c:pt idx="1314">
                  <c:v>3.0026784861219014E-2</c:v>
                </c:pt>
                <c:pt idx="1315">
                  <c:v>3.002375140591873E-2</c:v>
                </c:pt>
                <c:pt idx="1316">
                  <c:v>3.0020703118722736E-2</c:v>
                </c:pt>
                <c:pt idx="1317">
                  <c:v>3.0018671932097174E-2</c:v>
                </c:pt>
                <c:pt idx="1318">
                  <c:v>3.0014562048510385E-2</c:v>
                </c:pt>
                <c:pt idx="1319">
                  <c:v>3.0011469265440738E-2</c:v>
                </c:pt>
                <c:pt idx="1320">
                  <c:v>3.0008361650475379E-2</c:v>
                </c:pt>
                <c:pt idx="1321">
                  <c:v>3.0005239203534373E-2</c:v>
                </c:pt>
                <c:pt idx="1322">
                  <c:v>3.0002101924644364E-2</c:v>
                </c:pt>
                <c:pt idx="1323">
                  <c:v>2.9998949813831999E-2</c:v>
                </c:pt>
                <c:pt idx="1324">
                  <c:v>2.9995782871070631E-2</c:v>
                </c:pt>
                <c:pt idx="1325">
                  <c:v>2.998873484690634E-2</c:v>
                </c:pt>
                <c:pt idx="1326">
                  <c:v>2.9989404489754179E-2</c:v>
                </c:pt>
                <c:pt idx="1327">
                  <c:v>2.9987211768063293E-2</c:v>
                </c:pt>
                <c:pt idx="1328">
                  <c:v>2.9982966780695008E-2</c:v>
                </c:pt>
                <c:pt idx="1329">
                  <c:v>2.997972567824192E-2</c:v>
                </c:pt>
                <c:pt idx="1330">
                  <c:v>2.9976469743893119E-2</c:v>
                </c:pt>
                <c:pt idx="1331">
                  <c:v>2.9974212374381803E-2</c:v>
                </c:pt>
                <c:pt idx="1332">
                  <c:v>2.9969913379348512E-2</c:v>
                </c:pt>
                <c:pt idx="1333">
                  <c:v>2.996661294917935E-2</c:v>
                </c:pt>
                <c:pt idx="1334">
                  <c:v>2.9963297687114476E-2</c:v>
                </c:pt>
                <c:pt idx="1335">
                  <c:v>2.9959967593073955E-2</c:v>
                </c:pt>
                <c:pt idx="1336">
                  <c:v>2.9957629386778706E-2</c:v>
                </c:pt>
                <c:pt idx="1337">
                  <c:v>2.9953262909279132E-2</c:v>
                </c:pt>
                <c:pt idx="1338">
                  <c:v>2.9949888319498186E-2</c:v>
                </c:pt>
                <c:pt idx="1339">
                  <c:v>2.9946498897768237E-2</c:v>
                </c:pt>
                <c:pt idx="1340">
                  <c:v>2.9943094644115931E-2</c:v>
                </c:pt>
                <c:pt idx="1341">
                  <c:v>2.9939675558594558E-2</c:v>
                </c:pt>
                <c:pt idx="1342">
                  <c:v>2.9936241641124184E-2</c:v>
                </c:pt>
                <c:pt idx="1343">
                  <c:v>2.9932792891731452E-2</c:v>
                </c:pt>
                <c:pt idx="1344">
                  <c:v>2.9930325284059922E-2</c:v>
                </c:pt>
                <c:pt idx="1345">
                  <c:v>2.9926845522201262E-2</c:v>
                </c:pt>
                <c:pt idx="1346">
                  <c:v>2.9922357652099052E-2</c:v>
                </c:pt>
                <c:pt idx="1347">
                  <c:v>2.9918849575070183E-2</c:v>
                </c:pt>
                <c:pt idx="1348">
                  <c:v>2.9915326666118958E-2</c:v>
                </c:pt>
                <c:pt idx="1349">
                  <c:v>2.9911788925245375E-2</c:v>
                </c:pt>
                <c:pt idx="1350">
                  <c:v>2.9909224216246866E-2</c:v>
                </c:pt>
                <c:pt idx="1351">
                  <c:v>2.990466894778443E-2</c:v>
                </c:pt>
                <c:pt idx="1352">
                  <c:v>2.9901086711223712E-2</c:v>
                </c:pt>
                <c:pt idx="1353">
                  <c:v>2.9897489642740638E-2</c:v>
                </c:pt>
                <c:pt idx="1354">
                  <c:v>2.9893877742361852E-2</c:v>
                </c:pt>
                <c:pt idx="1355">
                  <c:v>2.9886730951416141E-2</c:v>
                </c:pt>
                <c:pt idx="1356">
                  <c:v>2.98866094458905E-2</c:v>
                </c:pt>
                <c:pt idx="1357">
                  <c:v>2.9882953049824579E-2</c:v>
                </c:pt>
                <c:pt idx="1358">
                  <c:v>2.9879281821809656E-2</c:v>
                </c:pt>
                <c:pt idx="1359">
                  <c:v>2.9875595761952312E-2</c:v>
                </c:pt>
                <c:pt idx="1360">
                  <c:v>2.9871894870172611E-2</c:v>
                </c:pt>
                <c:pt idx="1361">
                  <c:v>2.9870124837572121E-2</c:v>
                </c:pt>
                <c:pt idx="1362">
                  <c:v>2.9865420105787965E-2</c:v>
                </c:pt>
                <c:pt idx="1363">
                  <c:v>2.9860703203539174E-2</c:v>
                </c:pt>
                <c:pt idx="1364">
                  <c:v>2.9857911757484867E-2</c:v>
                </c:pt>
                <c:pt idx="1365">
                  <c:v>2.9853167932971658E-2</c:v>
                </c:pt>
                <c:pt idx="1366">
                  <c:v>2.9849378049870978E-2</c:v>
                </c:pt>
                <c:pt idx="1367">
                  <c:v>2.9845573334874587E-2</c:v>
                </c:pt>
                <c:pt idx="1368">
                  <c:v>2.9841753788009129E-2</c:v>
                </c:pt>
                <c:pt idx="1369">
                  <c:v>2.9838881307908682E-2</c:v>
                </c:pt>
                <c:pt idx="1370">
                  <c:v>2.9834070198591078E-2</c:v>
                </c:pt>
                <c:pt idx="1371">
                  <c:v>2.9830206156091776E-2</c:v>
                </c:pt>
                <c:pt idx="1372">
                  <c:v>2.9826327281696763E-2</c:v>
                </c:pt>
                <c:pt idx="1373">
                  <c:v>2.9822433575432683E-2</c:v>
                </c:pt>
                <c:pt idx="1374">
                  <c:v>2.9818525037299537E-2</c:v>
                </c:pt>
                <c:pt idx="1375">
                  <c:v>2.9814601667270679E-2</c:v>
                </c:pt>
                <c:pt idx="1376">
                  <c:v>2.9806503302491905E-2</c:v>
                </c:pt>
                <c:pt idx="1377">
                  <c:v>2.9806710431632411E-2</c:v>
                </c:pt>
                <c:pt idx="1378">
                  <c:v>2.9802742565996354E-2</c:v>
                </c:pt>
                <c:pt idx="1379">
                  <c:v>2.9799707928868102E-2</c:v>
                </c:pt>
                <c:pt idx="1380">
                  <c:v>2.9794762339117042E-2</c:v>
                </c:pt>
                <c:pt idx="1381">
                  <c:v>2.9790749977927078E-2</c:v>
                </c:pt>
                <c:pt idx="1382">
                  <c:v>2.9786722784841402E-2</c:v>
                </c:pt>
                <c:pt idx="1383">
                  <c:v>2.9783623251797842E-2</c:v>
                </c:pt>
                <c:pt idx="1384">
                  <c:v>2.9778623903089496E-2</c:v>
                </c:pt>
                <c:pt idx="1385">
                  <c:v>2.9774552214449912E-2</c:v>
                </c:pt>
                <c:pt idx="1386">
                  <c:v>2.9770465693887971E-2</c:v>
                </c:pt>
                <c:pt idx="1387">
                  <c:v>2.9766364341510254E-2</c:v>
                </c:pt>
                <c:pt idx="1388">
                  <c:v>2.9762248157290117E-2</c:v>
                </c:pt>
                <c:pt idx="1389">
                  <c:v>2.9758117141200913E-2</c:v>
                </c:pt>
                <c:pt idx="1390">
                  <c:v>2.9753971293269288E-2</c:v>
                </c:pt>
                <c:pt idx="1391">
                  <c:v>2.9749810613495242E-2</c:v>
                </c:pt>
                <c:pt idx="1392">
                  <c:v>2.9745635101878776E-2</c:v>
                </c:pt>
                <c:pt idx="1393">
                  <c:v>2.9741444758393243E-2</c:v>
                </c:pt>
                <c:pt idx="1394">
                  <c:v>2.9737239583038644E-2</c:v>
                </c:pt>
                <c:pt idx="1395">
                  <c:v>2.973301957592156E-2</c:v>
                </c:pt>
                <c:pt idx="1396">
                  <c:v>2.9729709000854143E-2</c:v>
                </c:pt>
                <c:pt idx="1397">
                  <c:v>2.9725457919607123E-2</c:v>
                </c:pt>
                <c:pt idx="1398">
                  <c:v>2.9720270563355911E-2</c:v>
                </c:pt>
                <c:pt idx="1399">
                  <c:v>2.9715991228842498E-2</c:v>
                </c:pt>
                <c:pt idx="1400">
                  <c:v>2.9711697062460019E-2</c:v>
                </c:pt>
                <c:pt idx="1401">
                  <c:v>2.9707388064288409E-2</c:v>
                </c:pt>
                <c:pt idx="1402">
                  <c:v>2.9703980018329634E-2</c:v>
                </c:pt>
                <c:pt idx="1403">
                  <c:v>2.9698725572444573E-2</c:v>
                </c:pt>
                <c:pt idx="1404">
                  <c:v>2.9694372078745701E-2</c:v>
                </c:pt>
                <c:pt idx="1405">
                  <c:v>2.9690003753231053E-2</c:v>
                </c:pt>
                <c:pt idx="1406">
                  <c:v>2.968562059590063E-2</c:v>
                </c:pt>
                <c:pt idx="1407">
                  <c:v>2.9677516806208004E-2</c:v>
                </c:pt>
                <c:pt idx="1408">
                  <c:v>2.9676809785792457E-2</c:v>
                </c:pt>
                <c:pt idx="1409">
                  <c:v>2.9672382132961417E-2</c:v>
                </c:pt>
                <c:pt idx="1410">
                  <c:v>2.9667939648367891E-2</c:v>
                </c:pt>
                <c:pt idx="1411">
                  <c:v>2.96634823319053E-2</c:v>
                </c:pt>
                <c:pt idx="1412">
                  <c:v>2.9659010183653578E-2</c:v>
                </c:pt>
                <c:pt idx="1413">
                  <c:v>2.9656323373055571E-2</c:v>
                </c:pt>
                <c:pt idx="1414">
                  <c:v>2.9650920089558941E-2</c:v>
                </c:pt>
                <c:pt idx="1415">
                  <c:v>2.9645504748030405E-2</c:v>
                </c:pt>
                <c:pt idx="1416">
                  <c:v>2.9641869106336038E-2</c:v>
                </c:pt>
                <c:pt idx="1417">
                  <c:v>2.9636426965238272E-2</c:v>
                </c:pt>
                <c:pt idx="1418">
                  <c:v>2.9631865826118542E-2</c:v>
                </c:pt>
                <c:pt idx="1419">
                  <c:v>2.9627289855209682E-2</c:v>
                </c:pt>
                <c:pt idx="1420">
                  <c:v>2.9622699052485046E-2</c:v>
                </c:pt>
                <c:pt idx="1421">
                  <c:v>2.9618982071348832E-2</c:v>
                </c:pt>
                <c:pt idx="1422">
                  <c:v>2.9613472951668385E-2</c:v>
                </c:pt>
                <c:pt idx="1423">
                  <c:v>2.9608837653549713E-2</c:v>
                </c:pt>
                <c:pt idx="1424">
                  <c:v>2.9604187523641912E-2</c:v>
                </c:pt>
                <c:pt idx="1425">
                  <c:v>2.9599522561918334E-2</c:v>
                </c:pt>
                <c:pt idx="1426">
                  <c:v>2.9590400437209397E-2</c:v>
                </c:pt>
                <c:pt idx="1427">
                  <c:v>2.959014814315708E-2</c:v>
                </c:pt>
                <c:pt idx="1428">
                  <c:v>2.9585438686119403E-2</c:v>
                </c:pt>
                <c:pt idx="1429">
                  <c:v>2.9580714397239305E-2</c:v>
                </c:pt>
                <c:pt idx="1430">
                  <c:v>2.9575975276596722E-2</c:v>
                </c:pt>
                <c:pt idx="1431">
                  <c:v>2.9571221324165009E-2</c:v>
                </c:pt>
                <c:pt idx="1432">
                  <c:v>2.9567325294312941E-2</c:v>
                </c:pt>
                <c:pt idx="1433">
                  <c:v>2.9561668923960838E-2</c:v>
                </c:pt>
                <c:pt idx="1434">
                  <c:v>2.9556870476188379E-2</c:v>
                </c:pt>
                <c:pt idx="1435">
                  <c:v>2.9552925590623502E-2</c:v>
                </c:pt>
                <c:pt idx="1436">
                  <c:v>2.9547229085356008E-2</c:v>
                </c:pt>
                <c:pt idx="1437">
                  <c:v>2.954238614226945E-2</c:v>
                </c:pt>
                <c:pt idx="1438">
                  <c:v>2.9537528367393762E-2</c:v>
                </c:pt>
                <c:pt idx="1439">
                  <c:v>2.9532655760782234E-2</c:v>
                </c:pt>
                <c:pt idx="1440">
                  <c:v>2.9527768322381576E-2</c:v>
                </c:pt>
                <c:pt idx="1441">
                  <c:v>2.9522866052218433E-2</c:v>
                </c:pt>
                <c:pt idx="1442">
                  <c:v>2.9517948950292805E-2</c:v>
                </c:pt>
                <c:pt idx="1443">
                  <c:v>2.9513017016604692E-2</c:v>
                </c:pt>
                <c:pt idx="1444">
                  <c:v>2.9508070251154095E-2</c:v>
                </c:pt>
                <c:pt idx="1445">
                  <c:v>2.9503108653967658E-2</c:v>
                </c:pt>
                <c:pt idx="1446">
                  <c:v>2.9498132225018736E-2</c:v>
                </c:pt>
                <c:pt idx="1447">
                  <c:v>2.9493140964254039E-2</c:v>
                </c:pt>
                <c:pt idx="1448">
                  <c:v>2.9488984251160311E-2</c:v>
                </c:pt>
                <c:pt idx="1449">
                  <c:v>2.9483961856240359E-2</c:v>
                </c:pt>
                <c:pt idx="1450">
                  <c:v>2.9478078191651491E-2</c:v>
                </c:pt>
                <c:pt idx="1451">
                  <c:v>2.9473039463603357E-2</c:v>
                </c:pt>
                <c:pt idx="1452">
                  <c:v>2.946802224794709E-2</c:v>
                </c:pt>
                <c:pt idx="1453">
                  <c:v>2.9463027692377963E-2</c:v>
                </c:pt>
                <c:pt idx="1454">
                  <c:v>2.9458906814658903E-2</c:v>
                </c:pt>
                <c:pt idx="1455">
                  <c:v>2.9453106561474485E-2</c:v>
                </c:pt>
                <c:pt idx="1456">
                  <c:v>2.9448179986166778E-2</c:v>
                </c:pt>
                <c:pt idx="1457">
                  <c:v>2.9443276070972857E-2</c:v>
                </c:pt>
                <c:pt idx="1458">
                  <c:v>2.943839481583943E-2</c:v>
                </c:pt>
                <c:pt idx="1459">
                  <c:v>2.9434393326719377E-2</c:v>
                </c:pt>
                <c:pt idx="1460">
                  <c:v>2.9428700285780707E-2</c:v>
                </c:pt>
                <c:pt idx="1461">
                  <c:v>2.9423887010828764E-2</c:v>
                </c:pt>
                <c:pt idx="1462">
                  <c:v>2.9419096395990607E-2</c:v>
                </c:pt>
                <c:pt idx="1463">
                  <c:v>2.9414328441186299E-2</c:v>
                </c:pt>
                <c:pt idx="1464">
                  <c:v>2.9409583146469132E-2</c:v>
                </c:pt>
                <c:pt idx="1465">
                  <c:v>2.9404860511839104E-2</c:v>
                </c:pt>
                <c:pt idx="1466">
                  <c:v>2.9397287124308669E-2</c:v>
                </c:pt>
                <c:pt idx="1467">
                  <c:v>2.9391751136760291E-2</c:v>
                </c:pt>
                <c:pt idx="1468">
                  <c:v>2.9387103715432517E-2</c:v>
                </c:pt>
                <c:pt idx="1469">
                  <c:v>2.9381820119072088E-2</c:v>
                </c:pt>
                <c:pt idx="1470">
                  <c:v>2.9377876841367723E-2</c:v>
                </c:pt>
                <c:pt idx="1471">
                  <c:v>2.937329738871064E-2</c:v>
                </c:pt>
                <c:pt idx="1472">
                  <c:v>2.9368740592330411E-2</c:v>
                </c:pt>
                <c:pt idx="1473">
                  <c:v>2.9363560567201574E-2</c:v>
                </c:pt>
                <c:pt idx="1474">
                  <c:v>2.935969496816071E-2</c:v>
                </c:pt>
                <c:pt idx="1475">
                  <c:v>2.9355206140291301E-2</c:v>
                </c:pt>
                <c:pt idx="1476">
                  <c:v>2.9350739968778683E-2</c:v>
                </c:pt>
                <c:pt idx="1477">
                  <c:v>2.9346296453462983E-2</c:v>
                </c:pt>
                <c:pt idx="1478">
                  <c:v>2.9341875594344202E-2</c:v>
                </c:pt>
                <c:pt idx="1479">
                  <c:v>2.9337477391502276E-2</c:v>
                </c:pt>
                <c:pt idx="1480">
                  <c:v>2.9333101844777332E-2</c:v>
                </c:pt>
                <c:pt idx="1481">
                  <c:v>2.932750943264395E-2</c:v>
                </c:pt>
                <c:pt idx="1482">
                  <c:v>2.9324418720078071E-2</c:v>
                </c:pt>
                <c:pt idx="1483">
                  <c:v>2.9320111142183691E-2</c:v>
                </c:pt>
                <c:pt idx="1484">
                  <c:v>2.9315215938021666E-2</c:v>
                </c:pt>
                <c:pt idx="1485">
                  <c:v>2.9311563954825814E-2</c:v>
                </c:pt>
                <c:pt idx="1486">
                  <c:v>2.9307324345362318E-2</c:v>
                </c:pt>
                <c:pt idx="1487">
                  <c:v>2.930250681994373E-2</c:v>
                </c:pt>
                <c:pt idx="1488">
                  <c:v>2.9298913095345824E-2</c:v>
                </c:pt>
                <c:pt idx="1489">
                  <c:v>2.9294741454632955E-2</c:v>
                </c:pt>
                <c:pt idx="1490">
                  <c:v>2.9290592470276877E-2</c:v>
                </c:pt>
                <c:pt idx="1491">
                  <c:v>2.9286466141877909E-2</c:v>
                </c:pt>
                <c:pt idx="1492">
                  <c:v>2.9282362469915668E-2</c:v>
                </c:pt>
                <c:pt idx="1493">
                  <c:v>2.9278281453910537E-2</c:v>
                </c:pt>
                <c:pt idx="1494">
                  <c:v>2.9274223094342133E-2</c:v>
                </c:pt>
                <c:pt idx="1495">
                  <c:v>2.9270187390890712E-2</c:v>
                </c:pt>
                <c:pt idx="1496">
                  <c:v>2.9266174343556273E-2</c:v>
                </c:pt>
                <c:pt idx="1497">
                  <c:v>2.9262183952578624E-2</c:v>
                </c:pt>
                <c:pt idx="1498">
                  <c:v>2.9258216217797894E-2</c:v>
                </c:pt>
                <c:pt idx="1499">
                  <c:v>2.9254271139214083E-2</c:v>
                </c:pt>
                <c:pt idx="1500">
                  <c:v>2.9249790220138294E-2</c:v>
                </c:pt>
                <c:pt idx="1501">
                  <c:v>2.9245893690559299E-2</c:v>
                </c:pt>
                <c:pt idx="1502">
                  <c:v>2.924257184064416E-2</c:v>
                </c:pt>
                <c:pt idx="1503">
                  <c:v>2.9238717386848023E-2</c:v>
                </c:pt>
                <c:pt idx="1504">
                  <c:v>2.9234885589168869E-2</c:v>
                </c:pt>
                <c:pt idx="1505">
                  <c:v>2.9231076447846505E-2</c:v>
                </c:pt>
                <c:pt idx="1506">
                  <c:v>2.9227289962641123E-2</c:v>
                </c:pt>
                <c:pt idx="1507">
                  <c:v>2.9222990293300555E-2</c:v>
                </c:pt>
                <c:pt idx="1508">
                  <c:v>2.9219784960901052E-2</c:v>
                </c:pt>
                <c:pt idx="1509">
                  <c:v>2.9216066444286426E-2</c:v>
                </c:pt>
                <c:pt idx="1510">
                  <c:v>2.9212370583948655E-2</c:v>
                </c:pt>
                <c:pt idx="1511">
                  <c:v>2.9209620839236727E-2</c:v>
                </c:pt>
                <c:pt idx="1512">
                  <c:v>2.9205046831703996E-2</c:v>
                </c:pt>
                <c:pt idx="1513">
                  <c:v>2.920141893995698E-2</c:v>
                </c:pt>
                <c:pt idx="1514">
                  <c:v>2.9197813704247011E-2</c:v>
                </c:pt>
                <c:pt idx="1515">
                  <c:v>2.9194231124893832E-2</c:v>
                </c:pt>
                <c:pt idx="1516">
                  <c:v>2.9190671201657636E-2</c:v>
                </c:pt>
                <c:pt idx="1517">
                  <c:v>2.9187133934618359E-2</c:v>
                </c:pt>
                <c:pt idx="1518">
                  <c:v>2.9183552446712113E-2</c:v>
                </c:pt>
                <c:pt idx="1519">
                  <c:v>2.9179133829160264E-2</c:v>
                </c:pt>
                <c:pt idx="1520">
                  <c:v>2.9175671003933701E-2</c:v>
                </c:pt>
                <c:pt idx="1521">
                  <c:v>2.9172230834904056E-2</c:v>
                </c:pt>
                <c:pt idx="1522">
                  <c:v>2.9168813321991394E-2</c:v>
                </c:pt>
                <c:pt idx="1523">
                  <c:v>2.916541846527565E-2</c:v>
                </c:pt>
                <c:pt idx="1524">
                  <c:v>2.9162046264756825E-2</c:v>
                </c:pt>
                <c:pt idx="1525">
                  <c:v>2.9158696720514854E-2</c:v>
                </c:pt>
                <c:pt idx="1526">
                  <c:v>2.915536983230993E-2</c:v>
                </c:pt>
                <c:pt idx="1527">
                  <c:v>2.9152065600461796E-2</c:v>
                </c:pt>
                <c:pt idx="1528">
                  <c:v>2.9148784024650709E-2</c:v>
                </c:pt>
                <c:pt idx="1529">
                  <c:v>2.9145525105116477E-2</c:v>
                </c:pt>
                <c:pt idx="1530">
                  <c:v>2.9142288841699227E-2</c:v>
                </c:pt>
                <c:pt idx="1531">
                  <c:v>2.9139075234558831E-2</c:v>
                </c:pt>
                <c:pt idx="1532">
                  <c:v>2.9135430282858366E-2</c:v>
                </c:pt>
                <c:pt idx="1533">
                  <c:v>2.913226522464285E-2</c:v>
                </c:pt>
                <c:pt idx="1534">
                  <c:v>2.9129122822544318E-2</c:v>
                </c:pt>
                <c:pt idx="1535">
                  <c:v>2.9126003076642704E-2</c:v>
                </c:pt>
                <c:pt idx="1536">
                  <c:v>2.9122905987017944E-2</c:v>
                </c:pt>
                <c:pt idx="1537">
                  <c:v>2.9119831553510167E-2</c:v>
                </c:pt>
                <c:pt idx="1538">
                  <c:v>2.9116779776199309E-2</c:v>
                </c:pt>
                <c:pt idx="1539">
                  <c:v>2.9113750655085369E-2</c:v>
                </c:pt>
                <c:pt idx="1540">
                  <c:v>2.9110744190088411E-2</c:v>
                </c:pt>
                <c:pt idx="1541">
                  <c:v>2.9107760381368308E-2</c:v>
                </c:pt>
                <c:pt idx="1542">
                  <c:v>2.9104799228685252E-2</c:v>
                </c:pt>
                <c:pt idx="1543">
                  <c:v>2.910186073227905E-2</c:v>
                </c:pt>
                <c:pt idx="1544">
                  <c:v>2.9101851464192752E-2</c:v>
                </c:pt>
                <c:pt idx="1545">
                  <c:v>2.909605170789753E-2</c:v>
                </c:pt>
                <c:pt idx="1546">
                  <c:v>2.9093181180002148E-2</c:v>
                </c:pt>
                <c:pt idx="1547">
                  <c:v>2.9090333308303684E-2</c:v>
                </c:pt>
                <c:pt idx="1548">
                  <c:v>2.9087508092722203E-2</c:v>
                </c:pt>
                <c:pt idx="1549">
                  <c:v>2.908470553333764E-2</c:v>
                </c:pt>
                <c:pt idx="1550">
                  <c:v>2.9081925630149996E-2</c:v>
                </c:pt>
                <c:pt idx="1551">
                  <c:v>2.9079168383079335E-2</c:v>
                </c:pt>
                <c:pt idx="1552">
                  <c:v>2.9076433792205592E-2</c:v>
                </c:pt>
                <c:pt idx="1553">
                  <c:v>2.9073721857448831E-2</c:v>
                </c:pt>
                <c:pt idx="1554">
                  <c:v>2.9071032578968925E-2</c:v>
                </c:pt>
                <c:pt idx="1555">
                  <c:v>2.9068365956606002E-2</c:v>
                </c:pt>
                <c:pt idx="1556">
                  <c:v>2.9065721990519933E-2</c:v>
                </c:pt>
                <c:pt idx="1557">
                  <c:v>2.906310068047091E-2</c:v>
                </c:pt>
                <c:pt idx="1558">
                  <c:v>2.9060502026618806E-2</c:v>
                </c:pt>
                <c:pt idx="1559">
                  <c:v>2.9057926028963621E-2</c:v>
                </c:pt>
                <c:pt idx="1560">
                  <c:v>2.9055372687505354E-2</c:v>
                </c:pt>
                <c:pt idx="1561">
                  <c:v>2.905284200216407E-2</c:v>
                </c:pt>
                <c:pt idx="1562">
                  <c:v>2.9050333972939768E-2</c:v>
                </c:pt>
                <c:pt idx="1563">
                  <c:v>2.9047848599992321E-2</c:v>
                </c:pt>
                <c:pt idx="1564">
                  <c:v>2.904538588308192E-2</c:v>
                </c:pt>
                <c:pt idx="1565">
                  <c:v>2.9044595964178299E-2</c:v>
                </c:pt>
                <c:pt idx="1566">
                  <c:v>2.904052841793181E-2</c:v>
                </c:pt>
                <c:pt idx="1567">
                  <c:v>2.9038133669532229E-2</c:v>
                </c:pt>
                <c:pt idx="1568">
                  <c:v>2.9035761577329566E-2</c:v>
                </c:pt>
                <c:pt idx="1569">
                  <c:v>2.9037428654829611E-2</c:v>
                </c:pt>
                <c:pt idx="1570">
                  <c:v>2.9034101754390473E-2</c:v>
                </c:pt>
                <c:pt idx="1571">
                  <c:v>2.9028781237823154E-2</c:v>
                </c:pt>
                <c:pt idx="1572">
                  <c:v>2.9026499770328229E-2</c:v>
                </c:pt>
                <c:pt idx="1573">
                  <c:v>2.9024240958950287E-2</c:v>
                </c:pt>
                <c:pt idx="1574">
                  <c:v>2.9022004803769264E-2</c:v>
                </c:pt>
                <c:pt idx="1575">
                  <c:v>2.9019791304705223E-2</c:v>
                </c:pt>
                <c:pt idx="1576">
                  <c:v>2.90176004618381E-2</c:v>
                </c:pt>
                <c:pt idx="1577">
                  <c:v>2.901543227508796E-2</c:v>
                </c:pt>
                <c:pt idx="1578">
                  <c:v>2.9013286744614675E-2</c:v>
                </c:pt>
                <c:pt idx="1579">
                  <c:v>2.9011163870178436E-2</c:v>
                </c:pt>
                <c:pt idx="1580">
                  <c:v>2.9009063651939115E-2</c:v>
                </c:pt>
                <c:pt idx="1581">
                  <c:v>2.9006986089816778E-2</c:v>
                </c:pt>
                <c:pt idx="1582">
                  <c:v>2.9004931183891358E-2</c:v>
                </c:pt>
                <c:pt idx="1583">
                  <c:v>2.9002898934162857E-2</c:v>
                </c:pt>
                <c:pt idx="1584">
                  <c:v>2.9000889340631275E-2</c:v>
                </c:pt>
                <c:pt idx="1585">
                  <c:v>2.8998902403136739E-2</c:v>
                </c:pt>
                <c:pt idx="1586">
                  <c:v>2.9001052954905404E-2</c:v>
                </c:pt>
                <c:pt idx="1587">
                  <c:v>2.8994996496738423E-2</c:v>
                </c:pt>
                <c:pt idx="1588">
                  <c:v>2.8993077527754707E-2</c:v>
                </c:pt>
                <c:pt idx="1589">
                  <c:v>2.8991181214887973E-2</c:v>
                </c:pt>
                <c:pt idx="1590">
                  <c:v>2.8989307558218158E-2</c:v>
                </c:pt>
                <c:pt idx="1591">
                  <c:v>2.8987456557745261E-2</c:v>
                </c:pt>
                <c:pt idx="1592">
                  <c:v>2.8985628213389347E-2</c:v>
                </c:pt>
                <c:pt idx="1593">
                  <c:v>2.8983822525150416E-2</c:v>
                </c:pt>
                <c:pt idx="1594">
                  <c:v>2.8982039493108402E-2</c:v>
                </c:pt>
                <c:pt idx="1595">
                  <c:v>2.8980279117263308E-2</c:v>
                </c:pt>
                <c:pt idx="1596">
                  <c:v>2.8978541397535196E-2</c:v>
                </c:pt>
                <c:pt idx="1597">
                  <c:v>2.8976826333924066E-2</c:v>
                </c:pt>
                <c:pt idx="1598">
                  <c:v>2.8975133926509855E-2</c:v>
                </c:pt>
                <c:pt idx="1599">
                  <c:v>2.8973464175212627E-2</c:v>
                </c:pt>
                <c:pt idx="1600">
                  <c:v>2.8971817080112316E-2</c:v>
                </c:pt>
                <c:pt idx="1601">
                  <c:v>2.8970192641128989E-2</c:v>
                </c:pt>
                <c:pt idx="1602">
                  <c:v>2.896859085834258E-2</c:v>
                </c:pt>
                <c:pt idx="1603">
                  <c:v>2.8967011731593217E-2</c:v>
                </c:pt>
                <c:pt idx="1604">
                  <c:v>2.8965455261040773E-2</c:v>
                </c:pt>
                <c:pt idx="1605">
                  <c:v>2.8963921446685248E-2</c:v>
                </c:pt>
                <c:pt idx="1606">
                  <c:v>2.8962410288446705E-2</c:v>
                </c:pt>
                <c:pt idx="1607">
                  <c:v>2.8960921786325144E-2</c:v>
                </c:pt>
                <c:pt idx="1608">
                  <c:v>2.8959455940480439E-2</c:v>
                </c:pt>
                <c:pt idx="1609">
                  <c:v>2.8958012750752715E-2</c:v>
                </c:pt>
                <c:pt idx="1610">
                  <c:v>2.8956592217141974E-2</c:v>
                </c:pt>
                <c:pt idx="1611">
                  <c:v>2.8955194339648216E-2</c:v>
                </c:pt>
                <c:pt idx="1612">
                  <c:v>2.895381911827144E-2</c:v>
                </c:pt>
                <c:pt idx="1613">
                  <c:v>2.8952466553171519E-2</c:v>
                </c:pt>
                <c:pt idx="1614">
                  <c:v>2.8951136644108644E-2</c:v>
                </c:pt>
                <c:pt idx="1615">
                  <c:v>2.8951788243949395E-2</c:v>
                </c:pt>
                <c:pt idx="1616">
                  <c:v>2.8948544794493714E-2</c:v>
                </c:pt>
                <c:pt idx="1617">
                  <c:v>2.8949254245524969E-2</c:v>
                </c:pt>
                <c:pt idx="1618">
                  <c:v>2.8946043569426649E-2</c:v>
                </c:pt>
                <c:pt idx="1619">
                  <c:v>2.8944826941268431E-2</c:v>
                </c:pt>
                <c:pt idx="1620">
                  <c:v>2.8943632969067323E-2</c:v>
                </c:pt>
                <c:pt idx="1621">
                  <c:v>2.8947867074333722E-2</c:v>
                </c:pt>
                <c:pt idx="1622">
                  <c:v>2.8940506392949317E-2</c:v>
                </c:pt>
                <c:pt idx="1623">
                  <c:v>2.8942196085415262E-2</c:v>
                </c:pt>
                <c:pt idx="1624">
                  <c:v>2.8942184922884362E-2</c:v>
                </c:pt>
                <c:pt idx="1625">
                  <c:v>2.8940024643748785E-2</c:v>
                </c:pt>
                <c:pt idx="1626">
                  <c:v>2.8938972912619931E-2</c:v>
                </c:pt>
                <c:pt idx="1627">
                  <c:v>2.8937943841285119E-2</c:v>
                </c:pt>
                <c:pt idx="1628">
                  <c:v>2.8936937429717702E-2</c:v>
                </c:pt>
                <c:pt idx="1629">
                  <c:v>2.8937047246040404E-2</c:v>
                </c:pt>
                <c:pt idx="1630">
                  <c:v>2.8934992585964991E-2</c:v>
                </c:pt>
                <c:pt idx="1631">
                  <c:v>2.8934054153779698E-2</c:v>
                </c:pt>
                <c:pt idx="1632">
                  <c:v>2.8933138381388446E-2</c:v>
                </c:pt>
                <c:pt idx="1633">
                  <c:v>2.893224526881788E-2</c:v>
                </c:pt>
                <c:pt idx="1634">
                  <c:v>2.8931374815988065E-2</c:v>
                </c:pt>
                <c:pt idx="1635">
                  <c:v>2.8930527023005581E-2</c:v>
                </c:pt>
                <c:pt idx="1636">
                  <c:v>2.8927030611818338E-2</c:v>
                </c:pt>
                <c:pt idx="1637">
                  <c:v>2.8928899416316156E-2</c:v>
                </c:pt>
                <c:pt idx="1638">
                  <c:v>2.8928119602662505E-2</c:v>
                </c:pt>
                <c:pt idx="1639">
                  <c:v>2.8928471513356424E-2</c:v>
                </c:pt>
                <c:pt idx="1640">
                  <c:v>2.8926627954710682E-2</c:v>
                </c:pt>
                <c:pt idx="1641">
                  <c:v>2.8925916120439155E-2</c:v>
                </c:pt>
                <c:pt idx="1642">
                  <c:v>2.8925226945961668E-2</c:v>
                </c:pt>
                <c:pt idx="1643">
                  <c:v>2.8925675745399282E-2</c:v>
                </c:pt>
                <c:pt idx="1644">
                  <c:v>2.8923916576282238E-2</c:v>
                </c:pt>
                <c:pt idx="1645">
                  <c:v>2.8923295381133585E-2</c:v>
                </c:pt>
                <c:pt idx="1646">
                  <c:v>2.8922696845778972E-2</c:v>
                </c:pt>
                <c:pt idx="1647">
                  <c:v>2.8922120970218401E-2</c:v>
                </c:pt>
                <c:pt idx="1648">
                  <c:v>2.8922690921571181E-2</c:v>
                </c:pt>
                <c:pt idx="1649">
                  <c:v>2.8921037198399446E-2</c:v>
                </c:pt>
                <c:pt idx="1650">
                  <c:v>2.8920529302167708E-2</c:v>
                </c:pt>
                <c:pt idx="1651">
                  <c:v>2.8920044065730011E-2</c:v>
                </c:pt>
                <c:pt idx="1652">
                  <c:v>2.8919581489033064E-2</c:v>
                </c:pt>
                <c:pt idx="1653">
                  <c:v>2.8919141572156803E-2</c:v>
                </c:pt>
                <c:pt idx="1654">
                  <c:v>2.8918724315074584E-2</c:v>
                </c:pt>
                <c:pt idx="1655">
                  <c:v>2.8918329717759761E-2</c:v>
                </c:pt>
                <c:pt idx="1656">
                  <c:v>2.8919093606925017E-2</c:v>
                </c:pt>
                <c:pt idx="1657">
                  <c:v>2.8918745919805922E-2</c:v>
                </c:pt>
                <c:pt idx="1658">
                  <c:v>2.8917281884526247E-2</c:v>
                </c:pt>
                <c:pt idx="1659">
                  <c:v>2.8916977926307652E-2</c:v>
                </c:pt>
                <c:pt idx="1660">
                  <c:v>2.8916696627909744E-2</c:v>
                </c:pt>
                <c:pt idx="1661">
                  <c:v>2.8916437989305876E-2</c:v>
                </c:pt>
                <c:pt idx="1662">
                  <c:v>2.8917347408219385E-2</c:v>
                </c:pt>
                <c:pt idx="1663">
                  <c:v>2.8915988691373684E-2</c:v>
                </c:pt>
                <c:pt idx="1664">
                  <c:v>2.8915798032072004E-2</c:v>
                </c:pt>
                <c:pt idx="1665">
                  <c:v>2.8915630032617656E-2</c:v>
                </c:pt>
                <c:pt idx="1666">
                  <c:v>2.8915484692850768E-2</c:v>
                </c:pt>
                <c:pt idx="1667">
                  <c:v>2.8913008790354411E-2</c:v>
                </c:pt>
                <c:pt idx="1668">
                  <c:v>2.8915261992752406E-2</c:v>
                </c:pt>
                <c:pt idx="1669">
                  <c:v>2.8915184632394286E-2</c:v>
                </c:pt>
                <c:pt idx="1670">
                  <c:v>2.8915129931750272E-2</c:v>
                </c:pt>
                <c:pt idx="1671">
                  <c:v>2.8915097890953589E-2</c:v>
                </c:pt>
                <c:pt idx="1672">
                  <c:v>2.8915088509924303E-2</c:v>
                </c:pt>
                <c:pt idx="1673">
                  <c:v>2.8917428235244458E-2</c:v>
                </c:pt>
                <c:pt idx="1674">
                  <c:v>2.8916302463708465E-2</c:v>
                </c:pt>
                <c:pt idx="1675">
                  <c:v>2.8915196325440817E-2</c:v>
                </c:pt>
                <c:pt idx="1676">
                  <c:v>2.8916445568696325E-2</c:v>
                </c:pt>
                <c:pt idx="1677">
                  <c:v>2.8915381501422033E-2</c:v>
                </c:pt>
                <c:pt idx="1678">
                  <c:v>2.8915508079050412E-2</c:v>
                </c:pt>
                <c:pt idx="1679">
                  <c:v>2.8915657316446186E-2</c:v>
                </c:pt>
                <c:pt idx="1680">
                  <c:v>2.8915829213662647E-2</c:v>
                </c:pt>
                <c:pt idx="1681">
                  <c:v>2.8917199909146429E-2</c:v>
                </c:pt>
                <c:pt idx="1682">
                  <c:v>2.8916240987397757E-2</c:v>
                </c:pt>
                <c:pt idx="1683">
                  <c:v>2.891648086394305E-2</c:v>
                </c:pt>
                <c:pt idx="1684">
                  <c:v>2.8916743400282385E-2</c:v>
                </c:pt>
                <c:pt idx="1685">
                  <c:v>2.8917028596362471E-2</c:v>
                </c:pt>
                <c:pt idx="1686">
                  <c:v>2.8917336452263243E-2</c:v>
                </c:pt>
                <c:pt idx="1687">
                  <c:v>2.8915492821894873E-2</c:v>
                </c:pt>
                <c:pt idx="1688">
                  <c:v>2.8918020143366974E-2</c:v>
                </c:pt>
                <c:pt idx="1689">
                  <c:v>2.8918395978596578E-2</c:v>
                </c:pt>
                <c:pt idx="1690">
                  <c:v>2.8918794473593579E-2</c:v>
                </c:pt>
                <c:pt idx="1691">
                  <c:v>2.8919215628411266E-2</c:v>
                </c:pt>
                <c:pt idx="1692">
                  <c:v>2.892085367905306E-2</c:v>
                </c:pt>
                <c:pt idx="1693">
                  <c:v>2.8920125917322181E-2</c:v>
                </c:pt>
                <c:pt idx="1694">
                  <c:v>2.8920615051495346E-2</c:v>
                </c:pt>
                <c:pt idx="1695">
                  <c:v>2.892232605539391E-2</c:v>
                </c:pt>
                <c:pt idx="1696">
                  <c:v>2.8921661299117218E-2</c:v>
                </c:pt>
                <c:pt idx="1697">
                  <c:v>2.8922218412592571E-2</c:v>
                </c:pt>
                <c:pt idx="1698">
                  <c:v>2.8922798185915255E-2</c:v>
                </c:pt>
                <c:pt idx="1699">
                  <c:v>2.8923400618925399E-2</c:v>
                </c:pt>
                <c:pt idx="1700">
                  <c:v>2.892402571180952E-2</c:v>
                </c:pt>
                <c:pt idx="1701">
                  <c:v>2.8924673464407746E-2</c:v>
                </c:pt>
                <c:pt idx="1702">
                  <c:v>2.8925343876853304E-2</c:v>
                </c:pt>
                <c:pt idx="1703">
                  <c:v>2.8926036949066258E-2</c:v>
                </c:pt>
                <c:pt idx="1704">
                  <c:v>2.8926752680993317E-2</c:v>
                </c:pt>
                <c:pt idx="1705">
                  <c:v>2.8927491072820999E-2</c:v>
                </c:pt>
                <c:pt idx="1706">
                  <c:v>2.8928252124362785E-2</c:v>
                </c:pt>
                <c:pt idx="1707">
                  <c:v>2.8929035835698613E-2</c:v>
                </c:pt>
                <c:pt idx="1708">
                  <c:v>2.893106315999372E-2</c:v>
                </c:pt>
                <c:pt idx="1709">
                  <c:v>2.893189387622952E-2</c:v>
                </c:pt>
                <c:pt idx="1710">
                  <c:v>2.8931522928496989E-2</c:v>
                </c:pt>
                <c:pt idx="1711">
                  <c:v>2.8932383808930595E-2</c:v>
                </c:pt>
                <c:pt idx="1712">
                  <c:v>2.89332260699382E-2</c:v>
                </c:pt>
                <c:pt idx="1713">
                  <c:v>2.893404840794922E-2</c:v>
                </c:pt>
                <c:pt idx="1714">
                  <c:v>2.8936070012925974E-2</c:v>
                </c:pt>
                <c:pt idx="1715">
                  <c:v>2.8935633314981501E-2</c:v>
                </c:pt>
                <c:pt idx="1716">
                  <c:v>2.8936395884029409E-2</c:v>
                </c:pt>
                <c:pt idx="1717">
                  <c:v>2.8937138530054085E-2</c:v>
                </c:pt>
                <c:pt idx="1718">
                  <c:v>2.8937861253108821E-2</c:v>
                </c:pt>
                <c:pt idx="1719">
                  <c:v>2.8939776425642716E-2</c:v>
                </c:pt>
                <c:pt idx="1720">
                  <c:v>2.893924693020189E-2</c:v>
                </c:pt>
                <c:pt idx="1721">
                  <c:v>2.8939909884240222E-2</c:v>
                </c:pt>
                <c:pt idx="1722">
                  <c:v>2.894055291528197E-2</c:v>
                </c:pt>
                <c:pt idx="1723">
                  <c:v>2.8941176023380422E-2</c:v>
                </c:pt>
                <c:pt idx="1724">
                  <c:v>2.8941779208428997E-2</c:v>
                </c:pt>
                <c:pt idx="1725">
                  <c:v>2.8942362470507632E-2</c:v>
                </c:pt>
                <c:pt idx="1726">
                  <c:v>2.8941958905019938E-2</c:v>
                </c:pt>
                <c:pt idx="1727">
                  <c:v>2.8941294238657989E-2</c:v>
                </c:pt>
                <c:pt idx="1728">
                  <c:v>2.8941811956286756E-2</c:v>
                </c:pt>
                <c:pt idx="1729">
                  <c:v>2.8942379241865268E-2</c:v>
                </c:pt>
                <c:pt idx="1730">
                  <c:v>2.8942787631986988E-2</c:v>
                </c:pt>
                <c:pt idx="1731">
                  <c:v>2.8943245590058453E-2</c:v>
                </c:pt>
                <c:pt idx="1732">
                  <c:v>2.8943683628384065E-2</c:v>
                </c:pt>
                <c:pt idx="1733">
                  <c:v>2.8944159852084539E-2</c:v>
                </c:pt>
                <c:pt idx="1734">
                  <c:v>2.894449994579773E-2</c:v>
                </c:pt>
                <c:pt idx="1735">
                  <c:v>2.8944878224725912E-2</c:v>
                </c:pt>
                <c:pt idx="1736">
                  <c:v>2.894523658390824E-2</c:v>
                </c:pt>
                <c:pt idx="1737">
                  <c:v>2.894557502326478E-2</c:v>
                </c:pt>
                <c:pt idx="1738">
                  <c:v>2.8945893542795531E-2</c:v>
                </c:pt>
                <c:pt idx="1739">
                  <c:v>2.8946192142580429E-2</c:v>
                </c:pt>
                <c:pt idx="1740">
                  <c:v>2.8946470822619474E-2</c:v>
                </c:pt>
                <c:pt idx="1741">
                  <c:v>2.8946729582752795E-2</c:v>
                </c:pt>
                <c:pt idx="1742">
                  <c:v>2.8947033004520506E-2</c:v>
                </c:pt>
                <c:pt idx="1743">
                  <c:v>2.8947187343781877E-2</c:v>
                </c:pt>
                <c:pt idx="1744">
                  <c:v>2.8947413147077938E-2</c:v>
                </c:pt>
                <c:pt idx="1745">
                  <c:v>2.894756542558774E-2</c:v>
                </c:pt>
                <c:pt idx="1746">
                  <c:v>2.8947724586831924E-2</c:v>
                </c:pt>
                <c:pt idx="1747">
                  <c:v>2.8947882093639521E-2</c:v>
                </c:pt>
                <c:pt idx="1748">
                  <c:v>2.8947983149683054E-2</c:v>
                </c:pt>
                <c:pt idx="1749">
                  <c:v>2.8948082551529808E-2</c:v>
                </c:pt>
                <c:pt idx="1750">
                  <c:v>2.8948162033470837E-2</c:v>
                </c:pt>
                <c:pt idx="1751">
                  <c:v>2.8948221595745949E-2</c:v>
                </c:pt>
                <c:pt idx="1752">
                  <c:v>2.8948261238195272E-2</c:v>
                </c:pt>
                <c:pt idx="1753">
                  <c:v>2.8948280960818806E-2</c:v>
                </c:pt>
                <c:pt idx="1754">
                  <c:v>2.8948280763536616E-2</c:v>
                </c:pt>
                <c:pt idx="1755">
                  <c:v>2.8948260646668444E-2</c:v>
                </c:pt>
                <c:pt idx="1756">
                  <c:v>2.8948220609814612E-2</c:v>
                </c:pt>
                <c:pt idx="1757">
                  <c:v>2.8948160653214927E-2</c:v>
                </c:pt>
                <c:pt idx="1758">
                  <c:v>2.8948080776869389E-2</c:v>
                </c:pt>
                <c:pt idx="1759">
                  <c:v>2.8947980980698063E-2</c:v>
                </c:pt>
                <c:pt idx="1760">
                  <c:v>2.8947842536402035E-2</c:v>
                </c:pt>
                <c:pt idx="1761">
                  <c:v>2.8947700054855474E-2</c:v>
                </c:pt>
                <c:pt idx="1762">
                  <c:v>2.8947562073389221E-2</c:v>
                </c:pt>
                <c:pt idx="1763">
                  <c:v>2.8947382597994675E-2</c:v>
                </c:pt>
                <c:pt idx="1764">
                  <c:v>2.8947183202854276E-2</c:v>
                </c:pt>
                <c:pt idx="1765">
                  <c:v>2.8946963887888089E-2</c:v>
                </c:pt>
                <c:pt idx="1766">
                  <c:v>2.8946724653096112E-2</c:v>
                </c:pt>
                <c:pt idx="1767">
                  <c:v>2.8946426850353646E-2</c:v>
                </c:pt>
                <c:pt idx="1768">
                  <c:v>2.8946186424194664E-2</c:v>
                </c:pt>
                <c:pt idx="1769">
                  <c:v>2.8945887430005257E-2</c:v>
                </c:pt>
                <c:pt idx="1770">
                  <c:v>2.8945568516149933E-2</c:v>
                </c:pt>
                <c:pt idx="1771">
                  <c:v>2.8945179651449493E-2</c:v>
                </c:pt>
                <c:pt idx="1772">
                  <c:v>2.8944870928802047E-2</c:v>
                </c:pt>
                <c:pt idx="1773">
                  <c:v>2.8944492255469356E-2</c:v>
                </c:pt>
                <c:pt idx="1774">
                  <c:v>2.8944093662310877E-2</c:v>
                </c:pt>
                <c:pt idx="1775">
                  <c:v>2.8943675149326609E-2</c:v>
                </c:pt>
                <c:pt idx="1776">
                  <c:v>2.8943236716676424E-2</c:v>
                </c:pt>
                <c:pt idx="1777">
                  <c:v>2.8942778364120514E-2</c:v>
                </c:pt>
                <c:pt idx="1778">
                  <c:v>2.8943358366166905E-2</c:v>
                </c:pt>
                <c:pt idx="1779">
                  <c:v>2.8941729103202363E-2</c:v>
                </c:pt>
                <c:pt idx="1780">
                  <c:v>2.8941208145685238E-2</c:v>
                </c:pt>
                <c:pt idx="1781">
                  <c:v>2.8940667268262388E-2</c:v>
                </c:pt>
                <c:pt idx="1782">
                  <c:v>2.8940106471013749E-2</c:v>
                </c:pt>
                <c:pt idx="1783">
                  <c:v>2.8939525754099193E-2</c:v>
                </c:pt>
                <c:pt idx="1784">
                  <c:v>2.8938925117198977E-2</c:v>
                </c:pt>
                <c:pt idx="1785">
                  <c:v>2.893830456071278E-2</c:v>
                </c:pt>
                <c:pt idx="1786">
                  <c:v>2.8937664084240922E-2</c:v>
                </c:pt>
                <c:pt idx="1787">
                  <c:v>2.8937003688103147E-2</c:v>
                </c:pt>
                <c:pt idx="1788">
                  <c:v>2.8936323372139583E-2</c:v>
                </c:pt>
                <c:pt idx="1789">
                  <c:v>2.893562313635023E-2</c:v>
                </c:pt>
                <c:pt idx="1790">
                  <c:v>2.8934902980815025E-2</c:v>
                </c:pt>
                <c:pt idx="1791">
                  <c:v>2.8934162905454031E-2</c:v>
                </c:pt>
                <c:pt idx="1792">
                  <c:v>2.8933182110089106E-2</c:v>
                </c:pt>
                <c:pt idx="1793">
                  <c:v>2.8932396503709157E-2</c:v>
                </c:pt>
                <c:pt idx="1794">
                  <c:v>2.8931590977583355E-2</c:v>
                </c:pt>
                <c:pt idx="1795">
                  <c:v>2.89307655317117E-2</c:v>
                </c:pt>
                <c:pt idx="1796">
                  <c:v>2.8929920166014256E-2</c:v>
                </c:pt>
                <c:pt idx="1797">
                  <c:v>2.8929054880570959E-2</c:v>
                </c:pt>
                <c:pt idx="1798">
                  <c:v>2.8928169675221937E-2</c:v>
                </c:pt>
                <c:pt idx="1799">
                  <c:v>2.8927264550206999E-2</c:v>
                </c:pt>
                <c:pt idx="1800">
                  <c:v>2.8926339505286336E-2</c:v>
                </c:pt>
                <c:pt idx="1801">
                  <c:v>2.8925394540539884E-2</c:v>
                </c:pt>
                <c:pt idx="1802">
                  <c:v>2.8924429656127515E-2</c:v>
                </c:pt>
                <c:pt idx="1803">
                  <c:v>2.8923444851889357E-2</c:v>
                </c:pt>
                <c:pt idx="1804">
                  <c:v>2.8925707566285208E-2</c:v>
                </c:pt>
                <c:pt idx="1805">
                  <c:v>2.8921415483935675E-2</c:v>
                </c:pt>
                <c:pt idx="1806">
                  <c:v>2.8920370920300087E-2</c:v>
                </c:pt>
                <c:pt idx="1807">
                  <c:v>2.891930643683871E-2</c:v>
                </c:pt>
                <c:pt idx="1808">
                  <c:v>2.891822203363148E-2</c:v>
                </c:pt>
                <c:pt idx="1809">
                  <c:v>2.8917117710598461E-2</c:v>
                </c:pt>
                <c:pt idx="1810">
                  <c:v>2.8915993467739654E-2</c:v>
                </c:pt>
                <c:pt idx="1811">
                  <c:v>2.8914849305134993E-2</c:v>
                </c:pt>
                <c:pt idx="1812">
                  <c:v>2.8913685222704544E-2</c:v>
                </c:pt>
                <c:pt idx="1813">
                  <c:v>2.8912501220528242E-2</c:v>
                </c:pt>
                <c:pt idx="1814">
                  <c:v>2.8911297298526151E-2</c:v>
                </c:pt>
                <c:pt idx="1815">
                  <c:v>2.8910073456858143E-2</c:v>
                </c:pt>
                <c:pt idx="1816">
                  <c:v>2.890882969528441E-2</c:v>
                </c:pt>
                <c:pt idx="1817">
                  <c:v>2.8907566013884889E-2</c:v>
                </c:pt>
                <c:pt idx="1818">
                  <c:v>2.8906282412739515E-2</c:v>
                </c:pt>
                <c:pt idx="1819">
                  <c:v>2.8904978891768351E-2</c:v>
                </c:pt>
                <c:pt idx="1820">
                  <c:v>2.8903655451051335E-2</c:v>
                </c:pt>
                <c:pt idx="1821">
                  <c:v>2.8902312090508531E-2</c:v>
                </c:pt>
                <c:pt idx="1822">
                  <c:v>2.8900948810219873E-2</c:v>
                </c:pt>
                <c:pt idx="1823">
                  <c:v>2.8899565610025491E-2</c:v>
                </c:pt>
                <c:pt idx="1824">
                  <c:v>2.8898162490245127E-2</c:v>
                </c:pt>
                <c:pt idx="1825">
                  <c:v>2.8898648573978392E-2</c:v>
                </c:pt>
                <c:pt idx="1826">
                  <c:v>2.8895296491047162E-2</c:v>
                </c:pt>
                <c:pt idx="1827">
                  <c:v>2.8893833611789432E-2</c:v>
                </c:pt>
                <c:pt idx="1828">
                  <c:v>2.8892350812705914E-2</c:v>
                </c:pt>
                <c:pt idx="1829">
                  <c:v>2.8889980453756792E-2</c:v>
                </c:pt>
                <c:pt idx="1830">
                  <c:v>2.8891204927212755E-2</c:v>
                </c:pt>
                <c:pt idx="1831">
                  <c:v>2.8887782896820369E-2</c:v>
                </c:pt>
                <c:pt idx="1832">
                  <c:v>2.8886220418593567E-2</c:v>
                </c:pt>
                <c:pt idx="1833">
                  <c:v>2.8884638020700848E-2</c:v>
                </c:pt>
                <c:pt idx="1834">
                  <c:v>2.8883035702822468E-2</c:v>
                </c:pt>
                <c:pt idx="1835">
                  <c:v>2.8881413465278172E-2</c:v>
                </c:pt>
                <c:pt idx="1836">
                  <c:v>2.8879771307988022E-2</c:v>
                </c:pt>
                <c:pt idx="1837">
                  <c:v>2.8878109230872084E-2</c:v>
                </c:pt>
                <c:pt idx="1838">
                  <c:v>2.8876427233930357E-2</c:v>
                </c:pt>
                <c:pt idx="1839">
                  <c:v>2.8874725317162842E-2</c:v>
                </c:pt>
                <c:pt idx="1840">
                  <c:v>2.8873003480649473E-2</c:v>
                </c:pt>
                <c:pt idx="1841">
                  <c:v>2.8871261724390251E-2</c:v>
                </c:pt>
                <c:pt idx="1842">
                  <c:v>2.8873623122459335E-2</c:v>
                </c:pt>
                <c:pt idx="1843">
                  <c:v>2.8867718452474378E-2</c:v>
                </c:pt>
                <c:pt idx="1844">
                  <c:v>2.8865916936817726E-2</c:v>
                </c:pt>
                <c:pt idx="1845">
                  <c:v>2.8864095501415221E-2</c:v>
                </c:pt>
                <c:pt idx="1846">
                  <c:v>2.8862254146266864E-2</c:v>
                </c:pt>
                <c:pt idx="1847">
                  <c:v>2.8860392871292717E-2</c:v>
                </c:pt>
                <c:pt idx="1848">
                  <c:v>2.8858511676492782E-2</c:v>
                </c:pt>
                <c:pt idx="1849">
                  <c:v>2.8856610561946994E-2</c:v>
                </c:pt>
                <c:pt idx="1850">
                  <c:v>2.8854689527575417E-2</c:v>
                </c:pt>
                <c:pt idx="1851">
                  <c:v>2.8852748573457987E-2</c:v>
                </c:pt>
                <c:pt idx="1852">
                  <c:v>2.8850787699594704E-2</c:v>
                </c:pt>
                <c:pt idx="1853">
                  <c:v>2.8848806905985569E-2</c:v>
                </c:pt>
                <c:pt idx="1854">
                  <c:v>2.8846806192470709E-2</c:v>
                </c:pt>
                <c:pt idx="1855">
                  <c:v>2.8844785559209996E-2</c:v>
                </c:pt>
                <c:pt idx="1856">
                  <c:v>2.8845771244903062E-2</c:v>
                </c:pt>
                <c:pt idx="1857">
                  <c:v>2.8840684533371075E-2</c:v>
                </c:pt>
                <c:pt idx="1858">
                  <c:v>2.8838604140792867E-2</c:v>
                </c:pt>
                <c:pt idx="1859">
                  <c:v>2.8836503828468807E-2</c:v>
                </c:pt>
                <c:pt idx="1860">
                  <c:v>2.8834383596239022E-2</c:v>
                </c:pt>
                <c:pt idx="1861">
                  <c:v>2.883224344434332E-2</c:v>
                </c:pt>
                <c:pt idx="1862">
                  <c:v>2.8830083372701765E-2</c:v>
                </c:pt>
                <c:pt idx="1863">
                  <c:v>2.8827903381154485E-2</c:v>
                </c:pt>
                <c:pt idx="1864">
                  <c:v>2.8825703469941288E-2</c:v>
                </c:pt>
                <c:pt idx="1865">
                  <c:v>2.8823483638902303E-2</c:v>
                </c:pt>
                <c:pt idx="1866">
                  <c:v>2.8821243888117465E-2</c:v>
                </c:pt>
                <c:pt idx="1867">
                  <c:v>2.8818984217506838E-2</c:v>
                </c:pt>
                <c:pt idx="1868">
                  <c:v>2.8816704627150358E-2</c:v>
                </c:pt>
                <c:pt idx="1869">
                  <c:v>2.8814405117048025E-2</c:v>
                </c:pt>
                <c:pt idx="1870">
                  <c:v>2.8812085687039968E-2</c:v>
                </c:pt>
                <c:pt idx="1871">
                  <c:v>2.8809746337445929E-2</c:v>
                </c:pt>
                <c:pt idx="1872">
                  <c:v>2.8807387067946166E-2</c:v>
                </c:pt>
                <c:pt idx="1873">
                  <c:v>2.8805007878780486E-2</c:v>
                </c:pt>
                <c:pt idx="1874">
                  <c:v>2.8802608769709082E-2</c:v>
                </c:pt>
                <c:pt idx="1875">
                  <c:v>2.880018974097176E-2</c:v>
                </c:pt>
                <c:pt idx="1876">
                  <c:v>2.8797750792328713E-2</c:v>
                </c:pt>
                <c:pt idx="1877">
                  <c:v>2.8796888791164932E-2</c:v>
                </c:pt>
                <c:pt idx="1878">
                  <c:v>2.8792813135964934E-2</c:v>
                </c:pt>
                <c:pt idx="1879">
                  <c:v>2.8790314428004393E-2</c:v>
                </c:pt>
                <c:pt idx="1880">
                  <c:v>2.8787795800377936E-2</c:v>
                </c:pt>
                <c:pt idx="1881">
                  <c:v>2.8789131306787397E-2</c:v>
                </c:pt>
                <c:pt idx="1882">
                  <c:v>2.8785599597898059E-2</c:v>
                </c:pt>
                <c:pt idx="1883">
                  <c:v>2.8780120398863573E-2</c:v>
                </c:pt>
                <c:pt idx="1884">
                  <c:v>2.8777522092093832E-2</c:v>
                </c:pt>
                <c:pt idx="1885">
                  <c:v>2.8774903865658175E-2</c:v>
                </c:pt>
                <c:pt idx="1886">
                  <c:v>2.8772265719316792E-2</c:v>
                </c:pt>
                <c:pt idx="1887">
                  <c:v>2.8769607653229556E-2</c:v>
                </c:pt>
                <c:pt idx="1888">
                  <c:v>2.8766929667476404E-2</c:v>
                </c:pt>
                <c:pt idx="1889">
                  <c:v>2.8764231761977399E-2</c:v>
                </c:pt>
                <c:pt idx="1890">
                  <c:v>2.8761513936572669E-2</c:v>
                </c:pt>
                <c:pt idx="1891">
                  <c:v>2.8758776191502022E-2</c:v>
                </c:pt>
                <c:pt idx="1892">
                  <c:v>2.8756018526605587E-2</c:v>
                </c:pt>
                <c:pt idx="1893">
                  <c:v>2.8753240941963298E-2</c:v>
                </c:pt>
                <c:pt idx="1894">
                  <c:v>2.8750443437575157E-2</c:v>
                </c:pt>
                <c:pt idx="1895">
                  <c:v>2.8747626013361227E-2</c:v>
                </c:pt>
                <c:pt idx="1896">
                  <c:v>2.8744788669401444E-2</c:v>
                </c:pt>
                <c:pt idx="1897">
                  <c:v>2.8745700520635964E-2</c:v>
                </c:pt>
                <c:pt idx="1898">
                  <c:v>2.8739054222324256E-2</c:v>
                </c:pt>
                <c:pt idx="1899">
                  <c:v>2.8736157119046979E-2</c:v>
                </c:pt>
                <c:pt idx="1900">
                  <c:v>2.8733240096103785E-2</c:v>
                </c:pt>
                <c:pt idx="1901">
                  <c:v>2.8730303153334802E-2</c:v>
                </c:pt>
                <c:pt idx="1902">
                  <c:v>2.8727346290819966E-2</c:v>
                </c:pt>
                <c:pt idx="1903">
                  <c:v>2.8724369508559278E-2</c:v>
                </c:pt>
                <c:pt idx="1904">
                  <c:v>2.8721372806552736E-2</c:v>
                </c:pt>
                <c:pt idx="1905">
                  <c:v>2.8718356184800342E-2</c:v>
                </c:pt>
                <c:pt idx="1906">
                  <c:v>2.8715319643142223E-2</c:v>
                </c:pt>
                <c:pt idx="1907">
                  <c:v>2.8712263181818187E-2</c:v>
                </c:pt>
                <c:pt idx="1908">
                  <c:v>2.8709186800828235E-2</c:v>
                </c:pt>
                <c:pt idx="1909">
                  <c:v>2.8706090500012493E-2</c:v>
                </c:pt>
                <c:pt idx="1910">
                  <c:v>2.8702974279370963E-2</c:v>
                </c:pt>
                <c:pt idx="1911">
                  <c:v>2.8699838139143452E-2</c:v>
                </c:pt>
                <c:pt idx="1912">
                  <c:v>2.869668207893028E-2</c:v>
                </c:pt>
                <c:pt idx="1913">
                  <c:v>2.8693506099051191E-2</c:v>
                </c:pt>
                <c:pt idx="1914">
                  <c:v>2.8690310199506186E-2</c:v>
                </c:pt>
                <c:pt idx="1915">
                  <c:v>2.8687094380135392E-2</c:v>
                </c:pt>
                <c:pt idx="1916">
                  <c:v>2.8683858641018745E-2</c:v>
                </c:pt>
                <c:pt idx="1917">
                  <c:v>2.8680602982156245E-2</c:v>
                </c:pt>
                <c:pt idx="1918">
                  <c:v>2.8677327403547892E-2</c:v>
                </c:pt>
                <c:pt idx="1919">
                  <c:v>2.8674031905193686E-2</c:v>
                </c:pt>
                <c:pt idx="1920">
                  <c:v>2.8670716487013692E-2</c:v>
                </c:pt>
                <c:pt idx="1921">
                  <c:v>2.8667381149167781E-2</c:v>
                </c:pt>
                <c:pt idx="1922">
                  <c:v>2.8664025891496081E-2</c:v>
                </c:pt>
                <c:pt idx="1923">
                  <c:v>2.8660650714078528E-2</c:v>
                </c:pt>
                <c:pt idx="1924">
                  <c:v>2.8657255616995059E-2</c:v>
                </c:pt>
                <c:pt idx="1925">
                  <c:v>2.86538406000858E-2</c:v>
                </c:pt>
                <c:pt idx="1926">
                  <c:v>2.8650405663430689E-2</c:v>
                </c:pt>
                <c:pt idx="1927">
                  <c:v>2.8649627004813105E-2</c:v>
                </c:pt>
                <c:pt idx="1928">
                  <c:v>2.8643476030962844E-2</c:v>
                </c:pt>
                <c:pt idx="1929">
                  <c:v>2.8641257425396915E-2</c:v>
                </c:pt>
                <c:pt idx="1930">
                  <c:v>2.8636466719431652E-2</c:v>
                </c:pt>
                <c:pt idx="1931">
                  <c:v>2.8632932184127213E-2</c:v>
                </c:pt>
                <c:pt idx="1932">
                  <c:v>2.8629377728996985E-2</c:v>
                </c:pt>
                <c:pt idx="1933">
                  <c:v>2.8625803354120904E-2</c:v>
                </c:pt>
                <c:pt idx="1934">
                  <c:v>2.8624333636733112E-2</c:v>
                </c:pt>
                <c:pt idx="1935">
                  <c:v>2.8619833380378878E-2</c:v>
                </c:pt>
                <c:pt idx="1936">
                  <c:v>2.8617069327798728E-2</c:v>
                </c:pt>
                <c:pt idx="1937">
                  <c:v>2.8612532649292532E-2</c:v>
                </c:pt>
                <c:pt idx="1938">
                  <c:v>2.8608852399507612E-2</c:v>
                </c:pt>
                <c:pt idx="1939">
                  <c:v>2.8605152226912622E-2</c:v>
                </c:pt>
                <c:pt idx="1940">
                  <c:v>2.8601432131454274E-2</c:v>
                </c:pt>
                <c:pt idx="1941">
                  <c:v>2.8598559878865171E-2</c:v>
                </c:pt>
                <c:pt idx="1942">
                  <c:v>2.8593932172107372E-2</c:v>
                </c:pt>
                <c:pt idx="1943">
                  <c:v>2.8590152308192174E-2</c:v>
                </c:pt>
                <c:pt idx="1944">
                  <c:v>2.8586352521440261E-2</c:v>
                </c:pt>
                <c:pt idx="1945">
                  <c:v>2.8582532811878281E-2</c:v>
                </c:pt>
                <c:pt idx="1946">
                  <c:v>2.8578693179506232E-2</c:v>
                </c:pt>
                <c:pt idx="1947">
                  <c:v>2.8574833624297469E-2</c:v>
                </c:pt>
                <c:pt idx="1948">
                  <c:v>2.8567018615843764E-2</c:v>
                </c:pt>
                <c:pt idx="1949">
                  <c:v>2.8567054745476383E-2</c:v>
                </c:pt>
                <c:pt idx="1950">
                  <c:v>2.8563135421864061E-2</c:v>
                </c:pt>
                <c:pt idx="1951">
                  <c:v>2.856004665365619E-2</c:v>
                </c:pt>
                <c:pt idx="1952">
                  <c:v>2.855523700615592E-2</c:v>
                </c:pt>
                <c:pt idx="1953">
                  <c:v>2.8551257914086747E-2</c:v>
                </c:pt>
                <c:pt idx="1954">
                  <c:v>2.8547258899234151E-2</c:v>
                </c:pt>
                <c:pt idx="1955">
                  <c:v>2.8544083481791827E-2</c:v>
                </c:pt>
                <c:pt idx="1956">
                  <c:v>2.85392011011254E-2</c:v>
                </c:pt>
                <c:pt idx="1957">
                  <c:v>2.853514231789589E-2</c:v>
                </c:pt>
                <c:pt idx="1958">
                  <c:v>2.853106361180302E-2</c:v>
                </c:pt>
                <c:pt idx="1959">
                  <c:v>2.8526964983006664E-2</c:v>
                </c:pt>
                <c:pt idx="1960">
                  <c:v>2.8522846431346949E-2</c:v>
                </c:pt>
                <c:pt idx="1961">
                  <c:v>2.8518707956957101E-2</c:v>
                </c:pt>
                <c:pt idx="1962">
                  <c:v>2.8514549559757185E-2</c:v>
                </c:pt>
                <c:pt idx="1963">
                  <c:v>2.8510371239747201E-2</c:v>
                </c:pt>
                <c:pt idx="1964">
                  <c:v>2.8506172997007084E-2</c:v>
                </c:pt>
                <c:pt idx="1965">
                  <c:v>2.8501954831430254E-2</c:v>
                </c:pt>
                <c:pt idx="1966">
                  <c:v>2.8497716743123291E-2</c:v>
                </c:pt>
                <c:pt idx="1967">
                  <c:v>2.849345873200626E-2</c:v>
                </c:pt>
                <c:pt idx="1968">
                  <c:v>2.8490001535430576E-2</c:v>
                </c:pt>
                <c:pt idx="1969">
                  <c:v>2.8485701915530459E-2</c:v>
                </c:pt>
                <c:pt idx="1970">
                  <c:v>2.8480565162087856E-2</c:v>
                </c:pt>
                <c:pt idx="1971">
                  <c:v>2.8476233142225027E-2</c:v>
                </c:pt>
                <c:pt idx="1972">
                  <c:v>2.8471898613116053E-2</c:v>
                </c:pt>
                <c:pt idx="1973">
                  <c:v>2.8467562124747658E-2</c:v>
                </c:pt>
                <c:pt idx="1974">
                  <c:v>2.8464038832882732E-2</c:v>
                </c:pt>
                <c:pt idx="1975">
                  <c:v>2.8458883270019442E-2</c:v>
                </c:pt>
                <c:pt idx="1976">
                  <c:v>2.845454090371291E-2</c:v>
                </c:pt>
                <c:pt idx="1977">
                  <c:v>2.8450196578120313E-2</c:v>
                </c:pt>
                <c:pt idx="1978">
                  <c:v>2.8445850293161712E-2</c:v>
                </c:pt>
                <c:pt idx="1979">
                  <c:v>2.8438012841700555E-2</c:v>
                </c:pt>
                <c:pt idx="1980">
                  <c:v>2.8437151845439601E-2</c:v>
                </c:pt>
                <c:pt idx="1981">
                  <c:v>2.843279968256951E-2</c:v>
                </c:pt>
                <c:pt idx="1982">
                  <c:v>2.8428445560439997E-2</c:v>
                </c:pt>
                <c:pt idx="1983">
                  <c:v>2.8424089478944481E-2</c:v>
                </c:pt>
                <c:pt idx="1984">
                  <c:v>2.8419731438216189E-2</c:v>
                </c:pt>
                <c:pt idx="1985">
                  <c:v>2.8416991107395262E-2</c:v>
                </c:pt>
                <c:pt idx="1986">
                  <c:v>2.8411818830940128E-2</c:v>
                </c:pt>
                <c:pt idx="1987">
                  <c:v>2.8406645560075106E-2</c:v>
                </c:pt>
                <c:pt idx="1988">
                  <c:v>2.840308806556946E-2</c:v>
                </c:pt>
                <c:pt idx="1989">
                  <c:v>2.8397911844830759E-2</c:v>
                </c:pt>
                <c:pt idx="1990">
                  <c:v>2.8393542048226195E-2</c:v>
                </c:pt>
                <c:pt idx="1991">
                  <c:v>2.8389170292308918E-2</c:v>
                </c:pt>
                <c:pt idx="1992">
                  <c:v>2.8384796577105575E-2</c:v>
                </c:pt>
                <c:pt idx="1993">
                  <c:v>2.8381226862541631E-2</c:v>
                </c:pt>
                <c:pt idx="1994">
                  <c:v>2.8376043268787399E-2</c:v>
                </c:pt>
                <c:pt idx="1995">
                  <c:v>2.837166367569921E-2</c:v>
                </c:pt>
                <c:pt idx="1996">
                  <c:v>2.8367282123271664E-2</c:v>
                </c:pt>
                <c:pt idx="1997">
                  <c:v>2.8362898611558052E-2</c:v>
                </c:pt>
                <c:pt idx="1998">
                  <c:v>2.8354399752368309E-2</c:v>
                </c:pt>
                <c:pt idx="1999">
                  <c:v>2.8354125710219336E-2</c:v>
                </c:pt>
                <c:pt idx="2000">
                  <c:v>2.8349736320567587E-2</c:v>
                </c:pt>
                <c:pt idx="2001">
                  <c:v>2.8345344971656417E-2</c:v>
                </c:pt>
                <c:pt idx="2002">
                  <c:v>2.8340951663432534E-2</c:v>
                </c:pt>
                <c:pt idx="2003">
                  <c:v>2.833655639589594E-2</c:v>
                </c:pt>
                <c:pt idx="2004">
                  <c:v>2.8332959788304191E-2</c:v>
                </c:pt>
                <c:pt idx="2005">
                  <c:v>2.8327759982937906E-2</c:v>
                </c:pt>
                <c:pt idx="2006">
                  <c:v>2.832335883748982E-2</c:v>
                </c:pt>
                <c:pt idx="2007">
                  <c:v>2.8319754893346705E-2</c:v>
                </c:pt>
                <c:pt idx="2008">
                  <c:v>2.831455066873545E-2</c:v>
                </c:pt>
                <c:pt idx="2009">
                  <c:v>2.8310143645375874E-2</c:v>
                </c:pt>
                <c:pt idx="2010">
                  <c:v>2.8305734662756876E-2</c:v>
                </c:pt>
                <c:pt idx="2011">
                  <c:v>2.8301323720825167E-2</c:v>
                </c:pt>
                <c:pt idx="2012">
                  <c:v>2.82969108195541E-2</c:v>
                </c:pt>
                <c:pt idx="2013">
                  <c:v>2.8292495959050257E-2</c:v>
                </c:pt>
                <c:pt idx="2014">
                  <c:v>2.8288079139207056E-2</c:v>
                </c:pt>
                <c:pt idx="2015">
                  <c:v>2.8283660360077789E-2</c:v>
                </c:pt>
                <c:pt idx="2016">
                  <c:v>2.8279239621609165E-2</c:v>
                </c:pt>
                <c:pt idx="2017">
                  <c:v>2.8274816923881119E-2</c:v>
                </c:pt>
                <c:pt idx="2018">
                  <c:v>2.8270392266867006E-2</c:v>
                </c:pt>
                <c:pt idx="2019">
                  <c:v>2.8265965650513536E-2</c:v>
                </c:pt>
                <c:pt idx="2020">
                  <c:v>2.8262329904202854E-2</c:v>
                </c:pt>
                <c:pt idx="2021">
                  <c:v>2.8257898881554055E-2</c:v>
                </c:pt>
                <c:pt idx="2022">
                  <c:v>2.8252674045736725E-2</c:v>
                </c:pt>
                <c:pt idx="2023">
                  <c:v>2.8248239592238988E-2</c:v>
                </c:pt>
                <c:pt idx="2024">
                  <c:v>2.8243803179401894E-2</c:v>
                </c:pt>
                <c:pt idx="2025">
                  <c:v>2.8239364807278733E-2</c:v>
                </c:pt>
                <c:pt idx="2026">
                  <c:v>2.8235714377380372E-2</c:v>
                </c:pt>
                <c:pt idx="2027">
                  <c:v>2.823048218517421E-2</c:v>
                </c:pt>
                <c:pt idx="2028">
                  <c:v>2.8226037935166204E-2</c:v>
                </c:pt>
                <c:pt idx="2029">
                  <c:v>2.822159172587213E-2</c:v>
                </c:pt>
                <c:pt idx="2030">
                  <c:v>2.8217143557265345E-2</c:v>
                </c:pt>
                <c:pt idx="2031">
                  <c:v>2.8213480888330533E-2</c:v>
                </c:pt>
                <c:pt idx="2032">
                  <c:v>2.8208241342166929E-2</c:v>
                </c:pt>
                <c:pt idx="2033">
                  <c:v>2.8203787295701943E-2</c:v>
                </c:pt>
                <c:pt idx="2034">
                  <c:v>2.8199331289924245E-2</c:v>
                </c:pt>
                <c:pt idx="2035">
                  <c:v>2.8194873324833836E-2</c:v>
                </c:pt>
                <c:pt idx="2036">
                  <c:v>2.8190413400484005E-2</c:v>
                </c:pt>
                <c:pt idx="2037">
                  <c:v>2.8185951516821461E-2</c:v>
                </c:pt>
                <c:pt idx="2038">
                  <c:v>2.8178790167294743E-2</c:v>
                </c:pt>
                <c:pt idx="2039">
                  <c:v>2.8173540667459918E-2</c:v>
                </c:pt>
                <c:pt idx="2040">
                  <c:v>2.8169073045267723E-2</c:v>
                </c:pt>
                <c:pt idx="2041">
                  <c:v>2.8163964792566887E-2</c:v>
                </c:pt>
                <c:pt idx="2042">
                  <c:v>2.8160131923824494E-2</c:v>
                </c:pt>
                <c:pt idx="2043">
                  <c:v>2.8155658424413588E-2</c:v>
                </c:pt>
                <c:pt idx="2044">
                  <c:v>2.8151182965929777E-2</c:v>
                </c:pt>
                <c:pt idx="2045">
                  <c:v>2.8146065757272964E-2</c:v>
                </c:pt>
                <c:pt idx="2046">
                  <c:v>2.8142226171663509E-2</c:v>
                </c:pt>
                <c:pt idx="2047">
                  <c:v>2.8137744835801115E-2</c:v>
                </c:pt>
                <c:pt idx="2048">
                  <c:v>2.8133261540945753E-2</c:v>
                </c:pt>
                <c:pt idx="2049">
                  <c:v>2.8128776287017487E-2</c:v>
                </c:pt>
                <c:pt idx="2050">
                  <c:v>2.8124289073936382E-2</c:v>
                </c:pt>
                <c:pt idx="2051">
                  <c:v>2.8119799901782372E-2</c:v>
                </c:pt>
                <c:pt idx="2052">
                  <c:v>2.8115308770555458E-2</c:v>
                </c:pt>
                <c:pt idx="2053">
                  <c:v>2.810953158022933E-2</c:v>
                </c:pt>
                <c:pt idx="2054">
                  <c:v>2.8106320630723047E-2</c:v>
                </c:pt>
                <c:pt idx="2055">
                  <c:v>2.810182362211755E-2</c:v>
                </c:pt>
                <c:pt idx="2056">
                  <c:v>2.8096681784841593E-2</c:v>
                </c:pt>
                <c:pt idx="2057">
                  <c:v>2.8092823727687843E-2</c:v>
                </c:pt>
                <c:pt idx="2058">
                  <c:v>2.8088320841863634E-2</c:v>
                </c:pt>
                <c:pt idx="2059">
                  <c:v>2.8083172287720615E-2</c:v>
                </c:pt>
                <c:pt idx="2060">
                  <c:v>2.8079309192916568E-2</c:v>
                </c:pt>
                <c:pt idx="2061">
                  <c:v>2.8074800429793711E-2</c:v>
                </c:pt>
                <c:pt idx="2062">
                  <c:v>2.8070289707438079E-2</c:v>
                </c:pt>
                <c:pt idx="2063">
                  <c:v>2.8065777026169414E-2</c:v>
                </c:pt>
                <c:pt idx="2064">
                  <c:v>2.8061262385667973E-2</c:v>
                </c:pt>
                <c:pt idx="2065">
                  <c:v>2.8056745786173565E-2</c:v>
                </c:pt>
                <c:pt idx="2066">
                  <c:v>2.8052227227606252E-2</c:v>
                </c:pt>
                <c:pt idx="2067">
                  <c:v>2.80477067098861E-2</c:v>
                </c:pt>
                <c:pt idx="2068">
                  <c:v>2.8043184233093044E-2</c:v>
                </c:pt>
                <c:pt idx="2069">
                  <c:v>2.8038659797147147E-2</c:v>
                </c:pt>
                <c:pt idx="2070">
                  <c:v>2.8034133402128347E-2</c:v>
                </c:pt>
                <c:pt idx="2071">
                  <c:v>2.8029605048036643E-2</c:v>
                </c:pt>
                <c:pt idx="2072">
                  <c:v>2.8024427387336459E-2</c:v>
                </c:pt>
                <c:pt idx="2073">
                  <c:v>2.8019894835162873E-2</c:v>
                </c:pt>
                <c:pt idx="2074">
                  <c:v>2.8016008231244172E-2</c:v>
                </c:pt>
                <c:pt idx="2075">
                  <c:v>2.801147204070098E-2</c:v>
                </c:pt>
                <c:pt idx="2076">
                  <c:v>2.800693389116482E-2</c:v>
                </c:pt>
                <c:pt idx="2077">
                  <c:v>2.8002393782475821E-2</c:v>
                </c:pt>
                <c:pt idx="2078">
                  <c:v>2.7997851714713917E-2</c:v>
                </c:pt>
                <c:pt idx="2079">
                  <c:v>2.799265838127063E-2</c:v>
                </c:pt>
                <c:pt idx="2080">
                  <c:v>2.7988761701971399E-2</c:v>
                </c:pt>
                <c:pt idx="2081">
                  <c:v>2.7984213756910847E-2</c:v>
                </c:pt>
                <c:pt idx="2082">
                  <c:v>2.7979663852697456E-2</c:v>
                </c:pt>
                <c:pt idx="2083">
                  <c:v>2.7974461563378128E-2</c:v>
                </c:pt>
                <c:pt idx="2084">
                  <c:v>2.797055816729177E-2</c:v>
                </c:pt>
                <c:pt idx="2085">
                  <c:v>2.7966002385779731E-2</c:v>
                </c:pt>
                <c:pt idx="2086">
                  <c:v>2.7961444645194788E-2</c:v>
                </c:pt>
                <c:pt idx="2087">
                  <c:v>2.7956884945536942E-2</c:v>
                </c:pt>
                <c:pt idx="2088">
                  <c:v>2.7952323286886127E-2</c:v>
                </c:pt>
                <c:pt idx="2089">
                  <c:v>2.7947759669162409E-2</c:v>
                </c:pt>
                <c:pt idx="2090">
                  <c:v>2.7943299893573581E-2</c:v>
                </c:pt>
                <c:pt idx="2091">
                  <c:v>2.7937973891054568E-2</c:v>
                </c:pt>
                <c:pt idx="2092">
                  <c:v>2.7933404116096128E-2</c:v>
                </c:pt>
                <c:pt idx="2093">
                  <c:v>2.7928832382144719E-2</c:v>
                </c:pt>
                <c:pt idx="2094">
                  <c:v>2.7924258689040471E-2</c:v>
                </c:pt>
                <c:pt idx="2095">
                  <c:v>2.7919683036703447E-2</c:v>
                </c:pt>
                <c:pt idx="2096">
                  <c:v>2.791510542545339E-2</c:v>
                </c:pt>
                <c:pt idx="2097">
                  <c:v>2.7910525854970558E-2</c:v>
                </c:pt>
                <c:pt idx="2098">
                  <c:v>2.7905944325494758E-2</c:v>
                </c:pt>
                <c:pt idx="2099">
                  <c:v>2.7901360836786182E-2</c:v>
                </c:pt>
                <c:pt idx="2100">
                  <c:v>2.7896775389164574E-2</c:v>
                </c:pt>
                <c:pt idx="2101">
                  <c:v>2.789218798231019E-2</c:v>
                </c:pt>
                <c:pt idx="2102">
                  <c:v>2.7887598616462839E-2</c:v>
                </c:pt>
                <c:pt idx="2103">
                  <c:v>2.7883007291462647E-2</c:v>
                </c:pt>
                <c:pt idx="2104">
                  <c:v>2.7877101280662231E-2</c:v>
                </c:pt>
                <c:pt idx="2105">
                  <c:v>2.7872505477724019E-2</c:v>
                </c:pt>
                <c:pt idx="2106">
                  <c:v>2.7867907715712903E-2</c:v>
                </c:pt>
                <c:pt idx="2107">
                  <c:v>2.7863307994628883E-2</c:v>
                </c:pt>
                <c:pt idx="2108">
                  <c:v>2.7858706314392023E-2</c:v>
                </c:pt>
                <c:pt idx="2109">
                  <c:v>2.785410267508226E-2</c:v>
                </c:pt>
                <c:pt idx="2110">
                  <c:v>2.7849497076859464E-2</c:v>
                </c:pt>
                <c:pt idx="2111">
                  <c:v>2.7844889519323957E-2</c:v>
                </c:pt>
                <c:pt idx="2112">
                  <c:v>2.7840280002715545E-2</c:v>
                </c:pt>
                <c:pt idx="2113">
                  <c:v>2.7835668527114166E-2</c:v>
                </c:pt>
                <c:pt idx="2114">
                  <c:v>2.7831055092359946E-2</c:v>
                </c:pt>
                <c:pt idx="2115">
                  <c:v>2.7826439698532823E-2</c:v>
                </c:pt>
                <c:pt idx="2116">
                  <c:v>2.7824057793799373E-2</c:v>
                </c:pt>
                <c:pt idx="2117">
                  <c:v>2.7817203033579929E-2</c:v>
                </c:pt>
                <c:pt idx="2118">
                  <c:v>2.7812581762454158E-2</c:v>
                </c:pt>
                <c:pt idx="2119">
                  <c:v>2.7807958532175547E-2</c:v>
                </c:pt>
                <c:pt idx="2120">
                  <c:v>2.7803333342903969E-2</c:v>
                </c:pt>
                <c:pt idx="2121">
                  <c:v>2.7798706194559486E-2</c:v>
                </c:pt>
                <c:pt idx="2122">
                  <c:v>2.7794077087142099E-2</c:v>
                </c:pt>
                <c:pt idx="2123">
                  <c:v>2.7789446020412001E-2</c:v>
                </c:pt>
                <c:pt idx="2124">
                  <c:v>2.7784812994848807E-2</c:v>
                </c:pt>
                <c:pt idx="2125">
                  <c:v>2.7780178010052836E-2</c:v>
                </c:pt>
                <c:pt idx="2126">
                  <c:v>2.7775541066183962E-2</c:v>
                </c:pt>
                <c:pt idx="2127">
                  <c:v>2.7770902163162248E-2</c:v>
                </c:pt>
                <c:pt idx="2128">
                  <c:v>2.7766261301307438E-2</c:v>
                </c:pt>
                <c:pt idx="2129">
                  <c:v>2.7761618480139916E-2</c:v>
                </c:pt>
                <c:pt idx="2130">
                  <c:v>2.7756973699819554E-2</c:v>
                </c:pt>
                <c:pt idx="2131">
                  <c:v>2.775232696058616E-2</c:v>
                </c:pt>
                <c:pt idx="2132">
                  <c:v>2.7747678262279862E-2</c:v>
                </c:pt>
                <c:pt idx="2133">
                  <c:v>2.7743027604660853E-2</c:v>
                </c:pt>
                <c:pt idx="2134">
                  <c:v>2.7738374988048875E-2</c:v>
                </c:pt>
                <c:pt idx="2135">
                  <c:v>2.7733720412523866E-2</c:v>
                </c:pt>
                <c:pt idx="2136">
                  <c:v>2.7729063877686144E-2</c:v>
                </c:pt>
                <c:pt idx="2137">
                  <c:v>2.7725208980697857E-2</c:v>
                </c:pt>
                <c:pt idx="2138">
                  <c:v>2.7719744930951862E-2</c:v>
                </c:pt>
                <c:pt idx="2139">
                  <c:v>2.7715082518895429E-2</c:v>
                </c:pt>
                <c:pt idx="2140">
                  <c:v>2.7710418147766092E-2</c:v>
                </c:pt>
                <c:pt idx="2141">
                  <c:v>2.7708682590851907E-2</c:v>
                </c:pt>
                <c:pt idx="2142">
                  <c:v>2.7703280125472851E-2</c:v>
                </c:pt>
                <c:pt idx="2143">
                  <c:v>2.7696413279860721E-2</c:v>
                </c:pt>
                <c:pt idx="2144">
                  <c:v>2.7691741072439768E-2</c:v>
                </c:pt>
                <c:pt idx="2145">
                  <c:v>2.768706690578604E-2</c:v>
                </c:pt>
                <c:pt idx="2146">
                  <c:v>2.7682390780139343E-2</c:v>
                </c:pt>
                <c:pt idx="2147">
                  <c:v>2.7677712695499679E-2</c:v>
                </c:pt>
                <c:pt idx="2148">
                  <c:v>2.7673032651547302E-2</c:v>
                </c:pt>
                <c:pt idx="2149">
                  <c:v>2.7668350648601958E-2</c:v>
                </c:pt>
                <c:pt idx="2150">
                  <c:v>2.766366668658371E-2</c:v>
                </c:pt>
                <c:pt idx="2151">
                  <c:v>2.7658980765492558E-2</c:v>
                </c:pt>
                <c:pt idx="2152">
                  <c:v>2.7654292885248566E-2</c:v>
                </c:pt>
                <c:pt idx="2153">
                  <c:v>2.7649603046011606E-2</c:v>
                </c:pt>
                <c:pt idx="2154">
                  <c:v>2.7644911247701742E-2</c:v>
                </c:pt>
                <c:pt idx="2155">
                  <c:v>2.7640217490079166E-2</c:v>
                </c:pt>
                <c:pt idx="2156">
                  <c:v>2.7635521773623495E-2</c:v>
                </c:pt>
                <c:pt idx="2157">
                  <c:v>2.7633722876432287E-2</c:v>
                </c:pt>
                <c:pt idx="2158">
                  <c:v>2.7626124463253632E-2</c:v>
                </c:pt>
                <c:pt idx="2159">
                  <c:v>2.7621422869419376E-2</c:v>
                </c:pt>
                <c:pt idx="2160">
                  <c:v>2.7616719316512217E-2</c:v>
                </c:pt>
                <c:pt idx="2161">
                  <c:v>2.7612013804452218E-2</c:v>
                </c:pt>
                <c:pt idx="2162">
                  <c:v>2.7607306333399251E-2</c:v>
                </c:pt>
                <c:pt idx="2163">
                  <c:v>2.7602596903193444E-2</c:v>
                </c:pt>
                <c:pt idx="2164">
                  <c:v>2.7597885513994669E-2</c:v>
                </c:pt>
                <c:pt idx="2165">
                  <c:v>2.759317216572299E-2</c:v>
                </c:pt>
                <c:pt idx="2166">
                  <c:v>2.7588456858138599E-2</c:v>
                </c:pt>
                <c:pt idx="2167">
                  <c:v>2.758373959156124E-2</c:v>
                </c:pt>
                <c:pt idx="2168">
                  <c:v>2.757902036607085E-2</c:v>
                </c:pt>
                <c:pt idx="2169">
                  <c:v>2.7574299181347683E-2</c:v>
                </c:pt>
                <c:pt idx="2170">
                  <c:v>2.7569576037471677E-2</c:v>
                </c:pt>
                <c:pt idx="2171">
                  <c:v>2.7564850934682639E-2</c:v>
                </c:pt>
                <c:pt idx="2172">
                  <c:v>2.756012387274076E-2</c:v>
                </c:pt>
                <c:pt idx="2173">
                  <c:v>2.7555394851566106E-2</c:v>
                </c:pt>
                <c:pt idx="2174">
                  <c:v>2.7550663871398484E-2</c:v>
                </c:pt>
                <c:pt idx="2175">
                  <c:v>2.7545930932237894E-2</c:v>
                </c:pt>
                <c:pt idx="2176">
                  <c:v>2.7541196033844528E-2</c:v>
                </c:pt>
                <c:pt idx="2177">
                  <c:v>2.7536459176458195E-2</c:v>
                </c:pt>
                <c:pt idx="2178">
                  <c:v>2.7531720359998957E-2</c:v>
                </c:pt>
                <c:pt idx="2179">
                  <c:v>2.7526979584386879E-2</c:v>
                </c:pt>
                <c:pt idx="2180">
                  <c:v>2.7522236849701898E-2</c:v>
                </c:pt>
                <c:pt idx="2181">
                  <c:v>2.7517492155864076E-2</c:v>
                </c:pt>
                <c:pt idx="2182">
                  <c:v>2.7512745503113223E-2</c:v>
                </c:pt>
                <c:pt idx="2183">
                  <c:v>2.750799689120953E-2</c:v>
                </c:pt>
                <c:pt idx="2184">
                  <c:v>2.750324632007306E-2</c:v>
                </c:pt>
                <c:pt idx="2185">
                  <c:v>2.7498493790023559E-2</c:v>
                </c:pt>
                <c:pt idx="2186">
                  <c:v>2.7493739300901154E-2</c:v>
                </c:pt>
                <c:pt idx="2187">
                  <c:v>2.7489722351594637E-2</c:v>
                </c:pt>
                <c:pt idx="2188">
                  <c:v>2.7484224445117889E-2</c:v>
                </c:pt>
                <c:pt idx="2189">
                  <c:v>2.7480201004710381E-2</c:v>
                </c:pt>
                <c:pt idx="2190">
                  <c:v>2.7474701753282815E-2</c:v>
                </c:pt>
                <c:pt idx="2191">
                  <c:v>2.7469937468636019E-2</c:v>
                </c:pt>
                <c:pt idx="2192">
                  <c:v>2.7465171224756446E-2</c:v>
                </c:pt>
                <c:pt idx="2193">
                  <c:v>2.7463936065408312E-2</c:v>
                </c:pt>
                <c:pt idx="2194">
                  <c:v>2.745222440226236E-2</c:v>
                </c:pt>
                <c:pt idx="2195">
                  <c:v>2.7451589941884791E-2</c:v>
                </c:pt>
                <c:pt idx="2196">
                  <c:v>2.7447519598855497E-2</c:v>
                </c:pt>
                <c:pt idx="2197">
                  <c:v>2.7442037246849793E-2</c:v>
                </c:pt>
                <c:pt idx="2198">
                  <c:v>2.7437257960443162E-2</c:v>
                </c:pt>
                <c:pt idx="2199">
                  <c:v>2.7432476714830401E-2</c:v>
                </c:pt>
                <c:pt idx="2200">
                  <c:v>2.7427693509878281E-2</c:v>
                </c:pt>
                <c:pt idx="2201">
                  <c:v>2.7423610849095503E-2</c:v>
                </c:pt>
                <c:pt idx="2202">
                  <c:v>2.7418121222302361E-2</c:v>
                </c:pt>
                <c:pt idx="2203">
                  <c:v>2.7413332139625268E-2</c:v>
                </c:pt>
                <c:pt idx="2204">
                  <c:v>2.7408541097688754E-2</c:v>
                </c:pt>
                <c:pt idx="2205">
                  <c:v>2.7403748096492819E-2</c:v>
                </c:pt>
                <c:pt idx="2206">
                  <c:v>2.7398953136037463E-2</c:v>
                </c:pt>
                <c:pt idx="2207">
                  <c:v>2.7394156216322685E-2</c:v>
                </c:pt>
                <c:pt idx="2208">
                  <c:v>2.7385216841002702E-2</c:v>
                </c:pt>
                <c:pt idx="2209">
                  <c:v>2.7384556499168156E-2</c:v>
                </c:pt>
                <c:pt idx="2210">
                  <c:v>2.7379753701701759E-2</c:v>
                </c:pt>
                <c:pt idx="2211">
                  <c:v>2.7375646398963838E-2</c:v>
                </c:pt>
                <c:pt idx="2212">
                  <c:v>2.7370142228964056E-2</c:v>
                </c:pt>
                <c:pt idx="2213">
                  <c:v>2.7365333553746041E-2</c:v>
                </c:pt>
                <c:pt idx="2214">
                  <c:v>2.7360522919215313E-2</c:v>
                </c:pt>
                <c:pt idx="2215">
                  <c:v>2.735640575738385E-2</c:v>
                </c:pt>
                <c:pt idx="2216">
                  <c:v>2.7350895772508821E-2</c:v>
                </c:pt>
                <c:pt idx="2217">
                  <c:v>2.734607926025312E-2</c:v>
                </c:pt>
                <c:pt idx="2218">
                  <c:v>2.7341260788737998E-2</c:v>
                </c:pt>
                <c:pt idx="2219">
                  <c:v>2.7336440357990099E-2</c:v>
                </c:pt>
                <c:pt idx="2220">
                  <c:v>2.7332310870358256E-2</c:v>
                </c:pt>
                <c:pt idx="2221">
                  <c:v>2.7326793618742684E-2</c:v>
                </c:pt>
                <c:pt idx="2222">
                  <c:v>2.7321967310216522E-2</c:v>
                </c:pt>
                <c:pt idx="2223">
                  <c:v>2.7317139042484229E-2</c:v>
                </c:pt>
                <c:pt idx="2224">
                  <c:v>2.7312308815439224E-2</c:v>
                </c:pt>
                <c:pt idx="2225">
                  <c:v>2.7307476629134797E-2</c:v>
                </c:pt>
                <c:pt idx="2226">
                  <c:v>2.7302642483650885E-2</c:v>
                </c:pt>
                <c:pt idx="2227">
                  <c:v>2.7297806378880907E-2</c:v>
                </c:pt>
                <c:pt idx="2228">
                  <c:v>2.7293657165581298E-2</c:v>
                </c:pt>
                <c:pt idx="2229">
                  <c:v>2.7288816635464563E-2</c:v>
                </c:pt>
                <c:pt idx="2230">
                  <c:v>2.7283286309067734E-2</c:v>
                </c:pt>
                <c:pt idx="2231">
                  <c:v>2.727844236731336E-2</c:v>
                </c:pt>
                <c:pt idx="2232">
                  <c:v>2.7273596466299566E-2</c:v>
                </c:pt>
                <c:pt idx="2233">
                  <c:v>2.726874860602635E-2</c:v>
                </c:pt>
                <c:pt idx="2234">
                  <c:v>2.7264584594970387E-2</c:v>
                </c:pt>
                <c:pt idx="2235">
                  <c:v>2.7259047007728299E-2</c:v>
                </c:pt>
                <c:pt idx="2236">
                  <c:v>2.7254193269703464E-2</c:v>
                </c:pt>
                <c:pt idx="2237">
                  <c:v>2.7249337572472498E-2</c:v>
                </c:pt>
                <c:pt idx="2238">
                  <c:v>2.7244479915928821E-2</c:v>
                </c:pt>
                <c:pt idx="2239">
                  <c:v>2.7236170859445963E-2</c:v>
                </c:pt>
                <c:pt idx="2240">
                  <c:v>2.7234758725143138E-2</c:v>
                </c:pt>
                <c:pt idx="2241">
                  <c:v>2.7229895190927778E-2</c:v>
                </c:pt>
                <c:pt idx="2242">
                  <c:v>2.7225029697399705E-2</c:v>
                </c:pt>
                <c:pt idx="2243">
                  <c:v>2.7220162244665502E-2</c:v>
                </c:pt>
                <c:pt idx="2244">
                  <c:v>2.7215292832671878E-2</c:v>
                </c:pt>
                <c:pt idx="2245">
                  <c:v>2.7211781893830889E-2</c:v>
                </c:pt>
                <c:pt idx="2246">
                  <c:v>2.7206227845957276E-2</c:v>
                </c:pt>
                <c:pt idx="2247">
                  <c:v>2.7200672841187767E-2</c:v>
                </c:pt>
                <c:pt idx="2248">
                  <c:v>2.7196474290513972E-2</c:v>
                </c:pt>
                <c:pt idx="2249">
                  <c:v>2.7190916383998953E-2</c:v>
                </c:pt>
                <c:pt idx="2250">
                  <c:v>2.7186035216528737E-2</c:v>
                </c:pt>
                <c:pt idx="2251">
                  <c:v>2.7181152089772453E-2</c:v>
                </c:pt>
                <c:pt idx="2252">
                  <c:v>2.7176267003836685E-2</c:v>
                </c:pt>
                <c:pt idx="2253">
                  <c:v>2.717205611367346E-2</c:v>
                </c:pt>
                <c:pt idx="2254">
                  <c:v>2.7166490954160238E-2</c:v>
                </c:pt>
                <c:pt idx="2255">
                  <c:v>2.7161599990472851E-2</c:v>
                </c:pt>
                <c:pt idx="2256">
                  <c:v>2.7156707067526042E-2</c:v>
                </c:pt>
                <c:pt idx="2257">
                  <c:v>2.7151812185346458E-2</c:v>
                </c:pt>
                <c:pt idx="2258">
                  <c:v>2.7146915343907452E-2</c:v>
                </c:pt>
                <c:pt idx="2259">
                  <c:v>2.7137870686004817E-2</c:v>
                </c:pt>
                <c:pt idx="2260">
                  <c:v>2.7137115783331112E-2</c:v>
                </c:pt>
                <c:pt idx="2261">
                  <c:v>2.7132213064193778E-2</c:v>
                </c:pt>
                <c:pt idx="2262">
                  <c:v>2.7127308385770377E-2</c:v>
                </c:pt>
                <c:pt idx="2263">
                  <c:v>2.7123072810579796E-2</c:v>
                </c:pt>
                <c:pt idx="2264">
                  <c:v>2.7117493151251892E-2</c:v>
                </c:pt>
                <c:pt idx="2265">
                  <c:v>2.7112582595076873E-2</c:v>
                </c:pt>
                <c:pt idx="2266">
                  <c:v>2.7107670079749013E-2</c:v>
                </c:pt>
                <c:pt idx="2267">
                  <c:v>2.7103424628318606E-2</c:v>
                </c:pt>
                <c:pt idx="2268">
                  <c:v>2.7097839171288385E-2</c:v>
                </c:pt>
                <c:pt idx="2269">
                  <c:v>2.7092920778182261E-2</c:v>
                </c:pt>
                <c:pt idx="2270">
                  <c:v>2.7088000425870007E-2</c:v>
                </c:pt>
                <c:pt idx="2271">
                  <c:v>2.7083078114324977E-2</c:v>
                </c:pt>
                <c:pt idx="2272">
                  <c:v>2.7078153843467234E-2</c:v>
                </c:pt>
                <c:pt idx="2273">
                  <c:v>2.7073227613430006E-2</c:v>
                </c:pt>
                <c:pt idx="2274">
                  <c:v>2.7068299424160003E-2</c:v>
                </c:pt>
                <c:pt idx="2275">
                  <c:v>2.7063369275630578E-2</c:v>
                </c:pt>
                <c:pt idx="2276">
                  <c:v>2.7058437167815086E-2</c:v>
                </c:pt>
                <c:pt idx="2277">
                  <c:v>2.7053503100846754E-2</c:v>
                </c:pt>
                <c:pt idx="2278">
                  <c:v>2.7048567074592356E-2</c:v>
                </c:pt>
                <c:pt idx="2279">
                  <c:v>2.7043629089105181E-2</c:v>
                </c:pt>
                <c:pt idx="2280">
                  <c:v>2.7039351530950828E-2</c:v>
                </c:pt>
                <c:pt idx="2281">
                  <c:v>2.7034409115933578E-2</c:v>
                </c:pt>
                <c:pt idx="2282">
                  <c:v>2.7028803377193711E-2</c:v>
                </c:pt>
                <c:pt idx="2283">
                  <c:v>2.7023857554748787E-2</c:v>
                </c:pt>
                <c:pt idx="2284">
                  <c:v>2.7018909773097732E-2</c:v>
                </c:pt>
                <c:pt idx="2285">
                  <c:v>2.7013960032187256E-2</c:v>
                </c:pt>
                <c:pt idx="2286">
                  <c:v>2.7009667651076708E-2</c:v>
                </c:pt>
                <c:pt idx="2287">
                  <c:v>2.7004054672641331E-2</c:v>
                </c:pt>
                <c:pt idx="2288">
                  <c:v>2.6999099054032527E-2</c:v>
                </c:pt>
                <c:pt idx="2289">
                  <c:v>2.6994141476164302E-2</c:v>
                </c:pt>
                <c:pt idx="2290">
                  <c:v>2.6989181939089946E-2</c:v>
                </c:pt>
                <c:pt idx="2291">
                  <c:v>2.6980780357259704E-2</c:v>
                </c:pt>
                <c:pt idx="2292">
                  <c:v>2.6979256987189615E-2</c:v>
                </c:pt>
                <c:pt idx="2293">
                  <c:v>2.6974291572390285E-2</c:v>
                </c:pt>
                <c:pt idx="2294">
                  <c:v>2.6969324198331535E-2</c:v>
                </c:pt>
                <c:pt idx="2295">
                  <c:v>2.6964354865066653E-2</c:v>
                </c:pt>
                <c:pt idx="2296">
                  <c:v>2.6959383572568996E-2</c:v>
                </c:pt>
                <c:pt idx="2297">
                  <c:v>2.6955717680253954E-2</c:v>
                </c:pt>
                <c:pt idx="2298">
                  <c:v>2.6950088285255802E-2</c:v>
                </c:pt>
                <c:pt idx="2299">
                  <c:v>2.6944457939679367E-2</c:v>
                </c:pt>
                <c:pt idx="2300">
                  <c:v>2.6940130960610986E-2</c:v>
                </c:pt>
                <c:pt idx="2301">
                  <c:v>2.6934497721535777E-2</c:v>
                </c:pt>
                <c:pt idx="2302">
                  <c:v>2.6929514673641464E-2</c:v>
                </c:pt>
                <c:pt idx="2303">
                  <c:v>2.6924529666514374E-2</c:v>
                </c:pt>
                <c:pt idx="2304">
                  <c:v>2.6919542700154508E-2</c:v>
                </c:pt>
                <c:pt idx="2305">
                  <c:v>2.6915203360966533E-2</c:v>
                </c:pt>
                <c:pt idx="2306">
                  <c:v>2.6909562889736449E-2</c:v>
                </c:pt>
                <c:pt idx="2307">
                  <c:v>2.690457004565161E-2</c:v>
                </c:pt>
                <c:pt idx="2308">
                  <c:v>2.689957524236064E-2</c:v>
                </c:pt>
                <c:pt idx="2309">
                  <c:v>2.6894578479836895E-2</c:v>
                </c:pt>
                <c:pt idx="2310">
                  <c:v>2.6889579758080373E-2</c:v>
                </c:pt>
                <c:pt idx="2311">
                  <c:v>2.688457907706443E-2</c:v>
                </c:pt>
                <c:pt idx="2312">
                  <c:v>2.6879576436842356E-2</c:v>
                </c:pt>
                <c:pt idx="2313">
                  <c:v>2.6874571837414152E-2</c:v>
                </c:pt>
                <c:pt idx="2314">
                  <c:v>2.6865414111982844E-2</c:v>
                </c:pt>
                <c:pt idx="2315">
                  <c:v>2.6864556760806124E-2</c:v>
                </c:pt>
                <c:pt idx="2316">
                  <c:v>2.6860190222661728E-2</c:v>
                </c:pt>
                <c:pt idx="2317">
                  <c:v>2.6854533847320283E-2</c:v>
                </c:pt>
                <c:pt idx="2318">
                  <c:v>2.6849519451728199E-2</c:v>
                </c:pt>
                <c:pt idx="2319">
                  <c:v>2.6845145494038825E-2</c:v>
                </c:pt>
                <c:pt idx="2320">
                  <c:v>2.6839484782845702E-2</c:v>
                </c:pt>
                <c:pt idx="2321">
                  <c:v>2.6834464509555289E-2</c:v>
                </c:pt>
                <c:pt idx="2322">
                  <c:v>2.6829442277058746E-2</c:v>
                </c:pt>
                <c:pt idx="2323">
                  <c:v>2.6824418085302781E-2</c:v>
                </c:pt>
                <c:pt idx="2324">
                  <c:v>2.6819391934340686E-2</c:v>
                </c:pt>
                <c:pt idx="2325">
                  <c:v>2.6814363824145815E-2</c:v>
                </c:pt>
                <c:pt idx="2326">
                  <c:v>2.6809333754771458E-2</c:v>
                </c:pt>
                <c:pt idx="2327">
                  <c:v>2.6804301726111035E-2</c:v>
                </c:pt>
                <c:pt idx="2328">
                  <c:v>2.6799267738244481E-2</c:v>
                </c:pt>
                <c:pt idx="2329">
                  <c:v>2.6794231791145151E-2</c:v>
                </c:pt>
                <c:pt idx="2330">
                  <c:v>2.6789193884759754E-2</c:v>
                </c:pt>
                <c:pt idx="2331">
                  <c:v>2.6784154019248163E-2</c:v>
                </c:pt>
                <c:pt idx="2332">
                  <c:v>2.6779747902516693E-2</c:v>
                </c:pt>
                <c:pt idx="2333">
                  <c:v>2.6774703603418271E-2</c:v>
                </c:pt>
                <c:pt idx="2334">
                  <c:v>2.6769022667236797E-2</c:v>
                </c:pt>
                <c:pt idx="2335">
                  <c:v>2.6763974964767456E-2</c:v>
                </c:pt>
                <c:pt idx="2336">
                  <c:v>2.675892530311863E-2</c:v>
                </c:pt>
                <c:pt idx="2337">
                  <c:v>2.6753873682210383E-2</c:v>
                </c:pt>
                <c:pt idx="2338">
                  <c:v>2.674882010212265E-2</c:v>
                </c:pt>
                <c:pt idx="2339">
                  <c:v>2.6744396663680448E-2</c:v>
                </c:pt>
                <c:pt idx="2340">
                  <c:v>2.6738707064168921E-2</c:v>
                </c:pt>
                <c:pt idx="2341">
                  <c:v>2.673364760638286E-2</c:v>
                </c:pt>
                <c:pt idx="2342">
                  <c:v>2.6728586189364023E-2</c:v>
                </c:pt>
                <c:pt idx="2343">
                  <c:v>2.67241528512141E-2</c:v>
                </c:pt>
                <c:pt idx="2344">
                  <c:v>2.6718457477681312E-2</c:v>
                </c:pt>
                <c:pt idx="2345">
                  <c:v>2.6713390183017438E-2</c:v>
                </c:pt>
                <c:pt idx="2346">
                  <c:v>2.6708320929067497E-2</c:v>
                </c:pt>
                <c:pt idx="2347">
                  <c:v>2.6703249715964716E-2</c:v>
                </c:pt>
                <c:pt idx="2348">
                  <c:v>2.6698176543602514E-2</c:v>
                </c:pt>
                <c:pt idx="2349">
                  <c:v>2.6693101412007536E-2</c:v>
                </c:pt>
                <c:pt idx="2350">
                  <c:v>2.6684496098372534E-2</c:v>
                </c:pt>
                <c:pt idx="2351">
                  <c:v>2.6678790794942842E-2</c:v>
                </c:pt>
                <c:pt idx="2352">
                  <c:v>2.6673709699158721E-2</c:v>
                </c:pt>
                <c:pt idx="2353">
                  <c:v>2.6668626644301696E-2</c:v>
                </c:pt>
                <c:pt idx="2354">
                  <c:v>2.6663541630131959E-2</c:v>
                </c:pt>
                <c:pt idx="2355">
                  <c:v>2.6658454657209063E-2</c:v>
                </c:pt>
                <c:pt idx="2356">
                  <c:v>2.6653365725133327E-2</c:v>
                </c:pt>
                <c:pt idx="2357">
                  <c:v>2.6648274833824814E-2</c:v>
                </c:pt>
                <c:pt idx="2358">
                  <c:v>2.6643181983523334E-2</c:v>
                </c:pt>
                <c:pt idx="2359">
                  <c:v>2.6638087174228886E-2</c:v>
                </c:pt>
                <c:pt idx="2360">
                  <c:v>2.6632990405701662E-2</c:v>
                </c:pt>
                <c:pt idx="2361">
                  <c:v>2.662789167818147E-2</c:v>
                </c:pt>
                <c:pt idx="2362">
                  <c:v>2.6622790991588374E-2</c:v>
                </c:pt>
                <c:pt idx="2363">
                  <c:v>2.6617688346082247E-2</c:v>
                </c:pt>
                <c:pt idx="2364">
                  <c:v>2.6611124922917284E-2</c:v>
                </c:pt>
                <c:pt idx="2365">
                  <c:v>2.6606017799473136E-2</c:v>
                </c:pt>
                <c:pt idx="2366">
                  <c:v>2.6600908716876148E-2</c:v>
                </c:pt>
                <c:pt idx="2367">
                  <c:v>2.6595797675286192E-2</c:v>
                </c:pt>
                <c:pt idx="2368">
                  <c:v>2.6590684674383525E-2</c:v>
                </c:pt>
                <c:pt idx="2369">
                  <c:v>2.6585569714727697E-2</c:v>
                </c:pt>
                <c:pt idx="2370">
                  <c:v>2.6580452795759157E-2</c:v>
                </c:pt>
                <c:pt idx="2371">
                  <c:v>2.657533391779765E-2</c:v>
                </c:pt>
                <c:pt idx="2372">
                  <c:v>2.6570213080683303E-2</c:v>
                </c:pt>
                <c:pt idx="2373">
                  <c:v>2.6565090284655923E-2</c:v>
                </c:pt>
                <c:pt idx="2374">
                  <c:v>2.6559965529475704E-2</c:v>
                </c:pt>
                <c:pt idx="2375">
                  <c:v>2.6554838815142645E-2</c:v>
                </c:pt>
                <c:pt idx="2376">
                  <c:v>2.6551547791409114E-2</c:v>
                </c:pt>
                <c:pt idx="2377">
                  <c:v>2.6544579509577559E-2</c:v>
                </c:pt>
                <c:pt idx="2378">
                  <c:v>2.6539446917945853E-2</c:v>
                </c:pt>
                <c:pt idx="2379">
                  <c:v>2.6534312367560986E-2</c:v>
                </c:pt>
                <c:pt idx="2380">
                  <c:v>2.6529175857943343E-2</c:v>
                </c:pt>
                <c:pt idx="2381">
                  <c:v>2.6524037389252797E-2</c:v>
                </c:pt>
                <c:pt idx="2382">
                  <c:v>2.6518896961489347E-2</c:v>
                </c:pt>
                <c:pt idx="2383">
                  <c:v>2.6513754574732928E-2</c:v>
                </c:pt>
                <c:pt idx="2384">
                  <c:v>2.650861022882367E-2</c:v>
                </c:pt>
                <c:pt idx="2385">
                  <c:v>2.6503463923921444E-2</c:v>
                </c:pt>
                <c:pt idx="2386">
                  <c:v>2.6498315659706506E-2</c:v>
                </c:pt>
                <c:pt idx="2387">
                  <c:v>2.6493165436738408E-2</c:v>
                </c:pt>
                <c:pt idx="2388">
                  <c:v>2.6488013254697407E-2</c:v>
                </c:pt>
                <c:pt idx="2389">
                  <c:v>2.6482859113263757E-2</c:v>
                </c:pt>
                <c:pt idx="2390">
                  <c:v>2.6477703012997011E-2</c:v>
                </c:pt>
                <c:pt idx="2391">
                  <c:v>2.6472544953657362E-2</c:v>
                </c:pt>
                <c:pt idx="2392">
                  <c:v>2.6467384935164873E-2</c:v>
                </c:pt>
                <c:pt idx="2393">
                  <c:v>2.6462222957599479E-2</c:v>
                </c:pt>
                <c:pt idx="2394">
                  <c:v>2.6457059020961182E-2</c:v>
                </c:pt>
                <c:pt idx="2395">
                  <c:v>2.6451893125409853E-2</c:v>
                </c:pt>
                <c:pt idx="2396">
                  <c:v>2.6446725270705684E-2</c:v>
                </c:pt>
                <c:pt idx="2397">
                  <c:v>2.6442019924166615E-2</c:v>
                </c:pt>
                <c:pt idx="2398">
                  <c:v>2.6436383683998699E-2</c:v>
                </c:pt>
                <c:pt idx="2399">
                  <c:v>2.6431209952075818E-2</c:v>
                </c:pt>
                <c:pt idx="2400">
                  <c:v>2.6426034261000098E-2</c:v>
                </c:pt>
                <c:pt idx="2401">
                  <c:v>2.6417897074235697E-2</c:v>
                </c:pt>
                <c:pt idx="2402">
                  <c:v>2.6416134870492769E-2</c:v>
                </c:pt>
                <c:pt idx="2403">
                  <c:v>2.6410495433575321E-2</c:v>
                </c:pt>
                <c:pt idx="2404">
                  <c:v>2.640531190628792E-2</c:v>
                </c:pt>
                <c:pt idx="2405">
                  <c:v>2.6400126420007552E-2</c:v>
                </c:pt>
                <c:pt idx="2406">
                  <c:v>2.6394938974574345E-2</c:v>
                </c:pt>
                <c:pt idx="2407">
                  <c:v>2.6389749569988297E-2</c:v>
                </c:pt>
                <c:pt idx="2408">
                  <c:v>2.6384558206329345E-2</c:v>
                </c:pt>
                <c:pt idx="2409">
                  <c:v>2.6379364883837297E-2</c:v>
                </c:pt>
                <c:pt idx="2410">
                  <c:v>2.6374169602272346E-2</c:v>
                </c:pt>
                <c:pt idx="2411">
                  <c:v>2.6368972361394682E-2</c:v>
                </c:pt>
                <c:pt idx="2412">
                  <c:v>2.6363773161603987E-2</c:v>
                </c:pt>
                <c:pt idx="2413">
                  <c:v>2.6358572002660452E-2</c:v>
                </c:pt>
                <c:pt idx="2414">
                  <c:v>2.6355740060379773E-2</c:v>
                </c:pt>
                <c:pt idx="2415">
                  <c:v>2.6348163807634606E-2</c:v>
                </c:pt>
                <c:pt idx="2416">
                  <c:v>2.6342956771632231E-2</c:v>
                </c:pt>
                <c:pt idx="2417">
                  <c:v>2.633774777639708E-2</c:v>
                </c:pt>
                <c:pt idx="2418">
                  <c:v>2.6332536822089025E-2</c:v>
                </c:pt>
                <c:pt idx="2419">
                  <c:v>2.6327323908867939E-2</c:v>
                </c:pt>
                <c:pt idx="2420">
                  <c:v>2.6322109036573949E-2</c:v>
                </c:pt>
                <c:pt idx="2421">
                  <c:v>2.6316892204967246E-2</c:v>
                </c:pt>
                <c:pt idx="2422">
                  <c:v>2.6311673414447512E-2</c:v>
                </c:pt>
                <c:pt idx="2423">
                  <c:v>2.630645266493481E-2</c:v>
                </c:pt>
                <c:pt idx="2424">
                  <c:v>2.6301229956269268E-2</c:v>
                </c:pt>
                <c:pt idx="2425">
                  <c:v>2.6296005288530822E-2</c:v>
                </c:pt>
                <c:pt idx="2426">
                  <c:v>2.6290778661719472E-2</c:v>
                </c:pt>
                <c:pt idx="2427">
                  <c:v>2.628555007599509E-2</c:v>
                </c:pt>
                <c:pt idx="2428">
                  <c:v>2.6282076044552571E-2</c:v>
                </c:pt>
                <c:pt idx="2429">
                  <c:v>2.6275087027087807E-2</c:v>
                </c:pt>
                <c:pt idx="2430">
                  <c:v>2.6269852564064777E-2</c:v>
                </c:pt>
                <c:pt idx="2431">
                  <c:v>2.6264616141888908E-2</c:v>
                </c:pt>
                <c:pt idx="2432">
                  <c:v>2.6259377760640135E-2</c:v>
                </c:pt>
                <c:pt idx="2433">
                  <c:v>2.6254137420398393E-2</c:v>
                </c:pt>
                <c:pt idx="2434">
                  <c:v>2.6248895121083748E-2</c:v>
                </c:pt>
                <c:pt idx="2435">
                  <c:v>2.6243650862776136E-2</c:v>
                </c:pt>
                <c:pt idx="2436">
                  <c:v>2.6238404645235747E-2</c:v>
                </c:pt>
                <c:pt idx="2437">
                  <c:v>2.623315646870239E-2</c:v>
                </c:pt>
                <c:pt idx="2438">
                  <c:v>2.6227906333256001E-2</c:v>
                </c:pt>
                <c:pt idx="2439">
                  <c:v>2.6222654238576837E-2</c:v>
                </c:pt>
                <c:pt idx="2440">
                  <c:v>2.6217400184824768E-2</c:v>
                </c:pt>
                <c:pt idx="2441">
                  <c:v>2.6212144172079732E-2</c:v>
                </c:pt>
                <c:pt idx="2442">
                  <c:v>2.6206886200261792E-2</c:v>
                </c:pt>
                <c:pt idx="2443">
                  <c:v>2.6201626269291012E-2</c:v>
                </c:pt>
                <c:pt idx="2444">
                  <c:v>2.6196364379247328E-2</c:v>
                </c:pt>
                <c:pt idx="2445">
                  <c:v>2.6191100530290612E-2</c:v>
                </c:pt>
                <c:pt idx="2446">
                  <c:v>2.618583472210112E-2</c:v>
                </c:pt>
                <c:pt idx="2447">
                  <c:v>2.618056695491866E-2</c:v>
                </c:pt>
                <c:pt idx="2448">
                  <c:v>2.6175297228663297E-2</c:v>
                </c:pt>
                <c:pt idx="2449">
                  <c:v>2.6170421218854045E-2</c:v>
                </c:pt>
                <c:pt idx="2450">
                  <c:v>2.616475189909373E-2</c:v>
                </c:pt>
                <c:pt idx="2451">
                  <c:v>2.6159476295539719E-2</c:v>
                </c:pt>
                <c:pt idx="2452">
                  <c:v>2.6154198733152612E-2</c:v>
                </c:pt>
                <c:pt idx="2453">
                  <c:v>2.6151208914392043E-2</c:v>
                </c:pt>
                <c:pt idx="2454">
                  <c:v>2.6145353470590216E-2</c:v>
                </c:pt>
                <c:pt idx="2455">
                  <c:v>2.6138354291154187E-2</c:v>
                </c:pt>
                <c:pt idx="2456">
                  <c:v>2.6133068892475464E-2</c:v>
                </c:pt>
                <c:pt idx="2457">
                  <c:v>2.6127781534643901E-2</c:v>
                </c:pt>
                <c:pt idx="2458">
                  <c:v>2.6122492217819371E-2</c:v>
                </c:pt>
                <c:pt idx="2459">
                  <c:v>2.6117200941842E-2</c:v>
                </c:pt>
                <c:pt idx="2460">
                  <c:v>2.6111907706791726E-2</c:v>
                </c:pt>
                <c:pt idx="2461">
                  <c:v>2.610661251282842E-2</c:v>
                </c:pt>
                <c:pt idx="2462">
                  <c:v>2.6101315359552402E-2</c:v>
                </c:pt>
                <c:pt idx="2463">
                  <c:v>2.6096016247283416E-2</c:v>
                </c:pt>
                <c:pt idx="2464">
                  <c:v>2.6090715176101398E-2</c:v>
                </c:pt>
                <c:pt idx="2465">
                  <c:v>2.608541214576654E-2</c:v>
                </c:pt>
                <c:pt idx="2466">
                  <c:v>2.6080107156278842E-2</c:v>
                </c:pt>
                <c:pt idx="2467">
                  <c:v>2.6074800207958049E-2</c:v>
                </c:pt>
                <c:pt idx="2468">
                  <c:v>2.6069491300324543E-2</c:v>
                </c:pt>
                <c:pt idx="2469">
                  <c:v>2.6066436596634546E-2</c:v>
                </c:pt>
                <c:pt idx="2470">
                  <c:v>2.6058867608158565E-2</c:v>
                </c:pt>
                <c:pt idx="2471">
                  <c:v>2.6053552823466219E-2</c:v>
                </c:pt>
                <c:pt idx="2472">
                  <c:v>2.6048236079541098E-2</c:v>
                </c:pt>
                <c:pt idx="2473">
                  <c:v>2.6042917376702945E-2</c:v>
                </c:pt>
                <c:pt idx="2474">
                  <c:v>2.6037596714871825E-2</c:v>
                </c:pt>
                <c:pt idx="2475">
                  <c:v>2.6032274093887864E-2</c:v>
                </c:pt>
                <c:pt idx="2476">
                  <c:v>2.6026949513910935E-2</c:v>
                </c:pt>
                <c:pt idx="2477">
                  <c:v>2.6021622974781167E-2</c:v>
                </c:pt>
                <c:pt idx="2478">
                  <c:v>2.601629447665843E-2</c:v>
                </c:pt>
                <c:pt idx="2479">
                  <c:v>2.601096401946279E-2</c:v>
                </c:pt>
                <c:pt idx="2480">
                  <c:v>2.6005631603034374E-2</c:v>
                </c:pt>
                <c:pt idx="2481">
                  <c:v>2.6000297227772862E-2</c:v>
                </c:pt>
                <c:pt idx="2482">
                  <c:v>2.5994960893438446E-2</c:v>
                </c:pt>
                <c:pt idx="2483">
                  <c:v>2.5989622599791318E-2</c:v>
                </c:pt>
                <c:pt idx="2484">
                  <c:v>2.5984282347311094E-2</c:v>
                </c:pt>
                <c:pt idx="2485">
                  <c:v>2.5978940135757966E-2</c:v>
                </c:pt>
                <c:pt idx="2486">
                  <c:v>2.5973595965131935E-2</c:v>
                </c:pt>
                <c:pt idx="2487">
                  <c:v>2.5968249835353063E-2</c:v>
                </c:pt>
                <c:pt idx="2488">
                  <c:v>2.5962901746581224E-2</c:v>
                </c:pt>
                <c:pt idx="2489">
                  <c:v>2.5957551698816417E-2</c:v>
                </c:pt>
                <c:pt idx="2490">
                  <c:v>2.595219969189877E-2</c:v>
                </c:pt>
                <c:pt idx="2491">
                  <c:v>2.5946851003286753E-2</c:v>
                </c:pt>
                <c:pt idx="2492">
                  <c:v>2.5941512531142408E-2</c:v>
                </c:pt>
                <c:pt idx="2493">
                  <c:v>2.5936184316872612E-2</c:v>
                </c:pt>
                <c:pt idx="2494">
                  <c:v>2.5930866360397431E-2</c:v>
                </c:pt>
                <c:pt idx="2495">
                  <c:v>2.5925558661956671E-2</c:v>
                </c:pt>
                <c:pt idx="2496">
                  <c:v>2.5920261221550334E-2</c:v>
                </c:pt>
                <c:pt idx="2497">
                  <c:v>2.5914974038858674E-2</c:v>
                </c:pt>
                <c:pt idx="2498">
                  <c:v>2.5909697114121499E-2</c:v>
                </c:pt>
                <c:pt idx="2499">
                  <c:v>2.5904791466366817E-2</c:v>
                </c:pt>
                <c:pt idx="2500">
                  <c:v>2.5899174038590544E-2</c:v>
                </c:pt>
                <c:pt idx="2501">
                  <c:v>2.5894293257930912E-2</c:v>
                </c:pt>
                <c:pt idx="2502">
                  <c:v>2.5888691994397917E-2</c:v>
                </c:pt>
                <c:pt idx="2503">
                  <c:v>2.5883466359433172E-2</c:v>
                </c:pt>
                <c:pt idx="2504">
                  <c:v>2.5878250982103168E-2</c:v>
                </c:pt>
                <c:pt idx="2505">
                  <c:v>2.5875838173123888E-2</c:v>
                </c:pt>
                <c:pt idx="2506">
                  <c:v>2.5864146666547683E-2</c:v>
                </c:pt>
                <c:pt idx="2507">
                  <c:v>2.586304486158042E-2</c:v>
                </c:pt>
                <c:pt idx="2508">
                  <c:v>2.5858432298908607E-2</c:v>
                </c:pt>
                <c:pt idx="2509">
                  <c:v>2.5852710805729373E-2</c:v>
                </c:pt>
                <c:pt idx="2510">
                  <c:v>2.5847559167067047E-2</c:v>
                </c:pt>
                <c:pt idx="2511">
                  <c:v>2.5842417787984573E-2</c:v>
                </c:pt>
                <c:pt idx="2512">
                  <c:v>2.5837286668428661E-2</c:v>
                </c:pt>
                <c:pt idx="2513">
                  <c:v>2.5832727222441232E-2</c:v>
                </c:pt>
                <c:pt idx="2514">
                  <c:v>2.582705520784323E-2</c:v>
                </c:pt>
                <c:pt idx="2515">
                  <c:v>2.5821954866867003E-2</c:v>
                </c:pt>
                <c:pt idx="2516">
                  <c:v>2.5816864785390692E-2</c:v>
                </c:pt>
                <c:pt idx="2517">
                  <c:v>2.5811784963414297E-2</c:v>
                </c:pt>
                <c:pt idx="2518">
                  <c:v>2.5806715400991109E-2</c:v>
                </c:pt>
                <c:pt idx="2519">
                  <c:v>2.5797642189981929E-2</c:v>
                </c:pt>
                <c:pt idx="2520">
                  <c:v>2.5796607054697773E-2</c:v>
                </c:pt>
                <c:pt idx="2521">
                  <c:v>2.579156827080098E-2</c:v>
                </c:pt>
                <c:pt idx="2522">
                  <c:v>2.5786539746457393E-2</c:v>
                </c:pt>
                <c:pt idx="2523">
                  <c:v>2.5782086594250408E-2</c:v>
                </c:pt>
                <c:pt idx="2524">
                  <c:v>2.5776513476243323E-2</c:v>
                </c:pt>
                <c:pt idx="2525">
                  <c:v>2.5771515730452776E-2</c:v>
                </c:pt>
                <c:pt idx="2526">
                  <c:v>2.57665282441355E-2</c:v>
                </c:pt>
                <c:pt idx="2527">
                  <c:v>2.5762117631926706E-2</c:v>
                </c:pt>
                <c:pt idx="2528">
                  <c:v>2.5756584050000697E-2</c:v>
                </c:pt>
                <c:pt idx="2529">
                  <c:v>2.575162734218317E-2</c:v>
                </c:pt>
                <c:pt idx="2530">
                  <c:v>2.574668089391885E-2</c:v>
                </c:pt>
                <c:pt idx="2531">
                  <c:v>2.57417447051278E-2</c:v>
                </c:pt>
                <c:pt idx="2532">
                  <c:v>2.5736818775863313E-2</c:v>
                </c:pt>
                <c:pt idx="2533">
                  <c:v>2.5731903106072096E-2</c:v>
                </c:pt>
                <c:pt idx="2534">
                  <c:v>2.5726997695780796E-2</c:v>
                </c:pt>
                <c:pt idx="2535">
                  <c:v>2.5722102544962766E-2</c:v>
                </c:pt>
                <c:pt idx="2536">
                  <c:v>2.5717217653697944E-2</c:v>
                </c:pt>
                <c:pt idx="2537">
                  <c:v>2.5712343021906392E-2</c:v>
                </c:pt>
                <c:pt idx="2538">
                  <c:v>2.5707478649614757E-2</c:v>
                </c:pt>
                <c:pt idx="2539">
                  <c:v>2.5702624536823038E-2</c:v>
                </c:pt>
                <c:pt idx="2540">
                  <c:v>2.569835226809758E-2</c:v>
                </c:pt>
                <c:pt idx="2541">
                  <c:v>2.5693519062202075E-2</c:v>
                </c:pt>
                <c:pt idx="2542">
                  <c:v>2.5688123755340797E-2</c:v>
                </c:pt>
                <c:pt idx="2543">
                  <c:v>2.5683310680495453E-2</c:v>
                </c:pt>
                <c:pt idx="2544">
                  <c:v>2.5678507865123379E-2</c:v>
                </c:pt>
                <c:pt idx="2545">
                  <c:v>2.5673715309251222E-2</c:v>
                </c:pt>
                <c:pt idx="2546">
                  <c:v>2.5669506936834008E-2</c:v>
                </c:pt>
                <c:pt idx="2547">
                  <c:v>2.566416097598001E-2</c:v>
                </c:pt>
                <c:pt idx="2548">
                  <c:v>2.5659399198554311E-2</c:v>
                </c:pt>
                <c:pt idx="2549">
                  <c:v>2.5654647680601883E-2</c:v>
                </c:pt>
                <c:pt idx="2550">
                  <c:v>2.5649906422122726E-2</c:v>
                </c:pt>
                <c:pt idx="2551">
                  <c:v>2.5641999057839371E-2</c:v>
                </c:pt>
                <c:pt idx="2552">
                  <c:v>2.5640454683637515E-2</c:v>
                </c:pt>
                <c:pt idx="2553">
                  <c:v>2.5635744203604816E-2</c:v>
                </c:pt>
                <c:pt idx="2554">
                  <c:v>2.5631043983072033E-2</c:v>
                </c:pt>
                <c:pt idx="2555">
                  <c:v>2.5626354021985875E-2</c:v>
                </c:pt>
                <c:pt idx="2556">
                  <c:v>2.5621674320372989E-2</c:v>
                </c:pt>
                <c:pt idx="2557">
                  <c:v>2.5618161517865445E-2</c:v>
                </c:pt>
                <c:pt idx="2558">
                  <c:v>2.5612924383950908E-2</c:v>
                </c:pt>
                <c:pt idx="2559">
                  <c:v>2.5607696772373956E-2</c:v>
                </c:pt>
                <c:pt idx="2560">
                  <c:v>2.5603637602187312E-2</c:v>
                </c:pt>
                <c:pt idx="2561">
                  <c:v>2.5598429704380976E-2</c:v>
                </c:pt>
                <c:pt idx="2562">
                  <c:v>2.5593811559607715E-2</c:v>
                </c:pt>
                <c:pt idx="2563">
                  <c:v>2.558920367428108E-2</c:v>
                </c:pt>
                <c:pt idx="2564">
                  <c:v>2.5584606048374425E-2</c:v>
                </c:pt>
                <c:pt idx="2565">
                  <c:v>2.5580600202199655E-2</c:v>
                </c:pt>
                <c:pt idx="2566">
                  <c:v>2.5575441575034219E-2</c:v>
                </c:pt>
                <c:pt idx="2567">
                  <c:v>2.5570874727520732E-2</c:v>
                </c:pt>
                <c:pt idx="2568">
                  <c:v>2.5566318139533806E-2</c:v>
                </c:pt>
                <c:pt idx="2569">
                  <c:v>2.5561771810940215E-2</c:v>
                </c:pt>
                <c:pt idx="2570">
                  <c:v>2.555723574184654E-2</c:v>
                </c:pt>
                <c:pt idx="2571">
                  <c:v>2.55527099321462E-2</c:v>
                </c:pt>
                <c:pt idx="2572">
                  <c:v>2.5548194381945777E-2</c:v>
                </c:pt>
                <c:pt idx="2573">
                  <c:v>2.5543689091191979E-2</c:v>
                </c:pt>
                <c:pt idx="2574">
                  <c:v>2.5535459368928315E-2</c:v>
                </c:pt>
                <c:pt idx="2575">
                  <c:v>2.5534709287997615E-2</c:v>
                </c:pt>
                <c:pt idx="2576">
                  <c:v>2.5530820823720379E-2</c:v>
                </c:pt>
                <c:pt idx="2577">
                  <c:v>2.5525770522696334E-2</c:v>
                </c:pt>
                <c:pt idx="2578">
                  <c:v>2.5521316529175664E-2</c:v>
                </c:pt>
                <c:pt idx="2579">
                  <c:v>2.551746009453737E-2</c:v>
                </c:pt>
                <c:pt idx="2580">
                  <c:v>2.5512439320474201E-2</c:v>
                </c:pt>
                <c:pt idx="2581">
                  <c:v>2.5508016105320053E-2</c:v>
                </c:pt>
                <c:pt idx="2582">
                  <c:v>2.5503603149532594E-2</c:v>
                </c:pt>
                <c:pt idx="2583">
                  <c:v>2.5499200453245052E-2</c:v>
                </c:pt>
                <c:pt idx="2584">
                  <c:v>2.5494808016430781E-2</c:v>
                </c:pt>
                <c:pt idx="2585">
                  <c:v>2.5490425839009845E-2</c:v>
                </c:pt>
                <c:pt idx="2586">
                  <c:v>2.5486053921035534E-2</c:v>
                </c:pt>
                <c:pt idx="2587">
                  <c:v>2.5481692262454558E-2</c:v>
                </c:pt>
                <c:pt idx="2588">
                  <c:v>2.5477340863373499E-2</c:v>
                </c:pt>
                <c:pt idx="2589">
                  <c:v>2.5472999723659129E-2</c:v>
                </c:pt>
                <c:pt idx="2590">
                  <c:v>2.5468668843444675E-2</c:v>
                </c:pt>
                <c:pt idx="2591">
                  <c:v>2.5464348222650202E-2</c:v>
                </c:pt>
                <c:pt idx="2592">
                  <c:v>2.5460630664355666E-2</c:v>
                </c:pt>
                <c:pt idx="2593">
                  <c:v>2.5456330991198151E-2</c:v>
                </c:pt>
                <c:pt idx="2594">
                  <c:v>2.5451447916839953E-2</c:v>
                </c:pt>
                <c:pt idx="2595">
                  <c:v>2.5447168333725401E-2</c:v>
                </c:pt>
                <c:pt idx="2596">
                  <c:v>2.5442899010057474E-2</c:v>
                </c:pt>
                <c:pt idx="2597">
                  <c:v>2.5438639945809527E-2</c:v>
                </c:pt>
                <c:pt idx="2598">
                  <c:v>2.5434986528580783E-2</c:v>
                </c:pt>
                <c:pt idx="2599">
                  <c:v>2.543015259565351E-2</c:v>
                </c:pt>
                <c:pt idx="2600">
                  <c:v>2.5425924309638859E-2</c:v>
                </c:pt>
                <c:pt idx="2601">
                  <c:v>2.5421706283097478E-2</c:v>
                </c:pt>
                <c:pt idx="2602">
                  <c:v>2.5417498516002723E-2</c:v>
                </c:pt>
                <c:pt idx="2603">
                  <c:v>2.5413898570860738E-2</c:v>
                </c:pt>
                <c:pt idx="2604">
                  <c:v>2.5409113759993218E-2</c:v>
                </c:pt>
                <c:pt idx="2605">
                  <c:v>2.5404936771131759E-2</c:v>
                </c:pt>
                <c:pt idx="2606">
                  <c:v>2.5400770041636989E-2</c:v>
                </c:pt>
                <c:pt idx="2607">
                  <c:v>2.5396613571615489E-2</c:v>
                </c:pt>
                <c:pt idx="2608">
                  <c:v>2.5392467360987325E-2</c:v>
                </c:pt>
                <c:pt idx="2609">
                  <c:v>2.5388331409779141E-2</c:v>
                </c:pt>
                <c:pt idx="2610">
                  <c:v>2.5381839945626261E-2</c:v>
                </c:pt>
                <c:pt idx="2611">
                  <c:v>2.5377127335364236E-2</c:v>
                </c:pt>
                <c:pt idx="2612">
                  <c:v>2.5373025671795446E-2</c:v>
                </c:pt>
                <c:pt idx="2613">
                  <c:v>2.5368350617132052E-2</c:v>
                </c:pt>
                <c:pt idx="2614">
                  <c:v>2.5364853118521324E-2</c:v>
                </c:pt>
                <c:pt idx="2615">
                  <c:v>2.5360782228496248E-2</c:v>
                </c:pt>
                <c:pt idx="2616">
                  <c:v>2.535672159658553E-2</c:v>
                </c:pt>
                <c:pt idx="2617">
                  <c:v>2.5352093434971579E-2</c:v>
                </c:pt>
                <c:pt idx="2618">
                  <c:v>2.5348631106147934E-2</c:v>
                </c:pt>
                <c:pt idx="2619">
                  <c:v>2.5344601247700993E-2</c:v>
                </c:pt>
                <c:pt idx="2620">
                  <c:v>2.5340581647208538E-2</c:v>
                </c:pt>
                <c:pt idx="2621">
                  <c:v>2.5336572304670568E-2</c:v>
                </c:pt>
                <c:pt idx="2622">
                  <c:v>2.533257321976734E-2</c:v>
                </c:pt>
                <c:pt idx="2623">
                  <c:v>2.5328584392738662E-2</c:v>
                </c:pt>
                <c:pt idx="2624">
                  <c:v>2.532460582366447E-2</c:v>
                </c:pt>
                <c:pt idx="2625">
                  <c:v>2.5319505593346392E-2</c:v>
                </c:pt>
                <c:pt idx="2626">
                  <c:v>2.5316679459139735E-2</c:v>
                </c:pt>
                <c:pt idx="2627">
                  <c:v>2.5312731663609256E-2</c:v>
                </c:pt>
                <c:pt idx="2628">
                  <c:v>2.5308232458121083E-2</c:v>
                </c:pt>
                <c:pt idx="2629">
                  <c:v>2.5304866846251883E-2</c:v>
                </c:pt>
                <c:pt idx="2630">
                  <c:v>2.5300949824345054E-2</c:v>
                </c:pt>
                <c:pt idx="2631">
                  <c:v>2.5296485788484091E-2</c:v>
                </c:pt>
                <c:pt idx="2632">
                  <c:v>2.529314655423498E-2</c:v>
                </c:pt>
                <c:pt idx="2633">
                  <c:v>2.5289260305871863E-2</c:v>
                </c:pt>
                <c:pt idx="2634">
                  <c:v>2.5285384315463233E-2</c:v>
                </c:pt>
                <c:pt idx="2635">
                  <c:v>2.5281518582849216E-2</c:v>
                </c:pt>
                <c:pt idx="2636">
                  <c:v>2.5277663108109749E-2</c:v>
                </c:pt>
                <c:pt idx="2637">
                  <c:v>2.5273817891164896E-2</c:v>
                </c:pt>
                <c:pt idx="2638">
                  <c:v>2.5269982932254464E-2</c:v>
                </c:pt>
                <c:pt idx="2639">
                  <c:v>2.5266158231058711E-2</c:v>
                </c:pt>
                <c:pt idx="2640">
                  <c:v>2.5262343787817443E-2</c:v>
                </c:pt>
                <c:pt idx="2641">
                  <c:v>2.5258539602370789E-2</c:v>
                </c:pt>
                <c:pt idx="2642">
                  <c:v>2.525474567487862E-2</c:v>
                </c:pt>
                <c:pt idx="2643">
                  <c:v>2.5250962005021194E-2</c:v>
                </c:pt>
                <c:pt idx="2644">
                  <c:v>2.5246650371890667E-2</c:v>
                </c:pt>
                <c:pt idx="2645">
                  <c:v>2.524288868317015E-2</c:v>
                </c:pt>
                <c:pt idx="2646">
                  <c:v>2.5239672543095892E-2</c:v>
                </c:pt>
                <c:pt idx="2647">
                  <c:v>2.5235929904816601E-2</c:v>
                </c:pt>
                <c:pt idx="2648">
                  <c:v>2.5232197524411859E-2</c:v>
                </c:pt>
                <c:pt idx="2649">
                  <c:v>2.5228475401961603E-2</c:v>
                </c:pt>
                <c:pt idx="2650">
                  <c:v>2.5224763537146089E-2</c:v>
                </c:pt>
                <c:pt idx="2651">
                  <c:v>2.5220533966772152E-2</c:v>
                </c:pt>
                <c:pt idx="2652">
                  <c:v>2.5217370581218645E-2</c:v>
                </c:pt>
                <c:pt idx="2653">
                  <c:v>2.5213689490186653E-2</c:v>
                </c:pt>
                <c:pt idx="2654">
                  <c:v>2.5210018656949273E-2</c:v>
                </c:pt>
                <c:pt idx="2655">
                  <c:v>2.5205835979464908E-2</c:v>
                </c:pt>
                <c:pt idx="2656">
                  <c:v>2.5202707763938292E-2</c:v>
                </c:pt>
                <c:pt idx="2657">
                  <c:v>2.519906770416469E-2</c:v>
                </c:pt>
                <c:pt idx="2658">
                  <c:v>2.5195437902345574E-2</c:v>
                </c:pt>
                <c:pt idx="2659">
                  <c:v>2.5191818358241136E-2</c:v>
                </c:pt>
                <c:pt idx="2660">
                  <c:v>2.5188209072171119E-2</c:v>
                </c:pt>
                <c:pt idx="2661">
                  <c:v>2.5184610043895717E-2</c:v>
                </c:pt>
                <c:pt idx="2662">
                  <c:v>2.5181134230138902E-2</c:v>
                </c:pt>
                <c:pt idx="2663">
                  <c:v>2.5176932382029449E-2</c:v>
                </c:pt>
                <c:pt idx="2664">
                  <c:v>2.5173365592605634E-2</c:v>
                </c:pt>
                <c:pt idx="2665">
                  <c:v>2.5169809061136306E-2</c:v>
                </c:pt>
                <c:pt idx="2666">
                  <c:v>2.5166262787621463E-2</c:v>
                </c:pt>
                <c:pt idx="2667">
                  <c:v>2.5162726771741362E-2</c:v>
                </c:pt>
                <c:pt idx="2668">
                  <c:v>2.515920101373581E-2</c:v>
                </c:pt>
                <c:pt idx="2669">
                  <c:v>2.5155685513684745E-2</c:v>
                </c:pt>
                <c:pt idx="2670">
                  <c:v>2.5152180271508229E-2</c:v>
                </c:pt>
                <c:pt idx="2671">
                  <c:v>2.5148685287126327E-2</c:v>
                </c:pt>
                <c:pt idx="2672">
                  <c:v>2.5145200560618974E-2</c:v>
                </c:pt>
                <c:pt idx="2673">
                  <c:v>2.51417260918263E-2</c:v>
                </c:pt>
                <c:pt idx="2674">
                  <c:v>2.5138261881147983E-2</c:v>
                </c:pt>
                <c:pt idx="2675">
                  <c:v>2.513382296855049E-2</c:v>
                </c:pt>
                <c:pt idx="2676">
                  <c:v>2.5130382204077151E-2</c:v>
                </c:pt>
                <c:pt idx="2677">
                  <c:v>2.5126951697718169E-2</c:v>
                </c:pt>
                <c:pt idx="2678">
                  <c:v>2.5123531448913994E-2</c:v>
                </c:pt>
                <c:pt idx="2679">
                  <c:v>2.5120121458224176E-2</c:v>
                </c:pt>
                <c:pt idx="2680">
                  <c:v>2.5116721725328972E-2</c:v>
                </c:pt>
                <c:pt idx="2681">
                  <c:v>2.5113332250148446E-2</c:v>
                </c:pt>
                <c:pt idx="2682">
                  <c:v>2.5109953032922405E-2</c:v>
                </c:pt>
                <c:pt idx="2683">
                  <c:v>2.5106584073570914E-2</c:v>
                </c:pt>
                <c:pt idx="2684">
                  <c:v>2.5103225372014037E-2</c:v>
                </c:pt>
                <c:pt idx="2685">
                  <c:v>2.5099876928251774E-2</c:v>
                </c:pt>
                <c:pt idx="2686">
                  <c:v>2.5096538742443997E-2</c:v>
                </c:pt>
                <c:pt idx="2687">
                  <c:v>2.5093210814510769E-2</c:v>
                </c:pt>
                <c:pt idx="2688">
                  <c:v>2.5091806581900578E-2</c:v>
                </c:pt>
                <c:pt idx="2689">
                  <c:v>2.5086585731868283E-2</c:v>
                </c:pt>
                <c:pt idx="2690">
                  <c:v>2.5083288577398832E-2</c:v>
                </c:pt>
                <c:pt idx="2691">
                  <c:v>2.5080001680723996E-2</c:v>
                </c:pt>
                <c:pt idx="2692">
                  <c:v>2.5076725041923709E-2</c:v>
                </c:pt>
                <c:pt idx="2693">
                  <c:v>2.5073458661157844E-2</c:v>
                </c:pt>
                <c:pt idx="2694">
                  <c:v>2.5070202537946784E-2</c:v>
                </c:pt>
                <c:pt idx="2695">
                  <c:v>2.5066956672610274E-2</c:v>
                </c:pt>
                <c:pt idx="2696">
                  <c:v>2.506372106522825E-2</c:v>
                </c:pt>
                <c:pt idx="2697">
                  <c:v>2.5060495715720776E-2</c:v>
                </c:pt>
                <c:pt idx="2698">
                  <c:v>2.5057280624007916E-2</c:v>
                </c:pt>
                <c:pt idx="2699">
                  <c:v>2.5054075790009733E-2</c:v>
                </c:pt>
                <c:pt idx="2700">
                  <c:v>2.50508812138861E-2</c:v>
                </c:pt>
                <c:pt idx="2701">
                  <c:v>2.5047696895796889E-2</c:v>
                </c:pt>
                <c:pt idx="2702">
                  <c:v>2.5044522835422356E-2</c:v>
                </c:pt>
                <c:pt idx="2703">
                  <c:v>2.50413590327625E-2</c:v>
                </c:pt>
                <c:pt idx="2704">
                  <c:v>2.5038205488217002E-2</c:v>
                </c:pt>
                <c:pt idx="2705">
                  <c:v>2.503506220122631E-2</c:v>
                </c:pt>
                <c:pt idx="2706">
                  <c:v>2.5031929172190104E-2</c:v>
                </c:pt>
                <c:pt idx="2707">
                  <c:v>2.5028806401108383E-2</c:v>
                </c:pt>
                <c:pt idx="2708">
                  <c:v>2.5025693887821276E-2</c:v>
                </c:pt>
                <c:pt idx="2709">
                  <c:v>2.5023446395069371E-2</c:v>
                </c:pt>
                <c:pt idx="2710">
                  <c:v>2.5019499634550968E-2</c:v>
                </c:pt>
                <c:pt idx="2711">
                  <c:v>2.5016417894807574E-2</c:v>
                </c:pt>
                <c:pt idx="2712">
                  <c:v>2.5013346412858795E-2</c:v>
                </c:pt>
                <c:pt idx="2713">
                  <c:v>2.5008540523412393E-2</c:v>
                </c:pt>
                <c:pt idx="2714">
                  <c:v>2.5008101507015823E-2</c:v>
                </c:pt>
                <c:pt idx="2715">
                  <c:v>2.5004193514019946E-2</c:v>
                </c:pt>
                <c:pt idx="2716">
                  <c:v>2.5001163063329557E-2</c:v>
                </c:pt>
                <c:pt idx="2717">
                  <c:v>2.4998142870433782E-2</c:v>
                </c:pt>
                <c:pt idx="2718">
                  <c:v>2.4995132935572428E-2</c:v>
                </c:pt>
                <c:pt idx="2719">
                  <c:v>2.4992133258425753E-2</c:v>
                </c:pt>
                <c:pt idx="2720">
                  <c:v>2.4989143839233563E-2</c:v>
                </c:pt>
                <c:pt idx="2721">
                  <c:v>2.4986164677756051E-2</c:v>
                </c:pt>
                <c:pt idx="2722">
                  <c:v>2.4983195774073153E-2</c:v>
                </c:pt>
                <c:pt idx="2723">
                  <c:v>2.498023712834474E-2</c:v>
                </c:pt>
                <c:pt idx="2724">
                  <c:v>2.4977288740331005E-2</c:v>
                </c:pt>
                <c:pt idx="2725">
                  <c:v>2.4974350610271756E-2</c:v>
                </c:pt>
                <c:pt idx="2726">
                  <c:v>2.4971422738087057E-2</c:v>
                </c:pt>
                <c:pt idx="2727">
                  <c:v>2.4968505123537099E-2</c:v>
                </c:pt>
                <c:pt idx="2728">
                  <c:v>2.4965597766861691E-2</c:v>
                </c:pt>
                <c:pt idx="2729">
                  <c:v>2.4965336899182233E-2</c:v>
                </c:pt>
                <c:pt idx="2730">
                  <c:v>2.4959813827294397E-2</c:v>
                </c:pt>
                <c:pt idx="2731">
                  <c:v>2.4956937244242638E-2</c:v>
                </c:pt>
                <c:pt idx="2732">
                  <c:v>2.4954070918905558E-2</c:v>
                </c:pt>
                <c:pt idx="2733">
                  <c:v>2.4951214851522963E-2</c:v>
                </c:pt>
                <c:pt idx="2734">
                  <c:v>2.4948369041934981E-2</c:v>
                </c:pt>
                <c:pt idx="2735">
                  <c:v>2.4945533490061678E-2</c:v>
                </c:pt>
                <c:pt idx="2736">
                  <c:v>2.494270819614286E-2</c:v>
                </c:pt>
                <c:pt idx="2737">
                  <c:v>2.4939893160098592E-2</c:v>
                </c:pt>
                <c:pt idx="2738">
                  <c:v>2.4937088381769001E-2</c:v>
                </c:pt>
                <c:pt idx="2739">
                  <c:v>2.4934293861313961E-2</c:v>
                </c:pt>
                <c:pt idx="2740">
                  <c:v>2.493150959873347E-2</c:v>
                </c:pt>
                <c:pt idx="2741">
                  <c:v>2.4928735594027529E-2</c:v>
                </c:pt>
                <c:pt idx="2742">
                  <c:v>2.4925971847036266E-2</c:v>
                </c:pt>
                <c:pt idx="2743">
                  <c:v>2.4923218357919552E-2</c:v>
                </c:pt>
                <c:pt idx="2744">
                  <c:v>2.4920475126597452E-2</c:v>
                </c:pt>
                <c:pt idx="2745">
                  <c:v>2.4917742153149902E-2</c:v>
                </c:pt>
                <c:pt idx="2746">
                  <c:v>2.4915019437496966E-2</c:v>
                </c:pt>
                <c:pt idx="2747">
                  <c:v>2.4912306979718579E-2</c:v>
                </c:pt>
                <c:pt idx="2748">
                  <c:v>2.4909604779734806E-2</c:v>
                </c:pt>
                <c:pt idx="2749">
                  <c:v>2.4906912837625583E-2</c:v>
                </c:pt>
                <c:pt idx="2750">
                  <c:v>2.4904231153231038E-2</c:v>
                </c:pt>
                <c:pt idx="2751">
                  <c:v>2.4901559726870914E-2</c:v>
                </c:pt>
                <c:pt idx="2752">
                  <c:v>2.4898898558305405E-2</c:v>
                </c:pt>
                <c:pt idx="2753">
                  <c:v>2.48962476472947E-2</c:v>
                </c:pt>
                <c:pt idx="2754">
                  <c:v>2.4893606994238482E-2</c:v>
                </c:pt>
                <c:pt idx="2755">
                  <c:v>2.4890976599216685E-2</c:v>
                </c:pt>
                <c:pt idx="2756">
                  <c:v>2.4888356461909567E-2</c:v>
                </c:pt>
                <c:pt idx="2757">
                  <c:v>2.4885746582317125E-2</c:v>
                </c:pt>
                <c:pt idx="2758">
                  <c:v>2.488314696067917E-2</c:v>
                </c:pt>
                <c:pt idx="2759">
                  <c:v>2.4881539231529359E-2</c:v>
                </c:pt>
                <c:pt idx="2760">
                  <c:v>2.48779784907871E-2</c:v>
                </c:pt>
                <c:pt idx="2761">
                  <c:v>2.4876396428226144E-2</c:v>
                </c:pt>
                <c:pt idx="2762">
                  <c:v>2.4872851052153422E-2</c:v>
                </c:pt>
                <c:pt idx="2763">
                  <c:v>2.4870302719568471E-2</c:v>
                </c:pt>
                <c:pt idx="2764">
                  <c:v>2.4867764644698198E-2</c:v>
                </c:pt>
                <c:pt idx="2765">
                  <c:v>2.4868630523160462E-2</c:v>
                </c:pt>
                <c:pt idx="2766">
                  <c:v>2.4860927292813528E-2</c:v>
                </c:pt>
                <c:pt idx="2767">
                  <c:v>2.4861214240958773E-2</c:v>
                </c:pt>
                <c:pt idx="2768">
                  <c:v>2.4859400282395416E-2</c:v>
                </c:pt>
                <c:pt idx="2769">
                  <c:v>2.4856235586083741E-2</c:v>
                </c:pt>
                <c:pt idx="2770">
                  <c:v>2.4853761647536388E-2</c:v>
                </c:pt>
                <c:pt idx="2771">
                  <c:v>2.4851297968329078E-2</c:v>
                </c:pt>
                <c:pt idx="2772">
                  <c:v>2.4848844548328586E-2</c:v>
                </c:pt>
                <c:pt idx="2773">
                  <c:v>2.4847084700061473E-2</c:v>
                </c:pt>
                <c:pt idx="2774">
                  <c:v>2.4843968486187862E-2</c:v>
                </c:pt>
                <c:pt idx="2775">
                  <c:v>2.484154584404763E-2</c:v>
                </c:pt>
                <c:pt idx="2776">
                  <c:v>2.4839133461140861E-2</c:v>
                </c:pt>
                <c:pt idx="2777">
                  <c:v>2.4836731337547491E-2</c:v>
                </c:pt>
                <c:pt idx="2778">
                  <c:v>2.4834339473214229E-2</c:v>
                </c:pt>
                <c:pt idx="2779">
                  <c:v>2.4831957868114429E-2</c:v>
                </c:pt>
                <c:pt idx="2780">
                  <c:v>2.4826861115414545E-2</c:v>
                </c:pt>
                <c:pt idx="2781">
                  <c:v>2.4827225435801736E-2</c:v>
                </c:pt>
                <c:pt idx="2782">
                  <c:v>2.4824874608535552E-2</c:v>
                </c:pt>
                <c:pt idx="2783">
                  <c:v>2.4823223035157493E-2</c:v>
                </c:pt>
                <c:pt idx="2784">
                  <c:v>2.4820203731783508E-2</c:v>
                </c:pt>
                <c:pt idx="2785">
                  <c:v>2.4817883682297648E-2</c:v>
                </c:pt>
                <c:pt idx="2786">
                  <c:v>2.4815573892098541E-2</c:v>
                </c:pt>
                <c:pt idx="2787">
                  <c:v>2.4813965648939895E-2</c:v>
                </c:pt>
                <c:pt idx="2788">
                  <c:v>2.4810985089480653E-2</c:v>
                </c:pt>
                <c:pt idx="2789">
                  <c:v>2.4808706077061871E-2</c:v>
                </c:pt>
                <c:pt idx="2790">
                  <c:v>2.4806437323929842E-2</c:v>
                </c:pt>
                <c:pt idx="2791">
                  <c:v>2.4804178830004631E-2</c:v>
                </c:pt>
                <c:pt idx="2792">
                  <c:v>2.4802624765787318E-2</c:v>
                </c:pt>
                <c:pt idx="2793">
                  <c:v>2.4799692620014469E-2</c:v>
                </c:pt>
                <c:pt idx="2794">
                  <c:v>2.4797464903869582E-2</c:v>
                </c:pt>
                <c:pt idx="2795">
                  <c:v>2.4795247447091384E-2</c:v>
                </c:pt>
                <c:pt idx="2796">
                  <c:v>2.4793040249493359E-2</c:v>
                </c:pt>
                <c:pt idx="2797">
                  <c:v>2.4790843311182087E-2</c:v>
                </c:pt>
                <c:pt idx="2798">
                  <c:v>2.4788656632077632E-2</c:v>
                </c:pt>
                <c:pt idx="2799">
                  <c:v>2.4786480212286577E-2</c:v>
                </c:pt>
                <c:pt idx="2800">
                  <c:v>2.4785012871804124E-2</c:v>
                </c:pt>
                <c:pt idx="2801">
                  <c:v>2.4782857554959126E-2</c:v>
                </c:pt>
                <c:pt idx="2802">
                  <c:v>2.4780012508394123E-2</c:v>
                </c:pt>
                <c:pt idx="2803">
                  <c:v>2.4777877125616854E-2</c:v>
                </c:pt>
                <c:pt idx="2804">
                  <c:v>2.4775752002046403E-2</c:v>
                </c:pt>
                <c:pt idx="2805">
                  <c:v>2.4773637137815996E-2</c:v>
                </c:pt>
                <c:pt idx="2806">
                  <c:v>2.4772234870307219E-2</c:v>
                </c:pt>
                <c:pt idx="2807">
                  <c:v>2.4769438187028925E-2</c:v>
                </c:pt>
                <c:pt idx="2808">
                  <c:v>2.4767354100498906E-2</c:v>
                </c:pt>
                <c:pt idx="2809">
                  <c:v>2.4765280273175705E-2</c:v>
                </c:pt>
                <c:pt idx="2810">
                  <c:v>2.4763216705219193E-2</c:v>
                </c:pt>
                <c:pt idx="2811">
                  <c:v>2.4758875729293806E-2</c:v>
                </c:pt>
                <c:pt idx="2812">
                  <c:v>2.4759120346953267E-2</c:v>
                </c:pt>
                <c:pt idx="2813">
                  <c:v>2.4757087556670498E-2</c:v>
                </c:pt>
                <c:pt idx="2814">
                  <c:v>2.4755065025674483E-2</c:v>
                </c:pt>
                <c:pt idx="2815">
                  <c:v>2.4753052753938576E-2</c:v>
                </c:pt>
                <c:pt idx="2816">
                  <c:v>2.4751050741382841E-2</c:v>
                </c:pt>
                <c:pt idx="2817">
                  <c:v>2.4750476784138442E-2</c:v>
                </c:pt>
                <c:pt idx="2818">
                  <c:v>2.4747786944123717E-2</c:v>
                </c:pt>
                <c:pt idx="2819">
                  <c:v>2.4745106259329575E-2</c:v>
                </c:pt>
                <c:pt idx="2820">
                  <c:v>2.4743855929270087E-2</c:v>
                </c:pt>
                <c:pt idx="2821">
                  <c:v>2.4741194567505786E-2</c:v>
                </c:pt>
                <c:pt idx="2822">
                  <c:v>2.4739254110484055E-2</c:v>
                </c:pt>
                <c:pt idx="2823">
                  <c:v>2.4737323912695786E-2</c:v>
                </c:pt>
                <c:pt idx="2824">
                  <c:v>2.4735403974140979E-2</c:v>
                </c:pt>
                <c:pt idx="2825">
                  <c:v>2.4734207941461417E-2</c:v>
                </c:pt>
                <c:pt idx="2826">
                  <c:v>2.4731594874811691E-2</c:v>
                </c:pt>
                <c:pt idx="2827">
                  <c:v>2.4729705713983918E-2</c:v>
                </c:pt>
                <c:pt idx="2828">
                  <c:v>2.4727826812442899E-2</c:v>
                </c:pt>
                <c:pt idx="2829">
                  <c:v>2.4725958170108697E-2</c:v>
                </c:pt>
                <c:pt idx="2830">
                  <c:v>2.4721608708144771E-2</c:v>
                </c:pt>
                <c:pt idx="2831">
                  <c:v>2.4722251663167327E-2</c:v>
                </c:pt>
                <c:pt idx="2832">
                  <c:v>2.4720413798560159E-2</c:v>
                </c:pt>
                <c:pt idx="2833">
                  <c:v>2.4718586193186454E-2</c:v>
                </c:pt>
                <c:pt idx="2834">
                  <c:v>2.4716768847046211E-2</c:v>
                </c:pt>
                <c:pt idx="2835">
                  <c:v>2.4715681462610384E-2</c:v>
                </c:pt>
                <c:pt idx="2836">
                  <c:v>2.471316493254605E-2</c:v>
                </c:pt>
                <c:pt idx="2837">
                  <c:v>2.4711378364132841E-2</c:v>
                </c:pt>
                <c:pt idx="2838">
                  <c:v>2.4709602054953095E-2</c:v>
                </c:pt>
                <c:pt idx="2839">
                  <c:v>2.4708558149770798E-2</c:v>
                </c:pt>
                <c:pt idx="2840">
                  <c:v>2.4706080214347281E-2</c:v>
                </c:pt>
                <c:pt idx="2841">
                  <c:v>2.4704334682841278E-2</c:v>
                </c:pt>
                <c:pt idx="2842">
                  <c:v>2.4702599410675319E-2</c:v>
                </c:pt>
                <c:pt idx="2843">
                  <c:v>2.4700874397689532E-2</c:v>
                </c:pt>
                <c:pt idx="2844">
                  <c:v>2.4699159643937207E-2</c:v>
                </c:pt>
                <c:pt idx="2845">
                  <c:v>2.469745514933841E-2</c:v>
                </c:pt>
                <c:pt idx="2846">
                  <c:v>2.4695760914132947E-2</c:v>
                </c:pt>
                <c:pt idx="2847">
                  <c:v>2.4694076938054366E-2</c:v>
                </c:pt>
                <c:pt idx="2848">
                  <c:v>2.4692403221235892E-2</c:v>
                </c:pt>
                <c:pt idx="2849">
                  <c:v>2.4690739763677527E-2</c:v>
                </c:pt>
                <c:pt idx="2850">
                  <c:v>2.4689086565325979E-2</c:v>
                </c:pt>
                <c:pt idx="2851">
                  <c:v>2.4687443626154604E-2</c:v>
                </c:pt>
                <c:pt idx="2852">
                  <c:v>2.468654110726165E-2</c:v>
                </c:pt>
                <c:pt idx="2853">
                  <c:v>2.4684919308246567E-2</c:v>
                </c:pt>
                <c:pt idx="2854">
                  <c:v>2.4682576364227771E-2</c:v>
                </c:pt>
                <c:pt idx="2855">
                  <c:v>2.4680974462070182E-2</c:v>
                </c:pt>
                <c:pt idx="2856">
                  <c:v>2.4679382819039475E-2</c:v>
                </c:pt>
                <c:pt idx="2857">
                  <c:v>2.4677801435322166E-2</c:v>
                </c:pt>
                <c:pt idx="2858">
                  <c:v>2.4676964212144714E-2</c:v>
                </c:pt>
                <c:pt idx="2859">
                  <c:v>2.4674669445561292E-2</c:v>
                </c:pt>
                <c:pt idx="2860">
                  <c:v>2.4673118839491082E-2</c:v>
                </c:pt>
                <c:pt idx="2861">
                  <c:v>2.4671578492707624E-2</c:v>
                </c:pt>
                <c:pt idx="2862">
                  <c:v>2.4670048405130984E-2</c:v>
                </c:pt>
                <c:pt idx="2863">
                  <c:v>2.4666406028357457E-2</c:v>
                </c:pt>
                <c:pt idx="2864">
                  <c:v>2.4667019007651447E-2</c:v>
                </c:pt>
                <c:pt idx="2865">
                  <c:v>2.4665519697721905E-2</c:v>
                </c:pt>
                <c:pt idx="2866">
                  <c:v>2.4664030647052471E-2</c:v>
                </c:pt>
                <c:pt idx="2867">
                  <c:v>2.4662551855536563E-2</c:v>
                </c:pt>
                <c:pt idx="2868">
                  <c:v>2.4661083323334054E-2</c:v>
                </c:pt>
                <c:pt idx="2869">
                  <c:v>2.4661106794313881E-2</c:v>
                </c:pt>
                <c:pt idx="2870">
                  <c:v>2.4658918495124027E-2</c:v>
                </c:pt>
                <c:pt idx="2871">
                  <c:v>2.4656739281967432E-2</c:v>
                </c:pt>
                <c:pt idx="2872">
                  <c:v>2.4656054514711201E-2</c:v>
                </c:pt>
                <c:pt idx="2873">
                  <c:v>2.4653894550530353E-2</c:v>
                </c:pt>
                <c:pt idx="2874">
                  <c:v>2.4652487573595394E-2</c:v>
                </c:pt>
                <c:pt idx="2875">
                  <c:v>2.4651090855973834E-2</c:v>
                </c:pt>
                <c:pt idx="2876">
                  <c:v>2.4649704397505801E-2</c:v>
                </c:pt>
                <c:pt idx="2877">
                  <c:v>2.4649074112474967E-2</c:v>
                </c:pt>
                <c:pt idx="2878">
                  <c:v>2.4646962258323413E-2</c:v>
                </c:pt>
                <c:pt idx="2879">
                  <c:v>2.4645606577555768E-2</c:v>
                </c:pt>
                <c:pt idx="2880">
                  <c:v>2.4644261155941649E-2</c:v>
                </c:pt>
                <c:pt idx="2881">
                  <c:v>2.4642925993614284E-2</c:v>
                </c:pt>
                <c:pt idx="2882">
                  <c:v>2.4641601090520382E-2</c:v>
                </c:pt>
                <c:pt idx="2883">
                  <c:v>2.4640286446633297E-2</c:v>
                </c:pt>
                <c:pt idx="2884">
                  <c:v>2.4638982061926384E-2</c:v>
                </c:pt>
                <c:pt idx="2885">
                  <c:v>2.4635450495260613E-2</c:v>
                </c:pt>
                <c:pt idx="2886">
                  <c:v>2.4636404070212947E-2</c:v>
                </c:pt>
                <c:pt idx="2887">
                  <c:v>2.4635130463233068E-2</c:v>
                </c:pt>
                <c:pt idx="2888">
                  <c:v>2.463462010118711E-2</c:v>
                </c:pt>
                <c:pt idx="2889">
                  <c:v>2.4632614026840471E-2</c:v>
                </c:pt>
                <c:pt idx="2890">
                  <c:v>2.4631371197481045E-2</c:v>
                </c:pt>
                <c:pt idx="2891">
                  <c:v>2.4630893556554234E-2</c:v>
                </c:pt>
                <c:pt idx="2892">
                  <c:v>2.4628916316382643E-2</c:v>
                </c:pt>
                <c:pt idx="2893">
                  <c:v>2.4627704264696959E-2</c:v>
                </c:pt>
                <c:pt idx="2894">
                  <c:v>2.4626502472191447E-2</c:v>
                </c:pt>
                <c:pt idx="2895">
                  <c:v>2.4625310938919398E-2</c:v>
                </c:pt>
                <c:pt idx="2896">
                  <c:v>2.4624129664827521E-2</c:v>
                </c:pt>
                <c:pt idx="2897">
                  <c:v>2.4622958649995752E-2</c:v>
                </c:pt>
                <c:pt idx="2898">
                  <c:v>2.4621797894344155E-2</c:v>
                </c:pt>
                <c:pt idx="2899">
                  <c:v>2.4620647397899376E-2</c:v>
                </c:pt>
                <c:pt idx="2900">
                  <c:v>2.461950716074135E-2</c:v>
                </c:pt>
                <c:pt idx="2901">
                  <c:v>2.461837718273685E-2</c:v>
                </c:pt>
                <c:pt idx="2902">
                  <c:v>2.4617257463965814E-2</c:v>
                </c:pt>
                <c:pt idx="2903">
                  <c:v>2.4616148004401595E-2</c:v>
                </c:pt>
                <c:pt idx="2904">
                  <c:v>2.4615812228327982E-2</c:v>
                </c:pt>
                <c:pt idx="2905">
                  <c:v>2.4614723945584061E-2</c:v>
                </c:pt>
                <c:pt idx="2906">
                  <c:v>2.4612881181003132E-2</c:v>
                </c:pt>
                <c:pt idx="2907">
                  <c:v>2.4611812758292828E-2</c:v>
                </c:pt>
                <c:pt idx="2908">
                  <c:v>2.4610754594762696E-2</c:v>
                </c:pt>
                <c:pt idx="2909">
                  <c:v>2.4609706690492672E-2</c:v>
                </c:pt>
                <c:pt idx="2910">
                  <c:v>2.4609436430678144E-2</c:v>
                </c:pt>
                <c:pt idx="2911">
                  <c:v>2.4607641659573076E-2</c:v>
                </c:pt>
                <c:pt idx="2912">
                  <c:v>2.4606624532896859E-2</c:v>
                </c:pt>
                <c:pt idx="2913">
                  <c:v>2.4605617665427459E-2</c:v>
                </c:pt>
                <c:pt idx="2914">
                  <c:v>2.4604621057218168E-2</c:v>
                </c:pt>
                <c:pt idx="2915">
                  <c:v>2.4604405413635178E-2</c:v>
                </c:pt>
                <c:pt idx="2916">
                  <c:v>2.4602658618393392E-2</c:v>
                </c:pt>
                <c:pt idx="2917">
                  <c:v>2.4601692787777907E-2</c:v>
                </c:pt>
                <c:pt idx="2918">
                  <c:v>2.4600737216395885E-2</c:v>
                </c:pt>
                <c:pt idx="2919">
                  <c:v>2.4599791904247326E-2</c:v>
                </c:pt>
                <c:pt idx="2920">
                  <c:v>2.4598856851252293E-2</c:v>
                </c:pt>
                <c:pt idx="2921">
                  <c:v>2.4597932057464078E-2</c:v>
                </c:pt>
                <c:pt idx="2922">
                  <c:v>2.4595853148619007E-2</c:v>
                </c:pt>
                <c:pt idx="2923">
                  <c:v>2.4594176455314809E-2</c:v>
                </c:pt>
                <c:pt idx="2924">
                  <c:v>2.4593285492171546E-2</c:v>
                </c:pt>
                <c:pt idx="2925">
                  <c:v>2.4592279808954842E-2</c:v>
                </c:pt>
                <c:pt idx="2926">
                  <c:v>2.4591534339029053E-2</c:v>
                </c:pt>
                <c:pt idx="2927">
                  <c:v>2.4590674149349567E-2</c:v>
                </c:pt>
                <c:pt idx="2928">
                  <c:v>2.4589824217384759E-2</c:v>
                </c:pt>
                <c:pt idx="2929">
                  <c:v>2.4588865427057627E-2</c:v>
                </c:pt>
                <c:pt idx="2930">
                  <c:v>2.4588155126759048E-2</c:v>
                </c:pt>
                <c:pt idx="2931">
                  <c:v>2.4587335968098145E-2</c:v>
                </c:pt>
                <c:pt idx="2932">
                  <c:v>2.4586527067311792E-2</c:v>
                </c:pt>
                <c:pt idx="2933">
                  <c:v>2.4585728424320052E-2</c:v>
                </c:pt>
                <c:pt idx="2934">
                  <c:v>2.4584940039202863E-2</c:v>
                </c:pt>
                <c:pt idx="2935">
                  <c:v>2.4584161911880287E-2</c:v>
                </c:pt>
                <c:pt idx="2936">
                  <c:v>2.4583176534980211E-2</c:v>
                </c:pt>
                <c:pt idx="2937">
                  <c:v>2.458263643053904E-2</c:v>
                </c:pt>
                <c:pt idx="2938">
                  <c:v>2.4581889076600305E-2</c:v>
                </c:pt>
                <c:pt idx="2939">
                  <c:v>2.4581151980296312E-2</c:v>
                </c:pt>
                <c:pt idx="2940">
                  <c:v>2.4580322145295597E-2</c:v>
                </c:pt>
                <c:pt idx="2941">
                  <c:v>2.4579708561471847E-2</c:v>
                </c:pt>
                <c:pt idx="2942">
                  <c:v>2.4579002238711567E-2</c:v>
                </c:pt>
                <c:pt idx="2943">
                  <c:v>2.457820757317819E-2</c:v>
                </c:pt>
                <c:pt idx="2944">
                  <c:v>2.4577620366494912E-2</c:v>
                </c:pt>
                <c:pt idx="2945">
                  <c:v>2.4576944817278346E-2</c:v>
                </c:pt>
                <c:pt idx="2946">
                  <c:v>2.4576279525696521E-2</c:v>
                </c:pt>
                <c:pt idx="2947">
                  <c:v>2.4575624491749437E-2</c:v>
                </c:pt>
                <c:pt idx="2948">
                  <c:v>2.4574979715916712E-2</c:v>
                </c:pt>
                <c:pt idx="2949">
                  <c:v>2.4574345197638792E-2</c:v>
                </c:pt>
                <c:pt idx="2950">
                  <c:v>2.4573720937315358E-2</c:v>
                </c:pt>
                <c:pt idx="2951">
                  <c:v>2.4573106934866473E-2</c:v>
                </c:pt>
                <c:pt idx="2952">
                  <c:v>2.4572503190052331E-2</c:v>
                </c:pt>
                <c:pt idx="2953">
                  <c:v>2.4571909703032802E-2</c:v>
                </c:pt>
                <c:pt idx="2954">
                  <c:v>2.4571326473887822E-2</c:v>
                </c:pt>
                <c:pt idx="2955">
                  <c:v>2.4570753502537457E-2</c:v>
                </c:pt>
                <c:pt idx="2956">
                  <c:v>2.4570111238615411E-2</c:v>
                </c:pt>
                <c:pt idx="2957">
                  <c:v>2.456956024832202E-2</c:v>
                </c:pt>
                <c:pt idx="2958">
                  <c:v>2.4569096135174107E-2</c:v>
                </c:pt>
                <c:pt idx="2959">
                  <c:v>2.4568564195162068E-2</c:v>
                </c:pt>
                <c:pt idx="2960">
                  <c:v>2.4568042512784771E-2</c:v>
                </c:pt>
                <c:pt idx="2961">
                  <c:v>2.4567531088122152E-2</c:v>
                </c:pt>
                <c:pt idx="2962">
                  <c:v>2.4567029921414019E-2</c:v>
                </c:pt>
                <c:pt idx="2963">
                  <c:v>2.4566469719928818E-2</c:v>
                </c:pt>
                <c:pt idx="2964">
                  <c:v>2.4566058361301657E-2</c:v>
                </c:pt>
                <c:pt idx="2965">
                  <c:v>2.4565587967977365E-2</c:v>
                </c:pt>
                <c:pt idx="2966">
                  <c:v>2.456512783236775E-2</c:v>
                </c:pt>
                <c:pt idx="2967">
                  <c:v>2.4565484325083098E-2</c:v>
                </c:pt>
                <c:pt idx="2968">
                  <c:v>2.4564238334692234E-2</c:v>
                </c:pt>
                <c:pt idx="2969">
                  <c:v>2.4563808972386525E-2</c:v>
                </c:pt>
                <c:pt idx="2970">
                  <c:v>2.4563389868195173E-2</c:v>
                </c:pt>
                <c:pt idx="2971">
                  <c:v>2.4562981021638564E-2</c:v>
                </c:pt>
                <c:pt idx="2972">
                  <c:v>2.4562582432796631E-2</c:v>
                </c:pt>
                <c:pt idx="2973">
                  <c:v>2.4562194101829249E-2</c:v>
                </c:pt>
                <c:pt idx="2974">
                  <c:v>2.4562521398379111E-2</c:v>
                </c:pt>
                <c:pt idx="2975">
                  <c:v>2.4561345007194646E-2</c:v>
                </c:pt>
                <c:pt idx="2976">
                  <c:v>2.4560990380626535E-2</c:v>
                </c:pt>
                <c:pt idx="2977">
                  <c:v>2.456064601161323E-2</c:v>
                </c:pt>
                <c:pt idx="2978">
                  <c:v>2.4560311900394538E-2</c:v>
                </c:pt>
                <c:pt idx="2979">
                  <c:v>2.455998804697046E-2</c:v>
                </c:pt>
                <c:pt idx="2980">
                  <c:v>2.4559674451500868E-2</c:v>
                </c:pt>
                <c:pt idx="2981">
                  <c:v>2.4559371113666018E-2</c:v>
                </c:pt>
                <c:pt idx="2982">
                  <c:v>2.4559078033625781E-2</c:v>
                </c:pt>
                <c:pt idx="2983">
                  <c:v>2.4558795211460094E-2</c:v>
                </c:pt>
                <c:pt idx="2984">
                  <c:v>2.4558522647248893E-2</c:v>
                </c:pt>
                <c:pt idx="2985">
                  <c:v>2.4558260340672433E-2</c:v>
                </c:pt>
                <c:pt idx="2986">
                  <c:v>2.4558008291650779E-2</c:v>
                </c:pt>
                <c:pt idx="2987">
                  <c:v>2.455773279658402E-2</c:v>
                </c:pt>
                <c:pt idx="2988">
                  <c:v>2.4557502728779212E-2</c:v>
                </c:pt>
                <c:pt idx="2989">
                  <c:v>2.4557282918928891E-2</c:v>
                </c:pt>
                <c:pt idx="2990">
                  <c:v>2.4557073366633375E-2</c:v>
                </c:pt>
                <c:pt idx="2991">
                  <c:v>2.4556874072292345E-2</c:v>
                </c:pt>
                <c:pt idx="2992">
                  <c:v>2.4556685035745929E-2</c:v>
                </c:pt>
                <c:pt idx="2993">
                  <c:v>2.4556506256994126E-2</c:v>
                </c:pt>
                <c:pt idx="2994">
                  <c:v>2.4556337736036937E-2</c:v>
                </c:pt>
                <c:pt idx="2995">
                  <c:v>2.455617947271449E-2</c:v>
                </c:pt>
                <c:pt idx="2996">
                  <c:v>2.4556031467426465E-2</c:v>
                </c:pt>
                <c:pt idx="2997">
                  <c:v>2.4555893719853117E-2</c:v>
                </c:pt>
                <c:pt idx="2998">
                  <c:v>2.4555766229994447E-2</c:v>
                </c:pt>
                <c:pt idx="2999">
                  <c:v>2.4555648998090263E-2</c:v>
                </c:pt>
                <c:pt idx="3000">
                  <c:v>2.4558033070429808E-2</c:v>
                </c:pt>
                <c:pt idx="3001">
                  <c:v>2.4555445307505863E-2</c:v>
                </c:pt>
                <c:pt idx="3002">
                  <c:v>2.4555358848825648E-2</c:v>
                </c:pt>
                <c:pt idx="3003">
                  <c:v>2.4555282648179855E-2</c:v>
                </c:pt>
                <c:pt idx="3004">
                  <c:v>2.4555216705088867E-2</c:v>
                </c:pt>
                <c:pt idx="3005">
                  <c:v>2.4555161019872429E-2</c:v>
                </c:pt>
                <c:pt idx="3006">
                  <c:v>2.4555115592530541E-2</c:v>
                </c:pt>
                <c:pt idx="3007">
                  <c:v>2.4555080422983266E-2</c:v>
                </c:pt>
                <c:pt idx="3008">
                  <c:v>2.455505551115067E-2</c:v>
                </c:pt>
                <c:pt idx="3009">
                  <c:v>2.4555040857032751E-2</c:v>
                </c:pt>
                <c:pt idx="3010">
                  <c:v>2.4555036426017196E-2</c:v>
                </c:pt>
                <c:pt idx="3011">
                  <c:v>2.4555036426097132E-2</c:v>
                </c:pt>
                <c:pt idx="3012">
                  <c:v>2.4555036426017196E-2</c:v>
                </c:pt>
                <c:pt idx="3013">
                  <c:v>2.4555036426017196E-2</c:v>
                </c:pt>
                <c:pt idx="3014">
                  <c:v>2.4555036426017196E-2</c:v>
                </c:pt>
                <c:pt idx="3015">
                  <c:v>2.4555036426017196E-2</c:v>
                </c:pt>
                <c:pt idx="3016">
                  <c:v>2.4555036426017196E-2</c:v>
                </c:pt>
                <c:pt idx="3017">
                  <c:v>2.4555036426097132E-2</c:v>
                </c:pt>
                <c:pt idx="3018">
                  <c:v>2.4555036426017196E-2</c:v>
                </c:pt>
                <c:pt idx="3019">
                  <c:v>2.4555036426097132E-2</c:v>
                </c:pt>
                <c:pt idx="3020">
                  <c:v>2.4555036426097132E-2</c:v>
                </c:pt>
                <c:pt idx="3021">
                  <c:v>2.4556711324690284E-2</c:v>
                </c:pt>
                <c:pt idx="3022">
                  <c:v>2.4555036426097132E-2</c:v>
                </c:pt>
                <c:pt idx="3023">
                  <c:v>2.4555036426097132E-2</c:v>
                </c:pt>
                <c:pt idx="3024">
                  <c:v>2.4555036426017196E-2</c:v>
                </c:pt>
                <c:pt idx="3025">
                  <c:v>2.4558386375694852E-2</c:v>
                </c:pt>
                <c:pt idx="3026">
                  <c:v>2.4557548831201093E-2</c:v>
                </c:pt>
                <c:pt idx="3027">
                  <c:v>2.4555036426017196E-2</c:v>
                </c:pt>
                <c:pt idx="3028">
                  <c:v>2.4555036426097132E-2</c:v>
                </c:pt>
                <c:pt idx="3029">
                  <c:v>2.4555036426097132E-2</c:v>
                </c:pt>
                <c:pt idx="3030">
                  <c:v>2.4555036426097132E-2</c:v>
                </c:pt>
                <c:pt idx="3031">
                  <c:v>2.4555036426097132E-2</c:v>
                </c:pt>
                <c:pt idx="3032">
                  <c:v>2.4555036426017196E-2</c:v>
                </c:pt>
                <c:pt idx="3033">
                  <c:v>2.4555036426017196E-2</c:v>
                </c:pt>
                <c:pt idx="3034">
                  <c:v>2.4555036426017196E-2</c:v>
                </c:pt>
                <c:pt idx="3035">
                  <c:v>2.4555036426017196E-2</c:v>
                </c:pt>
                <c:pt idx="3036">
                  <c:v>2.4555036426097132E-2</c:v>
                </c:pt>
                <c:pt idx="3037">
                  <c:v>2.4555036426097132E-2</c:v>
                </c:pt>
                <c:pt idx="3038">
                  <c:v>2.455503642593726E-2</c:v>
                </c:pt>
                <c:pt idx="3039">
                  <c:v>2.4555036426017196E-2</c:v>
                </c:pt>
                <c:pt idx="3040">
                  <c:v>2.4558386375710839E-2</c:v>
                </c:pt>
                <c:pt idx="3041">
                  <c:v>2.455503642593726E-2</c:v>
                </c:pt>
                <c:pt idx="3042">
                  <c:v>2.4555036426017196E-2</c:v>
                </c:pt>
                <c:pt idx="3043">
                  <c:v>2.4555036426017196E-2</c:v>
                </c:pt>
                <c:pt idx="3044">
                  <c:v>2.4555036426097132E-2</c:v>
                </c:pt>
                <c:pt idx="3045">
                  <c:v>2.4555036426017196E-2</c:v>
                </c:pt>
                <c:pt idx="3046">
                  <c:v>2.4555036426097132E-2</c:v>
                </c:pt>
                <c:pt idx="3047">
                  <c:v>2.4555036426017196E-2</c:v>
                </c:pt>
                <c:pt idx="3048">
                  <c:v>2.4555036426097132E-2</c:v>
                </c:pt>
                <c:pt idx="3049">
                  <c:v>2.455503642593726E-2</c:v>
                </c:pt>
                <c:pt idx="3050">
                  <c:v>2.4555036426097132E-2</c:v>
                </c:pt>
                <c:pt idx="3051">
                  <c:v>2.4555036426017196E-2</c:v>
                </c:pt>
                <c:pt idx="3052">
                  <c:v>2.455503642593726E-2</c:v>
                </c:pt>
                <c:pt idx="3053">
                  <c:v>2.4555036426017196E-2</c:v>
                </c:pt>
                <c:pt idx="3054">
                  <c:v>2.4555036426097132E-2</c:v>
                </c:pt>
                <c:pt idx="3055">
                  <c:v>2.4555036426097132E-2</c:v>
                </c:pt>
                <c:pt idx="3056">
                  <c:v>2.455503642593726E-2</c:v>
                </c:pt>
                <c:pt idx="3057">
                  <c:v>2.4555036426097132E-2</c:v>
                </c:pt>
                <c:pt idx="3058">
                  <c:v>2.4555036426017196E-2</c:v>
                </c:pt>
                <c:pt idx="3059">
                  <c:v>2.4555036426017196E-2</c:v>
                </c:pt>
                <c:pt idx="3060">
                  <c:v>2.4555036426017196E-2</c:v>
                </c:pt>
                <c:pt idx="3061">
                  <c:v>2.4555036426097132E-2</c:v>
                </c:pt>
                <c:pt idx="3062">
                  <c:v>2.4555036426097132E-2</c:v>
                </c:pt>
                <c:pt idx="3063">
                  <c:v>2.455503642593726E-2</c:v>
                </c:pt>
                <c:pt idx="3064">
                  <c:v>2.4555036426017196E-2</c:v>
                </c:pt>
                <c:pt idx="3065">
                  <c:v>2.4555036426097132E-2</c:v>
                </c:pt>
                <c:pt idx="3066">
                  <c:v>2.4555036426017196E-2</c:v>
                </c:pt>
                <c:pt idx="3067">
                  <c:v>2.4555036426017196E-2</c:v>
                </c:pt>
                <c:pt idx="3068">
                  <c:v>2.4555036426017196E-2</c:v>
                </c:pt>
                <c:pt idx="3069">
                  <c:v>2.4555036426017196E-2</c:v>
                </c:pt>
                <c:pt idx="3070">
                  <c:v>2.4555036426017196E-2</c:v>
                </c:pt>
                <c:pt idx="3071">
                  <c:v>2.4556711324690284E-2</c:v>
                </c:pt>
                <c:pt idx="3072">
                  <c:v>2.4555036426017196E-2</c:v>
                </c:pt>
                <c:pt idx="3073">
                  <c:v>2.4556711324716929E-2</c:v>
                </c:pt>
                <c:pt idx="3074">
                  <c:v>2.4555036426017196E-2</c:v>
                </c:pt>
                <c:pt idx="3075">
                  <c:v>2.4555036426097132E-2</c:v>
                </c:pt>
                <c:pt idx="3076">
                  <c:v>2.4555036426097132E-2</c:v>
                </c:pt>
                <c:pt idx="3077">
                  <c:v>2.4559223958338094E-2</c:v>
                </c:pt>
                <c:pt idx="3078">
                  <c:v>2.4555036426017196E-2</c:v>
                </c:pt>
                <c:pt idx="3079">
                  <c:v>2.4556711324716929E-2</c:v>
                </c:pt>
                <c:pt idx="3080">
                  <c:v>2.4557548831161125E-2</c:v>
                </c:pt>
                <c:pt idx="3081">
                  <c:v>2.4556711324716929E-2</c:v>
                </c:pt>
                <c:pt idx="3082">
                  <c:v>2.4556711324690284E-2</c:v>
                </c:pt>
                <c:pt idx="3083">
                  <c:v>2.4556711324690284E-2</c:v>
                </c:pt>
                <c:pt idx="3084">
                  <c:v>2.4556711324716929E-2</c:v>
                </c:pt>
                <c:pt idx="3085">
                  <c:v>2.4557548831181109E-2</c:v>
                </c:pt>
                <c:pt idx="3086">
                  <c:v>2.4556711324690284E-2</c:v>
                </c:pt>
                <c:pt idx="3087">
                  <c:v>2.4556711324716929E-2</c:v>
                </c:pt>
                <c:pt idx="3088">
                  <c:v>2.4556711324716929E-2</c:v>
                </c:pt>
                <c:pt idx="3089">
                  <c:v>2.4556711324716929E-2</c:v>
                </c:pt>
                <c:pt idx="3090">
                  <c:v>2.4556711324716929E-2</c:v>
                </c:pt>
                <c:pt idx="3091">
                  <c:v>2.4555036426017196E-2</c:v>
                </c:pt>
                <c:pt idx="3092">
                  <c:v>2.4556711324716929E-2</c:v>
                </c:pt>
                <c:pt idx="3093">
                  <c:v>2.4556711324690284E-2</c:v>
                </c:pt>
                <c:pt idx="3094">
                  <c:v>2.4556711324690284E-2</c:v>
                </c:pt>
                <c:pt idx="3095">
                  <c:v>2.4557548831181109E-2</c:v>
                </c:pt>
                <c:pt idx="3096">
                  <c:v>2.4556711324716929E-2</c:v>
                </c:pt>
                <c:pt idx="3097">
                  <c:v>2.4556711324716929E-2</c:v>
                </c:pt>
                <c:pt idx="3098">
                  <c:v>2.4556711324716929E-2</c:v>
                </c:pt>
                <c:pt idx="3099">
                  <c:v>2.4557548831161125E-2</c:v>
                </c:pt>
                <c:pt idx="3100">
                  <c:v>2.4556711324716929E-2</c:v>
                </c:pt>
                <c:pt idx="3101">
                  <c:v>2.4556711324690284E-2</c:v>
                </c:pt>
                <c:pt idx="3102">
                  <c:v>2.4556711324716929E-2</c:v>
                </c:pt>
                <c:pt idx="3103">
                  <c:v>2.4556711324690284E-2</c:v>
                </c:pt>
                <c:pt idx="3104">
                  <c:v>2.4557548831161125E-2</c:v>
                </c:pt>
                <c:pt idx="3105">
                  <c:v>2.4556711324716929E-2</c:v>
                </c:pt>
                <c:pt idx="3106">
                  <c:v>2.4556711324716929E-2</c:v>
                </c:pt>
                <c:pt idx="3107">
                  <c:v>2.4556711324716929E-2</c:v>
                </c:pt>
                <c:pt idx="3108">
                  <c:v>2.4556711324716929E-2</c:v>
                </c:pt>
                <c:pt idx="3109">
                  <c:v>2.4556711324743574E-2</c:v>
                </c:pt>
                <c:pt idx="3110">
                  <c:v>2.4556711324716929E-2</c:v>
                </c:pt>
                <c:pt idx="3111">
                  <c:v>2.4556711324690284E-2</c:v>
                </c:pt>
                <c:pt idx="3112">
                  <c:v>2.4557548831161125E-2</c:v>
                </c:pt>
                <c:pt idx="3113">
                  <c:v>2.4557548831161125E-2</c:v>
                </c:pt>
                <c:pt idx="3114">
                  <c:v>2.4556711324716929E-2</c:v>
                </c:pt>
                <c:pt idx="3115">
                  <c:v>2.4556711324690284E-2</c:v>
                </c:pt>
                <c:pt idx="3116">
                  <c:v>2.4556711324716929E-2</c:v>
                </c:pt>
                <c:pt idx="3117">
                  <c:v>2.4556711324690284E-2</c:v>
                </c:pt>
                <c:pt idx="3118">
                  <c:v>2.4557548831181109E-2</c:v>
                </c:pt>
                <c:pt idx="3119">
                  <c:v>2.4556711324716929E-2</c:v>
                </c:pt>
                <c:pt idx="3120">
                  <c:v>2.4556711324716929E-2</c:v>
                </c:pt>
                <c:pt idx="3121">
                  <c:v>2.4556711324690284E-2</c:v>
                </c:pt>
                <c:pt idx="3122">
                  <c:v>2.4556711324690284E-2</c:v>
                </c:pt>
                <c:pt idx="3123">
                  <c:v>2.4555036426017196E-2</c:v>
                </c:pt>
                <c:pt idx="3124">
                  <c:v>2.4556711324690284E-2</c:v>
                </c:pt>
                <c:pt idx="3125">
                  <c:v>2.4556711324716929E-2</c:v>
                </c:pt>
                <c:pt idx="3126">
                  <c:v>2.4556711324690284E-2</c:v>
                </c:pt>
                <c:pt idx="3127">
                  <c:v>2.4556711324716929E-2</c:v>
                </c:pt>
                <c:pt idx="3128">
                  <c:v>2.4556711324716929E-2</c:v>
                </c:pt>
                <c:pt idx="3129">
                  <c:v>2.4558386375726826E-2</c:v>
                </c:pt>
                <c:pt idx="3130">
                  <c:v>2.4557548831161125E-2</c:v>
                </c:pt>
                <c:pt idx="3131">
                  <c:v>2.4556711324716929E-2</c:v>
                </c:pt>
                <c:pt idx="3132">
                  <c:v>2.4557548831161125E-2</c:v>
                </c:pt>
                <c:pt idx="3133">
                  <c:v>2.4556711324690284E-2</c:v>
                </c:pt>
                <c:pt idx="3134">
                  <c:v>2.4556711324716929E-2</c:v>
                </c:pt>
                <c:pt idx="3135">
                  <c:v>2.4556711324716929E-2</c:v>
                </c:pt>
                <c:pt idx="3136">
                  <c:v>2.4556711324716929E-2</c:v>
                </c:pt>
                <c:pt idx="3137">
                  <c:v>2.4557548831161125E-2</c:v>
                </c:pt>
                <c:pt idx="3138">
                  <c:v>2.4556711324690284E-2</c:v>
                </c:pt>
                <c:pt idx="3139">
                  <c:v>2.4556711324690284E-2</c:v>
                </c:pt>
                <c:pt idx="3140">
                  <c:v>2.4556711324690284E-2</c:v>
                </c:pt>
                <c:pt idx="3141">
                  <c:v>2.4556711324690284E-2</c:v>
                </c:pt>
                <c:pt idx="3142">
                  <c:v>2.4556711324716929E-2</c:v>
                </c:pt>
                <c:pt idx="3143">
                  <c:v>2.4556711324690284E-2</c:v>
                </c:pt>
                <c:pt idx="3144">
                  <c:v>2.4556711324690284E-2</c:v>
                </c:pt>
                <c:pt idx="3145">
                  <c:v>2.4556711324716929E-2</c:v>
                </c:pt>
                <c:pt idx="3146">
                  <c:v>2.4555036426017196E-2</c:v>
                </c:pt>
                <c:pt idx="3147">
                  <c:v>2.4556711324716929E-2</c:v>
                </c:pt>
                <c:pt idx="3148">
                  <c:v>2.4557548831161125E-2</c:v>
                </c:pt>
                <c:pt idx="3149">
                  <c:v>2.4556711324716929E-2</c:v>
                </c:pt>
                <c:pt idx="3150">
                  <c:v>2.4556711324716929E-2</c:v>
                </c:pt>
                <c:pt idx="3151">
                  <c:v>2.4557548831161125E-2</c:v>
                </c:pt>
                <c:pt idx="3152">
                  <c:v>2.4556711324716929E-2</c:v>
                </c:pt>
                <c:pt idx="3153">
                  <c:v>2.4556711324690284E-2</c:v>
                </c:pt>
                <c:pt idx="3154">
                  <c:v>2.4556711324690284E-2</c:v>
                </c:pt>
                <c:pt idx="3155">
                  <c:v>2.4556711324690284E-2</c:v>
                </c:pt>
                <c:pt idx="3156">
                  <c:v>2.4556711324716929E-2</c:v>
                </c:pt>
                <c:pt idx="3157">
                  <c:v>2.4556711324716929E-2</c:v>
                </c:pt>
                <c:pt idx="3158">
                  <c:v>2.4556711324690284E-2</c:v>
                </c:pt>
                <c:pt idx="3159">
                  <c:v>2.4556711324716929E-2</c:v>
                </c:pt>
                <c:pt idx="3160">
                  <c:v>2.4556711324716929E-2</c:v>
                </c:pt>
                <c:pt idx="3161">
                  <c:v>2.4556711324716929E-2</c:v>
                </c:pt>
                <c:pt idx="3162">
                  <c:v>2.4556711324690284E-2</c:v>
                </c:pt>
                <c:pt idx="3163">
                  <c:v>2.4556711324690284E-2</c:v>
                </c:pt>
                <c:pt idx="3164">
                  <c:v>2.4557548831181109E-2</c:v>
                </c:pt>
                <c:pt idx="3165">
                  <c:v>2.4557548831181109E-2</c:v>
                </c:pt>
                <c:pt idx="3166">
                  <c:v>2.4556711324716929E-2</c:v>
                </c:pt>
                <c:pt idx="3167">
                  <c:v>2.4556711324716929E-2</c:v>
                </c:pt>
                <c:pt idx="3168">
                  <c:v>2.4556711324716929E-2</c:v>
                </c:pt>
                <c:pt idx="3169">
                  <c:v>2.4556711324690284E-2</c:v>
                </c:pt>
                <c:pt idx="3170">
                  <c:v>2.4557548831161125E-2</c:v>
                </c:pt>
                <c:pt idx="3171">
                  <c:v>2.4556711324716929E-2</c:v>
                </c:pt>
                <c:pt idx="3172">
                  <c:v>2.4556711324716929E-2</c:v>
                </c:pt>
                <c:pt idx="3173">
                  <c:v>2.4556711324690284E-2</c:v>
                </c:pt>
                <c:pt idx="3174">
                  <c:v>2.4556711324716929E-2</c:v>
                </c:pt>
                <c:pt idx="3175">
                  <c:v>2.4557548831181109E-2</c:v>
                </c:pt>
                <c:pt idx="3176">
                  <c:v>2.4556711324743574E-2</c:v>
                </c:pt>
                <c:pt idx="3177">
                  <c:v>2.4556711324716929E-2</c:v>
                </c:pt>
                <c:pt idx="3178">
                  <c:v>2.4556711324690284E-2</c:v>
                </c:pt>
                <c:pt idx="3179">
                  <c:v>2.4556711324716929E-2</c:v>
                </c:pt>
                <c:pt idx="3180">
                  <c:v>2.4556711324690284E-2</c:v>
                </c:pt>
                <c:pt idx="3181">
                  <c:v>2.4556711324716929E-2</c:v>
                </c:pt>
                <c:pt idx="3182">
                  <c:v>2.4555873856342281E-2</c:v>
                </c:pt>
                <c:pt idx="3183">
                  <c:v>2.4555036426097132E-2</c:v>
                </c:pt>
                <c:pt idx="3184">
                  <c:v>2.455503642593726E-2</c:v>
                </c:pt>
                <c:pt idx="3185">
                  <c:v>2.4555036426017196E-2</c:v>
                </c:pt>
                <c:pt idx="3186">
                  <c:v>2.4555036426017196E-2</c:v>
                </c:pt>
                <c:pt idx="3187">
                  <c:v>2.4555036426097132E-2</c:v>
                </c:pt>
                <c:pt idx="3188">
                  <c:v>2.4555036426017196E-2</c:v>
                </c:pt>
                <c:pt idx="3189">
                  <c:v>2.455503642593726E-2</c:v>
                </c:pt>
                <c:pt idx="3190">
                  <c:v>2.4555036426097132E-2</c:v>
                </c:pt>
                <c:pt idx="3191">
                  <c:v>2.4555036426017196E-2</c:v>
                </c:pt>
                <c:pt idx="3192">
                  <c:v>2.4555036426017196E-2</c:v>
                </c:pt>
                <c:pt idx="3193">
                  <c:v>2.4555036426097132E-2</c:v>
                </c:pt>
                <c:pt idx="3194">
                  <c:v>2.4555036426017196E-2</c:v>
                </c:pt>
                <c:pt idx="3195">
                  <c:v>2.4555036426017196E-2</c:v>
                </c:pt>
                <c:pt idx="3196">
                  <c:v>2.455503642593726E-2</c:v>
                </c:pt>
                <c:pt idx="3197">
                  <c:v>2.4555036426097132E-2</c:v>
                </c:pt>
                <c:pt idx="3198">
                  <c:v>2.4555036426017196E-2</c:v>
                </c:pt>
                <c:pt idx="3199">
                  <c:v>2.4555036426017196E-2</c:v>
                </c:pt>
                <c:pt idx="3200">
                  <c:v>2.4555036426017196E-2</c:v>
                </c:pt>
                <c:pt idx="3201">
                  <c:v>2.4555036426097132E-2</c:v>
                </c:pt>
                <c:pt idx="3202">
                  <c:v>2.4555036426017196E-2</c:v>
                </c:pt>
                <c:pt idx="3203">
                  <c:v>2.4555036426017196E-2</c:v>
                </c:pt>
                <c:pt idx="3204">
                  <c:v>2.4555036426017196E-2</c:v>
                </c:pt>
                <c:pt idx="3205">
                  <c:v>2.4555036426097132E-2</c:v>
                </c:pt>
                <c:pt idx="3206">
                  <c:v>2.4555036426017196E-2</c:v>
                </c:pt>
                <c:pt idx="3207">
                  <c:v>2.4555036426097132E-2</c:v>
                </c:pt>
                <c:pt idx="3208">
                  <c:v>2.4555036426017196E-2</c:v>
                </c:pt>
                <c:pt idx="3209">
                  <c:v>2.4555036426017196E-2</c:v>
                </c:pt>
                <c:pt idx="3210">
                  <c:v>2.4555036426017196E-2</c:v>
                </c:pt>
                <c:pt idx="3211">
                  <c:v>2.4555036426017196E-2</c:v>
                </c:pt>
                <c:pt idx="3212">
                  <c:v>2.4555036426017196E-2</c:v>
                </c:pt>
                <c:pt idx="3213">
                  <c:v>2.4555036426017196E-2</c:v>
                </c:pt>
                <c:pt idx="3214">
                  <c:v>2.4555036426017196E-2</c:v>
                </c:pt>
                <c:pt idx="3215">
                  <c:v>2.4555036426017196E-2</c:v>
                </c:pt>
                <c:pt idx="3216">
                  <c:v>2.4555036426017196E-2</c:v>
                </c:pt>
                <c:pt idx="3217">
                  <c:v>2.4555036426097132E-2</c:v>
                </c:pt>
                <c:pt idx="3218">
                  <c:v>2.4555036426097132E-2</c:v>
                </c:pt>
                <c:pt idx="3219">
                  <c:v>2.4555036426017196E-2</c:v>
                </c:pt>
                <c:pt idx="3220">
                  <c:v>2.4555036426097132E-2</c:v>
                </c:pt>
                <c:pt idx="3221">
                  <c:v>2.4555036426017196E-2</c:v>
                </c:pt>
                <c:pt idx="3222">
                  <c:v>2.4555036426097132E-2</c:v>
                </c:pt>
                <c:pt idx="3223">
                  <c:v>2.4555036426097132E-2</c:v>
                </c:pt>
                <c:pt idx="3224">
                  <c:v>2.455503642593726E-2</c:v>
                </c:pt>
                <c:pt idx="3225">
                  <c:v>2.4555036426017196E-2</c:v>
                </c:pt>
                <c:pt idx="3226">
                  <c:v>2.4555036426097132E-2</c:v>
                </c:pt>
                <c:pt idx="3227">
                  <c:v>2.4555036426097132E-2</c:v>
                </c:pt>
                <c:pt idx="3228">
                  <c:v>2.455503642593726E-2</c:v>
                </c:pt>
                <c:pt idx="3229">
                  <c:v>2.4555036426017196E-2</c:v>
                </c:pt>
                <c:pt idx="3230">
                  <c:v>2.4555036426017196E-2</c:v>
                </c:pt>
                <c:pt idx="3231">
                  <c:v>2.4555036426017196E-2</c:v>
                </c:pt>
                <c:pt idx="3232">
                  <c:v>2.4555036426017196E-2</c:v>
                </c:pt>
                <c:pt idx="3233">
                  <c:v>2.4555036426017196E-2</c:v>
                </c:pt>
                <c:pt idx="3234">
                  <c:v>2.4555873856342281E-2</c:v>
                </c:pt>
                <c:pt idx="3235">
                  <c:v>2.4555036426017196E-2</c:v>
                </c:pt>
                <c:pt idx="3236">
                  <c:v>2.4555036426017196E-2</c:v>
                </c:pt>
                <c:pt idx="3237">
                  <c:v>2.4555036426017196E-2</c:v>
                </c:pt>
                <c:pt idx="3238">
                  <c:v>2.4555036426097132E-2</c:v>
                </c:pt>
                <c:pt idx="3239">
                  <c:v>2.4555036426017196E-2</c:v>
                </c:pt>
                <c:pt idx="3240">
                  <c:v>2.4555036426017196E-2</c:v>
                </c:pt>
                <c:pt idx="3241">
                  <c:v>2.4555036426017196E-2</c:v>
                </c:pt>
                <c:pt idx="3242">
                  <c:v>2.4555036426097132E-2</c:v>
                </c:pt>
                <c:pt idx="3243">
                  <c:v>2.4555036426097132E-2</c:v>
                </c:pt>
                <c:pt idx="3244">
                  <c:v>2.455503642593726E-2</c:v>
                </c:pt>
                <c:pt idx="3245">
                  <c:v>2.4555036426017196E-2</c:v>
                </c:pt>
                <c:pt idx="3246">
                  <c:v>2.4555036426097132E-2</c:v>
                </c:pt>
                <c:pt idx="3247">
                  <c:v>2.4555036426017196E-2</c:v>
                </c:pt>
                <c:pt idx="3248">
                  <c:v>2.4555036426017196E-2</c:v>
                </c:pt>
                <c:pt idx="3249">
                  <c:v>2.4555036426097132E-2</c:v>
                </c:pt>
                <c:pt idx="3250">
                  <c:v>2.4555036426017196E-2</c:v>
                </c:pt>
                <c:pt idx="3251">
                  <c:v>2.4555036426017196E-2</c:v>
                </c:pt>
                <c:pt idx="3252">
                  <c:v>2.4555036426017196E-2</c:v>
                </c:pt>
                <c:pt idx="3253">
                  <c:v>2.4555036426017196E-2</c:v>
                </c:pt>
                <c:pt idx="3254">
                  <c:v>2.455503642593726E-2</c:v>
                </c:pt>
                <c:pt idx="3255">
                  <c:v>2.4555036426017196E-2</c:v>
                </c:pt>
                <c:pt idx="3256">
                  <c:v>2.4555036426017196E-2</c:v>
                </c:pt>
                <c:pt idx="3257">
                  <c:v>2.4555036426017196E-2</c:v>
                </c:pt>
                <c:pt idx="3258">
                  <c:v>2.4555036426017196E-2</c:v>
                </c:pt>
                <c:pt idx="3259">
                  <c:v>2.4555036426017196E-2</c:v>
                </c:pt>
                <c:pt idx="3260">
                  <c:v>2.4557548831181109E-2</c:v>
                </c:pt>
                <c:pt idx="3261">
                  <c:v>2.455503642593726E-2</c:v>
                </c:pt>
                <c:pt idx="3262">
                  <c:v>2.4555036426017196E-2</c:v>
                </c:pt>
                <c:pt idx="3263">
                  <c:v>2.4555036426097132E-2</c:v>
                </c:pt>
                <c:pt idx="3264">
                  <c:v>2.4555036426017196E-2</c:v>
                </c:pt>
                <c:pt idx="3265">
                  <c:v>2.4555036426017196E-2</c:v>
                </c:pt>
                <c:pt idx="3266">
                  <c:v>2.4555036426017196E-2</c:v>
                </c:pt>
                <c:pt idx="3267">
                  <c:v>2.4555036426017196E-2</c:v>
                </c:pt>
                <c:pt idx="3268">
                  <c:v>2.4555036426017196E-2</c:v>
                </c:pt>
                <c:pt idx="3269">
                  <c:v>2.455503642593726E-2</c:v>
                </c:pt>
                <c:pt idx="3270">
                  <c:v>2.4555036426097132E-2</c:v>
                </c:pt>
                <c:pt idx="3271">
                  <c:v>2.4555036426017196E-2</c:v>
                </c:pt>
                <c:pt idx="3272">
                  <c:v>2.4555036426017196E-2</c:v>
                </c:pt>
                <c:pt idx="3273">
                  <c:v>2.4555036426097132E-2</c:v>
                </c:pt>
                <c:pt idx="3274">
                  <c:v>2.4555036426097132E-2</c:v>
                </c:pt>
                <c:pt idx="3275">
                  <c:v>2.4555036426017196E-2</c:v>
                </c:pt>
                <c:pt idx="3276">
                  <c:v>2.4555036426017196E-2</c:v>
                </c:pt>
                <c:pt idx="3277">
                  <c:v>2.4555036426097132E-2</c:v>
                </c:pt>
                <c:pt idx="3278">
                  <c:v>2.4555036426097132E-2</c:v>
                </c:pt>
                <c:pt idx="3279">
                  <c:v>2.455503642593726E-2</c:v>
                </c:pt>
                <c:pt idx="3280">
                  <c:v>2.4555036426097132E-2</c:v>
                </c:pt>
                <c:pt idx="3281">
                  <c:v>2.4556711324716929E-2</c:v>
                </c:pt>
                <c:pt idx="3282">
                  <c:v>2.4555036426017196E-2</c:v>
                </c:pt>
                <c:pt idx="3283">
                  <c:v>2.4555036426017196E-2</c:v>
                </c:pt>
                <c:pt idx="3284">
                  <c:v>2.4555036426097132E-2</c:v>
                </c:pt>
                <c:pt idx="3285">
                  <c:v>2.4555036426017196E-2</c:v>
                </c:pt>
                <c:pt idx="3286">
                  <c:v>2.4556711324716929E-2</c:v>
                </c:pt>
                <c:pt idx="3287">
                  <c:v>2.455503642593726E-2</c:v>
                </c:pt>
                <c:pt idx="3288">
                  <c:v>2.4555036426097132E-2</c:v>
                </c:pt>
                <c:pt idx="3289">
                  <c:v>2.4555036426017196E-2</c:v>
                </c:pt>
                <c:pt idx="3290">
                  <c:v>2.4555036426017196E-2</c:v>
                </c:pt>
                <c:pt idx="3291">
                  <c:v>2.4555036426017196E-2</c:v>
                </c:pt>
                <c:pt idx="3292">
                  <c:v>2.4555036426017196E-2</c:v>
                </c:pt>
                <c:pt idx="3293">
                  <c:v>2.4555036426017196E-2</c:v>
                </c:pt>
                <c:pt idx="3294">
                  <c:v>2.4555036426017196E-2</c:v>
                </c:pt>
                <c:pt idx="3295">
                  <c:v>2.4555036426017196E-2</c:v>
                </c:pt>
                <c:pt idx="3296">
                  <c:v>2.4555036426097132E-2</c:v>
                </c:pt>
                <c:pt idx="3297">
                  <c:v>2.4555036426017196E-2</c:v>
                </c:pt>
                <c:pt idx="3298">
                  <c:v>2.4555036426017196E-2</c:v>
                </c:pt>
                <c:pt idx="3299">
                  <c:v>2.4555036426097132E-2</c:v>
                </c:pt>
                <c:pt idx="3300">
                  <c:v>2.4555036426097132E-2</c:v>
                </c:pt>
                <c:pt idx="3301">
                  <c:v>2.4558386375710839E-2</c:v>
                </c:pt>
                <c:pt idx="3302">
                  <c:v>2.4555036426097132E-2</c:v>
                </c:pt>
                <c:pt idx="3303">
                  <c:v>2.4555036426097132E-2</c:v>
                </c:pt>
                <c:pt idx="3304">
                  <c:v>2.4555036426017196E-2</c:v>
                </c:pt>
                <c:pt idx="3305">
                  <c:v>2.4555036426017196E-2</c:v>
                </c:pt>
                <c:pt idx="3306">
                  <c:v>2.4555036426017196E-2</c:v>
                </c:pt>
                <c:pt idx="3307">
                  <c:v>2.4555036426097132E-2</c:v>
                </c:pt>
                <c:pt idx="3308">
                  <c:v>2.4555036426017196E-2</c:v>
                </c:pt>
                <c:pt idx="3309">
                  <c:v>2.4555036426017196E-2</c:v>
                </c:pt>
                <c:pt idx="3310">
                  <c:v>2.4555036426017196E-2</c:v>
                </c:pt>
                <c:pt idx="3311">
                  <c:v>2.4555036426017196E-2</c:v>
                </c:pt>
                <c:pt idx="3312">
                  <c:v>2.4557548831161125E-2</c:v>
                </c:pt>
                <c:pt idx="3313">
                  <c:v>2.4555036426017196E-2</c:v>
                </c:pt>
                <c:pt idx="3314">
                  <c:v>2.4555036426017196E-2</c:v>
                </c:pt>
                <c:pt idx="3315">
                  <c:v>2.455503642593726E-2</c:v>
                </c:pt>
                <c:pt idx="3316">
                  <c:v>2.4555036426097132E-2</c:v>
                </c:pt>
                <c:pt idx="3317">
                  <c:v>2.4555036426017196E-2</c:v>
                </c:pt>
                <c:pt idx="3318">
                  <c:v>2.4555036426017196E-2</c:v>
                </c:pt>
                <c:pt idx="3319">
                  <c:v>2.4555036426017196E-2</c:v>
                </c:pt>
                <c:pt idx="3320">
                  <c:v>2.4555036426017196E-2</c:v>
                </c:pt>
                <c:pt idx="3321">
                  <c:v>2.4555036426017196E-2</c:v>
                </c:pt>
                <c:pt idx="3322">
                  <c:v>2.4555036426017196E-2</c:v>
                </c:pt>
                <c:pt idx="3323">
                  <c:v>2.4555036426017196E-2</c:v>
                </c:pt>
                <c:pt idx="3324">
                  <c:v>2.4555036426017196E-2</c:v>
                </c:pt>
                <c:pt idx="3325">
                  <c:v>2.4555036426017196E-2</c:v>
                </c:pt>
                <c:pt idx="3326">
                  <c:v>2.4555036426017196E-2</c:v>
                </c:pt>
                <c:pt idx="3327">
                  <c:v>2.4555036426097132E-2</c:v>
                </c:pt>
                <c:pt idx="3328">
                  <c:v>2.4555036426097132E-2</c:v>
                </c:pt>
                <c:pt idx="3329">
                  <c:v>2.4555036426017196E-2</c:v>
                </c:pt>
                <c:pt idx="3330">
                  <c:v>2.4555036426017196E-2</c:v>
                </c:pt>
                <c:pt idx="3331">
                  <c:v>2.4555036426017196E-2</c:v>
                </c:pt>
                <c:pt idx="3332">
                  <c:v>2.4555036426017196E-2</c:v>
                </c:pt>
                <c:pt idx="3333">
                  <c:v>2.4556711324690284E-2</c:v>
                </c:pt>
                <c:pt idx="3334">
                  <c:v>2.4555036426017196E-2</c:v>
                </c:pt>
                <c:pt idx="3335">
                  <c:v>2.4555036426097132E-2</c:v>
                </c:pt>
                <c:pt idx="3336">
                  <c:v>2.4555036426097132E-2</c:v>
                </c:pt>
                <c:pt idx="3337">
                  <c:v>2.4558386375710839E-2</c:v>
                </c:pt>
                <c:pt idx="3338">
                  <c:v>2.4557548831161125E-2</c:v>
                </c:pt>
                <c:pt idx="3339">
                  <c:v>2.4555036426097132E-2</c:v>
                </c:pt>
                <c:pt idx="3340">
                  <c:v>2.4555036426017196E-2</c:v>
                </c:pt>
                <c:pt idx="3341">
                  <c:v>2.4555036426017196E-2</c:v>
                </c:pt>
                <c:pt idx="3342">
                  <c:v>2.4555036426017196E-2</c:v>
                </c:pt>
                <c:pt idx="3343">
                  <c:v>2.4555036426017196E-2</c:v>
                </c:pt>
                <c:pt idx="3344">
                  <c:v>2.4555036426017196E-2</c:v>
                </c:pt>
                <c:pt idx="3345">
                  <c:v>2.4555036426097132E-2</c:v>
                </c:pt>
                <c:pt idx="3346">
                  <c:v>2.4555036426017196E-2</c:v>
                </c:pt>
                <c:pt idx="3347">
                  <c:v>2.4555036426097132E-2</c:v>
                </c:pt>
                <c:pt idx="3348">
                  <c:v>2.4555036426017196E-2</c:v>
                </c:pt>
                <c:pt idx="3349">
                  <c:v>2.4555036426097132E-2</c:v>
                </c:pt>
                <c:pt idx="3350">
                  <c:v>2.4555036426097132E-2</c:v>
                </c:pt>
                <c:pt idx="3351">
                  <c:v>2.4555036426017196E-2</c:v>
                </c:pt>
                <c:pt idx="3352">
                  <c:v>2.4558386375710839E-2</c:v>
                </c:pt>
                <c:pt idx="3353">
                  <c:v>2.4555036426017196E-2</c:v>
                </c:pt>
                <c:pt idx="3354">
                  <c:v>2.4555036426097132E-2</c:v>
                </c:pt>
                <c:pt idx="3355">
                  <c:v>2.4555036426017196E-2</c:v>
                </c:pt>
                <c:pt idx="3356">
                  <c:v>2.4555036426017196E-2</c:v>
                </c:pt>
                <c:pt idx="3357">
                  <c:v>2.4555036426017196E-2</c:v>
                </c:pt>
                <c:pt idx="3358">
                  <c:v>2.4555036426017196E-2</c:v>
                </c:pt>
                <c:pt idx="3359">
                  <c:v>2.4555036426017196E-2</c:v>
                </c:pt>
                <c:pt idx="3360">
                  <c:v>2.4555036426097132E-2</c:v>
                </c:pt>
                <c:pt idx="3361">
                  <c:v>2.4555036426097132E-2</c:v>
                </c:pt>
                <c:pt idx="3362">
                  <c:v>2.4555036426017196E-2</c:v>
                </c:pt>
                <c:pt idx="3363">
                  <c:v>2.4555036426017196E-2</c:v>
                </c:pt>
                <c:pt idx="3364">
                  <c:v>2.4555036426017196E-2</c:v>
                </c:pt>
                <c:pt idx="3365">
                  <c:v>2.4555036426097132E-2</c:v>
                </c:pt>
                <c:pt idx="3366">
                  <c:v>2.4555036426017196E-2</c:v>
                </c:pt>
                <c:pt idx="3367">
                  <c:v>2.4555036426017196E-2</c:v>
                </c:pt>
                <c:pt idx="3368">
                  <c:v>2.4555036426097132E-2</c:v>
                </c:pt>
                <c:pt idx="3369">
                  <c:v>2.4555036426017196E-2</c:v>
                </c:pt>
                <c:pt idx="3370">
                  <c:v>2.4555036426017196E-2</c:v>
                </c:pt>
                <c:pt idx="3371">
                  <c:v>2.4555036426017196E-2</c:v>
                </c:pt>
                <c:pt idx="3372">
                  <c:v>2.4555036426017196E-2</c:v>
                </c:pt>
                <c:pt idx="3373">
                  <c:v>2.4555036426017196E-2</c:v>
                </c:pt>
                <c:pt idx="3374">
                  <c:v>2.4555036426017196E-2</c:v>
                </c:pt>
                <c:pt idx="3375">
                  <c:v>2.4555036426097132E-2</c:v>
                </c:pt>
                <c:pt idx="3376">
                  <c:v>2.4555036426017196E-2</c:v>
                </c:pt>
                <c:pt idx="3377">
                  <c:v>2.4555036426017196E-2</c:v>
                </c:pt>
                <c:pt idx="3378">
                  <c:v>2.4555036426017196E-2</c:v>
                </c:pt>
                <c:pt idx="3379">
                  <c:v>2.4555036426097132E-2</c:v>
                </c:pt>
                <c:pt idx="3380">
                  <c:v>2.4555036426017196E-2</c:v>
                </c:pt>
                <c:pt idx="3381">
                  <c:v>2.455503642593726E-2</c:v>
                </c:pt>
                <c:pt idx="3382">
                  <c:v>2.4555036426097132E-2</c:v>
                </c:pt>
                <c:pt idx="3383">
                  <c:v>2.4557548831181109E-2</c:v>
                </c:pt>
                <c:pt idx="3384">
                  <c:v>2.455503642593726E-2</c:v>
                </c:pt>
                <c:pt idx="3385">
                  <c:v>2.4556711324690284E-2</c:v>
                </c:pt>
                <c:pt idx="3386">
                  <c:v>2.4555036426097132E-2</c:v>
                </c:pt>
                <c:pt idx="3387">
                  <c:v>2.4555036426017196E-2</c:v>
                </c:pt>
                <c:pt idx="3388">
                  <c:v>2.455503642593726E-2</c:v>
                </c:pt>
                <c:pt idx="3389">
                  <c:v>2.4555036426017196E-2</c:v>
                </c:pt>
                <c:pt idx="3390">
                  <c:v>2.4557548831161125E-2</c:v>
                </c:pt>
                <c:pt idx="3391">
                  <c:v>2.4556711324716929E-2</c:v>
                </c:pt>
                <c:pt idx="3392">
                  <c:v>2.4557548831161125E-2</c:v>
                </c:pt>
                <c:pt idx="3393">
                  <c:v>2.4556711324690284E-2</c:v>
                </c:pt>
                <c:pt idx="3394">
                  <c:v>2.4556711324716929E-2</c:v>
                </c:pt>
                <c:pt idx="3395">
                  <c:v>2.4556711324716929E-2</c:v>
                </c:pt>
                <c:pt idx="3396">
                  <c:v>2.4556711324690284E-2</c:v>
                </c:pt>
                <c:pt idx="3397">
                  <c:v>2.4557548831161125E-2</c:v>
                </c:pt>
                <c:pt idx="3398">
                  <c:v>2.4556711324716929E-2</c:v>
                </c:pt>
                <c:pt idx="3399">
                  <c:v>2.4556711324716929E-2</c:v>
                </c:pt>
                <c:pt idx="3400">
                  <c:v>2.4556711324716929E-2</c:v>
                </c:pt>
                <c:pt idx="3401">
                  <c:v>2.4556711324716929E-2</c:v>
                </c:pt>
                <c:pt idx="3402">
                  <c:v>2.455503642593726E-2</c:v>
                </c:pt>
                <c:pt idx="3403">
                  <c:v>2.4556711324690284E-2</c:v>
                </c:pt>
                <c:pt idx="3404">
                  <c:v>2.4556711324716929E-2</c:v>
                </c:pt>
                <c:pt idx="3405">
                  <c:v>2.4556711324716929E-2</c:v>
                </c:pt>
                <c:pt idx="3406">
                  <c:v>2.4556711324716929E-2</c:v>
                </c:pt>
                <c:pt idx="3407">
                  <c:v>2.4557548831161125E-2</c:v>
                </c:pt>
                <c:pt idx="3408">
                  <c:v>2.4556711324716929E-2</c:v>
                </c:pt>
                <c:pt idx="3409">
                  <c:v>2.4556711324716929E-2</c:v>
                </c:pt>
                <c:pt idx="3410">
                  <c:v>2.4556711324690284E-2</c:v>
                </c:pt>
                <c:pt idx="3411">
                  <c:v>2.4557548831161125E-2</c:v>
                </c:pt>
                <c:pt idx="3412">
                  <c:v>2.4556711324716929E-2</c:v>
                </c:pt>
                <c:pt idx="3413">
                  <c:v>2.4556711324690284E-2</c:v>
                </c:pt>
                <c:pt idx="3414">
                  <c:v>2.4556711324690284E-2</c:v>
                </c:pt>
                <c:pt idx="3415">
                  <c:v>2.4556711324716929E-2</c:v>
                </c:pt>
                <c:pt idx="3416">
                  <c:v>2.4556711324716929E-2</c:v>
                </c:pt>
                <c:pt idx="3417">
                  <c:v>2.4556711324690284E-2</c:v>
                </c:pt>
                <c:pt idx="3418">
                  <c:v>2.4556711324716929E-2</c:v>
                </c:pt>
                <c:pt idx="3419">
                  <c:v>2.4556711324716929E-2</c:v>
                </c:pt>
                <c:pt idx="3420">
                  <c:v>2.4556711324690284E-2</c:v>
                </c:pt>
                <c:pt idx="3421">
                  <c:v>2.4556711324690284E-2</c:v>
                </c:pt>
                <c:pt idx="3422">
                  <c:v>2.4556711324743574E-2</c:v>
                </c:pt>
                <c:pt idx="3423">
                  <c:v>2.4556711324716929E-2</c:v>
                </c:pt>
                <c:pt idx="3424">
                  <c:v>2.4557548831181109E-2</c:v>
                </c:pt>
                <c:pt idx="3425">
                  <c:v>2.4557548831181109E-2</c:v>
                </c:pt>
                <c:pt idx="3426">
                  <c:v>2.4556711324690284E-2</c:v>
                </c:pt>
                <c:pt idx="3427">
                  <c:v>2.4556711324716929E-2</c:v>
                </c:pt>
                <c:pt idx="3428">
                  <c:v>2.4556711324716929E-2</c:v>
                </c:pt>
                <c:pt idx="3429">
                  <c:v>2.4556711324716929E-2</c:v>
                </c:pt>
                <c:pt idx="3430">
                  <c:v>2.4557548831161125E-2</c:v>
                </c:pt>
                <c:pt idx="3431">
                  <c:v>2.4556711324716929E-2</c:v>
                </c:pt>
                <c:pt idx="3432">
                  <c:v>2.4556711324690284E-2</c:v>
                </c:pt>
                <c:pt idx="3433">
                  <c:v>2.4556711324716929E-2</c:v>
                </c:pt>
                <c:pt idx="3434">
                  <c:v>2.4556711324716929E-2</c:v>
                </c:pt>
                <c:pt idx="3435">
                  <c:v>2.4555036426097132E-2</c:v>
                </c:pt>
                <c:pt idx="3436">
                  <c:v>2.4556711324716929E-2</c:v>
                </c:pt>
                <c:pt idx="3437">
                  <c:v>2.4556711324690284E-2</c:v>
                </c:pt>
                <c:pt idx="3438">
                  <c:v>2.4556711324716929E-2</c:v>
                </c:pt>
                <c:pt idx="3439">
                  <c:v>2.4556711324716929E-2</c:v>
                </c:pt>
                <c:pt idx="3440">
                  <c:v>2.4556711324716929E-2</c:v>
                </c:pt>
                <c:pt idx="3441">
                  <c:v>2.4558386375710839E-2</c:v>
                </c:pt>
                <c:pt idx="3442">
                  <c:v>2.4557548831181109E-2</c:v>
                </c:pt>
                <c:pt idx="3443">
                  <c:v>2.4556711324690284E-2</c:v>
                </c:pt>
                <c:pt idx="3444">
                  <c:v>2.4557548831181109E-2</c:v>
                </c:pt>
                <c:pt idx="3445">
                  <c:v>2.4556711324716929E-2</c:v>
                </c:pt>
                <c:pt idx="3446">
                  <c:v>2.4556711324716929E-2</c:v>
                </c:pt>
                <c:pt idx="3447">
                  <c:v>2.4556711324716929E-2</c:v>
                </c:pt>
                <c:pt idx="3448">
                  <c:v>2.4556711324690284E-2</c:v>
                </c:pt>
                <c:pt idx="3449">
                  <c:v>2.4557548831161125E-2</c:v>
                </c:pt>
                <c:pt idx="3450">
                  <c:v>2.4556711324690284E-2</c:v>
                </c:pt>
                <c:pt idx="3451">
                  <c:v>2.4556711324716929E-2</c:v>
                </c:pt>
                <c:pt idx="3452">
                  <c:v>2.4556711324716929E-2</c:v>
                </c:pt>
                <c:pt idx="3453">
                  <c:v>2.4556711324716929E-2</c:v>
                </c:pt>
                <c:pt idx="3454">
                  <c:v>2.4556711324743574E-2</c:v>
                </c:pt>
                <c:pt idx="3455">
                  <c:v>2.4556711324716929E-2</c:v>
                </c:pt>
                <c:pt idx="3456">
                  <c:v>2.4556711324716929E-2</c:v>
                </c:pt>
                <c:pt idx="3457">
                  <c:v>2.4555036426097132E-2</c:v>
                </c:pt>
                <c:pt idx="3458">
                  <c:v>2.4556711324716929E-2</c:v>
                </c:pt>
                <c:pt idx="3459">
                  <c:v>2.4556711324716929E-2</c:v>
                </c:pt>
                <c:pt idx="3460">
                  <c:v>2.4557548831181109E-2</c:v>
                </c:pt>
                <c:pt idx="3461">
                  <c:v>2.4556711324690284E-2</c:v>
                </c:pt>
                <c:pt idx="3462">
                  <c:v>2.4556711324690284E-2</c:v>
                </c:pt>
                <c:pt idx="3463">
                  <c:v>2.4557548831161125E-2</c:v>
                </c:pt>
                <c:pt idx="3464">
                  <c:v>2.4556711324716929E-2</c:v>
                </c:pt>
                <c:pt idx="3465">
                  <c:v>2.4556711324716929E-2</c:v>
                </c:pt>
                <c:pt idx="3466">
                  <c:v>2.4556711324716929E-2</c:v>
                </c:pt>
                <c:pt idx="3467">
                  <c:v>2.4556711324716929E-2</c:v>
                </c:pt>
                <c:pt idx="3468">
                  <c:v>2.4556711324663638E-2</c:v>
                </c:pt>
                <c:pt idx="3469">
                  <c:v>2.4556711324716929E-2</c:v>
                </c:pt>
                <c:pt idx="3470">
                  <c:v>2.4556711324716929E-2</c:v>
                </c:pt>
                <c:pt idx="3471">
                  <c:v>2.4556711324716929E-2</c:v>
                </c:pt>
                <c:pt idx="3472">
                  <c:v>2.4556711324716929E-2</c:v>
                </c:pt>
                <c:pt idx="3473">
                  <c:v>2.4556711324716929E-2</c:v>
                </c:pt>
                <c:pt idx="3474">
                  <c:v>2.4556711324716929E-2</c:v>
                </c:pt>
                <c:pt idx="3475">
                  <c:v>2.4556711324716929E-2</c:v>
                </c:pt>
                <c:pt idx="3476">
                  <c:v>2.4557548831161125E-2</c:v>
                </c:pt>
                <c:pt idx="3477">
                  <c:v>2.4557548831161125E-2</c:v>
                </c:pt>
                <c:pt idx="3478">
                  <c:v>2.4556711324690284E-2</c:v>
                </c:pt>
                <c:pt idx="3479">
                  <c:v>2.4556711324716929E-2</c:v>
                </c:pt>
                <c:pt idx="3480">
                  <c:v>2.4556711324716929E-2</c:v>
                </c:pt>
                <c:pt idx="3481">
                  <c:v>2.4556711324716929E-2</c:v>
                </c:pt>
                <c:pt idx="3482">
                  <c:v>2.4557548831181109E-2</c:v>
                </c:pt>
                <c:pt idx="3483">
                  <c:v>2.4556711324716929E-2</c:v>
                </c:pt>
                <c:pt idx="3484">
                  <c:v>2.4556711324716929E-2</c:v>
                </c:pt>
                <c:pt idx="3485">
                  <c:v>2.4556711324716929E-2</c:v>
                </c:pt>
                <c:pt idx="3486">
                  <c:v>2.4556711324690284E-2</c:v>
                </c:pt>
                <c:pt idx="3487">
                  <c:v>2.4557548831161125E-2</c:v>
                </c:pt>
                <c:pt idx="3488">
                  <c:v>2.4556711324716929E-2</c:v>
                </c:pt>
                <c:pt idx="3489">
                  <c:v>2.4556711324716929E-2</c:v>
                </c:pt>
                <c:pt idx="3490">
                  <c:v>2.4556711324663638E-2</c:v>
                </c:pt>
                <c:pt idx="3491">
                  <c:v>2.4556711324716929E-2</c:v>
                </c:pt>
                <c:pt idx="3492">
                  <c:v>2.4556711324716929E-2</c:v>
                </c:pt>
                <c:pt idx="3493">
                  <c:v>2.4556711324690284E-2</c:v>
                </c:pt>
                <c:pt idx="3494">
                  <c:v>2.4555873856302313E-2</c:v>
                </c:pt>
                <c:pt idx="3495">
                  <c:v>2.4555036426017196E-2</c:v>
                </c:pt>
                <c:pt idx="3496">
                  <c:v>2.4555036426097132E-2</c:v>
                </c:pt>
                <c:pt idx="3497">
                  <c:v>2.4555036426017196E-2</c:v>
                </c:pt>
                <c:pt idx="3498">
                  <c:v>2.455503642593726E-2</c:v>
                </c:pt>
                <c:pt idx="3499">
                  <c:v>2.4555036426017196E-2</c:v>
                </c:pt>
                <c:pt idx="3500">
                  <c:v>2.4555036426017196E-2</c:v>
                </c:pt>
                <c:pt idx="3501">
                  <c:v>2.4555036426017196E-2</c:v>
                </c:pt>
                <c:pt idx="3502">
                  <c:v>2.4555036426017196E-2</c:v>
                </c:pt>
                <c:pt idx="3503">
                  <c:v>2.4555036426017196E-2</c:v>
                </c:pt>
                <c:pt idx="3504">
                  <c:v>2.4555036426017196E-2</c:v>
                </c:pt>
                <c:pt idx="3505">
                  <c:v>2.455503642593726E-2</c:v>
                </c:pt>
                <c:pt idx="3506">
                  <c:v>2.4555036426097132E-2</c:v>
                </c:pt>
                <c:pt idx="3507">
                  <c:v>2.4555036426097132E-2</c:v>
                </c:pt>
                <c:pt idx="3508">
                  <c:v>2.4555036426017196E-2</c:v>
                </c:pt>
                <c:pt idx="3509">
                  <c:v>2.4555036426017196E-2</c:v>
                </c:pt>
                <c:pt idx="3510">
                  <c:v>2.4555036426097132E-2</c:v>
                </c:pt>
                <c:pt idx="3511">
                  <c:v>2.4555036426097132E-2</c:v>
                </c:pt>
                <c:pt idx="3512">
                  <c:v>2.4555036426017196E-2</c:v>
                </c:pt>
                <c:pt idx="3513">
                  <c:v>2.455503642593726E-2</c:v>
                </c:pt>
                <c:pt idx="3514">
                  <c:v>2.4555036426097132E-2</c:v>
                </c:pt>
                <c:pt idx="3515">
                  <c:v>2.4555036426097132E-2</c:v>
                </c:pt>
                <c:pt idx="3516">
                  <c:v>2.4555036426017196E-2</c:v>
                </c:pt>
                <c:pt idx="3517">
                  <c:v>2.4555036426017196E-2</c:v>
                </c:pt>
                <c:pt idx="3518">
                  <c:v>2.4555036426017196E-2</c:v>
                </c:pt>
                <c:pt idx="3519">
                  <c:v>2.4555036426017196E-2</c:v>
                </c:pt>
                <c:pt idx="3520">
                  <c:v>2.4555036426017196E-2</c:v>
                </c:pt>
                <c:pt idx="3521">
                  <c:v>2.4555036426017196E-2</c:v>
                </c:pt>
                <c:pt idx="3522">
                  <c:v>2.4555036426097132E-2</c:v>
                </c:pt>
                <c:pt idx="3523">
                  <c:v>2.4555036426017196E-2</c:v>
                </c:pt>
                <c:pt idx="3524">
                  <c:v>2.4555036426017196E-2</c:v>
                </c:pt>
                <c:pt idx="3525">
                  <c:v>2.4555036426097132E-2</c:v>
                </c:pt>
                <c:pt idx="3526">
                  <c:v>2.4555036426017196E-2</c:v>
                </c:pt>
                <c:pt idx="3527">
                  <c:v>2.4555036426017196E-2</c:v>
                </c:pt>
                <c:pt idx="3528">
                  <c:v>2.4555036426017196E-2</c:v>
                </c:pt>
                <c:pt idx="3529">
                  <c:v>2.4555036426017196E-2</c:v>
                </c:pt>
                <c:pt idx="3530">
                  <c:v>2.4555036426017196E-2</c:v>
                </c:pt>
                <c:pt idx="3531">
                  <c:v>2.455503642593726E-2</c:v>
                </c:pt>
                <c:pt idx="3532">
                  <c:v>2.4555036426097132E-2</c:v>
                </c:pt>
                <c:pt idx="3533">
                  <c:v>2.4555036426017196E-2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299904"/>
        <c:axId val="186301440"/>
      </c:lineChart>
      <c:dateAx>
        <c:axId val="18629990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3014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6301440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862999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5.4179999999997694E-3</c:v>
                </c:pt>
                <c:pt idx="1">
                  <c:v>5.4259065793874593E-3</c:v>
                </c:pt>
                <c:pt idx="2">
                  <c:v>5.4498223519625294E-3</c:v>
                </c:pt>
                <c:pt idx="3">
                  <c:v>5.4578770805964964E-3</c:v>
                </c:pt>
                <c:pt idx="4">
                  <c:v>5.4659819414892476E-3</c:v>
                </c:pt>
                <c:pt idx="5">
                  <c:v>5.4741421727957469E-3</c:v>
                </c:pt>
                <c:pt idx="6">
                  <c:v>5.4823630127614374E-3</c:v>
                </c:pt>
                <c:pt idx="7">
                  <c:v>5.5074415684625566E-3</c:v>
                </c:pt>
                <c:pt idx="8">
                  <c:v>5.5159572273908953E-3</c:v>
                </c:pt>
                <c:pt idx="9">
                  <c:v>5.5245596876229621E-3</c:v>
                </c:pt>
                <c:pt idx="10">
                  <c:v>5.5332541879865886E-3</c:v>
                </c:pt>
                <c:pt idx="11">
                  <c:v>5.5618664024748733E-3</c:v>
                </c:pt>
                <c:pt idx="12">
                  <c:v>5.5741483023234572E-3</c:v>
                </c:pt>
                <c:pt idx="13">
                  <c:v>5.5782906581116724E-3</c:v>
                </c:pt>
                <c:pt idx="14">
                  <c:v>5.5929351503032614E-3</c:v>
                </c:pt>
                <c:pt idx="15">
                  <c:v>5.6025276258450168E-3</c:v>
                </c:pt>
                <c:pt idx="16">
                  <c:v>5.6236132665882926E-3</c:v>
                </c:pt>
                <c:pt idx="17">
                  <c:v>5.6423461375114965E-3</c:v>
                </c:pt>
                <c:pt idx="18">
                  <c:v>5.6526889761184867E-3</c:v>
                </c:pt>
                <c:pt idx="19">
                  <c:v>5.663197522828017E-3</c:v>
                </c:pt>
                <c:pt idx="20">
                  <c:v>5.6738769898139491E-3</c:v>
                </c:pt>
                <c:pt idx="21">
                  <c:v>5.6980808543238603E-3</c:v>
                </c:pt>
                <c:pt idx="22">
                  <c:v>5.7300000001212536E-3</c:v>
                </c:pt>
                <c:pt idx="23">
                  <c:v>5.7300000001212536E-3</c:v>
                </c:pt>
                <c:pt idx="24">
                  <c:v>5.7417660972264037E-3</c:v>
                </c:pt>
                <c:pt idx="25">
                  <c:v>5.7536962609772875E-3</c:v>
                </c:pt>
                <c:pt idx="26">
                  <c:v>5.7811023344222882E-3</c:v>
                </c:pt>
                <c:pt idx="27">
                  <c:v>5.8029119651162447E-3</c:v>
                </c:pt>
                <c:pt idx="28">
                  <c:v>5.8155532478214519E-3</c:v>
                </c:pt>
                <c:pt idx="29">
                  <c:v>5.8283149104075855E-3</c:v>
                </c:pt>
                <c:pt idx="30">
                  <c:v>5.8411896711951248E-3</c:v>
                </c:pt>
                <c:pt idx="31">
                  <c:v>5.8705291064067968E-3</c:v>
                </c:pt>
                <c:pt idx="32">
                  <c:v>5.8936740567653977E-3</c:v>
                </c:pt>
                <c:pt idx="33">
                  <c:v>5.9070050773042289E-3</c:v>
                </c:pt>
                <c:pt idx="34">
                  <c:v>5.9204055022749882E-3</c:v>
                </c:pt>
                <c:pt idx="35">
                  <c:v>5.9338680487353388E-3</c:v>
                </c:pt>
                <c:pt idx="36">
                  <c:v>5.9390973209034314E-3</c:v>
                </c:pt>
                <c:pt idx="37">
                  <c:v>5.9881937838400989E-3</c:v>
                </c:pt>
                <c:pt idx="38">
                  <c:v>5.9936875557186457E-3</c:v>
                </c:pt>
                <c:pt idx="39">
                  <c:v>6.0074223540243655E-3</c:v>
                </c:pt>
                <c:pt idx="40">
                  <c:v>6.0211774004510672E-3</c:v>
                </c:pt>
                <c:pt idx="41">
                  <c:v>6.0349453707880625E-3</c:v>
                </c:pt>
                <c:pt idx="42">
                  <c:v>6.0762535800834147E-3</c:v>
                </c:pt>
                <c:pt idx="43">
                  <c:v>6.0899999998704941E-3</c:v>
                </c:pt>
                <c:pt idx="44">
                  <c:v>6.1174219067466956E-3</c:v>
                </c:pt>
                <c:pt idx="45">
                  <c:v>6.1174219067466956E-3</c:v>
                </c:pt>
                <c:pt idx="46">
                  <c:v>6.1310930462787783E-3</c:v>
                </c:pt>
                <c:pt idx="47">
                  <c:v>6.1719267428294294E-3</c:v>
                </c:pt>
                <c:pt idx="48">
                  <c:v>6.1854723822817332E-3</c:v>
                </c:pt>
                <c:pt idx="49">
                  <c:v>6.1989823825637407E-3</c:v>
                </c:pt>
                <c:pt idx="50">
                  <c:v>6.2124550379265026E-3</c:v>
                </c:pt>
                <c:pt idx="51">
                  <c:v>6.2258886425758334E-3</c:v>
                </c:pt>
                <c:pt idx="52">
                  <c:v>6.2659380936478165E-3</c:v>
                </c:pt>
                <c:pt idx="53">
                  <c:v>6.2791984366319118E-3</c:v>
                </c:pt>
                <c:pt idx="54">
                  <c:v>6.2924111992811709E-3</c:v>
                </c:pt>
                <c:pt idx="55">
                  <c:v>6.3186871593276369E-3</c:v>
                </c:pt>
                <c:pt idx="56">
                  <c:v>6.3186871593276369E-3</c:v>
                </c:pt>
                <c:pt idx="57">
                  <c:v>6.3640138410192013E-3</c:v>
                </c:pt>
                <c:pt idx="58">
                  <c:v>6.3768823053810646E-3</c:v>
                </c:pt>
                <c:pt idx="59">
                  <c:v>6.3896953288669943E-3</c:v>
                </c:pt>
                <c:pt idx="60">
                  <c:v>6.4024512145013151E-3</c:v>
                </c:pt>
                <c:pt idx="61">
                  <c:v>6.4276263284193001E-3</c:v>
                </c:pt>
                <c:pt idx="62">
                  <c:v>6.4528694376348172E-3</c:v>
                </c:pt>
                <c:pt idx="63">
                  <c:v>6.4653141780148769E-3</c:v>
                </c:pt>
                <c:pt idx="64">
                  <c:v>6.4776915978824942E-3</c:v>
                </c:pt>
                <c:pt idx="65">
                  <c:v>6.4899999999999073E-3</c:v>
                </c:pt>
                <c:pt idx="66">
                  <c:v>6.5148615492669187E-3</c:v>
                </c:pt>
                <c:pt idx="67">
                  <c:v>6.5385874167818601E-3</c:v>
                </c:pt>
                <c:pt idx="68">
                  <c:v>6.5505995500349679E-3</c:v>
                </c:pt>
                <c:pt idx="69">
                  <c:v>6.5625690132601281E-3</c:v>
                </c:pt>
                <c:pt idx="70">
                  <c:v>6.5745014158758433E-3</c:v>
                </c:pt>
                <c:pt idx="71">
                  <c:v>6.5993388292693248E-3</c:v>
                </c:pt>
                <c:pt idx="72">
                  <c:v>6.6219726134397567E-3</c:v>
                </c:pt>
                <c:pt idx="73">
                  <c:v>6.6338038590950691E-3</c:v>
                </c:pt>
                <c:pt idx="74">
                  <c:v>6.6456317035252866E-3</c:v>
                </c:pt>
                <c:pt idx="75">
                  <c:v>6.6574617570998472E-3</c:v>
                </c:pt>
                <c:pt idx="76">
                  <c:v>6.7168415345263072E-3</c:v>
                </c:pt>
                <c:pt idx="77">
                  <c:v>6.7288026682936876E-3</c:v>
                </c:pt>
                <c:pt idx="78">
                  <c:v>6.7339934844782619E-3</c:v>
                </c:pt>
                <c:pt idx="79">
                  <c:v>6.7893428512352128E-3</c:v>
                </c:pt>
                <c:pt idx="80">
                  <c:v>6.7946620247884481E-3</c:v>
                </c:pt>
                <c:pt idx="81">
                  <c:v>6.8069980383981838E-3</c:v>
                </c:pt>
                <c:pt idx="82">
                  <c:v>6.8194146538746395E-3</c:v>
                </c:pt>
                <c:pt idx="83">
                  <c:v>6.8319175143797956E-3</c:v>
                </c:pt>
                <c:pt idx="84">
                  <c:v>6.8700000000001642E-3</c:v>
                </c:pt>
                <c:pt idx="85">
                  <c:v>6.8829024298020904E-3</c:v>
                </c:pt>
                <c:pt idx="86">
                  <c:v>6.8959082494602546E-3</c:v>
                </c:pt>
                <c:pt idx="87">
                  <c:v>6.9090120294975675E-3</c:v>
                </c:pt>
                <c:pt idx="88">
                  <c:v>6.9222083403078141E-3</c:v>
                </c:pt>
                <c:pt idx="89">
                  <c:v>6.975810294511396E-3</c:v>
                </c:pt>
                <c:pt idx="90">
                  <c:v>6.975810294511396E-3</c:v>
                </c:pt>
                <c:pt idx="91">
                  <c:v>6.9893878104220954E-3</c:v>
                </c:pt>
                <c:pt idx="92">
                  <c:v>7.0030252766355395E-3</c:v>
                </c:pt>
                <c:pt idx="93">
                  <c:v>7.0167172625823261E-3</c:v>
                </c:pt>
                <c:pt idx="94">
                  <c:v>7.0580660309441136E-3</c:v>
                </c:pt>
                <c:pt idx="95">
                  <c:v>7.0719217872073298E-3</c:v>
                </c:pt>
                <c:pt idx="96">
                  <c:v>7.0858049081538119E-3</c:v>
                </c:pt>
                <c:pt idx="97">
                  <c:v>7.0997099623256402E-3</c:v>
                </c:pt>
                <c:pt idx="98">
                  <c:v>7.1136315181124883E-3</c:v>
                </c:pt>
                <c:pt idx="99">
                  <c:v>7.1554408767918101E-3</c:v>
                </c:pt>
                <c:pt idx="100">
                  <c:v>7.1693741199031725E-3</c:v>
                </c:pt>
                <c:pt idx="101">
                  <c:v>7.183296704299306E-3</c:v>
                </c:pt>
                <c:pt idx="102">
                  <c:v>7.1972031974558903E-3</c:v>
                </c:pt>
                <c:pt idx="103">
                  <c:v>7.2110881666983947E-3</c:v>
                </c:pt>
                <c:pt idx="104">
                  <c:v>7.2525596019179517E-3</c:v>
                </c:pt>
                <c:pt idx="105">
                  <c:v>7.2663041457322478E-3</c:v>
                </c:pt>
                <c:pt idx="106">
                  <c:v>7.2799999999996435E-3</c:v>
                </c:pt>
                <c:pt idx="107">
                  <c:v>7.2936434877765551E-3</c:v>
                </c:pt>
                <c:pt idx="108">
                  <c:v>7.3072379585726625E-3</c:v>
                </c:pt>
                <c:pt idx="109">
                  <c:v>7.3612277992095472E-3</c:v>
                </c:pt>
                <c:pt idx="110">
                  <c:v>7.3612277992095472E-3</c:v>
                </c:pt>
                <c:pt idx="111">
                  <c:v>7.3746537817827203E-3</c:v>
                </c:pt>
                <c:pt idx="112">
                  <c:v>7.3880613870324942E-3</c:v>
                </c:pt>
                <c:pt idx="113">
                  <c:v>7.4014557220569103E-3</c:v>
                </c:pt>
                <c:pt idx="114">
                  <c:v>7.4416101788332446E-3</c:v>
                </c:pt>
                <c:pt idx="115">
                  <c:v>7.455002506700583E-3</c:v>
                </c:pt>
                <c:pt idx="116">
                  <c:v>7.4684071019036399E-3</c:v>
                </c:pt>
                <c:pt idx="117">
                  <c:v>7.4818290723688043E-3</c:v>
                </c:pt>
                <c:pt idx="118">
                  <c:v>7.4952735261595007E-3</c:v>
                </c:pt>
                <c:pt idx="119">
                  <c:v>7.5479374638493697E-3</c:v>
                </c:pt>
                <c:pt idx="120">
                  <c:v>7.5615456999890487E-3</c:v>
                </c:pt>
                <c:pt idx="121">
                  <c:v>7.5752088962512667E-3</c:v>
                </c:pt>
                <c:pt idx="122">
                  <c:v>7.6075322767161346E-3</c:v>
                </c:pt>
                <c:pt idx="123">
                  <c:v>7.6151402300601353E-3</c:v>
                </c:pt>
                <c:pt idx="124">
                  <c:v>7.6445261672383148E-3</c:v>
                </c:pt>
                <c:pt idx="125">
                  <c:v>7.6586252590271639E-3</c:v>
                </c:pt>
                <c:pt idx="126">
                  <c:v>7.6728146906099191E-3</c:v>
                </c:pt>
                <c:pt idx="127">
                  <c:v>7.6999999999997314E-3</c:v>
                </c:pt>
                <c:pt idx="128">
                  <c:v>7.7079541555587485E-3</c:v>
                </c:pt>
                <c:pt idx="129">
                  <c:v>7.7452104826020414E-3</c:v>
                </c:pt>
                <c:pt idx="130">
                  <c:v>7.7599671744652838E-3</c:v>
                </c:pt>
                <c:pt idx="131">
                  <c:v>7.7748086802483267E-3</c:v>
                </c:pt>
                <c:pt idx="132">
                  <c:v>7.8034559705918109E-3</c:v>
                </c:pt>
                <c:pt idx="133">
                  <c:v>7.8116245820477699E-3</c:v>
                </c:pt>
                <c:pt idx="134">
                  <c:v>7.8501682085650674E-3</c:v>
                </c:pt>
                <c:pt idx="135">
                  <c:v>7.8654464708816582E-3</c:v>
                </c:pt>
                <c:pt idx="136">
                  <c:v>7.880785503881084E-3</c:v>
                </c:pt>
                <c:pt idx="137">
                  <c:v>7.9109774101303269E-3</c:v>
                </c:pt>
                <c:pt idx="138">
                  <c:v>7.9739035108801794E-3</c:v>
                </c:pt>
                <c:pt idx="139">
                  <c:v>7.9895717487998841E-3</c:v>
                </c:pt>
                <c:pt idx="140">
                  <c:v>7.9973649788885205E-3</c:v>
                </c:pt>
                <c:pt idx="141">
                  <c:v>8.029120521660332E-3</c:v>
                </c:pt>
                <c:pt idx="142">
                  <c:v>8.0600053780871279E-3</c:v>
                </c:pt>
                <c:pt idx="143">
                  <c:v>8.075707152772834E-3</c:v>
                </c:pt>
                <c:pt idx="144">
                  <c:v>8.0914186869811312E-3</c:v>
                </c:pt>
                <c:pt idx="145">
                  <c:v>8.1071365253029427E-3</c:v>
                </c:pt>
                <c:pt idx="146">
                  <c:v>8.1496483917262059E-3</c:v>
                </c:pt>
                <c:pt idx="147">
                  <c:v>8.1699999983861574E-3</c:v>
                </c:pt>
                <c:pt idx="148">
                  <c:v>8.1856874308613853E-3</c:v>
                </c:pt>
                <c:pt idx="149">
                  <c:v>8.201354164140813E-3</c:v>
                </c:pt>
                <c:pt idx="150">
                  <c:v>8.2170013296760953E-3</c:v>
                </c:pt>
                <c:pt idx="151">
                  <c:v>8.2518919760507844E-3</c:v>
                </c:pt>
                <c:pt idx="152">
                  <c:v>8.2794169446816935E-3</c:v>
                </c:pt>
                <c:pt idx="153">
                  <c:v>8.2949832445430357E-3</c:v>
                </c:pt>
                <c:pt idx="154">
                  <c:v>8.3105367661315127E-3</c:v>
                </c:pt>
                <c:pt idx="155">
                  <c:v>8.3260786411530011E-3</c:v>
                </c:pt>
                <c:pt idx="156">
                  <c:v>8.3616480581434702E-3</c:v>
                </c:pt>
                <c:pt idx="157">
                  <c:v>8.3881523109131471E-3</c:v>
                </c:pt>
                <c:pt idx="158">
                  <c:v>8.403652929921384E-3</c:v>
                </c:pt>
                <c:pt idx="159">
                  <c:v>8.4191486933422131E-3</c:v>
                </c:pt>
                <c:pt idx="160">
                  <c:v>8.4346407331296197E-3</c:v>
                </c:pt>
                <c:pt idx="161">
                  <c:v>8.4701854323288098E-3</c:v>
                </c:pt>
                <c:pt idx="162">
                  <c:v>8.5219856944837458E-3</c:v>
                </c:pt>
                <c:pt idx="163">
                  <c:v>8.5374216620644032E-3</c:v>
                </c:pt>
                <c:pt idx="164">
                  <c:v>8.5721232191670795E-3</c:v>
                </c:pt>
                <c:pt idx="165">
                  <c:v>8.5778880433461536E-3</c:v>
                </c:pt>
                <c:pt idx="166">
                  <c:v>8.6145691074146977E-3</c:v>
                </c:pt>
                <c:pt idx="167">
                  <c:v>8.6299999999997143E-3</c:v>
                </c:pt>
                <c:pt idx="168">
                  <c:v>8.6724107847739578E-3</c:v>
                </c:pt>
                <c:pt idx="169">
                  <c:v>8.6787737749082598E-3</c:v>
                </c:pt>
                <c:pt idx="170">
                  <c:v>8.6852303714598789E-3</c:v>
                </c:pt>
                <c:pt idx="171">
                  <c:v>8.7227322039740637E-3</c:v>
                </c:pt>
                <c:pt idx="172">
                  <c:v>8.738233362002544E-3</c:v>
                </c:pt>
                <c:pt idx="173">
                  <c:v>8.7537537499182694E-3</c:v>
                </c:pt>
                <c:pt idx="174">
                  <c:v>8.7861839751795165E-3</c:v>
                </c:pt>
                <c:pt idx="175">
                  <c:v>8.7932825754147414E-3</c:v>
                </c:pt>
                <c:pt idx="176">
                  <c:v>8.8317248233086825E-3</c:v>
                </c:pt>
                <c:pt idx="177">
                  <c:v>8.8556806932588977E-3</c:v>
                </c:pt>
                <c:pt idx="178">
                  <c:v>8.8631285504852022E-3</c:v>
                </c:pt>
                <c:pt idx="179">
                  <c:v>8.8953361900353974E-3</c:v>
                </c:pt>
                <c:pt idx="180">
                  <c:v>8.9029037871305068E-3</c:v>
                </c:pt>
                <c:pt idx="181">
                  <c:v>8.9500943094463648E-3</c:v>
                </c:pt>
                <c:pt idx="182">
                  <c:v>8.9661142251738889E-3</c:v>
                </c:pt>
                <c:pt idx="183">
                  <c:v>8.9821821674275562E-3</c:v>
                </c:pt>
                <c:pt idx="184">
                  <c:v>9.0148806513690484E-3</c:v>
                </c:pt>
                <c:pt idx="185">
                  <c:v>9.0469805778625369E-3</c:v>
                </c:pt>
                <c:pt idx="186">
                  <c:v>9.0633234355687944E-3</c:v>
                </c:pt>
                <c:pt idx="187">
                  <c:v>9.0797282334945609E-3</c:v>
                </c:pt>
                <c:pt idx="188">
                  <c:v>9.0961972908744793E-3</c:v>
                </c:pt>
                <c:pt idx="189">
                  <c:v>9.1299999999996453E-3</c:v>
                </c:pt>
                <c:pt idx="190">
                  <c:v>9.1627748557677555E-3</c:v>
                </c:pt>
                <c:pt idx="191">
                  <c:v>9.1796064632115246E-3</c:v>
                </c:pt>
                <c:pt idx="192">
                  <c:v>9.1965065687175974E-3</c:v>
                </c:pt>
                <c:pt idx="193">
                  <c:v>9.213469494064366E-3</c:v>
                </c:pt>
                <c:pt idx="194">
                  <c:v>9.2485965665907287E-3</c:v>
                </c:pt>
                <c:pt idx="195">
                  <c:v>9.2818358227775479E-3</c:v>
                </c:pt>
                <c:pt idx="196">
                  <c:v>9.2990276673362085E-3</c:v>
                </c:pt>
                <c:pt idx="197">
                  <c:v>9.3162482583877063E-3</c:v>
                </c:pt>
                <c:pt idx="198">
                  <c:v>9.3334919163585075E-3</c:v>
                </c:pt>
                <c:pt idx="199">
                  <c:v>9.3876225720357538E-3</c:v>
                </c:pt>
                <c:pt idx="200">
                  <c:v>9.4118073047064574E-3</c:v>
                </c:pt>
                <c:pt idx="201">
                  <c:v>9.4198574111103994E-3</c:v>
                </c:pt>
                <c:pt idx="202">
                  <c:v>9.43712018848584E-3</c:v>
                </c:pt>
                <c:pt idx="203">
                  <c:v>9.454366270225804E-3</c:v>
                </c:pt>
                <c:pt idx="204">
                  <c:v>9.4989564878385085E-3</c:v>
                </c:pt>
                <c:pt idx="205">
                  <c:v>9.5491596941716071E-3</c:v>
                </c:pt>
                <c:pt idx="206">
                  <c:v>9.5491596941716071E-3</c:v>
                </c:pt>
                <c:pt idx="207">
                  <c:v>9.5661380671778189E-3</c:v>
                </c:pt>
                <c:pt idx="208">
                  <c:v>9.6006905946353863E-3</c:v>
                </c:pt>
                <c:pt idx="209">
                  <c:v>9.6086936163243663E-3</c:v>
                </c:pt>
                <c:pt idx="210">
                  <c:v>9.6500000003034627E-3</c:v>
                </c:pt>
                <c:pt idx="211">
                  <c:v>9.6665358177700673E-3</c:v>
                </c:pt>
                <c:pt idx="212">
                  <c:v>9.6829954611018475E-3</c:v>
                </c:pt>
                <c:pt idx="213">
                  <c:v>9.7244030072534959E-3</c:v>
                </c:pt>
                <c:pt idx="214">
                  <c:v>9.7323330053380019E-3</c:v>
                </c:pt>
                <c:pt idx="215">
                  <c:v>9.764350579632021E-3</c:v>
                </c:pt>
                <c:pt idx="216">
                  <c:v>9.780472889225466E-3</c:v>
                </c:pt>
                <c:pt idx="217">
                  <c:v>9.7965589301825563E-3</c:v>
                </c:pt>
                <c:pt idx="218">
                  <c:v>9.8286949392820747E-3</c:v>
                </c:pt>
                <c:pt idx="219">
                  <c:v>9.8366660704672058E-3</c:v>
                </c:pt>
                <c:pt idx="220">
                  <c:v>9.8766446662939874E-3</c:v>
                </c:pt>
                <c:pt idx="221">
                  <c:v>9.8926328345698127E-3</c:v>
                </c:pt>
                <c:pt idx="222">
                  <c:v>9.9086246489942399E-3</c:v>
                </c:pt>
                <c:pt idx="223">
                  <c:v>9.9403130840004118E-3</c:v>
                </c:pt>
                <c:pt idx="224">
                  <c:v>9.9562931484875588E-3</c:v>
                </c:pt>
                <c:pt idx="225">
                  <c:v>9.988838019792402E-3</c:v>
                </c:pt>
                <c:pt idx="226">
                  <c:v>1.0004971477589513E-2</c:v>
                </c:pt>
                <c:pt idx="227">
                  <c:v>1.0021148505442445E-2</c:v>
                </c:pt>
                <c:pt idx="228">
                  <c:v>1.0052908214793585E-2</c:v>
                </c:pt>
                <c:pt idx="229">
                  <c:v>1.0061418488829977E-2</c:v>
                </c:pt>
                <c:pt idx="230">
                  <c:v>1.0102886848191066E-2</c:v>
                </c:pt>
                <c:pt idx="231">
                  <c:v>1.011944509068733E-2</c:v>
                </c:pt>
                <c:pt idx="232">
                  <c:v>1.0136086836505243E-2</c:v>
                </c:pt>
                <c:pt idx="233">
                  <c:v>1.0168414730002458E-2</c:v>
                </c:pt>
                <c:pt idx="234">
                  <c:v>1.0177435376269254E-2</c:v>
                </c:pt>
                <c:pt idx="235">
                  <c:v>1.0220604386237543E-2</c:v>
                </c:pt>
                <c:pt idx="236">
                  <c:v>1.0237762556135043E-2</c:v>
                </c:pt>
                <c:pt idx="237">
                  <c:v>1.025500286202316E-2</c:v>
                </c:pt>
                <c:pt idx="238">
                  <c:v>1.0296180388128013E-2</c:v>
                </c:pt>
                <c:pt idx="239">
                  <c:v>1.0305646907309498E-2</c:v>
                </c:pt>
                <c:pt idx="240">
                  <c:v>1.0342395168165337E-2</c:v>
                </c:pt>
                <c:pt idx="241">
                  <c:v>1.0360103531651786E-2</c:v>
                </c:pt>
                <c:pt idx="242">
                  <c:v>1.0377885778041074E-2</c:v>
                </c:pt>
                <c:pt idx="243">
                  <c:v>1.0412081658725732E-2</c:v>
                </c:pt>
                <c:pt idx="244">
                  <c:v>1.0421853292465002E-2</c:v>
                </c:pt>
                <c:pt idx="245">
                  <c:v>1.0469497113557213E-2</c:v>
                </c:pt>
                <c:pt idx="246">
                  <c:v>1.0479421301934735E-2</c:v>
                </c:pt>
                <c:pt idx="247">
                  <c:v>1.0497600933279803E-2</c:v>
                </c:pt>
                <c:pt idx="248">
                  <c:v>1.0515837090951474E-2</c:v>
                </c:pt>
                <c:pt idx="249">
                  <c:v>1.0589323001114205E-2</c:v>
                </c:pt>
                <c:pt idx="250">
                  <c:v>1.0589323001114205E-2</c:v>
                </c:pt>
                <c:pt idx="251">
                  <c:v>1.0607823802229389E-2</c:v>
                </c:pt>
                <c:pt idx="252">
                  <c:v>1.0626373934115644E-2</c:v>
                </c:pt>
                <c:pt idx="253">
                  <c:v>1.0644972197373051E-2</c:v>
                </c:pt>
                <c:pt idx="254">
                  <c:v>1.071000000149263E-2</c:v>
                </c:pt>
                <c:pt idx="255">
                  <c:v>1.0719803096560688E-2</c:v>
                </c:pt>
                <c:pt idx="256">
                  <c:v>1.0738598064822203E-2</c:v>
                </c:pt>
                <c:pt idx="257">
                  <c:v>1.0757418099709622E-2</c:v>
                </c:pt>
                <c:pt idx="258">
                  <c:v>1.0776258425046141E-2</c:v>
                </c:pt>
                <c:pt idx="259">
                  <c:v>1.0842218154593405E-2</c:v>
                </c:pt>
                <c:pt idx="260">
                  <c:v>1.0851727101074177E-2</c:v>
                </c:pt>
                <c:pt idx="261">
                  <c:v>1.087059722972278E-2</c:v>
                </c:pt>
                <c:pt idx="262">
                  <c:v>1.0889458987985892E-2</c:v>
                </c:pt>
                <c:pt idx="263">
                  <c:v>1.0908307598427166E-2</c:v>
                </c:pt>
                <c:pt idx="264">
                  <c:v>1.0974408101495484E-2</c:v>
                </c:pt>
                <c:pt idx="265">
                  <c:v>1.0983475006954534E-2</c:v>
                </c:pt>
                <c:pt idx="266">
                  <c:v>1.1002186210457385E-2</c:v>
                </c:pt>
                <c:pt idx="267">
                  <c:v>1.1020855597758904E-2</c:v>
                </c:pt>
                <c:pt idx="268">
                  <c:v>1.1049305358801513E-2</c:v>
                </c:pt>
                <c:pt idx="269">
                  <c:v>1.1104940049369821E-2</c:v>
                </c:pt>
                <c:pt idx="270">
                  <c:v>1.1123357072384153E-2</c:v>
                </c:pt>
                <c:pt idx="271">
                  <c:v>1.1141702236092725E-2</c:v>
                </c:pt>
                <c:pt idx="272">
                  <c:v>1.1159970786811938E-2</c:v>
                </c:pt>
                <c:pt idx="273">
                  <c:v>1.1178157970691733E-2</c:v>
                </c:pt>
                <c:pt idx="274">
                  <c:v>1.1249999999653598E-2</c:v>
                </c:pt>
                <c:pt idx="275">
                  <c:v>1.1249999999653598E-2</c:v>
                </c:pt>
                <c:pt idx="276">
                  <c:v>1.1267723347768429E-2</c:v>
                </c:pt>
                <c:pt idx="277">
                  <c:v>1.1285361337611162E-2</c:v>
                </c:pt>
                <c:pt idx="278">
                  <c:v>1.1343651765586377E-2</c:v>
                </c:pt>
                <c:pt idx="279">
                  <c:v>1.1365441543785699E-2</c:v>
                </c:pt>
                <c:pt idx="280">
                  <c:v>1.1372533884101001E-2</c:v>
                </c:pt>
                <c:pt idx="281">
                  <c:v>1.1389817510919975E-2</c:v>
                </c:pt>
                <c:pt idx="282">
                  <c:v>1.1407068377514085E-2</c:v>
                </c:pt>
                <c:pt idx="283">
                  <c:v>1.1424293998953656E-2</c:v>
                </c:pt>
                <c:pt idx="284">
                  <c:v>1.1475894546974478E-2</c:v>
                </c:pt>
                <c:pt idx="285">
                  <c:v>1.1493094343725729E-2</c:v>
                </c:pt>
                <c:pt idx="286">
                  <c:v>1.1510306474587855E-2</c:v>
                </c:pt>
                <c:pt idx="287">
                  <c:v>1.1527538456194326E-2</c:v>
                </c:pt>
                <c:pt idx="288">
                  <c:v>1.1544797805439062E-2</c:v>
                </c:pt>
                <c:pt idx="289">
                  <c:v>1.1565416837829676E-2</c:v>
                </c:pt>
                <c:pt idx="290">
                  <c:v>1.1614259225875233E-2</c:v>
                </c:pt>
                <c:pt idx="291">
                  <c:v>1.16212817499164E-2</c:v>
                </c:pt>
                <c:pt idx="292">
                  <c:v>1.1638852215835743E-2</c:v>
                </c:pt>
                <c:pt idx="293">
                  <c:v>1.1656503535304355E-2</c:v>
                </c:pt>
                <c:pt idx="294">
                  <c:v>1.1720550423895129E-2</c:v>
                </c:pt>
                <c:pt idx="295">
                  <c:v>1.1728068558743589E-2</c:v>
                </c:pt>
                <c:pt idx="296">
                  <c:v>1.1746237555994831E-2</c:v>
                </c:pt>
                <c:pt idx="297">
                  <c:v>1.1764532772817001E-2</c:v>
                </c:pt>
                <c:pt idx="298">
                  <c:v>1.1849529174589365E-2</c:v>
                </c:pt>
                <c:pt idx="299">
                  <c:v>1.1849529174589365E-2</c:v>
                </c:pt>
                <c:pt idx="300">
                  <c:v>1.1857872283245847E-2</c:v>
                </c:pt>
                <c:pt idx="301">
                  <c:v>1.187686919440601E-2</c:v>
                </c:pt>
                <c:pt idx="302">
                  <c:v>1.1895960430042801E-2</c:v>
                </c:pt>
                <c:pt idx="303">
                  <c:v>1.191513941316754E-2</c:v>
                </c:pt>
                <c:pt idx="304">
                  <c:v>1.1983661751101146E-2</c:v>
                </c:pt>
                <c:pt idx="305">
                  <c:v>1.1992601272286858E-2</c:v>
                </c:pt>
                <c:pt idx="306">
                  <c:v>1.2012120329508217E-2</c:v>
                </c:pt>
                <c:pt idx="307">
                  <c:v>1.2051296706483404E-2</c:v>
                </c:pt>
                <c:pt idx="308">
                  <c:v>1.2051296706483404E-2</c:v>
                </c:pt>
                <c:pt idx="309">
                  <c:v>1.2131211291778826E-2</c:v>
                </c:pt>
                <c:pt idx="310">
                  <c:v>1.2140466181704175E-2</c:v>
                </c:pt>
                <c:pt idx="311">
                  <c:v>1.216017296172388E-2</c:v>
                </c:pt>
                <c:pt idx="312">
                  <c:v>1.2179881534484922E-2</c:v>
                </c:pt>
                <c:pt idx="313">
                  <c:v>1.2199585355351702E-2</c:v>
                </c:pt>
                <c:pt idx="314">
                  <c:v>1.2258602856350028E-2</c:v>
                </c:pt>
                <c:pt idx="315">
                  <c:v>1.2278222218110726E-2</c:v>
                </c:pt>
                <c:pt idx="316">
                  <c:v>1.2297804100922249E-2</c:v>
                </c:pt>
                <c:pt idx="317">
                  <c:v>1.2317341958602977E-2</c:v>
                </c:pt>
                <c:pt idx="318">
                  <c:v>1.2336829244716553E-2</c:v>
                </c:pt>
                <c:pt idx="319">
                  <c:v>1.2394922205510483E-2</c:v>
                </c:pt>
                <c:pt idx="320">
                  <c:v>1.241414360851688E-2</c:v>
                </c:pt>
                <c:pt idx="321">
                  <c:v>1.2433292939476483E-2</c:v>
                </c:pt>
                <c:pt idx="322">
                  <c:v>1.2452374886316264E-2</c:v>
                </c:pt>
                <c:pt idx="323">
                  <c:v>1.2471394137150297E-2</c:v>
                </c:pt>
                <c:pt idx="324">
                  <c:v>1.2528122597532665E-2</c:v>
                </c:pt>
                <c:pt idx="325">
                  <c:v>1.2546937949172905E-2</c:v>
                </c:pt>
                <c:pt idx="326">
                  <c:v>1.2565714048133355E-2</c:v>
                </c:pt>
                <c:pt idx="327">
                  <c:v>1.2584455583620844E-2</c:v>
                </c:pt>
                <c:pt idx="328">
                  <c:v>1.2603167245023148E-2</c:v>
                </c:pt>
                <c:pt idx="329">
                  <c:v>1.2696441581681504E-2</c:v>
                </c:pt>
                <c:pt idx="330">
                  <c:v>1.2715072485602228E-2</c:v>
                </c:pt>
                <c:pt idx="331">
                  <c:v>1.2733706346092446E-2</c:v>
                </c:pt>
                <c:pt idx="332">
                  <c:v>1.279847106564712E-2</c:v>
                </c:pt>
                <c:pt idx="333">
                  <c:v>1.2827084181157569E-2</c:v>
                </c:pt>
                <c:pt idx="334">
                  <c:v>1.2835983616123852E-2</c:v>
                </c:pt>
                <c:pt idx="335">
                  <c:v>1.2854792153700322E-2</c:v>
                </c:pt>
                <c:pt idx="336">
                  <c:v>1.2921239625036078E-2</c:v>
                </c:pt>
                <c:pt idx="337">
                  <c:v>1.2930484803140992E-2</c:v>
                </c:pt>
                <c:pt idx="338">
                  <c:v>1.2949544892122142E-2</c:v>
                </c:pt>
                <c:pt idx="339">
                  <c:v>1.2968661968634006E-2</c:v>
                </c:pt>
                <c:pt idx="340">
                  <c:v>1.2987833015340372E-2</c:v>
                </c:pt>
                <c:pt idx="341">
                  <c:v>1.3064996553486023E-2</c:v>
                </c:pt>
                <c:pt idx="342">
                  <c:v>1.3064996553486023E-2</c:v>
                </c:pt>
                <c:pt idx="343">
                  <c:v>1.3084392187207451E-2</c:v>
                </c:pt>
                <c:pt idx="344">
                  <c:v>1.3103823684746873E-2</c:v>
                </c:pt>
                <c:pt idx="345">
                  <c:v>1.3123288027974895E-2</c:v>
                </c:pt>
                <c:pt idx="346">
                  <c:v>1.3191187222929656E-2</c:v>
                </c:pt>
                <c:pt idx="347">
                  <c:v>1.3201413491134441E-2</c:v>
                </c:pt>
                <c:pt idx="348">
                  <c:v>1.3220996786805496E-2</c:v>
                </c:pt>
                <c:pt idx="349">
                  <c:v>1.3240594816946108E-2</c:v>
                </c:pt>
                <c:pt idx="350">
                  <c:v>1.3260204562609856E-2</c:v>
                </c:pt>
                <c:pt idx="351">
                  <c:v>1.3328162716727635E-2</c:v>
                </c:pt>
                <c:pt idx="352">
                  <c:v>1.3338700317411613E-2</c:v>
                </c:pt>
                <c:pt idx="353">
                  <c:v>1.3358323352343833E-2</c:v>
                </c:pt>
                <c:pt idx="354">
                  <c:v>1.3377939986633383E-2</c:v>
                </c:pt>
                <c:pt idx="355">
                  <c:v>1.3397547200503573E-2</c:v>
                </c:pt>
                <c:pt idx="356">
                  <c:v>1.3465099999666962E-2</c:v>
                </c:pt>
                <c:pt idx="357">
                  <c:v>1.3475821452164197E-2</c:v>
                </c:pt>
                <c:pt idx="358">
                  <c:v>1.3495336263185257E-2</c:v>
                </c:pt>
                <c:pt idx="359">
                  <c:v>1.3514823532662906E-2</c:v>
                </c:pt>
                <c:pt idx="360">
                  <c:v>1.3534280239999009E-2</c:v>
                </c:pt>
                <c:pt idx="361">
                  <c:v>1.3600968892696561E-2</c:v>
                </c:pt>
                <c:pt idx="362">
                  <c:v>1.3611741031940159E-2</c:v>
                </c:pt>
                <c:pt idx="363">
                  <c:v>1.3630999615569208E-2</c:v>
                </c:pt>
                <c:pt idx="364">
                  <c:v>1.365020951105568E-2</c:v>
                </c:pt>
                <c:pt idx="365">
                  <c:v>1.3669367697001191E-2</c:v>
                </c:pt>
                <c:pt idx="366">
                  <c:v>1.3745422913524518E-2</c:v>
                </c:pt>
                <c:pt idx="367">
                  <c:v>1.3745422913524518E-2</c:v>
                </c:pt>
                <c:pt idx="368">
                  <c:v>1.3764277226916833E-2</c:v>
                </c:pt>
                <c:pt idx="369">
                  <c:v>1.3783061700065062E-2</c:v>
                </c:pt>
                <c:pt idx="370">
                  <c:v>1.380177331080768E-2</c:v>
                </c:pt>
                <c:pt idx="371">
                  <c:v>1.3873292181067814E-2</c:v>
                </c:pt>
                <c:pt idx="372">
                  <c:v>1.3899441381735142E-2</c:v>
                </c:pt>
                <c:pt idx="373">
                  <c:v>1.3917615867261687E-2</c:v>
                </c:pt>
                <c:pt idx="374">
                  <c:v>1.3958824221484228E-2</c:v>
                </c:pt>
                <c:pt idx="375">
                  <c:v>1.3969047249098452E-2</c:v>
                </c:pt>
                <c:pt idx="376">
                  <c:v>1.4007067224135521E-2</c:v>
                </c:pt>
                <c:pt idx="377">
                  <c:v>1.4024652461891489E-2</c:v>
                </c:pt>
                <c:pt idx="378">
                  <c:v>1.4042129081523832E-2</c:v>
                </c:pt>
                <c:pt idx="379">
                  <c:v>1.4074350835661286E-2</c:v>
                </c:pt>
                <c:pt idx="380">
                  <c:v>1.4084144470780611E-2</c:v>
                </c:pt>
                <c:pt idx="381">
                  <c:v>1.412779873314437E-2</c:v>
                </c:pt>
                <c:pt idx="382">
                  <c:v>1.4144589115693468E-2</c:v>
                </c:pt>
                <c:pt idx="383">
                  <c:v>1.4161268616507466E-2</c:v>
                </c:pt>
                <c:pt idx="384">
                  <c:v>1.4192144735296976E-2</c:v>
                </c:pt>
                <c:pt idx="385">
                  <c:v>1.4201429140552625E-2</c:v>
                </c:pt>
                <c:pt idx="386">
                  <c:v>1.4243065214946792E-2</c:v>
                </c:pt>
                <c:pt idx="387">
                  <c:v>1.4259116818662128E-2</c:v>
                </c:pt>
                <c:pt idx="388">
                  <c:v>1.4275070005788239E-2</c:v>
                </c:pt>
                <c:pt idx="389">
                  <c:v>1.4304741099975402E-2</c:v>
                </c:pt>
                <c:pt idx="390">
                  <c:v>1.4313572287753916E-2</c:v>
                </c:pt>
                <c:pt idx="391">
                  <c:v>1.4353422031229426E-2</c:v>
                </c:pt>
                <c:pt idx="392">
                  <c:v>1.4368822122996458E-2</c:v>
                </c:pt>
                <c:pt idx="393">
                  <c:v>1.4384136266883807E-2</c:v>
                </c:pt>
                <c:pt idx="394">
                  <c:v>1.4392652013461632E-2</c:v>
                </c:pt>
                <c:pt idx="395">
                  <c:v>1.4401127800817039E-2</c:v>
                </c:pt>
                <c:pt idx="396">
                  <c:v>1.4452882132653617E-2</c:v>
                </c:pt>
                <c:pt idx="397">
                  <c:v>1.446774590666064E-2</c:v>
                </c:pt>
                <c:pt idx="398">
                  <c:v>1.4482535761392589E-2</c:v>
                </c:pt>
                <c:pt idx="399">
                  <c:v>1.4497253488480353E-2</c:v>
                </c:pt>
                <c:pt idx="400">
                  <c:v>1.4531325143447354E-2</c:v>
                </c:pt>
                <c:pt idx="401">
                  <c:v>1.4555438955117531E-2</c:v>
                </c:pt>
                <c:pt idx="402">
                  <c:v>1.4569822698912252E-2</c:v>
                </c:pt>
                <c:pt idx="403">
                  <c:v>1.4584143736233518E-2</c:v>
                </c:pt>
                <c:pt idx="404">
                  <c:v>1.459840252921832E-2</c:v>
                </c:pt>
                <c:pt idx="405">
                  <c:v>1.4668779005223401E-2</c:v>
                </c:pt>
                <c:pt idx="406">
                  <c:v>1.4682674038131281E-2</c:v>
                </c:pt>
                <c:pt idx="407">
                  <c:v>1.469651006219108E-2</c:v>
                </c:pt>
                <c:pt idx="408">
                  <c:v>1.4722592017412462E-2</c:v>
                </c:pt>
                <c:pt idx="409">
                  <c:v>1.4751273315959762E-2</c:v>
                </c:pt>
                <c:pt idx="410">
                  <c:v>1.4764821230442272E-2</c:v>
                </c:pt>
                <c:pt idx="411">
                  <c:v>1.4778312910067575E-2</c:v>
                </c:pt>
                <c:pt idx="412">
                  <c:v>1.4791748817227324E-2</c:v>
                </c:pt>
                <c:pt idx="413">
                  <c:v>1.482315941537238E-2</c:v>
                </c:pt>
                <c:pt idx="414">
                  <c:v>1.4864054167766929E-2</c:v>
                </c:pt>
                <c:pt idx="415">
                  <c:v>1.4877147997133341E-2</c:v>
                </c:pt>
                <c:pt idx="416">
                  <c:v>1.4901993894756453E-2</c:v>
                </c:pt>
                <c:pt idx="417">
                  <c:v>1.4909068671161223E-2</c:v>
                </c:pt>
                <c:pt idx="418">
                  <c:v>1.4941843235990316E-2</c:v>
                </c:pt>
                <c:pt idx="419">
                  <c:v>1.4954630722612515E-2</c:v>
                </c:pt>
                <c:pt idx="420">
                  <c:v>1.4984790552357232E-2</c:v>
                </c:pt>
                <c:pt idx="421">
                  <c:v>1.4991649002419087E-2</c:v>
                </c:pt>
                <c:pt idx="422">
                  <c:v>1.4998482412257794E-2</c:v>
                </c:pt>
                <c:pt idx="423">
                  <c:v>1.5030333363972449E-2</c:v>
                </c:pt>
                <c:pt idx="424">
                  <c:v>1.504278438601671E-2</c:v>
                </c:pt>
                <c:pt idx="425">
                  <c:v>1.5055189182446331E-2</c:v>
                </c:pt>
                <c:pt idx="426">
                  <c:v>1.5078956009964792E-2</c:v>
                </c:pt>
                <c:pt idx="427">
                  <c:v>1.5085555710964853E-2</c:v>
                </c:pt>
                <c:pt idx="428">
                  <c:v>1.511653588906703E-2</c:v>
                </c:pt>
                <c:pt idx="429">
                  <c:v>1.5134321492024833E-2</c:v>
                </c:pt>
                <c:pt idx="430">
                  <c:v>1.5140767101715588E-2</c:v>
                </c:pt>
                <c:pt idx="431">
                  <c:v>1.5164071081537125E-2</c:v>
                </c:pt>
                <c:pt idx="432">
                  <c:v>1.5170445574748885E-2</c:v>
                </c:pt>
                <c:pt idx="433">
                  <c:v>1.5212454431235544E-2</c:v>
                </c:pt>
                <c:pt idx="434">
                  <c:v>1.5218687621667814E-2</c:v>
                </c:pt>
                <c:pt idx="435">
                  <c:v>1.5230462926744182E-2</c:v>
                </c:pt>
                <c:pt idx="436">
                  <c:v>1.5253309045972139E-2</c:v>
                </c:pt>
                <c:pt idx="437">
                  <c:v>1.5277177619517917E-2</c:v>
                </c:pt>
                <c:pt idx="438">
                  <c:v>1.5288761975704796E-2</c:v>
                </c:pt>
                <c:pt idx="439">
                  <c:v>1.5300309531085776E-2</c:v>
                </c:pt>
                <c:pt idx="440">
                  <c:v>1.5311820748681079E-2</c:v>
                </c:pt>
                <c:pt idx="441">
                  <c:v>1.5334303200204465E-2</c:v>
                </c:pt>
                <c:pt idx="442">
                  <c:v>1.535751150207257E-2</c:v>
                </c:pt>
                <c:pt idx="443">
                  <c:v>1.536884797649843E-2</c:v>
                </c:pt>
                <c:pt idx="444">
                  <c:v>1.5380150891529465E-2</c:v>
                </c:pt>
                <c:pt idx="445">
                  <c:v>1.5391420710274132E-2</c:v>
                </c:pt>
                <c:pt idx="446">
                  <c:v>1.5413585144662612E-2</c:v>
                </c:pt>
                <c:pt idx="447">
                  <c:v>1.5436178284988561E-2</c:v>
                </c:pt>
                <c:pt idx="448">
                  <c:v>1.5447289569355907E-2</c:v>
                </c:pt>
                <c:pt idx="449">
                  <c:v>1.5458370536342299E-2</c:v>
                </c:pt>
                <c:pt idx="450">
                  <c:v>1.5469421649140499E-2</c:v>
                </c:pt>
                <c:pt idx="451">
                  <c:v>1.5502184163166071E-2</c:v>
                </c:pt>
                <c:pt idx="452">
                  <c:v>1.5518761085531524E-2</c:v>
                </c:pt>
                <c:pt idx="453">
                  <c:v>1.5524245612857724E-2</c:v>
                </c:pt>
                <c:pt idx="454">
                  <c:v>1.553512732821908E-2</c:v>
                </c:pt>
                <c:pt idx="455">
                  <c:v>1.5545982432063513E-2</c:v>
                </c:pt>
                <c:pt idx="456">
                  <c:v>1.5551398654956443E-2</c:v>
                </c:pt>
                <c:pt idx="457">
                  <c:v>1.5594554406451407E-2</c:v>
                </c:pt>
                <c:pt idx="458">
                  <c:v>1.5615985654419854E-2</c:v>
                </c:pt>
                <c:pt idx="459">
                  <c:v>1.5615985654419854E-2</c:v>
                </c:pt>
                <c:pt idx="460">
                  <c:v>1.5637480262847225E-2</c:v>
                </c:pt>
                <c:pt idx="461">
                  <c:v>1.5642729237005965E-2</c:v>
                </c:pt>
                <c:pt idx="462">
                  <c:v>1.5669165880228965E-2</c:v>
                </c:pt>
                <c:pt idx="463">
                  <c:v>1.5679737402023879E-2</c:v>
                </c:pt>
                <c:pt idx="464">
                  <c:v>1.569028849147645E-2</c:v>
                </c:pt>
                <c:pt idx="465">
                  <c:v>1.5717034201933107E-2</c:v>
                </c:pt>
                <c:pt idx="466">
                  <c:v>1.5722139031178344E-2</c:v>
                </c:pt>
                <c:pt idx="467">
                  <c:v>1.5742753586397575E-2</c:v>
                </c:pt>
                <c:pt idx="468">
                  <c:v>1.5753191761619139E-2</c:v>
                </c:pt>
                <c:pt idx="469">
                  <c:v>1.5763612731202484E-2</c:v>
                </c:pt>
                <c:pt idx="470">
                  <c:v>1.5784832502951068E-2</c:v>
                </c:pt>
                <c:pt idx="471">
                  <c:v>1.5789812517929335E-2</c:v>
                </c:pt>
                <c:pt idx="472">
                  <c:v>1.5815475629875089E-2</c:v>
                </c:pt>
                <c:pt idx="473">
                  <c:v>1.5825803046965726E-2</c:v>
                </c:pt>
                <c:pt idx="474">
                  <c:v>1.5836116485624035E-2</c:v>
                </c:pt>
                <c:pt idx="475">
                  <c:v>1.5857252821723896E-2</c:v>
                </c:pt>
                <c:pt idx="476">
                  <c:v>1.5862122062517477E-2</c:v>
                </c:pt>
                <c:pt idx="477">
                  <c:v>1.5887490140204012E-2</c:v>
                </c:pt>
                <c:pt idx="478">
                  <c:v>1.5897729391071196E-2</c:v>
                </c:pt>
                <c:pt idx="479">
                  <c:v>1.5907957891198515E-2</c:v>
                </c:pt>
                <c:pt idx="480">
                  <c:v>1.5929044536303935E-2</c:v>
                </c:pt>
                <c:pt idx="481">
                  <c:v>1.5933819929244825E-2</c:v>
                </c:pt>
                <c:pt idx="482">
                  <c:v>1.5958955270924176E-2</c:v>
                </c:pt>
                <c:pt idx="483">
                  <c:v>1.5969128950857892E-2</c:v>
                </c:pt>
                <c:pt idx="484">
                  <c:v>1.597929510822339E-2</c:v>
                </c:pt>
                <c:pt idx="485">
                  <c:v>1.6000364124025512E-2</c:v>
                </c:pt>
                <c:pt idx="486">
                  <c:v>1.6005063437401944E-2</c:v>
                </c:pt>
                <c:pt idx="487">
                  <c:v>1.6030029199066178E-2</c:v>
                </c:pt>
                <c:pt idx="488">
                  <c:v>1.6040159906679414E-2</c:v>
                </c:pt>
                <c:pt idx="489">
                  <c:v>1.6050286320365693E-2</c:v>
                </c:pt>
                <c:pt idx="490">
                  <c:v>1.6076852348780986E-2</c:v>
                </c:pt>
                <c:pt idx="491">
                  <c:v>1.6081494869662857E-2</c:v>
                </c:pt>
                <c:pt idx="492">
                  <c:v>1.6100870124773878E-2</c:v>
                </c:pt>
                <c:pt idx="493">
                  <c:v>1.6110980461957858E-2</c:v>
                </c:pt>
                <c:pt idx="494">
                  <c:v>1.6121089734322729E-2</c:v>
                </c:pt>
                <c:pt idx="495">
                  <c:v>1.6142212944487627E-2</c:v>
                </c:pt>
                <c:pt idx="496">
                  <c:v>1.6146816771177464E-2</c:v>
                </c:pt>
                <c:pt idx="497">
                  <c:v>1.6176225174398422E-2</c:v>
                </c:pt>
                <c:pt idx="498">
                  <c:v>1.618081074999151E-2</c:v>
                </c:pt>
                <c:pt idx="499">
                  <c:v>1.6185393373984024E-2</c:v>
                </c:pt>
                <c:pt idx="500">
                  <c:v>1.6195500642353016E-2</c:v>
                </c:pt>
                <c:pt idx="501">
                  <c:v>1.6235969116651924E-2</c:v>
                </c:pt>
                <c:pt idx="502">
                  <c:v>1.6235969116651924E-2</c:v>
                </c:pt>
                <c:pt idx="503">
                  <c:v>1.6246098430562444E-2</c:v>
                </c:pt>
                <c:pt idx="504">
                  <c:v>1.6256233560693393E-2</c:v>
                </c:pt>
                <c:pt idx="505">
                  <c:v>1.6266374976103382E-2</c:v>
                </c:pt>
                <c:pt idx="506">
                  <c:v>1.6302416961990605E-2</c:v>
                </c:pt>
                <c:pt idx="507">
                  <c:v>1.6307012793895331E-2</c:v>
                </c:pt>
                <c:pt idx="508">
                  <c:v>1.6317192124779396E-2</c:v>
                </c:pt>
                <c:pt idx="509">
                  <c:v>1.6327379617522716E-2</c:v>
                </c:pt>
                <c:pt idx="510">
                  <c:v>1.6337575272248949E-2</c:v>
                </c:pt>
                <c:pt idx="511">
                  <c:v>1.6373818345518043E-2</c:v>
                </c:pt>
                <c:pt idx="512">
                  <c:v>1.6378439513465438E-2</c:v>
                </c:pt>
                <c:pt idx="513">
                  <c:v>1.6388675979968167E-2</c:v>
                </c:pt>
                <c:pt idx="514">
                  <c:v>1.6398920609199737E-2</c:v>
                </c:pt>
                <c:pt idx="515">
                  <c:v>1.6409173401283797E-2</c:v>
                </c:pt>
                <c:pt idx="516">
                  <c:v>1.6445619725872791E-2</c:v>
                </c:pt>
                <c:pt idx="517">
                  <c:v>1.6450266200644187E-2</c:v>
                </c:pt>
                <c:pt idx="518">
                  <c:v>1.6528168293503922E-2</c:v>
                </c:pt>
                <c:pt idx="519">
                  <c:v>1.6600826955077867E-2</c:v>
                </c:pt>
                <c:pt idx="520">
                  <c:v>1.6673885749485057E-2</c:v>
                </c:pt>
                <c:pt idx="521">
                  <c:v>1.6747344720499699E-2</c:v>
                </c:pt>
                <c:pt idx="522">
                  <c:v>1.68154006568829E-2</c:v>
                </c:pt>
                <c:pt idx="523">
                  <c:v>1.6895463368649454E-2</c:v>
                </c:pt>
                <c:pt idx="524">
                  <c:v>1.6964255728907921E-2</c:v>
                </c:pt>
                <c:pt idx="525">
                  <c:v>1.7039283717697654E-2</c:v>
                </c:pt>
                <c:pt idx="526">
                  <c:v>1.7120643773618924E-2</c:v>
                </c:pt>
                <c:pt idx="527">
                  <c:v>1.719650473701307E-2</c:v>
                </c:pt>
                <c:pt idx="528">
                  <c:v>1.727276619017604E-2</c:v>
                </c:pt>
                <c:pt idx="529">
                  <c:v>1.734942817880929E-2</c:v>
                </c:pt>
                <c:pt idx="530">
                  <c:v>1.7448582208646573E-2</c:v>
                </c:pt>
                <c:pt idx="531">
                  <c:v>1.7508955073050433E-2</c:v>
                </c:pt>
                <c:pt idx="532">
                  <c:v>1.7575692292093412E-2</c:v>
                </c:pt>
                <c:pt idx="533">
                  <c:v>1.7653924444034526E-2</c:v>
                </c:pt>
                <c:pt idx="534">
                  <c:v>1.7732557323686098E-2</c:v>
                </c:pt>
                <c:pt idx="535">
                  <c:v>1.7811590977918488E-2</c:v>
                </c:pt>
                <c:pt idx="536">
                  <c:v>1.7891025453842295E-2</c:v>
                </c:pt>
                <c:pt idx="537">
                  <c:v>1.7970860798807931E-2</c:v>
                </c:pt>
                <c:pt idx="538">
                  <c:v>1.8051097060406498E-2</c:v>
                </c:pt>
                <c:pt idx="539">
                  <c:v>1.8138087742878724E-2</c:v>
                </c:pt>
                <c:pt idx="540">
                  <c:v>1.8231941080949065E-2</c:v>
                </c:pt>
                <c:pt idx="541">
                  <c:v>1.8313478140922022E-2</c:v>
                </c:pt>
                <c:pt idx="542">
                  <c:v>1.8395396821550052E-2</c:v>
                </c:pt>
                <c:pt idx="543">
                  <c:v>1.8477655822747203E-2</c:v>
                </c:pt>
                <c:pt idx="544">
                  <c:v>1.8577353912585491E-2</c:v>
                </c:pt>
                <c:pt idx="545">
                  <c:v>1.8660221058004758E-2</c:v>
                </c:pt>
                <c:pt idx="546">
                  <c:v>1.8743293415157534E-2</c:v>
                </c:pt>
                <c:pt idx="547">
                  <c:v>1.8826528096565334E-2</c:v>
                </c:pt>
                <c:pt idx="548">
                  <c:v>1.8929390516520341E-2</c:v>
                </c:pt>
                <c:pt idx="549">
                  <c:v>1.9019282258241947E-2</c:v>
                </c:pt>
                <c:pt idx="550">
                  <c:v>1.9096216892752382E-2</c:v>
                </c:pt>
                <c:pt idx="551">
                  <c:v>1.9179620117524061E-2</c:v>
                </c:pt>
                <c:pt idx="552">
                  <c:v>1.9243634804020068E-2</c:v>
                </c:pt>
                <c:pt idx="553">
                  <c:v>1.9326942392121009E-2</c:v>
                </c:pt>
                <c:pt idx="554">
                  <c:v>1.9410111890981796E-2</c:v>
                </c:pt>
                <c:pt idx="555">
                  <c:v>1.9493100355621965E-2</c:v>
                </c:pt>
                <c:pt idx="556">
                  <c:v>1.9575864833931009E-2</c:v>
                </c:pt>
                <c:pt idx="557">
                  <c:v>1.9677238423234367E-2</c:v>
                </c:pt>
                <c:pt idx="558">
                  <c:v>1.9759313495614106E-2</c:v>
                </c:pt>
                <c:pt idx="559">
                  <c:v>1.9847236549432355E-2</c:v>
                </c:pt>
                <c:pt idx="560">
                  <c:v>1.9922344831234493E-2</c:v>
                </c:pt>
                <c:pt idx="561">
                  <c:v>2.0003216495049176E-2</c:v>
                </c:pt>
                <c:pt idx="562">
                  <c:v>2.0083602412009939E-2</c:v>
                </c:pt>
                <c:pt idx="563">
                  <c:v>2.0169493455452842E-2</c:v>
                </c:pt>
                <c:pt idx="564">
                  <c:v>2.024274773318031E-2</c:v>
                </c:pt>
                <c:pt idx="565">
                  <c:v>2.02976175291705E-2</c:v>
                </c:pt>
                <c:pt idx="566">
                  <c:v>2.0369910286288675E-2</c:v>
                </c:pt>
                <c:pt idx="567">
                  <c:v>2.044746898526744E-2</c:v>
                </c:pt>
                <c:pt idx="568">
                  <c:v>2.0524307559713826E-2</c:v>
                </c:pt>
                <c:pt idx="569">
                  <c:v>2.060042457647589E-2</c:v>
                </c:pt>
                <c:pt idx="570">
                  <c:v>2.0681546073247917E-2</c:v>
                </c:pt>
                <c:pt idx="571">
                  <c:v>2.0756172438307727E-2</c:v>
                </c:pt>
                <c:pt idx="572">
                  <c:v>2.0830076969473345E-2</c:v>
                </c:pt>
                <c:pt idx="573">
                  <c:v>2.0903259586470078E-2</c:v>
                </c:pt>
                <c:pt idx="574">
                  <c:v>2.0970183444629219E-2</c:v>
                </c:pt>
                <c:pt idx="575">
                  <c:v>2.1041969415937074E-2</c:v>
                </c:pt>
                <c:pt idx="576">
                  <c:v>2.1113033270370347E-2</c:v>
                </c:pt>
                <c:pt idx="577">
                  <c:v>2.1193364780816838E-2</c:v>
                </c:pt>
                <c:pt idx="578">
                  <c:v>2.1252994322303022E-2</c:v>
                </c:pt>
                <c:pt idx="579">
                  <c:v>2.1327190694129104E-2</c:v>
                </c:pt>
                <c:pt idx="580">
                  <c:v>2.1395317729990572E-2</c:v>
                </c:pt>
                <c:pt idx="581">
                  <c:v>2.1462722237660915E-2</c:v>
                </c:pt>
                <c:pt idx="582">
                  <c:v>2.1551782964466075E-2</c:v>
                </c:pt>
                <c:pt idx="583">
                  <c:v>2.1632729872796269E-2</c:v>
                </c:pt>
                <c:pt idx="584">
                  <c:v>2.1697553330330355E-2</c:v>
                </c:pt>
                <c:pt idx="585">
                  <c:v>2.1765773048692965E-2</c:v>
                </c:pt>
                <c:pt idx="586">
                  <c:v>2.1825031606076784E-2</c:v>
                </c:pt>
                <c:pt idx="587">
                  <c:v>2.1887686285778824E-2</c:v>
                </c:pt>
                <c:pt idx="588">
                  <c:v>2.1949617902333483E-2</c:v>
                </c:pt>
                <c:pt idx="589">
                  <c:v>2.201472388813849E-2</c:v>
                </c:pt>
                <c:pt idx="590">
                  <c:v>2.2076053683227865E-2</c:v>
                </c:pt>
                <c:pt idx="591">
                  <c:v>2.2140457259755046E-2</c:v>
                </c:pt>
                <c:pt idx="592">
                  <c:v>2.2199399843513223E-2</c:v>
                </c:pt>
                <c:pt idx="593">
                  <c:v>2.2257627878926118E-2</c:v>
                </c:pt>
                <c:pt idx="594">
                  <c:v>2.2315173528761844E-2</c:v>
                </c:pt>
                <c:pt idx="595">
                  <c:v>2.2367552286532179E-2</c:v>
                </c:pt>
                <c:pt idx="596">
                  <c:v>2.2423872064749863E-2</c:v>
                </c:pt>
                <c:pt idx="597">
                  <c:v>2.2479612983915927E-2</c:v>
                </c:pt>
                <c:pt idx="598">
                  <c:v>2.2550487496885246E-2</c:v>
                </c:pt>
                <c:pt idx="599">
                  <c:v>2.2589502868277874E-2</c:v>
                </c:pt>
                <c:pt idx="600">
                  <c:v>2.2655838424868593E-2</c:v>
                </c:pt>
                <c:pt idx="601">
                  <c:v>2.2701906360808481E-2</c:v>
                </c:pt>
                <c:pt idx="602">
                  <c:v>2.2755287382078718E-2</c:v>
                </c:pt>
                <c:pt idx="603">
                  <c:v>2.282023976085009E-2</c:v>
                </c:pt>
                <c:pt idx="604">
                  <c:v>2.2856628910638312E-2</c:v>
                </c:pt>
                <c:pt idx="605">
                  <c:v>2.2909040891000196E-2</c:v>
                </c:pt>
                <c:pt idx="606">
                  <c:v>2.296119955855223E-2</c:v>
                </c:pt>
                <c:pt idx="607">
                  <c:v>2.3013141105424795E-2</c:v>
                </c:pt>
                <c:pt idx="608">
                  <c:v>2.3073700615590411E-2</c:v>
                </c:pt>
                <c:pt idx="609">
                  <c:v>2.3120926280851783E-2</c:v>
                </c:pt>
                <c:pt idx="610">
                  <c:v>2.3172445488907987E-2</c:v>
                </c:pt>
                <c:pt idx="611">
                  <c:v>2.3223893988853085E-2</c:v>
                </c:pt>
                <c:pt idx="612">
                  <c:v>2.3275307797465335E-2</c:v>
                </c:pt>
                <c:pt idx="613">
                  <c:v>2.3326722935268256E-2</c:v>
                </c:pt>
                <c:pt idx="614">
                  <c:v>2.3378175426526721E-2</c:v>
                </c:pt>
                <c:pt idx="615">
                  <c:v>2.3429701299253047E-2</c:v>
                </c:pt>
                <c:pt idx="616">
                  <c:v>2.3488724087482982E-2</c:v>
                </c:pt>
                <c:pt idx="617">
                  <c:v>2.3531450323094619E-2</c:v>
                </c:pt>
                <c:pt idx="618">
                  <c:v>2.3575968329137928E-2</c:v>
                </c:pt>
                <c:pt idx="619">
                  <c:v>2.3628105689829544E-2</c:v>
                </c:pt>
                <c:pt idx="620">
                  <c:v>2.3680465681585518E-2</c:v>
                </c:pt>
                <c:pt idx="621">
                  <c:v>2.3737660909651594E-2</c:v>
                </c:pt>
                <c:pt idx="622">
                  <c:v>2.3790485625685566E-2</c:v>
                </c:pt>
                <c:pt idx="623">
                  <c:v>2.3851129454967566E-2</c:v>
                </c:pt>
                <c:pt idx="624">
                  <c:v>2.3896803249796851E-2</c:v>
                </c:pt>
                <c:pt idx="625">
                  <c:v>2.3950296193404209E-2</c:v>
                </c:pt>
                <c:pt idx="626">
                  <c:v>2.4004011915190859E-2</c:v>
                </c:pt>
                <c:pt idx="627">
                  <c:v>2.4060942164550368E-2</c:v>
                </c:pt>
                <c:pt idx="628">
                  <c:v>2.4107363074772521E-2</c:v>
                </c:pt>
                <c:pt idx="629">
                  <c:v>2.4166495929518948E-2</c:v>
                </c:pt>
                <c:pt idx="630">
                  <c:v>2.4221102944289932E-2</c:v>
                </c:pt>
                <c:pt idx="631">
                  <c:v>2.4275932827747485E-2</c:v>
                </c:pt>
                <c:pt idx="632">
                  <c:v>2.43309855982188E-2</c:v>
                </c:pt>
                <c:pt idx="633">
                  <c:v>2.4386261274104024E-2</c:v>
                </c:pt>
                <c:pt idx="634">
                  <c:v>2.4444837325122155E-2</c:v>
                </c:pt>
                <c:pt idx="635">
                  <c:v>2.4500571024942689E-2</c:v>
                </c:pt>
                <c:pt idx="636">
                  <c:v>2.4556527663517274E-2</c:v>
                </c:pt>
                <c:pt idx="637">
                  <c:v>2.4612707259447295E-2</c:v>
                </c:pt>
                <c:pt idx="638">
                  <c:v>2.4669109831408801E-2</c:v>
                </c:pt>
                <c:pt idx="639">
                  <c:v>2.4725735398153821E-2</c:v>
                </c:pt>
                <c:pt idx="640">
                  <c:v>2.4782583978506426E-2</c:v>
                </c:pt>
                <c:pt idx="641">
                  <c:v>2.4839655591367537E-2</c:v>
                </c:pt>
                <c:pt idx="642">
                  <c:v>2.4896950255710544E-2</c:v>
                </c:pt>
                <c:pt idx="643">
                  <c:v>2.4964564648440012E-2</c:v>
                </c:pt>
                <c:pt idx="644">
                  <c:v>2.5022345320090789E-2</c:v>
                </c:pt>
                <c:pt idx="645">
                  <c:v>2.5080344089298535E-2</c:v>
                </c:pt>
                <c:pt idx="646">
                  <c:v>2.5138535658048699E-2</c:v>
                </c:pt>
                <c:pt idx="647">
                  <c:v>2.5191778387319265E-2</c:v>
                </c:pt>
                <c:pt idx="648">
                  <c:v>2.5250258379608835E-2</c:v>
                </c:pt>
                <c:pt idx="649">
                  <c:v>2.5325597509351483E-2</c:v>
                </c:pt>
                <c:pt idx="650">
                  <c:v>2.5384273492927639E-2</c:v>
                </c:pt>
                <c:pt idx="651">
                  <c:v>2.5442985046911618E-2</c:v>
                </c:pt>
                <c:pt idx="652">
                  <c:v>2.5517008132164034E-2</c:v>
                </c:pt>
                <c:pt idx="653">
                  <c:v>2.5575663751469746E-2</c:v>
                </c:pt>
                <c:pt idx="654">
                  <c:v>2.5634254923923731E-2</c:v>
                </c:pt>
                <c:pt idx="655">
                  <c:v>2.5692751577195128E-2</c:v>
                </c:pt>
                <c:pt idx="656">
                  <c:v>2.5736007105055372E-2</c:v>
                </c:pt>
                <c:pt idx="657">
                  <c:v>2.5794290470461861E-2</c:v>
                </c:pt>
                <c:pt idx="658">
                  <c:v>2.5852395502500604E-2</c:v>
                </c:pt>
                <c:pt idx="659">
                  <c:v>2.59301522103377E-2</c:v>
                </c:pt>
                <c:pt idx="660">
                  <c:v>2.5982764274999792E-2</c:v>
                </c:pt>
                <c:pt idx="661">
                  <c:v>2.6040062095414977E-2</c:v>
                </c:pt>
                <c:pt idx="662">
                  <c:v>2.6101926469467584E-2</c:v>
                </c:pt>
                <c:pt idx="663">
                  <c:v>2.6153712262953432E-2</c:v>
                </c:pt>
                <c:pt idx="664">
                  <c:v>2.6195568424405184E-2</c:v>
                </c:pt>
                <c:pt idx="665">
                  <c:v>2.6265901114865101E-2</c:v>
                </c:pt>
                <c:pt idx="666">
                  <c:v>2.6326107622871953E-2</c:v>
                </c:pt>
                <c:pt idx="667">
                  <c:v>2.637638778422444E-2</c:v>
                </c:pt>
                <c:pt idx="668">
                  <c:v>2.641690996973876E-2</c:v>
                </c:pt>
                <c:pt idx="669">
                  <c:v>2.646175380797558E-2</c:v>
                </c:pt>
                <c:pt idx="670">
                  <c:v>2.651540765746838E-2</c:v>
                </c:pt>
                <c:pt idx="671">
                  <c:v>2.6568490704703119E-2</c:v>
                </c:pt>
                <c:pt idx="672">
                  <c:v>2.66209977544433E-2</c:v>
                </c:pt>
                <c:pt idx="673">
                  <c:v>2.6677421857039588E-2</c:v>
                </c:pt>
                <c:pt idx="674">
                  <c:v>2.6728739402588842E-2</c:v>
                </c:pt>
                <c:pt idx="675">
                  <c:v>2.6779480778423959E-2</c:v>
                </c:pt>
                <c:pt idx="676">
                  <c:v>2.6829645940728997E-2</c:v>
                </c:pt>
                <c:pt idx="677">
                  <c:v>2.6879234846185644E-2</c:v>
                </c:pt>
                <c:pt idx="678">
                  <c:v>2.6923941615087595E-2</c:v>
                </c:pt>
                <c:pt idx="679">
                  <c:v>2.6972415447534814E-2</c:v>
                </c:pt>
                <c:pt idx="680">
                  <c:v>2.7020312935607822E-2</c:v>
                </c:pt>
                <c:pt idx="681">
                  <c:v>2.7074347141424294E-2</c:v>
                </c:pt>
                <c:pt idx="682">
                  <c:v>2.7118534039365764E-2</c:v>
                </c:pt>
                <c:pt idx="683">
                  <c:v>2.7164664521866042E-2</c:v>
                </c:pt>
                <c:pt idx="684">
                  <c:v>2.7210218458202106E-2</c:v>
                </c:pt>
                <c:pt idx="685">
                  <c:v>2.7255195809032236E-2</c:v>
                </c:pt>
                <c:pt idx="686">
                  <c:v>2.7295592363165689E-2</c:v>
                </c:pt>
                <c:pt idx="687">
                  <c:v>2.7339454316494309E-2</c:v>
                </c:pt>
                <c:pt idx="688">
                  <c:v>2.7382739610204751E-2</c:v>
                </c:pt>
                <c:pt idx="689">
                  <c:v>2.7425448207118359E-2</c:v>
                </c:pt>
                <c:pt idx="690">
                  <c:v>2.7467580070549336E-2</c:v>
                </c:pt>
                <c:pt idx="691">
                  <c:v>2.750913516430829E-2</c:v>
                </c:pt>
                <c:pt idx="692">
                  <c:v>2.7550113452700462E-2</c:v>
                </c:pt>
                <c:pt idx="693">
                  <c:v>2.7590514900526157E-2</c:v>
                </c:pt>
                <c:pt idx="694">
                  <c:v>2.7630339473079885E-2</c:v>
                </c:pt>
                <c:pt idx="695">
                  <c:v>2.7691505056686942E-2</c:v>
                </c:pt>
                <c:pt idx="696">
                  <c:v>2.7726340340128941E-2</c:v>
                </c:pt>
                <c:pt idx="697">
                  <c:v>2.776425085894646E-2</c:v>
                </c:pt>
                <c:pt idx="698">
                  <c:v>2.7801609429269326E-2</c:v>
                </c:pt>
                <c:pt idx="699">
                  <c:v>2.7827902163174455E-2</c:v>
                </c:pt>
                <c:pt idx="700">
                  <c:v>2.786429877283066E-2</c:v>
                </c:pt>
                <c:pt idx="701">
                  <c:v>2.7900190108415979E-2</c:v>
                </c:pt>
                <c:pt idx="702">
                  <c:v>2.7935594121020639E-2</c:v>
                </c:pt>
                <c:pt idx="703">
                  <c:v>2.7970528763377276E-2</c:v>
                </c:pt>
                <c:pt idx="704">
                  <c:v>2.8015159017545237E-2</c:v>
                </c:pt>
                <c:pt idx="705">
                  <c:v>2.8049148526090591E-2</c:v>
                </c:pt>
                <c:pt idx="706">
                  <c:v>2.8082727413714162E-2</c:v>
                </c:pt>
                <c:pt idx="707">
                  <c:v>2.8115913353423956E-2</c:v>
                </c:pt>
                <c:pt idx="708">
                  <c:v>2.8138789876719618E-2</c:v>
                </c:pt>
                <c:pt idx="709">
                  <c:v>2.8171285391699677E-2</c:v>
                </c:pt>
                <c:pt idx="710">
                  <c:v>2.8203437248122389E-2</c:v>
                </c:pt>
                <c:pt idx="711">
                  <c:v>2.8251623430379173E-2</c:v>
                </c:pt>
                <c:pt idx="712">
                  <c:v>2.8279828333112666E-2</c:v>
                </c:pt>
                <c:pt idx="713">
                  <c:v>2.8307766951073003E-2</c:v>
                </c:pt>
                <c:pt idx="714">
                  <c:v>2.8341939622576189E-2</c:v>
                </c:pt>
                <c:pt idx="715">
                  <c:v>2.8369375966900034E-2</c:v>
                </c:pt>
                <c:pt idx="716">
                  <c:v>2.8399820887554657E-2</c:v>
                </c:pt>
                <c:pt idx="717">
                  <c:v>2.843004966435507E-2</c:v>
                </c:pt>
                <c:pt idx="718">
                  <c:v>2.8460079984502645E-2</c:v>
                </c:pt>
                <c:pt idx="719">
                  <c:v>2.849313738852894E-2</c:v>
                </c:pt>
                <c:pt idx="720">
                  <c:v>2.8519616009353814E-2</c:v>
                </c:pt>
                <c:pt idx="721">
                  <c:v>2.8533168441184895E-2</c:v>
                </c:pt>
                <c:pt idx="722">
                  <c:v>2.8562608743910509E-2</c:v>
                </c:pt>
                <c:pt idx="723">
                  <c:v>2.8591937098152935E-2</c:v>
                </c:pt>
                <c:pt idx="724">
                  <c:v>2.8621157995539128E-2</c:v>
                </c:pt>
                <c:pt idx="725">
                  <c:v>2.8653448370870981E-2</c:v>
                </c:pt>
                <c:pt idx="726">
                  <c:v>2.8682448974749756E-2</c:v>
                </c:pt>
                <c:pt idx="727">
                  <c:v>2.871134211007887E-2</c:v>
                </c:pt>
                <c:pt idx="728">
                  <c:v>2.8740127772204898E-2</c:v>
                </c:pt>
                <c:pt idx="729">
                  <c:v>2.8768805956489795E-2</c:v>
                </c:pt>
                <c:pt idx="730">
                  <c:v>2.8794226710463937E-2</c:v>
                </c:pt>
                <c:pt idx="731">
                  <c:v>2.8826753514715957E-2</c:v>
                </c:pt>
                <c:pt idx="732">
                  <c:v>2.8851056487728555E-2</c:v>
                </c:pt>
                <c:pt idx="733">
                  <c:v>2.888333760607139E-2</c:v>
                </c:pt>
                <c:pt idx="734">
                  <c:v>2.8910584549229207E-2</c:v>
                </c:pt>
                <c:pt idx="735">
                  <c:v>2.89386177700653E-2</c:v>
                </c:pt>
                <c:pt idx="736">
                  <c:v>2.8966543481085839E-2</c:v>
                </c:pt>
                <c:pt idx="737">
                  <c:v>2.8994361677793321E-2</c:v>
                </c:pt>
                <c:pt idx="738">
                  <c:v>2.9041799866765063E-2</c:v>
                </c:pt>
                <c:pt idx="739">
                  <c:v>2.905050986367335E-2</c:v>
                </c:pt>
                <c:pt idx="740">
                  <c:v>2.9077995607289926E-2</c:v>
                </c:pt>
                <c:pt idx="741">
                  <c:v>2.9105373825016431E-2</c:v>
                </c:pt>
                <c:pt idx="742">
                  <c:v>2.9132644512465215E-2</c:v>
                </c:pt>
                <c:pt idx="743">
                  <c:v>2.9159807665267622E-2</c:v>
                </c:pt>
                <c:pt idx="744">
                  <c:v>2.9186863279071325E-2</c:v>
                </c:pt>
                <c:pt idx="745">
                  <c:v>2.9213811349540791E-2</c:v>
                </c:pt>
                <c:pt idx="746">
                  <c:v>2.9240651872359028E-2</c:v>
                </c:pt>
                <c:pt idx="747">
                  <c:v>2.9282661967428906E-2</c:v>
                </c:pt>
                <c:pt idx="748">
                  <c:v>2.930621055046255E-2</c:v>
                </c:pt>
                <c:pt idx="749">
                  <c:v>2.9332704592905288E-2</c:v>
                </c:pt>
                <c:pt idx="750">
                  <c:v>2.9359081181955283E-2</c:v>
                </c:pt>
                <c:pt idx="751">
                  <c:v>2.9385330452520876E-2</c:v>
                </c:pt>
                <c:pt idx="752">
                  <c:v>2.9414458416529472E-2</c:v>
                </c:pt>
                <c:pt idx="753">
                  <c:v>2.9446176363100849E-2</c:v>
                </c:pt>
                <c:pt idx="754">
                  <c:v>2.9463215694919932E-2</c:v>
                </c:pt>
                <c:pt idx="755">
                  <c:v>2.9488857030715323E-2</c:v>
                </c:pt>
                <c:pt idx="756">
                  <c:v>2.9514321715194868E-2</c:v>
                </c:pt>
                <c:pt idx="757">
                  <c:v>2.953959988037106E-2</c:v>
                </c:pt>
                <c:pt idx="758">
                  <c:v>2.9564681657803564E-2</c:v>
                </c:pt>
                <c:pt idx="759">
                  <c:v>2.9589557178606563E-2</c:v>
                </c:pt>
                <c:pt idx="760">
                  <c:v>2.9614216573460854E-2</c:v>
                </c:pt>
                <c:pt idx="761">
                  <c:v>2.9638649972623363E-2</c:v>
                </c:pt>
                <c:pt idx="762">
                  <c:v>2.9662847505939671E-2</c:v>
                </c:pt>
                <c:pt idx="763">
                  <c:v>2.9692468154807406E-2</c:v>
                </c:pt>
                <c:pt idx="764">
                  <c:v>2.9713309732684903E-2</c:v>
                </c:pt>
                <c:pt idx="765">
                  <c:v>2.9733926203309068E-2</c:v>
                </c:pt>
                <c:pt idx="766">
                  <c:v>2.9759851728730864E-2</c:v>
                </c:pt>
                <c:pt idx="767">
                  <c:v>2.9779951701994847E-2</c:v>
                </c:pt>
                <c:pt idx="768">
                  <c:v>2.9805250956123359E-2</c:v>
                </c:pt>
                <c:pt idx="769">
                  <c:v>2.9824796821312755E-2</c:v>
                </c:pt>
                <c:pt idx="770">
                  <c:v>2.9846752056791492E-2</c:v>
                </c:pt>
                <c:pt idx="771">
                  <c:v>2.9871035248062769E-2</c:v>
                </c:pt>
                <c:pt idx="772">
                  <c:v>2.9889678512956718E-2</c:v>
                </c:pt>
                <c:pt idx="773">
                  <c:v>2.9900192488510009E-2</c:v>
                </c:pt>
                <c:pt idx="774">
                  <c:v>2.992088796599467E-2</c:v>
                </c:pt>
                <c:pt idx="775">
                  <c:v>2.9941219759508437E-2</c:v>
                </c:pt>
                <c:pt idx="776">
                  <c:v>2.9961183357764057E-2</c:v>
                </c:pt>
                <c:pt idx="777">
                  <c:v>2.9983292739209987E-2</c:v>
                </c:pt>
                <c:pt idx="778">
                  <c:v>3.0012430188652704E-2</c:v>
                </c:pt>
                <c:pt idx="779">
                  <c:v>3.0021328721965938E-2</c:v>
                </c:pt>
                <c:pt idx="780">
                  <c:v>3.0039794118178902E-2</c:v>
                </c:pt>
                <c:pt idx="781">
                  <c:v>3.0057891103993418E-2</c:v>
                </c:pt>
                <c:pt idx="782">
                  <c:v>3.007322947236445E-2</c:v>
                </c:pt>
                <c:pt idx="783">
                  <c:v>3.0100307075663784E-2</c:v>
                </c:pt>
                <c:pt idx="784">
                  <c:v>3.0107631085451499E-2</c:v>
                </c:pt>
                <c:pt idx="785">
                  <c:v>3.0124279268770055E-2</c:v>
                </c:pt>
                <c:pt idx="786">
                  <c:v>3.0142849535452158E-2</c:v>
                </c:pt>
                <c:pt idx="787">
                  <c:v>3.0158735856734797E-2</c:v>
                </c:pt>
                <c:pt idx="788">
                  <c:v>3.0174253702132468E-2</c:v>
                </c:pt>
                <c:pt idx="789">
                  <c:v>3.0189403063101236E-2</c:v>
                </c:pt>
                <c:pt idx="790">
                  <c:v>3.0204183931299644E-2</c:v>
                </c:pt>
                <c:pt idx="791">
                  <c:v>3.021643108194123E-2</c:v>
                </c:pt>
                <c:pt idx="792">
                  <c:v>3.0230500091188564E-2</c:v>
                </c:pt>
                <c:pt idx="793">
                  <c:v>3.0244200614568218E-2</c:v>
                </c:pt>
                <c:pt idx="794">
                  <c:v>3.0257532644578134E-2</c:v>
                </c:pt>
                <c:pt idx="795">
                  <c:v>3.0270496173918516E-2</c:v>
                </c:pt>
                <c:pt idx="796">
                  <c:v>3.0283091195489623E-2</c:v>
                </c:pt>
                <c:pt idx="797">
                  <c:v>3.0295317702395758E-2</c:v>
                </c:pt>
                <c:pt idx="798">
                  <c:v>3.0307175687941286E-2</c:v>
                </c:pt>
                <c:pt idx="799">
                  <c:v>3.0328457674774031E-2</c:v>
                </c:pt>
                <c:pt idx="800">
                  <c:v>3.0337523122204602E-2</c:v>
                </c:pt>
                <c:pt idx="801">
                  <c:v>3.0348177199390484E-2</c:v>
                </c:pt>
                <c:pt idx="802">
                  <c:v>3.0358483199554028E-2</c:v>
                </c:pt>
                <c:pt idx="803">
                  <c:v>3.0362858253255638E-2</c:v>
                </c:pt>
                <c:pt idx="804">
                  <c:v>3.0379844488288312E-2</c:v>
                </c:pt>
                <c:pt idx="805">
                  <c:v>3.0387518615019708E-2</c:v>
                </c:pt>
                <c:pt idx="806">
                  <c:v>3.0396638187002039E-2</c:v>
                </c:pt>
                <c:pt idx="807">
                  <c:v>3.0407329240991494E-2</c:v>
                </c:pt>
                <c:pt idx="808">
                  <c:v>3.041416251787539E-2</c:v>
                </c:pt>
                <c:pt idx="809">
                  <c:v>3.042260845729091E-2</c:v>
                </c:pt>
                <c:pt idx="810">
                  <c:v>3.0430871033755667E-2</c:v>
                </c:pt>
                <c:pt idx="811">
                  <c:v>3.0438970838572582E-2</c:v>
                </c:pt>
                <c:pt idx="812">
                  <c:v>3.0446928463424401E-2</c:v>
                </c:pt>
                <c:pt idx="813">
                  <c:v>3.0454764500361133E-2</c:v>
                </c:pt>
                <c:pt idx="814">
                  <c:v>3.0462499541783209E-2</c:v>
                </c:pt>
                <c:pt idx="815">
                  <c:v>3.0473784378201235E-2</c:v>
                </c:pt>
                <c:pt idx="816">
                  <c:v>3.0472292377784031E-2</c:v>
                </c:pt>
                <c:pt idx="817">
                  <c:v>3.0485304622019108E-2</c:v>
                </c:pt>
                <c:pt idx="818">
                  <c:v>3.0494679210077761E-2</c:v>
                </c:pt>
                <c:pt idx="819">
                  <c:v>3.0500380573551457E-2</c:v>
                </c:pt>
                <c:pt idx="820">
                  <c:v>3.0507942100814818E-2</c:v>
                </c:pt>
                <c:pt idx="821">
                  <c:v>3.0515546788517294E-2</c:v>
                </c:pt>
                <c:pt idx="822">
                  <c:v>3.0523215231635419E-2</c:v>
                </c:pt>
                <c:pt idx="823">
                  <c:v>3.0532861226826084E-2</c:v>
                </c:pt>
                <c:pt idx="824">
                  <c:v>3.0538825765664523E-2</c:v>
                </c:pt>
                <c:pt idx="825">
                  <c:v>3.0541060498074118E-2</c:v>
                </c:pt>
                <c:pt idx="826">
                  <c:v>3.0549150415255546E-2</c:v>
                </c:pt>
                <c:pt idx="827">
                  <c:v>3.0557406228354636E-2</c:v>
                </c:pt>
                <c:pt idx="828">
                  <c:v>3.0565837285329401E-2</c:v>
                </c:pt>
                <c:pt idx="829">
                  <c:v>3.0572477521696936E-2</c:v>
                </c:pt>
                <c:pt idx="830">
                  <c:v>3.0589173115471609E-2</c:v>
                </c:pt>
                <c:pt idx="831">
                  <c:v>3.0598170630600233E-2</c:v>
                </c:pt>
                <c:pt idx="832">
                  <c:v>3.0607343718913823E-2</c:v>
                </c:pt>
                <c:pt idx="833">
                  <c:v>3.0616692382857556E-2</c:v>
                </c:pt>
                <c:pt idx="834">
                  <c:v>3.0620109641702368E-2</c:v>
                </c:pt>
                <c:pt idx="835">
                  <c:v>3.0633963021229851E-2</c:v>
                </c:pt>
                <c:pt idx="836">
                  <c:v>3.0639604680348185E-2</c:v>
                </c:pt>
                <c:pt idx="837">
                  <c:v>3.0649615508383292E-2</c:v>
                </c:pt>
                <c:pt idx="838">
                  <c:v>3.0666069425838185E-2</c:v>
                </c:pt>
                <c:pt idx="839">
                  <c:v>3.0676471597505785E-2</c:v>
                </c:pt>
                <c:pt idx="840">
                  <c:v>3.0687049363222096E-2</c:v>
                </c:pt>
                <c:pt idx="841">
                  <c:v>3.069780272580518E-2</c:v>
                </c:pt>
                <c:pt idx="842">
                  <c:v>3.0702302842019896E-2</c:v>
                </c:pt>
                <c:pt idx="843">
                  <c:v>3.0713366966775617E-2</c:v>
                </c:pt>
                <c:pt idx="844">
                  <c:v>3.0724606650866314E-2</c:v>
                </c:pt>
                <c:pt idx="845">
                  <c:v>3.0736021897239528E-2</c:v>
                </c:pt>
                <c:pt idx="846">
                  <c:v>3.074761270888671E-2</c:v>
                </c:pt>
                <c:pt idx="847">
                  <c:v>3.0759379088847183E-2</c:v>
                </c:pt>
                <c:pt idx="848">
                  <c:v>3.0771321040204639E-2</c:v>
                </c:pt>
                <c:pt idx="849">
                  <c:v>3.0783438566089321E-2</c:v>
                </c:pt>
                <c:pt idx="850">
                  <c:v>3.0795731669678025E-2</c:v>
                </c:pt>
                <c:pt idx="851">
                  <c:v>3.0817262521154246E-2</c:v>
                </c:pt>
                <c:pt idx="852">
                  <c:v>3.0827679960361409E-2</c:v>
                </c:pt>
                <c:pt idx="853">
                  <c:v>3.0840539431372046E-2</c:v>
                </c:pt>
                <c:pt idx="854">
                  <c:v>3.0853563992139031E-2</c:v>
                </c:pt>
                <c:pt idx="855">
                  <c:v>3.0869697570352048E-2</c:v>
                </c:pt>
                <c:pt idx="856">
                  <c:v>3.0880059217222779E-2</c:v>
                </c:pt>
                <c:pt idx="857">
                  <c:v>3.0895834971683793E-2</c:v>
                </c:pt>
                <c:pt idx="858">
                  <c:v>3.0907067271336366E-2</c:v>
                </c:pt>
                <c:pt idx="859">
                  <c:v>3.0920732867235356E-2</c:v>
                </c:pt>
                <c:pt idx="860">
                  <c:v>3.0934489779303676E-2</c:v>
                </c:pt>
                <c:pt idx="861">
                  <c:v>3.0950668214297782E-2</c:v>
                </c:pt>
                <c:pt idx="862">
                  <c:v>3.0962228360798549E-2</c:v>
                </c:pt>
                <c:pt idx="863">
                  <c:v>3.0976185433811122E-2</c:v>
                </c:pt>
                <c:pt idx="864">
                  <c:v>3.0983163000627437E-2</c:v>
                </c:pt>
                <c:pt idx="865">
                  <c:v>3.1004213650774472E-2</c:v>
                </c:pt>
                <c:pt idx="866">
                  <c:v>3.1018260196251073E-2</c:v>
                </c:pt>
                <c:pt idx="867">
                  <c:v>3.1032311966828461E-2</c:v>
                </c:pt>
                <c:pt idx="868">
                  <c:v>3.1048679611461197E-2</c:v>
                </c:pt>
                <c:pt idx="869">
                  <c:v>3.1060381982501599E-2</c:v>
                </c:pt>
                <c:pt idx="870">
                  <c:v>3.1074375626331897E-2</c:v>
                </c:pt>
                <c:pt idx="871">
                  <c:v>3.1090628054023333E-2</c:v>
                </c:pt>
                <c:pt idx="872">
                  <c:v>3.1102218680211676E-2</c:v>
                </c:pt>
                <c:pt idx="873">
                  <c:v>3.1116043486922984E-2</c:v>
                </c:pt>
                <c:pt idx="874">
                  <c:v>3.1129787410690272E-2</c:v>
                </c:pt>
                <c:pt idx="875">
                  <c:v>3.1145707224113126E-2</c:v>
                </c:pt>
                <c:pt idx="876">
                  <c:v>3.1156983399022099E-2</c:v>
                </c:pt>
                <c:pt idx="877">
                  <c:v>3.1163654653352246E-2</c:v>
                </c:pt>
                <c:pt idx="878">
                  <c:v>3.1174736327572054E-2</c:v>
                </c:pt>
                <c:pt idx="879">
                  <c:v>3.1187929604396234E-2</c:v>
                </c:pt>
                <c:pt idx="880">
                  <c:v>3.1200973891580781E-2</c:v>
                </c:pt>
                <c:pt idx="881">
                  <c:v>3.1213868795371278E-2</c:v>
                </c:pt>
                <c:pt idx="882">
                  <c:v>3.1228820241340851E-2</c:v>
                </c:pt>
                <c:pt idx="883">
                  <c:v>3.1241406782228632E-2</c:v>
                </c:pt>
                <c:pt idx="884">
                  <c:v>3.1262582931073375E-2</c:v>
                </c:pt>
                <c:pt idx="885">
                  <c:v>3.1266131647696607E-2</c:v>
                </c:pt>
                <c:pt idx="886">
                  <c:v>3.127610246440797E-2</c:v>
                </c:pt>
                <c:pt idx="887">
                  <c:v>3.1288101008896542E-2</c:v>
                </c:pt>
                <c:pt idx="888">
                  <c:v>3.129995015065537E-2</c:v>
                </c:pt>
                <c:pt idx="889">
                  <c:v>3.1311649887054517E-2</c:v>
                </c:pt>
                <c:pt idx="890">
                  <c:v>3.1325329089059079E-2</c:v>
                </c:pt>
                <c:pt idx="891">
                  <c:v>3.1336720318018298E-2</c:v>
                </c:pt>
                <c:pt idx="892">
                  <c:v>3.1347962121197642E-2</c:v>
                </c:pt>
                <c:pt idx="893">
                  <c:v>3.1359054496087897E-2</c:v>
                </c:pt>
                <c:pt idx="894">
                  <c:v>3.1374098981683265E-2</c:v>
                </c:pt>
                <c:pt idx="895">
                  <c:v>3.138481684836892E-2</c:v>
                </c:pt>
                <c:pt idx="896">
                  <c:v>3.1395385290860008E-2</c:v>
                </c:pt>
                <c:pt idx="897">
                  <c:v>3.1405804306811003E-2</c:v>
                </c:pt>
                <c:pt idx="898">
                  <c:v>3.1416073893909505E-2</c:v>
                </c:pt>
                <c:pt idx="899">
                  <c:v>3.1426194049876226E-2</c:v>
                </c:pt>
                <c:pt idx="900">
                  <c:v>3.1436164772466337E-2</c:v>
                </c:pt>
                <c:pt idx="901">
                  <c:v>3.1445986059465032E-2</c:v>
                </c:pt>
                <c:pt idx="902">
                  <c:v>3.1457664049336531E-2</c:v>
                </c:pt>
                <c:pt idx="903">
                  <c:v>3.1471166704146063E-2</c:v>
                </c:pt>
                <c:pt idx="904">
                  <c:v>3.1480510079371311E-2</c:v>
                </c:pt>
                <c:pt idx="905">
                  <c:v>3.1489704592611217E-2</c:v>
                </c:pt>
                <c:pt idx="906">
                  <c:v>3.1498752483813133E-2</c:v>
                </c:pt>
                <c:pt idx="907">
                  <c:v>3.150569953717574E-2</c:v>
                </c:pt>
                <c:pt idx="908">
                  <c:v>3.151447041593039E-2</c:v>
                </c:pt>
                <c:pt idx="909">
                  <c:v>3.1523101890587595E-2</c:v>
                </c:pt>
                <c:pt idx="910">
                  <c:v>3.1533998712274761E-2</c:v>
                </c:pt>
                <c:pt idx="911">
                  <c:v>3.1548083260186009E-2</c:v>
                </c:pt>
                <c:pt idx="912">
                  <c:v>3.1556251772128556E-2</c:v>
                </c:pt>
                <c:pt idx="913">
                  <c:v>3.1564292358239029E-2</c:v>
                </c:pt>
                <c:pt idx="914">
                  <c:v>3.1572207495453933E-2</c:v>
                </c:pt>
                <c:pt idx="915">
                  <c:v>3.1574323967052537E-2</c:v>
                </c:pt>
                <c:pt idx="916">
                  <c:v>3.1582015748665926E-2</c:v>
                </c:pt>
                <c:pt idx="917">
                  <c:v>3.158958898027147E-2</c:v>
                </c:pt>
                <c:pt idx="918">
                  <c:v>3.1597046179036407E-2</c:v>
                </c:pt>
                <c:pt idx="919">
                  <c:v>3.1609988145237217E-2</c:v>
                </c:pt>
                <c:pt idx="920">
                  <c:v>3.1617202608208758E-2</c:v>
                </c:pt>
                <c:pt idx="921">
                  <c:v>3.1624308962544707E-2</c:v>
                </c:pt>
                <c:pt idx="922">
                  <c:v>3.1633157078445127E-2</c:v>
                </c:pt>
                <c:pt idx="923">
                  <c:v>3.1638207254991516E-2</c:v>
                </c:pt>
                <c:pt idx="924">
                  <c:v>3.163949365046316E-2</c:v>
                </c:pt>
                <c:pt idx="925">
                  <c:v>3.1651702842457559E-2</c:v>
                </c:pt>
                <c:pt idx="926">
                  <c:v>3.1660130706258609E-2</c:v>
                </c:pt>
                <c:pt idx="927">
                  <c:v>3.1664815545621276E-2</c:v>
                </c:pt>
                <c:pt idx="928">
                  <c:v>3.1665790176921595E-2</c:v>
                </c:pt>
                <c:pt idx="929">
                  <c:v>3.1668516408846971E-2</c:v>
                </c:pt>
                <c:pt idx="930">
                  <c:v>3.1674788431220707E-2</c:v>
                </c:pt>
                <c:pt idx="931">
                  <c:v>3.1680976536196323E-2</c:v>
                </c:pt>
                <c:pt idx="932">
                  <c:v>3.1687080990223229E-2</c:v>
                </c:pt>
                <c:pt idx="933">
                  <c:v>3.1694890619302057E-2</c:v>
                </c:pt>
                <c:pt idx="934">
                  <c:v>3.1700822312006986E-2</c:v>
                </c:pt>
                <c:pt idx="935">
                  <c:v>3.1706670344255332E-2</c:v>
                </c:pt>
                <c:pt idx="936">
                  <c:v>3.1712434715316255E-2</c:v>
                </c:pt>
                <c:pt idx="937">
                  <c:v>3.1718115424469881E-2</c:v>
                </c:pt>
                <c:pt idx="938">
                  <c:v>3.1721951002724562E-2</c:v>
                </c:pt>
                <c:pt idx="939">
                  <c:v>3.1727469879460062E-2</c:v>
                </c:pt>
                <c:pt idx="940">
                  <c:v>3.1732905099472471E-2</c:v>
                </c:pt>
                <c:pt idx="941">
                  <c:v>3.1740758520242766E-2</c:v>
                </c:pt>
                <c:pt idx="942">
                  <c:v>3.1745264017158534E-2</c:v>
                </c:pt>
                <c:pt idx="943">
                  <c:v>3.1750442740332785E-2</c:v>
                </c:pt>
                <c:pt idx="944">
                  <c:v>3.1755537796852772E-2</c:v>
                </c:pt>
                <c:pt idx="945">
                  <c:v>3.1763375271922585E-2</c:v>
                </c:pt>
                <c:pt idx="946">
                  <c:v>3.1764457514051013E-2</c:v>
                </c:pt>
                <c:pt idx="947">
                  <c:v>3.176860919588248E-2</c:v>
                </c:pt>
                <c:pt idx="948">
                  <c:v>3.1773375138670748E-2</c:v>
                </c:pt>
                <c:pt idx="949">
                  <c:v>3.1778057419033078E-2</c:v>
                </c:pt>
                <c:pt idx="950">
                  <c:v>3.1782656036386948E-2</c:v>
                </c:pt>
                <c:pt idx="951">
                  <c:v>3.178717099016222E-2</c:v>
                </c:pt>
                <c:pt idx="952">
                  <c:v>3.1791602279797999E-2</c:v>
                </c:pt>
                <c:pt idx="953">
                  <c:v>3.1795949904742694E-2</c:v>
                </c:pt>
                <c:pt idx="954">
                  <c:v>3.1800213864457513E-2</c:v>
                </c:pt>
                <c:pt idx="955">
                  <c:v>3.181439007037138E-2</c:v>
                </c:pt>
                <c:pt idx="956">
                  <c:v>3.1816793715830759E-2</c:v>
                </c:pt>
                <c:pt idx="957">
                  <c:v>3.1820778541646742E-2</c:v>
                </c:pt>
                <c:pt idx="958">
                  <c:v>3.1824679663533778E-2</c:v>
                </c:pt>
                <c:pt idx="959">
                  <c:v>3.1823567365724496E-2</c:v>
                </c:pt>
                <c:pt idx="960">
                  <c:v>3.1827318028338651E-2</c:v>
                </c:pt>
                <c:pt idx="961">
                  <c:v>3.1830985007567328E-2</c:v>
                </c:pt>
                <c:pt idx="962">
                  <c:v>3.1834568302949715E-2</c:v>
                </c:pt>
                <c:pt idx="963">
                  <c:v>3.1838067914036754E-2</c:v>
                </c:pt>
                <c:pt idx="964">
                  <c:v>3.1846328585210609E-2</c:v>
                </c:pt>
                <c:pt idx="965">
                  <c:v>3.1849643766250407E-2</c:v>
                </c:pt>
                <c:pt idx="966">
                  <c:v>3.1852875239676455E-2</c:v>
                </c:pt>
                <c:pt idx="967">
                  <c:v>3.1856023005076194E-2</c:v>
                </c:pt>
                <c:pt idx="968">
                  <c:v>3.1854310690016062E-2</c:v>
                </c:pt>
                <c:pt idx="969">
                  <c:v>3.1857308186465143E-2</c:v>
                </c:pt>
                <c:pt idx="970">
                  <c:v>3.1860221995762161E-2</c:v>
                </c:pt>
                <c:pt idx="971">
                  <c:v>3.1869351018120246E-2</c:v>
                </c:pt>
                <c:pt idx="972">
                  <c:v>3.1870506197994281E-2</c:v>
                </c:pt>
                <c:pt idx="973">
                  <c:v>3.1873151707173746E-2</c:v>
                </c:pt>
                <c:pt idx="974">
                  <c:v>3.1877270302636103E-2</c:v>
                </c:pt>
                <c:pt idx="975">
                  <c:v>3.187819159336127E-2</c:v>
                </c:pt>
                <c:pt idx="976">
                  <c:v>3.1875947401596487E-2</c:v>
                </c:pt>
                <c:pt idx="977">
                  <c:v>3.1882896634528694E-2</c:v>
                </c:pt>
                <c:pt idx="978">
                  <c:v>3.1886657291129133E-2</c:v>
                </c:pt>
                <c:pt idx="979">
                  <c:v>3.1887266828273211E-2</c:v>
                </c:pt>
                <c:pt idx="980">
                  <c:v>3.1884757220069913E-2</c:v>
                </c:pt>
                <c:pt idx="981">
                  <c:v>3.1883713631134632E-2</c:v>
                </c:pt>
                <c:pt idx="982">
                  <c:v>3.1885634787331849E-2</c:v>
                </c:pt>
                <c:pt idx="983">
                  <c:v>3.1887472267158046E-2</c:v>
                </c:pt>
                <c:pt idx="984">
                  <c:v>3.1889226070384892E-2</c:v>
                </c:pt>
                <c:pt idx="985">
                  <c:v>3.1892391560491611E-2</c:v>
                </c:pt>
                <c:pt idx="986">
                  <c:v>3.1893972171825297E-2</c:v>
                </c:pt>
                <c:pt idx="987">
                  <c:v>3.1895469098576643E-2</c:v>
                </c:pt>
                <c:pt idx="988">
                  <c:v>3.1896882340558978E-2</c:v>
                </c:pt>
                <c:pt idx="989">
                  <c:v>3.1898211897594876E-2</c:v>
                </c:pt>
                <c:pt idx="990">
                  <c:v>3.1897991669688978E-2</c:v>
                </c:pt>
                <c:pt idx="991">
                  <c:v>3.1899159731203004E-2</c:v>
                </c:pt>
                <c:pt idx="992">
                  <c:v>3.1900244114666028E-2</c:v>
                </c:pt>
                <c:pt idx="993">
                  <c:v>3.1901380946959747E-2</c:v>
                </c:pt>
                <c:pt idx="994">
                  <c:v>3.1903604403142029E-2</c:v>
                </c:pt>
                <c:pt idx="995">
                  <c:v>3.1904431847381752E-2</c:v>
                </c:pt>
                <c:pt idx="996">
                  <c:v>3.1905175605732479E-2</c:v>
                </c:pt>
                <c:pt idx="997">
                  <c:v>3.1905835678101555E-2</c:v>
                </c:pt>
                <c:pt idx="998">
                  <c:v>3.1904993169553274E-2</c:v>
                </c:pt>
                <c:pt idx="999">
                  <c:v>3.1905491803468869E-2</c:v>
                </c:pt>
                <c:pt idx="1000">
                  <c:v>3.190590675854646E-2</c:v>
                </c:pt>
                <c:pt idx="1001">
                  <c:v>3.1906238034734379E-2</c:v>
                </c:pt>
                <c:pt idx="1002">
                  <c:v>3.1906485631992436E-2</c:v>
                </c:pt>
                <c:pt idx="1003">
                  <c:v>3.1906649550288831E-2</c:v>
                </c:pt>
                <c:pt idx="1004">
                  <c:v>3.1906729789604571E-2</c:v>
                </c:pt>
                <c:pt idx="1005">
                  <c:v>3.190672634992818E-2</c:v>
                </c:pt>
                <c:pt idx="1006">
                  <c:v>3.1906639231260546E-2</c:v>
                </c:pt>
                <c:pt idx="1007">
                  <c:v>3.1914652377394555E-2</c:v>
                </c:pt>
                <c:pt idx="1008">
                  <c:v>3.1913005174646132E-2</c:v>
                </c:pt>
                <c:pt idx="1009">
                  <c:v>3.1912638369218378E-2</c:v>
                </c:pt>
                <c:pt idx="1010">
                  <c:v>3.1912192070004446E-2</c:v>
                </c:pt>
                <c:pt idx="1011">
                  <c:v>3.190764383335204E-2</c:v>
                </c:pt>
                <c:pt idx="1012">
                  <c:v>3.1907061099787908E-2</c:v>
                </c:pt>
                <c:pt idx="1013">
                  <c:v>3.1906406684658606E-2</c:v>
                </c:pt>
                <c:pt idx="1014">
                  <c:v>3.190568359099541E-2</c:v>
                </c:pt>
                <c:pt idx="1015">
                  <c:v>3.1904894821831328E-2</c:v>
                </c:pt>
                <c:pt idx="1016">
                  <c:v>3.1908010405791699E-2</c:v>
                </c:pt>
                <c:pt idx="1017">
                  <c:v>3.1907090400449256E-2</c:v>
                </c:pt>
                <c:pt idx="1018">
                  <c:v>3.1906114544320019E-2</c:v>
                </c:pt>
                <c:pt idx="1019">
                  <c:v>3.1905085792783582E-2</c:v>
                </c:pt>
                <c:pt idx="1020">
                  <c:v>3.1900070949750094E-2</c:v>
                </c:pt>
                <c:pt idx="1021">
                  <c:v>3.1898951191326401E-2</c:v>
                </c:pt>
                <c:pt idx="1022">
                  <c:v>3.189778677863904E-2</c:v>
                </c:pt>
                <c:pt idx="1023">
                  <c:v>3.1903114374586095E-2</c:v>
                </c:pt>
                <c:pt idx="1024">
                  <c:v>3.1900557387737838E-2</c:v>
                </c:pt>
                <c:pt idx="1025">
                  <c:v>3.1897967981021229E-2</c:v>
                </c:pt>
                <c:pt idx="1026">
                  <c:v>3.1897954761451804E-2</c:v>
                </c:pt>
                <c:pt idx="1027">
                  <c:v>3.1895306190602178E-2</c:v>
                </c:pt>
                <c:pt idx="1028">
                  <c:v>3.1893934372006258E-2</c:v>
                </c:pt>
                <c:pt idx="1029">
                  <c:v>3.189253921159884E-2</c:v>
                </c:pt>
                <c:pt idx="1030">
                  <c:v>3.1891123664707095E-2</c:v>
                </c:pt>
                <c:pt idx="1031">
                  <c:v>3.1890989930906777E-2</c:v>
                </c:pt>
                <c:pt idx="1032">
                  <c:v>3.1888243232735015E-2</c:v>
                </c:pt>
                <c:pt idx="1033">
                  <c:v>3.1881591862345293E-2</c:v>
                </c:pt>
                <c:pt idx="1034">
                  <c:v>3.1880126336054637E-2</c:v>
                </c:pt>
                <c:pt idx="1035">
                  <c:v>3.1878654875577221E-2</c:v>
                </c:pt>
                <c:pt idx="1036">
                  <c:v>3.1877178227645811E-2</c:v>
                </c:pt>
                <c:pt idx="1037">
                  <c:v>3.1876992446316102E-2</c:v>
                </c:pt>
                <c:pt idx="1038">
                  <c:v>3.1875504925368593E-2</c:v>
                </c:pt>
                <c:pt idx="1039">
                  <c:v>3.1879192697465947E-2</c:v>
                </c:pt>
                <c:pt idx="1040">
                  <c:v>3.1872514324279858E-2</c:v>
                </c:pt>
                <c:pt idx="1041">
                  <c:v>3.1871011244162653E-2</c:v>
                </c:pt>
                <c:pt idx="1042">
                  <c:v>3.1868209434964538E-2</c:v>
                </c:pt>
                <c:pt idx="1043">
                  <c:v>3.1866479926459773E-2</c:v>
                </c:pt>
                <c:pt idx="1044">
                  <c:v>3.1865178350028965E-2</c:v>
                </c:pt>
                <c:pt idx="1045">
                  <c:v>3.1863436988065326E-2</c:v>
                </c:pt>
                <c:pt idx="1046">
                  <c:v>3.1863418048313955E-2</c:v>
                </c:pt>
                <c:pt idx="1047">
                  <c:v>3.1861883850174057E-2</c:v>
                </c:pt>
                <c:pt idx="1048">
                  <c:v>3.1860344465739487E-2</c:v>
                </c:pt>
                <c:pt idx="1049">
                  <c:v>3.1858799895020731E-2</c:v>
                </c:pt>
                <c:pt idx="1050">
                  <c:v>3.1856139993490663E-2</c:v>
                </c:pt>
                <c:pt idx="1051">
                  <c:v>3.1854183712396116E-2</c:v>
                </c:pt>
                <c:pt idx="1052">
                  <c:v>3.1852623349421905E-2</c:v>
                </c:pt>
                <c:pt idx="1053">
                  <c:v>3.1851057800662261E-2</c:v>
                </c:pt>
                <c:pt idx="1054">
                  <c:v>3.1849487066128612E-2</c:v>
                </c:pt>
                <c:pt idx="1055">
                  <c:v>3.1847911145833692E-2</c:v>
                </c:pt>
                <c:pt idx="1056">
                  <c:v>3.1846330039789358E-2</c:v>
                </c:pt>
                <c:pt idx="1057">
                  <c:v>3.1844743748008789E-2</c:v>
                </c:pt>
                <c:pt idx="1058">
                  <c:v>3.184315227050253E-2</c:v>
                </c:pt>
                <c:pt idx="1059">
                  <c:v>3.1846695175535157E-2</c:v>
                </c:pt>
                <c:pt idx="1060">
                  <c:v>3.1843806861713543E-2</c:v>
                </c:pt>
                <c:pt idx="1061">
                  <c:v>3.1842198292557182E-2</c:v>
                </c:pt>
                <c:pt idx="1062">
                  <c:v>3.1840584536384595E-2</c:v>
                </c:pt>
                <c:pt idx="1063">
                  <c:v>3.1835117097533339E-2</c:v>
                </c:pt>
                <c:pt idx="1064">
                  <c:v>3.1838623834154096E-2</c:v>
                </c:pt>
                <c:pt idx="1065">
                  <c:v>3.1832215728334161E-2</c:v>
                </c:pt>
                <c:pt idx="1066">
                  <c:v>3.1834077641785245E-2</c:v>
                </c:pt>
                <c:pt idx="1067">
                  <c:v>3.1833718780123199E-2</c:v>
                </c:pt>
                <c:pt idx="1068">
                  <c:v>3.1830793072719653E-2</c:v>
                </c:pt>
                <c:pt idx="1069">
                  <c:v>3.1829143007789981E-2</c:v>
                </c:pt>
                <c:pt idx="1070">
                  <c:v>3.1827487755947369E-2</c:v>
                </c:pt>
                <c:pt idx="1071">
                  <c:v>3.1825827317204326E-2</c:v>
                </c:pt>
                <c:pt idx="1072">
                  <c:v>3.1824161691572962E-2</c:v>
                </c:pt>
                <c:pt idx="1073">
                  <c:v>3.1822490879067959E-2</c:v>
                </c:pt>
                <c:pt idx="1074">
                  <c:v>3.1820814879700995E-2</c:v>
                </c:pt>
                <c:pt idx="1075">
                  <c:v>3.1821687115717104E-2</c:v>
                </c:pt>
                <c:pt idx="1076">
                  <c:v>3.1813618930698485E-2</c:v>
                </c:pt>
                <c:pt idx="1077">
                  <c:v>3.1815755760565702E-2</c:v>
                </c:pt>
                <c:pt idx="1078">
                  <c:v>3.1815334155967247E-2</c:v>
                </c:pt>
                <c:pt idx="1079">
                  <c:v>3.1812357080412391E-2</c:v>
                </c:pt>
                <c:pt idx="1080">
                  <c:v>3.1810649960156638E-2</c:v>
                </c:pt>
                <c:pt idx="1081">
                  <c:v>3.1808937653132682E-2</c:v>
                </c:pt>
                <c:pt idx="1082">
                  <c:v>3.1807220159354353E-2</c:v>
                </c:pt>
                <c:pt idx="1083">
                  <c:v>3.1806770017930232E-2</c:v>
                </c:pt>
                <c:pt idx="1084">
                  <c:v>3.180376961158727E-2</c:v>
                </c:pt>
                <c:pt idx="1085">
                  <c:v>3.1796950822805828E-2</c:v>
                </c:pt>
                <c:pt idx="1086">
                  <c:v>3.1795214672671671E-2</c:v>
                </c:pt>
                <c:pt idx="1087">
                  <c:v>3.179347333763087E-2</c:v>
                </c:pt>
                <c:pt idx="1088">
                  <c:v>3.1791726817697992E-2</c:v>
                </c:pt>
                <c:pt idx="1089">
                  <c:v>3.1789975112885852E-2</c:v>
                </c:pt>
                <c:pt idx="1090">
                  <c:v>3.1789487003221088E-2</c:v>
                </c:pt>
                <c:pt idx="1091">
                  <c:v>3.1787724403949273E-2</c:v>
                </c:pt>
                <c:pt idx="1092">
                  <c:v>3.1785956619394928E-2</c:v>
                </c:pt>
                <c:pt idx="1093">
                  <c:v>3.1784183649570794E-2</c:v>
                </c:pt>
                <c:pt idx="1094">
                  <c:v>3.1781138816109139E-2</c:v>
                </c:pt>
                <c:pt idx="1095">
                  <c:v>3.1779856278143004E-2</c:v>
                </c:pt>
                <c:pt idx="1096">
                  <c:v>3.1777568003719052E-2</c:v>
                </c:pt>
                <c:pt idx="1097">
                  <c:v>3.1775774820362111E-2</c:v>
                </c:pt>
                <c:pt idx="1098">
                  <c:v>3.1775241021886273E-2</c:v>
                </c:pt>
                <c:pt idx="1099">
                  <c:v>3.1773436940733674E-2</c:v>
                </c:pt>
                <c:pt idx="1100">
                  <c:v>3.1771627674408345E-2</c:v>
                </c:pt>
                <c:pt idx="1101">
                  <c:v>3.1769813222923902E-2</c:v>
                </c:pt>
                <c:pt idx="1102">
                  <c:v>3.1767993586295715E-2</c:v>
                </c:pt>
                <c:pt idx="1103">
                  <c:v>3.1764906840819951E-2</c:v>
                </c:pt>
                <c:pt idx="1104">
                  <c:v>3.1763077364459935E-2</c:v>
                </c:pt>
                <c:pt idx="1105">
                  <c:v>3.1761242703441467E-2</c:v>
                </c:pt>
                <c:pt idx="1106">
                  <c:v>3.1759402857778243E-2</c:v>
                </c:pt>
                <c:pt idx="1107">
                  <c:v>3.1757557827484836E-2</c:v>
                </c:pt>
                <c:pt idx="1108">
                  <c:v>3.1755707612575373E-2</c:v>
                </c:pt>
                <c:pt idx="1109">
                  <c:v>3.1753852213063996E-2</c:v>
                </c:pt>
                <c:pt idx="1110">
                  <c:v>3.1751991628964832E-2</c:v>
                </c:pt>
                <c:pt idx="1111">
                  <c:v>3.1756414420425129E-2</c:v>
                </c:pt>
                <c:pt idx="1112">
                  <c:v>3.1753283573607891E-2</c:v>
                </c:pt>
                <c:pt idx="1113">
                  <c:v>3.1751405297342557E-2</c:v>
                </c:pt>
                <c:pt idx="1114">
                  <c:v>3.1749521834775238E-2</c:v>
                </c:pt>
                <c:pt idx="1115">
                  <c:v>3.1744041074852992E-2</c:v>
                </c:pt>
                <c:pt idx="1116">
                  <c:v>3.1746994431364944E-2</c:v>
                </c:pt>
                <c:pt idx="1117">
                  <c:v>3.1743840329410473E-2</c:v>
                </c:pt>
                <c:pt idx="1118">
                  <c:v>3.1741936121783866E-2</c:v>
                </c:pt>
                <c:pt idx="1119">
                  <c:v>3.1740026727930457E-2</c:v>
                </c:pt>
                <c:pt idx="1120">
                  <c:v>3.1738112147864511E-2</c:v>
                </c:pt>
                <c:pt idx="1121">
                  <c:v>3.1737444774804363E-2</c:v>
                </c:pt>
                <c:pt idx="1122">
                  <c:v>3.1734267429155492E-2</c:v>
                </c:pt>
                <c:pt idx="1123">
                  <c:v>3.1732337290543096E-2</c:v>
                </c:pt>
                <c:pt idx="1124">
                  <c:v>3.173040196577865E-2</c:v>
                </c:pt>
                <c:pt idx="1125">
                  <c:v>3.1728461454878142E-2</c:v>
                </c:pt>
                <c:pt idx="1126">
                  <c:v>3.17265157578554E-2</c:v>
                </c:pt>
                <c:pt idx="1127">
                  <c:v>3.1724564874727273E-2</c:v>
                </c:pt>
                <c:pt idx="1128">
                  <c:v>3.1722608805508028E-2</c:v>
                </c:pt>
                <c:pt idx="1129">
                  <c:v>3.1720647550214073E-2</c:v>
                </c:pt>
                <c:pt idx="1130">
                  <c:v>3.1718681108860107E-2</c:v>
                </c:pt>
                <c:pt idx="1131">
                  <c:v>3.1717956466766929E-2</c:v>
                </c:pt>
                <c:pt idx="1132">
                  <c:v>3.1714732668033915E-2</c:v>
                </c:pt>
                <c:pt idx="1133">
                  <c:v>3.1712750668593241E-2</c:v>
                </c:pt>
                <c:pt idx="1134">
                  <c:v>3.1710763483154769E-2</c:v>
                </c:pt>
                <c:pt idx="1135">
                  <c:v>3.171001592151506E-2</c:v>
                </c:pt>
                <c:pt idx="1136">
                  <c:v>3.1706773554347527E-2</c:v>
                </c:pt>
                <c:pt idx="1137">
                  <c:v>3.1699796137453592E-2</c:v>
                </c:pt>
                <c:pt idx="1138">
                  <c:v>3.1697790390862013E-2</c:v>
                </c:pt>
                <c:pt idx="1139">
                  <c:v>3.1695779460115009E-2</c:v>
                </c:pt>
                <c:pt idx="1140">
                  <c:v>3.1693763345227159E-2</c:v>
                </c:pt>
                <c:pt idx="1141">
                  <c:v>3.1692983499145316E-2</c:v>
                </c:pt>
                <c:pt idx="1142">
                  <c:v>3.1690956468707746E-2</c:v>
                </c:pt>
                <c:pt idx="1143">
                  <c:v>3.1688924253735623E-2</c:v>
                </c:pt>
                <c:pt idx="1144">
                  <c:v>3.1691846291409635E-2</c:v>
                </c:pt>
                <c:pt idx="1145">
                  <c:v>3.1684844270252692E-2</c:v>
                </c:pt>
                <c:pt idx="1146">
                  <c:v>3.1681557789821888E-2</c:v>
                </c:pt>
                <c:pt idx="1147">
                  <c:v>3.1679505386387058E-2</c:v>
                </c:pt>
                <c:pt idx="1148">
                  <c:v>3.1677447798936803E-2</c:v>
                </c:pt>
                <c:pt idx="1149">
                  <c:v>3.1675385027487457E-2</c:v>
                </c:pt>
                <c:pt idx="1150">
                  <c:v>3.1674553583302199E-2</c:v>
                </c:pt>
                <c:pt idx="1151">
                  <c:v>3.1672479892626761E-2</c:v>
                </c:pt>
                <c:pt idx="1152">
                  <c:v>3.1670401017559503E-2</c:v>
                </c:pt>
                <c:pt idx="1153">
                  <c:v>3.1668316958117566E-2</c:v>
                </c:pt>
                <c:pt idx="1154">
                  <c:v>3.1661628594567962E-2</c:v>
                </c:pt>
                <c:pt idx="1155">
                  <c:v>3.1663234087071307E-2</c:v>
                </c:pt>
                <c:pt idx="1156">
                  <c:v>3.166113225275153E-2</c:v>
                </c:pt>
                <c:pt idx="1157">
                  <c:v>3.165749148188577E-2</c:v>
                </c:pt>
                <c:pt idx="1158">
                  <c:v>3.1656913031218058E-2</c:v>
                </c:pt>
                <c:pt idx="1159">
                  <c:v>3.1654795644037309E-2</c:v>
                </c:pt>
                <c:pt idx="1160">
                  <c:v>3.1652673072602645E-2</c:v>
                </c:pt>
                <c:pt idx="1161">
                  <c:v>3.1649010823293154E-2</c:v>
                </c:pt>
                <c:pt idx="1162">
                  <c:v>3.1649642023930641E-2</c:v>
                </c:pt>
                <c:pt idx="1163">
                  <c:v>3.1648732451426631E-2</c:v>
                </c:pt>
                <c:pt idx="1164">
                  <c:v>3.1646588028454825E-2</c:v>
                </c:pt>
                <c:pt idx="1165">
                  <c:v>3.1644438366002871E-2</c:v>
                </c:pt>
                <c:pt idx="1166">
                  <c:v>3.1642283267495394E-2</c:v>
                </c:pt>
                <c:pt idx="1167">
                  <c:v>3.1638895779556281E-2</c:v>
                </c:pt>
                <c:pt idx="1168">
                  <c:v>3.1636729813911621E-2</c:v>
                </c:pt>
                <c:pt idx="1169">
                  <c:v>3.1634557780418668E-2</c:v>
                </c:pt>
                <c:pt idx="1170">
                  <c:v>3.1631755894554366E-2</c:v>
                </c:pt>
                <c:pt idx="1171">
                  <c:v>3.163019462665994E-2</c:v>
                </c:pt>
                <c:pt idx="1172">
                  <c:v>3.1628912466401253E-2</c:v>
                </c:pt>
                <c:pt idx="1173">
                  <c:v>3.162702691965686E-2</c:v>
                </c:pt>
                <c:pt idx="1174">
                  <c:v>3.1624820426140697E-2</c:v>
                </c:pt>
                <c:pt idx="1175">
                  <c:v>3.162351022526675E-2</c:v>
                </c:pt>
                <c:pt idx="1176">
                  <c:v>3.1619165098539397E-2</c:v>
                </c:pt>
                <c:pt idx="1177">
                  <c:v>3.1616936573287846E-2</c:v>
                </c:pt>
                <c:pt idx="1178">
                  <c:v>3.1614699992961001E-2</c:v>
                </c:pt>
                <c:pt idx="1179">
                  <c:v>3.1612455136761058E-2</c:v>
                </c:pt>
                <c:pt idx="1180">
                  <c:v>3.1612634419708983E-2</c:v>
                </c:pt>
                <c:pt idx="1181">
                  <c:v>3.1609155117856655E-2</c:v>
                </c:pt>
                <c:pt idx="1182">
                  <c:v>3.1606883173608269E-2</c:v>
                </c:pt>
                <c:pt idx="1183">
                  <c:v>3.1604602059753073E-2</c:v>
                </c:pt>
                <c:pt idx="1184">
                  <c:v>3.160231155668021E-2</c:v>
                </c:pt>
                <c:pt idx="1185">
                  <c:v>3.1600011444779266E-2</c:v>
                </c:pt>
                <c:pt idx="1186">
                  <c:v>3.1597701504442001E-2</c:v>
                </c:pt>
                <c:pt idx="1187">
                  <c:v>3.1595381516061026E-2</c:v>
                </c:pt>
                <c:pt idx="1188">
                  <c:v>3.1592717515330583E-2</c:v>
                </c:pt>
                <c:pt idx="1189">
                  <c:v>3.1586752536940543E-2</c:v>
                </c:pt>
                <c:pt idx="1190">
                  <c:v>3.1585945636909689E-2</c:v>
                </c:pt>
                <c:pt idx="1191">
                  <c:v>3.1583585259691613E-2</c:v>
                </c:pt>
                <c:pt idx="1192">
                  <c:v>3.1581213926651794E-2</c:v>
                </c:pt>
                <c:pt idx="1193">
                  <c:v>3.1578831637723029E-2</c:v>
                </c:pt>
                <c:pt idx="1194">
                  <c:v>3.1576438392942656E-2</c:v>
                </c:pt>
                <c:pt idx="1195">
                  <c:v>3.1573689840773494E-2</c:v>
                </c:pt>
                <c:pt idx="1196">
                  <c:v>3.157161903598607E-2</c:v>
                </c:pt>
                <c:pt idx="1197">
                  <c:v>3.1569192923888913E-2</c:v>
                </c:pt>
                <c:pt idx="1198">
                  <c:v>3.1567954652190339E-2</c:v>
                </c:pt>
                <c:pt idx="1199">
                  <c:v>3.1562759536755462E-2</c:v>
                </c:pt>
                <c:pt idx="1200">
                  <c:v>3.156184885359635E-2</c:v>
                </c:pt>
                <c:pt idx="1201">
                  <c:v>3.1560574725546339E-2</c:v>
                </c:pt>
                <c:pt idx="1202">
                  <c:v>3.155689802880271E-2</c:v>
                </c:pt>
                <c:pt idx="1203">
                  <c:v>3.1554406183147178E-2</c:v>
                </c:pt>
                <c:pt idx="1204">
                  <c:v>3.1551903382040156E-2</c:v>
                </c:pt>
                <c:pt idx="1205">
                  <c:v>3.1549389625522929E-2</c:v>
                </c:pt>
                <c:pt idx="1206">
                  <c:v>3.1545312657256776E-2</c:v>
                </c:pt>
                <c:pt idx="1207">
                  <c:v>3.154277642801203E-2</c:v>
                </c:pt>
                <c:pt idx="1208">
                  <c:v>3.1540229244418259E-2</c:v>
                </c:pt>
                <c:pt idx="1209">
                  <c:v>3.1537671106516972E-2</c:v>
                </c:pt>
                <c:pt idx="1210">
                  <c:v>3.1535102014350121E-2</c:v>
                </c:pt>
                <c:pt idx="1211">
                  <c:v>3.1532521967958783E-2</c:v>
                </c:pt>
                <c:pt idx="1212">
                  <c:v>3.1529930967385794E-2</c:v>
                </c:pt>
                <c:pt idx="1213">
                  <c:v>3.1527329012672668E-2</c:v>
                </c:pt>
                <c:pt idx="1214">
                  <c:v>3.152589874262119E-2</c:v>
                </c:pt>
                <c:pt idx="1215">
                  <c:v>3.1525637041440638E-2</c:v>
                </c:pt>
                <c:pt idx="1216">
                  <c:v>3.1522999189934717E-2</c:v>
                </c:pt>
                <c:pt idx="1217">
                  <c:v>3.1520350381671558E-2</c:v>
                </c:pt>
                <c:pt idx="1218">
                  <c:v>3.1517690616693295E-2</c:v>
                </c:pt>
                <c:pt idx="1219">
                  <c:v>3.1513842375411563E-2</c:v>
                </c:pt>
                <c:pt idx="1220">
                  <c:v>3.1511161712549168E-2</c:v>
                </c:pt>
                <c:pt idx="1221">
                  <c:v>3.1507699047915456E-2</c:v>
                </c:pt>
                <c:pt idx="1222">
                  <c:v>3.1504993343625769E-2</c:v>
                </c:pt>
                <c:pt idx="1223">
                  <c:v>3.1505796079418641E-2</c:v>
                </c:pt>
                <c:pt idx="1224">
                  <c:v>3.1503065405443099E-2</c:v>
                </c:pt>
                <c:pt idx="1225">
                  <c:v>3.1500323773222497E-2</c:v>
                </c:pt>
                <c:pt idx="1226">
                  <c:v>3.1497571182803677E-2</c:v>
                </c:pt>
                <c:pt idx="1227">
                  <c:v>3.1491300489794864E-2</c:v>
                </c:pt>
                <c:pt idx="1228">
                  <c:v>3.1488529052868357E-2</c:v>
                </c:pt>
                <c:pt idx="1229">
                  <c:v>3.1485746660661007E-2</c:v>
                </c:pt>
                <c:pt idx="1230">
                  <c:v>3.1482953313217384E-2</c:v>
                </c:pt>
                <c:pt idx="1231">
                  <c:v>3.1483643859348306E-2</c:v>
                </c:pt>
                <c:pt idx="1232">
                  <c:v>3.1480825520710999E-2</c:v>
                </c:pt>
                <c:pt idx="1233">
                  <c:v>3.1477996224200375E-2</c:v>
                </c:pt>
                <c:pt idx="1234">
                  <c:v>3.1476317773490858E-2</c:v>
                </c:pt>
                <c:pt idx="1235">
                  <c:v>3.1472304757751708E-2</c:v>
                </c:pt>
                <c:pt idx="1236">
                  <c:v>3.1465963171207159E-2</c:v>
                </c:pt>
                <c:pt idx="1237">
                  <c:v>3.1466569460382642E-2</c:v>
                </c:pt>
                <c:pt idx="1238">
                  <c:v>3.1464843053156305E-2</c:v>
                </c:pt>
                <c:pt idx="1239">
                  <c:v>3.1460790332476091E-2</c:v>
                </c:pt>
                <c:pt idx="1240">
                  <c:v>3.1454417311051121E-2</c:v>
                </c:pt>
                <c:pt idx="1241">
                  <c:v>3.1450348756236028E-2</c:v>
                </c:pt>
                <c:pt idx="1242">
                  <c:v>3.144742498549271E-2</c:v>
                </c:pt>
                <c:pt idx="1243">
                  <c:v>3.1444490261047717E-2</c:v>
                </c:pt>
                <c:pt idx="1244">
                  <c:v>3.1441544582950225E-2</c:v>
                </c:pt>
                <c:pt idx="1245">
                  <c:v>3.1439738505023393E-2</c:v>
                </c:pt>
                <c:pt idx="1246">
                  <c:v>3.1436769880188481E-2</c:v>
                </c:pt>
                <c:pt idx="1247">
                  <c:v>3.1433790300924067E-2</c:v>
                </c:pt>
                <c:pt idx="1248">
                  <c:v>3.1430799767279083E-2</c:v>
                </c:pt>
                <c:pt idx="1249">
                  <c:v>3.1427798279302456E-2</c:v>
                </c:pt>
                <c:pt idx="1250">
                  <c:v>3.1423640490349646E-2</c:v>
                </c:pt>
                <c:pt idx="1251">
                  <c:v>3.1420618138037044E-2</c:v>
                </c:pt>
                <c:pt idx="1252">
                  <c:v>3.1417584832461536E-2</c:v>
                </c:pt>
                <c:pt idx="1253">
                  <c:v>3.1414104785422864E-2</c:v>
                </c:pt>
                <c:pt idx="1254">
                  <c:v>3.1412626526180869E-2</c:v>
                </c:pt>
                <c:pt idx="1255">
                  <c:v>3.1409559313259193E-2</c:v>
                </c:pt>
                <c:pt idx="1256">
                  <c:v>3.1406481146353998E-2</c:v>
                </c:pt>
                <c:pt idx="1257">
                  <c:v>3.1401621895539814E-2</c:v>
                </c:pt>
                <c:pt idx="1258">
                  <c:v>3.1398711371430153E-2</c:v>
                </c:pt>
                <c:pt idx="1259">
                  <c:v>3.1396045006258422E-2</c:v>
                </c:pt>
                <c:pt idx="1260">
                  <c:v>3.1392924076380814E-2</c:v>
                </c:pt>
                <c:pt idx="1261">
                  <c:v>3.138979219369268E-2</c:v>
                </c:pt>
                <c:pt idx="1262">
                  <c:v>3.1386649358245845E-2</c:v>
                </c:pt>
                <c:pt idx="1263">
                  <c:v>3.1383495570091256E-2</c:v>
                </c:pt>
                <c:pt idx="1264">
                  <c:v>3.1380330829282065E-2</c:v>
                </c:pt>
                <c:pt idx="1265">
                  <c:v>3.1377155135868334E-2</c:v>
                </c:pt>
                <c:pt idx="1266">
                  <c:v>3.1373968489902329E-2</c:v>
                </c:pt>
                <c:pt idx="1267">
                  <c:v>3.1376407882935886E-2</c:v>
                </c:pt>
                <c:pt idx="1268">
                  <c:v>3.1372067766184036E-2</c:v>
                </c:pt>
                <c:pt idx="1269">
                  <c:v>3.1368844019181788E-2</c:v>
                </c:pt>
                <c:pt idx="1270">
                  <c:v>3.1365609316179127E-2</c:v>
                </c:pt>
                <c:pt idx="1271">
                  <c:v>3.1358994199788853E-2</c:v>
                </c:pt>
                <c:pt idx="1272">
                  <c:v>3.13557407761779E-2</c:v>
                </c:pt>
                <c:pt idx="1273">
                  <c:v>3.1352476399470156E-2</c:v>
                </c:pt>
                <c:pt idx="1274">
                  <c:v>3.1349201069719349E-2</c:v>
                </c:pt>
                <c:pt idx="1275">
                  <c:v>3.1345914786979651E-2</c:v>
                </c:pt>
                <c:pt idx="1276">
                  <c:v>3.1345971025190905E-2</c:v>
                </c:pt>
                <c:pt idx="1277">
                  <c:v>3.1342659631707612E-2</c:v>
                </c:pt>
                <c:pt idx="1278">
                  <c:v>3.1339337282661847E-2</c:v>
                </c:pt>
                <c:pt idx="1279">
                  <c:v>3.1336003978108179E-2</c:v>
                </c:pt>
                <c:pt idx="1280">
                  <c:v>3.1329319080335538E-2</c:v>
                </c:pt>
                <c:pt idx="1281">
                  <c:v>3.1325967080799891E-2</c:v>
                </c:pt>
                <c:pt idx="1282">
                  <c:v>3.1322604128657561E-2</c:v>
                </c:pt>
                <c:pt idx="1283">
                  <c:v>3.132478166687401E-2</c:v>
                </c:pt>
                <c:pt idx="1284">
                  <c:v>3.1320282299541348E-2</c:v>
                </c:pt>
                <c:pt idx="1285">
                  <c:v>3.1315774088264886E-2</c:v>
                </c:pt>
                <c:pt idx="1286">
                  <c:v>3.1313471118860486E-2</c:v>
                </c:pt>
                <c:pt idx="1287">
                  <c:v>3.1308943150138775E-2</c:v>
                </c:pt>
                <c:pt idx="1288">
                  <c:v>3.1305511248547475E-2</c:v>
                </c:pt>
                <c:pt idx="1289">
                  <c:v>3.1302068392015138E-2</c:v>
                </c:pt>
                <c:pt idx="1290">
                  <c:v>3.1298614580597628E-2</c:v>
                </c:pt>
                <c:pt idx="1291">
                  <c:v>3.1296251438766257E-2</c:v>
                </c:pt>
                <c:pt idx="1292">
                  <c:v>3.1291674093340889E-2</c:v>
                </c:pt>
                <c:pt idx="1293">
                  <c:v>3.128268951858168E-2</c:v>
                </c:pt>
                <c:pt idx="1294">
                  <c:v>3.1279197306279802E-2</c:v>
                </c:pt>
                <c:pt idx="1295">
                  <c:v>3.1275694143916739E-2</c:v>
                </c:pt>
                <c:pt idx="1296">
                  <c:v>3.127218003154901E-2</c:v>
                </c:pt>
                <c:pt idx="1297">
                  <c:v>3.1269750290884336E-2</c:v>
                </c:pt>
                <c:pt idx="1298">
                  <c:v>3.1266213191752511E-2</c:v>
                </c:pt>
                <c:pt idx="1299">
                  <c:v>3.126266514188366E-2</c:v>
                </c:pt>
                <c:pt idx="1300">
                  <c:v>3.1259106141335757E-2</c:v>
                </c:pt>
                <c:pt idx="1301">
                  <c:v>3.1255536190166355E-2</c:v>
                </c:pt>
                <c:pt idx="1302">
                  <c:v>3.1250865410469612E-2</c:v>
                </c:pt>
                <c:pt idx="1303">
                  <c:v>3.1246760790015256E-2</c:v>
                </c:pt>
                <c:pt idx="1304">
                  <c:v>3.1243672939355007E-2</c:v>
                </c:pt>
                <c:pt idx="1305">
                  <c:v>3.1239543291452253E-2</c:v>
                </c:pt>
                <c:pt idx="1306">
                  <c:v>3.1237522177053081E-2</c:v>
                </c:pt>
                <c:pt idx="1307">
                  <c:v>3.1233886523389241E-2</c:v>
                </c:pt>
                <c:pt idx="1308">
                  <c:v>3.1230239919517188E-2</c:v>
                </c:pt>
                <c:pt idx="1309">
                  <c:v>3.1226582365496216E-2</c:v>
                </c:pt>
                <c:pt idx="1310">
                  <c:v>3.1220286797204042E-2</c:v>
                </c:pt>
                <c:pt idx="1311">
                  <c:v>3.1217628011669087E-2</c:v>
                </c:pt>
                <c:pt idx="1312">
                  <c:v>3.121393714298084E-2</c:v>
                </c:pt>
                <c:pt idx="1313">
                  <c:v>3.1210235325293979E-2</c:v>
                </c:pt>
                <c:pt idx="1314">
                  <c:v>3.1206522558667241E-2</c:v>
                </c:pt>
                <c:pt idx="1315">
                  <c:v>3.1202798843161576E-2</c:v>
                </c:pt>
                <c:pt idx="1316">
                  <c:v>3.1199064178837038E-2</c:v>
                </c:pt>
                <c:pt idx="1317">
                  <c:v>3.1195318565754582E-2</c:v>
                </c:pt>
                <c:pt idx="1318">
                  <c:v>3.1191562003976471E-2</c:v>
                </c:pt>
                <c:pt idx="1319">
                  <c:v>3.1193149263449307E-2</c:v>
                </c:pt>
                <c:pt idx="1320">
                  <c:v>3.1188295510677623E-2</c:v>
                </c:pt>
                <c:pt idx="1321">
                  <c:v>3.1184501671088761E-2</c:v>
                </c:pt>
                <c:pt idx="1322">
                  <c:v>3.1180696879459759E-2</c:v>
                </c:pt>
                <c:pt idx="1323">
                  <c:v>3.1176881135854567E-2</c:v>
                </c:pt>
                <c:pt idx="1324">
                  <c:v>3.117411975907446E-2</c:v>
                </c:pt>
                <c:pt idx="1325">
                  <c:v>3.1164891656504618E-2</c:v>
                </c:pt>
                <c:pt idx="1326">
                  <c:v>3.1165368193813988E-2</c:v>
                </c:pt>
                <c:pt idx="1327">
                  <c:v>3.1161508642938335E-2</c:v>
                </c:pt>
                <c:pt idx="1328">
                  <c:v>3.1157638140404943E-2</c:v>
                </c:pt>
                <c:pt idx="1329">
                  <c:v>3.1153756686278615E-2</c:v>
                </c:pt>
                <c:pt idx="1330">
                  <c:v>3.1149864280622878E-2</c:v>
                </c:pt>
                <c:pt idx="1331">
                  <c:v>3.1145960923503403E-2</c:v>
                </c:pt>
                <c:pt idx="1332">
                  <c:v>3.1142046614985007E-2</c:v>
                </c:pt>
                <c:pt idx="1333">
                  <c:v>3.1138121355132501E-2</c:v>
                </c:pt>
                <c:pt idx="1334">
                  <c:v>3.1134185144011128E-2</c:v>
                </c:pt>
                <c:pt idx="1335">
                  <c:v>3.1132344009874299E-2</c:v>
                </c:pt>
                <c:pt idx="1336">
                  <c:v>3.1127331783930762E-2</c:v>
                </c:pt>
                <c:pt idx="1337">
                  <c:v>3.1122310803689303E-2</c:v>
                </c:pt>
                <c:pt idx="1338">
                  <c:v>3.1119380457515836E-2</c:v>
                </c:pt>
                <c:pt idx="1339">
                  <c:v>3.1114339821668276E-2</c:v>
                </c:pt>
                <c:pt idx="1340">
                  <c:v>3.1111385323778842E-2</c:v>
                </c:pt>
                <c:pt idx="1341">
                  <c:v>3.1106325036154524E-2</c:v>
                </c:pt>
                <c:pt idx="1342">
                  <c:v>3.1102301217253957E-2</c:v>
                </c:pt>
                <c:pt idx="1343">
                  <c:v>3.109931048561337E-2</c:v>
                </c:pt>
                <c:pt idx="1344">
                  <c:v>3.1094220727499022E-2</c:v>
                </c:pt>
                <c:pt idx="1345">
                  <c:v>3.1085996456053401E-2</c:v>
                </c:pt>
                <c:pt idx="1346">
                  <c:v>3.108193335622245E-2</c:v>
                </c:pt>
                <c:pt idx="1347">
                  <c:v>3.1077859309539234E-2</c:v>
                </c:pt>
                <c:pt idx="1348">
                  <c:v>3.1073774316069558E-2</c:v>
                </c:pt>
                <c:pt idx="1349">
                  <c:v>3.1070715822906592E-2</c:v>
                </c:pt>
                <c:pt idx="1350">
                  <c:v>3.1070752564063674E-2</c:v>
                </c:pt>
                <c:pt idx="1351">
                  <c:v>3.1062488834442049E-2</c:v>
                </c:pt>
                <c:pt idx="1352">
                  <c:v>3.1058358919068409E-2</c:v>
                </c:pt>
                <c:pt idx="1353">
                  <c:v>3.1054218056355908E-2</c:v>
                </c:pt>
                <c:pt idx="1354">
                  <c:v>3.1049034476474269E-2</c:v>
                </c:pt>
                <c:pt idx="1355">
                  <c:v>3.1044116099230155E-2</c:v>
                </c:pt>
                <c:pt idx="1356">
                  <c:v>3.1040700292018782E-2</c:v>
                </c:pt>
                <c:pt idx="1357">
                  <c:v>3.103651678048468E-2</c:v>
                </c:pt>
                <c:pt idx="1358">
                  <c:v>3.1033349535108154E-2</c:v>
                </c:pt>
                <c:pt idx="1359">
                  <c:v>3.102914298979783E-2</c:v>
                </c:pt>
                <c:pt idx="1360">
                  <c:v>3.1024925497628704E-2</c:v>
                </c:pt>
                <c:pt idx="1361">
                  <c:v>3.102069705866797E-2</c:v>
                </c:pt>
                <c:pt idx="1362">
                  <c:v>3.1016457672985467E-2</c:v>
                </c:pt>
                <c:pt idx="1363">
                  <c:v>3.1011185845282899E-2</c:v>
                </c:pt>
                <c:pt idx="1364">
                  <c:v>3.10069257123907E-2</c:v>
                </c:pt>
                <c:pt idx="1365">
                  <c:v>3.1002654633866474E-2</c:v>
                </c:pt>
                <c:pt idx="1366">
                  <c:v>3.0998372609778679E-2</c:v>
                </c:pt>
                <c:pt idx="1367">
                  <c:v>3.0994079640197531E-2</c:v>
                </c:pt>
                <c:pt idx="1368">
                  <c:v>3.0989775725193697E-2</c:v>
                </c:pt>
                <c:pt idx="1369">
                  <c:v>3.0985460864835182E-2</c:v>
                </c:pt>
                <c:pt idx="1370">
                  <c:v>3.0981135059193976E-2</c:v>
                </c:pt>
                <c:pt idx="1371">
                  <c:v>3.0981859296116226E-2</c:v>
                </c:pt>
                <c:pt idx="1372">
                  <c:v>3.0976494894388931E-2</c:v>
                </c:pt>
                <c:pt idx="1373">
                  <c:v>3.097213163662562E-2</c:v>
                </c:pt>
                <c:pt idx="1374">
                  <c:v>3.0967757430352318E-2</c:v>
                </c:pt>
                <c:pt idx="1375">
                  <c:v>3.0960349539226134E-2</c:v>
                </c:pt>
                <c:pt idx="1376">
                  <c:v>3.0954447730567207E-2</c:v>
                </c:pt>
                <c:pt idx="1377">
                  <c:v>3.095456912120572E-2</c:v>
                </c:pt>
                <c:pt idx="1378">
                  <c:v>3.0950151121624411E-2</c:v>
                </c:pt>
                <c:pt idx="1379">
                  <c:v>3.0946725012379675E-2</c:v>
                </c:pt>
                <c:pt idx="1380">
                  <c:v>3.0941282278104072E-2</c:v>
                </c:pt>
                <c:pt idx="1381">
                  <c:v>3.0936831434312816E-2</c:v>
                </c:pt>
                <c:pt idx="1382">
                  <c:v>3.0932369642598344E-2</c:v>
                </c:pt>
                <c:pt idx="1383">
                  <c:v>3.0927896903035837E-2</c:v>
                </c:pt>
                <c:pt idx="1384">
                  <c:v>3.0923413215699615E-2</c:v>
                </c:pt>
                <c:pt idx="1385">
                  <c:v>3.0918918580664433E-2</c:v>
                </c:pt>
                <c:pt idx="1386">
                  <c:v>3.0914412998003737E-2</c:v>
                </c:pt>
                <c:pt idx="1387">
                  <c:v>3.0911883469602598E-2</c:v>
                </c:pt>
                <c:pt idx="1388">
                  <c:v>3.0902391576710694E-2</c:v>
                </c:pt>
                <c:pt idx="1389">
                  <c:v>3.0900830565025624E-2</c:v>
                </c:pt>
                <c:pt idx="1390">
                  <c:v>3.0897271215400007E-2</c:v>
                </c:pt>
                <c:pt idx="1391">
                  <c:v>3.0891720872960285E-2</c:v>
                </c:pt>
                <c:pt idx="1392">
                  <c:v>3.0887149606131432E-2</c:v>
                </c:pt>
                <c:pt idx="1393">
                  <c:v>3.0882567392205948E-2</c:v>
                </c:pt>
                <c:pt idx="1394">
                  <c:v>3.0877974231260305E-2</c:v>
                </c:pt>
                <c:pt idx="1395">
                  <c:v>3.0874354286002843E-2</c:v>
                </c:pt>
                <c:pt idx="1396">
                  <c:v>3.0868755068613179E-2</c:v>
                </c:pt>
                <c:pt idx="1397">
                  <c:v>3.0860201251089993E-2</c:v>
                </c:pt>
                <c:pt idx="1398">
                  <c:v>3.0855569006730851E-2</c:v>
                </c:pt>
                <c:pt idx="1399">
                  <c:v>3.0850925819201361E-2</c:v>
                </c:pt>
                <c:pt idx="1400">
                  <c:v>3.0846271688575715E-2</c:v>
                </c:pt>
                <c:pt idx="1401">
                  <c:v>3.0842583945629248E-2</c:v>
                </c:pt>
                <c:pt idx="1402">
                  <c:v>3.0837906749838138E-2</c:v>
                </c:pt>
                <c:pt idx="1403">
                  <c:v>3.0833218610315394E-2</c:v>
                </c:pt>
                <c:pt idx="1404">
                  <c:v>3.0828519527136122E-2</c:v>
                </c:pt>
                <c:pt idx="1405">
                  <c:v>3.0823809500378493E-2</c:v>
                </c:pt>
                <c:pt idx="1406">
                  <c:v>3.0818117104077235E-2</c:v>
                </c:pt>
                <c:pt idx="1407">
                  <c:v>3.0812325303418941E-2</c:v>
                </c:pt>
                <c:pt idx="1408">
                  <c:v>3.0808644701268584E-2</c:v>
                </c:pt>
                <c:pt idx="1409">
                  <c:v>3.0803892086214375E-2</c:v>
                </c:pt>
                <c:pt idx="1410">
                  <c:v>3.0800095215610963E-2</c:v>
                </c:pt>
                <c:pt idx="1411">
                  <c:v>3.0795319529003912E-2</c:v>
                </c:pt>
                <c:pt idx="1412">
                  <c:v>3.0790532899361369E-2</c:v>
                </c:pt>
                <c:pt idx="1413">
                  <c:v>3.0785735326761082E-2</c:v>
                </c:pt>
                <c:pt idx="1414">
                  <c:v>3.0780926811282101E-2</c:v>
                </c:pt>
                <c:pt idx="1415">
                  <c:v>3.0775146609672531E-2</c:v>
                </c:pt>
                <c:pt idx="1416">
                  <c:v>3.0770317399940315E-2</c:v>
                </c:pt>
                <c:pt idx="1417">
                  <c:v>3.0765477248423163E-2</c:v>
                </c:pt>
                <c:pt idx="1418">
                  <c:v>3.0760626155201896E-2</c:v>
                </c:pt>
                <c:pt idx="1419">
                  <c:v>3.0755764120352913E-2</c:v>
                </c:pt>
                <c:pt idx="1420">
                  <c:v>3.0750891143956152E-2</c:v>
                </c:pt>
                <c:pt idx="1421">
                  <c:v>3.0746007226092428E-2</c:v>
                </c:pt>
                <c:pt idx="1422">
                  <c:v>3.0741112366839036E-2</c:v>
                </c:pt>
                <c:pt idx="1423">
                  <c:v>3.0740961905328715E-2</c:v>
                </c:pt>
                <c:pt idx="1424">
                  <c:v>3.0735089423684081E-2</c:v>
                </c:pt>
                <c:pt idx="1425">
                  <c:v>3.0730157156501296E-2</c:v>
                </c:pt>
                <c:pt idx="1426">
                  <c:v>3.0721440131151311E-2</c:v>
                </c:pt>
                <c:pt idx="1427">
                  <c:v>3.0717424017872447E-2</c:v>
                </c:pt>
                <c:pt idx="1428">
                  <c:v>3.0716253820158173E-2</c:v>
                </c:pt>
                <c:pt idx="1429">
                  <c:v>3.0710344157807927E-2</c:v>
                </c:pt>
                <c:pt idx="1430">
                  <c:v>3.0705376304467121E-2</c:v>
                </c:pt>
                <c:pt idx="1431">
                  <c:v>3.0700405161144837E-2</c:v>
                </c:pt>
                <c:pt idx="1432">
                  <c:v>3.0695432003560501E-2</c:v>
                </c:pt>
                <c:pt idx="1433">
                  <c:v>3.0691403666447042E-2</c:v>
                </c:pt>
                <c:pt idx="1434">
                  <c:v>3.0685484748420699E-2</c:v>
                </c:pt>
                <c:pt idx="1435">
                  <c:v>3.0680513202240994E-2</c:v>
                </c:pt>
                <c:pt idx="1436">
                  <c:v>3.0675544744550753E-2</c:v>
                </c:pt>
                <c:pt idx="1437">
                  <c:v>3.0670580651006311E-2</c:v>
                </c:pt>
                <c:pt idx="1438">
                  <c:v>3.0665622197249751E-2</c:v>
                </c:pt>
                <c:pt idx="1439">
                  <c:v>3.0660670658911916E-2</c:v>
                </c:pt>
                <c:pt idx="1440">
                  <c:v>3.0655727311609822E-2</c:v>
                </c:pt>
                <c:pt idx="1441">
                  <c:v>3.0650793430949251E-2</c:v>
                </c:pt>
                <c:pt idx="1442">
                  <c:v>3.0645870292521731E-2</c:v>
                </c:pt>
                <c:pt idx="1443">
                  <c:v>3.0641911229616917E-2</c:v>
                </c:pt>
                <c:pt idx="1444">
                  <c:v>3.0636061344673171E-2</c:v>
                </c:pt>
                <c:pt idx="1445">
                  <c:v>3.0631178086373823E-2</c:v>
                </c:pt>
                <c:pt idx="1446">
                  <c:v>3.0626310672553069E-2</c:v>
                </c:pt>
                <c:pt idx="1447">
                  <c:v>3.0622416873730806E-2</c:v>
                </c:pt>
                <c:pt idx="1448">
                  <c:v>3.0616628480452889E-2</c:v>
                </c:pt>
                <c:pt idx="1449">
                  <c:v>3.0608940605327477E-2</c:v>
                </c:pt>
                <c:pt idx="1450">
                  <c:v>3.060414566932055E-2</c:v>
                </c:pt>
                <c:pt idx="1451">
                  <c:v>3.0599372900224124E-2</c:v>
                </c:pt>
                <c:pt idx="1452">
                  <c:v>3.0594622876757696E-2</c:v>
                </c:pt>
                <c:pt idx="1453">
                  <c:v>3.0592785949319048E-2</c:v>
                </c:pt>
                <c:pt idx="1454">
                  <c:v>3.0588085139350737E-2</c:v>
                </c:pt>
                <c:pt idx="1455">
                  <c:v>3.0584373348199259E-2</c:v>
                </c:pt>
                <c:pt idx="1456">
                  <c:v>3.057875182342867E-2</c:v>
                </c:pt>
                <c:pt idx="1457">
                  <c:v>3.0574119317152575E-2</c:v>
                </c:pt>
                <c:pt idx="1458">
                  <c:v>3.0566600742343495E-2</c:v>
                </c:pt>
                <c:pt idx="1459">
                  <c:v>3.0562010052857799E-2</c:v>
                </c:pt>
                <c:pt idx="1460">
                  <c:v>3.0557442124738526E-2</c:v>
                </c:pt>
                <c:pt idx="1461">
                  <c:v>3.0552896957831505E-2</c:v>
                </c:pt>
                <c:pt idx="1462">
                  <c:v>3.0548374551981259E-2</c:v>
                </c:pt>
                <c:pt idx="1463">
                  <c:v>3.0546802393060315E-2</c:v>
                </c:pt>
                <c:pt idx="1464">
                  <c:v>3.0542329256503804E-2</c:v>
                </c:pt>
                <c:pt idx="1465">
                  <c:v>3.0537878886425725E-2</c:v>
                </c:pt>
                <c:pt idx="1466">
                  <c:v>3.0528620347903469E-2</c:v>
                </c:pt>
                <c:pt idx="1467">
                  <c:v>3.0524221499416689E-2</c:v>
                </c:pt>
                <c:pt idx="1468">
                  <c:v>3.0519845411012953E-2</c:v>
                </c:pt>
                <c:pt idx="1469">
                  <c:v>3.0514872036421239E-2</c:v>
                </c:pt>
                <c:pt idx="1470">
                  <c:v>3.0511161513859505E-2</c:v>
                </c:pt>
                <c:pt idx="1471">
                  <c:v>3.0506853704815082E-2</c:v>
                </c:pt>
                <c:pt idx="1472">
                  <c:v>3.0502568655262529E-2</c:v>
                </c:pt>
                <c:pt idx="1473">
                  <c:v>3.0497699324353495E-2</c:v>
                </c:pt>
                <c:pt idx="1474">
                  <c:v>3.0495056878733783E-2</c:v>
                </c:pt>
                <c:pt idx="1475">
                  <c:v>3.0491832871704146E-2</c:v>
                </c:pt>
                <c:pt idx="1476">
                  <c:v>3.0487641405458323E-2</c:v>
                </c:pt>
                <c:pt idx="1477">
                  <c:v>3.0483472701885551E-2</c:v>
                </c:pt>
                <c:pt idx="1478">
                  <c:v>3.0479326760842029E-2</c:v>
                </c:pt>
                <c:pt idx="1479">
                  <c:v>3.0474206982818216E-2</c:v>
                </c:pt>
                <c:pt idx="1480">
                  <c:v>3.0470105285092267E-2</c:v>
                </c:pt>
                <c:pt idx="1481">
                  <c:v>3.046486511720883E-2</c:v>
                </c:pt>
                <c:pt idx="1482">
                  <c:v>3.0461970169974328E-2</c:v>
                </c:pt>
                <c:pt idx="1483">
                  <c:v>3.0457936752304089E-2</c:v>
                </c:pt>
                <c:pt idx="1484">
                  <c:v>3.0454358210897033E-2</c:v>
                </c:pt>
                <c:pt idx="1485">
                  <c:v>3.0450942512503777E-2</c:v>
                </c:pt>
                <c:pt idx="1486">
                  <c:v>3.0446978666635715E-2</c:v>
                </c:pt>
                <c:pt idx="1487">
                  <c:v>3.0443483698214889E-2</c:v>
                </c:pt>
                <c:pt idx="1488">
                  <c:v>3.0438111057339894E-2</c:v>
                </c:pt>
                <c:pt idx="1489">
                  <c:v>3.0434214196076489E-2</c:v>
                </c:pt>
                <c:pt idx="1490">
                  <c:v>3.0430340093744439E-2</c:v>
                </c:pt>
                <c:pt idx="1491">
                  <c:v>3.0426488750209642E-2</c:v>
                </c:pt>
                <c:pt idx="1492">
                  <c:v>3.0423673573506928E-2</c:v>
                </c:pt>
                <c:pt idx="1493">
                  <c:v>3.0419869053753344E-2</c:v>
                </c:pt>
                <c:pt idx="1494">
                  <c:v>3.0416087294344238E-2</c:v>
                </c:pt>
                <c:pt idx="1495">
                  <c:v>3.0412328295149716E-2</c:v>
                </c:pt>
                <c:pt idx="1496">
                  <c:v>3.0408592056039879E-2</c:v>
                </c:pt>
                <c:pt idx="1497">
                  <c:v>3.040487857688744E-2</c:v>
                </c:pt>
                <c:pt idx="1498">
                  <c:v>3.0401187857564238E-2</c:v>
                </c:pt>
                <c:pt idx="1499">
                  <c:v>3.0397519897943856E-2</c:v>
                </c:pt>
                <c:pt idx="1500">
                  <c:v>3.0393355812953556E-2</c:v>
                </c:pt>
                <c:pt idx="1501">
                  <c:v>3.0386660897740097E-2</c:v>
                </c:pt>
                <c:pt idx="1502">
                  <c:v>3.0384599638207787E-2</c:v>
                </c:pt>
                <c:pt idx="1503">
                  <c:v>3.0381020064528558E-2</c:v>
                </c:pt>
                <c:pt idx="1504">
                  <c:v>3.0377463246065065E-2</c:v>
                </c:pt>
                <c:pt idx="1505">
                  <c:v>3.0373929182696963E-2</c:v>
                </c:pt>
                <c:pt idx="1506">
                  <c:v>3.0371449565359698E-2</c:v>
                </c:pt>
                <c:pt idx="1507">
                  <c:v>3.0366432813508707E-2</c:v>
                </c:pt>
                <c:pt idx="1508">
                  <c:v>3.036346352196815E-2</c:v>
                </c:pt>
                <c:pt idx="1509">
                  <c:v>3.0360020477787401E-2</c:v>
                </c:pt>
                <c:pt idx="1510">
                  <c:v>3.0357637224368083E-2</c:v>
                </c:pt>
                <c:pt idx="1511">
                  <c:v>3.0353202652818639E-2</c:v>
                </c:pt>
                <c:pt idx="1512">
                  <c:v>3.0349827871797849E-2</c:v>
                </c:pt>
                <c:pt idx="1513">
                  <c:v>3.0347516910337782E-2</c:v>
                </c:pt>
                <c:pt idx="1514">
                  <c:v>3.0343146572110277E-2</c:v>
                </c:pt>
                <c:pt idx="1515">
                  <c:v>3.0339840053216865E-2</c:v>
                </c:pt>
                <c:pt idx="1516">
                  <c:v>3.0336556288139867E-2</c:v>
                </c:pt>
                <c:pt idx="1517">
                  <c:v>3.033329527676816E-2</c:v>
                </c:pt>
                <c:pt idx="1518">
                  <c:v>3.0328087963582832E-2</c:v>
                </c:pt>
                <c:pt idx="1519">
                  <c:v>3.0324877603444662E-2</c:v>
                </c:pt>
                <c:pt idx="1520">
                  <c:v>3.0321689994728014E-2</c:v>
                </c:pt>
                <c:pt idx="1521">
                  <c:v>3.0318525137325567E-2</c:v>
                </c:pt>
                <c:pt idx="1522">
                  <c:v>3.0315383031129562E-2</c:v>
                </c:pt>
                <c:pt idx="1523">
                  <c:v>3.0312263676033568E-2</c:v>
                </c:pt>
                <c:pt idx="1524">
                  <c:v>3.0309167071933357E-2</c:v>
                </c:pt>
                <c:pt idx="1525">
                  <c:v>3.0306093218723379E-2</c:v>
                </c:pt>
                <c:pt idx="1526">
                  <c:v>3.0303042116299847E-2</c:v>
                </c:pt>
                <c:pt idx="1527">
                  <c:v>3.0303195232689706E-2</c:v>
                </c:pt>
                <c:pt idx="1528">
                  <c:v>3.0300193754598855E-2</c:v>
                </c:pt>
                <c:pt idx="1529">
                  <c:v>3.0297215032740552E-2</c:v>
                </c:pt>
                <c:pt idx="1530">
                  <c:v>3.0294259067012275E-2</c:v>
                </c:pt>
                <c:pt idx="1531">
                  <c:v>3.0290259667265063E-2</c:v>
                </c:pt>
                <c:pt idx="1532">
                  <c:v>3.0286933712102632E-2</c:v>
                </c:pt>
                <c:pt idx="1533">
                  <c:v>3.0284047880517133E-2</c:v>
                </c:pt>
                <c:pt idx="1534">
                  <c:v>3.0281184802731353E-2</c:v>
                </c:pt>
                <c:pt idx="1535">
                  <c:v>3.0278344478647006E-2</c:v>
                </c:pt>
                <c:pt idx="1536">
                  <c:v>3.0278747445437296E-2</c:v>
                </c:pt>
                <c:pt idx="1537">
                  <c:v>3.027595680560324E-2</c:v>
                </c:pt>
                <c:pt idx="1538">
                  <c:v>3.0273188924922888E-2</c:v>
                </c:pt>
                <c:pt idx="1539">
                  <c:v>3.0270443803299109E-2</c:v>
                </c:pt>
                <c:pt idx="1540">
                  <c:v>3.0264484160381216E-2</c:v>
                </c:pt>
                <c:pt idx="1541">
                  <c:v>3.0261780356496168E-2</c:v>
                </c:pt>
                <c:pt idx="1542">
                  <c:v>3.0259099305649483E-2</c:v>
                </c:pt>
                <c:pt idx="1543">
                  <c:v>3.026077459459529E-2</c:v>
                </c:pt>
                <c:pt idx="1544">
                  <c:v>3.0257059577725245E-2</c:v>
                </c:pt>
                <c:pt idx="1545">
                  <c:v>3.0254451008469158E-2</c:v>
                </c:pt>
                <c:pt idx="1546">
                  <c:v>3.0252953111285709E-2</c:v>
                </c:pt>
                <c:pt idx="1547">
                  <c:v>3.0249302145084905E-2</c:v>
                </c:pt>
                <c:pt idx="1548">
                  <c:v>3.0243490809307078E-2</c:v>
                </c:pt>
                <c:pt idx="1549">
                  <c:v>3.0244244314610463E-2</c:v>
                </c:pt>
                <c:pt idx="1550">
                  <c:v>3.0242843109627188E-2</c:v>
                </c:pt>
                <c:pt idx="1551">
                  <c:v>3.0239277516344459E-2</c:v>
                </c:pt>
                <c:pt idx="1552">
                  <c:v>3.0233540194542562E-2</c:v>
                </c:pt>
                <c:pt idx="1553">
                  <c:v>3.0228915522733771E-2</c:v>
                </c:pt>
                <c:pt idx="1554">
                  <c:v>3.0226504653015105E-2</c:v>
                </c:pt>
                <c:pt idx="1555">
                  <c:v>3.022411653139288E-2</c:v>
                </c:pt>
                <c:pt idx="1556">
                  <c:v>3.0221751157787611E-2</c:v>
                </c:pt>
                <c:pt idx="1557">
                  <c:v>3.0220511090441247E-2</c:v>
                </c:pt>
                <c:pt idx="1558">
                  <c:v>3.0218192644327915E-2</c:v>
                </c:pt>
                <c:pt idx="1559">
                  <c:v>3.0215896947896718E-2</c:v>
                </c:pt>
                <c:pt idx="1560">
                  <c:v>3.0213624001071238E-2</c:v>
                </c:pt>
                <c:pt idx="1561">
                  <c:v>3.0211373803772857E-2</c:v>
                </c:pt>
                <c:pt idx="1562">
                  <c:v>3.0208036620068209E-2</c:v>
                </c:pt>
                <c:pt idx="1563">
                  <c:v>3.0205830480380481E-2</c:v>
                </c:pt>
                <c:pt idx="1564">
                  <c:v>3.0203647088090532E-2</c:v>
                </c:pt>
                <c:pt idx="1565">
                  <c:v>3.020117963647866E-2</c:v>
                </c:pt>
                <c:pt idx="1566">
                  <c:v>3.0200464057544243E-2</c:v>
                </c:pt>
                <c:pt idx="1567">
                  <c:v>3.0198350355832123E-2</c:v>
                </c:pt>
                <c:pt idx="1568">
                  <c:v>3.0196259403128832E-2</c:v>
                </c:pt>
                <c:pt idx="1569">
                  <c:v>3.0194191199362345E-2</c:v>
                </c:pt>
                <c:pt idx="1570">
                  <c:v>3.0191024425634042E-2</c:v>
                </c:pt>
                <c:pt idx="1571">
                  <c:v>3.018900026310849E-2</c:v>
                </c:pt>
                <c:pt idx="1572">
                  <c:v>3.018699884741145E-2</c:v>
                </c:pt>
                <c:pt idx="1573">
                  <c:v>3.0185020178477559E-2</c:v>
                </c:pt>
                <c:pt idx="1574">
                  <c:v>3.0183064256237919E-2</c:v>
                </c:pt>
                <c:pt idx="1575">
                  <c:v>3.0181131080626724E-2</c:v>
                </c:pt>
                <c:pt idx="1576">
                  <c:v>3.0179220651579058E-2</c:v>
                </c:pt>
                <c:pt idx="1577">
                  <c:v>3.0177332969030444E-2</c:v>
                </c:pt>
                <c:pt idx="1578">
                  <c:v>3.017546803291728E-2</c:v>
                </c:pt>
                <c:pt idx="1579">
                  <c:v>3.0180435874684632E-2</c:v>
                </c:pt>
                <c:pt idx="1580">
                  <c:v>3.0177488285754742E-2</c:v>
                </c:pt>
                <c:pt idx="1581">
                  <c:v>3.0175698968188801E-2</c:v>
                </c:pt>
                <c:pt idx="1582">
                  <c:v>3.0173932406293322E-2</c:v>
                </c:pt>
                <c:pt idx="1583">
                  <c:v>3.0168765552623041E-2</c:v>
                </c:pt>
                <c:pt idx="1584">
                  <c:v>3.0167040056271341E-2</c:v>
                </c:pt>
                <c:pt idx="1585">
                  <c:v>3.0165337309721679E-2</c:v>
                </c:pt>
                <c:pt idx="1586">
                  <c:v>3.0163657312914656E-2</c:v>
                </c:pt>
                <c:pt idx="1587">
                  <c:v>3.0162000065794354E-2</c:v>
                </c:pt>
                <c:pt idx="1588">
                  <c:v>3.0163810900639507E-2</c:v>
                </c:pt>
                <c:pt idx="1589">
                  <c:v>3.0162203626769808E-2</c:v>
                </c:pt>
                <c:pt idx="1590">
                  <c:v>3.0160619108102995E-2</c:v>
                </c:pt>
                <c:pt idx="1591">
                  <c:v>3.0159057344582768E-2</c:v>
                </c:pt>
                <c:pt idx="1592">
                  <c:v>3.0154055073525029E-2</c:v>
                </c:pt>
                <c:pt idx="1593">
                  <c:v>3.0152534323357922E-2</c:v>
                </c:pt>
                <c:pt idx="1594">
                  <c:v>3.015103632249708E-2</c:v>
                </c:pt>
                <c:pt idx="1595">
                  <c:v>3.0155356729313965E-2</c:v>
                </c:pt>
                <c:pt idx="1596">
                  <c:v>3.0152750697458819E-2</c:v>
                </c:pt>
                <c:pt idx="1597">
                  <c:v>3.0150164618581173E-2</c:v>
                </c:pt>
                <c:pt idx="1598">
                  <c:v>3.0149926000689282E-2</c:v>
                </c:pt>
                <c:pt idx="1599">
                  <c:v>3.0147382415394195E-2</c:v>
                </c:pt>
                <c:pt idx="1600">
                  <c:v>3.0146025445856171E-2</c:v>
                </c:pt>
                <c:pt idx="1601">
                  <c:v>3.0144691230959756E-2</c:v>
                </c:pt>
                <c:pt idx="1602">
                  <c:v>3.0143379770656821E-2</c:v>
                </c:pt>
                <c:pt idx="1603">
                  <c:v>3.0143262498938474E-2</c:v>
                </c:pt>
                <c:pt idx="1604">
                  <c:v>3.0140825113653461E-2</c:v>
                </c:pt>
                <c:pt idx="1605">
                  <c:v>3.0133712698282512E-2</c:v>
                </c:pt>
                <c:pt idx="1606">
                  <c:v>3.0132484639572316E-2</c:v>
                </c:pt>
                <c:pt idx="1607">
                  <c:v>3.0131279325781444E-2</c:v>
                </c:pt>
                <c:pt idx="1608">
                  <c:v>3.0130096756869257E-2</c:v>
                </c:pt>
                <c:pt idx="1609">
                  <c:v>3.0130116457135592E-2</c:v>
                </c:pt>
                <c:pt idx="1610">
                  <c:v>3.0128980908168207E-2</c:v>
                </c:pt>
                <c:pt idx="1611">
                  <c:v>3.0127868105851979E-2</c:v>
                </c:pt>
                <c:pt idx="1612">
                  <c:v>3.0126778050148694E-2</c:v>
                </c:pt>
                <c:pt idx="1613">
                  <c:v>3.0125710741022341E-2</c:v>
                </c:pt>
                <c:pt idx="1614">
                  <c:v>3.0123478983667337E-2</c:v>
                </c:pt>
                <c:pt idx="1615">
                  <c:v>3.0122311290840927E-2</c:v>
                </c:pt>
                <c:pt idx="1616">
                  <c:v>3.0121455016574851E-2</c:v>
                </c:pt>
                <c:pt idx="1617">
                  <c:v>3.0120339311317166E-2</c:v>
                </c:pt>
                <c:pt idx="1618">
                  <c:v>3.0120715392792773E-2</c:v>
                </c:pt>
                <c:pt idx="1619">
                  <c:v>3.0119784562390124E-2</c:v>
                </c:pt>
                <c:pt idx="1620">
                  <c:v>3.0118876478325916E-2</c:v>
                </c:pt>
                <c:pt idx="1621">
                  <c:v>3.0117991140569844E-2</c:v>
                </c:pt>
                <c:pt idx="1622">
                  <c:v>3.011652633859694E-2</c:v>
                </c:pt>
                <c:pt idx="1623">
                  <c:v>3.0114969239960734E-2</c:v>
                </c:pt>
                <c:pt idx="1624">
                  <c:v>3.0114153833384439E-2</c:v>
                </c:pt>
                <c:pt idx="1625">
                  <c:v>3.0113361171107408E-2</c:v>
                </c:pt>
                <c:pt idx="1626">
                  <c:v>3.0112591253104025E-2</c:v>
                </c:pt>
                <c:pt idx="1627">
                  <c:v>3.0111844079347787E-2</c:v>
                </c:pt>
                <c:pt idx="1628">
                  <c:v>3.0111119649813528E-2</c:v>
                </c:pt>
                <c:pt idx="1629">
                  <c:v>3.011041796447651E-2</c:v>
                </c:pt>
                <c:pt idx="1630">
                  <c:v>3.0109739023313771E-2</c:v>
                </c:pt>
                <c:pt idx="1631">
                  <c:v>3.0115154263211971E-2</c:v>
                </c:pt>
                <c:pt idx="1632">
                  <c:v>3.0113312377492627E-2</c:v>
                </c:pt>
                <c:pt idx="1633">
                  <c:v>3.0112707966373421E-2</c:v>
                </c:pt>
                <c:pt idx="1634">
                  <c:v>3.0112126306891328E-2</c:v>
                </c:pt>
                <c:pt idx="1635">
                  <c:v>3.0111567399027338E-2</c:v>
                </c:pt>
                <c:pt idx="1636">
                  <c:v>3.010828871681059E-2</c:v>
                </c:pt>
                <c:pt idx="1637">
                  <c:v>3.011051783807589E-2</c:v>
                </c:pt>
                <c:pt idx="1638">
                  <c:v>3.0110027184952138E-2</c:v>
                </c:pt>
                <c:pt idx="1639">
                  <c:v>3.0109559283373898E-2</c:v>
                </c:pt>
                <c:pt idx="1640">
                  <c:v>3.0109114133323889E-2</c:v>
                </c:pt>
                <c:pt idx="1641">
                  <c:v>3.0108691734789146E-2</c:v>
                </c:pt>
                <c:pt idx="1642">
                  <c:v>3.0108292087752817E-2</c:v>
                </c:pt>
                <c:pt idx="1643">
                  <c:v>3.0107915192201073E-2</c:v>
                </c:pt>
                <c:pt idx="1644">
                  <c:v>3.0107561048121824E-2</c:v>
                </c:pt>
                <c:pt idx="1645">
                  <c:v>3.0107229655503397E-2</c:v>
                </c:pt>
                <c:pt idx="1646">
                  <c:v>3.0106921014333262E-2</c:v>
                </c:pt>
                <c:pt idx="1647">
                  <c:v>3.0109115587819035E-2</c:v>
                </c:pt>
                <c:pt idx="1648">
                  <c:v>3.0107613710237686E-2</c:v>
                </c:pt>
                <c:pt idx="1649">
                  <c:v>3.0106131599411074E-2</c:v>
                </c:pt>
                <c:pt idx="1650">
                  <c:v>3.0107158900334829E-2</c:v>
                </c:pt>
                <c:pt idx="1651">
                  <c:v>3.0105719079864767E-2</c:v>
                </c:pt>
                <c:pt idx="1652">
                  <c:v>3.0106795103597147E-2</c:v>
                </c:pt>
                <c:pt idx="1653">
                  <c:v>3.0105397565904232E-2</c:v>
                </c:pt>
                <c:pt idx="1654">
                  <c:v>3.0105270936005016E-2</c:v>
                </c:pt>
                <c:pt idx="1655">
                  <c:v>3.0106420058067462E-2</c:v>
                </c:pt>
                <c:pt idx="1656">
                  <c:v>3.010508593034536E-2</c:v>
                </c:pt>
                <c:pt idx="1657">
                  <c:v>3.0101260184638826E-2</c:v>
                </c:pt>
                <c:pt idx="1658">
                  <c:v>3.0101219695032433E-2</c:v>
                </c:pt>
                <c:pt idx="1659">
                  <c:v>3.0101201951134214E-2</c:v>
                </c:pt>
                <c:pt idx="1660">
                  <c:v>3.0101206952943292E-2</c:v>
                </c:pt>
                <c:pt idx="1661">
                  <c:v>3.0099972863706349E-2</c:v>
                </c:pt>
                <c:pt idx="1662">
                  <c:v>3.0105076946321023E-2</c:v>
                </c:pt>
                <c:pt idx="1663">
                  <c:v>3.0105155078786711E-2</c:v>
                </c:pt>
                <c:pt idx="1664">
                  <c:v>3.0105255962628964E-2</c:v>
                </c:pt>
                <c:pt idx="1665">
                  <c:v>3.0105379597852536E-2</c:v>
                </c:pt>
                <c:pt idx="1666">
                  <c:v>3.0101714623713329E-2</c:v>
                </c:pt>
                <c:pt idx="1667">
                  <c:v>3.010195618927429E-2</c:v>
                </c:pt>
                <c:pt idx="1668">
                  <c:v>3.0102065813059502E-2</c:v>
                </c:pt>
                <c:pt idx="1669">
                  <c:v>3.010227552633438E-2</c:v>
                </c:pt>
                <c:pt idx="1670">
                  <c:v>3.0106339044851358E-2</c:v>
                </c:pt>
                <c:pt idx="1671">
                  <c:v>3.0106599188473894E-2</c:v>
                </c:pt>
                <c:pt idx="1672">
                  <c:v>3.0106882083523551E-2</c:v>
                </c:pt>
                <c:pt idx="1673">
                  <c:v>3.0107187730010265E-2</c:v>
                </c:pt>
                <c:pt idx="1674">
                  <c:v>3.0103665279034995E-2</c:v>
                </c:pt>
                <c:pt idx="1675">
                  <c:v>3.010401146690677E-2</c:v>
                </c:pt>
                <c:pt idx="1676">
                  <c:v>3.0104380400581148E-2</c:v>
                </c:pt>
                <c:pt idx="1677">
                  <c:v>3.0104772080070872E-2</c:v>
                </c:pt>
                <c:pt idx="1678">
                  <c:v>3.0105186505389108E-2</c:v>
                </c:pt>
                <c:pt idx="1679">
                  <c:v>3.0105623676549481E-2</c:v>
                </c:pt>
                <c:pt idx="1680">
                  <c:v>3.0106083593568676E-2</c:v>
                </c:pt>
                <c:pt idx="1681">
                  <c:v>3.0106566256459869E-2</c:v>
                </c:pt>
                <c:pt idx="1682">
                  <c:v>3.0107071665241507E-2</c:v>
                </c:pt>
                <c:pt idx="1683">
                  <c:v>3.0112794559093416E-2</c:v>
                </c:pt>
                <c:pt idx="1684">
                  <c:v>3.0112051439754404E-2</c:v>
                </c:pt>
                <c:pt idx="1685">
                  <c:v>3.0112629833552128E-2</c:v>
                </c:pt>
                <c:pt idx="1686">
                  <c:v>3.0113229353132053E-2</c:v>
                </c:pt>
                <c:pt idx="1687">
                  <c:v>3.011160017794693E-2</c:v>
                </c:pt>
                <c:pt idx="1688">
                  <c:v>3.0115790851418207E-2</c:v>
                </c:pt>
                <c:pt idx="1689">
                  <c:v>3.0115138408215149E-2</c:v>
                </c:pt>
                <c:pt idx="1690">
                  <c:v>3.0115806172566206E-2</c:v>
                </c:pt>
                <c:pt idx="1691">
                  <c:v>3.0116486933513063E-2</c:v>
                </c:pt>
                <c:pt idx="1692">
                  <c:v>3.0117179065211615E-2</c:v>
                </c:pt>
                <c:pt idx="1693">
                  <c:v>3.0119188312869732E-2</c:v>
                </c:pt>
                <c:pt idx="1694">
                  <c:v>3.0118590937486488E-2</c:v>
                </c:pt>
                <c:pt idx="1695">
                  <c:v>3.0119307426365958E-2</c:v>
                </c:pt>
                <c:pt idx="1696">
                  <c:v>3.0120028782605567E-2</c:v>
                </c:pt>
                <c:pt idx="1697">
                  <c:v>3.0120753380350831E-2</c:v>
                </c:pt>
                <c:pt idx="1698">
                  <c:v>3.0121479593747277E-2</c:v>
                </c:pt>
                <c:pt idx="1699">
                  <c:v>3.0122205796935669E-2</c:v>
                </c:pt>
                <c:pt idx="1700">
                  <c:v>3.0122930364054189E-2</c:v>
                </c:pt>
                <c:pt idx="1701">
                  <c:v>3.0123651669240581E-2</c:v>
                </c:pt>
                <c:pt idx="1702">
                  <c:v>3.0124368086628696E-2</c:v>
                </c:pt>
                <c:pt idx="1703">
                  <c:v>3.0126378632877947E-2</c:v>
                </c:pt>
                <c:pt idx="1704">
                  <c:v>3.0125779754536456E-2</c:v>
                </c:pt>
                <c:pt idx="1705">
                  <c:v>3.0126471753313872E-2</c:v>
                </c:pt>
                <c:pt idx="1706">
                  <c:v>3.0127152360807263E-2</c:v>
                </c:pt>
                <c:pt idx="1707">
                  <c:v>3.0129115583042518E-2</c:v>
                </c:pt>
                <c:pt idx="1708">
                  <c:v>3.0128472898435482E-2</c:v>
                </c:pt>
                <c:pt idx="1709">
                  <c:v>3.0123937341608995E-2</c:v>
                </c:pt>
                <c:pt idx="1710">
                  <c:v>3.012456167718229E-2</c:v>
                </c:pt>
                <c:pt idx="1711">
                  <c:v>3.0125166565610696E-2</c:v>
                </c:pt>
                <c:pt idx="1712">
                  <c:v>3.0125751265046526E-2</c:v>
                </c:pt>
                <c:pt idx="1713">
                  <c:v>3.0127603331662593E-2</c:v>
                </c:pt>
                <c:pt idx="1714">
                  <c:v>3.0128146210928967E-2</c:v>
                </c:pt>
                <c:pt idx="1715">
                  <c:v>3.0128668877677969E-2</c:v>
                </c:pt>
                <c:pt idx="1716">
                  <c:v>3.0134304209389159E-2</c:v>
                </c:pt>
                <c:pt idx="1717">
                  <c:v>3.0129653573564119E-2</c:v>
                </c:pt>
                <c:pt idx="1718">
                  <c:v>3.012883503419728E-2</c:v>
                </c:pt>
                <c:pt idx="1719">
                  <c:v>3.0129278257667581E-2</c:v>
                </c:pt>
                <c:pt idx="1720">
                  <c:v>3.0129701270227811E-2</c:v>
                </c:pt>
                <c:pt idx="1721">
                  <c:v>3.0130104071864276E-2</c:v>
                </c:pt>
                <c:pt idx="1722">
                  <c:v>3.0131761593204721E-2</c:v>
                </c:pt>
                <c:pt idx="1723">
                  <c:v>3.0132122559302615E-2</c:v>
                </c:pt>
                <c:pt idx="1724">
                  <c:v>3.0132463312764105E-2</c:v>
                </c:pt>
                <c:pt idx="1725">
                  <c:v>3.0132783853578218E-2</c:v>
                </c:pt>
                <c:pt idx="1726">
                  <c:v>3.0129400537279846E-2</c:v>
                </c:pt>
                <c:pt idx="1727">
                  <c:v>3.0133478159169697E-2</c:v>
                </c:pt>
                <c:pt idx="1728">
                  <c:v>3.0133729399409299E-2</c:v>
                </c:pt>
                <c:pt idx="1729">
                  <c:v>3.0132727595425322E-2</c:v>
                </c:pt>
                <c:pt idx="1730">
                  <c:v>3.0134171241825582E-2</c:v>
                </c:pt>
                <c:pt idx="1731">
                  <c:v>3.0134361843989082E-2</c:v>
                </c:pt>
                <c:pt idx="1732">
                  <c:v>3.0134532233447229E-2</c:v>
                </c:pt>
                <c:pt idx="1733">
                  <c:v>3.0133443744105572E-2</c:v>
                </c:pt>
                <c:pt idx="1734">
                  <c:v>3.0136069548337825E-2</c:v>
                </c:pt>
                <c:pt idx="1735">
                  <c:v>3.0137433536427515E-2</c:v>
                </c:pt>
                <c:pt idx="1736">
                  <c:v>3.0137520201888847E-2</c:v>
                </c:pt>
                <c:pt idx="1737">
                  <c:v>3.0137586651267454E-2</c:v>
                </c:pt>
                <c:pt idx="1738">
                  <c:v>3.0137632884561168E-2</c:v>
                </c:pt>
                <c:pt idx="1739">
                  <c:v>3.0136408987050591E-2</c:v>
                </c:pt>
                <c:pt idx="1740">
                  <c:v>3.0136416231575133E-2</c:v>
                </c:pt>
                <c:pt idx="1741">
                  <c:v>3.0136403261690734E-2</c:v>
                </c:pt>
                <c:pt idx="1742">
                  <c:v>3.0136356883323358E-2</c:v>
                </c:pt>
                <c:pt idx="1743">
                  <c:v>3.0136316678701213E-2</c:v>
                </c:pt>
                <c:pt idx="1744">
                  <c:v>3.0137473372890342E-2</c:v>
                </c:pt>
                <c:pt idx="1745">
                  <c:v>3.013739046719412E-2</c:v>
                </c:pt>
                <c:pt idx="1746">
                  <c:v>3.0137274971808257E-2</c:v>
                </c:pt>
                <c:pt idx="1747">
                  <c:v>3.0138356264406734E-2</c:v>
                </c:pt>
                <c:pt idx="1748">
                  <c:v>3.0135746469189255E-2</c:v>
                </c:pt>
                <c:pt idx="1749">
                  <c:v>3.0135571784106682E-2</c:v>
                </c:pt>
                <c:pt idx="1750">
                  <c:v>3.0135376884641806E-2</c:v>
                </c:pt>
                <c:pt idx="1751">
                  <c:v>3.013516177080075E-2</c:v>
                </c:pt>
                <c:pt idx="1752">
                  <c:v>3.0137388409645641E-2</c:v>
                </c:pt>
                <c:pt idx="1753">
                  <c:v>3.0135900454269338E-2</c:v>
                </c:pt>
                <c:pt idx="1754">
                  <c:v>3.0135623230430234E-2</c:v>
                </c:pt>
                <c:pt idx="1755">
                  <c:v>3.0135325790565756E-2</c:v>
                </c:pt>
                <c:pt idx="1756">
                  <c:v>3.0135008134685462E-2</c:v>
                </c:pt>
                <c:pt idx="1757">
                  <c:v>3.0134670262798473E-2</c:v>
                </c:pt>
                <c:pt idx="1758">
                  <c:v>3.0134312174916519E-2</c:v>
                </c:pt>
                <c:pt idx="1759">
                  <c:v>3.0133933871048287E-2</c:v>
                </c:pt>
                <c:pt idx="1760">
                  <c:v>3.0133476769518181E-2</c:v>
                </c:pt>
                <c:pt idx="1761">
                  <c:v>3.0129402241625268E-2</c:v>
                </c:pt>
                <c:pt idx="1762">
                  <c:v>3.0130245006046448E-2</c:v>
                </c:pt>
                <c:pt idx="1763">
                  <c:v>3.0129788802140588E-2</c:v>
                </c:pt>
                <c:pt idx="1764">
                  <c:v>3.0129312385669477E-2</c:v>
                </c:pt>
                <c:pt idx="1765">
                  <c:v>3.012881575664542E-2</c:v>
                </c:pt>
                <c:pt idx="1766">
                  <c:v>3.0129509343901316E-2</c:v>
                </c:pt>
                <c:pt idx="1767">
                  <c:v>3.0127683488990399E-2</c:v>
                </c:pt>
                <c:pt idx="1768">
                  <c:v>3.0127204594414977E-2</c:v>
                </c:pt>
                <c:pt idx="1769">
                  <c:v>3.0126627115339429E-2</c:v>
                </c:pt>
                <c:pt idx="1770">
                  <c:v>3.0127233888638853E-2</c:v>
                </c:pt>
                <c:pt idx="1771">
                  <c:v>3.0124118765370311E-2</c:v>
                </c:pt>
                <c:pt idx="1772">
                  <c:v>3.0124773403359031E-2</c:v>
                </c:pt>
                <c:pt idx="1773">
                  <c:v>3.012531504877633E-2</c:v>
                </c:pt>
                <c:pt idx="1774">
                  <c:v>3.012343653326616E-2</c:v>
                </c:pt>
                <c:pt idx="1775">
                  <c:v>3.0122737779648117E-2</c:v>
                </c:pt>
                <c:pt idx="1776">
                  <c:v>3.0122018813675645E-2</c:v>
                </c:pt>
                <c:pt idx="1777">
                  <c:v>3.0121279635372027E-2</c:v>
                </c:pt>
                <c:pt idx="1778">
                  <c:v>3.0119217791153795E-2</c:v>
                </c:pt>
                <c:pt idx="1779">
                  <c:v>3.0118436809370243E-2</c:v>
                </c:pt>
                <c:pt idx="1780">
                  <c:v>3.0117635617001662E-2</c:v>
                </c:pt>
                <c:pt idx="1781">
                  <c:v>3.0116814214072783E-2</c:v>
                </c:pt>
                <c:pt idx="1782">
                  <c:v>3.0115972600607454E-2</c:v>
                </c:pt>
                <c:pt idx="1783">
                  <c:v>3.0115110776631735E-2</c:v>
                </c:pt>
                <c:pt idx="1784">
                  <c:v>3.0114228742170797E-2</c:v>
                </c:pt>
                <c:pt idx="1785">
                  <c:v>3.0113326497251135E-2</c:v>
                </c:pt>
                <c:pt idx="1786">
                  <c:v>3.0113584245595629E-2</c:v>
                </c:pt>
                <c:pt idx="1787">
                  <c:v>3.0114997180018678E-2</c:v>
                </c:pt>
                <c:pt idx="1788">
                  <c:v>3.0114029732201172E-2</c:v>
                </c:pt>
                <c:pt idx="1789">
                  <c:v>3.0113042069018194E-2</c:v>
                </c:pt>
                <c:pt idx="1790">
                  <c:v>3.0112034190498852E-2</c:v>
                </c:pt>
                <c:pt idx="1791">
                  <c:v>3.010983368242745E-2</c:v>
                </c:pt>
                <c:pt idx="1792">
                  <c:v>3.0108484111961577E-2</c:v>
                </c:pt>
                <c:pt idx="1793">
                  <c:v>3.0107411344829183E-2</c:v>
                </c:pt>
                <c:pt idx="1794">
                  <c:v>3.0106318364168452E-2</c:v>
                </c:pt>
                <c:pt idx="1795">
                  <c:v>3.010870244770002E-2</c:v>
                </c:pt>
                <c:pt idx="1796">
                  <c:v>3.0107564425346678E-2</c:v>
                </c:pt>
                <c:pt idx="1797">
                  <c:v>3.010640618455308E-2</c:v>
                </c:pt>
                <c:pt idx="1798">
                  <c:v>3.0105227725354469E-2</c:v>
                </c:pt>
                <c:pt idx="1799">
                  <c:v>3.0100550259139647E-2</c:v>
                </c:pt>
                <c:pt idx="1800">
                  <c:v>3.0099335998033119E-2</c:v>
                </c:pt>
                <c:pt idx="1801">
                  <c:v>3.0098101523644616E-2</c:v>
                </c:pt>
                <c:pt idx="1802">
                  <c:v>3.0096846836011264E-2</c:v>
                </c:pt>
                <c:pt idx="1803">
                  <c:v>3.0099032154582782E-2</c:v>
                </c:pt>
                <c:pt idx="1804">
                  <c:v>3.0097732385740979E-2</c:v>
                </c:pt>
                <c:pt idx="1805">
                  <c:v>3.0096412398761044E-2</c:v>
                </c:pt>
                <c:pt idx="1806">
                  <c:v>3.0096220769749243E-2</c:v>
                </c:pt>
                <c:pt idx="1807">
                  <c:v>3.009371177055439E-2</c:v>
                </c:pt>
                <c:pt idx="1808">
                  <c:v>3.0088894234247699E-2</c:v>
                </c:pt>
                <c:pt idx="1809">
                  <c:v>3.0090930270295024E-2</c:v>
                </c:pt>
                <c:pt idx="1810">
                  <c:v>3.0090651530843476E-2</c:v>
                </c:pt>
                <c:pt idx="1811">
                  <c:v>3.0088067898327617E-2</c:v>
                </c:pt>
                <c:pt idx="1812">
                  <c:v>3.0083188239900957E-2</c:v>
                </c:pt>
                <c:pt idx="1813">
                  <c:v>3.0079435143926928E-2</c:v>
                </c:pt>
                <c:pt idx="1814">
                  <c:v>3.0077941035849445E-2</c:v>
                </c:pt>
                <c:pt idx="1815">
                  <c:v>3.0076426718402761E-2</c:v>
                </c:pt>
                <c:pt idx="1816">
                  <c:v>3.0074892191633239E-2</c:v>
                </c:pt>
                <c:pt idx="1817">
                  <c:v>3.0074469251499619E-2</c:v>
                </c:pt>
                <c:pt idx="1818">
                  <c:v>3.0072892732009721E-2</c:v>
                </c:pt>
                <c:pt idx="1819">
                  <c:v>3.0071296001671442E-2</c:v>
                </c:pt>
                <c:pt idx="1820">
                  <c:v>3.0069679060533098E-2</c:v>
                </c:pt>
                <c:pt idx="1821">
                  <c:v>3.0068041908642998E-2</c:v>
                </c:pt>
                <c:pt idx="1822">
                  <c:v>3.0065260637849759E-2</c:v>
                </c:pt>
                <c:pt idx="1823">
                  <c:v>3.0063584647141334E-2</c:v>
                </c:pt>
                <c:pt idx="1824">
                  <c:v>3.0061888447495178E-2</c:v>
                </c:pt>
                <c:pt idx="1825">
                  <c:v>3.0061044116959739E-2</c:v>
                </c:pt>
                <c:pt idx="1826">
                  <c:v>3.0059552989675234E-2</c:v>
                </c:pt>
                <c:pt idx="1827">
                  <c:v>3.0057794574336622E-2</c:v>
                </c:pt>
                <c:pt idx="1828">
                  <c:v>3.0056015948605529E-2</c:v>
                </c:pt>
                <c:pt idx="1829">
                  <c:v>3.0053180132201412E-2</c:v>
                </c:pt>
                <c:pt idx="1830">
                  <c:v>3.0051025579119314E-2</c:v>
                </c:pt>
                <c:pt idx="1831">
                  <c:v>3.0049449204076439E-2</c:v>
                </c:pt>
                <c:pt idx="1832">
                  <c:v>3.0047591334814248E-2</c:v>
                </c:pt>
                <c:pt idx="1833">
                  <c:v>3.004571325709483E-2</c:v>
                </c:pt>
                <c:pt idx="1834">
                  <c:v>3.0043814970973828E-2</c:v>
                </c:pt>
                <c:pt idx="1835">
                  <c:v>3.0041896476509983E-2</c:v>
                </c:pt>
                <c:pt idx="1836">
                  <c:v>3.0039957773758938E-2</c:v>
                </c:pt>
                <c:pt idx="1837">
                  <c:v>3.0037998862780319E-2</c:v>
                </c:pt>
                <c:pt idx="1838">
                  <c:v>3.0036019743631973E-2</c:v>
                </c:pt>
                <c:pt idx="1839">
                  <c:v>3.0040599689137356E-2</c:v>
                </c:pt>
                <c:pt idx="1840">
                  <c:v>3.0037475785741875E-2</c:v>
                </c:pt>
                <c:pt idx="1841">
                  <c:v>3.0035427977798873E-2</c:v>
                </c:pt>
                <c:pt idx="1842">
                  <c:v>3.003335995364222E-2</c:v>
                </c:pt>
                <c:pt idx="1843">
                  <c:v>3.0028001585162906E-2</c:v>
                </c:pt>
                <c:pt idx="1844">
                  <c:v>3.0025897983221961E-2</c:v>
                </c:pt>
                <c:pt idx="1845">
                  <c:v>3.0023774170228952E-2</c:v>
                </c:pt>
                <c:pt idx="1846">
                  <c:v>3.0021630146247209E-2</c:v>
                </c:pt>
                <c:pt idx="1847">
                  <c:v>3.0019465911342694E-2</c:v>
                </c:pt>
                <c:pt idx="1848">
                  <c:v>3.0020527271808067E-2</c:v>
                </c:pt>
                <c:pt idx="1849">
                  <c:v>3.0018317735971193E-2</c:v>
                </c:pt>
                <c:pt idx="1850">
                  <c:v>3.0016087984446702E-2</c:v>
                </c:pt>
                <c:pt idx="1851">
                  <c:v>3.0013838017304638E-2</c:v>
                </c:pt>
                <c:pt idx="1852">
                  <c:v>3.0008341575296266E-2</c:v>
                </c:pt>
                <c:pt idx="1853">
                  <c:v>3.0006056076255096E-2</c:v>
                </c:pt>
                <c:pt idx="1854">
                  <c:v>3.0003750366763785E-2</c:v>
                </c:pt>
                <c:pt idx="1855">
                  <c:v>3.0005706314567289E-2</c:v>
                </c:pt>
                <c:pt idx="1856">
                  <c:v>3.0002284949780484E-2</c:v>
                </c:pt>
                <c:pt idx="1857">
                  <c:v>2.9999913690411408E-2</c:v>
                </c:pt>
                <c:pt idx="1858">
                  <c:v>2.9998587616071586E-2</c:v>
                </c:pt>
                <c:pt idx="1859">
                  <c:v>2.9995110526392203E-2</c:v>
                </c:pt>
                <c:pt idx="1860">
                  <c:v>2.9989491694325177E-2</c:v>
                </c:pt>
                <c:pt idx="1861">
                  <c:v>2.9990226502491193E-2</c:v>
                </c:pt>
                <c:pt idx="1862">
                  <c:v>2.9988812984699898E-2</c:v>
                </c:pt>
                <c:pt idx="1863">
                  <c:v>2.9985261619312205E-2</c:v>
                </c:pt>
                <c:pt idx="1864">
                  <c:v>2.9982748855684926E-2</c:v>
                </c:pt>
                <c:pt idx="1865">
                  <c:v>2.9975999431635411E-2</c:v>
                </c:pt>
                <c:pt idx="1866">
                  <c:v>2.9973452856362118E-2</c:v>
                </c:pt>
                <c:pt idx="1867">
                  <c:v>2.9970886073242879E-2</c:v>
                </c:pt>
                <c:pt idx="1868">
                  <c:v>2.9968299082354998E-2</c:v>
                </c:pt>
                <c:pt idx="1869">
                  <c:v>2.9966739519435268E-2</c:v>
                </c:pt>
                <c:pt idx="1870">
                  <c:v>2.9964110452679056E-2</c:v>
                </c:pt>
                <c:pt idx="1871">
                  <c:v>2.9965637412876771E-2</c:v>
                </c:pt>
                <c:pt idx="1872">
                  <c:v>2.9958791691716467E-2</c:v>
                </c:pt>
                <c:pt idx="1873">
                  <c:v>2.9956101997672149E-2</c:v>
                </c:pt>
                <c:pt idx="1874">
                  <c:v>2.995235277831074E-2</c:v>
                </c:pt>
                <c:pt idx="1875">
                  <c:v>2.9949624335266059E-2</c:v>
                </c:pt>
                <c:pt idx="1876">
                  <c:v>2.994687568509485E-2</c:v>
                </c:pt>
                <c:pt idx="1877">
                  <c:v>2.9943709627300016E-2</c:v>
                </c:pt>
                <c:pt idx="1878">
                  <c:v>2.9942350395100292E-2</c:v>
                </c:pt>
                <c:pt idx="1879">
                  <c:v>2.9939539448700932E-2</c:v>
                </c:pt>
                <c:pt idx="1880">
                  <c:v>2.9936708293870795E-2</c:v>
                </c:pt>
                <c:pt idx="1881">
                  <c:v>2.9933856930695932E-2</c:v>
                </c:pt>
                <c:pt idx="1882">
                  <c:v>2.9929959439105813E-2</c:v>
                </c:pt>
                <c:pt idx="1883">
                  <c:v>2.9927069341408388E-2</c:v>
                </c:pt>
                <c:pt idx="1884">
                  <c:v>2.9924159037265655E-2</c:v>
                </c:pt>
                <c:pt idx="1885">
                  <c:v>2.9921228526765455E-2</c:v>
                </c:pt>
                <c:pt idx="1886">
                  <c:v>2.991827780999607E-2</c:v>
                </c:pt>
                <c:pt idx="1887">
                  <c:v>2.9915306887047098E-2</c:v>
                </c:pt>
                <c:pt idx="1888">
                  <c:v>2.99123157580077E-2</c:v>
                </c:pt>
                <c:pt idx="1889">
                  <c:v>2.990930442296879E-2</c:v>
                </c:pt>
                <c:pt idx="1890">
                  <c:v>2.9906272882020409E-2</c:v>
                </c:pt>
                <c:pt idx="1891">
                  <c:v>2.990827368946947E-2</c:v>
                </c:pt>
                <c:pt idx="1892">
                  <c:v>2.9904184651398637E-2</c:v>
                </c:pt>
                <c:pt idx="1893">
                  <c:v>2.9901085698703318E-2</c:v>
                </c:pt>
                <c:pt idx="1894">
                  <c:v>2.9897966533938995E-2</c:v>
                </c:pt>
                <c:pt idx="1895">
                  <c:v>2.9891816019640999E-2</c:v>
                </c:pt>
                <c:pt idx="1896">
                  <c:v>2.9888661542026799E-2</c:v>
                </c:pt>
                <c:pt idx="1897">
                  <c:v>2.9885486857525505E-2</c:v>
                </c:pt>
                <c:pt idx="1898">
                  <c:v>2.9882291966235399E-2</c:v>
                </c:pt>
                <c:pt idx="1899">
                  <c:v>2.9879076868251708E-2</c:v>
                </c:pt>
                <c:pt idx="1900">
                  <c:v>2.9878827097335234E-2</c:v>
                </c:pt>
                <c:pt idx="1901">
                  <c:v>2.9875566450817286E-2</c:v>
                </c:pt>
                <c:pt idx="1902">
                  <c:v>2.9872285593017654E-2</c:v>
                </c:pt>
                <c:pt idx="1903">
                  <c:v>2.9868984524037766E-2</c:v>
                </c:pt>
                <c:pt idx="1904">
                  <c:v>2.9862698281382872E-2</c:v>
                </c:pt>
                <c:pt idx="1905">
                  <c:v>2.9859361945315126E-2</c:v>
                </c:pt>
                <c:pt idx="1906">
                  <c:v>2.9856005403250507E-2</c:v>
                </c:pt>
                <c:pt idx="1907">
                  <c:v>2.9852628655291227E-2</c:v>
                </c:pt>
                <c:pt idx="1908">
                  <c:v>2.9849231701539494E-2</c:v>
                </c:pt>
                <c:pt idx="1909">
                  <c:v>2.9848753681117716E-2</c:v>
                </c:pt>
                <c:pt idx="1910">
                  <c:v>2.9846288900307088E-2</c:v>
                </c:pt>
                <c:pt idx="1911">
                  <c:v>2.9841848382057848E-2</c:v>
                </c:pt>
                <c:pt idx="1912">
                  <c:v>2.9838365417113006E-2</c:v>
                </c:pt>
                <c:pt idx="1913">
                  <c:v>2.9834862242034379E-2</c:v>
                </c:pt>
                <c:pt idx="1914">
                  <c:v>2.9831338856930276E-2</c:v>
                </c:pt>
                <c:pt idx="1915">
                  <c:v>2.9828764366359464E-2</c:v>
                </c:pt>
                <c:pt idx="1916">
                  <c:v>2.982423145708054E-2</c:v>
                </c:pt>
                <c:pt idx="1917">
                  <c:v>2.9815817596063911E-2</c:v>
                </c:pt>
                <c:pt idx="1918">
                  <c:v>2.981222206769429E-2</c:v>
                </c:pt>
                <c:pt idx="1919">
                  <c:v>2.9808606337935816E-2</c:v>
                </c:pt>
                <c:pt idx="1920">
                  <c:v>2.9804970406895372E-2</c:v>
                </c:pt>
                <c:pt idx="1921">
                  <c:v>2.9801314274682921E-2</c:v>
                </c:pt>
                <c:pt idx="1922">
                  <c:v>2.979859542779047E-2</c:v>
                </c:pt>
                <c:pt idx="1923">
                  <c:v>2.9794897146848322E-2</c:v>
                </c:pt>
                <c:pt idx="1924">
                  <c:v>2.9791178663450643E-2</c:v>
                </c:pt>
                <c:pt idx="1925">
                  <c:v>2.9787439977711622E-2</c:v>
                </c:pt>
                <c:pt idx="1926">
                  <c:v>2.9782730599905771E-2</c:v>
                </c:pt>
                <c:pt idx="1927">
                  <c:v>2.9778953262988704E-2</c:v>
                </c:pt>
                <c:pt idx="1928">
                  <c:v>2.9775155725680885E-2</c:v>
                </c:pt>
                <c:pt idx="1929">
                  <c:v>2.9770790948016723E-2</c:v>
                </c:pt>
                <c:pt idx="1930">
                  <c:v>2.9768443517850216E-2</c:v>
                </c:pt>
                <c:pt idx="1931">
                  <c:v>2.9764583620448076E-2</c:v>
                </c:pt>
                <c:pt idx="1932">
                  <c:v>2.9760703521507028E-2</c:v>
                </c:pt>
                <c:pt idx="1933">
                  <c:v>2.975680322114347E-2</c:v>
                </c:pt>
                <c:pt idx="1934">
                  <c:v>2.9752320998730025E-2</c:v>
                </c:pt>
                <c:pt idx="1935">
                  <c:v>2.9747443009040506E-2</c:v>
                </c:pt>
                <c:pt idx="1936">
                  <c:v>2.9743480987134811E-2</c:v>
                </c:pt>
                <c:pt idx="1937">
                  <c:v>2.973949876590359E-2</c:v>
                </c:pt>
                <c:pt idx="1938">
                  <c:v>2.9735496345466524E-2</c:v>
                </c:pt>
                <c:pt idx="1939">
                  <c:v>2.9731473725943296E-2</c:v>
                </c:pt>
                <c:pt idx="1940">
                  <c:v>2.9727430907454919E-2</c:v>
                </c:pt>
                <c:pt idx="1941">
                  <c:v>2.9723367890122837E-2</c:v>
                </c:pt>
                <c:pt idx="1942">
                  <c:v>2.9719284674069386E-2</c:v>
                </c:pt>
                <c:pt idx="1943">
                  <c:v>2.9719781125696045E-2</c:v>
                </c:pt>
                <c:pt idx="1944">
                  <c:v>2.971473065491027E-2</c:v>
                </c:pt>
                <c:pt idx="1945">
                  <c:v>2.9710579828231574E-2</c:v>
                </c:pt>
                <c:pt idx="1946">
                  <c:v>2.9706409489928129E-2</c:v>
                </c:pt>
                <c:pt idx="1947">
                  <c:v>2.9699480693726413E-2</c:v>
                </c:pt>
                <c:pt idx="1948">
                  <c:v>2.9693779237265752E-2</c:v>
                </c:pt>
                <c:pt idx="1949">
                  <c:v>2.969378833643932E-2</c:v>
                </c:pt>
                <c:pt idx="1950">
                  <c:v>2.9689546882777949E-2</c:v>
                </c:pt>
                <c:pt idx="1951">
                  <c:v>2.9686197070343433E-2</c:v>
                </c:pt>
                <c:pt idx="1952">
                  <c:v>2.9681016530301235E-2</c:v>
                </c:pt>
                <c:pt idx="1953">
                  <c:v>2.9676729017664851E-2</c:v>
                </c:pt>
                <c:pt idx="1954">
                  <c:v>2.9672427538205093E-2</c:v>
                </c:pt>
                <c:pt idx="1955">
                  <c:v>2.9668112784997397E-2</c:v>
                </c:pt>
                <c:pt idx="1956">
                  <c:v>2.9663785451110283E-2</c:v>
                </c:pt>
                <c:pt idx="1957">
                  <c:v>2.9659446229608383E-2</c:v>
                </c:pt>
                <c:pt idx="1958">
                  <c:v>2.9655095813547694E-2</c:v>
                </c:pt>
                <c:pt idx="1959">
                  <c:v>2.9652535196737738E-2</c:v>
                </c:pt>
                <c:pt idx="1960">
                  <c:v>2.9643665816296631E-2</c:v>
                </c:pt>
                <c:pt idx="1961">
                  <c:v>2.9641984328503634E-2</c:v>
                </c:pt>
                <c:pt idx="1962">
                  <c:v>2.9638494185370547E-2</c:v>
                </c:pt>
                <c:pt idx="1963">
                  <c:v>2.9633200071470731E-2</c:v>
                </c:pt>
                <c:pt idx="1964">
                  <c:v>2.9628797041934083E-2</c:v>
                </c:pt>
                <c:pt idx="1965">
                  <c:v>2.962438766907546E-2</c:v>
                </c:pt>
                <c:pt idx="1966">
                  <c:v>2.9619972645902892E-2</c:v>
                </c:pt>
                <c:pt idx="1967">
                  <c:v>2.9616447964344591E-2</c:v>
                </c:pt>
                <c:pt idx="1968">
                  <c:v>2.9611128420621677E-2</c:v>
                </c:pt>
                <c:pt idx="1969">
                  <c:v>2.9603123485070184E-2</c:v>
                </c:pt>
                <c:pt idx="1970">
                  <c:v>2.9598694783483512E-2</c:v>
                </c:pt>
                <c:pt idx="1971">
                  <c:v>2.9594263868452386E-2</c:v>
                </c:pt>
                <c:pt idx="1972">
                  <c:v>2.9589831056166308E-2</c:v>
                </c:pt>
                <c:pt idx="1973">
                  <c:v>2.9586288645792158E-2</c:v>
                </c:pt>
                <c:pt idx="1974">
                  <c:v>2.9581851560844783E-2</c:v>
                </c:pt>
                <c:pt idx="1975">
                  <c:v>2.9577412587870094E-2</c:v>
                </c:pt>
                <c:pt idx="1976">
                  <c:v>2.9572971726880823E-2</c:v>
                </c:pt>
                <c:pt idx="1977">
                  <c:v>2.956852897788927E-2</c:v>
                </c:pt>
                <c:pt idx="1978">
                  <c:v>2.9563194535869908E-2</c:v>
                </c:pt>
                <c:pt idx="1979">
                  <c:v>2.9557731584446634E-2</c:v>
                </c:pt>
                <c:pt idx="1980">
                  <c:v>2.9554300592611573E-2</c:v>
                </c:pt>
                <c:pt idx="1981">
                  <c:v>2.9549850789196992E-2</c:v>
                </c:pt>
                <c:pt idx="1982">
                  <c:v>2.9546286913336925E-2</c:v>
                </c:pt>
                <c:pt idx="1983">
                  <c:v>2.9541832836596085E-2</c:v>
                </c:pt>
                <c:pt idx="1984">
                  <c:v>2.9537376871940805E-2</c:v>
                </c:pt>
                <c:pt idx="1985">
                  <c:v>2.9532919019384259E-2</c:v>
                </c:pt>
                <c:pt idx="1986">
                  <c:v>2.9528459278938747E-2</c:v>
                </c:pt>
                <c:pt idx="1987">
                  <c:v>2.9523112324492316E-2</c:v>
                </c:pt>
                <c:pt idx="1988">
                  <c:v>2.9518649306456732E-2</c:v>
                </c:pt>
                <c:pt idx="1989">
                  <c:v>2.9514184400667994E-2</c:v>
                </c:pt>
                <c:pt idx="1990">
                  <c:v>2.9509717607139347E-2</c:v>
                </c:pt>
                <c:pt idx="1991">
                  <c:v>2.9505248925882271E-2</c:v>
                </c:pt>
                <c:pt idx="1992">
                  <c:v>2.9500778356910021E-2</c:v>
                </c:pt>
                <c:pt idx="1993">
                  <c:v>2.9496305900236722E-2</c:v>
                </c:pt>
                <c:pt idx="1994">
                  <c:v>2.9491831555872539E-2</c:v>
                </c:pt>
                <c:pt idx="1995">
                  <c:v>2.9491762017274208E-2</c:v>
                </c:pt>
                <c:pt idx="1996">
                  <c:v>2.9486400562388843E-2</c:v>
                </c:pt>
                <c:pt idx="1997">
                  <c:v>2.9481918558646427E-2</c:v>
                </c:pt>
                <c:pt idx="1998">
                  <c:v>2.9473992039200168E-2</c:v>
                </c:pt>
                <c:pt idx="1999">
                  <c:v>2.947031086101011E-2</c:v>
                </c:pt>
                <c:pt idx="2000">
                  <c:v>2.9469340061964135E-2</c:v>
                </c:pt>
                <c:pt idx="2001">
                  <c:v>2.9463971663508417E-2</c:v>
                </c:pt>
                <c:pt idx="2002">
                  <c:v>2.9459480219746211E-2</c:v>
                </c:pt>
                <c:pt idx="2003">
                  <c:v>2.9454986888019188E-2</c:v>
                </c:pt>
                <c:pt idx="2004">
                  <c:v>2.9450491668339889E-2</c:v>
                </c:pt>
                <c:pt idx="2005">
                  <c:v>2.9446870904447191E-2</c:v>
                </c:pt>
                <c:pt idx="2006">
                  <c:v>2.9441495565176293E-2</c:v>
                </c:pt>
                <c:pt idx="2007">
                  <c:v>2.9436994681717926E-2</c:v>
                </c:pt>
                <c:pt idx="2008">
                  <c:v>2.9432491910359557E-2</c:v>
                </c:pt>
                <c:pt idx="2009">
                  <c:v>2.9427987251113293E-2</c:v>
                </c:pt>
                <c:pt idx="2010">
                  <c:v>2.9423480703992953E-2</c:v>
                </c:pt>
                <c:pt idx="2011">
                  <c:v>2.9418972269010205E-2</c:v>
                </c:pt>
                <c:pt idx="2012">
                  <c:v>2.9414461946179742E-2</c:v>
                </c:pt>
                <c:pt idx="2013">
                  <c:v>2.9409949735513228E-2</c:v>
                </c:pt>
                <c:pt idx="2014">
                  <c:v>2.9405435637024493E-2</c:v>
                </c:pt>
                <c:pt idx="2015">
                  <c:v>2.9401790989295431E-2</c:v>
                </c:pt>
                <c:pt idx="2016">
                  <c:v>2.9396401776630908E-2</c:v>
                </c:pt>
                <c:pt idx="2017">
                  <c:v>2.9391882014751982E-2</c:v>
                </c:pt>
                <c:pt idx="2018">
                  <c:v>2.9387360365102685E-2</c:v>
                </c:pt>
                <c:pt idx="2019">
                  <c:v>2.9383706161503563E-2</c:v>
                </c:pt>
                <c:pt idx="2020">
                  <c:v>2.9378311402544391E-2</c:v>
                </c:pt>
                <c:pt idx="2021">
                  <c:v>2.9370310757427139E-2</c:v>
                </c:pt>
                <c:pt idx="2022">
                  <c:v>2.9365783562880381E-2</c:v>
                </c:pt>
                <c:pt idx="2023">
                  <c:v>2.9361254481011061E-2</c:v>
                </c:pt>
                <c:pt idx="2024">
                  <c:v>2.9356723511832425E-2</c:v>
                </c:pt>
                <c:pt idx="2025">
                  <c:v>2.9353056983361957E-2</c:v>
                </c:pt>
                <c:pt idx="2026">
                  <c:v>2.9348521737771013E-2</c:v>
                </c:pt>
                <c:pt idx="2027">
                  <c:v>2.9347445890411182E-2</c:v>
                </c:pt>
                <c:pt idx="2028">
                  <c:v>2.9339445584501186E-2</c:v>
                </c:pt>
                <c:pt idx="2029">
                  <c:v>2.9334904676847778E-2</c:v>
                </c:pt>
                <c:pt idx="2030">
                  <c:v>2.9329498063971626E-2</c:v>
                </c:pt>
                <c:pt idx="2031">
                  <c:v>2.9324953883983308E-2</c:v>
                </c:pt>
                <c:pt idx="2032">
                  <c:v>2.9320407816786808E-2</c:v>
                </c:pt>
                <c:pt idx="2033">
                  <c:v>2.9315859862395821E-2</c:v>
                </c:pt>
                <c:pt idx="2034">
                  <c:v>2.9312171828914903E-2</c:v>
                </c:pt>
                <c:pt idx="2035">
                  <c:v>2.930761959748485E-2</c:v>
                </c:pt>
                <c:pt idx="2036">
                  <c:v>2.9303065478804003E-2</c:v>
                </c:pt>
                <c:pt idx="2037">
                  <c:v>2.9298509472884218E-2</c:v>
                </c:pt>
                <c:pt idx="2038">
                  <c:v>2.928941887083087E-2</c:v>
                </c:pt>
                <c:pt idx="2039">
                  <c:v>2.928743703008686E-2</c:v>
                </c:pt>
                <c:pt idx="2040">
                  <c:v>2.9282874553734534E-2</c:v>
                </c:pt>
                <c:pt idx="2041">
                  <c:v>2.9276799984545673E-2</c:v>
                </c:pt>
                <c:pt idx="2042">
                  <c:v>2.9273743939499736E-2</c:v>
                </c:pt>
                <c:pt idx="2043">
                  <c:v>2.926917580164318E-2</c:v>
                </c:pt>
                <c:pt idx="2044">
                  <c:v>2.9264605776644751E-2</c:v>
                </c:pt>
                <c:pt idx="2045">
                  <c:v>2.9258524594678169E-2</c:v>
                </c:pt>
                <c:pt idx="2046">
                  <c:v>2.9256315616973196E-2</c:v>
                </c:pt>
                <c:pt idx="2047">
                  <c:v>2.9252594472491667E-2</c:v>
                </c:pt>
                <c:pt idx="2048">
                  <c:v>2.9248015891012061E-2</c:v>
                </c:pt>
                <c:pt idx="2049">
                  <c:v>2.924343542226733E-2</c:v>
                </c:pt>
                <c:pt idx="2050">
                  <c:v>2.9238853066270071E-2</c:v>
                </c:pt>
                <c:pt idx="2051">
                  <c:v>2.9233415793993685E-2</c:v>
                </c:pt>
                <c:pt idx="2052">
                  <c:v>2.9228830167949554E-2</c:v>
                </c:pt>
                <c:pt idx="2053">
                  <c:v>2.922293159012665E-2</c:v>
                </c:pt>
                <c:pt idx="2054">
                  <c:v>2.9219653254515365E-2</c:v>
                </c:pt>
                <c:pt idx="2055">
                  <c:v>2.9215061967151953E-2</c:v>
                </c:pt>
                <c:pt idx="2056">
                  <c:v>2.9210662904781019E-2</c:v>
                </c:pt>
                <c:pt idx="2057">
                  <c:v>2.9206723732331918E-2</c:v>
                </c:pt>
                <c:pt idx="2058">
                  <c:v>2.9202126278789705E-2</c:v>
                </c:pt>
                <c:pt idx="2059">
                  <c:v>2.9197718651766964E-2</c:v>
                </c:pt>
                <c:pt idx="2060">
                  <c:v>2.9192077224396748E-2</c:v>
                </c:pt>
                <c:pt idx="2061">
                  <c:v>2.9187474614749898E-2</c:v>
                </c:pt>
                <c:pt idx="2062">
                  <c:v>2.9182870118101452E-2</c:v>
                </c:pt>
                <c:pt idx="2063">
                  <c:v>2.917826373446452E-2</c:v>
                </c:pt>
                <c:pt idx="2064">
                  <c:v>2.9175348389761786E-2</c:v>
                </c:pt>
                <c:pt idx="2065">
                  <c:v>2.9169891264985391E-2</c:v>
                </c:pt>
                <c:pt idx="2066">
                  <c:v>2.9165278714740596E-2</c:v>
                </c:pt>
                <c:pt idx="2067">
                  <c:v>2.9160664277468742E-2</c:v>
                </c:pt>
                <c:pt idx="2068">
                  <c:v>2.9156047953180258E-2</c:v>
                </c:pt>
                <c:pt idx="2069">
                  <c:v>2.9151429741889917E-2</c:v>
                </c:pt>
                <c:pt idx="2070">
                  <c:v>2.9146809643611181E-2</c:v>
                </c:pt>
                <c:pt idx="2071">
                  <c:v>2.9142187658357088E-2</c:v>
                </c:pt>
                <c:pt idx="2072">
                  <c:v>2.9136903078929119E-2</c:v>
                </c:pt>
                <c:pt idx="2073">
                  <c:v>2.9130593371030817E-2</c:v>
                </c:pt>
                <c:pt idx="2074">
                  <c:v>2.9126627569892784E-2</c:v>
                </c:pt>
                <c:pt idx="2075">
                  <c:v>2.9121999049927242E-2</c:v>
                </c:pt>
                <c:pt idx="2076">
                  <c:v>2.9117368643236639E-2</c:v>
                </c:pt>
                <c:pt idx="2077">
                  <c:v>2.9113576237116776E-2</c:v>
                </c:pt>
                <c:pt idx="2078">
                  <c:v>2.9108941550229826E-2</c:v>
                </c:pt>
                <c:pt idx="2079">
                  <c:v>2.9103642454877145E-2</c:v>
                </c:pt>
                <c:pt idx="2080">
                  <c:v>2.9099666516136501E-2</c:v>
                </c:pt>
                <c:pt idx="2081">
                  <c:v>2.909502616895502E-2</c:v>
                </c:pt>
                <c:pt idx="2082">
                  <c:v>2.9090383935035782E-2</c:v>
                </c:pt>
                <c:pt idx="2083">
                  <c:v>2.9084239441829834E-2</c:v>
                </c:pt>
                <c:pt idx="2084">
                  <c:v>2.9080257469158679E-2</c:v>
                </c:pt>
                <c:pt idx="2085">
                  <c:v>2.9076445912979924E-2</c:v>
                </c:pt>
                <c:pt idx="2086">
                  <c:v>2.9071796132238936E-2</c:v>
                </c:pt>
                <c:pt idx="2087">
                  <c:v>2.9067144464826149E-2</c:v>
                </c:pt>
                <c:pt idx="2088">
                  <c:v>2.9062490910754225E-2</c:v>
                </c:pt>
                <c:pt idx="2089">
                  <c:v>2.9057835470036708E-2</c:v>
                </c:pt>
                <c:pt idx="2090">
                  <c:v>2.9051679436792627E-2</c:v>
                </c:pt>
                <c:pt idx="2091">
                  <c:v>2.9047020461289656E-2</c:v>
                </c:pt>
                <c:pt idx="2092">
                  <c:v>2.9042359599273756E-2</c:v>
                </c:pt>
                <c:pt idx="2093">
                  <c:v>2.9037696850757234E-2</c:v>
                </c:pt>
                <c:pt idx="2094">
                  <c:v>2.9033032215754578E-2</c:v>
                </c:pt>
                <c:pt idx="2095">
                  <c:v>2.9028365694276768E-2</c:v>
                </c:pt>
                <c:pt idx="2096">
                  <c:v>2.9023697286339183E-2</c:v>
                </c:pt>
                <c:pt idx="2097">
                  <c:v>2.9019026991953672E-2</c:v>
                </c:pt>
                <c:pt idx="2098">
                  <c:v>2.9014354811134738E-2</c:v>
                </c:pt>
                <c:pt idx="2099">
                  <c:v>2.9011338028229028E-2</c:v>
                </c:pt>
                <c:pt idx="2100">
                  <c:v>2.9006661056945292E-2</c:v>
                </c:pt>
                <c:pt idx="2101">
                  <c:v>2.9001982199087183E-2</c:v>
                </c:pt>
                <c:pt idx="2102">
                  <c:v>2.899730145466773E-2</c:v>
                </c:pt>
                <c:pt idx="2103">
                  <c:v>2.8991792219564338E-2</c:v>
                </c:pt>
                <c:pt idx="2104">
                  <c:v>2.8985769576687685E-2</c:v>
                </c:pt>
                <c:pt idx="2105">
                  <c:v>2.8981083142975768E-2</c:v>
                </c:pt>
                <c:pt idx="2106">
                  <c:v>2.8976394822850637E-2</c:v>
                </c:pt>
                <c:pt idx="2107">
                  <c:v>2.897170461632409E-2</c:v>
                </c:pt>
                <c:pt idx="2108">
                  <c:v>2.8969484244311651E-2</c:v>
                </c:pt>
                <c:pt idx="2109">
                  <c:v>2.8964788735877538E-2</c:v>
                </c:pt>
                <c:pt idx="2110">
                  <c:v>2.8960091340815362E-2</c:v>
                </c:pt>
                <c:pt idx="2111">
                  <c:v>2.8955392059137598E-2</c:v>
                </c:pt>
                <c:pt idx="2112">
                  <c:v>2.8948225288147528E-2</c:v>
                </c:pt>
                <c:pt idx="2113">
                  <c:v>2.8943523763497712E-2</c:v>
                </c:pt>
                <c:pt idx="2114">
                  <c:v>2.8938820352539953E-2</c:v>
                </c:pt>
                <c:pt idx="2115">
                  <c:v>2.8937396393681147E-2</c:v>
                </c:pt>
                <c:pt idx="2116">
                  <c:v>2.8931867351997029E-2</c:v>
                </c:pt>
                <c:pt idx="2117">
                  <c:v>2.8927156750914923E-2</c:v>
                </c:pt>
                <c:pt idx="2118">
                  <c:v>2.8923263058905694E-2</c:v>
                </c:pt>
                <c:pt idx="2119">
                  <c:v>2.8917729889202611E-2</c:v>
                </c:pt>
                <c:pt idx="2120">
                  <c:v>2.8910560275093703E-2</c:v>
                </c:pt>
                <c:pt idx="2121">
                  <c:v>2.8908295481521289E-2</c:v>
                </c:pt>
                <c:pt idx="2122">
                  <c:v>2.8904392200274246E-2</c:v>
                </c:pt>
                <c:pt idx="2123">
                  <c:v>2.8898853527977539E-2</c:v>
                </c:pt>
                <c:pt idx="2124">
                  <c:v>2.88916824990165E-2</c:v>
                </c:pt>
                <c:pt idx="2125">
                  <c:v>2.8885327853186787E-2</c:v>
                </c:pt>
                <c:pt idx="2126">
                  <c:v>2.8880602829823278E-2</c:v>
                </c:pt>
                <c:pt idx="2127">
                  <c:v>2.8875875920503623E-2</c:v>
                </c:pt>
                <c:pt idx="2128">
                  <c:v>2.8871147125241078E-2</c:v>
                </c:pt>
                <c:pt idx="2129">
                  <c:v>2.886722964501745E-2</c:v>
                </c:pt>
                <c:pt idx="2130">
                  <c:v>2.8862496566459356E-2</c:v>
                </c:pt>
                <c:pt idx="2131">
                  <c:v>2.8857761601910559E-2</c:v>
                </c:pt>
                <c:pt idx="2132">
                  <c:v>2.8853024751384231E-2</c:v>
                </c:pt>
                <c:pt idx="2133">
                  <c:v>2.8848286014893552E-2</c:v>
                </c:pt>
                <c:pt idx="2134">
                  <c:v>2.8842734749601234E-2</c:v>
                </c:pt>
                <c:pt idx="2135">
                  <c:v>2.8837992753108964E-2</c:v>
                </c:pt>
                <c:pt idx="2136">
                  <c:v>2.883324887077935E-2</c:v>
                </c:pt>
                <c:pt idx="2137">
                  <c:v>2.8827824981804268E-2</c:v>
                </c:pt>
                <c:pt idx="2138">
                  <c:v>2.8824564043444838E-2</c:v>
                </c:pt>
                <c:pt idx="2139">
                  <c:v>2.881981399145046E-2</c:v>
                </c:pt>
                <c:pt idx="2140">
                  <c:v>2.8815062053586162E-2</c:v>
                </c:pt>
                <c:pt idx="2141">
                  <c:v>2.8810308229863798E-2</c:v>
                </c:pt>
                <c:pt idx="2142">
                  <c:v>2.8804745974983715E-2</c:v>
                </c:pt>
                <c:pt idx="2143">
                  <c:v>2.8799988892172071E-2</c:v>
                </c:pt>
                <c:pt idx="2144">
                  <c:v>2.8795229923631281E-2</c:v>
                </c:pt>
                <c:pt idx="2145">
                  <c:v>2.8790469069373718E-2</c:v>
                </c:pt>
                <c:pt idx="2146">
                  <c:v>2.8785706329413952E-2</c:v>
                </c:pt>
                <c:pt idx="2147">
                  <c:v>2.8780941703764346E-2</c:v>
                </c:pt>
                <c:pt idx="2148">
                  <c:v>2.8776175192438601E-2</c:v>
                </c:pt>
                <c:pt idx="2149">
                  <c:v>2.8771406795450396E-2</c:v>
                </c:pt>
                <c:pt idx="2150">
                  <c:v>2.8766636512813869E-2</c:v>
                </c:pt>
                <c:pt idx="2151">
                  <c:v>2.8766675820714609E-2</c:v>
                </c:pt>
                <c:pt idx="2152">
                  <c:v>2.8761097303149422E-2</c:v>
                </c:pt>
                <c:pt idx="2153">
                  <c:v>2.875631879597839E-2</c:v>
                </c:pt>
                <c:pt idx="2154">
                  <c:v>2.8751538402780972E-2</c:v>
                </c:pt>
                <c:pt idx="2155">
                  <c:v>2.8744356558648584E-2</c:v>
                </c:pt>
                <c:pt idx="2156">
                  <c:v>2.8739573934942992E-2</c:v>
                </c:pt>
                <c:pt idx="2157">
                  <c:v>2.8734789425510415E-2</c:v>
                </c:pt>
                <c:pt idx="2158">
                  <c:v>2.8730003030364829E-2</c:v>
                </c:pt>
                <c:pt idx="2159">
                  <c:v>2.8725214749518908E-2</c:v>
                </c:pt>
                <c:pt idx="2160">
                  <c:v>2.8722816437833486E-2</c:v>
                </c:pt>
                <c:pt idx="2161">
                  <c:v>2.8718022842843721E-2</c:v>
                </c:pt>
                <c:pt idx="2162">
                  <c:v>2.8713227361939306E-2</c:v>
                </c:pt>
                <c:pt idx="2163">
                  <c:v>2.8708429995133129E-2</c:v>
                </c:pt>
                <c:pt idx="2164">
                  <c:v>2.8701245060277367E-2</c:v>
                </c:pt>
                <c:pt idx="2165">
                  <c:v>2.8696445465521633E-2</c:v>
                </c:pt>
                <c:pt idx="2166">
                  <c:v>2.8691643985160789E-2</c:v>
                </c:pt>
                <c:pt idx="2167">
                  <c:v>2.8690808999885482E-2</c:v>
                </c:pt>
                <c:pt idx="2168">
                  <c:v>2.868520802708302E-2</c:v>
                </c:pt>
                <c:pt idx="2169">
                  <c:v>2.8679606191154245E-2</c:v>
                </c:pt>
                <c:pt idx="2170">
                  <c:v>2.8675587747296963E-2</c:v>
                </c:pt>
                <c:pt idx="2171">
                  <c:v>2.8669983169915463E-2</c:v>
                </c:pt>
                <c:pt idx="2172">
                  <c:v>2.8665168830625223E-2</c:v>
                </c:pt>
                <c:pt idx="2173">
                  <c:v>2.8660352605572474E-2</c:v>
                </c:pt>
                <c:pt idx="2174">
                  <c:v>2.8655534494772251E-2</c:v>
                </c:pt>
                <c:pt idx="2175">
                  <c:v>2.8651504045271354E-2</c:v>
                </c:pt>
                <c:pt idx="2176">
                  <c:v>2.8645892615982677E-2</c:v>
                </c:pt>
                <c:pt idx="2177">
                  <c:v>2.8637126155406648E-2</c:v>
                </c:pt>
                <c:pt idx="2178">
                  <c:v>2.8632303080062461E-2</c:v>
                </c:pt>
                <c:pt idx="2179">
                  <c:v>2.8627478119462119E-2</c:v>
                </c:pt>
                <c:pt idx="2180">
                  <c:v>2.862265127361667E-2</c:v>
                </c:pt>
                <c:pt idx="2181">
                  <c:v>2.8618609033440615E-2</c:v>
                </c:pt>
                <c:pt idx="2182">
                  <c:v>2.8613777901234243E-2</c:v>
                </c:pt>
                <c:pt idx="2183">
                  <c:v>2.8608944883740339E-2</c:v>
                </c:pt>
                <c:pt idx="2184">
                  <c:v>2.8604109980973399E-2</c:v>
                </c:pt>
                <c:pt idx="2185">
                  <c:v>2.8599273192946601E-2</c:v>
                </c:pt>
                <c:pt idx="2186">
                  <c:v>2.8593650609181471E-2</c:v>
                </c:pt>
                <c:pt idx="2187">
                  <c:v>2.8588118978523411E-2</c:v>
                </c:pt>
                <c:pt idx="2188">
                  <c:v>2.8583968639700297E-2</c:v>
                </c:pt>
                <c:pt idx="2189">
                  <c:v>2.8578432700179138E-2</c:v>
                </c:pt>
                <c:pt idx="2190">
                  <c:v>2.8575060974393874E-2</c:v>
                </c:pt>
                <c:pt idx="2191">
                  <c:v>2.8570212875096472E-2</c:v>
                </c:pt>
                <c:pt idx="2192">
                  <c:v>2.8565362890634081E-2</c:v>
                </c:pt>
                <c:pt idx="2193">
                  <c:v>2.856051102102251E-2</c:v>
                </c:pt>
                <c:pt idx="2194">
                  <c:v>2.8552189144438626E-2</c:v>
                </c:pt>
                <c:pt idx="2195">
                  <c:v>2.8549328623040562E-2</c:v>
                </c:pt>
                <c:pt idx="2196">
                  <c:v>2.8544471345853691E-2</c:v>
                </c:pt>
                <c:pt idx="2197">
                  <c:v>2.8539612183655774E-2</c:v>
                </c:pt>
                <c:pt idx="2198">
                  <c:v>2.8534751136461388E-2</c:v>
                </c:pt>
                <c:pt idx="2199">
                  <c:v>2.8529888204284228E-2</c:v>
                </c:pt>
                <c:pt idx="2200">
                  <c:v>2.8525023387136653E-2</c:v>
                </c:pt>
                <c:pt idx="2201">
                  <c:v>2.8520156685034569E-2</c:v>
                </c:pt>
                <c:pt idx="2202">
                  <c:v>2.8515288097990334E-2</c:v>
                </c:pt>
                <c:pt idx="2203">
                  <c:v>2.8514292776959146E-2</c:v>
                </c:pt>
                <c:pt idx="2204">
                  <c:v>2.8508643336019931E-2</c:v>
                </c:pt>
                <c:pt idx="2205">
                  <c:v>2.8503767022551457E-2</c:v>
                </c:pt>
                <c:pt idx="2206">
                  <c:v>2.8498888823340392E-2</c:v>
                </c:pt>
                <c:pt idx="2207">
                  <c:v>2.8494008737875581E-2</c:v>
                </c:pt>
                <c:pt idx="2208">
                  <c:v>2.8484791942128149E-2</c:v>
                </c:pt>
                <c:pt idx="2209">
                  <c:v>2.8484242906129706E-2</c:v>
                </c:pt>
                <c:pt idx="2210">
                  <c:v>2.8479357158824169E-2</c:v>
                </c:pt>
                <c:pt idx="2211">
                  <c:v>2.8474469523212472E-2</c:v>
                </c:pt>
                <c:pt idx="2212">
                  <c:v>2.8469579998784317E-2</c:v>
                </c:pt>
                <c:pt idx="2213">
                  <c:v>2.8464688585025096E-2</c:v>
                </c:pt>
                <c:pt idx="2214">
                  <c:v>2.8459795281423644E-2</c:v>
                </c:pt>
                <c:pt idx="2215">
                  <c:v>2.8454900087465349E-2</c:v>
                </c:pt>
                <c:pt idx="2216">
                  <c:v>2.8450003002639914E-2</c:v>
                </c:pt>
                <c:pt idx="2217">
                  <c:v>2.8445104026433157E-2</c:v>
                </c:pt>
                <c:pt idx="2218">
                  <c:v>2.844020315833392E-2</c:v>
                </c:pt>
                <c:pt idx="2219">
                  <c:v>2.843683380698556E-2</c:v>
                </c:pt>
                <c:pt idx="2220">
                  <c:v>2.8431161933661835E-2</c:v>
                </c:pt>
                <c:pt idx="2221">
                  <c:v>2.8425489197550297E-2</c:v>
                </c:pt>
                <c:pt idx="2222">
                  <c:v>2.8421345905568253E-2</c:v>
                </c:pt>
                <c:pt idx="2223">
                  <c:v>2.8415670421499915E-2</c:v>
                </c:pt>
                <c:pt idx="2224">
                  <c:v>2.8411522299231259E-2</c:v>
                </c:pt>
                <c:pt idx="2225">
                  <c:v>2.8405844065576374E-2</c:v>
                </c:pt>
                <c:pt idx="2226">
                  <c:v>2.8400928043882001E-2</c:v>
                </c:pt>
                <c:pt idx="2227">
                  <c:v>2.8396772671599742E-2</c:v>
                </c:pt>
                <c:pt idx="2228">
                  <c:v>2.8391090310463191E-2</c:v>
                </c:pt>
                <c:pt idx="2229">
                  <c:v>2.8383122482461009E-2</c:v>
                </c:pt>
                <c:pt idx="2230">
                  <c:v>2.8378200955400647E-2</c:v>
                </c:pt>
                <c:pt idx="2231">
                  <c:v>2.8373277530131403E-2</c:v>
                </c:pt>
                <c:pt idx="2232">
                  <c:v>2.8368352206427156E-2</c:v>
                </c:pt>
                <c:pt idx="2233">
                  <c:v>2.8363424984294536E-2</c:v>
                </c:pt>
                <c:pt idx="2234">
                  <c:v>2.8359254802212224E-2</c:v>
                </c:pt>
                <c:pt idx="2235">
                  <c:v>2.8354323261989004E-2</c:v>
                </c:pt>
                <c:pt idx="2236">
                  <c:v>2.8349389823298907E-2</c:v>
                </c:pt>
                <c:pt idx="2237">
                  <c:v>2.8344454486155989E-2</c:v>
                </c:pt>
                <c:pt idx="2238">
                  <c:v>2.8338760397703961E-2</c:v>
                </c:pt>
                <c:pt idx="2239">
                  <c:v>2.8332460763704746E-2</c:v>
                </c:pt>
                <c:pt idx="2240">
                  <c:v>2.8328881274560111E-2</c:v>
                </c:pt>
                <c:pt idx="2241">
                  <c:v>2.8323938865507482E-2</c:v>
                </c:pt>
                <c:pt idx="2242">
                  <c:v>2.8319749324142707E-2</c:v>
                </c:pt>
                <c:pt idx="2243">
                  <c:v>2.831480259657931E-2</c:v>
                </c:pt>
                <c:pt idx="2244">
                  <c:v>2.8309853970660596E-2</c:v>
                </c:pt>
                <c:pt idx="2245">
                  <c:v>2.8304903446401498E-2</c:v>
                </c:pt>
                <c:pt idx="2246">
                  <c:v>2.8299951023817823E-2</c:v>
                </c:pt>
                <c:pt idx="2247">
                  <c:v>2.8294244547336724E-2</c:v>
                </c:pt>
                <c:pt idx="2248">
                  <c:v>2.8289288850464191E-2</c:v>
                </c:pt>
                <c:pt idx="2249">
                  <c:v>2.8284331255387631E-2</c:v>
                </c:pt>
                <c:pt idx="2250">
                  <c:v>2.827937176212118E-2</c:v>
                </c:pt>
                <c:pt idx="2251">
                  <c:v>2.8274410370678082E-2</c:v>
                </c:pt>
                <c:pt idx="2252">
                  <c:v>2.8269447081075125E-2</c:v>
                </c:pt>
                <c:pt idx="2253">
                  <c:v>2.8264481893323347E-2</c:v>
                </c:pt>
                <c:pt idx="2254">
                  <c:v>2.8259514807437765E-2</c:v>
                </c:pt>
                <c:pt idx="2255">
                  <c:v>2.825828558771018E-2</c:v>
                </c:pt>
                <c:pt idx="2256">
                  <c:v>2.8252564682601674E-2</c:v>
                </c:pt>
                <c:pt idx="2257">
                  <c:v>2.8247589810003478E-2</c:v>
                </c:pt>
                <c:pt idx="2258">
                  <c:v>2.824261303901162E-2</c:v>
                </c:pt>
                <c:pt idx="2259">
                  <c:v>2.8233297452203109E-2</c:v>
                </c:pt>
                <c:pt idx="2260">
                  <c:v>2.8233399116414412E-2</c:v>
                </c:pt>
                <c:pt idx="2261">
                  <c:v>2.8227671335819715E-2</c:v>
                </c:pt>
                <c:pt idx="2262">
                  <c:v>2.8222686971398406E-2</c:v>
                </c:pt>
                <c:pt idx="2263">
                  <c:v>2.8218444452371819E-2</c:v>
                </c:pt>
                <c:pt idx="2264">
                  <c:v>2.8212712547606409E-2</c:v>
                </c:pt>
                <c:pt idx="2265">
                  <c:v>2.8207722488263809E-2</c:v>
                </c:pt>
                <c:pt idx="2266">
                  <c:v>2.8202730530643351E-2</c:v>
                </c:pt>
                <c:pt idx="2267">
                  <c:v>2.8197736674759721E-2</c:v>
                </c:pt>
                <c:pt idx="2268">
                  <c:v>2.8192740920627186E-2</c:v>
                </c:pt>
                <c:pt idx="2269">
                  <c:v>2.8187743268259565E-2</c:v>
                </c:pt>
                <c:pt idx="2270">
                  <c:v>2.8182743717671984E-2</c:v>
                </c:pt>
                <c:pt idx="2271">
                  <c:v>2.8179221360203927E-2</c:v>
                </c:pt>
                <c:pt idx="2272">
                  <c:v>2.8170521770536704E-2</c:v>
                </c:pt>
                <c:pt idx="2273">
                  <c:v>2.8167733676733805E-2</c:v>
                </c:pt>
                <c:pt idx="2274">
                  <c:v>2.8163464511518899E-2</c:v>
                </c:pt>
                <c:pt idx="2275">
                  <c:v>2.8157717491939804E-2</c:v>
                </c:pt>
                <c:pt idx="2276">
                  <c:v>2.8152706552336225E-2</c:v>
                </c:pt>
                <c:pt idx="2277">
                  <c:v>2.8147693714614223E-2</c:v>
                </c:pt>
                <c:pt idx="2278">
                  <c:v>2.8142678978787201E-2</c:v>
                </c:pt>
                <c:pt idx="2279">
                  <c:v>2.8138397699133968E-2</c:v>
                </c:pt>
                <c:pt idx="2280">
                  <c:v>2.8132643812879866E-2</c:v>
                </c:pt>
                <c:pt idx="2281">
                  <c:v>2.8125420398000704E-2</c:v>
                </c:pt>
                <c:pt idx="2282">
                  <c:v>2.8120399645123077E-2</c:v>
                </c:pt>
                <c:pt idx="2283">
                  <c:v>2.8115376994444417E-2</c:v>
                </c:pt>
                <c:pt idx="2284">
                  <c:v>2.8110352445981406E-2</c:v>
                </c:pt>
                <c:pt idx="2285">
                  <c:v>2.8105325999746349E-2</c:v>
                </c:pt>
                <c:pt idx="2286">
                  <c:v>2.8102492762173782E-2</c:v>
                </c:pt>
                <c:pt idx="2287">
                  <c:v>2.8097460944064789E-2</c:v>
                </c:pt>
                <c:pt idx="2288">
                  <c:v>2.8093157854474294E-2</c:v>
                </c:pt>
                <c:pt idx="2289">
                  <c:v>2.8087391613986722E-2</c:v>
                </c:pt>
                <c:pt idx="2290">
                  <c:v>2.8080165302500674E-2</c:v>
                </c:pt>
                <c:pt idx="2291">
                  <c:v>2.8072967817919153E-2</c:v>
                </c:pt>
                <c:pt idx="2292">
                  <c:v>2.8070087739704114E-2</c:v>
                </c:pt>
                <c:pt idx="2293">
                  <c:v>2.8065046111814002E-2</c:v>
                </c:pt>
                <c:pt idx="2294">
                  <c:v>2.8062185075282634E-2</c:v>
                </c:pt>
                <c:pt idx="2295">
                  <c:v>2.8057138073914453E-2</c:v>
                </c:pt>
                <c:pt idx="2296">
                  <c:v>2.8052089174704819E-2</c:v>
                </c:pt>
                <c:pt idx="2297">
                  <c:v>2.8047038377667994E-2</c:v>
                </c:pt>
                <c:pt idx="2298">
                  <c:v>2.803980950801388E-2</c:v>
                </c:pt>
                <c:pt idx="2299">
                  <c:v>2.8034756494484961E-2</c:v>
                </c:pt>
                <c:pt idx="2300">
                  <c:v>2.8029701583401401E-2</c:v>
                </c:pt>
                <c:pt idx="2301">
                  <c:v>2.8024644774775061E-2</c:v>
                </c:pt>
                <c:pt idx="2302">
                  <c:v>2.8019586068620869E-2</c:v>
                </c:pt>
                <c:pt idx="2303">
                  <c:v>2.801452546495552E-2</c:v>
                </c:pt>
                <c:pt idx="2304">
                  <c:v>2.800946296379131E-2</c:v>
                </c:pt>
                <c:pt idx="2305">
                  <c:v>2.8004398565143168E-2</c:v>
                </c:pt>
                <c:pt idx="2306">
                  <c:v>2.7999332269024717E-2</c:v>
                </c:pt>
                <c:pt idx="2307">
                  <c:v>2.7997146655324549E-2</c:v>
                </c:pt>
                <c:pt idx="2308">
                  <c:v>2.7991354357863322E-2</c:v>
                </c:pt>
                <c:pt idx="2309">
                  <c:v>2.7986280788045215E-2</c:v>
                </c:pt>
                <c:pt idx="2310">
                  <c:v>2.7981205320590032E-2</c:v>
                </c:pt>
                <c:pt idx="2311">
                  <c:v>2.7976127955513328E-2</c:v>
                </c:pt>
                <c:pt idx="2312">
                  <c:v>2.7971048692828935E-2</c:v>
                </c:pt>
                <c:pt idx="2313">
                  <c:v>2.7966684993920493E-2</c:v>
                </c:pt>
                <c:pt idx="2314">
                  <c:v>2.7956545713402538E-2</c:v>
                </c:pt>
                <c:pt idx="2315">
                  <c:v>2.7955799519282121E-2</c:v>
                </c:pt>
                <c:pt idx="2316">
                  <c:v>2.7950712666317754E-2</c:v>
                </c:pt>
                <c:pt idx="2317">
                  <c:v>2.7946339266413437E-2</c:v>
                </c:pt>
                <c:pt idx="2318">
                  <c:v>2.7940533267803158E-2</c:v>
                </c:pt>
                <c:pt idx="2319">
                  <c:v>2.7935440722283177E-2</c:v>
                </c:pt>
                <c:pt idx="2320">
                  <c:v>2.7928204897184904E-2</c:v>
                </c:pt>
                <c:pt idx="2321">
                  <c:v>2.7925249938789136E-2</c:v>
                </c:pt>
                <c:pt idx="2322">
                  <c:v>2.7920151700846187E-2</c:v>
                </c:pt>
                <c:pt idx="2323">
                  <c:v>2.7915051565457146E-2</c:v>
                </c:pt>
                <c:pt idx="2324">
                  <c:v>2.7910661186519532E-2</c:v>
                </c:pt>
                <c:pt idx="2325">
                  <c:v>2.7904845602405602E-2</c:v>
                </c:pt>
                <c:pt idx="2326">
                  <c:v>2.7899739774771184E-2</c:v>
                </c:pt>
                <c:pt idx="2327">
                  <c:v>2.7895342118219632E-2</c:v>
                </c:pt>
                <c:pt idx="2328">
                  <c:v>2.7889522427360671E-2</c:v>
                </c:pt>
                <c:pt idx="2329">
                  <c:v>2.7884410907613958E-2</c:v>
                </c:pt>
                <c:pt idx="2330">
                  <c:v>2.7879297490526148E-2</c:v>
                </c:pt>
                <c:pt idx="2331">
                  <c:v>2.7874890129669171E-2</c:v>
                </c:pt>
                <c:pt idx="2332">
                  <c:v>2.7869064964386011E-2</c:v>
                </c:pt>
                <c:pt idx="2333">
                  <c:v>2.7861825083298011E-2</c:v>
                </c:pt>
                <c:pt idx="2334">
                  <c:v>2.7855999240449777E-2</c:v>
                </c:pt>
                <c:pt idx="2335">
                  <c:v>2.7850878452988972E-2</c:v>
                </c:pt>
                <c:pt idx="2336">
                  <c:v>2.7845755768567342E-2</c:v>
                </c:pt>
                <c:pt idx="2337">
                  <c:v>2.7840631187199469E-2</c:v>
                </c:pt>
                <c:pt idx="2338">
                  <c:v>2.7839026100967518E-2</c:v>
                </c:pt>
                <c:pt idx="2339">
                  <c:v>2.7831080111587955E-2</c:v>
                </c:pt>
                <c:pt idx="2340">
                  <c:v>2.7825949310136999E-2</c:v>
                </c:pt>
                <c:pt idx="2341">
                  <c:v>2.7820816611725214E-2</c:v>
                </c:pt>
                <c:pt idx="2342">
                  <c:v>2.7814979826667221E-2</c:v>
                </c:pt>
                <c:pt idx="2343">
                  <c:v>2.7809843863925272E-2</c:v>
                </c:pt>
                <c:pt idx="2344">
                  <c:v>2.7804706004338653E-2</c:v>
                </c:pt>
                <c:pt idx="2345">
                  <c:v>2.7799566247921053E-2</c:v>
                </c:pt>
                <c:pt idx="2346">
                  <c:v>2.7795124665766825E-2</c:v>
                </c:pt>
                <c:pt idx="2347">
                  <c:v>2.7789980585897944E-2</c:v>
                </c:pt>
                <c:pt idx="2348">
                  <c:v>2.7784834609170569E-2</c:v>
                </c:pt>
                <c:pt idx="2349">
                  <c:v>2.7779686735599631E-2</c:v>
                </c:pt>
                <c:pt idx="2350">
                  <c:v>2.7770895739236988E-2</c:v>
                </c:pt>
                <c:pt idx="2351">
                  <c:v>2.7765743518298483E-2</c:v>
                </c:pt>
                <c:pt idx="2352">
                  <c:v>2.776058940064029E-2</c:v>
                </c:pt>
                <c:pt idx="2353">
                  <c:v>2.7755433386277426E-2</c:v>
                </c:pt>
                <c:pt idx="2354">
                  <c:v>2.7750275475223581E-2</c:v>
                </c:pt>
                <c:pt idx="2355">
                  <c:v>2.774511566749421E-2</c:v>
                </c:pt>
                <c:pt idx="2356">
                  <c:v>2.773995396310389E-2</c:v>
                </c:pt>
                <c:pt idx="2357">
                  <c:v>2.7734790362066313E-2</c:v>
                </c:pt>
                <c:pt idx="2358">
                  <c:v>2.7730318269483172E-2</c:v>
                </c:pt>
                <c:pt idx="2359">
                  <c:v>2.7726536047431898E-2</c:v>
                </c:pt>
                <c:pt idx="2360">
                  <c:v>2.772136516401132E-2</c:v>
                </c:pt>
                <c:pt idx="2361">
                  <c:v>2.7716192383790202E-2</c:v>
                </c:pt>
                <c:pt idx="2362">
                  <c:v>2.7711017706784177E-2</c:v>
                </c:pt>
                <c:pt idx="2363">
                  <c:v>2.7705150413108871E-2</c:v>
                </c:pt>
                <c:pt idx="2364">
                  <c:v>2.7698492714126593E-2</c:v>
                </c:pt>
                <c:pt idx="2365">
                  <c:v>2.7693312336187954E-2</c:v>
                </c:pt>
                <c:pt idx="2366">
                  <c:v>2.7688130061598169E-2</c:v>
                </c:pt>
                <c:pt idx="2367">
                  <c:v>2.7685011172522419E-2</c:v>
                </c:pt>
                <c:pt idx="2368">
                  <c:v>2.7679823510149627E-2</c:v>
                </c:pt>
                <c:pt idx="2369">
                  <c:v>2.7674633950962087E-2</c:v>
                </c:pt>
                <c:pt idx="2370">
                  <c:v>2.766944249497226E-2</c:v>
                </c:pt>
                <c:pt idx="2371">
                  <c:v>2.7662190239401491E-2</c:v>
                </c:pt>
                <c:pt idx="2372">
                  <c:v>2.7656996585217614E-2</c:v>
                </c:pt>
                <c:pt idx="2373">
                  <c:v>2.7651801034486116E-2</c:v>
                </c:pt>
                <c:pt idx="2374">
                  <c:v>2.7646603587222287E-2</c:v>
                </c:pt>
                <c:pt idx="2375">
                  <c:v>2.7643456763530787E-2</c:v>
                </c:pt>
                <c:pt idx="2376">
                  <c:v>2.7638253927050001E-2</c:v>
                </c:pt>
                <c:pt idx="2377">
                  <c:v>2.7633049193873944E-2</c:v>
                </c:pt>
                <c:pt idx="2378">
                  <c:v>2.7628525108896972E-2</c:v>
                </c:pt>
                <c:pt idx="2379">
                  <c:v>2.7622634037495312E-2</c:v>
                </c:pt>
                <c:pt idx="2380">
                  <c:v>2.7615379077300804E-2</c:v>
                </c:pt>
                <c:pt idx="2381">
                  <c:v>2.7612211294516516E-2</c:v>
                </c:pt>
                <c:pt idx="2382">
                  <c:v>2.760767749314005E-2</c:v>
                </c:pt>
                <c:pt idx="2383">
                  <c:v>2.7601780965060038E-2</c:v>
                </c:pt>
                <c:pt idx="2384">
                  <c:v>2.7594524808598513E-2</c:v>
                </c:pt>
                <c:pt idx="2385">
                  <c:v>2.7587948719732552E-2</c:v>
                </c:pt>
                <c:pt idx="2386">
                  <c:v>2.758272958055779E-2</c:v>
                </c:pt>
                <c:pt idx="2387">
                  <c:v>2.757750854518182E-2</c:v>
                </c:pt>
                <c:pt idx="2388">
                  <c:v>2.7572285613620101E-2</c:v>
                </c:pt>
                <c:pt idx="2389">
                  <c:v>2.7567737553451273E-2</c:v>
                </c:pt>
                <c:pt idx="2390">
                  <c:v>2.7562510296651993E-2</c:v>
                </c:pt>
                <c:pt idx="2391">
                  <c:v>2.755728114364249E-2</c:v>
                </c:pt>
                <c:pt idx="2392">
                  <c:v>2.7552050094439458E-2</c:v>
                </c:pt>
                <c:pt idx="2393">
                  <c:v>2.7546817149054312E-2</c:v>
                </c:pt>
                <c:pt idx="2394">
                  <c:v>2.7540908205168278E-2</c:v>
                </c:pt>
                <c:pt idx="2395">
                  <c:v>2.7535672000717912E-2</c:v>
                </c:pt>
                <c:pt idx="2396">
                  <c:v>2.7530433900200157E-2</c:v>
                </c:pt>
                <c:pt idx="2397">
                  <c:v>2.7525117604092975E-2</c:v>
                </c:pt>
                <c:pt idx="2398">
                  <c:v>2.7520623979952932E-2</c:v>
                </c:pt>
                <c:pt idx="2399">
                  <c:v>2.7515379657801445E-2</c:v>
                </c:pt>
                <c:pt idx="2400">
                  <c:v>2.7510133439573693E-2</c:v>
                </c:pt>
                <c:pt idx="2401">
                  <c:v>2.7501885551548828E-2</c:v>
                </c:pt>
                <c:pt idx="2402">
                  <c:v>2.7498215400502179E-2</c:v>
                </c:pt>
                <c:pt idx="2403">
                  <c:v>2.7493714107930351E-2</c:v>
                </c:pt>
                <c:pt idx="2404">
                  <c:v>2.7488460839406519E-2</c:v>
                </c:pt>
                <c:pt idx="2405">
                  <c:v>2.7483205674949551E-2</c:v>
                </c:pt>
                <c:pt idx="2406">
                  <c:v>2.7477948614573585E-2</c:v>
                </c:pt>
                <c:pt idx="2407">
                  <c:v>2.7472689658292745E-2</c:v>
                </c:pt>
                <c:pt idx="2408">
                  <c:v>2.7467428806123378E-2</c:v>
                </c:pt>
                <c:pt idx="2409">
                  <c:v>2.7462166058080498E-2</c:v>
                </c:pt>
                <c:pt idx="2410">
                  <c:v>2.7456901414178236E-2</c:v>
                </c:pt>
                <c:pt idx="2411">
                  <c:v>2.7455624781785981E-2</c:v>
                </c:pt>
                <c:pt idx="2412">
                  <c:v>2.7449688732683535E-2</c:v>
                </c:pt>
                <c:pt idx="2413">
                  <c:v>2.7444415728607573E-2</c:v>
                </c:pt>
                <c:pt idx="2414">
                  <c:v>2.743914082840062E-2</c:v>
                </c:pt>
                <c:pt idx="2415">
                  <c:v>2.7431875519728831E-2</c:v>
                </c:pt>
                <c:pt idx="2416">
                  <c:v>2.742659843163206E-2</c:v>
                </c:pt>
                <c:pt idx="2417">
                  <c:v>2.7421319447648994E-2</c:v>
                </c:pt>
                <c:pt idx="2418">
                  <c:v>2.7416038567793184E-2</c:v>
                </c:pt>
                <c:pt idx="2419">
                  <c:v>2.7410755792081659E-2</c:v>
                </c:pt>
                <c:pt idx="2420">
                  <c:v>2.740745160927013E-2</c:v>
                </c:pt>
                <c:pt idx="2421">
                  <c:v>2.7402163436576841E-2</c:v>
                </c:pt>
                <c:pt idx="2422">
                  <c:v>2.7396873367875042E-2</c:v>
                </c:pt>
                <c:pt idx="2423">
                  <c:v>2.7391581403182347E-2</c:v>
                </c:pt>
                <c:pt idx="2424">
                  <c:v>2.7384313476204656E-2</c:v>
                </c:pt>
                <c:pt idx="2425">
                  <c:v>2.7379019325672046E-2</c:v>
                </c:pt>
                <c:pt idx="2426">
                  <c:v>2.737372327938856E-2</c:v>
                </c:pt>
                <c:pt idx="2427">
                  <c:v>2.7371050964613352E-2</c:v>
                </c:pt>
                <c:pt idx="2428">
                  <c:v>2.736509314036651E-2</c:v>
                </c:pt>
                <c:pt idx="2429">
                  <c:v>2.7359789800041341E-2</c:v>
                </c:pt>
                <c:pt idx="2430">
                  <c:v>2.7355139336536622E-2</c:v>
                </c:pt>
                <c:pt idx="2431">
                  <c:v>2.7349177431754829E-2</c:v>
                </c:pt>
                <c:pt idx="2432">
                  <c:v>2.7341907191779695E-2</c:v>
                </c:pt>
                <c:pt idx="2433">
                  <c:v>2.7338557480052275E-2</c:v>
                </c:pt>
                <c:pt idx="2434">
                  <c:v>2.7333897289431367E-2</c:v>
                </c:pt>
                <c:pt idx="2435">
                  <c:v>2.7327929945059594E-2</c:v>
                </c:pt>
                <c:pt idx="2436">
                  <c:v>2.7320658553621403E-2</c:v>
                </c:pt>
                <c:pt idx="2437">
                  <c:v>2.7314039448659306E-2</c:v>
                </c:pt>
                <c:pt idx="2438">
                  <c:v>2.7308721726775256E-2</c:v>
                </c:pt>
                <c:pt idx="2439">
                  <c:v>2.7303402109466836E-2</c:v>
                </c:pt>
                <c:pt idx="2440">
                  <c:v>2.7298080596749062E-2</c:v>
                </c:pt>
                <c:pt idx="2441">
                  <c:v>2.7293406156290365E-2</c:v>
                </c:pt>
                <c:pt idx="2442">
                  <c:v>2.7288080316453089E-2</c:v>
                </c:pt>
                <c:pt idx="2443">
                  <c:v>2.7282752581188698E-2</c:v>
                </c:pt>
                <c:pt idx="2444">
                  <c:v>2.7277422950509934E-2</c:v>
                </c:pt>
                <c:pt idx="2445">
                  <c:v>2.7272091424435246E-2</c:v>
                </c:pt>
                <c:pt idx="2446">
                  <c:v>2.7266111717694354E-2</c:v>
                </c:pt>
                <c:pt idx="2447">
                  <c:v>2.7260776937533746E-2</c:v>
                </c:pt>
                <c:pt idx="2448">
                  <c:v>2.7255440262085231E-2</c:v>
                </c:pt>
                <c:pt idx="2449">
                  <c:v>2.7249338883687798E-2</c:v>
                </c:pt>
                <c:pt idx="2450">
                  <c:v>2.7245405363627954E-2</c:v>
                </c:pt>
                <c:pt idx="2451">
                  <c:v>2.724006246548602E-2</c:v>
                </c:pt>
                <c:pt idx="2452">
                  <c:v>2.7234717672053568E-2</c:v>
                </c:pt>
                <c:pt idx="2453">
                  <c:v>2.7229370983345966E-2</c:v>
                </c:pt>
                <c:pt idx="2454">
                  <c:v>2.7223380409184608E-2</c:v>
                </c:pt>
                <c:pt idx="2455">
                  <c:v>2.7218030467140317E-2</c:v>
                </c:pt>
                <c:pt idx="2456">
                  <c:v>2.7212678629929127E-2</c:v>
                </c:pt>
                <c:pt idx="2457">
                  <c:v>2.7207324897565617E-2</c:v>
                </c:pt>
                <c:pt idx="2458">
                  <c:v>2.720196927006524E-2</c:v>
                </c:pt>
                <c:pt idx="2459">
                  <c:v>2.7196611747443016E-2</c:v>
                </c:pt>
                <c:pt idx="2460">
                  <c:v>2.7191252329714397E-2</c:v>
                </c:pt>
                <c:pt idx="2461">
                  <c:v>2.7185891016894406E-2</c:v>
                </c:pt>
                <c:pt idx="2462">
                  <c:v>2.7180527808997167E-2</c:v>
                </c:pt>
                <c:pt idx="2463">
                  <c:v>2.7178985335534461E-2</c:v>
                </c:pt>
                <c:pt idx="2464">
                  <c:v>2.717297859812379E-2</c:v>
                </c:pt>
                <c:pt idx="2465">
                  <c:v>2.7167607233645856E-2</c:v>
                </c:pt>
                <c:pt idx="2466">
                  <c:v>2.7162234632293236E-2</c:v>
                </c:pt>
                <c:pt idx="2467">
                  <c:v>2.7154955436222216E-2</c:v>
                </c:pt>
                <c:pt idx="2468">
                  <c:v>2.7149582670430168E-2</c:v>
                </c:pt>
                <c:pt idx="2469">
                  <c:v>2.7144209882979817E-2</c:v>
                </c:pt>
                <c:pt idx="2470">
                  <c:v>2.7138837542236179E-2</c:v>
                </c:pt>
                <c:pt idx="2471">
                  <c:v>2.7133466116552922E-2</c:v>
                </c:pt>
                <c:pt idx="2472">
                  <c:v>2.712999886123172E-2</c:v>
                </c:pt>
                <c:pt idx="2473">
                  <c:v>2.7124630507361892E-2</c:v>
                </c:pt>
                <c:pt idx="2474">
                  <c:v>2.711926460387476E-2</c:v>
                </c:pt>
                <c:pt idx="2475">
                  <c:v>2.7113901611651971E-2</c:v>
                </c:pt>
                <c:pt idx="2476">
                  <c:v>2.7106639106201171E-2</c:v>
                </c:pt>
                <c:pt idx="2477">
                  <c:v>2.7101283006100901E-2</c:v>
                </c:pt>
                <c:pt idx="2478">
                  <c:v>2.7095931099417828E-2</c:v>
                </c:pt>
                <c:pt idx="2479">
                  <c:v>2.7093757675416611E-2</c:v>
                </c:pt>
                <c:pt idx="2480">
                  <c:v>2.7087781472832771E-2</c:v>
                </c:pt>
                <c:pt idx="2481">
                  <c:v>2.7081810603783289E-2</c:v>
                </c:pt>
                <c:pt idx="2482">
                  <c:v>2.7077116392652919E-2</c:v>
                </c:pt>
                <c:pt idx="2483">
                  <c:v>2.7071157783895568E-2</c:v>
                </c:pt>
                <c:pt idx="2484">
                  <c:v>2.7065841732031481E-2</c:v>
                </c:pt>
                <c:pt idx="2485">
                  <c:v>2.7060533200002037E-2</c:v>
                </c:pt>
                <c:pt idx="2486">
                  <c:v>2.7055232648635609E-2</c:v>
                </c:pt>
                <c:pt idx="2487">
                  <c:v>2.7050577543206757E-2</c:v>
                </c:pt>
                <c:pt idx="2488">
                  <c:v>2.7044657331187195E-2</c:v>
                </c:pt>
                <c:pt idx="2489">
                  <c:v>2.7036833403154659E-2</c:v>
                </c:pt>
                <c:pt idx="2490">
                  <c:v>2.7031567999013829E-2</c:v>
                </c:pt>
                <c:pt idx="2491">
                  <c:v>2.7026312825396241E-2</c:v>
                </c:pt>
                <c:pt idx="2492">
                  <c:v>2.7021067998681769E-2</c:v>
                </c:pt>
                <c:pt idx="2493">
                  <c:v>2.7015833519018862E-2</c:v>
                </c:pt>
                <c:pt idx="2494">
                  <c:v>2.7011248549440949E-2</c:v>
                </c:pt>
                <c:pt idx="2495">
                  <c:v>2.7006035114232163E-2</c:v>
                </c:pt>
                <c:pt idx="2496">
                  <c:v>2.7000832026669613E-2</c:v>
                </c:pt>
                <c:pt idx="2497">
                  <c:v>2.6995639286675116E-2</c:v>
                </c:pt>
                <c:pt idx="2498">
                  <c:v>2.6989816323637037E-2</c:v>
                </c:pt>
                <c:pt idx="2499">
                  <c:v>2.698390585504688E-2</c:v>
                </c:pt>
                <c:pt idx="2500">
                  <c:v>2.6979481872018176E-2</c:v>
                </c:pt>
                <c:pt idx="2501">
                  <c:v>2.6973595052438681E-2</c:v>
                </c:pt>
                <c:pt idx="2502">
                  <c:v>2.6969830797384953E-2</c:v>
                </c:pt>
                <c:pt idx="2503">
                  <c:v>2.6964700141102176E-2</c:v>
                </c:pt>
                <c:pt idx="2504">
                  <c:v>2.6959579831824402E-2</c:v>
                </c:pt>
                <c:pt idx="2505">
                  <c:v>2.6954469869471691E-2</c:v>
                </c:pt>
                <c:pt idx="2506">
                  <c:v>2.694573400622011E-2</c:v>
                </c:pt>
                <c:pt idx="2507">
                  <c:v>2.6942910953672673E-2</c:v>
                </c:pt>
                <c:pt idx="2508">
                  <c:v>2.6937833148118619E-2</c:v>
                </c:pt>
                <c:pt idx="2509">
                  <c:v>2.6932765688328371E-2</c:v>
                </c:pt>
                <c:pt idx="2510">
                  <c:v>2.6927708574221994E-2</c:v>
                </c:pt>
                <c:pt idx="2511">
                  <c:v>2.6922661805722625E-2</c:v>
                </c:pt>
                <c:pt idx="2512">
                  <c:v>2.6917625382752521E-2</c:v>
                </c:pt>
                <c:pt idx="2513">
                  <c:v>2.6912599305233511E-2</c:v>
                </c:pt>
                <c:pt idx="2514">
                  <c:v>2.6907583573087406E-2</c:v>
                </c:pt>
                <c:pt idx="2515">
                  <c:v>2.6905165606111482E-2</c:v>
                </c:pt>
                <c:pt idx="2516">
                  <c:v>2.6899524713422926E-2</c:v>
                </c:pt>
                <c:pt idx="2517">
                  <c:v>2.6894541124454829E-2</c:v>
                </c:pt>
                <c:pt idx="2518">
                  <c:v>2.68895678830409E-2</c:v>
                </c:pt>
                <c:pt idx="2519">
                  <c:v>2.6880476603872671E-2</c:v>
                </c:pt>
                <c:pt idx="2520">
                  <c:v>2.6880301249583363E-2</c:v>
                </c:pt>
                <c:pt idx="2521">
                  <c:v>2.6874710243340299E-2</c:v>
                </c:pt>
                <c:pt idx="2522">
                  <c:v>2.6869778391361815E-2</c:v>
                </c:pt>
                <c:pt idx="2523">
                  <c:v>2.6865506814079163E-2</c:v>
                </c:pt>
                <c:pt idx="2524">
                  <c:v>2.685994572881991E-2</c:v>
                </c:pt>
                <c:pt idx="2525">
                  <c:v>2.6855044918102665E-2</c:v>
                </c:pt>
                <c:pt idx="2526">
                  <c:v>2.6850154454318674E-2</c:v>
                </c:pt>
                <c:pt idx="2527">
                  <c:v>2.6845274337390597E-2</c:v>
                </c:pt>
                <c:pt idx="2528">
                  <c:v>2.6840404567242387E-2</c:v>
                </c:pt>
                <c:pt idx="2529">
                  <c:v>2.6835545143796699E-2</c:v>
                </c:pt>
                <c:pt idx="2530">
                  <c:v>2.683069606697705E-2</c:v>
                </c:pt>
                <c:pt idx="2531">
                  <c:v>2.6827163309494636E-2</c:v>
                </c:pt>
                <c:pt idx="2532">
                  <c:v>2.68190693655911E-2</c:v>
                </c:pt>
                <c:pt idx="2533">
                  <c:v>2.6816210915515618E-2</c:v>
                </c:pt>
                <c:pt idx="2534">
                  <c:v>2.6812057324151803E-2</c:v>
                </c:pt>
                <c:pt idx="2535">
                  <c:v>2.6806605879613414E-2</c:v>
                </c:pt>
                <c:pt idx="2536">
                  <c:v>2.6801818880957347E-2</c:v>
                </c:pt>
                <c:pt idx="2537">
                  <c:v>2.6797042228397589E-2</c:v>
                </c:pt>
                <c:pt idx="2538">
                  <c:v>2.6792275921858084E-2</c:v>
                </c:pt>
                <c:pt idx="2539">
                  <c:v>2.6788175990377635E-2</c:v>
                </c:pt>
                <c:pt idx="2540">
                  <c:v>2.6782774346543435E-2</c:v>
                </c:pt>
                <c:pt idx="2541">
                  <c:v>2.6775412548996867E-2</c:v>
                </c:pt>
                <c:pt idx="2542">
                  <c:v>2.677068606676497E-2</c:v>
                </c:pt>
                <c:pt idx="2543">
                  <c:v>2.6765969926901802E-2</c:v>
                </c:pt>
                <c:pt idx="2544">
                  <c:v>2.6761264129335379E-2</c:v>
                </c:pt>
                <c:pt idx="2545">
                  <c:v>2.6757226764890906E-2</c:v>
                </c:pt>
                <c:pt idx="2546">
                  <c:v>2.6752542044594825E-2</c:v>
                </c:pt>
                <c:pt idx="2547">
                  <c:v>2.6747867667197146E-2</c:v>
                </c:pt>
                <c:pt idx="2548">
                  <c:v>2.6745841424953214E-2</c:v>
                </c:pt>
                <c:pt idx="2549">
                  <c:v>2.6738549940804931E-2</c:v>
                </c:pt>
                <c:pt idx="2550">
                  <c:v>2.6733246528102734E-2</c:v>
                </c:pt>
                <c:pt idx="2551">
                  <c:v>2.6727291176997084E-2</c:v>
                </c:pt>
                <c:pt idx="2552">
                  <c:v>2.6723990062795334E-2</c:v>
                </c:pt>
                <c:pt idx="2553">
                  <c:v>2.6719377342653131E-2</c:v>
                </c:pt>
                <c:pt idx="2554">
                  <c:v>2.6715436620489228E-2</c:v>
                </c:pt>
                <c:pt idx="2555">
                  <c:v>2.6710844983681314E-2</c:v>
                </c:pt>
                <c:pt idx="2556">
                  <c:v>2.6706263689127048E-2</c:v>
                </c:pt>
                <c:pt idx="2557">
                  <c:v>2.6701692736754396E-2</c:v>
                </c:pt>
                <c:pt idx="2558">
                  <c:v>2.6697132126492648E-2</c:v>
                </c:pt>
                <c:pt idx="2559">
                  <c:v>2.6691918192489297E-2</c:v>
                </c:pt>
                <c:pt idx="2560">
                  <c:v>2.6687377861919884E-2</c:v>
                </c:pt>
                <c:pt idx="2561">
                  <c:v>2.6682847872438013E-2</c:v>
                </c:pt>
                <c:pt idx="2562">
                  <c:v>2.6678328223973469E-2</c:v>
                </c:pt>
                <c:pt idx="2563">
                  <c:v>2.6673818916456909E-2</c:v>
                </c:pt>
                <c:pt idx="2564">
                  <c:v>2.6669319949817236E-2</c:v>
                </c:pt>
                <c:pt idx="2565">
                  <c:v>2.6664831323988201E-2</c:v>
                </c:pt>
                <c:pt idx="2566">
                  <c:v>2.6660353038899583E-2</c:v>
                </c:pt>
                <c:pt idx="2567">
                  <c:v>2.6659220431407522E-2</c:v>
                </c:pt>
                <c:pt idx="2568">
                  <c:v>2.6654097259657096E-2</c:v>
                </c:pt>
                <c:pt idx="2569">
                  <c:v>2.6649651643410509E-2</c:v>
                </c:pt>
                <c:pt idx="2570">
                  <c:v>2.6645216370868193E-2</c:v>
                </c:pt>
                <c:pt idx="2571">
                  <c:v>2.6638785293321973E-2</c:v>
                </c:pt>
                <c:pt idx="2572">
                  <c:v>2.6637046132333184E-2</c:v>
                </c:pt>
                <c:pt idx="2573">
                  <c:v>2.6631972614767754E-2</c:v>
                </c:pt>
                <c:pt idx="2574">
                  <c:v>2.6623732089698853E-2</c:v>
                </c:pt>
                <c:pt idx="2575">
                  <c:v>2.6623195161278958E-2</c:v>
                </c:pt>
                <c:pt idx="2576">
                  <c:v>2.6618821949501385E-2</c:v>
                </c:pt>
                <c:pt idx="2577">
                  <c:v>2.6615130440859988E-2</c:v>
                </c:pt>
                <c:pt idx="2578">
                  <c:v>2.6610106555534647E-2</c:v>
                </c:pt>
                <c:pt idx="2579">
                  <c:v>2.6605764373209381E-2</c:v>
                </c:pt>
                <c:pt idx="2580">
                  <c:v>2.6601432533896612E-2</c:v>
                </c:pt>
                <c:pt idx="2581">
                  <c:v>2.6597111037530669E-2</c:v>
                </c:pt>
                <c:pt idx="2582">
                  <c:v>2.6592799884042846E-2</c:v>
                </c:pt>
                <c:pt idx="2583">
                  <c:v>2.6588499073364875E-2</c:v>
                </c:pt>
                <c:pt idx="2584">
                  <c:v>2.6584208605429347E-2</c:v>
                </c:pt>
                <c:pt idx="2585">
                  <c:v>2.6579928480169296E-2</c:v>
                </c:pt>
                <c:pt idx="2586">
                  <c:v>2.6575658697516446E-2</c:v>
                </c:pt>
                <c:pt idx="2587">
                  <c:v>2.6572074846173462E-2</c:v>
                </c:pt>
                <c:pt idx="2588">
                  <c:v>2.6567150159765761E-2</c:v>
                </c:pt>
                <c:pt idx="2589">
                  <c:v>2.6562911404533977E-2</c:v>
                </c:pt>
                <c:pt idx="2590">
                  <c:v>2.6558682991642799E-2</c:v>
                </c:pt>
                <c:pt idx="2591">
                  <c:v>2.6555142223842528E-2</c:v>
                </c:pt>
                <c:pt idx="2592">
                  <c:v>2.655025719261609E-2</c:v>
                </c:pt>
                <c:pt idx="2593">
                  <c:v>2.6543347893388636E-2</c:v>
                </c:pt>
                <c:pt idx="2594">
                  <c:v>2.6539159121641939E-2</c:v>
                </c:pt>
                <c:pt idx="2595">
                  <c:v>2.6534980688702178E-2</c:v>
                </c:pt>
                <c:pt idx="2596">
                  <c:v>2.6530812594505758E-2</c:v>
                </c:pt>
                <c:pt idx="2597">
                  <c:v>2.6527334437211406E-2</c:v>
                </c:pt>
                <c:pt idx="2598">
                  <c:v>2.6523187455259282E-2</c:v>
                </c:pt>
                <c:pt idx="2599">
                  <c:v>2.6521773439385648E-2</c:v>
                </c:pt>
                <c:pt idx="2600">
                  <c:v>2.651492450934146E-2</c:v>
                </c:pt>
                <c:pt idx="2601">
                  <c:v>2.6510808545247951E-2</c:v>
                </c:pt>
                <c:pt idx="2602">
                  <c:v>2.650602113935091E-2</c:v>
                </c:pt>
                <c:pt idx="2603">
                  <c:v>2.6501925414569704E-2</c:v>
                </c:pt>
                <c:pt idx="2604">
                  <c:v>2.6497840028022194E-2</c:v>
                </c:pt>
                <c:pt idx="2605">
                  <c:v>2.6493764979647429E-2</c:v>
                </c:pt>
                <c:pt idx="2606">
                  <c:v>2.6490383810897536E-2</c:v>
                </c:pt>
                <c:pt idx="2607">
                  <c:v>2.6486329880809213E-2</c:v>
                </c:pt>
                <c:pt idx="2608">
                  <c:v>2.648228628950039E-2</c:v>
                </c:pt>
                <c:pt idx="2609">
                  <c:v>2.6478253036909143E-2</c:v>
                </c:pt>
                <c:pt idx="2610">
                  <c:v>2.6470452893564377E-2</c:v>
                </c:pt>
                <c:pt idx="2611">
                  <c:v>2.6468501037344782E-2</c:v>
                </c:pt>
                <c:pt idx="2612">
                  <c:v>2.6464503231313507E-2</c:v>
                </c:pt>
                <c:pt idx="2613">
                  <c:v>2.6459260060585334E-2</c:v>
                </c:pt>
                <c:pt idx="2614">
                  <c:v>2.6456538634517798E-2</c:v>
                </c:pt>
                <c:pt idx="2615">
                  <c:v>2.6452571843630819E-2</c:v>
                </c:pt>
                <c:pt idx="2616">
                  <c:v>2.6448615391001129E-2</c:v>
                </c:pt>
                <c:pt idx="2617">
                  <c:v>2.644341768364487E-2</c:v>
                </c:pt>
                <c:pt idx="2618">
                  <c:v>2.6441422670176091E-2</c:v>
                </c:pt>
                <c:pt idx="2619">
                  <c:v>2.6438187383034481E-2</c:v>
                </c:pt>
                <c:pt idx="2620">
                  <c:v>2.643427318869062E-2</c:v>
                </c:pt>
                <c:pt idx="2621">
                  <c:v>2.6430369333884242E-2</c:v>
                </c:pt>
                <c:pt idx="2622">
                  <c:v>2.6426475818554097E-2</c:v>
                </c:pt>
                <c:pt idx="2623">
                  <c:v>2.642190112699325E-2</c:v>
                </c:pt>
                <c:pt idx="2624">
                  <c:v>2.6418027834289849E-2</c:v>
                </c:pt>
                <c:pt idx="2625">
                  <c:v>2.6413063077791038E-2</c:v>
                </c:pt>
                <c:pt idx="2626">
                  <c:v>2.6410312264335111E-2</c:v>
                </c:pt>
                <c:pt idx="2627">
                  <c:v>2.6406469986964085E-2</c:v>
                </c:pt>
                <c:pt idx="2628">
                  <c:v>2.6402785341929323E-2</c:v>
                </c:pt>
                <c:pt idx="2629">
                  <c:v>2.6399510711481652E-2</c:v>
                </c:pt>
                <c:pt idx="2630">
                  <c:v>2.6395699909782668E-2</c:v>
                </c:pt>
                <c:pt idx="2631">
                  <c:v>2.6392052698798994E-2</c:v>
                </c:pt>
                <c:pt idx="2632">
                  <c:v>2.6387413673774791E-2</c:v>
                </c:pt>
                <c:pt idx="2633">
                  <c:v>2.6383633425456264E-2</c:v>
                </c:pt>
                <c:pt idx="2634">
                  <c:v>2.6379863515106471E-2</c:v>
                </c:pt>
                <c:pt idx="2635">
                  <c:v>2.6376103942666873E-2</c:v>
                </c:pt>
                <c:pt idx="2636">
                  <c:v>2.6373749800765064E-2</c:v>
                </c:pt>
                <c:pt idx="2637">
                  <c:v>2.6369313784730376E-2</c:v>
                </c:pt>
                <c:pt idx="2638">
                  <c:v>2.6365585692850385E-2</c:v>
                </c:pt>
                <c:pt idx="2639">
                  <c:v>2.6361867939433525E-2</c:v>
                </c:pt>
                <c:pt idx="2640">
                  <c:v>2.6358160524422015E-2</c:v>
                </c:pt>
                <c:pt idx="2641">
                  <c:v>2.63544634477559E-2</c:v>
                </c:pt>
                <c:pt idx="2642">
                  <c:v>2.6350776709381751E-2</c:v>
                </c:pt>
                <c:pt idx="2643">
                  <c:v>2.6347100309238303E-2</c:v>
                </c:pt>
                <c:pt idx="2644">
                  <c:v>2.6342911368060461E-2</c:v>
                </c:pt>
                <c:pt idx="2645">
                  <c:v>2.6337151957944383E-2</c:v>
                </c:pt>
                <c:pt idx="2646">
                  <c:v>2.633472880447452E-2</c:v>
                </c:pt>
                <c:pt idx="2647">
                  <c:v>2.6331092808296531E-2</c:v>
                </c:pt>
                <c:pt idx="2648">
                  <c:v>2.6327467148497329E-2</c:v>
                </c:pt>
                <c:pt idx="2649">
                  <c:v>2.6321038415958415E-2</c:v>
                </c:pt>
                <c:pt idx="2650">
                  <c:v>2.6320246837813921E-2</c:v>
                </c:pt>
                <c:pt idx="2651">
                  <c:v>2.6316139509016404E-2</c:v>
                </c:pt>
                <c:pt idx="2652">
                  <c:v>2.6313067871978495E-2</c:v>
                </c:pt>
                <c:pt idx="2653">
                  <c:v>2.6309493893239604E-2</c:v>
                </c:pt>
                <c:pt idx="2654">
                  <c:v>2.6306636192472897E-2</c:v>
                </c:pt>
                <c:pt idx="2655">
                  <c:v>2.6301163761655279E-2</c:v>
                </c:pt>
                <c:pt idx="2656">
                  <c:v>2.6298833973077199E-2</c:v>
                </c:pt>
                <c:pt idx="2657">
                  <c:v>2.6296008723675015E-2</c:v>
                </c:pt>
                <c:pt idx="2658">
                  <c:v>2.629177903913071E-2</c:v>
                </c:pt>
                <c:pt idx="2659">
                  <c:v>2.6288267075842617E-2</c:v>
                </c:pt>
                <c:pt idx="2660">
                  <c:v>2.6284765448270981E-2</c:v>
                </c:pt>
                <c:pt idx="2661">
                  <c:v>2.6281274156362656E-2</c:v>
                </c:pt>
                <c:pt idx="2662">
                  <c:v>2.6276586968805599E-2</c:v>
                </c:pt>
                <c:pt idx="2663">
                  <c:v>2.6273117337903898E-2</c:v>
                </c:pt>
                <c:pt idx="2664">
                  <c:v>2.6269658041717818E-2</c:v>
                </c:pt>
                <c:pt idx="2665">
                  <c:v>2.6266209080194811E-2</c:v>
                </c:pt>
                <c:pt idx="2666">
                  <c:v>2.6262770453281434E-2</c:v>
                </c:pt>
                <c:pt idx="2667">
                  <c:v>2.625934216092337E-2</c:v>
                </c:pt>
                <c:pt idx="2668">
                  <c:v>2.6255924203069384E-2</c:v>
                </c:pt>
                <c:pt idx="2669">
                  <c:v>2.625251657966781E-2</c:v>
                </c:pt>
                <c:pt idx="2670">
                  <c:v>2.6249833001244977E-2</c:v>
                </c:pt>
                <c:pt idx="2671">
                  <c:v>2.6247875191863106E-2</c:v>
                </c:pt>
                <c:pt idx="2672">
                  <c:v>2.62445000527523E-2</c:v>
                </c:pt>
                <c:pt idx="2673">
                  <c:v>2.6241135250211794E-2</c:v>
                </c:pt>
                <c:pt idx="2674">
                  <c:v>2.6237780784188577E-2</c:v>
                </c:pt>
                <c:pt idx="2675">
                  <c:v>2.6232766598520352E-2</c:v>
                </c:pt>
                <c:pt idx="2676">
                  <c:v>2.622943526145928E-2</c:v>
                </c:pt>
                <c:pt idx="2677">
                  <c:v>2.6226114259969735E-2</c:v>
                </c:pt>
                <c:pt idx="2678">
                  <c:v>2.6222803593999294E-2</c:v>
                </c:pt>
                <c:pt idx="2679">
                  <c:v>2.6221658958474628E-2</c:v>
                </c:pt>
                <c:pt idx="2680">
                  <c:v>2.6218370464463337E-2</c:v>
                </c:pt>
                <c:pt idx="2681">
                  <c:v>2.6215092308137587E-2</c:v>
                </c:pt>
                <c:pt idx="2682">
                  <c:v>2.6211824489448823E-2</c:v>
                </c:pt>
                <c:pt idx="2683">
                  <c:v>2.6206405295146281E-2</c:v>
                </c:pt>
                <c:pt idx="2684">
                  <c:v>2.6203156641218119E-2</c:v>
                </c:pt>
                <c:pt idx="2685">
                  <c:v>2.619991832245263E-2</c:v>
                </c:pt>
                <c:pt idx="2686">
                  <c:v>2.619669033879914E-2</c:v>
                </c:pt>
                <c:pt idx="2687">
                  <c:v>2.6195640458719072E-2</c:v>
                </c:pt>
                <c:pt idx="2688">
                  <c:v>2.6192434664758457E-2</c:v>
                </c:pt>
                <c:pt idx="2689">
                  <c:v>2.6189239208075542E-2</c:v>
                </c:pt>
                <c:pt idx="2690">
                  <c:v>2.6186778367396926E-2</c:v>
                </c:pt>
                <c:pt idx="2691">
                  <c:v>2.6182879306337819E-2</c:v>
                </c:pt>
                <c:pt idx="2692">
                  <c:v>2.6177539471436827E-2</c:v>
                </c:pt>
                <c:pt idx="2693">
                  <c:v>2.6176560753101919E-2</c:v>
                </c:pt>
                <c:pt idx="2694">
                  <c:v>2.6174143301613981E-2</c:v>
                </c:pt>
                <c:pt idx="2695">
                  <c:v>2.6170283547969887E-2</c:v>
                </c:pt>
                <c:pt idx="2696">
                  <c:v>2.6164978922477867E-2</c:v>
                </c:pt>
                <c:pt idx="2697">
                  <c:v>2.6161137100800071E-2</c:v>
                </c:pt>
                <c:pt idx="2698">
                  <c:v>2.6158032620569819E-2</c:v>
                </c:pt>
                <c:pt idx="2699">
                  <c:v>2.6154938474042693E-2</c:v>
                </c:pt>
                <c:pt idx="2700">
                  <c:v>2.6151854661171259E-2</c:v>
                </c:pt>
                <c:pt idx="2701">
                  <c:v>2.6149510763723568E-2</c:v>
                </c:pt>
                <c:pt idx="2702">
                  <c:v>2.6146448135149214E-2</c:v>
                </c:pt>
                <c:pt idx="2703">
                  <c:v>2.6146319156937145E-2</c:v>
                </c:pt>
                <c:pt idx="2704">
                  <c:v>2.6140353880796469E-2</c:v>
                </c:pt>
                <c:pt idx="2705">
                  <c:v>2.6137322254923726E-2</c:v>
                </c:pt>
                <c:pt idx="2706">
                  <c:v>2.613356878805051E-2</c:v>
                </c:pt>
                <c:pt idx="2707">
                  <c:v>2.613055730944161E-2</c:v>
                </c:pt>
                <c:pt idx="2708">
                  <c:v>2.6127556164111557E-2</c:v>
                </c:pt>
                <c:pt idx="2709">
                  <c:v>2.6124138936669882E-2</c:v>
                </c:pt>
                <c:pt idx="2710">
                  <c:v>2.6122319136703594E-2</c:v>
                </c:pt>
                <c:pt idx="2711">
                  <c:v>2.6119349514962951E-2</c:v>
                </c:pt>
                <c:pt idx="2712">
                  <c:v>2.6116390227081978E-2</c:v>
                </c:pt>
                <c:pt idx="2713">
                  <c:v>2.6111760796057221E-2</c:v>
                </c:pt>
                <c:pt idx="2714">
                  <c:v>2.6109347253812858E-2</c:v>
                </c:pt>
                <c:pt idx="2715">
                  <c:v>2.6106837474723248E-2</c:v>
                </c:pt>
                <c:pt idx="2716">
                  <c:v>2.6103918993965088E-2</c:v>
                </c:pt>
                <c:pt idx="2717">
                  <c:v>2.6101010846072036E-2</c:v>
                </c:pt>
                <c:pt idx="2718">
                  <c:v>2.6098113031002818E-2</c:v>
                </c:pt>
                <c:pt idx="2719">
                  <c:v>2.6095225548709109E-2</c:v>
                </c:pt>
                <c:pt idx="2720">
                  <c:v>2.6092348399148313E-2</c:v>
                </c:pt>
                <c:pt idx="2721">
                  <c:v>2.608948158227431E-2</c:v>
                </c:pt>
                <c:pt idx="2722">
                  <c:v>2.6086625098044061E-2</c:v>
                </c:pt>
                <c:pt idx="2723">
                  <c:v>2.60874854922497E-2</c:v>
                </c:pt>
                <c:pt idx="2724">
                  <c:v>2.6083910326896415E-2</c:v>
                </c:pt>
                <c:pt idx="2725">
                  <c:v>2.6081086979811256E-2</c:v>
                </c:pt>
                <c:pt idx="2726">
                  <c:v>2.6078273968243918E-2</c:v>
                </c:pt>
                <c:pt idx="2727">
                  <c:v>2.6073240941099033E-2</c:v>
                </c:pt>
                <c:pt idx="2728">
                  <c:v>2.60704469888225E-2</c:v>
                </c:pt>
                <c:pt idx="2729">
                  <c:v>2.6067663369644719E-2</c:v>
                </c:pt>
                <c:pt idx="2730">
                  <c:v>2.6064890083522439E-2</c:v>
                </c:pt>
                <c:pt idx="2731">
                  <c:v>2.6062127130413296E-2</c:v>
                </c:pt>
                <c:pt idx="2732">
                  <c:v>2.6061612942217142E-2</c:v>
                </c:pt>
                <c:pt idx="2733">
                  <c:v>2.6058872278033801E-2</c:v>
                </c:pt>
                <c:pt idx="2734">
                  <c:v>2.6056141949016301E-2</c:v>
                </c:pt>
                <c:pt idx="2735">
                  <c:v>2.6053421955120379E-2</c:v>
                </c:pt>
                <c:pt idx="2736">
                  <c:v>2.6048467358561516E-2</c:v>
                </c:pt>
                <c:pt idx="2737">
                  <c:v>2.6045766402632658E-2</c:v>
                </c:pt>
                <c:pt idx="2738">
                  <c:v>2.6043075779419028E-2</c:v>
                </c:pt>
                <c:pt idx="2739">
                  <c:v>2.6044145665400503E-2</c:v>
                </c:pt>
                <c:pt idx="2740">
                  <c:v>2.6040727681094795E-2</c:v>
                </c:pt>
                <c:pt idx="2741">
                  <c:v>2.6037319026934232E-2</c:v>
                </c:pt>
                <c:pt idx="2742">
                  <c:v>2.6035423143123994E-2</c:v>
                </c:pt>
                <c:pt idx="2743">
                  <c:v>2.6032034063259369E-2</c:v>
                </c:pt>
                <c:pt idx="2744">
                  <c:v>2.6029407083555063E-2</c:v>
                </c:pt>
                <c:pt idx="2745">
                  <c:v>2.6026790438551165E-2</c:v>
                </c:pt>
                <c:pt idx="2746">
                  <c:v>2.6024184128206417E-2</c:v>
                </c:pt>
                <c:pt idx="2747">
                  <c:v>2.6022342669453365E-2</c:v>
                </c:pt>
                <c:pt idx="2748">
                  <c:v>2.6019002511330203E-2</c:v>
                </c:pt>
                <c:pt idx="2749">
                  <c:v>2.6012650428632007E-2</c:v>
                </c:pt>
                <c:pt idx="2750">
                  <c:v>2.6010082687444154E-2</c:v>
                </c:pt>
                <c:pt idx="2751">
                  <c:v>2.6007525276928751E-2</c:v>
                </c:pt>
                <c:pt idx="2752">
                  <c:v>2.6004978197043404E-2</c:v>
                </c:pt>
                <c:pt idx="2753">
                  <c:v>2.6003198843595643E-2</c:v>
                </c:pt>
                <c:pt idx="2754">
                  <c:v>2.6000672981505168E-2</c:v>
                </c:pt>
                <c:pt idx="2755">
                  <c:v>2.5998157450684598E-2</c:v>
                </c:pt>
                <c:pt idx="2756">
                  <c:v>2.5995652251095284E-2</c:v>
                </c:pt>
                <c:pt idx="2757">
                  <c:v>2.5993157382699014E-2</c:v>
                </c:pt>
                <c:pt idx="2758">
                  <c:v>2.5989912658806357E-2</c:v>
                </c:pt>
                <c:pt idx="2759">
                  <c:v>2.5987085197465055E-2</c:v>
                </c:pt>
                <c:pt idx="2760">
                  <c:v>2.5984973456020802E-2</c:v>
                </c:pt>
                <c:pt idx="2761">
                  <c:v>2.5982169606795519E-2</c:v>
                </c:pt>
                <c:pt idx="2762">
                  <c:v>2.5980838007259682E-2</c:v>
                </c:pt>
                <c:pt idx="2763">
                  <c:v>2.597840512521353E-2</c:v>
                </c:pt>
                <c:pt idx="2764">
                  <c:v>2.5975982574093382E-2</c:v>
                </c:pt>
                <c:pt idx="2765">
                  <c:v>2.5973570353862347E-2</c:v>
                </c:pt>
                <c:pt idx="2766">
                  <c:v>2.5969459154200323E-2</c:v>
                </c:pt>
                <c:pt idx="2767">
                  <c:v>2.5967670759382243E-2</c:v>
                </c:pt>
                <c:pt idx="2768">
                  <c:v>2.5965290440092503E-2</c:v>
                </c:pt>
                <c:pt idx="2769">
                  <c:v>2.5962920450785378E-2</c:v>
                </c:pt>
                <c:pt idx="2770">
                  <c:v>2.5960560791422886E-2</c:v>
                </c:pt>
                <c:pt idx="2771">
                  <c:v>2.5958211461970582E-2</c:v>
                </c:pt>
                <c:pt idx="2772">
                  <c:v>2.5955872462390926E-2</c:v>
                </c:pt>
                <c:pt idx="2773">
                  <c:v>2.5953543792647263E-2</c:v>
                </c:pt>
                <c:pt idx="2774">
                  <c:v>2.5951225452705583E-2</c:v>
                </c:pt>
                <c:pt idx="2775">
                  <c:v>2.595276785094331E-2</c:v>
                </c:pt>
                <c:pt idx="2776">
                  <c:v>2.5949702199332719E-2</c:v>
                </c:pt>
                <c:pt idx="2777">
                  <c:v>2.59474171455286E-2</c:v>
                </c:pt>
                <c:pt idx="2778">
                  <c:v>2.5945142424389365E-2</c:v>
                </c:pt>
                <c:pt idx="2779">
                  <c:v>2.5942878035880017E-2</c:v>
                </c:pt>
                <c:pt idx="2780">
                  <c:v>2.5937793921607576E-2</c:v>
                </c:pt>
                <c:pt idx="2781">
                  <c:v>2.5938380256607531E-2</c:v>
                </c:pt>
                <c:pt idx="2782">
                  <c:v>2.5936146865774393E-2</c:v>
                </c:pt>
                <c:pt idx="2783">
                  <c:v>2.5933923807429416E-2</c:v>
                </c:pt>
                <c:pt idx="2784">
                  <c:v>2.5931711081537606E-2</c:v>
                </c:pt>
                <c:pt idx="2785">
                  <c:v>2.5929508688064821E-2</c:v>
                </c:pt>
                <c:pt idx="2786">
                  <c:v>2.5927316626975203E-2</c:v>
                </c:pt>
                <c:pt idx="2787">
                  <c:v>2.5925134898235478E-2</c:v>
                </c:pt>
                <c:pt idx="2788">
                  <c:v>2.5922963501810219E-2</c:v>
                </c:pt>
                <c:pt idx="2789">
                  <c:v>2.5920802437667017E-2</c:v>
                </c:pt>
                <c:pt idx="2790">
                  <c:v>2.591865170577044E-2</c:v>
                </c:pt>
                <c:pt idx="2791">
                  <c:v>2.5918070468968636E-2</c:v>
                </c:pt>
                <c:pt idx="2792">
                  <c:v>2.5915161359115611E-2</c:v>
                </c:pt>
                <c:pt idx="2793">
                  <c:v>2.5912261503225596E-2</c:v>
                </c:pt>
                <c:pt idx="2794">
                  <c:v>2.5910933394220865E-2</c:v>
                </c:pt>
                <c:pt idx="2795">
                  <c:v>2.5908053028815551E-2</c:v>
                </c:pt>
                <c:pt idx="2796">
                  <c:v>2.5906746760638255E-2</c:v>
                </c:pt>
                <c:pt idx="2797">
                  <c:v>2.5903885882593083E-2</c:v>
                </c:pt>
                <c:pt idx="2798">
                  <c:v>2.5901817807469609E-2</c:v>
                </c:pt>
                <c:pt idx="2799">
                  <c:v>2.5900544305899196E-2</c:v>
                </c:pt>
                <c:pt idx="2800">
                  <c:v>2.5897712653037006E-2</c:v>
                </c:pt>
                <c:pt idx="2801">
                  <c:v>2.5892534812621108E-2</c:v>
                </c:pt>
                <c:pt idx="2802">
                  <c:v>2.5890505693217776E-2</c:v>
                </c:pt>
                <c:pt idx="2803">
                  <c:v>2.5888486902647043E-2</c:v>
                </c:pt>
                <c:pt idx="2804">
                  <c:v>2.5886478440876663E-2</c:v>
                </c:pt>
                <c:pt idx="2805">
                  <c:v>2.5885267732636743E-2</c:v>
                </c:pt>
                <c:pt idx="2806">
                  <c:v>2.5883280524188399E-2</c:v>
                </c:pt>
                <c:pt idx="2807">
                  <c:v>2.5881303645194708E-2</c:v>
                </c:pt>
                <c:pt idx="2808">
                  <c:v>2.5879337095626245E-2</c:v>
                </c:pt>
                <c:pt idx="2809">
                  <c:v>2.5877380875450946E-2</c:v>
                </c:pt>
                <c:pt idx="2810">
                  <c:v>2.5874644573351868E-2</c:v>
                </c:pt>
                <c:pt idx="2811">
                  <c:v>2.5872673058848456E-2</c:v>
                </c:pt>
                <c:pt idx="2812">
                  <c:v>2.5870782579868842E-2</c:v>
                </c:pt>
                <c:pt idx="2813">
                  <c:v>2.5868867075934811E-2</c:v>
                </c:pt>
                <c:pt idx="2814">
                  <c:v>2.586775471443364E-2</c:v>
                </c:pt>
                <c:pt idx="2815">
                  <c:v>2.5865860469994093E-2</c:v>
                </c:pt>
                <c:pt idx="2816">
                  <c:v>2.5863976554738648E-2</c:v>
                </c:pt>
                <c:pt idx="2817">
                  <c:v>2.5862102968641394E-2</c:v>
                </c:pt>
                <c:pt idx="2818">
                  <c:v>2.5860239711670702E-2</c:v>
                </c:pt>
                <c:pt idx="2819">
                  <c:v>2.5857590949790166E-2</c:v>
                </c:pt>
                <c:pt idx="2820">
                  <c:v>2.5855747744739477E-2</c:v>
                </c:pt>
                <c:pt idx="2821">
                  <c:v>2.5853914867987007E-2</c:v>
                </c:pt>
                <c:pt idx="2822">
                  <c:v>2.5852092319503164E-2</c:v>
                </c:pt>
                <c:pt idx="2823">
                  <c:v>2.5850280099260121E-2</c:v>
                </c:pt>
                <c:pt idx="2824">
                  <c:v>2.5848478207230505E-2</c:v>
                </c:pt>
                <c:pt idx="2825">
                  <c:v>2.5846686643387368E-2</c:v>
                </c:pt>
                <c:pt idx="2826">
                  <c:v>2.5844905407701128E-2</c:v>
                </c:pt>
                <c:pt idx="2827">
                  <c:v>2.5847138991434263E-2</c:v>
                </c:pt>
                <c:pt idx="2828">
                  <c:v>2.5844579769646235E-2</c:v>
                </c:pt>
                <c:pt idx="2829">
                  <c:v>2.5842831970624185E-2</c:v>
                </c:pt>
                <c:pt idx="2830">
                  <c:v>2.5839303116321526E-2</c:v>
                </c:pt>
                <c:pt idx="2831">
                  <c:v>2.5836957308773653E-2</c:v>
                </c:pt>
                <c:pt idx="2832">
                  <c:v>2.5838454721665585E-2</c:v>
                </c:pt>
                <c:pt idx="2833">
                  <c:v>2.5835944084477334E-2</c:v>
                </c:pt>
                <c:pt idx="2834">
                  <c:v>2.5834247940291367E-2</c:v>
                </c:pt>
                <c:pt idx="2835">
                  <c:v>2.583336814021879E-2</c:v>
                </c:pt>
                <c:pt idx="2836">
                  <c:v>2.5830886644552756E-2</c:v>
                </c:pt>
                <c:pt idx="2837">
                  <c:v>2.5829221492947398E-2</c:v>
                </c:pt>
                <c:pt idx="2838">
                  <c:v>2.5827566672150248E-2</c:v>
                </c:pt>
                <c:pt idx="2839">
                  <c:v>2.5825922182134087E-2</c:v>
                </c:pt>
                <c:pt idx="2840">
                  <c:v>2.5824288022874717E-2</c:v>
                </c:pt>
                <c:pt idx="2841">
                  <c:v>2.582266419434405E-2</c:v>
                </c:pt>
                <c:pt idx="2842">
                  <c:v>2.5821050696519618E-2</c:v>
                </c:pt>
                <c:pt idx="2843">
                  <c:v>2.5821069592189622E-2</c:v>
                </c:pt>
                <c:pt idx="2844">
                  <c:v>2.5815420463107676E-2</c:v>
                </c:pt>
                <c:pt idx="2845">
                  <c:v>2.5816272187019311E-2</c:v>
                </c:pt>
                <c:pt idx="2846">
                  <c:v>2.5815512869625117E-2</c:v>
                </c:pt>
                <c:pt idx="2847">
                  <c:v>2.5813138167081473E-2</c:v>
                </c:pt>
                <c:pt idx="2848">
                  <c:v>2.5811586652956946E-2</c:v>
                </c:pt>
                <c:pt idx="2849">
                  <c:v>2.5810045469364093E-2</c:v>
                </c:pt>
                <c:pt idx="2850">
                  <c:v>2.5808514616276555E-2</c:v>
                </c:pt>
                <c:pt idx="2851">
                  <c:v>2.5807810092382404E-2</c:v>
                </c:pt>
                <c:pt idx="2852">
                  <c:v>2.5805483901524959E-2</c:v>
                </c:pt>
                <c:pt idx="2853">
                  <c:v>2.5800715991593844E-2</c:v>
                </c:pt>
                <c:pt idx="2854">
                  <c:v>2.5799223933792335E-2</c:v>
                </c:pt>
                <c:pt idx="2855">
                  <c:v>2.5797742203418579E-2</c:v>
                </c:pt>
                <c:pt idx="2856">
                  <c:v>2.5796270800449609E-2</c:v>
                </c:pt>
                <c:pt idx="2857">
                  <c:v>2.5795629118395141E-2</c:v>
                </c:pt>
                <c:pt idx="2858">
                  <c:v>2.5794179004606531E-2</c:v>
                </c:pt>
                <c:pt idx="2859">
                  <c:v>2.5796022869914212E-2</c:v>
                </c:pt>
                <c:pt idx="2860">
                  <c:v>2.5791309761238359E-2</c:v>
                </c:pt>
                <c:pt idx="2861">
                  <c:v>2.5789890631615752E-2</c:v>
                </c:pt>
                <c:pt idx="2862">
                  <c:v>2.5787659256897546E-2</c:v>
                </c:pt>
                <c:pt idx="2863">
                  <c:v>2.578648717216566E-2</c:v>
                </c:pt>
                <c:pt idx="2864">
                  <c:v>2.5784871360615538E-2</c:v>
                </c:pt>
                <c:pt idx="2865">
                  <c:v>2.5783492903297303E-2</c:v>
                </c:pt>
                <c:pt idx="2866">
                  <c:v>2.5782949903231198E-2</c:v>
                </c:pt>
                <c:pt idx="2867">
                  <c:v>2.5781592741350296E-2</c:v>
                </c:pt>
                <c:pt idx="2868">
                  <c:v>2.5780245907352124E-2</c:v>
                </c:pt>
                <c:pt idx="2869">
                  <c:v>2.5778909401216032E-2</c:v>
                </c:pt>
                <c:pt idx="2870">
                  <c:v>2.5777583222921376E-2</c:v>
                </c:pt>
                <c:pt idx="2871">
                  <c:v>2.5775439029564955E-2</c:v>
                </c:pt>
                <c:pt idx="2872">
                  <c:v>2.5774132862113629E-2</c:v>
                </c:pt>
                <c:pt idx="2873">
                  <c:v>2.5772837021705394E-2</c:v>
                </c:pt>
                <c:pt idx="2874">
                  <c:v>2.5771551508319047E-2</c:v>
                </c:pt>
                <c:pt idx="2875">
                  <c:v>2.5770276321936039E-2</c:v>
                </c:pt>
                <c:pt idx="2876">
                  <c:v>2.5769011462535175E-2</c:v>
                </c:pt>
                <c:pt idx="2877">
                  <c:v>2.5767756930098785E-2</c:v>
                </c:pt>
                <c:pt idx="2878">
                  <c:v>2.5766512724605676E-2</c:v>
                </c:pt>
                <c:pt idx="2879">
                  <c:v>2.5769447473032822E-2</c:v>
                </c:pt>
                <c:pt idx="2880">
                  <c:v>2.5767392595604892E-2</c:v>
                </c:pt>
                <c:pt idx="2881">
                  <c:v>2.5766181977085731E-2</c:v>
                </c:pt>
                <c:pt idx="2882">
                  <c:v>2.5764981688383138E-2</c:v>
                </c:pt>
                <c:pt idx="2883">
                  <c:v>2.5761282729533333E-2</c:v>
                </c:pt>
                <c:pt idx="2884">
                  <c:v>2.5763449292170715E-2</c:v>
                </c:pt>
                <c:pt idx="2885">
                  <c:v>2.5759103133159163E-2</c:v>
                </c:pt>
                <c:pt idx="2886">
                  <c:v>2.5760283831368601E-2</c:v>
                </c:pt>
                <c:pt idx="2887">
                  <c:v>2.5759135191471026E-2</c:v>
                </c:pt>
                <c:pt idx="2888">
                  <c:v>2.5757996881280703E-2</c:v>
                </c:pt>
                <c:pt idx="2889">
                  <c:v>2.5757709373759603E-2</c:v>
                </c:pt>
                <c:pt idx="2890">
                  <c:v>2.5755751249945766E-2</c:v>
                </c:pt>
                <c:pt idx="2891">
                  <c:v>2.5754643928765718E-2</c:v>
                </c:pt>
                <c:pt idx="2892">
                  <c:v>2.5753546937222493E-2</c:v>
                </c:pt>
                <c:pt idx="2893">
                  <c:v>2.5752460275297078E-2</c:v>
                </c:pt>
                <c:pt idx="2894">
                  <c:v>2.5751383942973483E-2</c:v>
                </c:pt>
                <c:pt idx="2895">
                  <c:v>2.5750317940233997E-2</c:v>
                </c:pt>
                <c:pt idx="2896">
                  <c:v>2.5749262267061767E-2</c:v>
                </c:pt>
                <c:pt idx="2897">
                  <c:v>2.5748216923441671E-2</c:v>
                </c:pt>
                <c:pt idx="2898">
                  <c:v>2.5747181909354693E-2</c:v>
                </c:pt>
                <c:pt idx="2899">
                  <c:v>2.5747004315323344E-2</c:v>
                </c:pt>
                <c:pt idx="2900">
                  <c:v>2.5745142869721339E-2</c:v>
                </c:pt>
                <c:pt idx="2901">
                  <c:v>2.5744138844142121E-2</c:v>
                </c:pt>
                <c:pt idx="2902">
                  <c:v>2.5743145148033372E-2</c:v>
                </c:pt>
                <c:pt idx="2903">
                  <c:v>2.5743011539539794E-2</c:v>
                </c:pt>
                <c:pt idx="2904">
                  <c:v>2.5741188744164194E-2</c:v>
                </c:pt>
                <c:pt idx="2905">
                  <c:v>2.5737673373825966E-2</c:v>
                </c:pt>
                <c:pt idx="2906">
                  <c:v>2.5736718985400975E-2</c:v>
                </c:pt>
                <c:pt idx="2907">
                  <c:v>2.5735774924164314E-2</c:v>
                </c:pt>
                <c:pt idx="2908">
                  <c:v>2.5734841190103257E-2</c:v>
                </c:pt>
                <c:pt idx="2909">
                  <c:v>2.5736478499153732E-2</c:v>
                </c:pt>
                <c:pt idx="2910">
                  <c:v>2.5736421893071734E-2</c:v>
                </c:pt>
                <c:pt idx="2911">
                  <c:v>2.5734666706703175E-2</c:v>
                </c:pt>
                <c:pt idx="2912">
                  <c:v>2.5733776304467344E-2</c:v>
                </c:pt>
                <c:pt idx="2913">
                  <c:v>2.5732896231539078E-2</c:v>
                </c:pt>
                <c:pt idx="2914">
                  <c:v>2.5729455655598747E-2</c:v>
                </c:pt>
                <c:pt idx="2915">
                  <c:v>2.5728594211361488E-2</c:v>
                </c:pt>
                <c:pt idx="2916">
                  <c:v>2.5727743094189143E-2</c:v>
                </c:pt>
                <c:pt idx="2917">
                  <c:v>2.5726902304065904E-2</c:v>
                </c:pt>
                <c:pt idx="2918">
                  <c:v>2.5726071840980351E-2</c:v>
                </c:pt>
                <c:pt idx="2919">
                  <c:v>2.5727832708667596E-2</c:v>
                </c:pt>
                <c:pt idx="2920">
                  <c:v>2.5727024940515122E-2</c:v>
                </c:pt>
                <c:pt idx="2921">
                  <c:v>2.5726227501563927E-2</c:v>
                </c:pt>
                <c:pt idx="2922">
                  <c:v>2.5722518210760811E-2</c:v>
                </c:pt>
                <c:pt idx="2923">
                  <c:v>2.5721743808513869E-2</c:v>
                </c:pt>
                <c:pt idx="2924">
                  <c:v>2.5720979733225114E-2</c:v>
                </c:pt>
                <c:pt idx="2925">
                  <c:v>2.5720119149561443E-2</c:v>
                </c:pt>
                <c:pt idx="2926">
                  <c:v>2.5719482563470349E-2</c:v>
                </c:pt>
                <c:pt idx="2927">
                  <c:v>2.5718749468983258E-2</c:v>
                </c:pt>
                <c:pt idx="2928">
                  <c:v>2.5718026701406917E-2</c:v>
                </c:pt>
                <c:pt idx="2929">
                  <c:v>2.5717213326503226E-2</c:v>
                </c:pt>
                <c:pt idx="2930">
                  <c:v>2.5717480193130325E-2</c:v>
                </c:pt>
                <c:pt idx="2931">
                  <c:v>2.5717657936653548E-2</c:v>
                </c:pt>
                <c:pt idx="2932">
                  <c:v>2.5716977855348364E-2</c:v>
                </c:pt>
                <c:pt idx="2933">
                  <c:v>2.5716308102367896E-2</c:v>
                </c:pt>
                <c:pt idx="2934">
                  <c:v>2.5715648677700851E-2</c:v>
                </c:pt>
                <c:pt idx="2935">
                  <c:v>2.5714127977410014E-2</c:v>
                </c:pt>
                <c:pt idx="2936">
                  <c:v>2.5713307710903931E-2</c:v>
                </c:pt>
                <c:pt idx="2937">
                  <c:v>2.5712859384109662E-2</c:v>
                </c:pt>
                <c:pt idx="2938">
                  <c:v>2.5712240578774383E-2</c:v>
                </c:pt>
                <c:pt idx="2939">
                  <c:v>2.5711632100969412E-2</c:v>
                </c:pt>
                <c:pt idx="2940">
                  <c:v>2.5711824516119103E-2</c:v>
                </c:pt>
                <c:pt idx="2941">
                  <c:v>2.5711321896956289E-2</c:v>
                </c:pt>
                <c:pt idx="2942">
                  <c:v>2.571074509843908E-2</c:v>
                </c:pt>
                <c:pt idx="2943">
                  <c:v>2.5710975918250889E-2</c:v>
                </c:pt>
                <c:pt idx="2944">
                  <c:v>2.5708744624569353E-2</c:v>
                </c:pt>
                <c:pt idx="2945">
                  <c:v>2.5708198111752276E-2</c:v>
                </c:pt>
                <c:pt idx="2946">
                  <c:v>2.5707661926402166E-2</c:v>
                </c:pt>
                <c:pt idx="2947">
                  <c:v>2.5707136068510727E-2</c:v>
                </c:pt>
                <c:pt idx="2948">
                  <c:v>2.570750119977722E-2</c:v>
                </c:pt>
                <c:pt idx="2949">
                  <c:v>2.5706996698663727E-2</c:v>
                </c:pt>
                <c:pt idx="2950">
                  <c:v>2.5706502525716383E-2</c:v>
                </c:pt>
                <c:pt idx="2951">
                  <c:v>2.5706018680930406E-2</c:v>
                </c:pt>
                <c:pt idx="2952">
                  <c:v>2.5705545164296677E-2</c:v>
                </c:pt>
                <c:pt idx="2953">
                  <c:v>2.5705081975807807E-2</c:v>
                </c:pt>
                <c:pt idx="2954">
                  <c:v>2.5704629115456415E-2</c:v>
                </c:pt>
                <c:pt idx="2955">
                  <c:v>2.5704186583235547E-2</c:v>
                </c:pt>
                <c:pt idx="2956">
                  <c:v>2.5703693478809561E-2</c:v>
                </c:pt>
                <c:pt idx="2957">
                  <c:v>2.5700612088878472E-2</c:v>
                </c:pt>
                <c:pt idx="2958">
                  <c:v>2.570114563809443E-2</c:v>
                </c:pt>
                <c:pt idx="2959">
                  <c:v>2.5700743000011118E-2</c:v>
                </c:pt>
                <c:pt idx="2960">
                  <c:v>2.5700350688560979E-2</c:v>
                </c:pt>
                <c:pt idx="2961">
                  <c:v>2.5700858436941618E-2</c:v>
                </c:pt>
                <c:pt idx="2962">
                  <c:v>2.5699597045534751E-2</c:v>
                </c:pt>
                <c:pt idx="2963">
                  <c:v>2.5699184938137311E-2</c:v>
                </c:pt>
                <c:pt idx="2964">
                  <c:v>2.5698884708969194E-2</c:v>
                </c:pt>
                <c:pt idx="2965">
                  <c:v>2.5698544030594451E-2</c:v>
                </c:pt>
                <c:pt idx="2966">
                  <c:v>2.5699106975872764E-2</c:v>
                </c:pt>
                <c:pt idx="2967">
                  <c:v>2.5697893653636446E-2</c:v>
                </c:pt>
                <c:pt idx="2968">
                  <c:v>2.5697583955043523E-2</c:v>
                </c:pt>
                <c:pt idx="2969">
                  <c:v>2.569818002718665E-2</c:v>
                </c:pt>
                <c:pt idx="2970">
                  <c:v>2.5696995537602598E-2</c:v>
                </c:pt>
                <c:pt idx="2971">
                  <c:v>2.5696716818747131E-2</c:v>
                </c:pt>
                <c:pt idx="2972">
                  <c:v>2.5696448426461592E-2</c:v>
                </c:pt>
                <c:pt idx="2973">
                  <c:v>2.5696190360742905E-2</c:v>
                </c:pt>
                <c:pt idx="2974">
                  <c:v>2.5694974604002645E-2</c:v>
                </c:pt>
                <c:pt idx="2975">
                  <c:v>2.5694739420917705E-2</c:v>
                </c:pt>
                <c:pt idx="2976">
                  <c:v>2.5694514563654288E-2</c:v>
                </c:pt>
                <c:pt idx="2977">
                  <c:v>2.569430003220886E-2</c:v>
                </c:pt>
                <c:pt idx="2978">
                  <c:v>2.5694095826578774E-2</c:v>
                </c:pt>
                <c:pt idx="2979">
                  <c:v>2.5693901946759617E-2</c:v>
                </c:pt>
                <c:pt idx="2980">
                  <c:v>2.5693718392749611E-2</c:v>
                </c:pt>
                <c:pt idx="2981">
                  <c:v>2.5693545164546118E-2</c:v>
                </c:pt>
                <c:pt idx="2982">
                  <c:v>2.5693382262143832E-2</c:v>
                </c:pt>
                <c:pt idx="2983">
                  <c:v>2.5695946962109285E-2</c:v>
                </c:pt>
                <c:pt idx="2984">
                  <c:v>2.569580689399218E-2</c:v>
                </c:pt>
                <c:pt idx="2985">
                  <c:v>2.5695677056510109E-2</c:v>
                </c:pt>
                <c:pt idx="2986">
                  <c:v>2.5695557098029568E-2</c:v>
                </c:pt>
                <c:pt idx="2987">
                  <c:v>2.5694522983464373E-2</c:v>
                </c:pt>
                <c:pt idx="2988">
                  <c:v>2.5694422334901663E-2</c:v>
                </c:pt>
                <c:pt idx="2989">
                  <c:v>2.5694330377228711E-2</c:v>
                </c:pt>
                <c:pt idx="2990">
                  <c:v>2.5694246715459178E-2</c:v>
                </c:pt>
                <c:pt idx="2991">
                  <c:v>2.5694170954607597E-2</c:v>
                </c:pt>
                <c:pt idx="2992">
                  <c:v>2.5696835443448036E-2</c:v>
                </c:pt>
                <c:pt idx="2993">
                  <c:v>2.5696775262720538E-2</c:v>
                </c:pt>
                <c:pt idx="2994">
                  <c:v>2.5696721691060312E-2</c:v>
                </c:pt>
                <c:pt idx="2995">
                  <c:v>2.5696674339769254E-2</c:v>
                </c:pt>
                <c:pt idx="2996">
                  <c:v>2.5693896839646922E-2</c:v>
                </c:pt>
                <c:pt idx="2997">
                  <c:v>2.5693860189618774E-2</c:v>
                </c:pt>
                <c:pt idx="2998">
                  <c:v>2.5693828675614688E-2</c:v>
                </c:pt>
                <c:pt idx="2999">
                  <c:v>2.5697451947977516E-2</c:v>
                </c:pt>
                <c:pt idx="3000">
                  <c:v>2.5696517284477041E-2</c:v>
                </c:pt>
                <c:pt idx="3001">
                  <c:v>2.5696499092774702E-2</c:v>
                </c:pt>
                <c:pt idx="3002">
                  <c:v>2.5697397264287641E-2</c:v>
                </c:pt>
                <c:pt idx="3003">
                  <c:v>2.5696472819156154E-2</c:v>
                </c:pt>
                <c:pt idx="3004">
                  <c:v>2.5693725328960613E-2</c:v>
                </c:pt>
                <c:pt idx="3005">
                  <c:v>2.5696457433940473E-2</c:v>
                </c:pt>
                <c:pt idx="3006">
                  <c:v>2.5697365869791228E-2</c:v>
                </c:pt>
                <c:pt idx="3007">
                  <c:v>2.569644982756043E-2</c:v>
                </c:pt>
                <c:pt idx="3008">
                  <c:v>2.5693709120304775E-2</c:v>
                </c:pt>
                <c:pt idx="3009">
                  <c:v>2.5691882345072845E-2</c:v>
                </c:pt>
                <c:pt idx="3010">
                  <c:v>2.5691881653765944E-2</c:v>
                </c:pt>
                <c:pt idx="3011">
                  <c:v>2.5691881030232896E-2</c:v>
                </c:pt>
                <c:pt idx="3012">
                  <c:v>2.5691880407927595E-2</c:v>
                </c:pt>
                <c:pt idx="3013">
                  <c:v>2.5692792610038817E-2</c:v>
                </c:pt>
                <c:pt idx="3014">
                  <c:v>2.5692791990230435E-2</c:v>
                </c:pt>
                <c:pt idx="3015">
                  <c:v>2.5692791371649204E-2</c:v>
                </c:pt>
                <c:pt idx="3016">
                  <c:v>2.5692790754294249E-2</c:v>
                </c:pt>
                <c:pt idx="3017">
                  <c:v>2.569279013816644E-2</c:v>
                </c:pt>
                <c:pt idx="3018">
                  <c:v>2.5691876699855953E-2</c:v>
                </c:pt>
                <c:pt idx="3019">
                  <c:v>2.5691876086137818E-2</c:v>
                </c:pt>
                <c:pt idx="3020">
                  <c:v>2.569187547364566E-2</c:v>
                </c:pt>
                <c:pt idx="3021">
                  <c:v>2.569187477515732E-2</c:v>
                </c:pt>
                <c:pt idx="3022">
                  <c:v>2.5692787075928942E-2</c:v>
                </c:pt>
                <c:pt idx="3023">
                  <c:v>2.569278646716228E-2</c:v>
                </c:pt>
                <c:pt idx="3024">
                  <c:v>2.5692785859622327E-2</c:v>
                </c:pt>
                <c:pt idx="3025">
                  <c:v>2.5692785253309085E-2</c:v>
                </c:pt>
                <c:pt idx="3026">
                  <c:v>2.5691871824457747E-2</c:v>
                </c:pt>
                <c:pt idx="3027">
                  <c:v>2.5691871220553195E-2</c:v>
                </c:pt>
                <c:pt idx="3028">
                  <c:v>2.569187061787595E-2</c:v>
                </c:pt>
                <c:pt idx="3029">
                  <c:v>2.5691870016424246E-2</c:v>
                </c:pt>
                <c:pt idx="3030">
                  <c:v>2.5691869416200729E-2</c:v>
                </c:pt>
                <c:pt idx="3031">
                  <c:v>2.569186881720275E-2</c:v>
                </c:pt>
                <c:pt idx="3032">
                  <c:v>2.5691868219432076E-2</c:v>
                </c:pt>
                <c:pt idx="3033">
                  <c:v>2.5691867622888269E-2</c:v>
                </c:pt>
                <c:pt idx="3034">
                  <c:v>2.5691867027570439E-2</c:v>
                </c:pt>
                <c:pt idx="3035">
                  <c:v>2.5697344026605142E-2</c:v>
                </c:pt>
                <c:pt idx="3036">
                  <c:v>2.5696430393757474E-2</c:v>
                </c:pt>
                <c:pt idx="3037">
                  <c:v>2.5696429802348833E-2</c:v>
                </c:pt>
                <c:pt idx="3038">
                  <c:v>2.5696429212167166E-2</c:v>
                </c:pt>
                <c:pt idx="3039">
                  <c:v>2.5693689761296389E-2</c:v>
                </c:pt>
                <c:pt idx="3040">
                  <c:v>2.5693689173430897E-2</c:v>
                </c:pt>
                <c:pt idx="3041">
                  <c:v>2.5693688586792836E-2</c:v>
                </c:pt>
                <c:pt idx="3042">
                  <c:v>2.5693688001381772E-2</c:v>
                </c:pt>
                <c:pt idx="3043">
                  <c:v>2.5693687417197703E-2</c:v>
                </c:pt>
                <c:pt idx="3044">
                  <c:v>2.5696425696849236E-2</c:v>
                </c:pt>
                <c:pt idx="3045">
                  <c:v>2.5696425115257687E-2</c:v>
                </c:pt>
                <c:pt idx="3046">
                  <c:v>2.5696424534893972E-2</c:v>
                </c:pt>
                <c:pt idx="3047">
                  <c:v>2.5696423955757233E-2</c:v>
                </c:pt>
                <c:pt idx="3048">
                  <c:v>2.5693684514680133E-2</c:v>
                </c:pt>
                <c:pt idx="3049">
                  <c:v>2.5693683937857172E-2</c:v>
                </c:pt>
                <c:pt idx="3050">
                  <c:v>2.5693683362260772E-2</c:v>
                </c:pt>
                <c:pt idx="3051">
                  <c:v>2.5698247776600847E-2</c:v>
                </c:pt>
                <c:pt idx="3052">
                  <c:v>2.5697334119478901E-2</c:v>
                </c:pt>
                <c:pt idx="3053">
                  <c:v>2.5696420506705869E-2</c:v>
                </c:pt>
                <c:pt idx="3054">
                  <c:v>2.569733297725248E-2</c:v>
                </c:pt>
                <c:pt idx="3055">
                  <c:v>2.5696419366840032E-2</c:v>
                </c:pt>
                <c:pt idx="3056">
                  <c:v>2.5696418798746932E-2</c:v>
                </c:pt>
                <c:pt idx="3057">
                  <c:v>2.5696418231881669E-2</c:v>
                </c:pt>
                <c:pt idx="3058">
                  <c:v>2.569641766624424E-2</c:v>
                </c:pt>
                <c:pt idx="3059">
                  <c:v>2.5697330143163583E-2</c:v>
                </c:pt>
                <c:pt idx="3060">
                  <c:v>2.5696416538649448E-2</c:v>
                </c:pt>
                <c:pt idx="3061">
                  <c:v>2.5691851417709192E-2</c:v>
                </c:pt>
                <c:pt idx="3062">
                  <c:v>2.5691850856740903E-2</c:v>
                </c:pt>
                <c:pt idx="3063">
                  <c:v>2.5691850296998154E-2</c:v>
                </c:pt>
                <c:pt idx="3064">
                  <c:v>2.5691849738482708E-2</c:v>
                </c:pt>
                <c:pt idx="3065">
                  <c:v>2.5692762006770765E-2</c:v>
                </c:pt>
                <c:pt idx="3066">
                  <c:v>2.5692761450757946E-2</c:v>
                </c:pt>
                <c:pt idx="3067">
                  <c:v>2.5692760895970522E-2</c:v>
                </c:pt>
                <c:pt idx="3068">
                  <c:v>2.5692760342410685E-2</c:v>
                </c:pt>
                <c:pt idx="3069">
                  <c:v>2.5692759790078002E-2</c:v>
                </c:pt>
                <c:pt idx="3070">
                  <c:v>2.5691846413152863E-2</c:v>
                </c:pt>
                <c:pt idx="3071">
                  <c:v>2.5691845784764474E-2</c:v>
                </c:pt>
                <c:pt idx="3072">
                  <c:v>2.5691845314524051E-2</c:v>
                </c:pt>
                <c:pt idx="3073">
                  <c:v>2.569184468893872E-2</c:v>
                </c:pt>
                <c:pt idx="3074">
                  <c:v>2.5692757046814362E-2</c:v>
                </c:pt>
                <c:pt idx="3075">
                  <c:v>2.5692756501842384E-2</c:v>
                </c:pt>
                <c:pt idx="3076">
                  <c:v>2.5692755958097113E-2</c:v>
                </c:pt>
                <c:pt idx="3077">
                  <c:v>2.5692755415578996E-2</c:v>
                </c:pt>
                <c:pt idx="3078">
                  <c:v>2.569275448840154E-2</c:v>
                </c:pt>
                <c:pt idx="3079">
                  <c:v>2.5691841430903556E-2</c:v>
                </c:pt>
                <c:pt idx="3080">
                  <c:v>2.5691840892191495E-2</c:v>
                </c:pt>
                <c:pt idx="3081">
                  <c:v>2.5691840354706303E-2</c:v>
                </c:pt>
                <c:pt idx="3082">
                  <c:v>2.569183981844753E-2</c:v>
                </c:pt>
                <c:pt idx="3083">
                  <c:v>2.5691839283414737E-2</c:v>
                </c:pt>
                <c:pt idx="3084">
                  <c:v>2.5691838749610136E-2</c:v>
                </c:pt>
                <c:pt idx="3085">
                  <c:v>2.5691838217031512E-2</c:v>
                </c:pt>
                <c:pt idx="3086">
                  <c:v>2.5691837685679755E-2</c:v>
                </c:pt>
                <c:pt idx="3087">
                  <c:v>2.5696401720937657E-2</c:v>
                </c:pt>
                <c:pt idx="3088">
                  <c:v>2.5695488192746644E-2</c:v>
                </c:pt>
                <c:pt idx="3089">
                  <c:v>2.569548766527539E-2</c:v>
                </c:pt>
                <c:pt idx="3090">
                  <c:v>2.5695487139032122E-2</c:v>
                </c:pt>
                <c:pt idx="3091">
                  <c:v>2.5693660444740214E-2</c:v>
                </c:pt>
                <c:pt idx="3092">
                  <c:v>2.5696399089972535E-2</c:v>
                </c:pt>
                <c:pt idx="3093">
                  <c:v>2.5695485567663792E-2</c:v>
                </c:pt>
                <c:pt idx="3094">
                  <c:v>2.5695485046328598E-2</c:v>
                </c:pt>
                <c:pt idx="3095">
                  <c:v>2.5695484526220533E-2</c:v>
                </c:pt>
                <c:pt idx="3096">
                  <c:v>2.5695484007339165E-2</c:v>
                </c:pt>
                <c:pt idx="3097">
                  <c:v>2.5695483489685353E-2</c:v>
                </c:pt>
                <c:pt idx="3098">
                  <c:v>2.5695482973258667E-2</c:v>
                </c:pt>
                <c:pt idx="3099">
                  <c:v>2.569548245805911E-2</c:v>
                </c:pt>
                <c:pt idx="3100">
                  <c:v>2.5695481944085812E-2</c:v>
                </c:pt>
                <c:pt idx="3101">
                  <c:v>2.5695481431340074E-2</c:v>
                </c:pt>
                <c:pt idx="3102">
                  <c:v>2.5695480919821032E-2</c:v>
                </c:pt>
                <c:pt idx="3103">
                  <c:v>2.5697306453358385E-2</c:v>
                </c:pt>
                <c:pt idx="3104">
                  <c:v>2.5696392900823557E-2</c:v>
                </c:pt>
                <c:pt idx="3105">
                  <c:v>2.5695479392628388E-2</c:v>
                </c:pt>
                <c:pt idx="3106">
                  <c:v>2.5696391886480537E-2</c:v>
                </c:pt>
                <c:pt idx="3107">
                  <c:v>2.5695478380634872E-2</c:v>
                </c:pt>
                <c:pt idx="3108">
                  <c:v>2.5696390877044131E-2</c:v>
                </c:pt>
                <c:pt idx="3109">
                  <c:v>2.5695477373549432E-2</c:v>
                </c:pt>
                <c:pt idx="3110">
                  <c:v>2.5695476871847832E-2</c:v>
                </c:pt>
                <c:pt idx="3111">
                  <c:v>2.5696389372094848E-2</c:v>
                </c:pt>
                <c:pt idx="3112">
                  <c:v>2.5695475872125149E-2</c:v>
                </c:pt>
                <c:pt idx="3113">
                  <c:v>2.5692736630882562E-2</c:v>
                </c:pt>
                <c:pt idx="3114">
                  <c:v>2.569273613393195E-2</c:v>
                </c:pt>
                <c:pt idx="3115">
                  <c:v>2.5692735638208047E-2</c:v>
                </c:pt>
                <c:pt idx="3116">
                  <c:v>2.5692735143710416E-2</c:v>
                </c:pt>
                <c:pt idx="3117">
                  <c:v>2.5692734650439936E-2</c:v>
                </c:pt>
                <c:pt idx="3118">
                  <c:v>2.5695472902407271E-2</c:v>
                </c:pt>
                <c:pt idx="3119">
                  <c:v>2.5695472411748514E-2</c:v>
                </c:pt>
                <c:pt idx="3120">
                  <c:v>2.569638492351399E-2</c:v>
                </c:pt>
                <c:pt idx="3121">
                  <c:v>2.5695471434113677E-2</c:v>
                </c:pt>
                <c:pt idx="3122">
                  <c:v>2.5692732202490843E-2</c:v>
                </c:pt>
                <c:pt idx="3123">
                  <c:v>2.5692731508709547E-2</c:v>
                </c:pt>
                <c:pt idx="3124">
                  <c:v>2.5692731231898445E-2</c:v>
                </c:pt>
                <c:pt idx="3125">
                  <c:v>2.5692730748442971E-2</c:v>
                </c:pt>
                <c:pt idx="3126">
                  <c:v>2.5695469011500216E-2</c:v>
                </c:pt>
                <c:pt idx="3127">
                  <c:v>2.5695468530658901E-2</c:v>
                </c:pt>
                <c:pt idx="3128">
                  <c:v>2.5695468051044286E-2</c:v>
                </c:pt>
                <c:pt idx="3129">
                  <c:v>2.5695467572656793E-2</c:v>
                </c:pt>
                <c:pt idx="3130">
                  <c:v>2.569272834956627E-2</c:v>
                </c:pt>
                <c:pt idx="3131">
                  <c:v>2.5692727873471502E-2</c:v>
                </c:pt>
                <c:pt idx="3132">
                  <c:v>2.5692727398603885E-2</c:v>
                </c:pt>
                <c:pt idx="3133">
                  <c:v>2.5692726924962099E-2</c:v>
                </c:pt>
                <c:pt idx="3134">
                  <c:v>2.5692726452548342E-2</c:v>
                </c:pt>
                <c:pt idx="3135">
                  <c:v>2.5692725981360416E-2</c:v>
                </c:pt>
                <c:pt idx="3136">
                  <c:v>2.5692725511400082E-2</c:v>
                </c:pt>
                <c:pt idx="3137">
                  <c:v>2.569272504266646E-2</c:v>
                </c:pt>
                <c:pt idx="3138">
                  <c:v>2.5692724575158667E-2</c:v>
                </c:pt>
                <c:pt idx="3139">
                  <c:v>2.5696375858491279E-2</c:v>
                </c:pt>
                <c:pt idx="3140">
                  <c:v>2.5695462391383435E-2</c:v>
                </c:pt>
                <c:pt idx="3141">
                  <c:v>2.5695461927721461E-2</c:v>
                </c:pt>
                <c:pt idx="3142">
                  <c:v>2.5695461465286184E-2</c:v>
                </c:pt>
                <c:pt idx="3143">
                  <c:v>2.5692722256026531E-2</c:v>
                </c:pt>
                <c:pt idx="3144">
                  <c:v>2.5696373546588783E-2</c:v>
                </c:pt>
                <c:pt idx="3145">
                  <c:v>2.569546008534224E-2</c:v>
                </c:pt>
                <c:pt idx="3146">
                  <c:v>2.5693633491286099E-2</c:v>
                </c:pt>
                <c:pt idx="3147">
                  <c:v>2.5695459171516253E-2</c:v>
                </c:pt>
                <c:pt idx="3148">
                  <c:v>2.5695458716442868E-2</c:v>
                </c:pt>
                <c:pt idx="3149">
                  <c:v>2.569637126536669E-2</c:v>
                </c:pt>
                <c:pt idx="3150">
                  <c:v>2.5695457809978776E-2</c:v>
                </c:pt>
                <c:pt idx="3151">
                  <c:v>2.5695457358587633E-2</c:v>
                </c:pt>
                <c:pt idx="3152">
                  <c:v>2.5695456908423189E-2</c:v>
                </c:pt>
                <c:pt idx="3153">
                  <c:v>2.5695456459485868E-2</c:v>
                </c:pt>
                <c:pt idx="3154">
                  <c:v>2.5695456011775242E-2</c:v>
                </c:pt>
                <c:pt idx="3155">
                  <c:v>2.5695455565292177E-2</c:v>
                </c:pt>
                <c:pt idx="3156">
                  <c:v>2.5695455120036237E-2</c:v>
                </c:pt>
                <c:pt idx="3157">
                  <c:v>2.5695454676007423E-2</c:v>
                </c:pt>
                <c:pt idx="3158">
                  <c:v>2.5695454233205302E-2</c:v>
                </c:pt>
                <c:pt idx="3159">
                  <c:v>2.5696366794958559E-2</c:v>
                </c:pt>
                <c:pt idx="3160">
                  <c:v>2.5695453351282878E-2</c:v>
                </c:pt>
                <c:pt idx="3161">
                  <c:v>2.5695452912161704E-2</c:v>
                </c:pt>
                <c:pt idx="3162">
                  <c:v>2.5695452474268524E-2</c:v>
                </c:pt>
                <c:pt idx="3163">
                  <c:v>2.5696365041156726E-2</c:v>
                </c:pt>
                <c:pt idx="3164">
                  <c:v>2.5695451602162675E-2</c:v>
                </c:pt>
                <c:pt idx="3165">
                  <c:v>2.5691799585372314E-2</c:v>
                </c:pt>
                <c:pt idx="3166">
                  <c:v>2.5691799152158187E-2</c:v>
                </c:pt>
                <c:pt idx="3167">
                  <c:v>2.5691798720173131E-2</c:v>
                </c:pt>
                <c:pt idx="3168">
                  <c:v>2.5691798289413616E-2</c:v>
                </c:pt>
                <c:pt idx="3169">
                  <c:v>2.5692710690943574E-2</c:v>
                </c:pt>
                <c:pt idx="3170">
                  <c:v>2.5692710262694488E-2</c:v>
                </c:pt>
                <c:pt idx="3171">
                  <c:v>2.5696361592456474E-2</c:v>
                </c:pt>
                <c:pt idx="3172">
                  <c:v>2.5692709409878209E-2</c:v>
                </c:pt>
                <c:pt idx="3173">
                  <c:v>2.5692708985309697E-2</c:v>
                </c:pt>
                <c:pt idx="3174">
                  <c:v>2.569179573061801E-2</c:v>
                </c:pt>
                <c:pt idx="3175">
                  <c:v>2.5691795308446098E-2</c:v>
                </c:pt>
                <c:pt idx="3176">
                  <c:v>2.5691794887500168E-2</c:v>
                </c:pt>
                <c:pt idx="3177">
                  <c:v>2.5691794467780662E-2</c:v>
                </c:pt>
                <c:pt idx="3178">
                  <c:v>2.5692706880870438E-2</c:v>
                </c:pt>
                <c:pt idx="3179">
                  <c:v>2.569270646366351E-2</c:v>
                </c:pt>
                <c:pt idx="3180">
                  <c:v>2.5692706047682413E-2</c:v>
                </c:pt>
                <c:pt idx="3181">
                  <c:v>2.5692705632929344E-2</c:v>
                </c:pt>
                <c:pt idx="3182">
                  <c:v>2.568996667663927E-2</c:v>
                </c:pt>
                <c:pt idx="3183">
                  <c:v>2.5692704630777576E-2</c:v>
                </c:pt>
                <c:pt idx="3184">
                  <c:v>2.5692704220230376E-2</c:v>
                </c:pt>
                <c:pt idx="3185">
                  <c:v>2.5691790920512547E-2</c:v>
                </c:pt>
                <c:pt idx="3186">
                  <c:v>2.569270340281567E-2</c:v>
                </c:pt>
                <c:pt idx="3187">
                  <c:v>2.569270299594948E-2</c:v>
                </c:pt>
                <c:pt idx="3188">
                  <c:v>2.5692702590308685E-2</c:v>
                </c:pt>
                <c:pt idx="3189">
                  <c:v>2.5691789295963652E-2</c:v>
                </c:pt>
                <c:pt idx="3190">
                  <c:v>2.569361465822334E-2</c:v>
                </c:pt>
                <c:pt idx="3191">
                  <c:v>2.569452717510393E-2</c:v>
                </c:pt>
                <c:pt idx="3192">
                  <c:v>2.5694526774488736E-2</c:v>
                </c:pt>
                <c:pt idx="3193">
                  <c:v>2.5694526375101692E-2</c:v>
                </c:pt>
                <c:pt idx="3194">
                  <c:v>2.5694525976941055E-2</c:v>
                </c:pt>
                <c:pt idx="3195">
                  <c:v>2.5693612660988612E-2</c:v>
                </c:pt>
                <c:pt idx="3196">
                  <c:v>2.5693612265223004E-2</c:v>
                </c:pt>
                <c:pt idx="3197">
                  <c:v>2.5693611758184222E-2</c:v>
                </c:pt>
                <c:pt idx="3198">
                  <c:v>2.5693611477372348E-2</c:v>
                </c:pt>
                <c:pt idx="3199">
                  <c:v>2.5693611085286422E-2</c:v>
                </c:pt>
                <c:pt idx="3200">
                  <c:v>2.5694523558017299E-2</c:v>
                </c:pt>
                <c:pt idx="3201">
                  <c:v>2.5694523224174346E-2</c:v>
                </c:pt>
                <c:pt idx="3202">
                  <c:v>2.5694522835829771E-2</c:v>
                </c:pt>
                <c:pt idx="3203">
                  <c:v>2.5695435356225756E-2</c:v>
                </c:pt>
                <c:pt idx="3204">
                  <c:v>2.5693609143263921E-2</c:v>
                </c:pt>
                <c:pt idx="3205">
                  <c:v>2.5693608758540848E-2</c:v>
                </c:pt>
                <c:pt idx="3206">
                  <c:v>2.5693608375043024E-2</c:v>
                </c:pt>
                <c:pt idx="3207">
                  <c:v>2.5693607992773509E-2</c:v>
                </c:pt>
                <c:pt idx="3208">
                  <c:v>2.56954334945396E-2</c:v>
                </c:pt>
                <c:pt idx="3209">
                  <c:v>2.5694520151774619E-2</c:v>
                </c:pt>
                <c:pt idx="3210">
                  <c:v>2.5694519773246109E-2</c:v>
                </c:pt>
                <c:pt idx="3211">
                  <c:v>2.5694519395944439E-2</c:v>
                </c:pt>
                <c:pt idx="3212">
                  <c:v>2.5694519019870049E-2</c:v>
                </c:pt>
                <c:pt idx="3213">
                  <c:v>2.569451864502207E-2</c:v>
                </c:pt>
                <c:pt idx="3214">
                  <c:v>2.5694518271401807E-2</c:v>
                </c:pt>
                <c:pt idx="3215">
                  <c:v>2.5694517899008819E-2</c:v>
                </c:pt>
                <c:pt idx="3216">
                  <c:v>2.5694517474918493E-2</c:v>
                </c:pt>
                <c:pt idx="3217">
                  <c:v>2.569177847370167E-2</c:v>
                </c:pt>
                <c:pt idx="3218">
                  <c:v>2.5692690991576599E-2</c:v>
                </c:pt>
                <c:pt idx="3219">
                  <c:v>2.5692690623968239E-2</c:v>
                </c:pt>
                <c:pt idx="3220">
                  <c:v>2.5692690257587029E-2</c:v>
                </c:pt>
                <c:pt idx="3221">
                  <c:v>2.5689038814911386E-2</c:v>
                </c:pt>
                <c:pt idx="3222">
                  <c:v>2.5692689528502982E-2</c:v>
                </c:pt>
                <c:pt idx="3223">
                  <c:v>2.5692689114087227E-2</c:v>
                </c:pt>
                <c:pt idx="3224">
                  <c:v>2.5692688804327096E-2</c:v>
                </c:pt>
                <c:pt idx="3225">
                  <c:v>2.5692688444079442E-2</c:v>
                </c:pt>
                <c:pt idx="3226">
                  <c:v>2.5693600962756285E-2</c:v>
                </c:pt>
                <c:pt idx="3227">
                  <c:v>2.5691774841687644E-2</c:v>
                </c:pt>
                <c:pt idx="3228">
                  <c:v>2.569268737069718E-2</c:v>
                </c:pt>
                <c:pt idx="3229">
                  <c:v>2.5693599893241534E-2</c:v>
                </c:pt>
                <c:pt idx="3230">
                  <c:v>2.5692686661243146E-2</c:v>
                </c:pt>
                <c:pt idx="3231">
                  <c:v>2.5692686308356194E-2</c:v>
                </c:pt>
                <c:pt idx="3232">
                  <c:v>2.5692685956696396E-2</c:v>
                </c:pt>
                <c:pt idx="3233">
                  <c:v>2.5692685606263307E-2</c:v>
                </c:pt>
                <c:pt idx="3234">
                  <c:v>2.5691772372268502E-2</c:v>
                </c:pt>
                <c:pt idx="3235">
                  <c:v>2.5691772024401795E-2</c:v>
                </c:pt>
                <c:pt idx="3236">
                  <c:v>2.5691771677760624E-2</c:v>
                </c:pt>
                <c:pt idx="3237">
                  <c:v>2.5691771332347204E-2</c:v>
                </c:pt>
                <c:pt idx="3238">
                  <c:v>2.5691770988160646E-2</c:v>
                </c:pt>
                <c:pt idx="3239">
                  <c:v>2.569177064520051E-2</c:v>
                </c:pt>
                <c:pt idx="3240">
                  <c:v>2.5691770303466796E-2</c:v>
                </c:pt>
                <c:pt idx="3241">
                  <c:v>2.5691769962960388E-2</c:v>
                </c:pt>
                <c:pt idx="3242">
                  <c:v>2.5692682459188178E-2</c:v>
                </c:pt>
                <c:pt idx="3243">
                  <c:v>2.5694507921960937E-2</c:v>
                </c:pt>
                <c:pt idx="3244">
                  <c:v>2.5694507585325436E-2</c:v>
                </c:pt>
                <c:pt idx="3245">
                  <c:v>2.5694507249916777E-2</c:v>
                </c:pt>
                <c:pt idx="3246">
                  <c:v>2.5694506915736267E-2</c:v>
                </c:pt>
                <c:pt idx="3247">
                  <c:v>2.5693593565618081E-2</c:v>
                </c:pt>
                <c:pt idx="3248">
                  <c:v>2.5693593234176977E-2</c:v>
                </c:pt>
                <c:pt idx="3249">
                  <c:v>2.5693592903963308E-2</c:v>
                </c:pt>
                <c:pt idx="3250">
                  <c:v>2.5693592574975759E-2</c:v>
                </c:pt>
                <c:pt idx="3251">
                  <c:v>2.5696331144398635E-2</c:v>
                </c:pt>
                <c:pt idx="3252">
                  <c:v>2.5696330818058392E-2</c:v>
                </c:pt>
                <c:pt idx="3253">
                  <c:v>2.5696330492945552E-2</c:v>
                </c:pt>
                <c:pt idx="3254">
                  <c:v>2.5696330169060547E-2</c:v>
                </c:pt>
                <c:pt idx="3255">
                  <c:v>2.569359094844428E-2</c:v>
                </c:pt>
                <c:pt idx="3256">
                  <c:v>2.5693590626819151E-2</c:v>
                </c:pt>
                <c:pt idx="3257">
                  <c:v>2.5693590306419704E-2</c:v>
                </c:pt>
                <c:pt idx="3258">
                  <c:v>2.5693589987248567E-2</c:v>
                </c:pt>
                <c:pt idx="3259">
                  <c:v>2.5696328568041014E-2</c:v>
                </c:pt>
                <c:pt idx="3260">
                  <c:v>2.569632825151915E-2</c:v>
                </c:pt>
                <c:pt idx="3261">
                  <c:v>2.5696327936223406E-2</c:v>
                </c:pt>
                <c:pt idx="3262">
                  <c:v>2.5697240675024161E-2</c:v>
                </c:pt>
                <c:pt idx="3263">
                  <c:v>2.5696327309314558E-2</c:v>
                </c:pt>
                <c:pt idx="3264">
                  <c:v>2.5693588097982119E-2</c:v>
                </c:pt>
                <c:pt idx="3265">
                  <c:v>2.5696326687314471E-2</c:v>
                </c:pt>
                <c:pt idx="3266">
                  <c:v>2.5697239431286212E-2</c:v>
                </c:pt>
                <c:pt idx="3267">
                  <c:v>2.5696326070222719E-2</c:v>
                </c:pt>
                <c:pt idx="3268">
                  <c:v>2.5693586863010213E-2</c:v>
                </c:pt>
                <c:pt idx="3269">
                  <c:v>2.569176083957635E-2</c:v>
                </c:pt>
                <c:pt idx="3270">
                  <c:v>2.5691760534996125E-2</c:v>
                </c:pt>
                <c:pt idx="3271">
                  <c:v>2.5691760231641433E-2</c:v>
                </c:pt>
                <c:pt idx="3272">
                  <c:v>2.5691759929513606E-2</c:v>
                </c:pt>
                <c:pt idx="3273">
                  <c:v>2.5692672466153647E-2</c:v>
                </c:pt>
                <c:pt idx="3274">
                  <c:v>2.5692672166546714E-2</c:v>
                </c:pt>
                <c:pt idx="3275">
                  <c:v>2.5692671868165613E-2</c:v>
                </c:pt>
                <c:pt idx="3276">
                  <c:v>2.5692671571011662E-2</c:v>
                </c:pt>
                <c:pt idx="3277">
                  <c:v>2.5692671275084424E-2</c:v>
                </c:pt>
                <c:pt idx="3278">
                  <c:v>2.5691758142510797E-2</c:v>
                </c:pt>
                <c:pt idx="3279">
                  <c:v>2.5691757848970136E-2</c:v>
                </c:pt>
                <c:pt idx="3280">
                  <c:v>2.5691757556656338E-2</c:v>
                </c:pt>
                <c:pt idx="3281">
                  <c:v>2.5692670062169822E-2</c:v>
                </c:pt>
                <c:pt idx="3282">
                  <c:v>2.5692669813851533E-2</c:v>
                </c:pt>
                <c:pt idx="3283">
                  <c:v>2.5692669525284997E-2</c:v>
                </c:pt>
                <c:pt idx="3284">
                  <c:v>2.5692669237945616E-2</c:v>
                </c:pt>
                <c:pt idx="3285">
                  <c:v>2.5692668788890757E-2</c:v>
                </c:pt>
                <c:pt idx="3286">
                  <c:v>2.5691755787928854E-2</c:v>
                </c:pt>
                <c:pt idx="3287">
                  <c:v>2.5691755544809736E-2</c:v>
                </c:pt>
                <c:pt idx="3288">
                  <c:v>2.569175526231085E-2</c:v>
                </c:pt>
                <c:pt idx="3289">
                  <c:v>2.5691754981037505E-2</c:v>
                </c:pt>
                <c:pt idx="3290">
                  <c:v>2.5691754700991019E-2</c:v>
                </c:pt>
                <c:pt idx="3291">
                  <c:v>2.5691754422171843E-2</c:v>
                </c:pt>
                <c:pt idx="3292">
                  <c:v>2.5691754144579089E-2</c:v>
                </c:pt>
                <c:pt idx="3293">
                  <c:v>2.5691753868212753E-2</c:v>
                </c:pt>
                <c:pt idx="3294">
                  <c:v>2.5691753593073727E-2</c:v>
                </c:pt>
                <c:pt idx="3295">
                  <c:v>2.5697231001428331E-2</c:v>
                </c:pt>
                <c:pt idx="3296">
                  <c:v>2.5696317674008672E-2</c:v>
                </c:pt>
                <c:pt idx="3297">
                  <c:v>2.5696317402891779E-2</c:v>
                </c:pt>
                <c:pt idx="3298">
                  <c:v>2.5696317133002293E-2</c:v>
                </c:pt>
                <c:pt idx="3299">
                  <c:v>2.5693577957574699E-2</c:v>
                </c:pt>
                <c:pt idx="3300">
                  <c:v>2.5693577689932617E-2</c:v>
                </c:pt>
                <c:pt idx="3301">
                  <c:v>2.5693577423517966E-2</c:v>
                </c:pt>
                <c:pt idx="3302">
                  <c:v>2.5693577158330313E-2</c:v>
                </c:pt>
                <c:pt idx="3303">
                  <c:v>2.5693576894370091E-2</c:v>
                </c:pt>
                <c:pt idx="3304">
                  <c:v>2.5696315539432715E-2</c:v>
                </c:pt>
                <c:pt idx="3305">
                  <c:v>2.5696315278132917E-2</c:v>
                </c:pt>
                <c:pt idx="3306">
                  <c:v>2.5696315018060953E-2</c:v>
                </c:pt>
                <c:pt idx="3307">
                  <c:v>2.5696314759215532E-2</c:v>
                </c:pt>
                <c:pt idx="3308">
                  <c:v>2.5693575592968702E-2</c:v>
                </c:pt>
                <c:pt idx="3309">
                  <c:v>2.5693575336369588E-2</c:v>
                </c:pt>
                <c:pt idx="3310">
                  <c:v>2.5693575080997035E-2</c:v>
                </c:pt>
                <c:pt idx="3311">
                  <c:v>2.5697226792285352E-2</c:v>
                </c:pt>
                <c:pt idx="3312">
                  <c:v>2.5696313483396082E-2</c:v>
                </c:pt>
                <c:pt idx="3313">
                  <c:v>2.5696313231913806E-2</c:v>
                </c:pt>
                <c:pt idx="3314">
                  <c:v>2.5697226038048037E-2</c:v>
                </c:pt>
                <c:pt idx="3315">
                  <c:v>2.5696312732631042E-2</c:v>
                </c:pt>
                <c:pt idx="3316">
                  <c:v>2.5693573574527766E-2</c:v>
                </c:pt>
                <c:pt idx="3317">
                  <c:v>2.5696312238256608E-2</c:v>
                </c:pt>
                <c:pt idx="3318">
                  <c:v>2.5697225049580118E-2</c:v>
                </c:pt>
                <c:pt idx="3319">
                  <c:v>2.5696311748790075E-2</c:v>
                </c:pt>
                <c:pt idx="3320">
                  <c:v>2.5696311505898347E-2</c:v>
                </c:pt>
                <c:pt idx="3321">
                  <c:v>2.5692659468844484E-2</c:v>
                </c:pt>
                <c:pt idx="3322">
                  <c:v>2.5692659228124512E-2</c:v>
                </c:pt>
                <c:pt idx="3323">
                  <c:v>2.5692658988630813E-2</c:v>
                </c:pt>
                <c:pt idx="3324">
                  <c:v>2.5692658750364264E-2</c:v>
                </c:pt>
                <c:pt idx="3325">
                  <c:v>2.5693571397639153E-2</c:v>
                </c:pt>
                <c:pt idx="3326">
                  <c:v>2.5697223131550748E-2</c:v>
                </c:pt>
                <c:pt idx="3327">
                  <c:v>2.5693570927382316E-2</c:v>
                </c:pt>
                <c:pt idx="3328">
                  <c:v>2.5693570694094389E-2</c:v>
                </c:pt>
                <c:pt idx="3329">
                  <c:v>2.5693570462033025E-2</c:v>
                </c:pt>
                <c:pt idx="3330">
                  <c:v>2.5692657346528973E-2</c:v>
                </c:pt>
                <c:pt idx="3331">
                  <c:v>2.569265711685028E-2</c:v>
                </c:pt>
                <c:pt idx="3332">
                  <c:v>2.5692656888398297E-2</c:v>
                </c:pt>
                <c:pt idx="3333">
                  <c:v>2.5692656628812538E-2</c:v>
                </c:pt>
                <c:pt idx="3334">
                  <c:v>2.5693569320130713E-2</c:v>
                </c:pt>
                <c:pt idx="3335">
                  <c:v>2.5693569095431329E-2</c:v>
                </c:pt>
                <c:pt idx="3336">
                  <c:v>2.5693568871958068E-2</c:v>
                </c:pt>
                <c:pt idx="3337">
                  <c:v>2.5693568649712239E-2</c:v>
                </c:pt>
                <c:pt idx="3338">
                  <c:v>2.5692655543449967E-2</c:v>
                </c:pt>
                <c:pt idx="3339">
                  <c:v>2.5692655323585403E-2</c:v>
                </c:pt>
                <c:pt idx="3340">
                  <c:v>2.5692655104948864E-2</c:v>
                </c:pt>
                <c:pt idx="3341">
                  <c:v>2.569265488753816E-2</c:v>
                </c:pt>
                <c:pt idx="3342">
                  <c:v>2.5692654671354606E-2</c:v>
                </c:pt>
                <c:pt idx="3343">
                  <c:v>2.5692654456398199E-2</c:v>
                </c:pt>
                <c:pt idx="3344">
                  <c:v>2.5692654242667191E-2</c:v>
                </c:pt>
                <c:pt idx="3345">
                  <c:v>2.5692654030164647E-2</c:v>
                </c:pt>
                <c:pt idx="3346">
                  <c:v>2.5692653818887499E-2</c:v>
                </c:pt>
                <c:pt idx="3347">
                  <c:v>2.5697218470426213E-2</c:v>
                </c:pt>
                <c:pt idx="3348">
                  <c:v>2.5696305203149059E-2</c:v>
                </c:pt>
                <c:pt idx="3349">
                  <c:v>2.5696304995845635E-2</c:v>
                </c:pt>
                <c:pt idx="3350">
                  <c:v>2.569630478976876E-2</c:v>
                </c:pt>
                <c:pt idx="3351">
                  <c:v>2.5693565667094371E-2</c:v>
                </c:pt>
                <c:pt idx="3352">
                  <c:v>2.5693565463252618E-2</c:v>
                </c:pt>
                <c:pt idx="3353">
                  <c:v>2.5693565260637426E-2</c:v>
                </c:pt>
                <c:pt idx="3354">
                  <c:v>2.5693565059249232E-2</c:v>
                </c:pt>
                <c:pt idx="3355">
                  <c:v>2.5693564859087158E-2</c:v>
                </c:pt>
                <c:pt idx="3356">
                  <c:v>2.5696303579077429E-2</c:v>
                </c:pt>
                <c:pt idx="3357">
                  <c:v>2.5696303381590669E-2</c:v>
                </c:pt>
                <c:pt idx="3358">
                  <c:v>2.5696303185330456E-2</c:v>
                </c:pt>
                <c:pt idx="3359">
                  <c:v>2.569630299029808E-2</c:v>
                </c:pt>
                <c:pt idx="3360">
                  <c:v>2.5693563876682618E-2</c:v>
                </c:pt>
                <c:pt idx="3361">
                  <c:v>2.56935636838834E-2</c:v>
                </c:pt>
                <c:pt idx="3362">
                  <c:v>2.5693563492309428E-2</c:v>
                </c:pt>
                <c:pt idx="3363">
                  <c:v>2.5693563301963766E-2</c:v>
                </c:pt>
                <c:pt idx="3364">
                  <c:v>2.5693563112844226E-2</c:v>
                </c:pt>
                <c:pt idx="3365">
                  <c:v>2.5696301845874171E-2</c:v>
                </c:pt>
                <c:pt idx="3366">
                  <c:v>2.5697214719575888E-2</c:v>
                </c:pt>
                <c:pt idx="3367">
                  <c:v>2.5696301474216195E-2</c:v>
                </c:pt>
                <c:pt idx="3368">
                  <c:v>2.5696301290228749E-2</c:v>
                </c:pt>
                <c:pt idx="3369">
                  <c:v>2.5696301107467415E-2</c:v>
                </c:pt>
                <c:pt idx="3370">
                  <c:v>2.5696300925933488E-2</c:v>
                </c:pt>
                <c:pt idx="3371">
                  <c:v>2.5697213806145702E-2</c:v>
                </c:pt>
                <c:pt idx="3372">
                  <c:v>2.5696300566548706E-2</c:v>
                </c:pt>
                <c:pt idx="3373">
                  <c:v>2.5691735733555224E-2</c:v>
                </c:pt>
                <c:pt idx="3374">
                  <c:v>2.5691735556554709E-2</c:v>
                </c:pt>
                <c:pt idx="3375">
                  <c:v>2.56917353807815E-2</c:v>
                </c:pt>
                <c:pt idx="3376">
                  <c:v>2.5691735206234273E-2</c:v>
                </c:pt>
                <c:pt idx="3377">
                  <c:v>2.5691735032913467E-2</c:v>
                </c:pt>
                <c:pt idx="3378">
                  <c:v>2.5692647705806027E-2</c:v>
                </c:pt>
                <c:pt idx="3379">
                  <c:v>2.5692647535014733E-2</c:v>
                </c:pt>
                <c:pt idx="3380">
                  <c:v>2.5692647365450152E-2</c:v>
                </c:pt>
                <c:pt idx="3381">
                  <c:v>2.5692647197112721E-2</c:v>
                </c:pt>
                <c:pt idx="3382">
                  <c:v>2.5691734184713724E-2</c:v>
                </c:pt>
                <c:pt idx="3383">
                  <c:v>2.5691734018754103E-2</c:v>
                </c:pt>
                <c:pt idx="3384">
                  <c:v>2.5691733854020463E-2</c:v>
                </c:pt>
                <c:pt idx="3385">
                  <c:v>2.5691733667255825E-2</c:v>
                </c:pt>
                <c:pt idx="3386">
                  <c:v>2.5692646373827104E-2</c:v>
                </c:pt>
                <c:pt idx="3387">
                  <c:v>2.5692646212850379E-2</c:v>
                </c:pt>
                <c:pt idx="3388">
                  <c:v>2.5692646053100801E-2</c:v>
                </c:pt>
                <c:pt idx="3389">
                  <c:v>2.5692645894577499E-2</c:v>
                </c:pt>
                <c:pt idx="3390">
                  <c:v>2.5692645714910665E-2</c:v>
                </c:pt>
                <c:pt idx="3391">
                  <c:v>2.5691732713031722E-2</c:v>
                </c:pt>
                <c:pt idx="3392">
                  <c:v>2.5691732558287439E-2</c:v>
                </c:pt>
                <c:pt idx="3393">
                  <c:v>2.5691732404770018E-2</c:v>
                </c:pt>
                <c:pt idx="3394">
                  <c:v>2.5691732252480348E-2</c:v>
                </c:pt>
                <c:pt idx="3395">
                  <c:v>2.5691732101416655E-2</c:v>
                </c:pt>
                <c:pt idx="3396">
                  <c:v>2.5691731951578502E-2</c:v>
                </c:pt>
                <c:pt idx="3397">
                  <c:v>2.5691731802968978E-2</c:v>
                </c:pt>
                <c:pt idx="3398">
                  <c:v>2.5691731655585436E-2</c:v>
                </c:pt>
                <c:pt idx="3399">
                  <c:v>2.5696296174529915E-2</c:v>
                </c:pt>
                <c:pt idx="3400">
                  <c:v>2.5695383010465166E-2</c:v>
                </c:pt>
                <c:pt idx="3401">
                  <c:v>2.5695382867071112E-2</c:v>
                </c:pt>
                <c:pt idx="3402">
                  <c:v>2.5694469667711169E-2</c:v>
                </c:pt>
                <c:pt idx="3403">
                  <c:v>2.5692643783979646E-2</c:v>
                </c:pt>
                <c:pt idx="3404">
                  <c:v>2.5696295464085309E-2</c:v>
                </c:pt>
                <c:pt idx="3405">
                  <c:v>2.5695382305767893E-2</c:v>
                </c:pt>
                <c:pt idx="3406">
                  <c:v>2.5695382168509903E-2</c:v>
                </c:pt>
                <c:pt idx="3407">
                  <c:v>2.5696295052544831E-2</c:v>
                </c:pt>
                <c:pt idx="3408">
                  <c:v>2.5695381897675305E-2</c:v>
                </c:pt>
                <c:pt idx="3409">
                  <c:v>2.5695381764098264E-2</c:v>
                </c:pt>
                <c:pt idx="3410">
                  <c:v>2.5695381631748782E-2</c:v>
                </c:pt>
                <c:pt idx="3411">
                  <c:v>2.5695381500625992E-2</c:v>
                </c:pt>
                <c:pt idx="3412">
                  <c:v>2.5695381370730332E-2</c:v>
                </c:pt>
                <c:pt idx="3413">
                  <c:v>2.5695381242062228E-2</c:v>
                </c:pt>
                <c:pt idx="3414">
                  <c:v>2.569538111462082E-2</c:v>
                </c:pt>
                <c:pt idx="3415">
                  <c:v>2.5697207073009726E-2</c:v>
                </c:pt>
                <c:pt idx="3416">
                  <c:v>2.569264206038124E-2</c:v>
                </c:pt>
                <c:pt idx="3417">
                  <c:v>2.5695380739658921E-2</c:v>
                </c:pt>
                <c:pt idx="3418">
                  <c:v>2.5696293638055659E-2</c:v>
                </c:pt>
                <c:pt idx="3419">
                  <c:v>2.5695380495819809E-2</c:v>
                </c:pt>
                <c:pt idx="3420">
                  <c:v>2.5695380375740727E-2</c:v>
                </c:pt>
                <c:pt idx="3421">
                  <c:v>2.5695380256889205E-2</c:v>
                </c:pt>
                <c:pt idx="3422">
                  <c:v>2.5695380139264808E-2</c:v>
                </c:pt>
                <c:pt idx="3423">
                  <c:v>2.5696293044192634E-2</c:v>
                </c:pt>
                <c:pt idx="3424">
                  <c:v>2.569537990769653E-2</c:v>
                </c:pt>
                <c:pt idx="3425">
                  <c:v>2.5691728139935786E-2</c:v>
                </c:pt>
                <c:pt idx="3426">
                  <c:v>2.5691728026900902E-2</c:v>
                </c:pt>
                <c:pt idx="3427">
                  <c:v>2.5691727915093322E-2</c:v>
                </c:pt>
                <c:pt idx="3428">
                  <c:v>2.5691727804511722E-2</c:v>
                </c:pt>
                <c:pt idx="3429">
                  <c:v>2.5692640544115887E-2</c:v>
                </c:pt>
                <c:pt idx="3430">
                  <c:v>2.569264043606825E-2</c:v>
                </c:pt>
                <c:pt idx="3431">
                  <c:v>2.5696292157825096E-2</c:v>
                </c:pt>
                <c:pt idx="3432">
                  <c:v>2.5692640223651791E-2</c:v>
                </c:pt>
                <c:pt idx="3433">
                  <c:v>2.5692640119284727E-2</c:v>
                </c:pt>
                <c:pt idx="3434">
                  <c:v>2.5691727166784504E-2</c:v>
                </c:pt>
                <c:pt idx="3435">
                  <c:v>2.5692639870928666E-2</c:v>
                </c:pt>
                <c:pt idx="3436">
                  <c:v>2.5691726964022499E-2</c:v>
                </c:pt>
                <c:pt idx="3437">
                  <c:v>2.569172686448179E-2</c:v>
                </c:pt>
                <c:pt idx="3438">
                  <c:v>2.5692639615849631E-2</c:v>
                </c:pt>
                <c:pt idx="3439">
                  <c:v>2.5692639518842833E-2</c:v>
                </c:pt>
                <c:pt idx="3440">
                  <c:v>2.5692639423063185E-2</c:v>
                </c:pt>
                <c:pt idx="3441">
                  <c:v>2.5692639328509809E-2</c:v>
                </c:pt>
                <c:pt idx="3442">
                  <c:v>2.5692639235184462E-2</c:v>
                </c:pt>
                <c:pt idx="3443">
                  <c:v>2.5691726292998155E-2</c:v>
                </c:pt>
                <c:pt idx="3444">
                  <c:v>2.5691726202045056E-2</c:v>
                </c:pt>
                <c:pt idx="3445">
                  <c:v>2.5691726112317494E-2</c:v>
                </c:pt>
                <c:pt idx="3446">
                  <c:v>2.5691726023817679E-2</c:v>
                </c:pt>
                <c:pt idx="3447">
                  <c:v>2.5691725936543845E-2</c:v>
                </c:pt>
                <c:pt idx="3448">
                  <c:v>2.5691725850497314E-2</c:v>
                </c:pt>
                <c:pt idx="3449">
                  <c:v>2.5691725765677208E-2</c:v>
                </c:pt>
                <c:pt idx="3450">
                  <c:v>2.5691725682083524E-2</c:v>
                </c:pt>
                <c:pt idx="3451">
                  <c:v>2.5696290285512468E-2</c:v>
                </c:pt>
                <c:pt idx="3452">
                  <c:v>2.5695377181116485E-2</c:v>
                </c:pt>
                <c:pt idx="3453">
                  <c:v>2.5695377101531282E-2</c:v>
                </c:pt>
                <c:pt idx="3454">
                  <c:v>2.5695377023172775E-2</c:v>
                </c:pt>
                <c:pt idx="3455">
                  <c:v>2.5692638133584331E-2</c:v>
                </c:pt>
                <c:pt idx="3456">
                  <c:v>2.5696289894133497E-2</c:v>
                </c:pt>
                <c:pt idx="3457">
                  <c:v>2.5693550834733896E-2</c:v>
                </c:pt>
                <c:pt idx="3458">
                  <c:v>2.5695376722012164E-2</c:v>
                </c:pt>
                <c:pt idx="3459">
                  <c:v>2.5695376649789287E-2</c:v>
                </c:pt>
                <c:pt idx="3460">
                  <c:v>2.5695376578793536E-2</c:v>
                </c:pt>
                <c:pt idx="3461">
                  <c:v>2.5696289533432351E-2</c:v>
                </c:pt>
                <c:pt idx="3462">
                  <c:v>2.5695376440483416E-2</c:v>
                </c:pt>
                <c:pt idx="3463">
                  <c:v>2.569537637316948E-2</c:v>
                </c:pt>
                <c:pt idx="3464">
                  <c:v>2.5695376307082237E-2</c:v>
                </c:pt>
                <c:pt idx="3465">
                  <c:v>2.569537624222212E-2</c:v>
                </c:pt>
                <c:pt idx="3466">
                  <c:v>2.5695376178589129E-2</c:v>
                </c:pt>
                <c:pt idx="3467">
                  <c:v>2.5695376116183694E-2</c:v>
                </c:pt>
                <c:pt idx="3468">
                  <c:v>2.5695376055004094E-2</c:v>
                </c:pt>
                <c:pt idx="3469">
                  <c:v>2.5695375995052481E-2</c:v>
                </c:pt>
                <c:pt idx="3470">
                  <c:v>2.5695375936327564E-2</c:v>
                </c:pt>
                <c:pt idx="3471">
                  <c:v>2.5696288904069553E-2</c:v>
                </c:pt>
                <c:pt idx="3472">
                  <c:v>2.5695375822559544E-2</c:v>
                </c:pt>
                <c:pt idx="3473">
                  <c:v>2.5695375767516005E-2</c:v>
                </c:pt>
                <c:pt idx="3474">
                  <c:v>2.5695375713699595E-2</c:v>
                </c:pt>
                <c:pt idx="3475">
                  <c:v>2.5696288686684731E-2</c:v>
                </c:pt>
                <c:pt idx="3476">
                  <c:v>2.5695375609747721E-2</c:v>
                </c:pt>
                <c:pt idx="3477">
                  <c:v>2.5691723888771945E-2</c:v>
                </c:pt>
                <c:pt idx="3478">
                  <c:v>2.569172383952692E-2</c:v>
                </c:pt>
                <c:pt idx="3479">
                  <c:v>2.5691723791509195E-2</c:v>
                </c:pt>
                <c:pt idx="3480">
                  <c:v>2.5691723744717454E-2</c:v>
                </c:pt>
                <c:pt idx="3481">
                  <c:v>2.5692636552385861E-2</c:v>
                </c:pt>
                <c:pt idx="3482">
                  <c:v>2.5696288353508234E-2</c:v>
                </c:pt>
                <c:pt idx="3483">
                  <c:v>2.5692636465106229E-2</c:v>
                </c:pt>
                <c:pt idx="3484">
                  <c:v>2.5692636423306697E-2</c:v>
                </c:pt>
                <c:pt idx="3485">
                  <c:v>2.5692636382733437E-2</c:v>
                </c:pt>
                <c:pt idx="3486">
                  <c:v>2.5691723489732029E-2</c:v>
                </c:pt>
                <c:pt idx="3487">
                  <c:v>2.5691723451527895E-2</c:v>
                </c:pt>
                <c:pt idx="3488">
                  <c:v>2.5691723414550623E-2</c:v>
                </c:pt>
                <c:pt idx="3489">
                  <c:v>2.5691723378800213E-2</c:v>
                </c:pt>
                <c:pt idx="3490">
                  <c:v>2.5692636198272202E-2</c:v>
                </c:pt>
                <c:pt idx="3491">
                  <c:v>2.5692636165060085E-2</c:v>
                </c:pt>
                <c:pt idx="3492">
                  <c:v>2.5692636133075122E-2</c:v>
                </c:pt>
                <c:pt idx="3493">
                  <c:v>2.5692636102317309E-2</c:v>
                </c:pt>
                <c:pt idx="3494">
                  <c:v>2.5689897626998626E-2</c:v>
                </c:pt>
                <c:pt idx="3495">
                  <c:v>2.5692636032726382E-2</c:v>
                </c:pt>
                <c:pt idx="3496">
                  <c:v>2.5692636006174434E-2</c:v>
                </c:pt>
                <c:pt idx="3497">
                  <c:v>2.5691723122687735E-2</c:v>
                </c:pt>
                <c:pt idx="3498">
                  <c:v>2.5692635956751111E-2</c:v>
                </c:pt>
                <c:pt idx="3499">
                  <c:v>2.5692635933879299E-2</c:v>
                </c:pt>
                <c:pt idx="3500">
                  <c:v>2.5692635912235074E-2</c:v>
                </c:pt>
                <c:pt idx="3501">
                  <c:v>2.5691723034012588E-2</c:v>
                </c:pt>
                <c:pt idx="3502">
                  <c:v>2.5693548770897145E-2</c:v>
                </c:pt>
                <c:pt idx="3503">
                  <c:v>2.5694461694586834E-2</c:v>
                </c:pt>
                <c:pt idx="3504">
                  <c:v>2.5694461678023126E-2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33792"/>
        <c:axId val="72283571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42290</c:v>
                </c:pt>
                <c:pt idx="1">
                  <c:v>42318</c:v>
                </c:pt>
                <c:pt idx="2">
                  <c:v>42348</c:v>
                </c:pt>
                <c:pt idx="3">
                  <c:v>42380</c:v>
                </c:pt>
                <c:pt idx="4">
                  <c:v>42410</c:v>
                </c:pt>
                <c:pt idx="5">
                  <c:v>42439</c:v>
                </c:pt>
                <c:pt idx="6">
                  <c:v>42471</c:v>
                </c:pt>
                <c:pt idx="7">
                  <c:v>42500</c:v>
                </c:pt>
                <c:pt idx="8">
                  <c:v>42531</c:v>
                </c:pt>
                <c:pt idx="9">
                  <c:v>42562</c:v>
                </c:pt>
                <c:pt idx="10">
                  <c:v>42592</c:v>
                </c:pt>
                <c:pt idx="11">
                  <c:v>42625</c:v>
                </c:pt>
                <c:pt idx="12">
                  <c:v>42654</c:v>
                </c:pt>
                <c:pt idx="13">
                  <c:v>42684</c:v>
                </c:pt>
                <c:pt idx="14">
                  <c:v>42716</c:v>
                </c:pt>
                <c:pt idx="15">
                  <c:v>42745</c:v>
                </c:pt>
                <c:pt idx="16">
                  <c:v>42776</c:v>
                </c:pt>
                <c:pt idx="17">
                  <c:v>42804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5.7299999999999999E-3</c:v>
                </c:pt>
                <c:pt idx="1">
                  <c:v>6.0899999999999999E-3</c:v>
                </c:pt>
                <c:pt idx="2">
                  <c:v>6.4900000000000001E-3</c:v>
                </c:pt>
                <c:pt idx="3">
                  <c:v>6.8700000000000002E-3</c:v>
                </c:pt>
                <c:pt idx="4">
                  <c:v>7.28E-3</c:v>
                </c:pt>
                <c:pt idx="5">
                  <c:v>7.7000000000000002E-3</c:v>
                </c:pt>
                <c:pt idx="6">
                  <c:v>8.1700000000000002E-3</c:v>
                </c:pt>
                <c:pt idx="7">
                  <c:v>8.6300000000000005E-3</c:v>
                </c:pt>
                <c:pt idx="8">
                  <c:v>9.130000000000001E-3</c:v>
                </c:pt>
                <c:pt idx="9">
                  <c:v>9.6499999999999989E-3</c:v>
                </c:pt>
                <c:pt idx="10">
                  <c:v>0</c:v>
                </c:pt>
                <c:pt idx="11">
                  <c:v>1.0709999999999999E-2</c:v>
                </c:pt>
                <c:pt idx="12">
                  <c:v>1.125E-2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1.376E-2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33792"/>
        <c:axId val="722835712"/>
      </c:scatterChart>
      <c:dateAx>
        <c:axId val="72283379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357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283571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28337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4.7688216786667681E-3</c:v>
                </c:pt>
                <c:pt idx="1">
                  <c:v>4.7696229276006363E-3</c:v>
                </c:pt>
                <c:pt idx="2">
                  <c:v>4.7710358521513285E-3</c:v>
                </c:pt>
                <c:pt idx="3">
                  <c:v>4.7721429388936087E-3</c:v>
                </c:pt>
                <c:pt idx="4">
                  <c:v>4.7734714430003322E-3</c:v>
                </c:pt>
                <c:pt idx="5">
                  <c:v>4.7750213644714989E-3</c:v>
                </c:pt>
                <c:pt idx="6">
                  <c:v>4.7789227029770842E-3</c:v>
                </c:pt>
                <c:pt idx="7">
                  <c:v>4.7834352238407263E-3</c:v>
                </c:pt>
                <c:pt idx="8">
                  <c:v>4.7860922321341093E-3</c:v>
                </c:pt>
                <c:pt idx="9">
                  <c:v>4.7889706577919355E-3</c:v>
                </c:pt>
                <c:pt idx="10">
                  <c:v>4.792070500814205E-3</c:v>
                </c:pt>
                <c:pt idx="11">
                  <c:v>4.7990722187396528E-3</c:v>
                </c:pt>
                <c:pt idx="12">
                  <c:v>4.8066840469473959E-3</c:v>
                </c:pt>
                <c:pt idx="13">
                  <c:v>4.8108909770316899E-3</c:v>
                </c:pt>
                <c:pt idx="14">
                  <c:v>4.8153193244804271E-3</c:v>
                </c:pt>
                <c:pt idx="15">
                  <c:v>4.8199690893735436E-3</c:v>
                </c:pt>
                <c:pt idx="16">
                  <c:v>4.8300714803506395E-3</c:v>
                </c:pt>
                <c:pt idx="17">
                  <c:v>4.840782323629611E-3</c:v>
                </c:pt>
                <c:pt idx="18">
                  <c:v>4.8465391758245602E-3</c:v>
                </c:pt>
                <c:pt idx="19">
                  <c:v>4.8525174454638886E-3</c:v>
                </c:pt>
                <c:pt idx="20">
                  <c:v>4.8587171327074685E-3</c:v>
                </c:pt>
                <c:pt idx="21">
                  <c:v>4.8754224757163733E-3</c:v>
                </c:pt>
                <c:pt idx="22">
                  <c:v>4.8929476862191734E-3</c:v>
                </c:pt>
                <c:pt idx="23">
                  <c:v>4.8929476862191734E-3</c:v>
                </c:pt>
                <c:pt idx="24">
                  <c:v>4.8999410062222637E-3</c:v>
                </c:pt>
                <c:pt idx="25">
                  <c:v>4.9066208712034154E-3</c:v>
                </c:pt>
                <c:pt idx="26">
                  <c:v>4.9190029623158438E-3</c:v>
                </c:pt>
                <c:pt idx="27">
                  <c:v>4.9302057809885724E-3</c:v>
                </c:pt>
                <c:pt idx="28">
                  <c:v>4.9353183708600312E-3</c:v>
                </c:pt>
                <c:pt idx="29">
                  <c:v>4.9401175057095514E-3</c:v>
                </c:pt>
                <c:pt idx="30">
                  <c:v>4.944603185457197E-3</c:v>
                </c:pt>
                <c:pt idx="31">
                  <c:v>4.9525978270192894E-3</c:v>
                </c:pt>
                <c:pt idx="32">
                  <c:v>4.9594113534290329E-3</c:v>
                </c:pt>
                <c:pt idx="33">
                  <c:v>4.9623297576673053E-3</c:v>
                </c:pt>
                <c:pt idx="34">
                  <c:v>4.9649347068037031E-3</c:v>
                </c:pt>
                <c:pt idx="35">
                  <c:v>4.9672262006783541E-3</c:v>
                </c:pt>
                <c:pt idx="36">
                  <c:v>4.9708329731057432E-3</c:v>
                </c:pt>
                <c:pt idx="37">
                  <c:v>4.9732576249184035E-3</c:v>
                </c:pt>
                <c:pt idx="38">
                  <c:v>4.9739818431238092E-3</c:v>
                </c:pt>
                <c:pt idx="39">
                  <c:v>4.9743926061474042E-3</c:v>
                </c:pt>
                <c:pt idx="40">
                  <c:v>4.9744899139891885E-3</c:v>
                </c:pt>
                <c:pt idx="41">
                  <c:v>4.9737083935941229E-3</c:v>
                </c:pt>
                <c:pt idx="42">
                  <c:v>4.9717445936980909E-3</c:v>
                </c:pt>
                <c:pt idx="43">
                  <c:v>4.970289428030128E-3</c:v>
                </c:pt>
                <c:pt idx="44">
                  <c:v>4.9705372910402446E-3</c:v>
                </c:pt>
                <c:pt idx="45">
                  <c:v>4.9705372910402446E-3</c:v>
                </c:pt>
                <c:pt idx="46">
                  <c:v>4.9749616717420508E-3</c:v>
                </c:pt>
                <c:pt idx="47">
                  <c:v>4.9825647214518654E-3</c:v>
                </c:pt>
                <c:pt idx="48">
                  <c:v>4.9880587044803804E-3</c:v>
                </c:pt>
                <c:pt idx="49">
                  <c:v>4.9945475377910498E-3</c:v>
                </c:pt>
                <c:pt idx="50">
                  <c:v>5.0020312213039375E-3</c:v>
                </c:pt>
                <c:pt idx="51">
                  <c:v>5.020384766734054E-3</c:v>
                </c:pt>
                <c:pt idx="52">
                  <c:v>5.0419144603353061E-3</c:v>
                </c:pt>
                <c:pt idx="53">
                  <c:v>5.0543723966178788E-3</c:v>
                </c:pt>
                <c:pt idx="54">
                  <c:v>5.0750847749503336E-3</c:v>
                </c:pt>
                <c:pt idx="55">
                  <c:v>5.1145569290689252E-3</c:v>
                </c:pt>
                <c:pt idx="56">
                  <c:v>5.1145569290689252E-3</c:v>
                </c:pt>
                <c:pt idx="57">
                  <c:v>5.1500118853464727E-3</c:v>
                </c:pt>
                <c:pt idx="58">
                  <c:v>5.1694337799190748E-3</c:v>
                </c:pt>
                <c:pt idx="59">
                  <c:v>5.1898505262926165E-3</c:v>
                </c:pt>
                <c:pt idx="60">
                  <c:v>5.2112621245470336E-3</c:v>
                </c:pt>
                <c:pt idx="61">
                  <c:v>5.2574782734549075E-3</c:v>
                </c:pt>
                <c:pt idx="62">
                  <c:v>5.306857040610069E-3</c:v>
                </c:pt>
                <c:pt idx="63">
                  <c:v>5.3332429013064342E-3</c:v>
                </c:pt>
                <c:pt idx="64">
                  <c:v>5.3606236151626518E-3</c:v>
                </c:pt>
                <c:pt idx="65">
                  <c:v>5.3886811967807091E-3</c:v>
                </c:pt>
                <c:pt idx="66">
                  <c:v>5.4424710720013536E-3</c:v>
                </c:pt>
                <c:pt idx="67">
                  <c:v>5.4930528578545079E-3</c:v>
                </c:pt>
                <c:pt idx="68">
                  <c:v>5.5168631201762963E-3</c:v>
                </c:pt>
                <c:pt idx="69">
                  <c:v>5.5397603209517143E-3</c:v>
                </c:pt>
                <c:pt idx="70">
                  <c:v>5.5617444600208898E-3</c:v>
                </c:pt>
                <c:pt idx="71">
                  <c:v>5.6027563926175361E-3</c:v>
                </c:pt>
                <c:pt idx="72">
                  <c:v>5.6405503959577885E-3</c:v>
                </c:pt>
                <c:pt idx="73">
                  <c:v>5.6579692240976698E-3</c:v>
                </c:pt>
                <c:pt idx="74">
                  <c:v>5.6744749896520119E-3</c:v>
                </c:pt>
                <c:pt idx="75">
                  <c:v>5.7177824650658238E-3</c:v>
                </c:pt>
                <c:pt idx="76">
                  <c:v>5.7543352613276255E-3</c:v>
                </c:pt>
                <c:pt idx="77">
                  <c:v>5.7644495854258793E-3</c:v>
                </c:pt>
                <c:pt idx="78">
                  <c:v>5.7853095304571944E-3</c:v>
                </c:pt>
                <c:pt idx="79">
                  <c:v>5.8013252532251869E-3</c:v>
                </c:pt>
                <c:pt idx="80">
                  <c:v>5.8059611958150015E-3</c:v>
                </c:pt>
                <c:pt idx="81">
                  <c:v>5.8096840747001721E-3</c:v>
                </c:pt>
                <c:pt idx="82">
                  <c:v>5.8124938898806988E-3</c:v>
                </c:pt>
                <c:pt idx="83">
                  <c:v>5.8151639052628212E-3</c:v>
                </c:pt>
                <c:pt idx="84">
                  <c:v>5.814822660177299E-3</c:v>
                </c:pt>
                <c:pt idx="85">
                  <c:v>5.8143880434347039E-3</c:v>
                </c:pt>
                <c:pt idx="86">
                  <c:v>5.8143612500671793E-3</c:v>
                </c:pt>
                <c:pt idx="87">
                  <c:v>5.814742280074725E-3</c:v>
                </c:pt>
                <c:pt idx="88">
                  <c:v>5.817874998619299E-3</c:v>
                </c:pt>
                <c:pt idx="89">
                  <c:v>5.8227647808184457E-3</c:v>
                </c:pt>
                <c:pt idx="90">
                  <c:v>5.8227647808184457E-3</c:v>
                </c:pt>
                <c:pt idx="91">
                  <c:v>5.8255927510764138E-3</c:v>
                </c:pt>
                <c:pt idx="92">
                  <c:v>5.8288285447893884E-3</c:v>
                </c:pt>
                <c:pt idx="93">
                  <c:v>5.8367541736359385E-3</c:v>
                </c:pt>
                <c:pt idx="94">
                  <c:v>5.845849954031479E-3</c:v>
                </c:pt>
                <c:pt idx="95">
                  <c:v>5.8511248650194858E-3</c:v>
                </c:pt>
                <c:pt idx="96">
                  <c:v>5.8568075994624991E-3</c:v>
                </c:pt>
                <c:pt idx="97">
                  <c:v>5.8628981574404548E-3</c:v>
                </c:pt>
                <c:pt idx="98">
                  <c:v>5.876534609381423E-3</c:v>
                </c:pt>
                <c:pt idx="99">
                  <c:v>5.8913386248615751E-3</c:v>
                </c:pt>
                <c:pt idx="100">
                  <c:v>5.8994683007540516E-3</c:v>
                </c:pt>
                <c:pt idx="101">
                  <c:v>5.9080058003413427E-3</c:v>
                </c:pt>
                <c:pt idx="102">
                  <c:v>5.9169511235435124E-3</c:v>
                </c:pt>
                <c:pt idx="103">
                  <c:v>5.9362990676437022E-3</c:v>
                </c:pt>
                <c:pt idx="104">
                  <c:v>5.9568106540996979E-3</c:v>
                </c:pt>
                <c:pt idx="105">
                  <c:v>5.967795096175621E-3</c:v>
                </c:pt>
                <c:pt idx="106">
                  <c:v>5.9790788616975732E-3</c:v>
                </c:pt>
                <c:pt idx="107">
                  <c:v>5.9902279483914356E-3</c:v>
                </c:pt>
                <c:pt idx="108">
                  <c:v>6.0170356150579529E-3</c:v>
                </c:pt>
                <c:pt idx="109">
                  <c:v>6.042325690671646E-3</c:v>
                </c:pt>
                <c:pt idx="110">
                  <c:v>6.042325690671646E-3</c:v>
                </c:pt>
                <c:pt idx="111">
                  <c:v>6.0520157007459829E-3</c:v>
                </c:pt>
                <c:pt idx="112">
                  <c:v>6.0614625313437642E-3</c:v>
                </c:pt>
                <c:pt idx="113">
                  <c:v>6.079648263543902E-3</c:v>
                </c:pt>
                <c:pt idx="114">
                  <c:v>6.0968180580900366E-3</c:v>
                </c:pt>
                <c:pt idx="115">
                  <c:v>6.1050489907454875E-3</c:v>
                </c:pt>
                <c:pt idx="116">
                  <c:v>6.1130367439243827E-3</c:v>
                </c:pt>
                <c:pt idx="117">
                  <c:v>6.1207813173869141E-3</c:v>
                </c:pt>
                <c:pt idx="118">
                  <c:v>6.1355644323324299E-3</c:v>
                </c:pt>
                <c:pt idx="119">
                  <c:v>6.1493278146329544E-3</c:v>
                </c:pt>
                <c:pt idx="120">
                  <c:v>6.1558564897534751E-3</c:v>
                </c:pt>
                <c:pt idx="121">
                  <c:v>6.162141985157632E-3</c:v>
                </c:pt>
                <c:pt idx="122">
                  <c:v>6.1681843007654891E-3</c:v>
                </c:pt>
                <c:pt idx="123">
                  <c:v>6.1795644048512344E-3</c:v>
                </c:pt>
                <c:pt idx="124">
                  <c:v>6.1899217657135353E-3</c:v>
                </c:pt>
                <c:pt idx="125">
                  <c:v>6.1947481824997652E-3</c:v>
                </c:pt>
                <c:pt idx="126">
                  <c:v>6.1993314195696314E-3</c:v>
                </c:pt>
                <c:pt idx="127">
                  <c:v>6.203907346087334E-3</c:v>
                </c:pt>
                <c:pt idx="128">
                  <c:v>6.2166015956588438E-3</c:v>
                </c:pt>
                <c:pt idx="129">
                  <c:v>6.2329879389810827E-3</c:v>
                </c:pt>
                <c:pt idx="130">
                  <c:v>6.2431881786739751E-3</c:v>
                </c:pt>
                <c:pt idx="131">
                  <c:v>6.2545604549146816E-3</c:v>
                </c:pt>
                <c:pt idx="132">
                  <c:v>6.2671047681828185E-3</c:v>
                </c:pt>
                <c:pt idx="133">
                  <c:v>6.2962102986485746E-3</c:v>
                </c:pt>
                <c:pt idx="134">
                  <c:v>6.3290023920892224E-3</c:v>
                </c:pt>
                <c:pt idx="135">
                  <c:v>6.3474068915336801E-3</c:v>
                </c:pt>
                <c:pt idx="136">
                  <c:v>6.3669834288848648E-3</c:v>
                </c:pt>
                <c:pt idx="137">
                  <c:v>6.434147284130276E-3</c:v>
                </c:pt>
                <c:pt idx="138">
                  <c:v>6.5090554567870385E-3</c:v>
                </c:pt>
                <c:pt idx="139">
                  <c:v>6.536836264361412E-3</c:v>
                </c:pt>
                <c:pt idx="140">
                  <c:v>6.5657891115211697E-3</c:v>
                </c:pt>
                <c:pt idx="141">
                  <c:v>6.6277236199230316E-3</c:v>
                </c:pt>
                <c:pt idx="142">
                  <c:v>6.6933209020092477E-3</c:v>
                </c:pt>
                <c:pt idx="143">
                  <c:v>6.728133951652282E-3</c:v>
                </c:pt>
                <c:pt idx="144">
                  <c:v>6.764119042799166E-3</c:v>
                </c:pt>
                <c:pt idx="145">
                  <c:v>6.8012761756897078E-3</c:v>
                </c:pt>
                <c:pt idx="146">
                  <c:v>6.8796287141204004E-3</c:v>
                </c:pt>
                <c:pt idx="147">
                  <c:v>6.9611560415960838E-3</c:v>
                </c:pt>
                <c:pt idx="148">
                  <c:v>7.0013588394068904E-3</c:v>
                </c:pt>
                <c:pt idx="149">
                  <c:v>7.0399191306069753E-3</c:v>
                </c:pt>
                <c:pt idx="150">
                  <c:v>7.0768369144769139E-3</c:v>
                </c:pt>
                <c:pt idx="151">
                  <c:v>7.1453392720766118E-3</c:v>
                </c:pt>
                <c:pt idx="152">
                  <c:v>7.2080829685017278E-3</c:v>
                </c:pt>
                <c:pt idx="153">
                  <c:v>7.2367882093260505E-3</c:v>
                </c:pt>
                <c:pt idx="154">
                  <c:v>7.2638509402622731E-3</c:v>
                </c:pt>
                <c:pt idx="155">
                  <c:v>7.2892711609107153E-3</c:v>
                </c:pt>
                <c:pt idx="156">
                  <c:v>7.3347860026995448E-3</c:v>
                </c:pt>
                <c:pt idx="157">
                  <c:v>7.3745269342317954E-3</c:v>
                </c:pt>
                <c:pt idx="158">
                  <c:v>7.3917345988050442E-3</c:v>
                </c:pt>
                <c:pt idx="159">
                  <c:v>7.4072997513319194E-3</c:v>
                </c:pt>
                <c:pt idx="160">
                  <c:v>7.4212223916525488E-3</c:v>
                </c:pt>
                <c:pt idx="161">
                  <c:v>7.4480475576610417E-3</c:v>
                </c:pt>
                <c:pt idx="162">
                  <c:v>7.4661979039269966E-3</c:v>
                </c:pt>
                <c:pt idx="163">
                  <c:v>7.4702654675729008E-3</c:v>
                </c:pt>
                <c:pt idx="164">
                  <c:v>7.4726905182931347E-3</c:v>
                </c:pt>
                <c:pt idx="165">
                  <c:v>7.4722206650701395E-3</c:v>
                </c:pt>
                <c:pt idx="166">
                  <c:v>7.4659655895192856E-3</c:v>
                </c:pt>
                <c:pt idx="167">
                  <c:v>7.4605660782811611E-3</c:v>
                </c:pt>
                <c:pt idx="168">
                  <c:v>7.4554640719437515E-3</c:v>
                </c:pt>
                <c:pt idx="169">
                  <c:v>7.4510475740563464E-3</c:v>
                </c:pt>
                <c:pt idx="170">
                  <c:v>7.4446535537031622E-3</c:v>
                </c:pt>
                <c:pt idx="171">
                  <c:v>7.4402366672465803E-3</c:v>
                </c:pt>
                <c:pt idx="172">
                  <c:v>7.4392477115292621E-3</c:v>
                </c:pt>
                <c:pt idx="173">
                  <c:v>7.4389442643418846E-3</c:v>
                </c:pt>
                <c:pt idx="174">
                  <c:v>7.4393263254446396E-3</c:v>
                </c:pt>
                <c:pt idx="175">
                  <c:v>7.4425293349822397E-3</c:v>
                </c:pt>
                <c:pt idx="176">
                  <c:v>7.4477096541158971E-3</c:v>
                </c:pt>
                <c:pt idx="177">
                  <c:v>7.451519257388739E-3</c:v>
                </c:pt>
                <c:pt idx="178">
                  <c:v>7.4560143691115854E-3</c:v>
                </c:pt>
                <c:pt idx="179">
                  <c:v>7.4611949893643725E-3</c:v>
                </c:pt>
                <c:pt idx="180">
                  <c:v>7.4778070613223946E-3</c:v>
                </c:pt>
                <c:pt idx="181">
                  <c:v>7.4973807192169062E-3</c:v>
                </c:pt>
                <c:pt idx="182">
                  <c:v>7.5066743912088896E-3</c:v>
                </c:pt>
                <c:pt idx="183">
                  <c:v>7.5166535719706218E-3</c:v>
                </c:pt>
                <c:pt idx="184">
                  <c:v>7.5390548390252832E-3</c:v>
                </c:pt>
                <c:pt idx="185">
                  <c:v>7.5634253841538879E-3</c:v>
                </c:pt>
                <c:pt idx="186">
                  <c:v>7.576832109883469E-3</c:v>
                </c:pt>
                <c:pt idx="187">
                  <c:v>7.5909243447025432E-3</c:v>
                </c:pt>
                <c:pt idx="188">
                  <c:v>7.6057020888509186E-3</c:v>
                </c:pt>
                <c:pt idx="189">
                  <c:v>7.6368416422134544E-3</c:v>
                </c:pt>
                <c:pt idx="190">
                  <c:v>7.6681204187156737E-3</c:v>
                </c:pt>
                <c:pt idx="191">
                  <c:v>7.6840244727893747E-3</c:v>
                </c:pt>
                <c:pt idx="192">
                  <c:v>7.7000387271120019E-3</c:v>
                </c:pt>
                <c:pt idx="193">
                  <c:v>7.7161631816036191E-3</c:v>
                </c:pt>
                <c:pt idx="194">
                  <c:v>7.7489462133062403E-3</c:v>
                </c:pt>
                <c:pt idx="195">
                  <c:v>7.7817630018994777E-3</c:v>
                </c:pt>
                <c:pt idx="196">
                  <c:v>7.7984384576357257E-3</c:v>
                </c:pt>
                <c:pt idx="197">
                  <c:v>7.8152241136209E-3</c:v>
                </c:pt>
                <c:pt idx="198">
                  <c:v>7.8321199700148725E-3</c:v>
                </c:pt>
                <c:pt idx="199">
                  <c:v>7.8664509024317653E-3</c:v>
                </c:pt>
                <c:pt idx="200">
                  <c:v>7.9008053988793847E-3</c:v>
                </c:pt>
                <c:pt idx="201">
                  <c:v>7.9182522569976044E-3</c:v>
                </c:pt>
                <c:pt idx="202">
                  <c:v>7.9358093155246223E-3</c:v>
                </c:pt>
                <c:pt idx="203">
                  <c:v>7.9534765745403746E-3</c:v>
                </c:pt>
                <c:pt idx="204">
                  <c:v>7.998462273965945E-3</c:v>
                </c:pt>
                <c:pt idx="205">
                  <c:v>8.0434658763106626E-3</c:v>
                </c:pt>
                <c:pt idx="206">
                  <c:v>8.0434658763106626E-3</c:v>
                </c:pt>
                <c:pt idx="207">
                  <c:v>8.0617943380989487E-3</c:v>
                </c:pt>
                <c:pt idx="208">
                  <c:v>8.0802330005358414E-3</c:v>
                </c:pt>
                <c:pt idx="209">
                  <c:v>8.1176606988897504E-3</c:v>
                </c:pt>
                <c:pt idx="210">
                  <c:v>8.1549750741860549E-3</c:v>
                </c:pt>
                <c:pt idx="211">
                  <c:v>8.1732772496412309E-3</c:v>
                </c:pt>
                <c:pt idx="212">
                  <c:v>8.1910021359199447E-3</c:v>
                </c:pt>
                <c:pt idx="213">
                  <c:v>8.2081497327823882E-3</c:v>
                </c:pt>
                <c:pt idx="214">
                  <c:v>8.2407092578051788E-3</c:v>
                </c:pt>
                <c:pt idx="215">
                  <c:v>8.2709672251102262E-3</c:v>
                </c:pt>
                <c:pt idx="216">
                  <c:v>8.2852283740919574E-3</c:v>
                </c:pt>
                <c:pt idx="217">
                  <c:v>8.298912233097866E-3</c:v>
                </c:pt>
                <c:pt idx="218">
                  <c:v>8.3120188023677599E-3</c:v>
                </c:pt>
                <c:pt idx="219">
                  <c:v>8.3365006812119447E-3</c:v>
                </c:pt>
                <c:pt idx="220">
                  <c:v>8.358672179209492E-3</c:v>
                </c:pt>
                <c:pt idx="221">
                  <c:v>8.3688922981206559E-3</c:v>
                </c:pt>
                <c:pt idx="222">
                  <c:v>8.378535126896125E-3</c:v>
                </c:pt>
                <c:pt idx="223">
                  <c:v>8.3876006652960911E-3</c:v>
                </c:pt>
                <c:pt idx="224">
                  <c:v>8.4040036203170132E-3</c:v>
                </c:pt>
                <c:pt idx="225">
                  <c:v>8.4180899156205413E-3</c:v>
                </c:pt>
                <c:pt idx="226">
                  <c:v>8.4242690022229283E-3</c:v>
                </c:pt>
                <c:pt idx="227">
                  <c:v>8.4298707982899401E-3</c:v>
                </c:pt>
                <c:pt idx="228">
                  <c:v>8.4348953038215768E-3</c:v>
                </c:pt>
                <c:pt idx="229">
                  <c:v>8.4432180274252033E-3</c:v>
                </c:pt>
                <c:pt idx="230">
                  <c:v>8.4492204205943722E-3</c:v>
                </c:pt>
                <c:pt idx="231">
                  <c:v>8.451358473209325E-3</c:v>
                </c:pt>
                <c:pt idx="232">
                  <c:v>8.4531292729561613E-3</c:v>
                </c:pt>
                <c:pt idx="233">
                  <c:v>8.4553729700242997E-3</c:v>
                </c:pt>
                <c:pt idx="234">
                  <c:v>8.4623357260227294E-3</c:v>
                </c:pt>
                <c:pt idx="235">
                  <c:v>8.4711771081025233E-3</c:v>
                </c:pt>
                <c:pt idx="236">
                  <c:v>8.4768354801934009E-3</c:v>
                </c:pt>
                <c:pt idx="237">
                  <c:v>8.4831767875126474E-3</c:v>
                </c:pt>
                <c:pt idx="238">
                  <c:v>8.4902010298204544E-3</c:v>
                </c:pt>
                <c:pt idx="239">
                  <c:v>8.5067269694238945E-3</c:v>
                </c:pt>
                <c:pt idx="240">
                  <c:v>8.525127351415307E-3</c:v>
                </c:pt>
                <c:pt idx="241">
                  <c:v>8.5355662701047663E-3</c:v>
                </c:pt>
                <c:pt idx="242">
                  <c:v>8.5466881242624027E-3</c:v>
                </c:pt>
                <c:pt idx="243">
                  <c:v>8.5584929138082799E-3</c:v>
                </c:pt>
                <c:pt idx="244">
                  <c:v>8.5917271225333103E-3</c:v>
                </c:pt>
                <c:pt idx="245">
                  <c:v>8.6277608967577635E-3</c:v>
                </c:pt>
                <c:pt idx="246">
                  <c:v>8.643663300871296E-3</c:v>
                </c:pt>
                <c:pt idx="247">
                  <c:v>8.6602486410125579E-3</c:v>
                </c:pt>
                <c:pt idx="248">
                  <c:v>8.7054424237886785E-3</c:v>
                </c:pt>
                <c:pt idx="249">
                  <c:v>8.7534193859717391E-3</c:v>
                </c:pt>
                <c:pt idx="250">
                  <c:v>8.7534193859717391E-3</c:v>
                </c:pt>
                <c:pt idx="251">
                  <c:v>8.774102344517587E-3</c:v>
                </c:pt>
                <c:pt idx="252">
                  <c:v>8.7954682398105888E-3</c:v>
                </c:pt>
                <c:pt idx="253">
                  <c:v>8.8406935828810873E-3</c:v>
                </c:pt>
                <c:pt idx="254">
                  <c:v>8.887737742728774E-3</c:v>
                </c:pt>
                <c:pt idx="255">
                  <c:v>8.9123776310984226E-3</c:v>
                </c:pt>
                <c:pt idx="256">
                  <c:v>8.9375597641172533E-3</c:v>
                </c:pt>
                <c:pt idx="257">
                  <c:v>8.9632841419451381E-3</c:v>
                </c:pt>
                <c:pt idx="258">
                  <c:v>9.0167662099993606E-3</c:v>
                </c:pt>
                <c:pt idx="259">
                  <c:v>9.0716041039851092E-3</c:v>
                </c:pt>
                <c:pt idx="260">
                  <c:v>9.1000397077767303E-3</c:v>
                </c:pt>
                <c:pt idx="261">
                  <c:v>9.1290175570168941E-3</c:v>
                </c:pt>
                <c:pt idx="262">
                  <c:v>9.1585376520253448E-3</c:v>
                </c:pt>
                <c:pt idx="263">
                  <c:v>9.2196214324591352E-3</c:v>
                </c:pt>
                <c:pt idx="264">
                  <c:v>9.2820404916604815E-3</c:v>
                </c:pt>
                <c:pt idx="265">
                  <c:v>9.3142718171090877E-3</c:v>
                </c:pt>
                <c:pt idx="266">
                  <c:v>9.3470453891253413E-3</c:v>
                </c:pt>
                <c:pt idx="267">
                  <c:v>9.3803612077891785E-3</c:v>
                </c:pt>
                <c:pt idx="268">
                  <c:v>9.4490483354014998E-3</c:v>
                </c:pt>
                <c:pt idx="269">
                  <c:v>9.5190469522776766E-3</c:v>
                </c:pt>
                <c:pt idx="270">
                  <c:v>9.555074006577513E-3</c:v>
                </c:pt>
                <c:pt idx="271">
                  <c:v>9.5916433085641017E-3</c:v>
                </c:pt>
                <c:pt idx="272">
                  <c:v>9.6287548583173788E-3</c:v>
                </c:pt>
                <c:pt idx="273">
                  <c:v>9.7245565381665067E-3</c:v>
                </c:pt>
                <c:pt idx="274">
                  <c:v>9.8201381051676861E-3</c:v>
                </c:pt>
                <c:pt idx="275">
                  <c:v>9.8201381051676861E-3</c:v>
                </c:pt>
                <c:pt idx="276">
                  <c:v>9.8565461882760275E-3</c:v>
                </c:pt>
                <c:pt idx="277">
                  <c:v>9.8915180411296433E-3</c:v>
                </c:pt>
                <c:pt idx="278">
                  <c:v>9.95694968787042E-3</c:v>
                </c:pt>
                <c:pt idx="279">
                  <c:v>1.0017043140884141E-2</c:v>
                </c:pt>
                <c:pt idx="280">
                  <c:v>1.0044833836069245E-2</c:v>
                </c:pt>
                <c:pt idx="281">
                  <c:v>1.0071188298681477E-2</c:v>
                </c:pt>
                <c:pt idx="282">
                  <c:v>1.0096106528401094E-2</c:v>
                </c:pt>
                <c:pt idx="283">
                  <c:v>1.0141441220694603E-2</c:v>
                </c:pt>
                <c:pt idx="284">
                  <c:v>1.018141711243814E-2</c:v>
                </c:pt>
                <c:pt idx="285">
                  <c:v>1.0199154173458069E-2</c:v>
                </c:pt>
                <c:pt idx="286">
                  <c:v>1.0215455000066598E-2</c:v>
                </c:pt>
                <c:pt idx="287">
                  <c:v>1.0230319592023918E-2</c:v>
                </c:pt>
                <c:pt idx="288">
                  <c:v>1.0255553468931922E-2</c:v>
                </c:pt>
                <c:pt idx="289">
                  <c:v>1.0275415610223604E-2</c:v>
                </c:pt>
                <c:pt idx="290">
                  <c:v>1.0283099026766607E-2</c:v>
                </c:pt>
                <c:pt idx="291">
                  <c:v>1.0289346207779104E-2</c:v>
                </c:pt>
                <c:pt idx="292">
                  <c:v>1.0294157153261096E-2</c:v>
                </c:pt>
                <c:pt idx="293">
                  <c:v>1.0299286231916227E-2</c:v>
                </c:pt>
                <c:pt idx="294">
                  <c:v>1.029903857932446E-2</c:v>
                </c:pt>
                <c:pt idx="295">
                  <c:v>1.0296668346674309E-2</c:v>
                </c:pt>
                <c:pt idx="296">
                  <c:v>1.0292861878573589E-2</c:v>
                </c:pt>
                <c:pt idx="297">
                  <c:v>1.0283388977490038E-2</c:v>
                </c:pt>
                <c:pt idx="298">
                  <c:v>1.0278149468723186E-2</c:v>
                </c:pt>
                <c:pt idx="299">
                  <c:v>1.0278149468723186E-2</c:v>
                </c:pt>
                <c:pt idx="300">
                  <c:v>1.0278445323743668E-2</c:v>
                </c:pt>
                <c:pt idx="301">
                  <c:v>1.027984889044653E-2</c:v>
                </c:pt>
                <c:pt idx="302">
                  <c:v>1.0282360168911708E-2</c:v>
                </c:pt>
                <c:pt idx="303">
                  <c:v>1.0291369285191365E-2</c:v>
                </c:pt>
                <c:pt idx="304">
                  <c:v>1.0303482400795261E-2</c:v>
                </c:pt>
                <c:pt idx="305">
                  <c:v>1.0311532238471699E-2</c:v>
                </c:pt>
                <c:pt idx="306">
                  <c:v>1.0325970506013249E-2</c:v>
                </c:pt>
                <c:pt idx="307">
                  <c:v>1.035547581085261E-2</c:v>
                </c:pt>
                <c:pt idx="308">
                  <c:v>1.035547581085261E-2</c:v>
                </c:pt>
                <c:pt idx="309">
                  <c:v>1.0383093220491801E-2</c:v>
                </c:pt>
                <c:pt idx="310">
                  <c:v>1.0398897044421318E-2</c:v>
                </c:pt>
                <c:pt idx="311">
                  <c:v>1.0415808581312191E-2</c:v>
                </c:pt>
                <c:pt idx="312">
                  <c:v>1.0433827831084486E-2</c:v>
                </c:pt>
                <c:pt idx="313">
                  <c:v>1.0473863420354945E-2</c:v>
                </c:pt>
                <c:pt idx="314">
                  <c:v>1.0516981963784033E-2</c:v>
                </c:pt>
                <c:pt idx="315">
                  <c:v>1.0540539781320746E-2</c:v>
                </c:pt>
                <c:pt idx="316">
                  <c:v>1.056520531293792E-2</c:v>
                </c:pt>
                <c:pt idx="317">
                  <c:v>1.0590978558875364E-2</c:v>
                </c:pt>
                <c:pt idx="318">
                  <c:v>1.0646532274369847E-2</c:v>
                </c:pt>
                <c:pt idx="319">
                  <c:v>1.0704810002506449E-2</c:v>
                </c:pt>
                <c:pt idx="320">
                  <c:v>1.0734089690220827E-2</c:v>
                </c:pt>
                <c:pt idx="321">
                  <c:v>1.0762444959633299E-2</c:v>
                </c:pt>
                <c:pt idx="322">
                  <c:v>1.0789875810504057E-2</c:v>
                </c:pt>
                <c:pt idx="323">
                  <c:v>1.0841982622782353E-2</c:v>
                </c:pt>
                <c:pt idx="324">
                  <c:v>1.0890355024013587E-2</c:v>
                </c:pt>
                <c:pt idx="325">
                  <c:v>1.0913163778898394E-2</c:v>
                </c:pt>
                <c:pt idx="326">
                  <c:v>1.0935048114202317E-2</c:v>
                </c:pt>
                <c:pt idx="327">
                  <c:v>1.0956008029445741E-2</c:v>
                </c:pt>
                <c:pt idx="328">
                  <c:v>1.1013090594264696E-2</c:v>
                </c:pt>
                <c:pt idx="329">
                  <c:v>1.1062354694679755E-2</c:v>
                </c:pt>
                <c:pt idx="330">
                  <c:v>1.1076843666542047E-2</c:v>
                </c:pt>
                <c:pt idx="331">
                  <c:v>1.1108958157508564E-2</c:v>
                </c:pt>
                <c:pt idx="332">
                  <c:v>1.1135422208878865E-2</c:v>
                </c:pt>
                <c:pt idx="333">
                  <c:v>1.114436465326385E-2</c:v>
                </c:pt>
                <c:pt idx="334">
                  <c:v>1.1152382676229422E-2</c:v>
                </c:pt>
                <c:pt idx="335">
                  <c:v>1.1165683611249477E-2</c:v>
                </c:pt>
                <c:pt idx="336">
                  <c:v>1.117521055157944E-2</c:v>
                </c:pt>
                <c:pt idx="337">
                  <c:v>1.1178838328298468E-2</c:v>
                </c:pt>
                <c:pt idx="338">
                  <c:v>1.118270099392582E-2</c:v>
                </c:pt>
                <c:pt idx="339">
                  <c:v>1.1187030410590992E-2</c:v>
                </c:pt>
                <c:pt idx="340">
                  <c:v>1.1200710402869962E-2</c:v>
                </c:pt>
                <c:pt idx="341">
                  <c:v>1.1215678761002934E-2</c:v>
                </c:pt>
                <c:pt idx="342">
                  <c:v>1.1215678761002934E-2</c:v>
                </c:pt>
                <c:pt idx="343">
                  <c:v>1.1222808684614449E-2</c:v>
                </c:pt>
                <c:pt idx="344">
                  <c:v>1.1230405359423656E-2</c:v>
                </c:pt>
                <c:pt idx="345">
                  <c:v>1.124750593501922E-2</c:v>
                </c:pt>
                <c:pt idx="346">
                  <c:v>1.1265459571836445E-2</c:v>
                </c:pt>
                <c:pt idx="347">
                  <c:v>1.1275390003353536E-2</c:v>
                </c:pt>
                <c:pt idx="348">
                  <c:v>1.1285787186308127E-2</c:v>
                </c:pt>
                <c:pt idx="349">
                  <c:v>1.1296651120780155E-2</c:v>
                </c:pt>
                <c:pt idx="350">
                  <c:v>1.132029077871799E-2</c:v>
                </c:pt>
                <c:pt idx="351">
                  <c:v>1.1344774374242306E-2</c:v>
                </c:pt>
                <c:pt idx="352">
                  <c:v>1.135797206678113E-2</c:v>
                </c:pt>
                <c:pt idx="353">
                  <c:v>1.1371636510997263E-2</c:v>
                </c:pt>
                <c:pt idx="354">
                  <c:v>1.1385767707130512E-2</c:v>
                </c:pt>
                <c:pt idx="355">
                  <c:v>1.1415947930411008E-2</c:v>
                </c:pt>
                <c:pt idx="356">
                  <c:v>1.1446960010834673E-2</c:v>
                </c:pt>
                <c:pt idx="357">
                  <c:v>1.1463424966873248E-2</c:v>
                </c:pt>
                <c:pt idx="358">
                  <c:v>1.1480356675148684E-2</c:v>
                </c:pt>
                <c:pt idx="359">
                  <c:v>1.1497755135660981E-2</c:v>
                </c:pt>
                <c:pt idx="360">
                  <c:v>1.1534477444747893E-2</c:v>
                </c:pt>
                <c:pt idx="361">
                  <c:v>1.1572016501197879E-2</c:v>
                </c:pt>
                <c:pt idx="362">
                  <c:v>1.1591748723933648E-2</c:v>
                </c:pt>
                <c:pt idx="363">
                  <c:v>1.1611947699305958E-2</c:v>
                </c:pt>
                <c:pt idx="364">
                  <c:v>1.1632613427474681E-2</c:v>
                </c:pt>
                <c:pt idx="365">
                  <c:v>1.1687180594139868E-2</c:v>
                </c:pt>
                <c:pt idx="366">
                  <c:v>1.1742943362342828E-2</c:v>
                </c:pt>
                <c:pt idx="367">
                  <c:v>1.1742943362342828E-2</c:v>
                </c:pt>
                <c:pt idx="368">
                  <c:v>1.1766409608728878E-2</c:v>
                </c:pt>
                <c:pt idx="369">
                  <c:v>1.1790342608470894E-2</c:v>
                </c:pt>
                <c:pt idx="370">
                  <c:v>1.1840153845579238E-2</c:v>
                </c:pt>
                <c:pt idx="371">
                  <c:v>1.1890742142837141E-2</c:v>
                </c:pt>
                <c:pt idx="372">
                  <c:v>1.1917008910877769E-2</c:v>
                </c:pt>
                <c:pt idx="373">
                  <c:v>1.1943742432753979E-2</c:v>
                </c:pt>
                <c:pt idx="374">
                  <c:v>1.1970942708625643E-2</c:v>
                </c:pt>
                <c:pt idx="375">
                  <c:v>1.2027300906840566E-2</c:v>
                </c:pt>
                <c:pt idx="376">
                  <c:v>1.2084411354944535E-2</c:v>
                </c:pt>
                <c:pt idx="377">
                  <c:v>1.2113945402631998E-2</c:v>
                </c:pt>
                <c:pt idx="378">
                  <c:v>1.2143946205114275E-2</c:v>
                </c:pt>
                <c:pt idx="379">
                  <c:v>1.2174413762391367E-2</c:v>
                </c:pt>
                <c:pt idx="380">
                  <c:v>1.2236143865633764E-2</c:v>
                </c:pt>
                <c:pt idx="381">
                  <c:v>1.2296113854315394E-2</c:v>
                </c:pt>
                <c:pt idx="382">
                  <c:v>1.2325777227193413E-2</c:v>
                </c:pt>
                <c:pt idx="383">
                  <c:v>1.2355122864953216E-2</c:v>
                </c:pt>
                <c:pt idx="384">
                  <c:v>1.238415076767474E-2</c:v>
                </c:pt>
                <c:pt idx="385">
                  <c:v>1.2441577410289284E-2</c:v>
                </c:pt>
                <c:pt idx="386">
                  <c:v>1.2497085025779953E-2</c:v>
                </c:pt>
                <c:pt idx="387">
                  <c:v>1.2524524251711355E-2</c:v>
                </c:pt>
                <c:pt idx="388">
                  <c:v>1.2551645742204798E-2</c:v>
                </c:pt>
                <c:pt idx="389">
                  <c:v>1.2578449497020472E-2</c:v>
                </c:pt>
                <c:pt idx="390">
                  <c:v>1.2631441064447912E-2</c:v>
                </c:pt>
                <c:pt idx="391">
                  <c:v>1.2682487158306444E-2</c:v>
                </c:pt>
                <c:pt idx="392">
                  <c:v>1.2707702233853979E-2</c:v>
                </c:pt>
                <c:pt idx="393">
                  <c:v>1.2732599573324066E-2</c:v>
                </c:pt>
                <c:pt idx="394">
                  <c:v>1.2757179176716704E-2</c:v>
                </c:pt>
                <c:pt idx="395">
                  <c:v>1.2805734754275377E-2</c:v>
                </c:pt>
                <c:pt idx="396">
                  <c:v>1.2852320227834113E-2</c:v>
                </c:pt>
                <c:pt idx="397">
                  <c:v>1.2875311149640467E-2</c:v>
                </c:pt>
                <c:pt idx="398">
                  <c:v>1.2897984334969692E-2</c:v>
                </c:pt>
                <c:pt idx="399">
                  <c:v>1.2920339783821788E-2</c:v>
                </c:pt>
                <c:pt idx="400">
                  <c:v>1.296445841187932E-2</c:v>
                </c:pt>
                <c:pt idx="401">
                  <c:v>1.3006624476332718E-2</c:v>
                </c:pt>
                <c:pt idx="402">
                  <c:v>1.3027632825632907E-2</c:v>
                </c:pt>
                <c:pt idx="403">
                  <c:v>1.3048565022328873E-2</c:v>
                </c:pt>
                <c:pt idx="404">
                  <c:v>1.31117835425556E-2</c:v>
                </c:pt>
                <c:pt idx="405">
                  <c:v>1.3172558995098171E-2</c:v>
                </c:pt>
                <c:pt idx="406">
                  <c:v>1.3192958122605347E-2</c:v>
                </c:pt>
                <c:pt idx="407">
                  <c:v>1.3213281097268492E-2</c:v>
                </c:pt>
                <c:pt idx="408">
                  <c:v>1.3254161153595234E-2</c:v>
                </c:pt>
                <c:pt idx="409">
                  <c:v>1.3293811467880445E-2</c:v>
                </c:pt>
                <c:pt idx="410">
                  <c:v>1.3313753678403373E-2</c:v>
                </c:pt>
                <c:pt idx="411">
                  <c:v>1.3333619736162206E-2</c:v>
                </c:pt>
                <c:pt idx="412">
                  <c:v>1.3353409640997072E-2</c:v>
                </c:pt>
                <c:pt idx="413">
                  <c:v>1.3403252102675012E-2</c:v>
                </c:pt>
                <c:pt idx="414">
                  <c:v>1.3451216871391836E-2</c:v>
                </c:pt>
                <c:pt idx="415">
                  <c:v>1.3470549858682901E-2</c:v>
                </c:pt>
                <c:pt idx="416">
                  <c:v>1.3489806692970063E-2</c:v>
                </c:pt>
                <c:pt idx="417">
                  <c:v>1.352857488154946E-2</c:v>
                </c:pt>
                <c:pt idx="418">
                  <c:v>1.3566072500399429E-2</c:v>
                </c:pt>
                <c:pt idx="419">
                  <c:v>1.3584948569667077E-2</c:v>
                </c:pt>
                <c:pt idx="420">
                  <c:v>1.3603748485930822E-2</c:v>
                </c:pt>
                <c:pt idx="421">
                  <c:v>1.3622472249110729E-2</c:v>
                </c:pt>
                <c:pt idx="422">
                  <c:v>1.3660184234005612E-2</c:v>
                </c:pt>
                <c:pt idx="423">
                  <c:v>1.369660577131171E-2</c:v>
                </c:pt>
                <c:pt idx="424">
                  <c:v>1.3714948769072421E-2</c:v>
                </c:pt>
                <c:pt idx="425">
                  <c:v>1.3733215613749294E-2</c:v>
                </c:pt>
                <c:pt idx="426">
                  <c:v>1.3751406305262392E-2</c:v>
                </c:pt>
                <c:pt idx="427">
                  <c:v>1.3788061895612103E-2</c:v>
                </c:pt>
                <c:pt idx="428">
                  <c:v>1.3823407539836907E-2</c:v>
                </c:pt>
                <c:pt idx="429">
                  <c:v>1.384121746553113E-2</c:v>
                </c:pt>
                <c:pt idx="430">
                  <c:v>1.3858951238061579E-2</c:v>
                </c:pt>
                <c:pt idx="431">
                  <c:v>1.3876608857348316E-2</c:v>
                </c:pt>
                <c:pt idx="432">
                  <c:v>1.3921179562854658E-2</c:v>
                </c:pt>
                <c:pt idx="433">
                  <c:v>1.3963754655206273E-2</c:v>
                </c:pt>
                <c:pt idx="434">
                  <c:v>1.3980955355030744E-2</c:v>
                </c:pt>
                <c:pt idx="435">
                  <c:v>1.3998079901451632E-2</c:v>
                </c:pt>
                <c:pt idx="436">
                  <c:v>1.4032622099007241E-2</c:v>
                </c:pt>
                <c:pt idx="437">
                  <c:v>1.406581655437833E-2</c:v>
                </c:pt>
                <c:pt idx="438">
                  <c:v>1.4082560334260918E-2</c:v>
                </c:pt>
                <c:pt idx="439">
                  <c:v>1.4099227960739924E-2</c:v>
                </c:pt>
                <c:pt idx="440">
                  <c:v>1.4115819433895282E-2</c:v>
                </c:pt>
                <c:pt idx="441">
                  <c:v>1.4149304617934177E-2</c:v>
                </c:pt>
                <c:pt idx="442">
                  <c:v>1.4181423792720693E-2</c:v>
                </c:pt>
                <c:pt idx="443">
                  <c:v>1.4197634498938072E-2</c:v>
                </c:pt>
                <c:pt idx="444">
                  <c:v>1.4213769051671932E-2</c:v>
                </c:pt>
                <c:pt idx="445">
                  <c:v>1.4229827451002208E-2</c:v>
                </c:pt>
                <c:pt idx="446">
                  <c:v>1.4262255400421253E-2</c:v>
                </c:pt>
                <c:pt idx="447">
                  <c:v>1.4293299513727931E-2</c:v>
                </c:pt>
                <c:pt idx="448">
                  <c:v>1.4308977145720547E-2</c:v>
                </c:pt>
                <c:pt idx="449">
                  <c:v>1.4324578624149709E-2</c:v>
                </c:pt>
                <c:pt idx="450">
                  <c:v>1.4340103949175287E-2</c:v>
                </c:pt>
                <c:pt idx="451">
                  <c:v>1.4371474435890264E-2</c:v>
                </c:pt>
                <c:pt idx="452">
                  <c:v>1.4401443713802919E-2</c:v>
                </c:pt>
                <c:pt idx="453">
                  <c:v>1.4416588271091157E-2</c:v>
                </c:pt>
                <c:pt idx="454">
                  <c:v>1.443165667481594E-2</c:v>
                </c:pt>
                <c:pt idx="455">
                  <c:v>1.4446648924977268E-2</c:v>
                </c:pt>
                <c:pt idx="456">
                  <c:v>1.4476961714189329E-2</c:v>
                </c:pt>
                <c:pt idx="457">
                  <c:v>1.4513454674949244E-2</c:v>
                </c:pt>
                <c:pt idx="458">
                  <c:v>1.4535003200313312E-2</c:v>
                </c:pt>
                <c:pt idx="459">
                  <c:v>1.4535003200313312E-2</c:v>
                </c:pt>
                <c:pt idx="460">
                  <c:v>1.4549462375130773E-2</c:v>
                </c:pt>
                <c:pt idx="461">
                  <c:v>1.457871722545967E-2</c:v>
                </c:pt>
                <c:pt idx="462">
                  <c:v>1.4606537538046638E-2</c:v>
                </c:pt>
                <c:pt idx="463">
                  <c:v>1.4620615944567206E-2</c:v>
                </c:pt>
                <c:pt idx="464">
                  <c:v>1.4634618197364446E-2</c:v>
                </c:pt>
                <c:pt idx="465">
                  <c:v>1.4648544296438359E-2</c:v>
                </c:pt>
                <c:pt idx="466">
                  <c:v>1.467674096021554E-2</c:v>
                </c:pt>
                <c:pt idx="467">
                  <c:v>1.4703487155740547E-2</c:v>
                </c:pt>
                <c:pt idx="468">
                  <c:v>1.4717032486197823E-2</c:v>
                </c:pt>
                <c:pt idx="469">
                  <c:v>1.4730501662931772E-2</c:v>
                </c:pt>
                <c:pt idx="470">
                  <c:v>1.4743894685942394E-2</c:v>
                </c:pt>
                <c:pt idx="471">
                  <c:v>1.4771032909264292E-2</c:v>
                </c:pt>
                <c:pt idx="472">
                  <c:v>1.479670523987231E-2</c:v>
                </c:pt>
                <c:pt idx="473">
                  <c:v>1.4809717493866614E-2</c:v>
                </c:pt>
                <c:pt idx="474">
                  <c:v>1.4822653594057655E-2</c:v>
                </c:pt>
                <c:pt idx="475">
                  <c:v>1.4835513540365497E-2</c:v>
                </c:pt>
                <c:pt idx="476">
                  <c:v>1.4861593063892897E-2</c:v>
                </c:pt>
                <c:pt idx="477">
                  <c:v>1.4886191787404357E-2</c:v>
                </c:pt>
                <c:pt idx="478">
                  <c:v>1.4898670964536009E-2</c:v>
                </c:pt>
                <c:pt idx="479">
                  <c:v>1.4911073987784462E-2</c:v>
                </c:pt>
                <c:pt idx="480">
                  <c:v>1.492340085706978E-2</c:v>
                </c:pt>
                <c:pt idx="481">
                  <c:v>1.4948421415628133E-2</c:v>
                </c:pt>
                <c:pt idx="482">
                  <c:v>1.4971946795618862E-2</c:v>
                </c:pt>
                <c:pt idx="483">
                  <c:v>1.4983892895488182E-2</c:v>
                </c:pt>
                <c:pt idx="484">
                  <c:v>1.4995762841394367E-2</c:v>
                </c:pt>
                <c:pt idx="485">
                  <c:v>1.5007556633417352E-2</c:v>
                </c:pt>
                <c:pt idx="486">
                  <c:v>1.5031517956343166E-2</c:v>
                </c:pt>
                <c:pt idx="487">
                  <c:v>1.5053970261877936E-2</c:v>
                </c:pt>
                <c:pt idx="488">
                  <c:v>1.5065383284085243E-2</c:v>
                </c:pt>
                <c:pt idx="489">
                  <c:v>1.5076720152329415E-2</c:v>
                </c:pt>
                <c:pt idx="490">
                  <c:v>1.5087980866530515E-2</c:v>
                </c:pt>
                <c:pt idx="491">
                  <c:v>1.5110882678284199E-2</c:v>
                </c:pt>
                <c:pt idx="492">
                  <c:v>1.5132262183543688E-2</c:v>
                </c:pt>
                <c:pt idx="493">
                  <c:v>1.5143142127769238E-2</c:v>
                </c:pt>
                <c:pt idx="494">
                  <c:v>1.5153945918031653E-2</c:v>
                </c:pt>
                <c:pt idx="495">
                  <c:v>1.516467355417106E-2</c:v>
                </c:pt>
                <c:pt idx="496">
                  <c:v>1.5192073442329423E-2</c:v>
                </c:pt>
                <c:pt idx="497">
                  <c:v>1.5217169424222021E-2</c:v>
                </c:pt>
                <c:pt idx="498">
                  <c:v>1.5227440136023063E-2</c:v>
                </c:pt>
                <c:pt idx="499">
                  <c:v>1.5237634693701096E-2</c:v>
                </c:pt>
                <c:pt idx="500">
                  <c:v>1.5263710975035316E-2</c:v>
                </c:pt>
                <c:pt idx="501">
                  <c:v>1.5287465170965575E-2</c:v>
                </c:pt>
                <c:pt idx="502">
                  <c:v>1.5287465170965575E-2</c:v>
                </c:pt>
                <c:pt idx="503">
                  <c:v>1.5297202804065435E-2</c:v>
                </c:pt>
                <c:pt idx="504">
                  <c:v>1.5306864283042287E-2</c:v>
                </c:pt>
                <c:pt idx="505">
                  <c:v>1.532658585933433E-2</c:v>
                </c:pt>
                <c:pt idx="506">
                  <c:v>1.5344762690814306E-2</c:v>
                </c:pt>
                <c:pt idx="507">
                  <c:v>1.5354127597984046E-2</c:v>
                </c:pt>
                <c:pt idx="508">
                  <c:v>1.5363500549918641E-2</c:v>
                </c:pt>
                <c:pt idx="509">
                  <c:v>1.5372881546538153E-2</c:v>
                </c:pt>
                <c:pt idx="510">
                  <c:v>1.5392328430268165E-2</c:v>
                </c:pt>
                <c:pt idx="511">
                  <c:v>1.5410485980504873E-2</c:v>
                </c:pt>
                <c:pt idx="512">
                  <c:v>1.5419907200868721E-2</c:v>
                </c:pt>
                <c:pt idx="513">
                  <c:v>1.5429336465997423E-2</c:v>
                </c:pt>
                <c:pt idx="514">
                  <c:v>1.5438773775811043E-2</c:v>
                </c:pt>
                <c:pt idx="515">
                  <c:v>1.5458338942151428E-2</c:v>
                </c:pt>
                <c:pt idx="516">
                  <c:v>1.5476603462554195E-2</c:v>
                </c:pt>
                <c:pt idx="517">
                  <c:v>1.548608099611215E-2</c:v>
                </c:pt>
                <c:pt idx="518">
                  <c:v>1.5552648983954143E-2</c:v>
                </c:pt>
                <c:pt idx="519">
                  <c:v>1.561961116455457E-2</c:v>
                </c:pt>
                <c:pt idx="520">
                  <c:v>1.568696753815324E-2</c:v>
                </c:pt>
                <c:pt idx="521">
                  <c:v>1.5754718105069898E-2</c:v>
                </c:pt>
                <c:pt idx="522">
                  <c:v>1.5822862865384479E-2</c:v>
                </c:pt>
                <c:pt idx="523">
                  <c:v>1.5891401819496664E-2</c:v>
                </c:pt>
                <c:pt idx="524">
                  <c:v>1.5960334967406453E-2</c:v>
                </c:pt>
                <c:pt idx="525">
                  <c:v>1.6029662309513526E-2</c:v>
                </c:pt>
                <c:pt idx="526">
                  <c:v>1.6099383845977755E-2</c:v>
                </c:pt>
                <c:pt idx="527">
                  <c:v>1.6169499577038948E-2</c:v>
                </c:pt>
                <c:pt idx="528">
                  <c:v>1.6240009502936914E-2</c:v>
                </c:pt>
                <c:pt idx="529">
                  <c:v>1.631091362391146E-2</c:v>
                </c:pt>
                <c:pt idx="530">
                  <c:v>1.6402655290814749E-2</c:v>
                </c:pt>
                <c:pt idx="531">
                  <c:v>1.6464178418447162E-2</c:v>
                </c:pt>
                <c:pt idx="532">
                  <c:v>1.6525991159372921E-2</c:v>
                </c:pt>
                <c:pt idx="533">
                  <c:v>1.6598472062892E-2</c:v>
                </c:pt>
                <c:pt idx="534">
                  <c:v>1.6671347162606764E-2</c:v>
                </c:pt>
                <c:pt idx="535">
                  <c:v>1.6744616458836958E-2</c:v>
                </c:pt>
                <c:pt idx="536">
                  <c:v>1.681827995182239E-2</c:v>
                </c:pt>
                <c:pt idx="537">
                  <c:v>1.6892337641722932E-2</c:v>
                </c:pt>
                <c:pt idx="538">
                  <c:v>1.6966789528778392E-2</c:v>
                </c:pt>
                <c:pt idx="539">
                  <c:v>1.7041635613388451E-2</c:v>
                </c:pt>
                <c:pt idx="540">
                  <c:v>1.7116875895633044E-2</c:v>
                </c:pt>
                <c:pt idx="541">
                  <c:v>1.7192510375751979E-2</c:v>
                </c:pt>
                <c:pt idx="542">
                  <c:v>1.7268539054144938E-2</c:v>
                </c:pt>
                <c:pt idx="543">
                  <c:v>1.7344961930971792E-2</c:v>
                </c:pt>
                <c:pt idx="544">
                  <c:v>1.7443799146183991E-2</c:v>
                </c:pt>
                <c:pt idx="545">
                  <c:v>1.7521123048904741E-2</c:v>
                </c:pt>
                <c:pt idx="546">
                  <c:v>1.7598841150858746E-2</c:v>
                </c:pt>
                <c:pt idx="547">
                  <c:v>1.7676953452445687E-2</c:v>
                </c:pt>
                <c:pt idx="548">
                  <c:v>1.77554599537455E-2</c:v>
                </c:pt>
                <c:pt idx="549">
                  <c:v>1.783436065507793E-2</c:v>
                </c:pt>
                <c:pt idx="550">
                  <c:v>1.7913655556682784E-2</c:v>
                </c:pt>
                <c:pt idx="551">
                  <c:v>1.7993344658879806E-2</c:v>
                </c:pt>
                <c:pt idx="552">
                  <c:v>1.8073427961908806E-2</c:v>
                </c:pt>
                <c:pt idx="553">
                  <c:v>1.815390546600959E-2</c:v>
                </c:pt>
                <c:pt idx="554">
                  <c:v>1.8234777171421968E-2</c:v>
                </c:pt>
                <c:pt idx="555">
                  <c:v>1.8316043078465682E-2</c:v>
                </c:pt>
                <c:pt idx="556">
                  <c:v>1.8397703187380543E-2</c:v>
                </c:pt>
                <c:pt idx="557">
                  <c:v>1.8479757498486293E-2</c:v>
                </c:pt>
                <c:pt idx="558">
                  <c:v>1.8562206012022742E-2</c:v>
                </c:pt>
                <c:pt idx="559">
                  <c:v>1.864504872814976E-2</c:v>
                </c:pt>
                <c:pt idx="560">
                  <c:v>1.8728285647267029E-2</c:v>
                </c:pt>
                <c:pt idx="561">
                  <c:v>1.8811916769614356E-2</c:v>
                </c:pt>
                <c:pt idx="562">
                  <c:v>1.8895942095511487E-2</c:v>
                </c:pt>
                <c:pt idx="563">
                  <c:v>1.8980361625198228E-2</c:v>
                </c:pt>
                <c:pt idx="564">
                  <c:v>1.9065175358834452E-2</c:v>
                </c:pt>
                <c:pt idx="565">
                  <c:v>1.9150383296899776E-2</c:v>
                </c:pt>
                <c:pt idx="566">
                  <c:v>1.9235985439634007E-2</c:v>
                </c:pt>
                <c:pt idx="567">
                  <c:v>1.9321841930670658E-2</c:v>
                </c:pt>
                <c:pt idx="568">
                  <c:v>1.9407121191283849E-2</c:v>
                </c:pt>
                <c:pt idx="569">
                  <c:v>1.9491683364387669E-2</c:v>
                </c:pt>
                <c:pt idx="570">
                  <c:v>1.9575528449502499E-2</c:v>
                </c:pt>
                <c:pt idx="571">
                  <c:v>1.9658656446228662E-2</c:v>
                </c:pt>
                <c:pt idx="572">
                  <c:v>1.9741067353926667E-2</c:v>
                </c:pt>
                <c:pt idx="573">
                  <c:v>1.9822761172196834E-2</c:v>
                </c:pt>
                <c:pt idx="574">
                  <c:v>1.9903737900479612E-2</c:v>
                </c:pt>
                <c:pt idx="575">
                  <c:v>1.9983997538455256E-2</c:v>
                </c:pt>
                <c:pt idx="576">
                  <c:v>2.0063540085404341E-2</c:v>
                </c:pt>
                <c:pt idx="577">
                  <c:v>2.016588002392794E-2</c:v>
                </c:pt>
                <c:pt idx="578">
                  <c:v>2.0220473904783987E-2</c:v>
                </c:pt>
                <c:pt idx="579">
                  <c:v>2.0297865176175378E-2</c:v>
                </c:pt>
                <c:pt idx="580">
                  <c:v>2.0374539354861554E-2</c:v>
                </c:pt>
                <c:pt idx="581">
                  <c:v>2.0450496440203025E-2</c:v>
                </c:pt>
                <c:pt idx="582">
                  <c:v>2.0574312385379656E-2</c:v>
                </c:pt>
                <c:pt idx="583">
                  <c:v>2.0642521881590881E-2</c:v>
                </c:pt>
                <c:pt idx="584">
                  <c:v>2.0715917916040993E-2</c:v>
                </c:pt>
                <c:pt idx="585">
                  <c:v>2.0798921022349148E-2</c:v>
                </c:pt>
                <c:pt idx="586">
                  <c:v>2.0860558698592158E-2</c:v>
                </c:pt>
                <c:pt idx="587">
                  <c:v>2.0931803445893848E-2</c:v>
                </c:pt>
                <c:pt idx="588">
                  <c:v>2.1002331096573457E-2</c:v>
                </c:pt>
                <c:pt idx="589">
                  <c:v>2.1082056048014053E-2</c:v>
                </c:pt>
                <c:pt idx="590">
                  <c:v>2.1141235106627576E-2</c:v>
                </c:pt>
                <c:pt idx="591">
                  <c:v>2.1209611465122791E-2</c:v>
                </c:pt>
                <c:pt idx="592">
                  <c:v>2.1277270725397202E-2</c:v>
                </c:pt>
                <c:pt idx="593">
                  <c:v>2.1344212886971192E-2</c:v>
                </c:pt>
                <c:pt idx="594">
                  <c:v>2.1410437949604955E-2</c:v>
                </c:pt>
                <c:pt idx="595">
                  <c:v>2.1475945912738936E-2</c:v>
                </c:pt>
                <c:pt idx="596">
                  <c:v>2.1540736776053393E-2</c:v>
                </c:pt>
                <c:pt idx="597">
                  <c:v>2.1604810539228581E-2</c:v>
                </c:pt>
                <c:pt idx="598">
                  <c:v>2.1686137392959992E-2</c:v>
                </c:pt>
                <c:pt idx="599">
                  <c:v>2.1730806763322619E-2</c:v>
                </c:pt>
                <c:pt idx="600">
                  <c:v>2.1801516750388217E-2</c:v>
                </c:pt>
                <c:pt idx="601">
                  <c:v>2.1853934582063417E-2</c:v>
                </c:pt>
                <c:pt idx="602">
                  <c:v>2.1914422838467118E-2</c:v>
                </c:pt>
                <c:pt idx="603">
                  <c:v>2.1982674189677809E-2</c:v>
                </c:pt>
                <c:pt idx="604">
                  <c:v>2.2033248043582532E-2</c:v>
                </c:pt>
                <c:pt idx="605">
                  <c:v>2.209158499157482E-2</c:v>
                </c:pt>
                <c:pt idx="606">
                  <c:v>2.214920483615046E-2</c:v>
                </c:pt>
                <c:pt idx="607">
                  <c:v>2.2206107576749901E-2</c:v>
                </c:pt>
                <c:pt idx="608">
                  <c:v>2.2262293213213269E-2</c:v>
                </c:pt>
                <c:pt idx="609">
                  <c:v>2.2317761745220821E-2</c:v>
                </c:pt>
                <c:pt idx="610">
                  <c:v>2.237251317229294E-2</c:v>
                </c:pt>
                <c:pt idx="611">
                  <c:v>2.2426547494269755E-2</c:v>
                </c:pt>
                <c:pt idx="612">
                  <c:v>2.2479864710671649E-2</c:v>
                </c:pt>
                <c:pt idx="613">
                  <c:v>2.2532464821338749E-2</c:v>
                </c:pt>
                <c:pt idx="614">
                  <c:v>2.258434782579144E-2</c:v>
                </c:pt>
                <c:pt idx="615">
                  <c:v>2.2635513723789913E-2</c:v>
                </c:pt>
                <c:pt idx="616">
                  <c:v>2.2693110945901651E-2</c:v>
                </c:pt>
                <c:pt idx="617">
                  <c:v>2.2742740186219024E-2</c:v>
                </c:pt>
                <c:pt idx="618">
                  <c:v>2.2784708776102391E-2</c:v>
                </c:pt>
                <c:pt idx="619">
                  <c:v>2.2833410485887384E-2</c:v>
                </c:pt>
                <c:pt idx="620">
                  <c:v>2.2882327705922023E-2</c:v>
                </c:pt>
                <c:pt idx="621">
                  <c:v>2.2931463619420001E-2</c:v>
                </c:pt>
                <c:pt idx="622">
                  <c:v>2.298081822630138E-2</c:v>
                </c:pt>
                <c:pt idx="623">
                  <c:v>2.3037491279431777E-2</c:v>
                </c:pt>
                <c:pt idx="624">
                  <c:v>2.3080183520933772E-2</c:v>
                </c:pt>
                <c:pt idx="625">
                  <c:v>2.3130194208764721E-2</c:v>
                </c:pt>
                <c:pt idx="626">
                  <c:v>2.3180423590458687E-2</c:v>
                </c:pt>
                <c:pt idx="627">
                  <c:v>2.3238096386517526E-2</c:v>
                </c:pt>
                <c:pt idx="628">
                  <c:v>2.3281538435675486E-2</c:v>
                </c:pt>
                <c:pt idx="629">
                  <c:v>2.3332423899438126E-2</c:v>
                </c:pt>
                <c:pt idx="630">
                  <c:v>2.3383528057383529E-2</c:v>
                </c:pt>
                <c:pt idx="631">
                  <c:v>2.3434850909511695E-2</c:v>
                </c:pt>
                <c:pt idx="632">
                  <c:v>2.3486392456142369E-2</c:v>
                </c:pt>
                <c:pt idx="633">
                  <c:v>2.3538152697275549E-2</c:v>
                </c:pt>
                <c:pt idx="634">
                  <c:v>2.360207262742442E-2</c:v>
                </c:pt>
                <c:pt idx="635">
                  <c:v>2.3649803920182677E-2</c:v>
                </c:pt>
                <c:pt idx="636">
                  <c:v>2.3702251487351944E-2</c:v>
                </c:pt>
                <c:pt idx="637">
                  <c:v>2.3754917749423399E-2</c:v>
                </c:pt>
                <c:pt idx="638">
                  <c:v>2.3807802706397041E-2</c:v>
                </c:pt>
                <c:pt idx="639">
                  <c:v>2.3860906358592615E-2</c:v>
                </c:pt>
                <c:pt idx="640">
                  <c:v>2.3914228705770313E-2</c:v>
                </c:pt>
                <c:pt idx="641">
                  <c:v>2.3967769748329815E-2</c:v>
                </c:pt>
                <c:pt idx="642">
                  <c:v>2.4021529486191184E-2</c:v>
                </c:pt>
                <c:pt idx="643">
                  <c:v>2.4075507919514294E-2</c:v>
                </c:pt>
                <c:pt idx="644">
                  <c:v>2.412970504837908E-2</c:v>
                </c:pt>
                <c:pt idx="645">
                  <c:v>2.4184120872865478E-2</c:v>
                </c:pt>
                <c:pt idx="646">
                  <c:v>2.423875539313336E-2</c:v>
                </c:pt>
                <c:pt idx="647">
                  <c:v>2.4293608609262662E-2</c:v>
                </c:pt>
                <c:pt idx="648">
                  <c:v>2.4348680521333321E-2</c:v>
                </c:pt>
                <c:pt idx="649">
                  <c:v>2.4419808614748462E-2</c:v>
                </c:pt>
                <c:pt idx="650">
                  <c:v>2.4475380403679026E-2</c:v>
                </c:pt>
                <c:pt idx="651">
                  <c:v>2.453117088887069E-2</c:v>
                </c:pt>
                <c:pt idx="652">
                  <c:v>2.4587180070403392E-2</c:v>
                </c:pt>
                <c:pt idx="653">
                  <c:v>2.4643407948437002E-2</c:v>
                </c:pt>
                <c:pt idx="654">
                  <c:v>2.4699854523131393E-2</c:v>
                </c:pt>
                <c:pt idx="655">
                  <c:v>2.4756519794406628E-2</c:v>
                </c:pt>
                <c:pt idx="656">
                  <c:v>2.4813403762502517E-2</c:v>
                </c:pt>
                <c:pt idx="657">
                  <c:v>2.4870506427578931E-2</c:v>
                </c:pt>
                <c:pt idx="658">
                  <c:v>2.492782778963587E-2</c:v>
                </c:pt>
                <c:pt idx="659">
                  <c:v>2.4985367848673334E-2</c:v>
                </c:pt>
                <c:pt idx="660">
                  <c:v>2.5058150594363671E-2</c:v>
                </c:pt>
                <c:pt idx="661">
                  <c:v>2.5101104058729007E-2</c:v>
                </c:pt>
                <c:pt idx="662">
                  <c:v>2.5159300209747215E-2</c:v>
                </c:pt>
                <c:pt idx="663">
                  <c:v>2.5217715058385437E-2</c:v>
                </c:pt>
                <c:pt idx="664">
                  <c:v>2.5276348604563736E-2</c:v>
                </c:pt>
                <c:pt idx="665">
                  <c:v>2.5335200848521922E-2</c:v>
                </c:pt>
                <c:pt idx="666">
                  <c:v>2.5394271790339928E-2</c:v>
                </c:pt>
                <c:pt idx="667">
                  <c:v>2.5453561430097693E-2</c:v>
                </c:pt>
                <c:pt idx="668">
                  <c:v>2.5513069767875152E-2</c:v>
                </c:pt>
                <c:pt idx="669">
                  <c:v>2.5572796803912112E-2</c:v>
                </c:pt>
                <c:pt idx="670">
                  <c:v>2.5632739856273901E-2</c:v>
                </c:pt>
                <c:pt idx="671">
                  <c:v>2.5692453718288988E-2</c:v>
                </c:pt>
                <c:pt idx="672">
                  <c:v>2.5751597780097057E-2</c:v>
                </c:pt>
                <c:pt idx="673">
                  <c:v>2.5810172041298429E-2</c:v>
                </c:pt>
                <c:pt idx="674">
                  <c:v>2.5868176501573359E-2</c:v>
                </c:pt>
                <c:pt idx="675">
                  <c:v>2.5925611160682038E-2</c:v>
                </c:pt>
                <c:pt idx="676">
                  <c:v>2.5982476018544531E-2</c:v>
                </c:pt>
                <c:pt idx="677">
                  <c:v>2.6038771074601286E-2</c:v>
                </c:pt>
                <c:pt idx="678">
                  <c:v>2.6094496328692429E-2</c:v>
                </c:pt>
                <c:pt idx="679">
                  <c:v>2.6149651780578154E-2</c:v>
                </c:pt>
                <c:pt idx="680">
                  <c:v>2.6204237429938715E-2</c:v>
                </c:pt>
                <c:pt idx="681">
                  <c:v>2.6275495390857273E-2</c:v>
                </c:pt>
                <c:pt idx="682">
                  <c:v>2.6311699320284987E-2</c:v>
                </c:pt>
                <c:pt idx="683">
                  <c:v>2.6364575560711145E-2</c:v>
                </c:pt>
                <c:pt idx="684">
                  <c:v>2.6416881997652908E-2</c:v>
                </c:pt>
                <c:pt idx="685">
                  <c:v>2.6487180994564596E-2</c:v>
                </c:pt>
                <c:pt idx="686">
                  <c:v>2.6533601342122459E-2</c:v>
                </c:pt>
                <c:pt idx="687">
                  <c:v>2.657038248493393E-2</c:v>
                </c:pt>
                <c:pt idx="688">
                  <c:v>2.6620409705380155E-2</c:v>
                </c:pt>
                <c:pt idx="689">
                  <c:v>2.6669867121142943E-2</c:v>
                </c:pt>
                <c:pt idx="690">
                  <c:v>2.671875473190255E-2</c:v>
                </c:pt>
                <c:pt idx="691">
                  <c:v>2.6767072537499104E-2</c:v>
                </c:pt>
                <c:pt idx="692">
                  <c:v>2.6814820537692796E-2</c:v>
                </c:pt>
                <c:pt idx="693">
                  <c:v>2.6861998732243819E-2</c:v>
                </c:pt>
                <c:pt idx="694">
                  <c:v>2.6908607120912365E-2</c:v>
                </c:pt>
                <c:pt idx="695">
                  <c:v>2.695464570353856E-2</c:v>
                </c:pt>
                <c:pt idx="696">
                  <c:v>2.7000114479882598E-2</c:v>
                </c:pt>
                <c:pt idx="697">
                  <c:v>2.7045013449624733E-2</c:v>
                </c:pt>
                <c:pt idx="698">
                  <c:v>2.708934261268503E-2</c:v>
                </c:pt>
                <c:pt idx="699">
                  <c:v>2.7149582427501429E-2</c:v>
                </c:pt>
                <c:pt idx="700">
                  <c:v>2.7176291517720941E-2</c:v>
                </c:pt>
                <c:pt idx="701">
                  <c:v>2.721891125937681E-2</c:v>
                </c:pt>
                <c:pt idx="702">
                  <c:v>2.7260961193471545E-2</c:v>
                </c:pt>
                <c:pt idx="703">
                  <c:v>2.7302441319765336E-2</c:v>
                </c:pt>
                <c:pt idx="704">
                  <c:v>2.7343351638018376E-2</c:v>
                </c:pt>
                <c:pt idx="705">
                  <c:v>2.7383692148230665E-2</c:v>
                </c:pt>
                <c:pt idx="706">
                  <c:v>2.7423462850082458E-2</c:v>
                </c:pt>
                <c:pt idx="707">
                  <c:v>2.7462663743413884E-2</c:v>
                </c:pt>
                <c:pt idx="708">
                  <c:v>2.7501294827985134E-2</c:v>
                </c:pt>
                <c:pt idx="709">
                  <c:v>2.7539356103636337E-2</c:v>
                </c:pt>
                <c:pt idx="710">
                  <c:v>2.7576847570287555E-2</c:v>
                </c:pt>
                <c:pt idx="711">
                  <c:v>2.7613769227698981E-2</c:v>
                </c:pt>
                <c:pt idx="712">
                  <c:v>2.7650121075550871E-2</c:v>
                </c:pt>
                <c:pt idx="713">
                  <c:v>2.768590311392316E-2</c:v>
                </c:pt>
                <c:pt idx="714">
                  <c:v>2.7721115342496105E-2</c:v>
                </c:pt>
                <c:pt idx="715">
                  <c:v>2.7755757761029898E-2</c:v>
                </c:pt>
                <c:pt idx="716">
                  <c:v>2.7789830369524537E-2</c:v>
                </c:pt>
                <c:pt idx="717">
                  <c:v>2.7823333167820152E-2</c:v>
                </c:pt>
                <c:pt idx="718">
                  <c:v>2.7856266155596998E-2</c:v>
                </c:pt>
                <c:pt idx="719">
                  <c:v>2.7888629332775139E-2</c:v>
                </c:pt>
                <c:pt idx="720">
                  <c:v>2.7920422699354575E-2</c:v>
                </c:pt>
                <c:pt idx="721">
                  <c:v>2.7951646254935625E-2</c:v>
                </c:pt>
                <c:pt idx="722">
                  <c:v>2.7982299999438354E-2</c:v>
                </c:pt>
                <c:pt idx="723">
                  <c:v>2.8012584135597152E-2</c:v>
                </c:pt>
                <c:pt idx="724">
                  <c:v>2.8042760345527995E-2</c:v>
                </c:pt>
                <c:pt idx="725">
                  <c:v>2.8072830205569943E-2</c:v>
                </c:pt>
                <c:pt idx="726">
                  <c:v>2.8102793715802932E-2</c:v>
                </c:pt>
                <c:pt idx="727">
                  <c:v>2.8132650876147025E-2</c:v>
                </c:pt>
                <c:pt idx="728">
                  <c:v>2.8162401686602223E-2</c:v>
                </c:pt>
                <c:pt idx="729">
                  <c:v>2.819204614708859E-2</c:v>
                </c:pt>
                <c:pt idx="730">
                  <c:v>2.8221584257686061E-2</c:v>
                </c:pt>
                <c:pt idx="731">
                  <c:v>2.8261623210186215E-2</c:v>
                </c:pt>
                <c:pt idx="732">
                  <c:v>2.8280341428894573E-2</c:v>
                </c:pt>
                <c:pt idx="733">
                  <c:v>2.832011610143681E-2</c:v>
                </c:pt>
                <c:pt idx="734">
                  <c:v>2.8338673199828079E-2</c:v>
                </c:pt>
                <c:pt idx="735">
                  <c:v>2.8367679560261649E-2</c:v>
                </c:pt>
                <c:pt idx="736">
                  <c:v>2.839657957048658E-2</c:v>
                </c:pt>
                <c:pt idx="737">
                  <c:v>2.844124350630306E-2</c:v>
                </c:pt>
                <c:pt idx="738">
                  <c:v>2.847448636390304E-2</c:v>
                </c:pt>
                <c:pt idx="739">
                  <c:v>2.8493042082731179E-2</c:v>
                </c:pt>
                <c:pt idx="740">
                  <c:v>2.8524648087957516E-2</c:v>
                </c:pt>
                <c:pt idx="741">
                  <c:v>2.8549833176931827E-2</c:v>
                </c:pt>
                <c:pt idx="742">
                  <c:v>2.8578069180040799E-2</c:v>
                </c:pt>
                <c:pt idx="743">
                  <c:v>2.8606198820364526E-2</c:v>
                </c:pt>
                <c:pt idx="744">
                  <c:v>2.8634222097876361E-2</c:v>
                </c:pt>
                <c:pt idx="745">
                  <c:v>2.8665269469936305E-2</c:v>
                </c:pt>
                <c:pt idx="746">
                  <c:v>2.8689949564011386E-2</c:v>
                </c:pt>
                <c:pt idx="747">
                  <c:v>2.8717653752501349E-2</c:v>
                </c:pt>
                <c:pt idx="748">
                  <c:v>2.8745251577886322E-2</c:v>
                </c:pt>
                <c:pt idx="749">
                  <c:v>2.8772743040006432E-2</c:v>
                </c:pt>
                <c:pt idx="750">
                  <c:v>2.8800128138888326E-2</c:v>
                </c:pt>
                <c:pt idx="751">
                  <c:v>2.882740687437213E-2</c:v>
                </c:pt>
                <c:pt idx="752">
                  <c:v>2.8854579246457845E-2</c:v>
                </c:pt>
                <c:pt idx="753">
                  <c:v>2.8890894508188936E-2</c:v>
                </c:pt>
                <c:pt idx="754">
                  <c:v>2.8908604899982038E-2</c:v>
                </c:pt>
                <c:pt idx="755">
                  <c:v>2.8938534523281767E-2</c:v>
                </c:pt>
                <c:pt idx="756">
                  <c:v>2.8962205098954641E-2</c:v>
                </c:pt>
                <c:pt idx="757">
                  <c:v>2.8988845652770934E-2</c:v>
                </c:pt>
                <c:pt idx="758">
                  <c:v>2.9015379842736166E-2</c:v>
                </c:pt>
                <c:pt idx="759">
                  <c:v>2.9044862182139308E-2</c:v>
                </c:pt>
                <c:pt idx="760">
                  <c:v>2.9068129130767062E-2</c:v>
                </c:pt>
                <c:pt idx="761">
                  <c:v>2.9094344228726143E-2</c:v>
                </c:pt>
                <c:pt idx="762">
                  <c:v>2.9120452962541066E-2</c:v>
                </c:pt>
                <c:pt idx="763">
                  <c:v>2.9146455332105248E-2</c:v>
                </c:pt>
                <c:pt idx="764">
                  <c:v>2.9175378415200459E-2</c:v>
                </c:pt>
                <c:pt idx="765">
                  <c:v>2.9198140978374809E-2</c:v>
                </c:pt>
                <c:pt idx="766">
                  <c:v>2.9223824254946962E-2</c:v>
                </c:pt>
                <c:pt idx="767">
                  <c:v>2.924940116700192E-2</c:v>
                </c:pt>
                <c:pt idx="768">
                  <c:v>2.9274871714486395E-2</c:v>
                </c:pt>
                <c:pt idx="769">
                  <c:v>2.9300235897347093E-2</c:v>
                </c:pt>
                <c:pt idx="770">
                  <c:v>2.9325493715557371E-2</c:v>
                </c:pt>
                <c:pt idx="771">
                  <c:v>2.9350645168984002E-2</c:v>
                </c:pt>
                <c:pt idx="772">
                  <c:v>2.9378673085158624E-2</c:v>
                </c:pt>
                <c:pt idx="773">
                  <c:v>2.9403606246574121E-2</c:v>
                </c:pt>
                <c:pt idx="774">
                  <c:v>2.9425461340055747E-2</c:v>
                </c:pt>
                <c:pt idx="775">
                  <c:v>2.945010610681642E-2</c:v>
                </c:pt>
                <c:pt idx="776">
                  <c:v>2.947439558705689E-2</c:v>
                </c:pt>
                <c:pt idx="777">
                  <c:v>2.9498321919865234E-2</c:v>
                </c:pt>
                <c:pt idx="778">
                  <c:v>2.9524762677242133E-2</c:v>
                </c:pt>
                <c:pt idx="779">
                  <c:v>2.9545085142386185E-2</c:v>
                </c:pt>
                <c:pt idx="780">
                  <c:v>2.9567922031672467E-2</c:v>
                </c:pt>
                <c:pt idx="781">
                  <c:v>2.9590395772673972E-2</c:v>
                </c:pt>
                <c:pt idx="782">
                  <c:v>2.9612506365230828E-2</c:v>
                </c:pt>
                <c:pt idx="783">
                  <c:v>2.9637963042583593E-2</c:v>
                </c:pt>
                <c:pt idx="784">
                  <c:v>2.9655638104078008E-2</c:v>
                </c:pt>
                <c:pt idx="785">
                  <c:v>2.9676659250021942E-2</c:v>
                </c:pt>
                <c:pt idx="786">
                  <c:v>2.9697317246695221E-2</c:v>
                </c:pt>
                <c:pt idx="787">
                  <c:v>2.9717612093911328E-2</c:v>
                </c:pt>
                <c:pt idx="788">
                  <c:v>2.9737543791537036E-2</c:v>
                </c:pt>
                <c:pt idx="789">
                  <c:v>2.9762333331690982E-2</c:v>
                </c:pt>
                <c:pt idx="790">
                  <c:v>2.9778904967154851E-2</c:v>
                </c:pt>
                <c:pt idx="791">
                  <c:v>2.9795159984820074E-2</c:v>
                </c:pt>
                <c:pt idx="792">
                  <c:v>2.9816177517980602E-2</c:v>
                </c:pt>
                <c:pt idx="793">
                  <c:v>2.9831755028988383E-2</c:v>
                </c:pt>
                <c:pt idx="794">
                  <c:v>2.9849507825154831E-2</c:v>
                </c:pt>
                <c:pt idx="795">
                  <c:v>2.9866897470531839E-2</c:v>
                </c:pt>
                <c:pt idx="796">
                  <c:v>2.98839239648796E-2</c:v>
                </c:pt>
                <c:pt idx="797">
                  <c:v>2.9903003247306881E-2</c:v>
                </c:pt>
                <c:pt idx="798">
                  <c:v>2.9916887500061051E-2</c:v>
                </c:pt>
                <c:pt idx="799">
                  <c:v>2.9932824540574998E-2</c:v>
                </c:pt>
                <c:pt idx="800">
                  <c:v>2.9948398429500145E-2</c:v>
                </c:pt>
                <c:pt idx="801">
                  <c:v>2.9963609166703264E-2</c:v>
                </c:pt>
                <c:pt idx="802">
                  <c:v>2.9978456752077776E-2</c:v>
                </c:pt>
                <c:pt idx="803">
                  <c:v>2.9992941185437161E-2</c:v>
                </c:pt>
                <c:pt idx="804">
                  <c:v>3.0010503925206322E-2</c:v>
                </c:pt>
                <c:pt idx="805">
                  <c:v>3.0020820595630937E-2</c:v>
                </c:pt>
                <c:pt idx="806">
                  <c:v>3.0034215572252165E-2</c:v>
                </c:pt>
                <c:pt idx="807">
                  <c:v>3.0049416130124573E-2</c:v>
                </c:pt>
                <c:pt idx="808">
                  <c:v>3.0059916067850523E-2</c:v>
                </c:pt>
                <c:pt idx="809">
                  <c:v>3.0072221586587844E-2</c:v>
                </c:pt>
                <c:pt idx="810">
                  <c:v>3.0084163952510679E-2</c:v>
                </c:pt>
                <c:pt idx="811">
                  <c:v>3.009781218332952E-2</c:v>
                </c:pt>
                <c:pt idx="812">
                  <c:v>3.0106959225353336E-2</c:v>
                </c:pt>
                <c:pt idx="813">
                  <c:v>3.0117812132086641E-2</c:v>
                </c:pt>
                <c:pt idx="814">
                  <c:v>3.0128301885579134E-2</c:v>
                </c:pt>
                <c:pt idx="815">
                  <c:v>3.0138428485697588E-2</c:v>
                </c:pt>
                <c:pt idx="816">
                  <c:v>3.0148191932362067E-2</c:v>
                </c:pt>
                <c:pt idx="817">
                  <c:v>3.0157592225519281E-2</c:v>
                </c:pt>
                <c:pt idx="818">
                  <c:v>3.0166629365062647E-2</c:v>
                </c:pt>
                <c:pt idx="819">
                  <c:v>3.017530335085894E-2</c:v>
                </c:pt>
                <c:pt idx="820">
                  <c:v>3.0183614182908158E-2</c:v>
                </c:pt>
                <c:pt idx="821">
                  <c:v>3.0191561861130367E-2</c:v>
                </c:pt>
                <c:pt idx="822">
                  <c:v>3.0199146385365694E-2</c:v>
                </c:pt>
                <c:pt idx="823">
                  <c:v>3.0206367755640784E-2</c:v>
                </c:pt>
                <c:pt idx="824">
                  <c:v>3.0214967587407493E-2</c:v>
                </c:pt>
                <c:pt idx="825">
                  <c:v>3.0221437252830885E-2</c:v>
                </c:pt>
                <c:pt idx="826">
                  <c:v>3.0225852941825337E-2</c:v>
                </c:pt>
                <c:pt idx="827">
                  <c:v>3.0231791250336926E-2</c:v>
                </c:pt>
                <c:pt idx="828">
                  <c:v>3.0237886008235293E-2</c:v>
                </c:pt>
                <c:pt idx="829">
                  <c:v>3.0244153624128245E-2</c:v>
                </c:pt>
                <c:pt idx="830">
                  <c:v>3.025233271332084E-2</c:v>
                </c:pt>
                <c:pt idx="831">
                  <c:v>3.0257207429791322E-2</c:v>
                </c:pt>
                <c:pt idx="832">
                  <c:v>3.0263993619641383E-2</c:v>
                </c:pt>
                <c:pt idx="833">
                  <c:v>3.0270952667539319E-2</c:v>
                </c:pt>
                <c:pt idx="834">
                  <c:v>3.0278084573565067E-2</c:v>
                </c:pt>
                <c:pt idx="835">
                  <c:v>3.028495919651597E-2</c:v>
                </c:pt>
                <c:pt idx="836">
                  <c:v>3.0292866959973352E-2</c:v>
                </c:pt>
                <c:pt idx="837">
                  <c:v>3.0300517440435826E-2</c:v>
                </c:pt>
                <c:pt idx="838">
                  <c:v>3.0308340779106047E-2</c:v>
                </c:pt>
                <c:pt idx="839">
                  <c:v>3.0316336976063951E-2</c:v>
                </c:pt>
                <c:pt idx="840">
                  <c:v>3.0324506031256249E-2</c:v>
                </c:pt>
                <c:pt idx="841">
                  <c:v>3.0336612023635467E-2</c:v>
                </c:pt>
                <c:pt idx="842">
                  <c:v>3.0343257146863145E-2</c:v>
                </c:pt>
                <c:pt idx="843">
                  <c:v>3.0350050346958923E-2</c:v>
                </c:pt>
                <c:pt idx="844">
                  <c:v>3.0360831441322844E-2</c:v>
                </c:pt>
                <c:pt idx="845">
                  <c:v>3.0367944182865259E-2</c:v>
                </c:pt>
                <c:pt idx="846">
                  <c:v>3.0377150388556373E-2</c:v>
                </c:pt>
                <c:pt idx="847">
                  <c:v>3.0386529452801625E-2</c:v>
                </c:pt>
                <c:pt idx="848">
                  <c:v>3.0396081375627659E-2</c:v>
                </c:pt>
                <c:pt idx="849">
                  <c:v>3.0407792460656058E-2</c:v>
                </c:pt>
                <c:pt idx="850">
                  <c:v>3.0415703797181948E-2</c:v>
                </c:pt>
                <c:pt idx="851">
                  <c:v>3.0425774296043429E-2</c:v>
                </c:pt>
                <c:pt idx="852">
                  <c:v>3.0436017653645564E-2</c:v>
                </c:pt>
                <c:pt idx="853">
                  <c:v>3.0446433870041645E-2</c:v>
                </c:pt>
                <c:pt idx="854">
                  <c:v>3.0457022945284962E-2</c:v>
                </c:pt>
                <c:pt idx="855">
                  <c:v>3.0469869879361511E-2</c:v>
                </c:pt>
                <c:pt idx="856">
                  <c:v>3.0478719672526466E-2</c:v>
                </c:pt>
                <c:pt idx="857">
                  <c:v>3.048982732460459E-2</c:v>
                </c:pt>
                <c:pt idx="858">
                  <c:v>3.0501107835689822E-2</c:v>
                </c:pt>
                <c:pt idx="859">
                  <c:v>3.0512561205862099E-2</c:v>
                </c:pt>
                <c:pt idx="860">
                  <c:v>3.0526319585411077E-2</c:v>
                </c:pt>
                <c:pt idx="861">
                  <c:v>3.0535986523680947E-2</c:v>
                </c:pt>
                <c:pt idx="862">
                  <c:v>3.05479584714341E-2</c:v>
                </c:pt>
                <c:pt idx="863">
                  <c:v>3.0562275519960824E-2</c:v>
                </c:pt>
                <c:pt idx="864">
                  <c:v>3.0572420944814382E-2</c:v>
                </c:pt>
                <c:pt idx="865">
                  <c:v>3.0584911470548093E-2</c:v>
                </c:pt>
                <c:pt idx="866">
                  <c:v>3.0597574855768528E-2</c:v>
                </c:pt>
                <c:pt idx="867">
                  <c:v>3.0610411100449042E-2</c:v>
                </c:pt>
                <c:pt idx="868">
                  <c:v>3.0623420204696217E-2</c:v>
                </c:pt>
                <c:pt idx="869">
                  <c:v>3.0636602168563343E-2</c:v>
                </c:pt>
                <c:pt idx="870">
                  <c:v>3.0649956992103711E-2</c:v>
                </c:pt>
                <c:pt idx="871">
                  <c:v>3.0663484675370611E-2</c:v>
                </c:pt>
                <c:pt idx="872">
                  <c:v>3.067718521839069E-2</c:v>
                </c:pt>
                <c:pt idx="873">
                  <c:v>3.0691058621270528E-2</c:v>
                </c:pt>
                <c:pt idx="874">
                  <c:v>3.0705104884063417E-2</c:v>
                </c:pt>
                <c:pt idx="875">
                  <c:v>3.0719324006822646E-2</c:v>
                </c:pt>
                <c:pt idx="876">
                  <c:v>3.0736063536278557E-2</c:v>
                </c:pt>
                <c:pt idx="877">
                  <c:v>3.0750641970997972E-2</c:v>
                </c:pt>
                <c:pt idx="878">
                  <c:v>3.0763018535484576E-2</c:v>
                </c:pt>
                <c:pt idx="879">
                  <c:v>3.0777860515636135E-2</c:v>
                </c:pt>
                <c:pt idx="880">
                  <c:v>3.0792578162737172E-2</c:v>
                </c:pt>
                <c:pt idx="881">
                  <c:v>3.0807148615688007E-2</c:v>
                </c:pt>
                <c:pt idx="882">
                  <c:v>3.082157187443535E-2</c:v>
                </c:pt>
                <c:pt idx="883">
                  <c:v>3.0838181784935692E-2</c:v>
                </c:pt>
                <c:pt idx="884">
                  <c:v>3.084997680913304E-2</c:v>
                </c:pt>
                <c:pt idx="885">
                  <c:v>3.0863958484976806E-2</c:v>
                </c:pt>
                <c:pt idx="886">
                  <c:v>3.0877792966403916E-2</c:v>
                </c:pt>
                <c:pt idx="887">
                  <c:v>3.0893776809459705E-2</c:v>
                </c:pt>
                <c:pt idx="888">
                  <c:v>3.09050203458483E-2</c:v>
                </c:pt>
                <c:pt idx="889">
                  <c:v>3.0918413243758991E-2</c:v>
                </c:pt>
                <c:pt idx="890">
                  <c:v>3.0931658947039864E-2</c:v>
                </c:pt>
                <c:pt idx="891">
                  <c:v>3.0944757455690919E-2</c:v>
                </c:pt>
                <c:pt idx="892">
                  <c:v>3.095770876963222E-2</c:v>
                </c:pt>
                <c:pt idx="893">
                  <c:v>3.0970512888810475E-2</c:v>
                </c:pt>
                <c:pt idx="894">
                  <c:v>3.0988110042864392E-2</c:v>
                </c:pt>
                <c:pt idx="895">
                  <c:v>3.099832756401355E-2</c:v>
                </c:pt>
                <c:pt idx="896">
                  <c:v>3.101062489692552E-2</c:v>
                </c:pt>
                <c:pt idx="897">
                  <c:v>3.1022775059241781E-2</c:v>
                </c:pt>
                <c:pt idx="898">
                  <c:v>3.1034778051202139E-2</c:v>
                </c:pt>
                <c:pt idx="899">
                  <c:v>3.1046633872726659E-2</c:v>
                </c:pt>
                <c:pt idx="900">
                  <c:v>3.1058342523815341E-2</c:v>
                </c:pt>
                <c:pt idx="901">
                  <c:v>3.1069904004228377E-2</c:v>
                </c:pt>
                <c:pt idx="902">
                  <c:v>3.1081318314285511E-2</c:v>
                </c:pt>
                <c:pt idx="903">
                  <c:v>3.1092585453826871E-2</c:v>
                </c:pt>
                <c:pt idx="904">
                  <c:v>3.1103705422772521E-2</c:v>
                </c:pt>
                <c:pt idx="905">
                  <c:v>3.1114678221282333E-2</c:v>
                </c:pt>
                <c:pt idx="906">
                  <c:v>3.1125503849116498E-2</c:v>
                </c:pt>
                <c:pt idx="907">
                  <c:v>3.113618230643489E-2</c:v>
                </c:pt>
                <c:pt idx="908">
                  <c:v>3.1146713593077635E-2</c:v>
                </c:pt>
                <c:pt idx="909">
                  <c:v>3.1157097709204606E-2</c:v>
                </c:pt>
                <c:pt idx="910">
                  <c:v>3.117023246496764E-2</c:v>
                </c:pt>
                <c:pt idx="911">
                  <c:v>3.1180280191058785E-2</c:v>
                </c:pt>
                <c:pt idx="912">
                  <c:v>3.1190180746634155E-2</c:v>
                </c:pt>
                <c:pt idx="913">
                  <c:v>3.1199934131374008E-2</c:v>
                </c:pt>
                <c:pt idx="914">
                  <c:v>3.1209540345598086E-2</c:v>
                </c:pt>
                <c:pt idx="915">
                  <c:v>3.1218999389146518E-2</c:v>
                </c:pt>
                <c:pt idx="916">
                  <c:v>3.1228311261939368E-2</c:v>
                </c:pt>
                <c:pt idx="917">
                  <c:v>3.1237475964056571E-2</c:v>
                </c:pt>
                <c:pt idx="918">
                  <c:v>3.1246493495418193E-2</c:v>
                </c:pt>
                <c:pt idx="919">
                  <c:v>3.1255363856104168E-2</c:v>
                </c:pt>
                <c:pt idx="920">
                  <c:v>3.1270008673782712E-2</c:v>
                </c:pt>
                <c:pt idx="921">
                  <c:v>3.1272663065209372E-2</c:v>
                </c:pt>
                <c:pt idx="922">
                  <c:v>3.1281091913708536E-2</c:v>
                </c:pt>
                <c:pt idx="923">
                  <c:v>3.1289373591452119E-2</c:v>
                </c:pt>
                <c:pt idx="924">
                  <c:v>3.1297508098360183E-2</c:v>
                </c:pt>
                <c:pt idx="925">
                  <c:v>3.1305495434512665E-2</c:v>
                </c:pt>
                <c:pt idx="926">
                  <c:v>3.1313335599829628E-2</c:v>
                </c:pt>
                <c:pt idx="927">
                  <c:v>3.1321028594391009E-2</c:v>
                </c:pt>
                <c:pt idx="928">
                  <c:v>3.1328574418116872E-2</c:v>
                </c:pt>
                <c:pt idx="929">
                  <c:v>3.1335973071007217E-2</c:v>
                </c:pt>
                <c:pt idx="930">
                  <c:v>3.1343226096067767E-2</c:v>
                </c:pt>
                <c:pt idx="931">
                  <c:v>3.1350376697378834E-2</c:v>
                </c:pt>
                <c:pt idx="932">
                  <c:v>3.1357444933695078E-2</c:v>
                </c:pt>
                <c:pt idx="933">
                  <c:v>3.1364430805336241E-2</c:v>
                </c:pt>
                <c:pt idx="934">
                  <c:v>3.1371334311982579E-2</c:v>
                </c:pt>
                <c:pt idx="935">
                  <c:v>3.1378155453793966E-2</c:v>
                </c:pt>
                <c:pt idx="936">
                  <c:v>3.1384894230850335E-2</c:v>
                </c:pt>
                <c:pt idx="937">
                  <c:v>3.1391550642991817E-2</c:v>
                </c:pt>
                <c:pt idx="938">
                  <c:v>3.139812469021841E-2</c:v>
                </c:pt>
                <c:pt idx="939">
                  <c:v>3.140461637261005E-2</c:v>
                </c:pt>
                <c:pt idx="940">
                  <c:v>3.1411025690086802E-2</c:v>
                </c:pt>
                <c:pt idx="941">
                  <c:v>3.1421886853149061E-2</c:v>
                </c:pt>
                <c:pt idx="942">
                  <c:v>3.1423597230455513E-2</c:v>
                </c:pt>
                <c:pt idx="943">
                  <c:v>3.1429759453267536E-2</c:v>
                </c:pt>
                <c:pt idx="944">
                  <c:v>3.1435839311244607E-2</c:v>
                </c:pt>
                <c:pt idx="945">
                  <c:v>3.1445226963020545E-2</c:v>
                </c:pt>
                <c:pt idx="946">
                  <c:v>3.1452173767139158E-2</c:v>
                </c:pt>
                <c:pt idx="947">
                  <c:v>3.1453584695606551E-2</c:v>
                </c:pt>
                <c:pt idx="948">
                  <c:v>3.1459335093924068E-2</c:v>
                </c:pt>
                <c:pt idx="949">
                  <c:v>3.1465003127326696E-2</c:v>
                </c:pt>
                <c:pt idx="950">
                  <c:v>3.1470588795814436E-2</c:v>
                </c:pt>
                <c:pt idx="951">
                  <c:v>3.1476092099387287E-2</c:v>
                </c:pt>
                <c:pt idx="952">
                  <c:v>3.148151303804525E-2</c:v>
                </c:pt>
                <c:pt idx="953">
                  <c:v>3.1486851611708389E-2</c:v>
                </c:pt>
                <c:pt idx="954">
                  <c:v>3.1492107820456638E-2</c:v>
                </c:pt>
                <c:pt idx="955">
                  <c:v>3.1497281664369936E-2</c:v>
                </c:pt>
                <c:pt idx="956">
                  <c:v>3.1502373143208473E-2</c:v>
                </c:pt>
                <c:pt idx="957">
                  <c:v>3.1507382257132122E-2</c:v>
                </c:pt>
                <c:pt idx="958">
                  <c:v>3.1512309006140882E-2</c:v>
                </c:pt>
                <c:pt idx="959">
                  <c:v>3.1524040158078748E-2</c:v>
                </c:pt>
                <c:pt idx="960">
                  <c:v>3.1521915409333801E-2</c:v>
                </c:pt>
                <c:pt idx="961">
                  <c:v>3.1526595063358087E-2</c:v>
                </c:pt>
                <c:pt idx="962">
                  <c:v>3.1531192352547421E-2</c:v>
                </c:pt>
                <c:pt idx="963">
                  <c:v>3.1535707276741931E-2</c:v>
                </c:pt>
                <c:pt idx="964">
                  <c:v>3.1540139836021552E-2</c:v>
                </c:pt>
                <c:pt idx="965">
                  <c:v>3.1544490030226413E-2</c:v>
                </c:pt>
                <c:pt idx="966">
                  <c:v>3.1548757859516385E-2</c:v>
                </c:pt>
                <c:pt idx="967">
                  <c:v>3.1552943323811533E-2</c:v>
                </c:pt>
                <c:pt idx="968">
                  <c:v>3.1557046423111856E-2</c:v>
                </c:pt>
                <c:pt idx="969">
                  <c:v>3.1561067157497291E-2</c:v>
                </c:pt>
                <c:pt idx="970">
                  <c:v>3.1565005526887902E-2</c:v>
                </c:pt>
                <c:pt idx="971">
                  <c:v>3.1568861531203751E-2</c:v>
                </c:pt>
                <c:pt idx="972">
                  <c:v>3.1577585957385246E-2</c:v>
                </c:pt>
                <c:pt idx="973">
                  <c:v>3.1576326444930913E-2</c:v>
                </c:pt>
                <c:pt idx="974">
                  <c:v>3.1579935354342226E-2</c:v>
                </c:pt>
                <c:pt idx="975">
                  <c:v>3.1583461898678777E-2</c:v>
                </c:pt>
                <c:pt idx="976">
                  <c:v>3.1586906078100441E-2</c:v>
                </c:pt>
                <c:pt idx="977">
                  <c:v>3.1590267892447343E-2</c:v>
                </c:pt>
                <c:pt idx="978">
                  <c:v>3.1593547341879358E-2</c:v>
                </c:pt>
                <c:pt idx="979">
                  <c:v>3.1596744426156675E-2</c:v>
                </c:pt>
                <c:pt idx="980">
                  <c:v>3.1599859145599041E-2</c:v>
                </c:pt>
                <c:pt idx="981">
                  <c:v>3.1602891499966645E-2</c:v>
                </c:pt>
                <c:pt idx="982">
                  <c:v>3.160584148925949E-2</c:v>
                </c:pt>
                <c:pt idx="983">
                  <c:v>3.1608709113637445E-2</c:v>
                </c:pt>
                <c:pt idx="984">
                  <c:v>3.1611494372940641E-2</c:v>
                </c:pt>
                <c:pt idx="985">
                  <c:v>3.1614197267169075E-2</c:v>
                </c:pt>
                <c:pt idx="986">
                  <c:v>3.1616817796402685E-2</c:v>
                </c:pt>
                <c:pt idx="987">
                  <c:v>3.1619355960641471E-2</c:v>
                </c:pt>
                <c:pt idx="988">
                  <c:v>3.1621811759805496E-2</c:v>
                </c:pt>
                <c:pt idx="989">
                  <c:v>3.1624185194054633E-2</c:v>
                </c:pt>
                <c:pt idx="990">
                  <c:v>3.1626476263149073E-2</c:v>
                </c:pt>
                <c:pt idx="991">
                  <c:v>3.1628684967328624E-2</c:v>
                </c:pt>
                <c:pt idx="992">
                  <c:v>3.1630811306353479E-2</c:v>
                </c:pt>
                <c:pt idx="993">
                  <c:v>3.1636203314420186E-2</c:v>
                </c:pt>
                <c:pt idx="994">
                  <c:v>3.1634816889418715E-2</c:v>
                </c:pt>
                <c:pt idx="995">
                  <c:v>3.1636696133379161E-2</c:v>
                </c:pt>
                <c:pt idx="996">
                  <c:v>3.1638493012344782E-2</c:v>
                </c:pt>
                <c:pt idx="997">
                  <c:v>3.1646242915176259E-2</c:v>
                </c:pt>
                <c:pt idx="998">
                  <c:v>3.1646349680181096E-2</c:v>
                </c:pt>
                <c:pt idx="999">
                  <c:v>3.1643389458952953E-2</c:v>
                </c:pt>
                <c:pt idx="1000">
                  <c:v>3.1644856877779404E-2</c:v>
                </c:pt>
                <c:pt idx="1001">
                  <c:v>3.1646241931451158E-2</c:v>
                </c:pt>
                <c:pt idx="1002">
                  <c:v>3.1647544620128087E-2</c:v>
                </c:pt>
                <c:pt idx="1003">
                  <c:v>3.1648764943730257E-2</c:v>
                </c:pt>
                <c:pt idx="1004">
                  <c:v>3.1649902902337601E-2</c:v>
                </c:pt>
                <c:pt idx="1005">
                  <c:v>3.1650958495950121E-2</c:v>
                </c:pt>
                <c:pt idx="1006">
                  <c:v>3.1651931724407945E-2</c:v>
                </c:pt>
                <c:pt idx="1007">
                  <c:v>3.1652822587791007E-2</c:v>
                </c:pt>
                <c:pt idx="1008">
                  <c:v>3.1653631086339118E-2</c:v>
                </c:pt>
                <c:pt idx="1009">
                  <c:v>3.1654357219652596E-2</c:v>
                </c:pt>
                <c:pt idx="1010">
                  <c:v>3.1660735544704721E-2</c:v>
                </c:pt>
                <c:pt idx="1011">
                  <c:v>3.1655562391215142E-2</c:v>
                </c:pt>
                <c:pt idx="1012">
                  <c:v>3.165604142946421E-2</c:v>
                </c:pt>
                <c:pt idx="1013">
                  <c:v>3.1656438102558582E-2</c:v>
                </c:pt>
                <c:pt idx="1014">
                  <c:v>3.1656752410658129E-2</c:v>
                </c:pt>
                <c:pt idx="1015">
                  <c:v>3.1656984353762851E-2</c:v>
                </c:pt>
                <c:pt idx="1016">
                  <c:v>3.1657133931712877E-2</c:v>
                </c:pt>
                <c:pt idx="1017">
                  <c:v>3.1657201144668079E-2</c:v>
                </c:pt>
                <c:pt idx="1018">
                  <c:v>3.1657185992628456E-2</c:v>
                </c:pt>
                <c:pt idx="1019">
                  <c:v>3.1657088475434136E-2</c:v>
                </c:pt>
                <c:pt idx="1020">
                  <c:v>3.1656908593244992E-2</c:v>
                </c:pt>
                <c:pt idx="1021">
                  <c:v>3.1656646345981088E-2</c:v>
                </c:pt>
                <c:pt idx="1022">
                  <c:v>3.1656301733642422E-2</c:v>
                </c:pt>
                <c:pt idx="1023">
                  <c:v>3.1655874756308933E-2</c:v>
                </c:pt>
                <c:pt idx="1024">
                  <c:v>3.1655365413820746E-2</c:v>
                </c:pt>
                <c:pt idx="1025">
                  <c:v>3.1654773706417672E-2</c:v>
                </c:pt>
                <c:pt idx="1026">
                  <c:v>3.1654099633939836E-2</c:v>
                </c:pt>
                <c:pt idx="1027">
                  <c:v>3.165334319638724E-2</c:v>
                </c:pt>
                <c:pt idx="1028">
                  <c:v>3.1652504393759884E-2</c:v>
                </c:pt>
                <c:pt idx="1029">
                  <c:v>3.1651583226057767E-2</c:v>
                </c:pt>
                <c:pt idx="1030">
                  <c:v>3.1650579693360825E-2</c:v>
                </c:pt>
                <c:pt idx="1031">
                  <c:v>3.1649493795589123E-2</c:v>
                </c:pt>
                <c:pt idx="1032">
                  <c:v>3.1648325532822597E-2</c:v>
                </c:pt>
                <c:pt idx="1033">
                  <c:v>3.1647074904981309E-2</c:v>
                </c:pt>
                <c:pt idx="1034">
                  <c:v>3.1645741912065262E-2</c:v>
                </c:pt>
                <c:pt idx="1035">
                  <c:v>3.164435992825787E-2</c:v>
                </c:pt>
                <c:pt idx="1036">
                  <c:v>3.1642972576504391E-2</c:v>
                </c:pt>
                <c:pt idx="1037">
                  <c:v>3.1641580119394774E-2</c:v>
                </c:pt>
                <c:pt idx="1038">
                  <c:v>3.1640182557088892E-2</c:v>
                </c:pt>
                <c:pt idx="1039">
                  <c:v>3.1638779889586743E-2</c:v>
                </c:pt>
                <c:pt idx="1040">
                  <c:v>3.1637372116728457E-2</c:v>
                </c:pt>
                <c:pt idx="1041">
                  <c:v>3.1635959238673905E-2</c:v>
                </c:pt>
                <c:pt idx="1042">
                  <c:v>3.1634541255423088E-2</c:v>
                </c:pt>
                <c:pt idx="1043">
                  <c:v>3.1635490202450711E-2</c:v>
                </c:pt>
                <c:pt idx="1044">
                  <c:v>3.1631689973092847E-2</c:v>
                </c:pt>
                <c:pt idx="1045">
                  <c:v>3.1632625289024219E-2</c:v>
                </c:pt>
                <c:pt idx="1046">
                  <c:v>3.1628818269897607E-2</c:v>
                </c:pt>
                <c:pt idx="1047">
                  <c:v>3.1627374760425653E-2</c:v>
                </c:pt>
                <c:pt idx="1048">
                  <c:v>3.1625926145757433E-2</c:v>
                </c:pt>
                <c:pt idx="1049">
                  <c:v>3.1630897625012366E-2</c:v>
                </c:pt>
                <c:pt idx="1050">
                  <c:v>3.1621968456940763E-2</c:v>
                </c:pt>
                <c:pt idx="1051">
                  <c:v>3.1623908001785495E-2</c:v>
                </c:pt>
                <c:pt idx="1052">
                  <c:v>3.162372073812092E-2</c:v>
                </c:pt>
                <c:pt idx="1053">
                  <c:v>3.1620961390377289E-2</c:v>
                </c:pt>
                <c:pt idx="1054">
                  <c:v>3.1619480425479907E-2</c:v>
                </c:pt>
                <c:pt idx="1055">
                  <c:v>3.1617994354453671E-2</c:v>
                </c:pt>
                <c:pt idx="1056">
                  <c:v>3.1616503177298583E-2</c:v>
                </c:pt>
                <c:pt idx="1057">
                  <c:v>3.1616287906710561E-2</c:v>
                </c:pt>
                <c:pt idx="1058">
                  <c:v>3.1613505504655137E-2</c:v>
                </c:pt>
                <c:pt idx="1059">
                  <c:v>3.1611999009140135E-2</c:v>
                </c:pt>
                <c:pt idx="1060">
                  <c:v>3.1610487407522925E-2</c:v>
                </c:pt>
                <c:pt idx="1061">
                  <c:v>3.1608970699750216E-2</c:v>
                </c:pt>
                <c:pt idx="1062">
                  <c:v>3.1607448885901945E-2</c:v>
                </c:pt>
                <c:pt idx="1063">
                  <c:v>3.1605921965871531E-2</c:v>
                </c:pt>
                <c:pt idx="1064">
                  <c:v>3.1604389939738908E-2</c:v>
                </c:pt>
                <c:pt idx="1065">
                  <c:v>3.1599418751317998E-2</c:v>
                </c:pt>
                <c:pt idx="1066">
                  <c:v>3.1601310569140395E-2</c:v>
                </c:pt>
                <c:pt idx="1067">
                  <c:v>3.1601039251492047E-2</c:v>
                </c:pt>
                <c:pt idx="1068">
                  <c:v>3.1598210774053115E-2</c:v>
                </c:pt>
                <c:pt idx="1069">
                  <c:v>3.1596653217302872E-2</c:v>
                </c:pt>
                <c:pt idx="1070">
                  <c:v>3.1595090554450422E-2</c:v>
                </c:pt>
                <c:pt idx="1071">
                  <c:v>3.1594796805651804E-2</c:v>
                </c:pt>
                <c:pt idx="1072">
                  <c:v>3.1591949910358963E-2</c:v>
                </c:pt>
                <c:pt idx="1073">
                  <c:v>3.1590371929173244E-2</c:v>
                </c:pt>
                <c:pt idx="1074">
                  <c:v>3.1588788841805382E-2</c:v>
                </c:pt>
                <c:pt idx="1075">
                  <c:v>3.1587200648361957E-2</c:v>
                </c:pt>
                <c:pt idx="1076">
                  <c:v>3.1585607348789679E-2</c:v>
                </c:pt>
                <c:pt idx="1077">
                  <c:v>3.1584008943088548E-2</c:v>
                </c:pt>
                <c:pt idx="1078">
                  <c:v>3.1582405431258564E-2</c:v>
                </c:pt>
                <c:pt idx="1079">
                  <c:v>3.1580796813326373E-2</c:v>
                </c:pt>
                <c:pt idx="1080">
                  <c:v>3.1579183089318619E-2</c:v>
                </c:pt>
                <c:pt idx="1081">
                  <c:v>3.1577564259128721E-2</c:v>
                </c:pt>
                <c:pt idx="1082">
                  <c:v>3.1575940322836615E-2</c:v>
                </c:pt>
                <c:pt idx="1083">
                  <c:v>3.1574311280389011E-2</c:v>
                </c:pt>
                <c:pt idx="1084">
                  <c:v>3.1573944581584357E-2</c:v>
                </c:pt>
                <c:pt idx="1085">
                  <c:v>3.157230481843909E-2</c:v>
                </c:pt>
                <c:pt idx="1086">
                  <c:v>3.1569393516486244E-2</c:v>
                </c:pt>
                <c:pt idx="1087">
                  <c:v>3.1567744049576518E-2</c:v>
                </c:pt>
                <c:pt idx="1088">
                  <c:v>3.156608947659123E-2</c:v>
                </c:pt>
                <c:pt idx="1089">
                  <c:v>3.1564429797477089E-2</c:v>
                </c:pt>
                <c:pt idx="1090">
                  <c:v>3.1564029404345106E-2</c:v>
                </c:pt>
                <c:pt idx="1091">
                  <c:v>3.1561095120888893E-2</c:v>
                </c:pt>
                <c:pt idx="1092">
                  <c:v>3.1559420123441484E-2</c:v>
                </c:pt>
                <c:pt idx="1093">
                  <c:v>3.1557740019865221E-2</c:v>
                </c:pt>
                <c:pt idx="1094">
                  <c:v>3.155605481013346E-2</c:v>
                </c:pt>
                <c:pt idx="1095">
                  <c:v>3.1551115360590742E-2</c:v>
                </c:pt>
                <c:pt idx="1096">
                  <c:v>3.1552669072389961E-2</c:v>
                </c:pt>
                <c:pt idx="1097">
                  <c:v>3.1550968544351576E-2</c:v>
                </c:pt>
                <c:pt idx="1098">
                  <c:v>3.1549262910184339E-2</c:v>
                </c:pt>
                <c:pt idx="1099">
                  <c:v>3.1547552169914894E-2</c:v>
                </c:pt>
                <c:pt idx="1100">
                  <c:v>3.1545836323516596E-2</c:v>
                </c:pt>
                <c:pt idx="1101">
                  <c:v>3.1546632886055193E-2</c:v>
                </c:pt>
                <c:pt idx="1102">
                  <c:v>3.1543647541747433E-2</c:v>
                </c:pt>
                <c:pt idx="1103">
                  <c:v>3.1540658147655165E-2</c:v>
                </c:pt>
                <c:pt idx="1104">
                  <c:v>3.1540179072875318E-2</c:v>
                </c:pt>
                <c:pt idx="1105">
                  <c:v>3.1537180499832118E-2</c:v>
                </c:pt>
                <c:pt idx="1106">
                  <c:v>3.1535434016740638E-2</c:v>
                </c:pt>
                <c:pt idx="1107">
                  <c:v>3.1533682427573595E-2</c:v>
                </c:pt>
                <c:pt idx="1108">
                  <c:v>3.1531925732277699E-2</c:v>
                </c:pt>
                <c:pt idx="1109">
                  <c:v>3.1531418536079325E-2</c:v>
                </c:pt>
                <c:pt idx="1110">
                  <c:v>3.1528397023325994E-2</c:v>
                </c:pt>
                <c:pt idx="1111">
                  <c:v>3.1526625009670184E-2</c:v>
                </c:pt>
                <c:pt idx="1112">
                  <c:v>3.1524847889938812E-2</c:v>
                </c:pt>
                <c:pt idx="1113">
                  <c:v>3.1523065664078587E-2</c:v>
                </c:pt>
                <c:pt idx="1114">
                  <c:v>3.1521278332089508E-2</c:v>
                </c:pt>
                <c:pt idx="1115">
                  <c:v>3.1515957054244481E-2</c:v>
                </c:pt>
                <c:pt idx="1116">
                  <c:v>3.1517688349804729E-2</c:v>
                </c:pt>
                <c:pt idx="1117">
                  <c:v>3.1515885699509028E-2</c:v>
                </c:pt>
                <c:pt idx="1118">
                  <c:v>3.1514077943084473E-2</c:v>
                </c:pt>
                <c:pt idx="1119">
                  <c:v>3.1512265080557711E-2</c:v>
                </c:pt>
                <c:pt idx="1120">
                  <c:v>3.151169597865211E-2</c:v>
                </c:pt>
                <c:pt idx="1121">
                  <c:v>3.1508624037144273E-2</c:v>
                </c:pt>
                <c:pt idx="1122">
                  <c:v>3.1506795856284242E-2</c:v>
                </c:pt>
                <c:pt idx="1123">
                  <c:v>3.1506209861811296E-2</c:v>
                </c:pt>
                <c:pt idx="1124">
                  <c:v>3.1503124176230912E-2</c:v>
                </c:pt>
                <c:pt idx="1125">
                  <c:v>3.1501280677037613E-2</c:v>
                </c:pt>
                <c:pt idx="1126">
                  <c:v>3.1499432071742106E-2</c:v>
                </c:pt>
                <c:pt idx="1127">
                  <c:v>3.1497578360344392E-2</c:v>
                </c:pt>
                <c:pt idx="1128">
                  <c:v>3.1495719542817824E-2</c:v>
                </c:pt>
                <c:pt idx="1129">
                  <c:v>3.1493855619215694E-2</c:v>
                </c:pt>
                <c:pt idx="1130">
                  <c:v>3.1491986589458065E-2</c:v>
                </c:pt>
                <c:pt idx="1131">
                  <c:v>3.149011245365152E-2</c:v>
                </c:pt>
                <c:pt idx="1132">
                  <c:v>3.1488233211689476E-2</c:v>
                </c:pt>
                <c:pt idx="1133">
                  <c:v>3.1486348863625224E-2</c:v>
                </c:pt>
                <c:pt idx="1134">
                  <c:v>3.1484459409458765E-2</c:v>
                </c:pt>
                <c:pt idx="1135">
                  <c:v>3.1482564849190098E-2</c:v>
                </c:pt>
                <c:pt idx="1136">
                  <c:v>3.1481905608201632E-2</c:v>
                </c:pt>
                <c:pt idx="1137">
                  <c:v>3.1480000304406897E-2</c:v>
                </c:pt>
                <c:pt idx="1138">
                  <c:v>3.1476850531744205E-2</c:v>
                </c:pt>
                <c:pt idx="1139">
                  <c:v>3.1474935547066707E-2</c:v>
                </c:pt>
                <c:pt idx="1140">
                  <c:v>3.1473015456260356E-2</c:v>
                </c:pt>
                <c:pt idx="1141">
                  <c:v>3.1471090259378443E-2</c:v>
                </c:pt>
                <c:pt idx="1142">
                  <c:v>3.1470397187385313E-2</c:v>
                </c:pt>
                <c:pt idx="1143">
                  <c:v>3.1467224547228057E-2</c:v>
                </c:pt>
                <c:pt idx="1144">
                  <c:v>3.1465284032012875E-2</c:v>
                </c:pt>
                <c:pt idx="1145">
                  <c:v>3.146333841072213E-2</c:v>
                </c:pt>
                <c:pt idx="1146">
                  <c:v>3.1461387683275888E-2</c:v>
                </c:pt>
                <c:pt idx="1147">
                  <c:v>3.1460666406843973E-2</c:v>
                </c:pt>
                <c:pt idx="1148">
                  <c:v>3.1457470910103424E-2</c:v>
                </c:pt>
                <c:pt idx="1149">
                  <c:v>3.1455504864350559E-2</c:v>
                </c:pt>
                <c:pt idx="1150">
                  <c:v>3.145353371252213E-2</c:v>
                </c:pt>
                <c:pt idx="1151">
                  <c:v>3.1451557454591494E-2</c:v>
                </c:pt>
                <c:pt idx="1152">
                  <c:v>3.1449576090532005E-2</c:v>
                </c:pt>
                <c:pt idx="1153">
                  <c:v>3.1447589620396954E-2</c:v>
                </c:pt>
                <c:pt idx="1154">
                  <c:v>3.1443512404365492E-2</c:v>
                </c:pt>
                <c:pt idx="1155">
                  <c:v>3.1440284088350978E-2</c:v>
                </c:pt>
                <c:pt idx="1156">
                  <c:v>3.1438281190903083E-2</c:v>
                </c:pt>
                <c:pt idx="1157">
                  <c:v>3.1435985913974562E-2</c:v>
                </c:pt>
                <c:pt idx="1158">
                  <c:v>3.1434260080178689E-2</c:v>
                </c:pt>
                <c:pt idx="1159">
                  <c:v>3.1432241867062061E-2</c:v>
                </c:pt>
                <c:pt idx="1160">
                  <c:v>3.1430218548669231E-2</c:v>
                </c:pt>
                <c:pt idx="1161">
                  <c:v>3.1427899933369474E-2</c:v>
                </c:pt>
                <c:pt idx="1162">
                  <c:v>3.1426156596134902E-2</c:v>
                </c:pt>
                <c:pt idx="1163">
                  <c:v>3.1424117961993403E-2</c:v>
                </c:pt>
                <c:pt idx="1164">
                  <c:v>3.1422074222655638E-2</c:v>
                </c:pt>
                <c:pt idx="1165">
                  <c:v>3.1420025378041672E-2</c:v>
                </c:pt>
                <c:pt idx="1166">
                  <c:v>3.1417971428231439E-2</c:v>
                </c:pt>
                <c:pt idx="1167">
                  <c:v>3.1415912373224941E-2</c:v>
                </c:pt>
                <c:pt idx="1168">
                  <c:v>3.1413848212942241E-2</c:v>
                </c:pt>
                <c:pt idx="1169">
                  <c:v>3.1411778947463276E-2</c:v>
                </c:pt>
                <c:pt idx="1170">
                  <c:v>3.1409110961710951E-2</c:v>
                </c:pt>
                <c:pt idx="1171">
                  <c:v>3.1407625100756675E-2</c:v>
                </c:pt>
                <c:pt idx="1172">
                  <c:v>3.1405242305515557E-2</c:v>
                </c:pt>
                <c:pt idx="1173">
                  <c:v>3.140345083310514E-2</c:v>
                </c:pt>
                <c:pt idx="1174">
                  <c:v>3.1401356041484974E-2</c:v>
                </c:pt>
                <c:pt idx="1175">
                  <c:v>3.1398955742645285E-2</c:v>
                </c:pt>
                <c:pt idx="1176">
                  <c:v>3.1397151142495971E-2</c:v>
                </c:pt>
                <c:pt idx="1177">
                  <c:v>3.1395041035207072E-2</c:v>
                </c:pt>
                <c:pt idx="1178">
                  <c:v>3.1392925822562034E-2</c:v>
                </c:pt>
                <c:pt idx="1179">
                  <c:v>3.1390805504800667E-2</c:v>
                </c:pt>
                <c:pt idx="1180">
                  <c:v>3.1388680081763098E-2</c:v>
                </c:pt>
                <c:pt idx="1181">
                  <c:v>3.1386549553449328E-2</c:v>
                </c:pt>
                <c:pt idx="1182">
                  <c:v>3.1384413919939291E-2</c:v>
                </c:pt>
                <c:pt idx="1183">
                  <c:v>3.1382273181232989E-2</c:v>
                </c:pt>
                <c:pt idx="1184">
                  <c:v>3.1380127337330421E-2</c:v>
                </c:pt>
                <c:pt idx="1185">
                  <c:v>3.1377976388151652E-2</c:v>
                </c:pt>
                <c:pt idx="1186">
                  <c:v>3.137582033369668E-2</c:v>
                </c:pt>
                <c:pt idx="1187">
                  <c:v>3.1373659174045443E-2</c:v>
                </c:pt>
                <c:pt idx="1188">
                  <c:v>3.1371183026038807E-2</c:v>
                </c:pt>
                <c:pt idx="1189">
                  <c:v>3.1369010926578511E-2</c:v>
                </c:pt>
                <c:pt idx="1190">
                  <c:v>3.1367145063754265E-2</c:v>
                </c:pt>
                <c:pt idx="1191">
                  <c:v>3.1364961028721439E-2</c:v>
                </c:pt>
                <c:pt idx="1192">
                  <c:v>3.1362766225422334E-2</c:v>
                </c:pt>
                <c:pt idx="1193">
                  <c:v>3.1360560634912105E-2</c:v>
                </c:pt>
                <c:pt idx="1194">
                  <c:v>3.1358344256871007E-2</c:v>
                </c:pt>
                <c:pt idx="1195">
                  <c:v>3.1355798044430117E-2</c:v>
                </c:pt>
                <c:pt idx="1196">
                  <c:v>3.1353879138595886E-2</c:v>
                </c:pt>
                <c:pt idx="1197">
                  <c:v>3.1351630398441799E-2</c:v>
                </c:pt>
                <c:pt idx="1198">
                  <c:v>3.1349370870836779E-2</c:v>
                </c:pt>
                <c:pt idx="1199">
                  <c:v>3.1346775344323063E-2</c:v>
                </c:pt>
                <c:pt idx="1200">
                  <c:v>3.1344819453273942E-2</c:v>
                </c:pt>
                <c:pt idx="1201">
                  <c:v>3.1342527563396061E-2</c:v>
                </c:pt>
                <c:pt idx="1202">
                  <c:v>3.1340224886147183E-2</c:v>
                </c:pt>
                <c:pt idx="1203">
                  <c:v>3.1337911421447373E-2</c:v>
                </c:pt>
                <c:pt idx="1204">
                  <c:v>3.133558716929663E-2</c:v>
                </c:pt>
                <c:pt idx="1205">
                  <c:v>3.1333252129854827E-2</c:v>
                </c:pt>
                <c:pt idx="1206">
                  <c:v>3.133176551989969E-2</c:v>
                </c:pt>
                <c:pt idx="1207">
                  <c:v>3.1328212148862278E-2</c:v>
                </c:pt>
                <c:pt idx="1208">
                  <c:v>3.1325843206060355E-2</c:v>
                </c:pt>
                <c:pt idx="1209">
                  <c:v>3.1323463475887436E-2</c:v>
                </c:pt>
                <c:pt idx="1210">
                  <c:v>3.1321072958263585E-2</c:v>
                </c:pt>
                <c:pt idx="1211">
                  <c:v>3.1318671653268737E-2</c:v>
                </c:pt>
                <c:pt idx="1212">
                  <c:v>3.1316259560902893E-2</c:v>
                </c:pt>
                <c:pt idx="1213">
                  <c:v>3.1313836681086116E-2</c:v>
                </c:pt>
                <c:pt idx="1214">
                  <c:v>3.1311403013978278E-2</c:v>
                </c:pt>
                <c:pt idx="1215">
                  <c:v>3.1308958559339573E-2</c:v>
                </c:pt>
                <c:pt idx="1216">
                  <c:v>3.1306503317249934E-2</c:v>
                </c:pt>
                <c:pt idx="1217">
                  <c:v>3.1304037287789299E-2</c:v>
                </c:pt>
                <c:pt idx="1218">
                  <c:v>3.1301560470957668E-2</c:v>
                </c:pt>
                <c:pt idx="1219">
                  <c:v>3.129907286675504E-2</c:v>
                </c:pt>
                <c:pt idx="1220">
                  <c:v>3.129657447510148E-2</c:v>
                </c:pt>
                <c:pt idx="1221">
                  <c:v>3.1293346406409128E-2</c:v>
                </c:pt>
                <c:pt idx="1222">
                  <c:v>3.1290823357839059E-2</c:v>
                </c:pt>
                <c:pt idx="1223">
                  <c:v>3.128828952197793E-2</c:v>
                </c:pt>
                <c:pt idx="1224">
                  <c:v>3.1285744898505996E-2</c:v>
                </c:pt>
                <c:pt idx="1225">
                  <c:v>3.1283189487743002E-2</c:v>
                </c:pt>
                <c:pt idx="1226">
                  <c:v>3.1280623289609011E-2</c:v>
                </c:pt>
                <c:pt idx="1227">
                  <c:v>3.1278046303944151E-2</c:v>
                </c:pt>
                <c:pt idx="1228">
                  <c:v>3.1275458530988232E-2</c:v>
                </c:pt>
                <c:pt idx="1229">
                  <c:v>3.1272859970661315E-2</c:v>
                </c:pt>
                <c:pt idx="1230">
                  <c:v>3.1270250622883466E-2</c:v>
                </c:pt>
                <c:pt idx="1231">
                  <c:v>3.1267630487734621E-2</c:v>
                </c:pt>
                <c:pt idx="1232">
                  <c:v>3.1268507260968637E-2</c:v>
                </c:pt>
                <c:pt idx="1233">
                  <c:v>3.1262357855164069E-2</c:v>
                </c:pt>
                <c:pt idx="1234">
                  <c:v>3.1259705357742362E-2</c:v>
                </c:pt>
                <c:pt idx="1235">
                  <c:v>3.1257042072949659E-2</c:v>
                </c:pt>
                <c:pt idx="1236">
                  <c:v>3.1254368000785959E-2</c:v>
                </c:pt>
                <c:pt idx="1237">
                  <c:v>3.1251683141171327E-2</c:v>
                </c:pt>
                <c:pt idx="1238">
                  <c:v>3.1248987494185698E-2</c:v>
                </c:pt>
                <c:pt idx="1239">
                  <c:v>3.1246281059829073E-2</c:v>
                </c:pt>
                <c:pt idx="1240">
                  <c:v>3.1243563838021515E-2</c:v>
                </c:pt>
                <c:pt idx="1241">
                  <c:v>3.1240835828922897E-2</c:v>
                </c:pt>
                <c:pt idx="1242">
                  <c:v>3.1238097032213474E-2</c:v>
                </c:pt>
                <c:pt idx="1243">
                  <c:v>3.1235347448292927E-2</c:v>
                </c:pt>
                <c:pt idx="1244">
                  <c:v>3.1232587076921448E-2</c:v>
                </c:pt>
                <c:pt idx="1245">
                  <c:v>3.1229815918178971E-2</c:v>
                </c:pt>
                <c:pt idx="1246">
                  <c:v>3.1227033971985563E-2</c:v>
                </c:pt>
                <c:pt idx="1247">
                  <c:v>3.1224241238421158E-2</c:v>
                </c:pt>
                <c:pt idx="1248">
                  <c:v>3.1221437717485756E-2</c:v>
                </c:pt>
                <c:pt idx="1249">
                  <c:v>3.1218623409099422E-2</c:v>
                </c:pt>
                <c:pt idx="1250">
                  <c:v>3.1215798313342091E-2</c:v>
                </c:pt>
                <c:pt idx="1251">
                  <c:v>3.1212962430133828E-2</c:v>
                </c:pt>
                <c:pt idx="1252">
                  <c:v>3.1210115759634505E-2</c:v>
                </c:pt>
                <c:pt idx="1253">
                  <c:v>3.1209145024888585E-2</c:v>
                </c:pt>
                <c:pt idx="1254">
                  <c:v>3.120439005628306E-2</c:v>
                </c:pt>
                <c:pt idx="1255">
                  <c:v>3.1201511023670747E-2</c:v>
                </c:pt>
                <c:pt idx="1256">
                  <c:v>3.1198621203367694E-2</c:v>
                </c:pt>
                <c:pt idx="1257">
                  <c:v>3.1194058262622448E-2</c:v>
                </c:pt>
                <c:pt idx="1258">
                  <c:v>3.1194678006398746E-2</c:v>
                </c:pt>
                <c:pt idx="1259">
                  <c:v>3.1189887018632234E-2</c:v>
                </c:pt>
                <c:pt idx="1260">
                  <c:v>3.1186954048925131E-2</c:v>
                </c:pt>
                <c:pt idx="1261">
                  <c:v>3.1184010291847031E-2</c:v>
                </c:pt>
                <c:pt idx="1262">
                  <c:v>3.1181055747317998E-2</c:v>
                </c:pt>
                <c:pt idx="1263">
                  <c:v>3.1178090415417969E-2</c:v>
                </c:pt>
                <c:pt idx="1264">
                  <c:v>3.1175114296146944E-2</c:v>
                </c:pt>
                <c:pt idx="1265">
                  <c:v>3.1172127389424986E-2</c:v>
                </c:pt>
                <c:pt idx="1266">
                  <c:v>3.1169129695411968E-2</c:v>
                </c:pt>
                <c:pt idx="1267">
                  <c:v>3.1166121213948017E-2</c:v>
                </c:pt>
                <c:pt idx="1268">
                  <c:v>3.116310194511307E-2</c:v>
                </c:pt>
                <c:pt idx="1269">
                  <c:v>3.1160071888907126E-2</c:v>
                </c:pt>
                <c:pt idx="1270">
                  <c:v>3.1161553310772305E-2</c:v>
                </c:pt>
                <c:pt idx="1271">
                  <c:v>3.1153979414142441E-2</c:v>
                </c:pt>
                <c:pt idx="1272">
                  <c:v>3.1150916995743572E-2</c:v>
                </c:pt>
                <c:pt idx="1273">
                  <c:v>3.114784378989377E-2</c:v>
                </c:pt>
                <c:pt idx="1274">
                  <c:v>3.1144759796752908E-2</c:v>
                </c:pt>
                <c:pt idx="1275">
                  <c:v>3.1141665016161113E-2</c:v>
                </c:pt>
                <c:pt idx="1276">
                  <c:v>3.1138559448118386E-2</c:v>
                </c:pt>
                <c:pt idx="1277">
                  <c:v>3.1135443092784598E-2</c:v>
                </c:pt>
                <c:pt idx="1278">
                  <c:v>3.1132315949999878E-2</c:v>
                </c:pt>
                <c:pt idx="1279">
                  <c:v>3.1129178019844161E-2</c:v>
                </c:pt>
                <c:pt idx="1280">
                  <c:v>3.1126029302317448E-2</c:v>
                </c:pt>
                <c:pt idx="1281">
                  <c:v>3.1122869797419739E-2</c:v>
                </c:pt>
                <c:pt idx="1282">
                  <c:v>3.1119699505071097E-2</c:v>
                </c:pt>
                <c:pt idx="1283">
                  <c:v>3.1116518425351458E-2</c:v>
                </c:pt>
                <c:pt idx="1284">
                  <c:v>3.1113326558340759E-2</c:v>
                </c:pt>
                <c:pt idx="1285">
                  <c:v>3.1110123903799192E-2</c:v>
                </c:pt>
                <c:pt idx="1286">
                  <c:v>3.1106910461886628E-2</c:v>
                </c:pt>
                <c:pt idx="1287">
                  <c:v>3.1103686232603067E-2</c:v>
                </c:pt>
                <c:pt idx="1288">
                  <c:v>3.1100451216028446E-2</c:v>
                </c:pt>
                <c:pt idx="1289">
                  <c:v>3.1097205412002893E-2</c:v>
                </c:pt>
                <c:pt idx="1290">
                  <c:v>3.1093948820606343E-2</c:v>
                </c:pt>
                <c:pt idx="1291">
                  <c:v>3.1090681441758861E-2</c:v>
                </c:pt>
                <c:pt idx="1292">
                  <c:v>3.1087403275620318E-2</c:v>
                </c:pt>
                <c:pt idx="1293">
                  <c:v>3.1084114322030842E-2</c:v>
                </c:pt>
                <c:pt idx="1294">
                  <c:v>3.1080814581070371E-2</c:v>
                </c:pt>
                <c:pt idx="1295">
                  <c:v>3.1077504052738902E-2</c:v>
                </c:pt>
                <c:pt idx="1296">
                  <c:v>3.1074182737036438E-2</c:v>
                </c:pt>
                <c:pt idx="1297">
                  <c:v>3.1070850633962976E-2</c:v>
                </c:pt>
                <c:pt idx="1298">
                  <c:v>3.1067507743438583E-2</c:v>
                </c:pt>
                <c:pt idx="1299">
                  <c:v>3.1064154065623129E-2</c:v>
                </c:pt>
                <c:pt idx="1300">
                  <c:v>3.1060789600276806E-2</c:v>
                </c:pt>
                <c:pt idx="1301">
                  <c:v>3.1057414347639423E-2</c:v>
                </c:pt>
                <c:pt idx="1302">
                  <c:v>3.1054028307710979E-2</c:v>
                </c:pt>
                <c:pt idx="1303">
                  <c:v>3.1052336984069839E-2</c:v>
                </c:pt>
                <c:pt idx="1304">
                  <c:v>3.104722386558123E-2</c:v>
                </c:pt>
                <c:pt idx="1305">
                  <c:v>3.1045503624458348E-2</c:v>
                </c:pt>
                <c:pt idx="1306">
                  <c:v>3.1040376273807624E-2</c:v>
                </c:pt>
                <c:pt idx="1307">
                  <c:v>3.1036936296864326E-2</c:v>
                </c:pt>
                <c:pt idx="1308">
                  <c:v>3.1033485532550031E-2</c:v>
                </c:pt>
                <c:pt idx="1309">
                  <c:v>3.1035471555802552E-2</c:v>
                </c:pt>
                <c:pt idx="1310">
                  <c:v>3.1024064795079909E-2</c:v>
                </c:pt>
                <c:pt idx="1311">
                  <c:v>3.1024744605394616E-2</c:v>
                </c:pt>
                <c:pt idx="1312">
                  <c:v>3.1022333155328319E-2</c:v>
                </c:pt>
                <c:pt idx="1313">
                  <c:v>3.101773861901691E-2</c:v>
                </c:pt>
                <c:pt idx="1314">
                  <c:v>3.1014219442040414E-2</c:v>
                </c:pt>
                <c:pt idx="1315">
                  <c:v>3.1010689475907682E-2</c:v>
                </c:pt>
                <c:pt idx="1316">
                  <c:v>3.1007148720645361E-2</c:v>
                </c:pt>
                <c:pt idx="1317">
                  <c:v>3.1004677950829951E-2</c:v>
                </c:pt>
                <c:pt idx="1318">
                  <c:v>3.1000034842598723E-2</c:v>
                </c:pt>
                <c:pt idx="1319">
                  <c:v>3.099646171978776E-2</c:v>
                </c:pt>
                <c:pt idx="1320">
                  <c:v>3.0992877807847208E-2</c:v>
                </c:pt>
                <c:pt idx="1321">
                  <c:v>3.098928310675042E-2</c:v>
                </c:pt>
                <c:pt idx="1322">
                  <c:v>3.0985677616470753E-2</c:v>
                </c:pt>
                <c:pt idx="1323">
                  <c:v>3.0982061337061495E-2</c:v>
                </c:pt>
                <c:pt idx="1324">
                  <c:v>3.0978434268469357E-2</c:v>
                </c:pt>
                <c:pt idx="1325">
                  <c:v>3.0970569644770407E-2</c:v>
                </c:pt>
                <c:pt idx="1326">
                  <c:v>3.0971147763816376E-2</c:v>
                </c:pt>
                <c:pt idx="1327">
                  <c:v>3.0968558287589598E-2</c:v>
                </c:pt>
                <c:pt idx="1328">
                  <c:v>3.0963818102565099E-2</c:v>
                </c:pt>
                <c:pt idx="1329">
                  <c:v>3.0960137088191786E-2</c:v>
                </c:pt>
                <c:pt idx="1330">
                  <c:v>3.0956445284662237E-2</c:v>
                </c:pt>
                <c:pt idx="1331">
                  <c:v>3.095380830091754E-2</c:v>
                </c:pt>
                <c:pt idx="1332">
                  <c:v>3.0949029310187726E-2</c:v>
                </c:pt>
                <c:pt idx="1333">
                  <c:v>3.0945305139189472E-2</c:v>
                </c:pt>
                <c:pt idx="1334">
                  <c:v>3.0941570179088274E-2</c:v>
                </c:pt>
                <c:pt idx="1335">
                  <c:v>3.093782442983084E-2</c:v>
                </c:pt>
                <c:pt idx="1336">
                  <c:v>3.0935128041718052E-2</c:v>
                </c:pt>
                <c:pt idx="1337">
                  <c:v>3.0930300563847268E-2</c:v>
                </c:pt>
                <c:pt idx="1338">
                  <c:v>3.092652244712113E-2</c:v>
                </c:pt>
                <c:pt idx="1339">
                  <c:v>3.0922733541292047E-2</c:v>
                </c:pt>
                <c:pt idx="1340">
                  <c:v>3.0918933846280083E-2</c:v>
                </c:pt>
                <c:pt idx="1341">
                  <c:v>3.0915123362165176E-2</c:v>
                </c:pt>
                <c:pt idx="1342">
                  <c:v>3.0911302088894033E-2</c:v>
                </c:pt>
                <c:pt idx="1343">
                  <c:v>3.0907470026466655E-2</c:v>
                </c:pt>
                <c:pt idx="1344">
                  <c:v>3.0904678545293773E-2</c:v>
                </c:pt>
                <c:pt idx="1345">
                  <c:v>3.0900823803108324E-2</c:v>
                </c:pt>
                <c:pt idx="1346">
                  <c:v>3.0895909104380337E-2</c:v>
                </c:pt>
                <c:pt idx="1347">
                  <c:v>3.08920338854346E-2</c:v>
                </c:pt>
                <c:pt idx="1348">
                  <c:v>3.0888147877305983E-2</c:v>
                </c:pt>
                <c:pt idx="1349">
                  <c:v>3.0884251080047775E-2</c:v>
                </c:pt>
                <c:pt idx="1350">
                  <c:v>3.0881388241967844E-2</c:v>
                </c:pt>
                <c:pt idx="1351">
                  <c:v>3.0876425118195883E-2</c:v>
                </c:pt>
                <c:pt idx="1352">
                  <c:v>3.0872495953602197E-2</c:v>
                </c:pt>
                <c:pt idx="1353">
                  <c:v>3.0868555999798986E-2</c:v>
                </c:pt>
                <c:pt idx="1354">
                  <c:v>3.0864605256919475E-2</c:v>
                </c:pt>
                <c:pt idx="1355">
                  <c:v>3.0856865024411206E-2</c:v>
                </c:pt>
                <c:pt idx="1356">
                  <c:v>3.085667140374504E-2</c:v>
                </c:pt>
                <c:pt idx="1357">
                  <c:v>3.0852688293503405E-2</c:v>
                </c:pt>
                <c:pt idx="1358">
                  <c:v>3.0848694394105536E-2</c:v>
                </c:pt>
                <c:pt idx="1359">
                  <c:v>3.0844689705604722E-2</c:v>
                </c:pt>
                <c:pt idx="1360">
                  <c:v>3.0840674227947673E-2</c:v>
                </c:pt>
                <c:pt idx="1361">
                  <c:v>3.0838712964284198E-2</c:v>
                </c:pt>
                <c:pt idx="1362">
                  <c:v>3.0833642314076481E-2</c:v>
                </c:pt>
                <c:pt idx="1363">
                  <c:v>3.0828563060332215E-2</c:v>
                </c:pt>
                <c:pt idx="1364">
                  <c:v>3.0825533599396771E-2</c:v>
                </c:pt>
                <c:pt idx="1365">
                  <c:v>3.0820435002985036E-2</c:v>
                </c:pt>
                <c:pt idx="1366">
                  <c:v>3.0816354790630385E-2</c:v>
                </c:pt>
                <c:pt idx="1367">
                  <c:v>3.0812263789172789E-2</c:v>
                </c:pt>
                <c:pt idx="1368">
                  <c:v>3.0808161998612249E-2</c:v>
                </c:pt>
                <c:pt idx="1369">
                  <c:v>3.0805072987851734E-2</c:v>
                </c:pt>
                <c:pt idx="1370">
                  <c:v>3.07999260501024E-2</c:v>
                </c:pt>
                <c:pt idx="1371">
                  <c:v>3.0795791892206381E-2</c:v>
                </c:pt>
                <c:pt idx="1372">
                  <c:v>3.0791646945207418E-2</c:v>
                </c:pt>
                <c:pt idx="1373">
                  <c:v>3.0787491209078865E-2</c:v>
                </c:pt>
                <c:pt idx="1374">
                  <c:v>3.0783324683847368E-2</c:v>
                </c:pt>
                <c:pt idx="1375">
                  <c:v>3.0779147369512927E-2</c:v>
                </c:pt>
                <c:pt idx="1376">
                  <c:v>3.0770530989210343E-2</c:v>
                </c:pt>
                <c:pt idx="1377">
                  <c:v>3.0770760373535211E-2</c:v>
                </c:pt>
                <c:pt idx="1378">
                  <c:v>3.0766550691865291E-2</c:v>
                </c:pt>
                <c:pt idx="1379">
                  <c:v>3.0763342515893743E-2</c:v>
                </c:pt>
                <c:pt idx="1380">
                  <c:v>3.0758098961296554E-2</c:v>
                </c:pt>
                <c:pt idx="1381">
                  <c:v>3.0753856912371091E-2</c:v>
                </c:pt>
                <c:pt idx="1382">
                  <c:v>3.0749604074316039E-2</c:v>
                </c:pt>
                <c:pt idx="1383">
                  <c:v>3.0746348207792984E-2</c:v>
                </c:pt>
                <c:pt idx="1384">
                  <c:v>3.0741066030950392E-2</c:v>
                </c:pt>
                <c:pt idx="1385">
                  <c:v>3.0736780825613153E-2</c:v>
                </c:pt>
                <c:pt idx="1386">
                  <c:v>3.0732484831199613E-2</c:v>
                </c:pt>
                <c:pt idx="1387">
                  <c:v>3.072817804768313E-2</c:v>
                </c:pt>
                <c:pt idx="1388">
                  <c:v>3.0723860475116993E-2</c:v>
                </c:pt>
                <c:pt idx="1389">
                  <c:v>3.0719532113394621E-2</c:v>
                </c:pt>
                <c:pt idx="1390">
                  <c:v>3.071519296259595E-2</c:v>
                </c:pt>
                <c:pt idx="1391">
                  <c:v>3.0710843022747625E-2</c:v>
                </c:pt>
                <c:pt idx="1392">
                  <c:v>3.070648229376971E-2</c:v>
                </c:pt>
                <c:pt idx="1393">
                  <c:v>3.0702110775768787E-2</c:v>
                </c:pt>
                <c:pt idx="1394">
                  <c:v>3.0697728468638275E-2</c:v>
                </c:pt>
                <c:pt idx="1395">
                  <c:v>3.0693335372431463E-2</c:v>
                </c:pt>
                <c:pt idx="1396">
                  <c:v>3.0689924415794323E-2</c:v>
                </c:pt>
                <c:pt idx="1397">
                  <c:v>3.0685508594465727E-2</c:v>
                </c:pt>
                <c:pt idx="1398">
                  <c:v>3.0680091349326588E-2</c:v>
                </c:pt>
                <c:pt idx="1399">
                  <c:v>3.0675655096841226E-2</c:v>
                </c:pt>
                <c:pt idx="1400">
                  <c:v>3.0671208055199628E-2</c:v>
                </c:pt>
                <c:pt idx="1401">
                  <c:v>3.0666750224561667E-2</c:v>
                </c:pt>
                <c:pt idx="1402">
                  <c:v>3.0663267638568747E-2</c:v>
                </c:pt>
                <c:pt idx="1403">
                  <c:v>3.0657802195976913E-2</c:v>
                </c:pt>
                <c:pt idx="1404">
                  <c:v>3.065331199808341E-2</c:v>
                </c:pt>
                <c:pt idx="1405">
                  <c:v>3.0648811011113608E-2</c:v>
                </c:pt>
                <c:pt idx="1406">
                  <c:v>3.0644299235094152E-2</c:v>
                </c:pt>
                <c:pt idx="1407">
                  <c:v>3.063587542387225E-2</c:v>
                </c:pt>
                <c:pt idx="1408">
                  <c:v>3.0635243315852989E-2</c:v>
                </c:pt>
                <c:pt idx="1409">
                  <c:v>3.0630699172577991E-2</c:v>
                </c:pt>
                <c:pt idx="1410">
                  <c:v>3.0626144240333275E-2</c:v>
                </c:pt>
                <c:pt idx="1411">
                  <c:v>3.062157851895897E-2</c:v>
                </c:pt>
                <c:pt idx="1412">
                  <c:v>3.0617002008508365E-2</c:v>
                </c:pt>
                <c:pt idx="1413">
                  <c:v>3.0614361278543001E-2</c:v>
                </c:pt>
                <c:pt idx="1414">
                  <c:v>3.060878877133133E-2</c:v>
                </c:pt>
                <c:pt idx="1415">
                  <c:v>3.0603207742938565E-2</c:v>
                </c:pt>
                <c:pt idx="1416">
                  <c:v>3.059955790122304E-2</c:v>
                </c:pt>
                <c:pt idx="1417">
                  <c:v>3.0593957620563828E-2</c:v>
                </c:pt>
                <c:pt idx="1418">
                  <c:v>3.0589316375788655E-2</c:v>
                </c:pt>
                <c:pt idx="1419">
                  <c:v>3.058466434196383E-2</c:v>
                </c:pt>
                <c:pt idx="1420">
                  <c:v>3.058000151908935E-2</c:v>
                </c:pt>
                <c:pt idx="1421">
                  <c:v>3.0576291902515429E-2</c:v>
                </c:pt>
                <c:pt idx="1422">
                  <c:v>3.0570643506218076E-2</c:v>
                </c:pt>
                <c:pt idx="1423">
                  <c:v>3.0565948316194635E-2</c:v>
                </c:pt>
                <c:pt idx="1424">
                  <c:v>3.0561242337148187E-2</c:v>
                </c:pt>
                <c:pt idx="1425">
                  <c:v>3.0556525568998794E-2</c:v>
                </c:pt>
                <c:pt idx="1426">
                  <c:v>3.0547176585438152E-2</c:v>
                </c:pt>
                <c:pt idx="1427">
                  <c:v>3.0547059665630982E-2</c:v>
                </c:pt>
                <c:pt idx="1428">
                  <c:v>3.054231053043921E-2</c:v>
                </c:pt>
                <c:pt idx="1429">
                  <c:v>3.0537550606144492E-2</c:v>
                </c:pt>
                <c:pt idx="1430">
                  <c:v>3.0532779892826767E-2</c:v>
                </c:pt>
                <c:pt idx="1431">
                  <c:v>3.0527998390486033E-2</c:v>
                </c:pt>
                <c:pt idx="1432">
                  <c:v>3.0524157193985157E-2</c:v>
                </c:pt>
                <c:pt idx="1433">
                  <c:v>3.0518403018628959E-2</c:v>
                </c:pt>
                <c:pt idx="1434">
                  <c:v>3.0513589149165909E-2</c:v>
                </c:pt>
                <c:pt idx="1435">
                  <c:v>3.0509712049404669E-2</c:v>
                </c:pt>
                <c:pt idx="1436">
                  <c:v>3.0503929043117495E-2</c:v>
                </c:pt>
                <c:pt idx="1437">
                  <c:v>3.049908280658542E-2</c:v>
                </c:pt>
                <c:pt idx="1438">
                  <c:v>3.0494225781003692E-2</c:v>
                </c:pt>
                <c:pt idx="1439">
                  <c:v>3.0489357966398956E-2</c:v>
                </c:pt>
                <c:pt idx="1440">
                  <c:v>3.0484479362744565E-2</c:v>
                </c:pt>
                <c:pt idx="1441">
                  <c:v>3.0479589970093812E-2</c:v>
                </c:pt>
                <c:pt idx="1442">
                  <c:v>3.0474689788393405E-2</c:v>
                </c:pt>
                <c:pt idx="1443">
                  <c:v>3.046977881766999E-2</c:v>
                </c:pt>
                <c:pt idx="1444">
                  <c:v>3.0464857057950212E-2</c:v>
                </c:pt>
                <c:pt idx="1445">
                  <c:v>3.0459924509207426E-2</c:v>
                </c:pt>
                <c:pt idx="1446">
                  <c:v>3.0454981171468276E-2</c:v>
                </c:pt>
                <c:pt idx="1447">
                  <c:v>3.0450027044679473E-2</c:v>
                </c:pt>
                <c:pt idx="1448">
                  <c:v>3.044599427596717E-2</c:v>
                </c:pt>
                <c:pt idx="1449">
                  <c:v>3.0441017379712054E-2</c:v>
                </c:pt>
                <c:pt idx="1450">
                  <c:v>3.0435099930201659E-2</c:v>
                </c:pt>
                <c:pt idx="1451">
                  <c:v>3.0430113149293447E-2</c:v>
                </c:pt>
                <c:pt idx="1452">
                  <c:v>3.0425147762711546E-2</c:v>
                </c:pt>
                <c:pt idx="1453">
                  <c:v>3.042020478678964E-2</c:v>
                </c:pt>
                <c:pt idx="1454">
                  <c:v>3.0416218488071856E-2</c:v>
                </c:pt>
                <c:pt idx="1455">
                  <c:v>3.0410386066819228E-2</c:v>
                </c:pt>
                <c:pt idx="1456">
                  <c:v>3.0405510322770724E-2</c:v>
                </c:pt>
                <c:pt idx="1457">
                  <c:v>3.0400656989355568E-2</c:v>
                </c:pt>
                <c:pt idx="1458">
                  <c:v>3.0395826066600407E-2</c:v>
                </c:pt>
                <c:pt idx="1459">
                  <c:v>3.0391957776272349E-2</c:v>
                </c:pt>
                <c:pt idx="1460">
                  <c:v>3.0386231452910195E-2</c:v>
                </c:pt>
                <c:pt idx="1461">
                  <c:v>3.0381467761975145E-2</c:v>
                </c:pt>
                <c:pt idx="1462">
                  <c:v>3.0376726481700089E-2</c:v>
                </c:pt>
                <c:pt idx="1463">
                  <c:v>3.0372007612005092E-2</c:v>
                </c:pt>
                <c:pt idx="1464">
                  <c:v>3.0367311152943444E-2</c:v>
                </c:pt>
                <c:pt idx="1465">
                  <c:v>3.0362637104461854E-2</c:v>
                </c:pt>
                <c:pt idx="1466">
                  <c:v>3.035504977661585E-2</c:v>
                </c:pt>
                <c:pt idx="1467">
                  <c:v>3.0349478909128536E-2</c:v>
                </c:pt>
                <c:pt idx="1468">
                  <c:v>3.0344879271018144E-2</c:v>
                </c:pt>
                <c:pt idx="1469">
                  <c:v>3.0339649978499139E-2</c:v>
                </c:pt>
                <c:pt idx="1470">
                  <c:v>3.0335747214866871E-2</c:v>
                </c:pt>
                <c:pt idx="1471">
                  <c:v>3.0331214796905925E-2</c:v>
                </c:pt>
                <c:pt idx="1472">
                  <c:v>3.0326704785581526E-2</c:v>
                </c:pt>
                <c:pt idx="1473">
                  <c:v>3.0321577923686505E-2</c:v>
                </c:pt>
                <c:pt idx="1474">
                  <c:v>3.0317751983002239E-2</c:v>
                </c:pt>
                <c:pt idx="1475">
                  <c:v>3.0313309191747351E-2</c:v>
                </c:pt>
                <c:pt idx="1476">
                  <c:v>3.0308888807288881E-2</c:v>
                </c:pt>
                <c:pt idx="1477">
                  <c:v>3.0304490829387021E-2</c:v>
                </c:pt>
                <c:pt idx="1478">
                  <c:v>3.0300115258281579E-2</c:v>
                </c:pt>
                <c:pt idx="1479">
                  <c:v>3.0295762093812684E-2</c:v>
                </c:pt>
                <c:pt idx="1480">
                  <c:v>3.029143133606027E-2</c:v>
                </c:pt>
                <c:pt idx="1481">
                  <c:v>3.0285896143116275E-2</c:v>
                </c:pt>
                <c:pt idx="1482">
                  <c:v>3.0282837040704891E-2</c:v>
                </c:pt>
                <c:pt idx="1483">
                  <c:v>3.0278573503101924E-2</c:v>
                </c:pt>
                <c:pt idx="1484">
                  <c:v>3.0273728325322935E-2</c:v>
                </c:pt>
                <c:pt idx="1485">
                  <c:v>3.027011364780563E-2</c:v>
                </c:pt>
                <c:pt idx="1486">
                  <c:v>3.0265917330192238E-2</c:v>
                </c:pt>
                <c:pt idx="1487">
                  <c:v>3.0261148975361252E-2</c:v>
                </c:pt>
                <c:pt idx="1488">
                  <c:v>3.0257591915034965E-2</c:v>
                </c:pt>
                <c:pt idx="1489">
                  <c:v>3.0253462817491084E-2</c:v>
                </c:pt>
                <c:pt idx="1490">
                  <c:v>3.0249356126583749E-2</c:v>
                </c:pt>
                <c:pt idx="1491">
                  <c:v>3.0245271842392896E-2</c:v>
                </c:pt>
                <c:pt idx="1492">
                  <c:v>3.0241209964918525E-2</c:v>
                </c:pt>
                <c:pt idx="1493">
                  <c:v>3.0237170494160637E-2</c:v>
                </c:pt>
                <c:pt idx="1494">
                  <c:v>3.0233153430119231E-2</c:v>
                </c:pt>
                <c:pt idx="1495">
                  <c:v>3.0229158772634435E-2</c:v>
                </c:pt>
                <c:pt idx="1496">
                  <c:v>3.0225186521866121E-2</c:v>
                </c:pt>
                <c:pt idx="1497">
                  <c:v>3.0221236677734353E-2</c:v>
                </c:pt>
                <c:pt idx="1498">
                  <c:v>3.0217309240319068E-2</c:v>
                </c:pt>
                <c:pt idx="1499">
                  <c:v>3.0213404209620265E-2</c:v>
                </c:pt>
                <c:pt idx="1500">
                  <c:v>3.0208968754097398E-2</c:v>
                </c:pt>
                <c:pt idx="1501">
                  <c:v>3.0205111737711121E-2</c:v>
                </c:pt>
                <c:pt idx="1502">
                  <c:v>3.0201823557503005E-2</c:v>
                </c:pt>
                <c:pt idx="1503">
                  <c:v>3.0198008153510258E-2</c:v>
                </c:pt>
                <c:pt idx="1504">
                  <c:v>3.0194215156154058E-2</c:v>
                </c:pt>
                <c:pt idx="1505">
                  <c:v>3.0190444565514341E-2</c:v>
                </c:pt>
                <c:pt idx="1506">
                  <c:v>3.0186696381511169E-2</c:v>
                </c:pt>
                <c:pt idx="1507">
                  <c:v>3.0182440179400416E-2</c:v>
                </c:pt>
                <c:pt idx="1508">
                  <c:v>3.01792672334944E-2</c:v>
                </c:pt>
                <c:pt idx="1509">
                  <c:v>3.0175586269560739E-2</c:v>
                </c:pt>
                <c:pt idx="1510">
                  <c:v>3.0171927712263624E-2</c:v>
                </c:pt>
                <c:pt idx="1511">
                  <c:v>3.0169296793101097E-2</c:v>
                </c:pt>
                <c:pt idx="1512">
                  <c:v>3.0164677817738905E-2</c:v>
                </c:pt>
                <c:pt idx="1513">
                  <c:v>3.0161086480351429E-2</c:v>
                </c:pt>
                <c:pt idx="1514">
                  <c:v>3.0157517549760371E-2</c:v>
                </c:pt>
                <c:pt idx="1515">
                  <c:v>3.0153971025805859E-2</c:v>
                </c:pt>
                <c:pt idx="1516">
                  <c:v>3.0150446908487893E-2</c:v>
                </c:pt>
                <c:pt idx="1517">
                  <c:v>3.0146945197806474E-2</c:v>
                </c:pt>
                <c:pt idx="1518">
                  <c:v>3.0143490653196103E-2</c:v>
                </c:pt>
                <c:pt idx="1519">
                  <c:v>3.0139025427207145E-2</c:v>
                </c:pt>
                <c:pt idx="1520">
                  <c:v>3.0135597338514231E-2</c:v>
                </c:pt>
                <c:pt idx="1521">
                  <c:v>3.0132191656297991E-2</c:v>
                </c:pt>
                <c:pt idx="1522">
                  <c:v>3.0128808381117977E-2</c:v>
                </c:pt>
                <c:pt idx="1523">
                  <c:v>3.0125447512254766E-2</c:v>
                </c:pt>
                <c:pt idx="1524">
                  <c:v>3.0122109050187973E-2</c:v>
                </c:pt>
                <c:pt idx="1525">
                  <c:v>3.0118792994757726E-2</c:v>
                </c:pt>
                <c:pt idx="1526">
                  <c:v>3.0115499345964025E-2</c:v>
                </c:pt>
                <c:pt idx="1527">
                  <c:v>3.0112228103806871E-2</c:v>
                </c:pt>
                <c:pt idx="1528">
                  <c:v>3.010897926852607E-2</c:v>
                </c:pt>
                <c:pt idx="1529">
                  <c:v>3.0105752839642008E-2</c:v>
                </c:pt>
                <c:pt idx="1530">
                  <c:v>3.0102548817474428E-2</c:v>
                </c:pt>
                <c:pt idx="1531">
                  <c:v>3.0099367202183203E-2</c:v>
                </c:pt>
                <c:pt idx="1532">
                  <c:v>3.0095758506840653E-2</c:v>
                </c:pt>
                <c:pt idx="1533">
                  <c:v>3.0092624905702081E-2</c:v>
                </c:pt>
                <c:pt idx="1534">
                  <c:v>3.0089513711120119E-2</c:v>
                </c:pt>
                <c:pt idx="1535">
                  <c:v>3.008642492325464E-2</c:v>
                </c:pt>
                <c:pt idx="1536">
                  <c:v>3.0083358542025707E-2</c:v>
                </c:pt>
                <c:pt idx="1537">
                  <c:v>3.0080314567353383E-2</c:v>
                </c:pt>
                <c:pt idx="1538">
                  <c:v>3.0077292999557415E-2</c:v>
                </c:pt>
                <c:pt idx="1539">
                  <c:v>3.0074293838158184E-2</c:v>
                </c:pt>
                <c:pt idx="1540">
                  <c:v>3.0071317083555371E-2</c:v>
                </c:pt>
                <c:pt idx="1541">
                  <c:v>3.0068362735589105E-2</c:v>
                </c:pt>
                <c:pt idx="1542">
                  <c:v>3.0065430794259385E-2</c:v>
                </c:pt>
                <c:pt idx="1543">
                  <c:v>3.0062521259566211E-2</c:v>
                </c:pt>
                <c:pt idx="1544">
                  <c:v>3.0062783640982804E-2</c:v>
                </c:pt>
                <c:pt idx="1545">
                  <c:v>3.0056769410249373E-2</c:v>
                </c:pt>
                <c:pt idx="1546">
                  <c:v>3.0053927095465838E-2</c:v>
                </c:pt>
                <c:pt idx="1547">
                  <c:v>3.0051107187478721E-2</c:v>
                </c:pt>
                <c:pt idx="1548">
                  <c:v>3.0048309685968277E-2</c:v>
                </c:pt>
                <c:pt idx="1549">
                  <c:v>3.0045534591174317E-2</c:v>
                </c:pt>
                <c:pt idx="1550">
                  <c:v>3.0042781903016902E-2</c:v>
                </c:pt>
                <c:pt idx="1551">
                  <c:v>3.0040051621575969E-2</c:v>
                </c:pt>
                <c:pt idx="1552">
                  <c:v>3.0037343746691647E-2</c:v>
                </c:pt>
                <c:pt idx="1553">
                  <c:v>3.0034658278523807E-2</c:v>
                </c:pt>
                <c:pt idx="1554">
                  <c:v>3.0031995216992513E-2</c:v>
                </c:pt>
                <c:pt idx="1555">
                  <c:v>3.0029354562097765E-2</c:v>
                </c:pt>
                <c:pt idx="1556">
                  <c:v>3.0026736313839564E-2</c:v>
                </c:pt>
                <c:pt idx="1557">
                  <c:v>3.0024140472137972E-2</c:v>
                </c:pt>
                <c:pt idx="1558">
                  <c:v>3.0021567037152863E-2</c:v>
                </c:pt>
                <c:pt idx="1559">
                  <c:v>3.0019016008724364E-2</c:v>
                </c:pt>
                <c:pt idx="1560">
                  <c:v>3.0016487387092283E-2</c:v>
                </c:pt>
                <c:pt idx="1561">
                  <c:v>3.0013981172016813E-2</c:v>
                </c:pt>
                <c:pt idx="1562">
                  <c:v>3.0011497363657824E-2</c:v>
                </c:pt>
                <c:pt idx="1563">
                  <c:v>3.0009035961855446E-2</c:v>
                </c:pt>
                <c:pt idx="1564">
                  <c:v>3.0006596966689614E-2</c:v>
                </c:pt>
                <c:pt idx="1565">
                  <c:v>3.0005994844177764E-2</c:v>
                </c:pt>
                <c:pt idx="1566">
                  <c:v>3.0001786196347524E-2</c:v>
                </c:pt>
                <c:pt idx="1567">
                  <c:v>2.999941442109133E-2</c:v>
                </c:pt>
                <c:pt idx="1568">
                  <c:v>2.9997065052551619E-2</c:v>
                </c:pt>
                <c:pt idx="1569">
                  <c:v>2.9999076259704438E-2</c:v>
                </c:pt>
                <c:pt idx="1570">
                  <c:v>2.9995691097162158E-2</c:v>
                </c:pt>
                <c:pt idx="1571">
                  <c:v>2.9990151386671826E-2</c:v>
                </c:pt>
                <c:pt idx="1572">
                  <c:v>2.9987891644678299E-2</c:v>
                </c:pt>
                <c:pt idx="1573">
                  <c:v>2.9985654309241383E-2</c:v>
                </c:pt>
                <c:pt idx="1574">
                  <c:v>2.9983439380520949E-2</c:v>
                </c:pt>
                <c:pt idx="1575">
                  <c:v>2.9981246858277188E-2</c:v>
                </c:pt>
                <c:pt idx="1576">
                  <c:v>2.9979076742749911E-2</c:v>
                </c:pt>
                <c:pt idx="1577">
                  <c:v>2.9976929033939115E-2</c:v>
                </c:pt>
                <c:pt idx="1578">
                  <c:v>2.9974803731764865E-2</c:v>
                </c:pt>
                <c:pt idx="1579">
                  <c:v>2.9972700836147226E-2</c:v>
                </c:pt>
                <c:pt idx="1580">
                  <c:v>2.9970620347166133E-2</c:v>
                </c:pt>
                <c:pt idx="1581">
                  <c:v>2.9968562264901522E-2</c:v>
                </c:pt>
                <c:pt idx="1582">
                  <c:v>2.9966526589113585E-2</c:v>
                </c:pt>
                <c:pt idx="1583">
                  <c:v>2.9964513320202002E-2</c:v>
                </c:pt>
                <c:pt idx="1584">
                  <c:v>2.9962522457687157E-2</c:v>
                </c:pt>
                <c:pt idx="1585">
                  <c:v>2.9960554001968731E-2</c:v>
                </c:pt>
                <c:pt idx="1586">
                  <c:v>2.9963042954996411E-2</c:v>
                </c:pt>
                <c:pt idx="1587">
                  <c:v>2.9956684310201709E-2</c:v>
                </c:pt>
                <c:pt idx="1588">
                  <c:v>2.9954783074233049E-2</c:v>
                </c:pt>
                <c:pt idx="1589">
                  <c:v>2.9952904244980871E-2</c:v>
                </c:pt>
                <c:pt idx="1590">
                  <c:v>2.995104782236524E-2</c:v>
                </c:pt>
                <c:pt idx="1591">
                  <c:v>2.9949213806386155E-2</c:v>
                </c:pt>
                <c:pt idx="1592">
                  <c:v>2.9947402196883743E-2</c:v>
                </c:pt>
                <c:pt idx="1593">
                  <c:v>2.9945612994097814E-2</c:v>
                </c:pt>
                <c:pt idx="1594">
                  <c:v>2.9943846198028368E-2</c:v>
                </c:pt>
                <c:pt idx="1595">
                  <c:v>2.9942101808435595E-2</c:v>
                </c:pt>
                <c:pt idx="1596">
                  <c:v>2.9940379825639241E-2</c:v>
                </c:pt>
                <c:pt idx="1597">
                  <c:v>2.9938680249399496E-2</c:v>
                </c:pt>
                <c:pt idx="1598">
                  <c:v>2.9937003079716362E-2</c:v>
                </c:pt>
                <c:pt idx="1599">
                  <c:v>2.993534831674971E-2</c:v>
                </c:pt>
                <c:pt idx="1600">
                  <c:v>2.9933715960339669E-2</c:v>
                </c:pt>
                <c:pt idx="1601">
                  <c:v>2.9932106010646109E-2</c:v>
                </c:pt>
                <c:pt idx="1602">
                  <c:v>2.9930518467429224E-2</c:v>
                </c:pt>
                <c:pt idx="1603">
                  <c:v>2.9928953331008756E-2</c:v>
                </c:pt>
                <c:pt idx="1604">
                  <c:v>2.9927410601144899E-2</c:v>
                </c:pt>
                <c:pt idx="1605">
                  <c:v>2.9925890277917588E-2</c:v>
                </c:pt>
                <c:pt idx="1606">
                  <c:v>2.9924392361166952E-2</c:v>
                </c:pt>
                <c:pt idx="1607">
                  <c:v>2.9922916851212733E-2</c:v>
                </c:pt>
                <c:pt idx="1608">
                  <c:v>2.9921463747735189E-2</c:v>
                </c:pt>
                <c:pt idx="1609">
                  <c:v>2.9920033051054062E-2</c:v>
                </c:pt>
                <c:pt idx="1610">
                  <c:v>2.9918624761009482E-2</c:v>
                </c:pt>
                <c:pt idx="1611">
                  <c:v>2.9917238877441577E-2</c:v>
                </c:pt>
                <c:pt idx="1612">
                  <c:v>2.9915875400510217E-2</c:v>
                </c:pt>
                <c:pt idx="1613">
                  <c:v>2.9914534330375275E-2</c:v>
                </c:pt>
                <c:pt idx="1614">
                  <c:v>2.9913215666637072E-2</c:v>
                </c:pt>
                <c:pt idx="1615">
                  <c:v>2.9914038667877563E-2</c:v>
                </c:pt>
                <c:pt idx="1616">
                  <c:v>2.9910645559230176E-2</c:v>
                </c:pt>
                <c:pt idx="1617">
                  <c:v>2.9911525759969138E-2</c:v>
                </c:pt>
                <c:pt idx="1618">
                  <c:v>2.9908165078369464E-2</c:v>
                </c:pt>
                <c:pt idx="1619">
                  <c:v>2.9906958447813992E-2</c:v>
                </c:pt>
                <c:pt idx="1620">
                  <c:v>2.9905774223815129E-2</c:v>
                </c:pt>
                <c:pt idx="1621">
                  <c:v>2.9910414405267538E-2</c:v>
                </c:pt>
                <c:pt idx="1622">
                  <c:v>2.9902672849457801E-2</c:v>
                </c:pt>
                <c:pt idx="1623">
                  <c:v>2.9904524884702965E-2</c:v>
                </c:pt>
                <c:pt idx="1624">
                  <c:v>2.9904601648997886E-2</c:v>
                </c:pt>
                <c:pt idx="1625">
                  <c:v>2.9902370542425061E-2</c:v>
                </c:pt>
                <c:pt idx="1626">
                  <c:v>2.9901326986756516E-2</c:v>
                </c:pt>
                <c:pt idx="1627">
                  <c:v>2.9900305841508157E-2</c:v>
                </c:pt>
                <c:pt idx="1628">
                  <c:v>2.9899307106573403E-2</c:v>
                </c:pt>
                <c:pt idx="1629">
                  <c:v>2.9899503502912594E-2</c:v>
                </c:pt>
                <c:pt idx="1630">
                  <c:v>2.9897376867724645E-2</c:v>
                </c:pt>
                <c:pt idx="1631">
                  <c:v>2.9896445363837287E-2</c:v>
                </c:pt>
                <c:pt idx="1632">
                  <c:v>2.9895536270263534E-2</c:v>
                </c:pt>
                <c:pt idx="1633">
                  <c:v>2.9894649587083322E-2</c:v>
                </c:pt>
                <c:pt idx="1634">
                  <c:v>2.9893785314216714E-2</c:v>
                </c:pt>
                <c:pt idx="1635">
                  <c:v>2.9892943451717002E-2</c:v>
                </c:pt>
                <c:pt idx="1636">
                  <c:v>2.9889297861220854E-2</c:v>
                </c:pt>
                <c:pt idx="1637">
                  <c:v>2.9891326957685038E-2</c:v>
                </c:pt>
                <c:pt idx="1638">
                  <c:v>2.9890552326179431E-2</c:v>
                </c:pt>
                <c:pt idx="1639">
                  <c:v>2.9890988126368701E-2</c:v>
                </c:pt>
                <c:pt idx="1640">
                  <c:v>2.9889070294215614E-2</c:v>
                </c:pt>
                <c:pt idx="1641">
                  <c:v>2.9888362893730758E-2</c:v>
                </c:pt>
                <c:pt idx="1642">
                  <c:v>2.9887677903666088E-2</c:v>
                </c:pt>
                <c:pt idx="1643">
                  <c:v>2.9888209517465736E-2</c:v>
                </c:pt>
                <c:pt idx="1644">
                  <c:v>2.9886375154370981E-2</c:v>
                </c:pt>
                <c:pt idx="1645">
                  <c:v>2.9885757395273771E-2</c:v>
                </c:pt>
                <c:pt idx="1646">
                  <c:v>2.9885162046490166E-2</c:v>
                </c:pt>
                <c:pt idx="1647">
                  <c:v>2.9884589108046811E-2</c:v>
                </c:pt>
                <c:pt idx="1648">
                  <c:v>2.9885240530869162E-2</c:v>
                </c:pt>
                <c:pt idx="1649">
                  <c:v>2.9883510462207497E-2</c:v>
                </c:pt>
                <c:pt idx="1650">
                  <c:v>2.9883004754731601E-2</c:v>
                </c:pt>
                <c:pt idx="1651">
                  <c:v>2.9882521457675892E-2</c:v>
                </c:pt>
                <c:pt idx="1652">
                  <c:v>2.9882060570907143E-2</c:v>
                </c:pt>
                <c:pt idx="1653">
                  <c:v>2.9881622094478644E-2</c:v>
                </c:pt>
                <c:pt idx="1654">
                  <c:v>2.9881206028443685E-2</c:v>
                </c:pt>
                <c:pt idx="1655">
                  <c:v>2.9880812372669041E-2</c:v>
                </c:pt>
                <c:pt idx="1656">
                  <c:v>2.9881655586547762E-2</c:v>
                </c:pt>
                <c:pt idx="1657">
                  <c:v>2.9881308323369549E-2</c:v>
                </c:pt>
                <c:pt idx="1658">
                  <c:v>2.98797658674399E-2</c:v>
                </c:pt>
                <c:pt idx="1659">
                  <c:v>2.9879461853026257E-2</c:v>
                </c:pt>
                <c:pt idx="1660">
                  <c:v>2.9879180248979509E-2</c:v>
                </c:pt>
                <c:pt idx="1661">
                  <c:v>2.9878921055246366E-2</c:v>
                </c:pt>
                <c:pt idx="1662">
                  <c:v>2.9879908190559856E-2</c:v>
                </c:pt>
                <c:pt idx="1663">
                  <c:v>2.9878469898774185E-2</c:v>
                </c:pt>
                <c:pt idx="1664">
                  <c:v>2.9878277936035147E-2</c:v>
                </c:pt>
                <c:pt idx="1665">
                  <c:v>2.9878108383663005E-2</c:v>
                </c:pt>
                <c:pt idx="1666">
                  <c:v>2.9877961241551176E-2</c:v>
                </c:pt>
                <c:pt idx="1667">
                  <c:v>2.9875325503230243E-2</c:v>
                </c:pt>
                <c:pt idx="1668">
                  <c:v>2.9877734188454852E-2</c:v>
                </c:pt>
                <c:pt idx="1669">
                  <c:v>2.9877654277417065E-2</c:v>
                </c:pt>
                <c:pt idx="1670">
                  <c:v>2.9877596776666238E-2</c:v>
                </c:pt>
                <c:pt idx="1671">
                  <c:v>2.9877561686282306E-2</c:v>
                </c:pt>
                <c:pt idx="1672">
                  <c:v>2.9877549006211979E-2</c:v>
                </c:pt>
                <c:pt idx="1673">
                  <c:v>2.9880041827617276E-2</c:v>
                </c:pt>
                <c:pt idx="1674">
                  <c:v>2.9878833915510938E-2</c:v>
                </c:pt>
                <c:pt idx="1675">
                  <c:v>2.9877645428015853E-2</c:v>
                </c:pt>
                <c:pt idx="1676">
                  <c:v>2.9878968640382197E-2</c:v>
                </c:pt>
                <c:pt idx="1677">
                  <c:v>2.9877821760937451E-2</c:v>
                </c:pt>
                <c:pt idx="1678">
                  <c:v>2.9877943542855334E-2</c:v>
                </c:pt>
                <c:pt idx="1679">
                  <c:v>2.9878087735140113E-2</c:v>
                </c:pt>
                <c:pt idx="1680">
                  <c:v>2.9878254337738497E-2</c:v>
                </c:pt>
                <c:pt idx="1681">
                  <c:v>2.9879697665982086E-2</c:v>
                </c:pt>
                <c:pt idx="1682">
                  <c:v>2.987865477398266E-2</c:v>
                </c:pt>
                <c:pt idx="1683">
                  <c:v>2.9878888607575149E-2</c:v>
                </c:pt>
                <c:pt idx="1684">
                  <c:v>2.9879144851561179E-2</c:v>
                </c:pt>
                <c:pt idx="1685">
                  <c:v>2.9879423505834168E-2</c:v>
                </c:pt>
                <c:pt idx="1686">
                  <c:v>2.9879724570447408E-2</c:v>
                </c:pt>
                <c:pt idx="1687">
                  <c:v>2.987771365626557E-2</c:v>
                </c:pt>
                <c:pt idx="1688">
                  <c:v>2.9880393930667992E-2</c:v>
                </c:pt>
                <c:pt idx="1689">
                  <c:v>2.9880762226301982E-2</c:v>
                </c:pt>
                <c:pt idx="1690">
                  <c:v>2.9881152932249577E-2</c:v>
                </c:pt>
                <c:pt idx="1691">
                  <c:v>2.9881566048564068E-2</c:v>
                </c:pt>
                <c:pt idx="1692">
                  <c:v>2.9883273795354715E-2</c:v>
                </c:pt>
                <c:pt idx="1693">
                  <c:v>2.9882459512187154E-2</c:v>
                </c:pt>
                <c:pt idx="1694">
                  <c:v>2.9882939859469104E-2</c:v>
                </c:pt>
                <c:pt idx="1695">
                  <c:v>2.9884719759483147E-2</c:v>
                </c:pt>
                <c:pt idx="1696">
                  <c:v>2.9883967785107046E-2</c:v>
                </c:pt>
                <c:pt idx="1697">
                  <c:v>2.9884515363383102E-2</c:v>
                </c:pt>
                <c:pt idx="1698">
                  <c:v>2.9885085352052698E-2</c:v>
                </c:pt>
                <c:pt idx="1699">
                  <c:v>2.9885677751062545E-2</c:v>
                </c:pt>
                <c:pt idx="1700">
                  <c:v>2.9886292560385996E-2</c:v>
                </c:pt>
                <c:pt idx="1701">
                  <c:v>2.9886929780049698E-2</c:v>
                </c:pt>
                <c:pt idx="1702">
                  <c:v>2.988758941005365E-2</c:v>
                </c:pt>
                <c:pt idx="1703">
                  <c:v>2.9888271450424497E-2</c:v>
                </c:pt>
                <c:pt idx="1704">
                  <c:v>2.9888975901082304E-2</c:v>
                </c:pt>
                <c:pt idx="1705">
                  <c:v>2.9889702762133652E-2</c:v>
                </c:pt>
                <c:pt idx="1706">
                  <c:v>2.9890452033471959E-2</c:v>
                </c:pt>
                <c:pt idx="1707">
                  <c:v>2.9891223715203807E-2</c:v>
                </c:pt>
                <c:pt idx="1708">
                  <c:v>2.9893316472804354E-2</c:v>
                </c:pt>
                <c:pt idx="1709">
                  <c:v>2.9894134643875248E-2</c:v>
                </c:pt>
                <c:pt idx="1710">
                  <c:v>2.9893673222387562E-2</c:v>
                </c:pt>
                <c:pt idx="1711">
                  <c:v>2.9894521157043386E-2</c:v>
                </c:pt>
                <c:pt idx="1712">
                  <c:v>2.9895350472965987E-2</c:v>
                </c:pt>
                <c:pt idx="1713">
                  <c:v>2.9896159874525097E-2</c:v>
                </c:pt>
                <c:pt idx="1714">
                  <c:v>2.9898246236201853E-2</c:v>
                </c:pt>
                <c:pt idx="1715">
                  <c:v>2.9897718934579487E-2</c:v>
                </c:pt>
                <c:pt idx="1716">
                  <c:v>2.9898468593074767E-2</c:v>
                </c:pt>
                <c:pt idx="1717">
                  <c:v>2.9899198337206556E-2</c:v>
                </c:pt>
                <c:pt idx="1718">
                  <c:v>2.9899908166948208E-2</c:v>
                </c:pt>
                <c:pt idx="1719">
                  <c:v>2.9901888146954825E-2</c:v>
                </c:pt>
                <c:pt idx="1720">
                  <c:v>2.9901268083367682E-2</c:v>
                </c:pt>
                <c:pt idx="1721">
                  <c:v>2.9901918170045505E-2</c:v>
                </c:pt>
                <c:pt idx="1722">
                  <c:v>2.9902548342306545E-2</c:v>
                </c:pt>
                <c:pt idx="1723">
                  <c:v>2.9903158600230739E-2</c:v>
                </c:pt>
                <c:pt idx="1724">
                  <c:v>2.9903748943791442E-2</c:v>
                </c:pt>
                <c:pt idx="1725">
                  <c:v>2.9904319372988653E-2</c:v>
                </c:pt>
                <c:pt idx="1726">
                  <c:v>2.9903819795276121E-2</c:v>
                </c:pt>
                <c:pt idx="1727">
                  <c:v>2.9903064627108122E-2</c:v>
                </c:pt>
                <c:pt idx="1728">
                  <c:v>2.9903569539539987E-2</c:v>
                </c:pt>
                <c:pt idx="1729">
                  <c:v>2.9904122201376282E-2</c:v>
                </c:pt>
                <c:pt idx="1730">
                  <c:v>2.990451963106544E-2</c:v>
                </c:pt>
                <c:pt idx="1731">
                  <c:v>2.9904964810238965E-2</c:v>
                </c:pt>
                <c:pt idx="1732">
                  <c:v>2.9905390078459604E-2</c:v>
                </c:pt>
                <c:pt idx="1733">
                  <c:v>2.9905851718226018E-2</c:v>
                </c:pt>
                <c:pt idx="1734">
                  <c:v>2.9906180881482669E-2</c:v>
                </c:pt>
                <c:pt idx="1735">
                  <c:v>2.9906546416444968E-2</c:v>
                </c:pt>
                <c:pt idx="1736">
                  <c:v>2.9906892040294508E-2</c:v>
                </c:pt>
                <c:pt idx="1737">
                  <c:v>2.9907217753191162E-2</c:v>
                </c:pt>
                <c:pt idx="1738">
                  <c:v>2.9907523554815185E-2</c:v>
                </c:pt>
                <c:pt idx="1739">
                  <c:v>2.9907809445566258E-2</c:v>
                </c:pt>
                <c:pt idx="1740">
                  <c:v>2.9908075425204572E-2</c:v>
                </c:pt>
                <c:pt idx="1741">
                  <c:v>2.9908321493730128E-2</c:v>
                </c:pt>
                <c:pt idx="1742">
                  <c:v>2.9908608610540455E-2</c:v>
                </c:pt>
                <c:pt idx="1743">
                  <c:v>2.9908753897682772E-2</c:v>
                </c:pt>
                <c:pt idx="1744">
                  <c:v>2.9908965227036788E-2</c:v>
                </c:pt>
                <c:pt idx="1745">
                  <c:v>2.9909106657344253E-2</c:v>
                </c:pt>
                <c:pt idx="1746">
                  <c:v>2.9909253170705696E-2</c:v>
                </c:pt>
                <c:pt idx="1747">
                  <c:v>2.9909396233467334E-2</c:v>
                </c:pt>
                <c:pt idx="1748">
                  <c:v>2.9909486463930435E-2</c:v>
                </c:pt>
                <c:pt idx="1749">
                  <c:v>2.9909573244033538E-2</c:v>
                </c:pt>
                <c:pt idx="1750">
                  <c:v>2.9909640113023883E-2</c:v>
                </c:pt>
                <c:pt idx="1751">
                  <c:v>2.9909687070981406E-2</c:v>
                </c:pt>
                <c:pt idx="1752">
                  <c:v>2.9909714117826169E-2</c:v>
                </c:pt>
                <c:pt idx="1753">
                  <c:v>2.9909721253638111E-2</c:v>
                </c:pt>
                <c:pt idx="1754">
                  <c:v>2.9909708478337294E-2</c:v>
                </c:pt>
                <c:pt idx="1755">
                  <c:v>2.9909675792163526E-2</c:v>
                </c:pt>
                <c:pt idx="1756">
                  <c:v>2.9909623194717128E-2</c:v>
                </c:pt>
                <c:pt idx="1757">
                  <c:v>2.9909550686237907E-2</c:v>
                </c:pt>
                <c:pt idx="1758">
                  <c:v>2.99094582668058E-2</c:v>
                </c:pt>
                <c:pt idx="1759">
                  <c:v>2.9909345936180998E-2</c:v>
                </c:pt>
                <c:pt idx="1760">
                  <c:v>2.9909193177575233E-2</c:v>
                </c:pt>
                <c:pt idx="1761">
                  <c:v>2.990903818036017E-2</c:v>
                </c:pt>
                <c:pt idx="1762">
                  <c:v>2.9908889478189593E-2</c:v>
                </c:pt>
                <c:pt idx="1763">
                  <c:v>2.9908697503273629E-2</c:v>
                </c:pt>
                <c:pt idx="1764">
                  <c:v>2.9908485617404779E-2</c:v>
                </c:pt>
                <c:pt idx="1765">
                  <c:v>2.9908253820503106E-2</c:v>
                </c:pt>
                <c:pt idx="1766">
                  <c:v>2.9908002112408738E-2</c:v>
                </c:pt>
                <c:pt idx="1767">
                  <c:v>2.9907690065300585E-2</c:v>
                </c:pt>
                <c:pt idx="1768">
                  <c:v>2.9907438963281407E-2</c:v>
                </c:pt>
                <c:pt idx="1769">
                  <c:v>2.9907127522008636E-2</c:v>
                </c:pt>
                <c:pt idx="1770">
                  <c:v>2.9906796169782979E-2</c:v>
                </c:pt>
                <c:pt idx="1771">
                  <c:v>2.9906393100604944E-2</c:v>
                </c:pt>
                <c:pt idx="1772">
                  <c:v>2.9906073732073324E-2</c:v>
                </c:pt>
                <c:pt idx="1773">
                  <c:v>2.9905682646669263E-2</c:v>
                </c:pt>
                <c:pt idx="1774">
                  <c:v>2.9905271650152443E-2</c:v>
                </c:pt>
                <c:pt idx="1775">
                  <c:v>2.9904840742522865E-2</c:v>
                </c:pt>
                <c:pt idx="1776">
                  <c:v>2.9904389923860464E-2</c:v>
                </c:pt>
                <c:pt idx="1777">
                  <c:v>2.9903919194245177E-2</c:v>
                </c:pt>
                <c:pt idx="1778">
                  <c:v>2.9904562731268847E-2</c:v>
                </c:pt>
                <c:pt idx="1779">
                  <c:v>2.990284344027927E-2</c:v>
                </c:pt>
                <c:pt idx="1780">
                  <c:v>2.9902310132881027E-2</c:v>
                </c:pt>
                <c:pt idx="1781">
                  <c:v>2.9901756914529898E-2</c:v>
                </c:pt>
                <c:pt idx="1782">
                  <c:v>2.9901183785145946E-2</c:v>
                </c:pt>
                <c:pt idx="1783">
                  <c:v>2.99005907445693E-2</c:v>
                </c:pt>
                <c:pt idx="1784">
                  <c:v>2.9899977793039767E-2</c:v>
                </c:pt>
                <c:pt idx="1785">
                  <c:v>2.9899344930397476E-2</c:v>
                </c:pt>
                <c:pt idx="1786">
                  <c:v>2.9898692156722362E-2</c:v>
                </c:pt>
                <c:pt idx="1787">
                  <c:v>2.9898019472014425E-2</c:v>
                </c:pt>
                <c:pt idx="1788">
                  <c:v>2.9897326876113794E-2</c:v>
                </c:pt>
                <c:pt idx="1789">
                  <c:v>2.9896614369340213E-2</c:v>
                </c:pt>
                <c:pt idx="1790">
                  <c:v>2.9895881951294001E-2</c:v>
                </c:pt>
                <c:pt idx="1791">
                  <c:v>2.9895129622294903E-2</c:v>
                </c:pt>
                <c:pt idx="1792">
                  <c:v>2.9894133085122121E-2</c:v>
                </c:pt>
                <c:pt idx="1793">
                  <c:v>2.9893335245168018E-2</c:v>
                </c:pt>
                <c:pt idx="1794">
                  <c:v>2.989251749402122E-2</c:v>
                </c:pt>
                <c:pt idx="1795">
                  <c:v>2.9891679832001472E-2</c:v>
                </c:pt>
                <c:pt idx="1796">
                  <c:v>2.9890822258789029E-2</c:v>
                </c:pt>
                <c:pt idx="1797">
                  <c:v>2.9889944774543764E-2</c:v>
                </c:pt>
                <c:pt idx="1798">
                  <c:v>2.9889047379265676E-2</c:v>
                </c:pt>
                <c:pt idx="1799">
                  <c:v>2.9888130072954766E-2</c:v>
                </c:pt>
                <c:pt idx="1800">
                  <c:v>2.9887192855531097E-2</c:v>
                </c:pt>
                <c:pt idx="1801">
                  <c:v>2.988623572699467E-2</c:v>
                </c:pt>
                <c:pt idx="1802">
                  <c:v>2.9885258687505356E-2</c:v>
                </c:pt>
                <c:pt idx="1803">
                  <c:v>2.9884261736903284E-2</c:v>
                </c:pt>
                <c:pt idx="1804">
                  <c:v>2.9886745150857763E-2</c:v>
                </c:pt>
                <c:pt idx="1805">
                  <c:v>2.9882208102520735E-2</c:v>
                </c:pt>
                <c:pt idx="1806">
                  <c:v>2.9881151418820195E-2</c:v>
                </c:pt>
                <c:pt idx="1807">
                  <c:v>2.9880074823926961E-2</c:v>
                </c:pt>
                <c:pt idx="1808">
                  <c:v>2.987897831808084E-2</c:v>
                </c:pt>
                <c:pt idx="1809">
                  <c:v>2.987786190112196E-2</c:v>
                </c:pt>
                <c:pt idx="1810">
                  <c:v>2.9876725573130258E-2</c:v>
                </c:pt>
                <c:pt idx="1811">
                  <c:v>2.9875569334105734E-2</c:v>
                </c:pt>
                <c:pt idx="1812">
                  <c:v>2.9874393183968451E-2</c:v>
                </c:pt>
                <c:pt idx="1813">
                  <c:v>2.9873197122718409E-2</c:v>
                </c:pt>
                <c:pt idx="1814">
                  <c:v>2.9871981150595417E-2</c:v>
                </c:pt>
                <c:pt idx="1815">
                  <c:v>2.987074526727973E-2</c:v>
                </c:pt>
                <c:pt idx="1816">
                  <c:v>2.9869489472931221E-2</c:v>
                </c:pt>
                <c:pt idx="1817">
                  <c:v>2.9868213767629825E-2</c:v>
                </c:pt>
                <c:pt idx="1818">
                  <c:v>2.9866918151055799E-2</c:v>
                </c:pt>
                <c:pt idx="1819">
                  <c:v>2.9865602623608822E-2</c:v>
                </c:pt>
                <c:pt idx="1820">
                  <c:v>2.9864267184969151E-2</c:v>
                </c:pt>
                <c:pt idx="1821">
                  <c:v>2.9862911835376593E-2</c:v>
                </c:pt>
                <c:pt idx="1822">
                  <c:v>2.9861536574751213E-2</c:v>
                </c:pt>
                <c:pt idx="1823">
                  <c:v>2.9860141402933138E-2</c:v>
                </c:pt>
                <c:pt idx="1824">
                  <c:v>2.9858726320242113E-2</c:v>
                </c:pt>
                <c:pt idx="1825">
                  <c:v>2.9859353807157873E-2</c:v>
                </c:pt>
                <c:pt idx="1826">
                  <c:v>2.985583642144185E-2</c:v>
                </c:pt>
                <c:pt idx="1827">
                  <c:v>2.9854361605492485E-2</c:v>
                </c:pt>
                <c:pt idx="1828">
                  <c:v>2.9852866878510298E-2</c:v>
                </c:pt>
                <c:pt idx="1829">
                  <c:v>2.9850477793340602E-2</c:v>
                </c:pt>
                <c:pt idx="1830">
                  <c:v>2.9851850483488818E-2</c:v>
                </c:pt>
                <c:pt idx="1831">
                  <c:v>2.9848263231206928E-2</c:v>
                </c:pt>
                <c:pt idx="1832">
                  <c:v>2.9846688860013515E-2</c:v>
                </c:pt>
                <c:pt idx="1833">
                  <c:v>2.9845094577707343E-2</c:v>
                </c:pt>
                <c:pt idx="1834">
                  <c:v>2.9843480384368348E-2</c:v>
                </c:pt>
                <c:pt idx="1835">
                  <c:v>2.9841846279996531E-2</c:v>
                </c:pt>
                <c:pt idx="1836">
                  <c:v>2.9840192264591892E-2</c:v>
                </c:pt>
                <c:pt idx="1837">
                  <c:v>2.9838518338074493E-2</c:v>
                </c:pt>
                <c:pt idx="1838">
                  <c:v>2.9836824500604209E-2</c:v>
                </c:pt>
                <c:pt idx="1839">
                  <c:v>2.983511075194123E-2</c:v>
                </c:pt>
                <c:pt idx="1840">
                  <c:v>2.9833377092325364E-2</c:v>
                </c:pt>
                <c:pt idx="1841">
                  <c:v>2.9831623521676676E-2</c:v>
                </c:pt>
                <c:pt idx="1842">
                  <c:v>2.9834282951888724E-2</c:v>
                </c:pt>
                <c:pt idx="1843">
                  <c:v>2.982805664712096E-2</c:v>
                </c:pt>
                <c:pt idx="1844">
                  <c:v>2.9826243343373804E-2</c:v>
                </c:pt>
                <c:pt idx="1845">
                  <c:v>2.9824410128433954E-2</c:v>
                </c:pt>
                <c:pt idx="1846">
                  <c:v>2.9822557002541217E-2</c:v>
                </c:pt>
                <c:pt idx="1847">
                  <c:v>2.9820683965535721E-2</c:v>
                </c:pt>
                <c:pt idx="1848">
                  <c:v>2.9818791017417468E-2</c:v>
                </c:pt>
                <c:pt idx="1849">
                  <c:v>2.9816878158426263E-2</c:v>
                </c:pt>
                <c:pt idx="1850">
                  <c:v>2.9814945388242364E-2</c:v>
                </c:pt>
                <c:pt idx="1851">
                  <c:v>2.9812992707105579E-2</c:v>
                </c:pt>
                <c:pt idx="1852">
                  <c:v>2.9811020114856035E-2</c:v>
                </c:pt>
                <c:pt idx="1853">
                  <c:v>2.9809027611653605E-2</c:v>
                </c:pt>
                <c:pt idx="1854">
                  <c:v>2.9807015197338416E-2</c:v>
                </c:pt>
                <c:pt idx="1855">
                  <c:v>2.9804982871990404E-2</c:v>
                </c:pt>
                <c:pt idx="1856">
                  <c:v>2.9806189014995876E-2</c:v>
                </c:pt>
                <c:pt idx="1857">
                  <c:v>2.9800858488115978E-2</c:v>
                </c:pt>
                <c:pt idx="1858">
                  <c:v>2.9798766429589563E-2</c:v>
                </c:pt>
                <c:pt idx="1859">
                  <c:v>2.9796654460110261E-2</c:v>
                </c:pt>
                <c:pt idx="1860">
                  <c:v>2.9794522579518201E-2</c:v>
                </c:pt>
                <c:pt idx="1861">
                  <c:v>2.9792370787893319E-2</c:v>
                </c:pt>
                <c:pt idx="1862">
                  <c:v>2.9790199085235614E-2</c:v>
                </c:pt>
                <c:pt idx="1863">
                  <c:v>2.9788007471545086E-2</c:v>
                </c:pt>
                <c:pt idx="1864">
                  <c:v>2.9785795946821736E-2</c:v>
                </c:pt>
                <c:pt idx="1865">
                  <c:v>2.9783564510985627E-2</c:v>
                </c:pt>
                <c:pt idx="1866">
                  <c:v>2.9781313164196632E-2</c:v>
                </c:pt>
                <c:pt idx="1867">
                  <c:v>2.9779041906294879E-2</c:v>
                </c:pt>
                <c:pt idx="1868">
                  <c:v>2.9776750737280366E-2</c:v>
                </c:pt>
                <c:pt idx="1869">
                  <c:v>2.9774439657312968E-2</c:v>
                </c:pt>
                <c:pt idx="1870">
                  <c:v>2.9772108666312747E-2</c:v>
                </c:pt>
                <c:pt idx="1871">
                  <c:v>2.9769757764359639E-2</c:v>
                </c:pt>
                <c:pt idx="1872">
                  <c:v>2.9767386951213837E-2</c:v>
                </c:pt>
                <c:pt idx="1873">
                  <c:v>2.9764996227115148E-2</c:v>
                </c:pt>
                <c:pt idx="1874">
                  <c:v>2.9762585591903701E-2</c:v>
                </c:pt>
                <c:pt idx="1875">
                  <c:v>2.9760155045659431E-2</c:v>
                </c:pt>
                <c:pt idx="1876">
                  <c:v>2.9757704588462275E-2</c:v>
                </c:pt>
                <c:pt idx="1877">
                  <c:v>2.9756983930662173E-2</c:v>
                </c:pt>
                <c:pt idx="1878">
                  <c:v>2.9752743940889559E-2</c:v>
                </c:pt>
                <c:pt idx="1879">
                  <c:v>2.9750233750513999E-2</c:v>
                </c:pt>
                <c:pt idx="1880">
                  <c:v>2.9747703649185553E-2</c:v>
                </c:pt>
                <c:pt idx="1881">
                  <c:v>2.9749336574276697E-2</c:v>
                </c:pt>
                <c:pt idx="1882">
                  <c:v>2.9745716158773305E-2</c:v>
                </c:pt>
                <c:pt idx="1883">
                  <c:v>2.9739993878763471E-2</c:v>
                </c:pt>
                <c:pt idx="1884">
                  <c:v>2.9737384133223799E-2</c:v>
                </c:pt>
                <c:pt idx="1885">
                  <c:v>2.9734754476651304E-2</c:v>
                </c:pt>
                <c:pt idx="1886">
                  <c:v>2.9732104909045987E-2</c:v>
                </c:pt>
                <c:pt idx="1887">
                  <c:v>2.9729435430407847E-2</c:v>
                </c:pt>
                <c:pt idx="1888">
                  <c:v>2.9726746040736884E-2</c:v>
                </c:pt>
                <c:pt idx="1889">
                  <c:v>2.9724036740113036E-2</c:v>
                </c:pt>
                <c:pt idx="1890">
                  <c:v>2.9721307528296492E-2</c:v>
                </c:pt>
                <c:pt idx="1891">
                  <c:v>2.9718558405606998E-2</c:v>
                </c:pt>
                <c:pt idx="1892">
                  <c:v>2.9715789371804746E-2</c:v>
                </c:pt>
                <c:pt idx="1893">
                  <c:v>2.9713000426969671E-2</c:v>
                </c:pt>
                <c:pt idx="1894">
                  <c:v>2.9710191571021838E-2</c:v>
                </c:pt>
                <c:pt idx="1895">
                  <c:v>2.9707362804121118E-2</c:v>
                </c:pt>
                <c:pt idx="1896">
                  <c:v>2.9704514126267512E-2</c:v>
                </c:pt>
                <c:pt idx="1897">
                  <c:v>2.9705723052554589E-2</c:v>
                </c:pt>
                <c:pt idx="1898">
                  <c:v>2.9698757037381895E-2</c:v>
                </c:pt>
                <c:pt idx="1899">
                  <c:v>2.9695848626269949E-2</c:v>
                </c:pt>
                <c:pt idx="1900">
                  <c:v>2.9692920304285053E-2</c:v>
                </c:pt>
                <c:pt idx="1901">
                  <c:v>2.9689972071267334E-2</c:v>
                </c:pt>
                <c:pt idx="1902">
                  <c:v>2.9687003927216793E-2</c:v>
                </c:pt>
                <c:pt idx="1903">
                  <c:v>2.9684015872053493E-2</c:v>
                </c:pt>
                <c:pt idx="1904">
                  <c:v>2.9681007905857371E-2</c:v>
                </c:pt>
                <c:pt idx="1905">
                  <c:v>2.9677980028788298E-2</c:v>
                </c:pt>
                <c:pt idx="1906">
                  <c:v>2.967493224052653E-2</c:v>
                </c:pt>
                <c:pt idx="1907">
                  <c:v>2.9671864541311876E-2</c:v>
                </c:pt>
                <c:pt idx="1908">
                  <c:v>2.96687769310644E-2</c:v>
                </c:pt>
                <c:pt idx="1909">
                  <c:v>2.9665669409864037E-2</c:v>
                </c:pt>
                <c:pt idx="1910">
                  <c:v>2.9662541977550916E-2</c:v>
                </c:pt>
                <c:pt idx="1911">
                  <c:v>2.9659394634284908E-2</c:v>
                </c:pt>
                <c:pt idx="1912">
                  <c:v>2.9656227379906142E-2</c:v>
                </c:pt>
                <c:pt idx="1913">
                  <c:v>2.9653040214574489E-2</c:v>
                </c:pt>
                <c:pt idx="1914">
                  <c:v>2.9649833138210013E-2</c:v>
                </c:pt>
                <c:pt idx="1915">
                  <c:v>2.9646606150812715E-2</c:v>
                </c:pt>
                <c:pt idx="1916">
                  <c:v>2.9643359252462531E-2</c:v>
                </c:pt>
                <c:pt idx="1917">
                  <c:v>2.9640092442999588E-2</c:v>
                </c:pt>
                <c:pt idx="1918">
                  <c:v>2.9636805722583759E-2</c:v>
                </c:pt>
                <c:pt idx="1919">
                  <c:v>2.9633499091135107E-2</c:v>
                </c:pt>
                <c:pt idx="1920">
                  <c:v>2.9630172548653633E-2</c:v>
                </c:pt>
                <c:pt idx="1921">
                  <c:v>2.9626826095139336E-2</c:v>
                </c:pt>
                <c:pt idx="1922">
                  <c:v>2.9623459730592216E-2</c:v>
                </c:pt>
                <c:pt idx="1923">
                  <c:v>2.9620073455172147E-2</c:v>
                </c:pt>
                <c:pt idx="1924">
                  <c:v>2.9616667268559382E-2</c:v>
                </c:pt>
                <c:pt idx="1925">
                  <c:v>2.9613241170993732E-2</c:v>
                </c:pt>
                <c:pt idx="1926">
                  <c:v>2.9609795162475194E-2</c:v>
                </c:pt>
                <c:pt idx="1927">
                  <c:v>2.960923594572229E-2</c:v>
                </c:pt>
                <c:pt idx="1928">
                  <c:v>2.9602843412259716E-2</c:v>
                </c:pt>
                <c:pt idx="1929">
                  <c:v>2.9600765807851204E-2</c:v>
                </c:pt>
                <c:pt idx="1930">
                  <c:v>2.9595812017992884E-2</c:v>
                </c:pt>
                <c:pt idx="1931">
                  <c:v>2.959226645439017E-2</c:v>
                </c:pt>
                <c:pt idx="1932">
                  <c:v>2.9588700979754634E-2</c:v>
                </c:pt>
                <c:pt idx="1933">
                  <c:v>2.9585115594166211E-2</c:v>
                </c:pt>
                <c:pt idx="1934">
                  <c:v>2.9583863600517457E-2</c:v>
                </c:pt>
                <c:pt idx="1935">
                  <c:v>2.9579275561788521E-2</c:v>
                </c:pt>
                <c:pt idx="1936">
                  <c:v>2.9576577256449355E-2</c:v>
                </c:pt>
                <c:pt idx="1937">
                  <c:v>2.9571952832752046E-2</c:v>
                </c:pt>
                <c:pt idx="1938">
                  <c:v>2.956826159692838E-2</c:v>
                </c:pt>
                <c:pt idx="1939">
                  <c:v>2.956455044692774E-2</c:v>
                </c:pt>
                <c:pt idx="1940">
                  <c:v>2.9560819382696835E-2</c:v>
                </c:pt>
                <c:pt idx="1941">
                  <c:v>2.9558012869761452E-2</c:v>
                </c:pt>
                <c:pt idx="1942">
                  <c:v>2.9553297511704102E-2</c:v>
                </c:pt>
                <c:pt idx="1943">
                  <c:v>2.9549506704888984E-2</c:v>
                </c:pt>
                <c:pt idx="1944">
                  <c:v>2.9545695983896891E-2</c:v>
                </c:pt>
                <c:pt idx="1945">
                  <c:v>2.9541865348727825E-2</c:v>
                </c:pt>
                <c:pt idx="1946">
                  <c:v>2.9538014799355139E-2</c:v>
                </c:pt>
                <c:pt idx="1947">
                  <c:v>2.9534144335778834E-2</c:v>
                </c:pt>
                <c:pt idx="1948">
                  <c:v>2.9526158976258543E-2</c:v>
                </c:pt>
                <c:pt idx="1949">
                  <c:v>2.9526343666121946E-2</c:v>
                </c:pt>
                <c:pt idx="1950">
                  <c:v>2.9522413460041363E-2</c:v>
                </c:pt>
                <c:pt idx="1951">
                  <c:v>2.9519390412389157E-2</c:v>
                </c:pt>
                <c:pt idx="1952">
                  <c:v>2.9514493305322631E-2</c:v>
                </c:pt>
                <c:pt idx="1953">
                  <c:v>2.9510503356684481E-2</c:v>
                </c:pt>
                <c:pt idx="1954">
                  <c:v>2.9506493493896002E-2</c:v>
                </c:pt>
                <c:pt idx="1955">
                  <c:v>2.9503383787903292E-2</c:v>
                </c:pt>
                <c:pt idx="1956">
                  <c:v>2.9498414025761477E-2</c:v>
                </c:pt>
                <c:pt idx="1957">
                  <c:v>2.9494344420495366E-2</c:v>
                </c:pt>
                <c:pt idx="1958">
                  <c:v>2.9490254900998991E-2</c:v>
                </c:pt>
                <c:pt idx="1959">
                  <c:v>2.9486145467378932E-2</c:v>
                </c:pt>
                <c:pt idx="1960">
                  <c:v>2.94820161195819E-2</c:v>
                </c:pt>
                <c:pt idx="1961">
                  <c:v>2.9477866857634538E-2</c:v>
                </c:pt>
                <c:pt idx="1962">
                  <c:v>2.9473697681563493E-2</c:v>
                </c:pt>
                <c:pt idx="1963">
                  <c:v>2.9469508591315474E-2</c:v>
                </c:pt>
                <c:pt idx="1964">
                  <c:v>2.9465299586917126E-2</c:v>
                </c:pt>
                <c:pt idx="1965">
                  <c:v>2.9461070668341804E-2</c:v>
                </c:pt>
                <c:pt idx="1966">
                  <c:v>2.9456821835616154E-2</c:v>
                </c:pt>
                <c:pt idx="1967">
                  <c:v>2.9452553088793465E-2</c:v>
                </c:pt>
                <c:pt idx="1968">
                  <c:v>2.9449161568328996E-2</c:v>
                </c:pt>
                <c:pt idx="1969">
                  <c:v>2.9444851218272117E-2</c:v>
                </c:pt>
                <c:pt idx="1970">
                  <c:v>2.9439627363396781E-2</c:v>
                </c:pt>
                <c:pt idx="1971">
                  <c:v>2.9435284667780337E-2</c:v>
                </c:pt>
                <c:pt idx="1972">
                  <c:v>2.9430939549621726E-2</c:v>
                </c:pt>
                <c:pt idx="1973">
                  <c:v>2.9426592561279108E-2</c:v>
                </c:pt>
                <c:pt idx="1974">
                  <c:v>2.9423135213657581E-2</c:v>
                </c:pt>
                <c:pt idx="1975">
                  <c:v>2.9417892974068494E-2</c:v>
                </c:pt>
                <c:pt idx="1976">
                  <c:v>2.9413540375200498E-2</c:v>
                </c:pt>
                <c:pt idx="1977">
                  <c:v>2.9409185906175139E-2</c:v>
                </c:pt>
                <c:pt idx="1978">
                  <c:v>2.9404829566939128E-2</c:v>
                </c:pt>
                <c:pt idx="1979">
                  <c:v>2.9396825277228089E-2</c:v>
                </c:pt>
                <c:pt idx="1980">
                  <c:v>2.9396111278021664E-2</c:v>
                </c:pt>
                <c:pt idx="1981">
                  <c:v>2.9391749328260275E-2</c:v>
                </c:pt>
                <c:pt idx="1982">
                  <c:v>2.9387385508368169E-2</c:v>
                </c:pt>
                <c:pt idx="1983">
                  <c:v>2.938301981826541E-2</c:v>
                </c:pt>
                <c:pt idx="1984">
                  <c:v>2.9378652258031934E-2</c:v>
                </c:pt>
                <c:pt idx="1985">
                  <c:v>2.9376055079458396E-2</c:v>
                </c:pt>
                <c:pt idx="1986">
                  <c:v>2.9370797161984985E-2</c:v>
                </c:pt>
                <c:pt idx="1987">
                  <c:v>2.9365538356254106E-2</c:v>
                </c:pt>
                <c:pt idx="1988">
                  <c:v>2.9362047969554439E-2</c:v>
                </c:pt>
                <c:pt idx="1989">
                  <c:v>2.9356786404211022E-2</c:v>
                </c:pt>
                <c:pt idx="1990">
                  <c:v>2.9352407622926791E-2</c:v>
                </c:pt>
                <c:pt idx="1991">
                  <c:v>2.9348026971458552E-2</c:v>
                </c:pt>
                <c:pt idx="1992">
                  <c:v>2.9343644449832951E-2</c:v>
                </c:pt>
                <c:pt idx="1993">
                  <c:v>2.9340142258749147E-2</c:v>
                </c:pt>
                <c:pt idx="1994">
                  <c:v>2.9334873796056371E-2</c:v>
                </c:pt>
                <c:pt idx="1995">
                  <c:v>2.9330485663958683E-2</c:v>
                </c:pt>
                <c:pt idx="1996">
                  <c:v>2.9326095661623697E-2</c:v>
                </c:pt>
                <c:pt idx="1997">
                  <c:v>2.9321703789157993E-2</c:v>
                </c:pt>
                <c:pt idx="1998">
                  <c:v>2.9313039571974286E-2</c:v>
                </c:pt>
                <c:pt idx="1999">
                  <c:v>2.9312914433701209E-2</c:v>
                </c:pt>
                <c:pt idx="2000">
                  <c:v>2.9308516950736774E-2</c:v>
                </c:pt>
                <c:pt idx="2001">
                  <c:v>2.9304117597561685E-2</c:v>
                </c:pt>
                <c:pt idx="2002">
                  <c:v>2.9299716374229234E-2</c:v>
                </c:pt>
                <c:pt idx="2003">
                  <c:v>2.9295313280739421E-2</c:v>
                </c:pt>
                <c:pt idx="2004">
                  <c:v>2.9291785111262847E-2</c:v>
                </c:pt>
                <c:pt idx="2005">
                  <c:v>2.9286501483234417E-2</c:v>
                </c:pt>
                <c:pt idx="2006">
                  <c:v>2.9282092779245872E-2</c:v>
                </c:pt>
                <c:pt idx="2007">
                  <c:v>2.9278557522698367E-2</c:v>
                </c:pt>
                <c:pt idx="2008">
                  <c:v>2.9273269760770049E-2</c:v>
                </c:pt>
                <c:pt idx="2009">
                  <c:v>2.9268855446256126E-2</c:v>
                </c:pt>
                <c:pt idx="2010">
                  <c:v>2.926443926158484E-2</c:v>
                </c:pt>
                <c:pt idx="2011">
                  <c:v>2.9260021206756193E-2</c:v>
                </c:pt>
                <c:pt idx="2012">
                  <c:v>2.9255601281716892E-2</c:v>
                </c:pt>
                <c:pt idx="2013">
                  <c:v>2.9251179486600165E-2</c:v>
                </c:pt>
                <c:pt idx="2014">
                  <c:v>2.9246755821219494E-2</c:v>
                </c:pt>
                <c:pt idx="2015">
                  <c:v>2.9242330285761398E-2</c:v>
                </c:pt>
                <c:pt idx="2016">
                  <c:v>2.9237902880066002E-2</c:v>
                </c:pt>
                <c:pt idx="2017">
                  <c:v>2.923347360423989E-2</c:v>
                </c:pt>
                <c:pt idx="2018">
                  <c:v>2.9229042458256416E-2</c:v>
                </c:pt>
                <c:pt idx="2019">
                  <c:v>2.9224609442062288E-2</c:v>
                </c:pt>
                <c:pt idx="2020">
                  <c:v>2.9221043464742191E-2</c:v>
                </c:pt>
                <c:pt idx="2021">
                  <c:v>2.9216606214594876E-2</c:v>
                </c:pt>
                <c:pt idx="2022">
                  <c:v>2.9211299172589023E-2</c:v>
                </c:pt>
                <c:pt idx="2023">
                  <c:v>2.92068586757388E-2</c:v>
                </c:pt>
                <c:pt idx="2024">
                  <c:v>2.9202416308784507E-2</c:v>
                </c:pt>
                <c:pt idx="2025">
                  <c:v>2.9197972071592915E-2</c:v>
                </c:pt>
                <c:pt idx="2026">
                  <c:v>2.9194391909919126E-2</c:v>
                </c:pt>
                <c:pt idx="2027">
                  <c:v>2.918907798681758E-2</c:v>
                </c:pt>
                <c:pt idx="2028">
                  <c:v>2.9184628139180546E-2</c:v>
                </c:pt>
                <c:pt idx="2029">
                  <c:v>2.9180176421359505E-2</c:v>
                </c:pt>
                <c:pt idx="2030">
                  <c:v>2.9175722833381101E-2</c:v>
                </c:pt>
                <c:pt idx="2031">
                  <c:v>2.9172130848764688E-2</c:v>
                </c:pt>
                <c:pt idx="2032">
                  <c:v>2.9166810046925562E-2</c:v>
                </c:pt>
                <c:pt idx="2033">
                  <c:v>2.9162350848475072E-2</c:v>
                </c:pt>
                <c:pt idx="2034">
                  <c:v>2.9157889779867219E-2</c:v>
                </c:pt>
                <c:pt idx="2035">
                  <c:v>2.9153426841075358E-2</c:v>
                </c:pt>
                <c:pt idx="2036">
                  <c:v>2.9148962032152781E-2</c:v>
                </c:pt>
                <c:pt idx="2037">
                  <c:v>2.9144495353019551E-2</c:v>
                </c:pt>
                <c:pt idx="2038">
                  <c:v>2.9137251341762038E-2</c:v>
                </c:pt>
                <c:pt idx="2039">
                  <c:v>2.9131921313823028E-2</c:v>
                </c:pt>
                <c:pt idx="2040">
                  <c:v>2.9127449213612877E-2</c:v>
                </c:pt>
                <c:pt idx="2041">
                  <c:v>2.9122335952278533E-2</c:v>
                </c:pt>
                <c:pt idx="2042">
                  <c:v>2.9118499403359976E-2</c:v>
                </c:pt>
                <c:pt idx="2043">
                  <c:v>2.9114021693317227E-2</c:v>
                </c:pt>
                <c:pt idx="2044">
                  <c:v>2.9109542113250342E-2</c:v>
                </c:pt>
                <c:pt idx="2045">
                  <c:v>2.9104420303474043E-2</c:v>
                </c:pt>
                <c:pt idx="2046">
                  <c:v>2.9100577343283973E-2</c:v>
                </c:pt>
                <c:pt idx="2047">
                  <c:v>2.9096092153304554E-2</c:v>
                </c:pt>
                <c:pt idx="2048">
                  <c:v>2.9091605093380934E-2</c:v>
                </c:pt>
                <c:pt idx="2049">
                  <c:v>2.9087116163513116E-2</c:v>
                </c:pt>
                <c:pt idx="2050">
                  <c:v>2.9082625363701098E-2</c:v>
                </c:pt>
                <c:pt idx="2051">
                  <c:v>2.9078132693785008E-2</c:v>
                </c:pt>
                <c:pt idx="2052">
                  <c:v>2.9073638154084591E-2</c:v>
                </c:pt>
                <c:pt idx="2053">
                  <c:v>2.906785671235923E-2</c:v>
                </c:pt>
                <c:pt idx="2054">
                  <c:v>2.9064643464531414E-2</c:v>
                </c:pt>
                <c:pt idx="2055">
                  <c:v>2.9060143314758591E-2</c:v>
                </c:pt>
                <c:pt idx="2056">
                  <c:v>2.905499799682687E-2</c:v>
                </c:pt>
                <c:pt idx="2057">
                  <c:v>2.9051137405540217E-2</c:v>
                </c:pt>
                <c:pt idx="2058">
                  <c:v>2.9046631645934795E-2</c:v>
                </c:pt>
                <c:pt idx="2059">
                  <c:v>2.9041479916651625E-2</c:v>
                </c:pt>
                <c:pt idx="2060">
                  <c:v>2.9037614516811416E-2</c:v>
                </c:pt>
                <c:pt idx="2061">
                  <c:v>2.9033103147373396E-2</c:v>
                </c:pt>
                <c:pt idx="2062">
                  <c:v>2.9028589907831304E-2</c:v>
                </c:pt>
                <c:pt idx="2063">
                  <c:v>2.9024074798345012E-2</c:v>
                </c:pt>
                <c:pt idx="2064">
                  <c:v>2.9019557818914521E-2</c:v>
                </c:pt>
                <c:pt idx="2065">
                  <c:v>2.9015038969619766E-2</c:v>
                </c:pt>
                <c:pt idx="2066">
                  <c:v>2.901051825022094E-2</c:v>
                </c:pt>
                <c:pt idx="2067">
                  <c:v>2.9005995660957851E-2</c:v>
                </c:pt>
                <c:pt idx="2068">
                  <c:v>2.9001471201590689E-2</c:v>
                </c:pt>
                <c:pt idx="2069">
                  <c:v>2.8996944872359265E-2</c:v>
                </c:pt>
                <c:pt idx="2070">
                  <c:v>2.8992416673103705E-2</c:v>
                </c:pt>
                <c:pt idx="2071">
                  <c:v>2.8987886603903945E-2</c:v>
                </c:pt>
                <c:pt idx="2072">
                  <c:v>2.8982707092284343E-2</c:v>
                </c:pt>
                <c:pt idx="2073">
                  <c:v>2.8978173015969944E-2</c:v>
                </c:pt>
                <c:pt idx="2074">
                  <c:v>2.8974285176639469E-2</c:v>
                </c:pt>
                <c:pt idx="2075">
                  <c:v>2.896974762750304E-2</c:v>
                </c:pt>
                <c:pt idx="2076">
                  <c:v>2.8965208208502347E-2</c:v>
                </c:pt>
                <c:pt idx="2077">
                  <c:v>2.8960666919477518E-2</c:v>
                </c:pt>
                <c:pt idx="2078">
                  <c:v>2.8956123760588426E-2</c:v>
                </c:pt>
                <c:pt idx="2079">
                  <c:v>2.8950929289095484E-2</c:v>
                </c:pt>
                <c:pt idx="2080">
                  <c:v>2.8947031832737835E-2</c:v>
                </c:pt>
                <c:pt idx="2081">
                  <c:v>2.8942483063936209E-2</c:v>
                </c:pt>
                <c:pt idx="2082">
                  <c:v>2.893793242503051E-2</c:v>
                </c:pt>
                <c:pt idx="2083">
                  <c:v>2.8932729405255486E-2</c:v>
                </c:pt>
                <c:pt idx="2084">
                  <c:v>2.8928825537546388E-2</c:v>
                </c:pt>
                <c:pt idx="2085">
                  <c:v>2.8924269288808091E-2</c:v>
                </c:pt>
                <c:pt idx="2086">
                  <c:v>2.8919711170045659E-2</c:v>
                </c:pt>
                <c:pt idx="2087">
                  <c:v>2.8915151181339027E-2</c:v>
                </c:pt>
                <c:pt idx="2088">
                  <c:v>2.8910589322848068E-2</c:v>
                </c:pt>
                <c:pt idx="2089">
                  <c:v>2.8906025594253038E-2</c:v>
                </c:pt>
                <c:pt idx="2090">
                  <c:v>2.8901641457639293E-2</c:v>
                </c:pt>
                <c:pt idx="2091">
                  <c:v>2.8896239878895003E-2</c:v>
                </c:pt>
                <c:pt idx="2092">
                  <c:v>2.8891670273321068E-2</c:v>
                </c:pt>
                <c:pt idx="2093">
                  <c:v>2.8887098797802935E-2</c:v>
                </c:pt>
                <c:pt idx="2094">
                  <c:v>2.8882525452260666E-2</c:v>
                </c:pt>
                <c:pt idx="2095">
                  <c:v>2.8877950236614325E-2</c:v>
                </c:pt>
                <c:pt idx="2096">
                  <c:v>2.8873373151263593E-2</c:v>
                </c:pt>
                <c:pt idx="2097">
                  <c:v>2.8868794195808789E-2</c:v>
                </c:pt>
                <c:pt idx="2098">
                  <c:v>2.886421337032985E-2</c:v>
                </c:pt>
                <c:pt idx="2099">
                  <c:v>2.8859630674906711E-2</c:v>
                </c:pt>
                <c:pt idx="2100">
                  <c:v>2.8855046109619309E-2</c:v>
                </c:pt>
                <c:pt idx="2101">
                  <c:v>2.8850459674387707E-2</c:v>
                </c:pt>
                <c:pt idx="2102">
                  <c:v>2.8845871368972098E-2</c:v>
                </c:pt>
                <c:pt idx="2103">
                  <c:v>2.8841281193772161E-2</c:v>
                </c:pt>
                <c:pt idx="2104">
                  <c:v>2.883537679224446E-2</c:v>
                </c:pt>
                <c:pt idx="2105">
                  <c:v>2.8830782342783579E-2</c:v>
                </c:pt>
                <c:pt idx="2106">
                  <c:v>2.8826186023378497E-2</c:v>
                </c:pt>
                <c:pt idx="2107">
                  <c:v>2.8821587834029216E-2</c:v>
                </c:pt>
                <c:pt idx="2108">
                  <c:v>2.8816987774575864E-2</c:v>
                </c:pt>
                <c:pt idx="2109">
                  <c:v>2.8812385845258248E-2</c:v>
                </c:pt>
                <c:pt idx="2110">
                  <c:v>2.8807782046076369E-2</c:v>
                </c:pt>
                <c:pt idx="2111">
                  <c:v>2.8803176376870354E-2</c:v>
                </c:pt>
                <c:pt idx="2112">
                  <c:v>2.8798568837560268E-2</c:v>
                </c:pt>
                <c:pt idx="2113">
                  <c:v>2.879395942854579E-2</c:v>
                </c:pt>
                <c:pt idx="2114">
                  <c:v>2.8789348149427241E-2</c:v>
                </c:pt>
                <c:pt idx="2115">
                  <c:v>2.8784735000284556E-2</c:v>
                </c:pt>
                <c:pt idx="2116">
                  <c:v>2.8782581958499698E-2</c:v>
                </c:pt>
                <c:pt idx="2117">
                  <c:v>2.8775503092166588E-2</c:v>
                </c:pt>
                <c:pt idx="2118">
                  <c:v>2.8770884333191304E-2</c:v>
                </c:pt>
                <c:pt idx="2119">
                  <c:v>2.876626370411195E-2</c:v>
                </c:pt>
                <c:pt idx="2120">
                  <c:v>2.8761641205328203E-2</c:v>
                </c:pt>
                <c:pt idx="2121">
                  <c:v>2.8757016836440386E-2</c:v>
                </c:pt>
                <c:pt idx="2122">
                  <c:v>2.8752390597608368E-2</c:v>
                </c:pt>
                <c:pt idx="2123">
                  <c:v>2.8747762488752215E-2</c:v>
                </c:pt>
                <c:pt idx="2124">
                  <c:v>2.8743132510111735E-2</c:v>
                </c:pt>
                <c:pt idx="2125">
                  <c:v>2.8738500661287247E-2</c:v>
                </c:pt>
                <c:pt idx="2126">
                  <c:v>2.8733866942598496E-2</c:v>
                </c:pt>
                <c:pt idx="2127">
                  <c:v>2.8729231353885609E-2</c:v>
                </c:pt>
                <c:pt idx="2128">
                  <c:v>2.8724593895388395E-2</c:v>
                </c:pt>
                <c:pt idx="2129">
                  <c:v>2.8719954566787109E-2</c:v>
                </c:pt>
                <c:pt idx="2130">
                  <c:v>2.8715313368161688E-2</c:v>
                </c:pt>
                <c:pt idx="2131">
                  <c:v>2.8710670299672003E-2</c:v>
                </c:pt>
                <c:pt idx="2132">
                  <c:v>2.8706025361318055E-2</c:v>
                </c:pt>
                <c:pt idx="2133">
                  <c:v>2.8701378552780099E-2</c:v>
                </c:pt>
                <c:pt idx="2134">
                  <c:v>2.869672987437788E-2</c:v>
                </c:pt>
                <c:pt idx="2135">
                  <c:v>2.8692079326031461E-2</c:v>
                </c:pt>
                <c:pt idx="2136">
                  <c:v>2.8687426907740843E-2</c:v>
                </c:pt>
                <c:pt idx="2137">
                  <c:v>2.8683727597096365E-2</c:v>
                </c:pt>
                <c:pt idx="2138">
                  <c:v>2.86781164610872E-2</c:v>
                </c:pt>
                <c:pt idx="2139">
                  <c:v>2.8673458432963983E-2</c:v>
                </c:pt>
                <c:pt idx="2140">
                  <c:v>2.8668798534816631E-2</c:v>
                </c:pt>
                <c:pt idx="2141">
                  <c:v>2.8667369016664779E-2</c:v>
                </c:pt>
                <c:pt idx="2142">
                  <c:v>2.8661895809085625E-2</c:v>
                </c:pt>
                <c:pt idx="2143">
                  <c:v>2.8654807620549505E-2</c:v>
                </c:pt>
                <c:pt idx="2144">
                  <c:v>2.8650140242465483E-2</c:v>
                </c:pt>
                <c:pt idx="2145">
                  <c:v>2.8645470994437261E-2</c:v>
                </c:pt>
                <c:pt idx="2146">
                  <c:v>2.8640799876544776E-2</c:v>
                </c:pt>
                <c:pt idx="2147">
                  <c:v>2.8636126888708091E-2</c:v>
                </c:pt>
                <c:pt idx="2148">
                  <c:v>2.8631452030687399E-2</c:v>
                </c:pt>
                <c:pt idx="2149">
                  <c:v>2.8626775302882379E-2</c:v>
                </c:pt>
                <c:pt idx="2150">
                  <c:v>2.862209670513316E-2</c:v>
                </c:pt>
                <c:pt idx="2151">
                  <c:v>2.8617416237439741E-2</c:v>
                </c:pt>
                <c:pt idx="2152">
                  <c:v>2.8612733899642251E-2</c:v>
                </c:pt>
                <c:pt idx="2153">
                  <c:v>2.8608049692060433E-2</c:v>
                </c:pt>
                <c:pt idx="2154">
                  <c:v>2.8603363614374544E-2</c:v>
                </c:pt>
                <c:pt idx="2155">
                  <c:v>2.8598675666664519E-2</c:v>
                </c:pt>
                <c:pt idx="2156">
                  <c:v>2.8593985849170167E-2</c:v>
                </c:pt>
                <c:pt idx="2157">
                  <c:v>2.8592494053299333E-2</c:v>
                </c:pt>
                <c:pt idx="2158">
                  <c:v>2.8584600604268928E-2</c:v>
                </c:pt>
                <c:pt idx="2159">
                  <c:v>2.8579905176622233E-2</c:v>
                </c:pt>
                <c:pt idx="2160">
                  <c:v>2.8575207879351083E-2</c:v>
                </c:pt>
                <c:pt idx="2161">
                  <c:v>2.8570508711975862E-2</c:v>
                </c:pt>
                <c:pt idx="2162">
                  <c:v>2.856580767465644E-2</c:v>
                </c:pt>
                <c:pt idx="2163">
                  <c:v>2.8561104767312884E-2</c:v>
                </c:pt>
                <c:pt idx="2164">
                  <c:v>2.8556399990105064E-2</c:v>
                </c:pt>
                <c:pt idx="2165">
                  <c:v>2.8551693342953044E-2</c:v>
                </c:pt>
                <c:pt idx="2166">
                  <c:v>2.8546984825617017E-2</c:v>
                </c:pt>
                <c:pt idx="2167">
                  <c:v>2.8542274438576598E-2</c:v>
                </c:pt>
                <c:pt idx="2168">
                  <c:v>2.8537562181512044E-2</c:v>
                </c:pt>
                <c:pt idx="2169">
                  <c:v>2.853284805450329E-2</c:v>
                </c:pt>
                <c:pt idx="2170">
                  <c:v>2.8528132057390465E-2</c:v>
                </c:pt>
                <c:pt idx="2171">
                  <c:v>2.8523414190493313E-2</c:v>
                </c:pt>
                <c:pt idx="2172">
                  <c:v>2.8518694453492088E-2</c:v>
                </c:pt>
                <c:pt idx="2173">
                  <c:v>2.8513972846546665E-2</c:v>
                </c:pt>
                <c:pt idx="2174">
                  <c:v>2.8509249369736978E-2</c:v>
                </c:pt>
                <c:pt idx="2175">
                  <c:v>2.8504524023063027E-2</c:v>
                </c:pt>
                <c:pt idx="2176">
                  <c:v>2.8499796806285005E-2</c:v>
                </c:pt>
                <c:pt idx="2177">
                  <c:v>2.8495067719482847E-2</c:v>
                </c:pt>
                <c:pt idx="2178">
                  <c:v>2.849033676273649E-2</c:v>
                </c:pt>
                <c:pt idx="2179">
                  <c:v>2.8485603936205806E-2</c:v>
                </c:pt>
                <c:pt idx="2180">
                  <c:v>2.8480869239571049E-2</c:v>
                </c:pt>
                <c:pt idx="2181">
                  <c:v>2.8476132672912158E-2</c:v>
                </c:pt>
                <c:pt idx="2182">
                  <c:v>2.8471394236548875E-2</c:v>
                </c:pt>
                <c:pt idx="2183">
                  <c:v>2.8466653930001584E-2</c:v>
                </c:pt>
                <c:pt idx="2184">
                  <c:v>2.8461911753510094E-2</c:v>
                </c:pt>
                <c:pt idx="2185">
                  <c:v>2.8457167707074404E-2</c:v>
                </c:pt>
                <c:pt idx="2186">
                  <c:v>2.8452421790774451E-2</c:v>
                </c:pt>
                <c:pt idx="2187">
                  <c:v>2.8448564955310118E-2</c:v>
                </c:pt>
                <c:pt idx="2188">
                  <c:v>2.8442924348102139E-2</c:v>
                </c:pt>
                <c:pt idx="2189">
                  <c:v>2.8439061202725213E-2</c:v>
                </c:pt>
                <c:pt idx="2190">
                  <c:v>2.84334194258129E-2</c:v>
                </c:pt>
                <c:pt idx="2191">
                  <c:v>2.8428664159632078E-2</c:v>
                </c:pt>
                <c:pt idx="2192">
                  <c:v>2.842390702342712E-2</c:v>
                </c:pt>
                <c:pt idx="2193">
                  <c:v>2.8423056449256023E-2</c:v>
                </c:pt>
                <c:pt idx="2194">
                  <c:v>2.8410985370719288E-2</c:v>
                </c:pt>
                <c:pt idx="2195">
                  <c:v>2.8410505061993163E-2</c:v>
                </c:pt>
                <c:pt idx="2196">
                  <c:v>2.8406519244670303E-2</c:v>
                </c:pt>
                <c:pt idx="2197">
                  <c:v>2.8400971387370078E-2</c:v>
                </c:pt>
                <c:pt idx="2198">
                  <c:v>2.8396201744875782E-2</c:v>
                </c:pt>
                <c:pt idx="2199">
                  <c:v>2.8391430232277415E-2</c:v>
                </c:pt>
                <c:pt idx="2200">
                  <c:v>2.838665684949504E-2</c:v>
                </c:pt>
                <c:pt idx="2201">
                  <c:v>2.8382659132084598E-2</c:v>
                </c:pt>
                <c:pt idx="2202">
                  <c:v>2.8377104473644721E-2</c:v>
                </c:pt>
                <c:pt idx="2203">
                  <c:v>2.8372325480496841E-2</c:v>
                </c:pt>
                <c:pt idx="2204">
                  <c:v>2.8367544617271534E-2</c:v>
                </c:pt>
                <c:pt idx="2205">
                  <c:v>2.8362761883888865E-2</c:v>
                </c:pt>
                <c:pt idx="2206">
                  <c:v>2.8357977280375479E-2</c:v>
                </c:pt>
                <c:pt idx="2207">
                  <c:v>2.8353190806731376E-2</c:v>
                </c:pt>
                <c:pt idx="2208">
                  <c:v>2.834411806118986E-2</c:v>
                </c:pt>
                <c:pt idx="2209">
                  <c:v>2.8343612249130956E-2</c:v>
                </c:pt>
                <c:pt idx="2210">
                  <c:v>2.8338820165147993E-2</c:v>
                </c:pt>
                <c:pt idx="2211">
                  <c:v>2.8334798641214132E-2</c:v>
                </c:pt>
                <c:pt idx="2212">
                  <c:v>2.8329230386736626E-2</c:v>
                </c:pt>
                <c:pt idx="2213">
                  <c:v>2.8324432692388157E-2</c:v>
                </c:pt>
                <c:pt idx="2214">
                  <c:v>2.8319633127882327E-2</c:v>
                </c:pt>
                <c:pt idx="2215">
                  <c:v>2.8315602079054258E-2</c:v>
                </c:pt>
                <c:pt idx="2216">
                  <c:v>2.831002838855845E-2</c:v>
                </c:pt>
                <c:pt idx="2217">
                  <c:v>2.8305223213660469E-2</c:v>
                </c:pt>
                <c:pt idx="2218">
                  <c:v>2.8300416168658415E-2</c:v>
                </c:pt>
                <c:pt idx="2219">
                  <c:v>2.8295607253578936E-2</c:v>
                </c:pt>
                <c:pt idx="2220">
                  <c:v>2.8291564296749616E-2</c:v>
                </c:pt>
                <c:pt idx="2221">
                  <c:v>2.8285983813001181E-2</c:v>
                </c:pt>
                <c:pt idx="2222">
                  <c:v>2.8281169287529551E-2</c:v>
                </c:pt>
                <c:pt idx="2223">
                  <c:v>2.8276352891953849E-2</c:v>
                </c:pt>
                <c:pt idx="2224">
                  <c:v>2.8271534626220785E-2</c:v>
                </c:pt>
                <c:pt idx="2225">
                  <c:v>2.8266714490383649E-2</c:v>
                </c:pt>
                <c:pt idx="2226">
                  <c:v>2.8261892484442441E-2</c:v>
                </c:pt>
                <c:pt idx="2227">
                  <c:v>2.8257068608370517E-2</c:v>
                </c:pt>
                <c:pt idx="2228">
                  <c:v>2.825300659441865E-2</c:v>
                </c:pt>
                <c:pt idx="2229">
                  <c:v>2.8248178465701823E-2</c:v>
                </c:pt>
                <c:pt idx="2230">
                  <c:v>2.8242585759423733E-2</c:v>
                </c:pt>
                <c:pt idx="2231">
                  <c:v>2.8237754398512394E-2</c:v>
                </c:pt>
                <c:pt idx="2232">
                  <c:v>2.8232921154200952E-2</c:v>
                </c:pt>
                <c:pt idx="2233">
                  <c:v>2.8228086026063082E-2</c:v>
                </c:pt>
                <c:pt idx="2234">
                  <c:v>2.8224009666919514E-2</c:v>
                </c:pt>
                <c:pt idx="2235">
                  <c:v>2.8218410118228121E-2</c:v>
                </c:pt>
                <c:pt idx="2236">
                  <c:v>2.8213569338504385E-2</c:v>
                </c:pt>
                <c:pt idx="2237">
                  <c:v>2.8208726675007512E-2</c:v>
                </c:pt>
                <c:pt idx="2238">
                  <c:v>2.820388212768421E-2</c:v>
                </c:pt>
                <c:pt idx="2239">
                  <c:v>2.8195442325067432E-2</c:v>
                </c:pt>
                <c:pt idx="2240">
                  <c:v>2.8194187381425095E-2</c:v>
                </c:pt>
                <c:pt idx="2241">
                  <c:v>2.8189337182569218E-2</c:v>
                </c:pt>
                <c:pt idx="2242">
                  <c:v>2.8184485099860268E-2</c:v>
                </c:pt>
                <c:pt idx="2243">
                  <c:v>2.8179631133298244E-2</c:v>
                </c:pt>
                <c:pt idx="2244">
                  <c:v>2.8174775282936437E-2</c:v>
                </c:pt>
                <c:pt idx="2245">
                  <c:v>2.8171427530706339E-2</c:v>
                </c:pt>
                <c:pt idx="2246">
                  <c:v>2.8165812411704572E-2</c:v>
                </c:pt>
                <c:pt idx="2247">
                  <c:v>2.8160196428679285E-2</c:v>
                </c:pt>
                <c:pt idx="2248">
                  <c:v>2.8156086494253163E-2</c:v>
                </c:pt>
                <c:pt idx="2249">
                  <c:v>2.8150467773384591E-2</c:v>
                </c:pt>
                <c:pt idx="2250">
                  <c:v>2.8145600619984279E-2</c:v>
                </c:pt>
                <c:pt idx="2251">
                  <c:v>2.8140731582730893E-2</c:v>
                </c:pt>
                <c:pt idx="2252">
                  <c:v>2.8135860661677725E-2</c:v>
                </c:pt>
                <c:pt idx="2253">
                  <c:v>2.8131738732146694E-2</c:v>
                </c:pt>
                <c:pt idx="2254">
                  <c:v>2.8126113167932232E-2</c:v>
                </c:pt>
                <c:pt idx="2255">
                  <c:v>2.8121236595373134E-2</c:v>
                </c:pt>
                <c:pt idx="2256">
                  <c:v>2.8116358138960962E-2</c:v>
                </c:pt>
                <c:pt idx="2257">
                  <c:v>2.8111477798695717E-2</c:v>
                </c:pt>
                <c:pt idx="2258">
                  <c:v>2.8106595574550752E-2</c:v>
                </c:pt>
                <c:pt idx="2259">
                  <c:v>2.8097424697612894E-2</c:v>
                </c:pt>
                <c:pt idx="2260">
                  <c:v>2.8096825474888121E-2</c:v>
                </c:pt>
                <c:pt idx="2261">
                  <c:v>2.8091937599237227E-2</c:v>
                </c:pt>
                <c:pt idx="2262">
                  <c:v>2.808704783983984E-2</c:v>
                </c:pt>
                <c:pt idx="2263">
                  <c:v>2.8082901914137093E-2</c:v>
                </c:pt>
                <c:pt idx="2264">
                  <c:v>2.8077262669459202E-2</c:v>
                </c:pt>
                <c:pt idx="2265">
                  <c:v>2.807236725847595E-2</c:v>
                </c:pt>
                <c:pt idx="2266">
                  <c:v>2.806746996371956E-2</c:v>
                </c:pt>
                <c:pt idx="2267">
                  <c:v>2.8063314437336562E-2</c:v>
                </c:pt>
                <c:pt idx="2268">
                  <c:v>2.8057669722700851E-2</c:v>
                </c:pt>
                <c:pt idx="2269">
                  <c:v>2.8052766776411886E-2</c:v>
                </c:pt>
                <c:pt idx="2270">
                  <c:v>2.8047861946296493E-2</c:v>
                </c:pt>
                <c:pt idx="2271">
                  <c:v>2.8042955232381317E-2</c:v>
                </c:pt>
                <c:pt idx="2272">
                  <c:v>2.8038046634586422E-2</c:v>
                </c:pt>
                <c:pt idx="2273">
                  <c:v>2.803313615301839E-2</c:v>
                </c:pt>
                <c:pt idx="2274">
                  <c:v>2.8028223787570639E-2</c:v>
                </c:pt>
                <c:pt idx="2275">
                  <c:v>2.8023309538323105E-2</c:v>
                </c:pt>
                <c:pt idx="2276">
                  <c:v>2.8018393405222497E-2</c:v>
                </c:pt>
                <c:pt idx="2277">
                  <c:v>2.8013475388322107E-2</c:v>
                </c:pt>
                <c:pt idx="2278">
                  <c:v>2.8008555487541997E-2</c:v>
                </c:pt>
                <c:pt idx="2279">
                  <c:v>2.8003633702962105E-2</c:v>
                </c:pt>
                <c:pt idx="2280">
                  <c:v>2.7999446965405461E-2</c:v>
                </c:pt>
                <c:pt idx="2281">
                  <c:v>2.79945208955934E-2</c:v>
                </c:pt>
                <c:pt idx="2282">
                  <c:v>2.798885704626386E-2</c:v>
                </c:pt>
                <c:pt idx="2283">
                  <c:v>2.7983927726324964E-2</c:v>
                </c:pt>
                <c:pt idx="2284">
                  <c:v>2.7978996522612931E-2</c:v>
                </c:pt>
                <c:pt idx="2285">
                  <c:v>2.797406343507447E-2</c:v>
                </c:pt>
                <c:pt idx="2286">
                  <c:v>2.7969862287857694E-2</c:v>
                </c:pt>
                <c:pt idx="2287">
                  <c:v>2.7964191608438327E-2</c:v>
                </c:pt>
                <c:pt idx="2288">
                  <c:v>2.7959252869420581E-2</c:v>
                </c:pt>
                <c:pt idx="2289">
                  <c:v>2.7954312246523116E-2</c:v>
                </c:pt>
                <c:pt idx="2290">
                  <c:v>2.7949369739825869E-2</c:v>
                </c:pt>
                <c:pt idx="2291">
                  <c:v>2.7940843691611761E-2</c:v>
                </c:pt>
                <c:pt idx="2292">
                  <c:v>2.7939479074952089E-2</c:v>
                </c:pt>
                <c:pt idx="2293">
                  <c:v>2.7934530916775557E-2</c:v>
                </c:pt>
                <c:pt idx="2294">
                  <c:v>2.7929580874745952E-2</c:v>
                </c:pt>
                <c:pt idx="2295">
                  <c:v>2.7924628948943209E-2</c:v>
                </c:pt>
                <c:pt idx="2296">
                  <c:v>2.7919675139260747E-2</c:v>
                </c:pt>
                <c:pt idx="2297">
                  <c:v>2.7916175676525157E-2</c:v>
                </c:pt>
                <c:pt idx="2298">
                  <c:v>2.7910489470794886E-2</c:v>
                </c:pt>
                <c:pt idx="2299">
                  <c:v>2.7904802407334728E-2</c:v>
                </c:pt>
                <c:pt idx="2300">
                  <c:v>2.7900567626668593E-2</c:v>
                </c:pt>
                <c:pt idx="2301">
                  <c:v>2.7894877833558596E-2</c:v>
                </c:pt>
                <c:pt idx="2302">
                  <c:v>2.788991272094421E-2</c:v>
                </c:pt>
                <c:pt idx="2303">
                  <c:v>2.7884945724530041E-2</c:v>
                </c:pt>
                <c:pt idx="2304">
                  <c:v>2.7879976844262799E-2</c:v>
                </c:pt>
                <c:pt idx="2305">
                  <c:v>2.787573004795485E-2</c:v>
                </c:pt>
                <c:pt idx="2306">
                  <c:v>2.7870033432249031E-2</c:v>
                </c:pt>
                <c:pt idx="2307">
                  <c:v>2.7865058900555795E-2</c:v>
                </c:pt>
                <c:pt idx="2308">
                  <c:v>2.7860082484956195E-2</c:v>
                </c:pt>
                <c:pt idx="2309">
                  <c:v>2.7855104185610102E-2</c:v>
                </c:pt>
                <c:pt idx="2310">
                  <c:v>2.7850124002384291E-2</c:v>
                </c:pt>
                <c:pt idx="2311">
                  <c:v>2.7845141935411988E-2</c:v>
                </c:pt>
                <c:pt idx="2312">
                  <c:v>2.7840157984506675E-2</c:v>
                </c:pt>
                <c:pt idx="2313">
                  <c:v>2.7835172149828225E-2</c:v>
                </c:pt>
                <c:pt idx="2314">
                  <c:v>2.7825895439415049E-2</c:v>
                </c:pt>
                <c:pt idx="2315">
                  <c:v>2.782519482904533E-2</c:v>
                </c:pt>
                <c:pt idx="2316">
                  <c:v>2.7820921591541481E-2</c:v>
                </c:pt>
                <c:pt idx="2317">
                  <c:v>2.7815209972956723E-2</c:v>
                </c:pt>
                <c:pt idx="2318">
                  <c:v>2.7810214719172777E-2</c:v>
                </c:pt>
                <c:pt idx="2319">
                  <c:v>2.7805934268838595E-2</c:v>
                </c:pt>
                <c:pt idx="2320">
                  <c:v>2.7800218560152246E-2</c:v>
                </c:pt>
                <c:pt idx="2321">
                  <c:v>2.779521765491566E-2</c:v>
                </c:pt>
                <c:pt idx="2322">
                  <c:v>2.7790214865879292E-2</c:v>
                </c:pt>
                <c:pt idx="2323">
                  <c:v>2.778521019293656E-2</c:v>
                </c:pt>
                <c:pt idx="2324">
                  <c:v>2.7780203636247336E-2</c:v>
                </c:pt>
                <c:pt idx="2325">
                  <c:v>2.7775195195784974E-2</c:v>
                </c:pt>
                <c:pt idx="2326">
                  <c:v>2.7770184871389603E-2</c:v>
                </c:pt>
                <c:pt idx="2327">
                  <c:v>2.7765172663221094E-2</c:v>
                </c:pt>
                <c:pt idx="2328">
                  <c:v>2.7760158571279447E-2</c:v>
                </c:pt>
                <c:pt idx="2329">
                  <c:v>2.7755142595484728E-2</c:v>
                </c:pt>
                <c:pt idx="2330">
                  <c:v>2.7750124735863579E-2</c:v>
                </c:pt>
                <c:pt idx="2331">
                  <c:v>2.7745104992442648E-2</c:v>
                </c:pt>
                <c:pt idx="2332">
                  <c:v>2.7740793278696607E-2</c:v>
                </c:pt>
                <c:pt idx="2333">
                  <c:v>2.7735769246006736E-2</c:v>
                </c:pt>
                <c:pt idx="2334">
                  <c:v>2.7730034459194641E-2</c:v>
                </c:pt>
                <c:pt idx="2335">
                  <c:v>2.7725007180547934E-2</c:v>
                </c:pt>
                <c:pt idx="2336">
                  <c:v>2.7719978018021507E-2</c:v>
                </c:pt>
                <c:pt idx="2337">
                  <c:v>2.7714946971695298E-2</c:v>
                </c:pt>
                <c:pt idx="2338">
                  <c:v>2.7709914041516015E-2</c:v>
                </c:pt>
                <c:pt idx="2339">
                  <c:v>2.7705585488333462E-2</c:v>
                </c:pt>
                <c:pt idx="2340">
                  <c:v>2.7699842529784746E-2</c:v>
                </c:pt>
                <c:pt idx="2341">
                  <c:v>2.7694803948152824E-2</c:v>
                </c:pt>
                <c:pt idx="2342">
                  <c:v>2.768976348277441E-2</c:v>
                </c:pt>
                <c:pt idx="2343">
                  <c:v>2.7685425305430389E-2</c:v>
                </c:pt>
                <c:pt idx="2344">
                  <c:v>2.7679676900485006E-2</c:v>
                </c:pt>
                <c:pt idx="2345">
                  <c:v>2.7674630783653953E-2</c:v>
                </c:pt>
                <c:pt idx="2346">
                  <c:v>2.7669582782943181E-2</c:v>
                </c:pt>
                <c:pt idx="2347">
                  <c:v>2.7664532898459271E-2</c:v>
                </c:pt>
                <c:pt idx="2348">
                  <c:v>2.7659481130148933E-2</c:v>
                </c:pt>
                <c:pt idx="2349">
                  <c:v>2.7654427478065458E-2</c:v>
                </c:pt>
                <c:pt idx="2350">
                  <c:v>2.7645781990099927E-2</c:v>
                </c:pt>
                <c:pt idx="2351">
                  <c:v>2.7640024297097554E-2</c:v>
                </c:pt>
                <c:pt idx="2352">
                  <c:v>2.7634964963025865E-2</c:v>
                </c:pt>
                <c:pt idx="2353">
                  <c:v>2.7629903745340911E-2</c:v>
                </c:pt>
                <c:pt idx="2354">
                  <c:v>2.762484064388282E-2</c:v>
                </c:pt>
                <c:pt idx="2355">
                  <c:v>2.7619775658971335E-2</c:v>
                </c:pt>
                <c:pt idx="2356">
                  <c:v>2.7614708790206777E-2</c:v>
                </c:pt>
                <c:pt idx="2357">
                  <c:v>2.7609640037828953E-2</c:v>
                </c:pt>
                <c:pt idx="2358">
                  <c:v>2.7604569401598056E-2</c:v>
                </c:pt>
                <c:pt idx="2359">
                  <c:v>2.7599496881993701E-2</c:v>
                </c:pt>
                <c:pt idx="2360">
                  <c:v>2.7594422478696146E-2</c:v>
                </c:pt>
                <c:pt idx="2361">
                  <c:v>2.7589346191545516E-2</c:v>
                </c:pt>
                <c:pt idx="2362">
                  <c:v>2.7584268020941494E-2</c:v>
                </c:pt>
                <c:pt idx="2363">
                  <c:v>2.7579187966484398E-2</c:v>
                </c:pt>
                <c:pt idx="2364">
                  <c:v>2.7572653700236316E-2</c:v>
                </c:pt>
                <c:pt idx="2365">
                  <c:v>2.7567569340343212E-2</c:v>
                </c:pt>
                <c:pt idx="2366">
                  <c:v>2.7562483096756907E-2</c:v>
                </c:pt>
                <c:pt idx="2367">
                  <c:v>2.7557394969557336E-2</c:v>
                </c:pt>
                <c:pt idx="2368">
                  <c:v>2.7552304958584628E-2</c:v>
                </c:pt>
                <c:pt idx="2369">
                  <c:v>2.7547213063998655E-2</c:v>
                </c:pt>
                <c:pt idx="2370">
                  <c:v>2.7542119285879352E-2</c:v>
                </c:pt>
                <c:pt idx="2371">
                  <c:v>2.7537023623906975E-2</c:v>
                </c:pt>
                <c:pt idx="2372">
                  <c:v>2.7531926078481206E-2</c:v>
                </c:pt>
                <c:pt idx="2373">
                  <c:v>2.7526826649282299E-2</c:v>
                </c:pt>
                <c:pt idx="2374">
                  <c:v>2.7521725336470126E-2</c:v>
                </c:pt>
                <c:pt idx="2375">
                  <c:v>2.7516622139724944E-2</c:v>
                </c:pt>
                <c:pt idx="2376">
                  <c:v>2.7513576436115628E-2</c:v>
                </c:pt>
                <c:pt idx="2377">
                  <c:v>2.7506410095794465E-2</c:v>
                </c:pt>
                <c:pt idx="2378">
                  <c:v>2.7501301248209487E-2</c:v>
                </c:pt>
                <c:pt idx="2379">
                  <c:v>2.7496190517091179E-2</c:v>
                </c:pt>
                <c:pt idx="2380">
                  <c:v>2.7491077902199734E-2</c:v>
                </c:pt>
                <c:pt idx="2381">
                  <c:v>2.7485963403695024E-2</c:v>
                </c:pt>
                <c:pt idx="2382">
                  <c:v>2.7480847021417176E-2</c:v>
                </c:pt>
                <c:pt idx="2383">
                  <c:v>2.7475728755605999E-2</c:v>
                </c:pt>
                <c:pt idx="2384">
                  <c:v>2.7470608606101621E-2</c:v>
                </c:pt>
                <c:pt idx="2385">
                  <c:v>2.7465486573063913E-2</c:v>
                </c:pt>
                <c:pt idx="2386">
                  <c:v>2.7460362656093196E-2</c:v>
                </c:pt>
                <c:pt idx="2387">
                  <c:v>2.7455236855669085E-2</c:v>
                </c:pt>
                <c:pt idx="2388">
                  <c:v>2.7450109171551773E-2</c:v>
                </c:pt>
                <c:pt idx="2389">
                  <c:v>2.7444979603581388E-2</c:v>
                </c:pt>
                <c:pt idx="2390">
                  <c:v>2.7439848152077673E-2</c:v>
                </c:pt>
                <c:pt idx="2391">
                  <c:v>2.7434714816960692E-2</c:v>
                </c:pt>
                <c:pt idx="2392">
                  <c:v>2.7429579598230447E-2</c:v>
                </c:pt>
                <c:pt idx="2393">
                  <c:v>2.7424442495647128E-2</c:v>
                </c:pt>
                <c:pt idx="2394">
                  <c:v>2.7419303509610415E-2</c:v>
                </c:pt>
                <c:pt idx="2395">
                  <c:v>2.7414162639800566E-2</c:v>
                </c:pt>
                <c:pt idx="2396">
                  <c:v>2.740901988637745E-2</c:v>
                </c:pt>
                <c:pt idx="2397">
                  <c:v>2.7404490857545483E-2</c:v>
                </c:pt>
                <c:pt idx="2398">
                  <c:v>2.7398728728451616E-2</c:v>
                </c:pt>
                <c:pt idx="2399">
                  <c:v>2.7393580324028832E-2</c:v>
                </c:pt>
                <c:pt idx="2400">
                  <c:v>2.7388430035832911E-2</c:v>
                </c:pt>
                <c:pt idx="2401">
                  <c:v>2.7380332920214911E-2</c:v>
                </c:pt>
                <c:pt idx="2402">
                  <c:v>2.7378732807079587E-2</c:v>
                </c:pt>
                <c:pt idx="2403">
                  <c:v>2.7372967869565556E-2</c:v>
                </c:pt>
                <c:pt idx="2404">
                  <c:v>2.7367810046756702E-2</c:v>
                </c:pt>
                <c:pt idx="2405">
                  <c:v>2.7362650340414518E-2</c:v>
                </c:pt>
                <c:pt idx="2406">
                  <c:v>2.7357488750299197E-2</c:v>
                </c:pt>
                <c:pt idx="2407">
                  <c:v>2.7352325276490674E-2</c:v>
                </c:pt>
                <c:pt idx="2408">
                  <c:v>2.7347159919148822E-2</c:v>
                </c:pt>
                <c:pt idx="2409">
                  <c:v>2.7341992678193705E-2</c:v>
                </c:pt>
                <c:pt idx="2410">
                  <c:v>2.733682355346545E-2</c:v>
                </c:pt>
                <c:pt idx="2411">
                  <c:v>2.7331652544964058E-2</c:v>
                </c:pt>
                <c:pt idx="2412">
                  <c:v>2.7326479653009272E-2</c:v>
                </c:pt>
                <c:pt idx="2413">
                  <c:v>2.7321304877281349E-2</c:v>
                </c:pt>
                <c:pt idx="2414">
                  <c:v>2.7318794047081596E-2</c:v>
                </c:pt>
                <c:pt idx="2415">
                  <c:v>2.7310949674745899E-2</c:v>
                </c:pt>
                <c:pt idx="2416">
                  <c:v>2.730576924817818E-2</c:v>
                </c:pt>
                <c:pt idx="2417">
                  <c:v>2.7300586937837323E-2</c:v>
                </c:pt>
                <c:pt idx="2418">
                  <c:v>2.7295402743723329E-2</c:v>
                </c:pt>
                <c:pt idx="2419">
                  <c:v>2.7290216666076006E-2</c:v>
                </c:pt>
                <c:pt idx="2420">
                  <c:v>2.7285028704815417E-2</c:v>
                </c:pt>
                <c:pt idx="2421">
                  <c:v>2.7279838859781691E-2</c:v>
                </c:pt>
                <c:pt idx="2422">
                  <c:v>2.7274647131054763E-2</c:v>
                </c:pt>
                <c:pt idx="2423">
                  <c:v>2.7269453518794506E-2</c:v>
                </c:pt>
                <c:pt idx="2424">
                  <c:v>2.7264258022841048E-2</c:v>
                </c:pt>
                <c:pt idx="2425">
                  <c:v>2.7259060643194388E-2</c:v>
                </c:pt>
                <c:pt idx="2426">
                  <c:v>2.7253861379934463E-2</c:v>
                </c:pt>
                <c:pt idx="2427">
                  <c:v>2.7248660233061273E-2</c:v>
                </c:pt>
                <c:pt idx="2428">
                  <c:v>2.724543442577998E-2</c:v>
                </c:pt>
                <c:pt idx="2429">
                  <c:v>2.7238252287995479E-2</c:v>
                </c:pt>
                <c:pt idx="2430">
                  <c:v>2.7233045490202556E-2</c:v>
                </c:pt>
                <c:pt idx="2431">
                  <c:v>2.7227836808636496E-2</c:v>
                </c:pt>
                <c:pt idx="2432">
                  <c:v>2.7222626243377235E-2</c:v>
                </c:pt>
                <c:pt idx="2433">
                  <c:v>2.7217413794344836E-2</c:v>
                </c:pt>
                <c:pt idx="2434">
                  <c:v>2.7212199461779107E-2</c:v>
                </c:pt>
                <c:pt idx="2435">
                  <c:v>2.7206983245600114E-2</c:v>
                </c:pt>
                <c:pt idx="2436">
                  <c:v>2.7201765145727919E-2</c:v>
                </c:pt>
                <c:pt idx="2437">
                  <c:v>2.7196545162162522E-2</c:v>
                </c:pt>
                <c:pt idx="2438">
                  <c:v>2.719132329498386E-2</c:v>
                </c:pt>
                <c:pt idx="2439">
                  <c:v>2.7186099544111997E-2</c:v>
                </c:pt>
                <c:pt idx="2440">
                  <c:v>2.7180873909546932E-2</c:v>
                </c:pt>
                <c:pt idx="2441">
                  <c:v>2.7175646391448538E-2</c:v>
                </c:pt>
                <c:pt idx="2442">
                  <c:v>2.7170416989577006E-2</c:v>
                </c:pt>
                <c:pt idx="2443">
                  <c:v>2.716518570409221E-2</c:v>
                </c:pt>
                <c:pt idx="2444">
                  <c:v>2.7159952534834275E-2</c:v>
                </c:pt>
                <c:pt idx="2445">
                  <c:v>2.7154717482122948E-2</c:v>
                </c:pt>
                <c:pt idx="2446">
                  <c:v>2.7149480545718419E-2</c:v>
                </c:pt>
                <c:pt idx="2447">
                  <c:v>2.714424172538088E-2</c:v>
                </c:pt>
                <c:pt idx="2448">
                  <c:v>2.7139001021589948E-2</c:v>
                </c:pt>
                <c:pt idx="2449">
                  <c:v>2.713430513231252E-2</c:v>
                </c:pt>
                <c:pt idx="2450">
                  <c:v>2.7128513963168288E-2</c:v>
                </c:pt>
                <c:pt idx="2451">
                  <c:v>2.7123267608377688E-2</c:v>
                </c:pt>
                <c:pt idx="2452">
                  <c:v>2.7118019369973823E-2</c:v>
                </c:pt>
                <c:pt idx="2453">
                  <c:v>2.7115352585532548E-2</c:v>
                </c:pt>
                <c:pt idx="2454">
                  <c:v>2.7109453182194709E-2</c:v>
                </c:pt>
                <c:pt idx="2455">
                  <c:v>2.710226335276289E-2</c:v>
                </c:pt>
                <c:pt idx="2456">
                  <c:v>2.7097007579826027E-2</c:v>
                </c:pt>
                <c:pt idx="2457">
                  <c:v>2.709174992303609E-2</c:v>
                </c:pt>
                <c:pt idx="2458">
                  <c:v>2.7086490382632888E-2</c:v>
                </c:pt>
                <c:pt idx="2459">
                  <c:v>2.7081228958616421E-2</c:v>
                </c:pt>
                <c:pt idx="2460">
                  <c:v>2.7075965650906753E-2</c:v>
                </c:pt>
                <c:pt idx="2461">
                  <c:v>2.7070700459663755E-2</c:v>
                </c:pt>
                <c:pt idx="2462">
                  <c:v>2.7065433384487747E-2</c:v>
                </c:pt>
                <c:pt idx="2463">
                  <c:v>2.7060164426018218E-2</c:v>
                </c:pt>
                <c:pt idx="2464">
                  <c:v>2.705489358361568E-2</c:v>
                </c:pt>
                <c:pt idx="2465">
                  <c:v>2.7049620857679813E-2</c:v>
                </c:pt>
                <c:pt idx="2466">
                  <c:v>2.7044346248050743E-2</c:v>
                </c:pt>
                <c:pt idx="2467">
                  <c:v>2.7039069754888345E-2</c:v>
                </c:pt>
                <c:pt idx="2468">
                  <c:v>2.7033791377952809E-2</c:v>
                </c:pt>
                <c:pt idx="2469">
                  <c:v>2.7031060496288006E-2</c:v>
                </c:pt>
                <c:pt idx="2470">
                  <c:v>2.702322897308207E-2</c:v>
                </c:pt>
                <c:pt idx="2471">
                  <c:v>2.7017944945146866E-2</c:v>
                </c:pt>
                <c:pt idx="2472">
                  <c:v>2.701265903351846E-2</c:v>
                </c:pt>
                <c:pt idx="2473">
                  <c:v>2.7007371238276789E-2</c:v>
                </c:pt>
                <c:pt idx="2474">
                  <c:v>2.7002081559581725E-2</c:v>
                </c:pt>
                <c:pt idx="2475">
                  <c:v>2.6996789997033588E-2</c:v>
                </c:pt>
                <c:pt idx="2476">
                  <c:v>2.6991496550712313E-2</c:v>
                </c:pt>
                <c:pt idx="2477">
                  <c:v>2.6986201220937645E-2</c:v>
                </c:pt>
                <c:pt idx="2478">
                  <c:v>2.6980904007389839E-2</c:v>
                </c:pt>
                <c:pt idx="2479">
                  <c:v>2.6975604910308704E-2</c:v>
                </c:pt>
                <c:pt idx="2480">
                  <c:v>2.6970303929454431E-2</c:v>
                </c:pt>
                <c:pt idx="2481">
                  <c:v>2.6965001065066829E-2</c:v>
                </c:pt>
                <c:pt idx="2482">
                  <c:v>2.695969631690609E-2</c:v>
                </c:pt>
                <c:pt idx="2483">
                  <c:v>2.6954389685052149E-2</c:v>
                </c:pt>
                <c:pt idx="2484">
                  <c:v>2.6949081169664879E-2</c:v>
                </c:pt>
                <c:pt idx="2485">
                  <c:v>2.694377077074428E-2</c:v>
                </c:pt>
                <c:pt idx="2486">
                  <c:v>2.6938458488050543E-2</c:v>
                </c:pt>
                <c:pt idx="2487">
                  <c:v>2.6933144321423796E-2</c:v>
                </c:pt>
                <c:pt idx="2488">
                  <c:v>2.6927828271503529E-2</c:v>
                </c:pt>
                <c:pt idx="2489">
                  <c:v>2.6922510337730188E-2</c:v>
                </c:pt>
                <c:pt idx="2490">
                  <c:v>2.6917190520423517E-2</c:v>
                </c:pt>
                <c:pt idx="2491">
                  <c:v>2.6911874036930072E-2</c:v>
                </c:pt>
                <c:pt idx="2492">
                  <c:v>2.6906567707554174E-2</c:v>
                </c:pt>
                <c:pt idx="2493">
                  <c:v>2.690127157290334E-2</c:v>
                </c:pt>
                <c:pt idx="2494">
                  <c:v>2.6895985633217379E-2</c:v>
                </c:pt>
                <c:pt idx="2495">
                  <c:v>2.6890709888576225E-2</c:v>
                </c:pt>
                <c:pt idx="2496">
                  <c:v>2.6885444338820008E-2</c:v>
                </c:pt>
                <c:pt idx="2497">
                  <c:v>2.6880188983948727E-2</c:v>
                </c:pt>
                <c:pt idx="2498">
                  <c:v>2.6874943824042319E-2</c:v>
                </c:pt>
                <c:pt idx="2499">
                  <c:v>2.6870220427142044E-2</c:v>
                </c:pt>
                <c:pt idx="2500">
                  <c:v>2.6864484089204055E-2</c:v>
                </c:pt>
                <c:pt idx="2501">
                  <c:v>2.6859785350579202E-2</c:v>
                </c:pt>
                <c:pt idx="2502">
                  <c:v>2.6854065133905536E-2</c:v>
                </c:pt>
                <c:pt idx="2503">
                  <c:v>2.6848870948743553E-2</c:v>
                </c:pt>
                <c:pt idx="2504">
                  <c:v>2.6843686958466506E-2</c:v>
                </c:pt>
                <c:pt idx="2505">
                  <c:v>2.6841670086130698E-2</c:v>
                </c:pt>
                <c:pt idx="2506">
                  <c:v>2.6829667518537548E-2</c:v>
                </c:pt>
                <c:pt idx="2507">
                  <c:v>2.6828724839456086E-2</c:v>
                </c:pt>
                <c:pt idx="2508">
                  <c:v>2.6824216242806731E-2</c:v>
                </c:pt>
                <c:pt idx="2509">
                  <c:v>2.6818452908576873E-2</c:v>
                </c:pt>
                <c:pt idx="2510">
                  <c:v>2.6813332237995979E-2</c:v>
                </c:pt>
                <c:pt idx="2511">
                  <c:v>2.680822176408526E-2</c:v>
                </c:pt>
                <c:pt idx="2512">
                  <c:v>2.680312148671149E-2</c:v>
                </c:pt>
                <c:pt idx="2513">
                  <c:v>2.679866561209554E-2</c:v>
                </c:pt>
                <c:pt idx="2514">
                  <c:v>2.679295152176131E-2</c:v>
                </c:pt>
                <c:pt idx="2515">
                  <c:v>2.6787881834184901E-2</c:v>
                </c:pt>
                <c:pt idx="2516">
                  <c:v>2.6782822343172086E-2</c:v>
                </c:pt>
                <c:pt idx="2517">
                  <c:v>2.6777773048749509E-2</c:v>
                </c:pt>
                <c:pt idx="2518">
                  <c:v>2.6772733950970462E-2</c:v>
                </c:pt>
                <c:pt idx="2519">
                  <c:v>2.6763563119223122E-2</c:v>
                </c:pt>
                <c:pt idx="2520">
                  <c:v>2.6762686345103148E-2</c:v>
                </c:pt>
                <c:pt idx="2521">
                  <c:v>2.6757677837014882E-2</c:v>
                </c:pt>
                <c:pt idx="2522">
                  <c:v>2.6752679525570144E-2</c:v>
                </c:pt>
                <c:pt idx="2523">
                  <c:v>2.6748329157211259E-2</c:v>
                </c:pt>
                <c:pt idx="2524">
                  <c:v>2.6742713492291514E-2</c:v>
                </c:pt>
                <c:pt idx="2525">
                  <c:v>2.6737745770564203E-2</c:v>
                </c:pt>
                <c:pt idx="2526">
                  <c:v>2.6732788245400485E-2</c:v>
                </c:pt>
                <c:pt idx="2527">
                  <c:v>2.6728480102711227E-2</c:v>
                </c:pt>
                <c:pt idx="2528">
                  <c:v>2.6722903784790475E-2</c:v>
                </c:pt>
                <c:pt idx="2529">
                  <c:v>2.6717976849344183E-2</c:v>
                </c:pt>
                <c:pt idx="2530">
                  <c:v>2.6713060110488129E-2</c:v>
                </c:pt>
                <c:pt idx="2531">
                  <c:v>2.6708153568169024E-2</c:v>
                </c:pt>
                <c:pt idx="2532">
                  <c:v>2.6703257222466803E-2</c:v>
                </c:pt>
                <c:pt idx="2533">
                  <c:v>2.669837107330153E-2</c:v>
                </c:pt>
                <c:pt idx="2534">
                  <c:v>2.6693495120673205E-2</c:v>
                </c:pt>
                <c:pt idx="2535">
                  <c:v>2.6688629364635119E-2</c:v>
                </c:pt>
                <c:pt idx="2536">
                  <c:v>2.6683773805187272E-2</c:v>
                </c:pt>
                <c:pt idx="2537">
                  <c:v>2.6678928442276373E-2</c:v>
                </c:pt>
                <c:pt idx="2538">
                  <c:v>2.6674093275955713E-2</c:v>
                </c:pt>
                <c:pt idx="2539">
                  <c:v>2.6669268306172E-2</c:v>
                </c:pt>
                <c:pt idx="2540">
                  <c:v>2.6665097487634792E-2</c:v>
                </c:pt>
                <c:pt idx="2541">
                  <c:v>2.6660293283560232E-2</c:v>
                </c:pt>
                <c:pt idx="2542">
                  <c:v>2.6654854576149134E-2</c:v>
                </c:pt>
                <c:pt idx="2543">
                  <c:v>2.665007039259315E-2</c:v>
                </c:pt>
                <c:pt idx="2544">
                  <c:v>2.6645296405654051E-2</c:v>
                </c:pt>
                <c:pt idx="2545">
                  <c:v>2.6640532615198609E-2</c:v>
                </c:pt>
                <c:pt idx="2546">
                  <c:v>2.6636425223711679E-2</c:v>
                </c:pt>
                <c:pt idx="2547">
                  <c:v>2.663103562395186E-2</c:v>
                </c:pt>
                <c:pt idx="2548">
                  <c:v>2.6626302423160553E-2</c:v>
                </c:pt>
                <c:pt idx="2549">
                  <c:v>2.6621579418932839E-2</c:v>
                </c:pt>
                <c:pt idx="2550">
                  <c:v>2.6616866611242074E-2</c:v>
                </c:pt>
                <c:pt idx="2551">
                  <c:v>2.6608855398508879E-2</c:v>
                </c:pt>
                <c:pt idx="2552">
                  <c:v>2.6607471585471387E-2</c:v>
                </c:pt>
                <c:pt idx="2553">
                  <c:v>2.6602789367391466E-2</c:v>
                </c:pt>
                <c:pt idx="2554">
                  <c:v>2.6598117345901784E-2</c:v>
                </c:pt>
                <c:pt idx="2555">
                  <c:v>2.6593455520922404E-2</c:v>
                </c:pt>
                <c:pt idx="2556">
                  <c:v>2.6588803892453328E-2</c:v>
                </c:pt>
                <c:pt idx="2557">
                  <c:v>2.6585463328595793E-2</c:v>
                </c:pt>
                <c:pt idx="2558">
                  <c:v>2.6580182011264331E-2</c:v>
                </c:pt>
                <c:pt idx="2559">
                  <c:v>2.6574910186401013E-2</c:v>
                </c:pt>
                <c:pt idx="2560">
                  <c:v>2.6570950905484558E-2</c:v>
                </c:pt>
                <c:pt idx="2561">
                  <c:v>2.6565698698375328E-2</c:v>
                </c:pt>
                <c:pt idx="2562">
                  <c:v>2.6561108249154586E-2</c:v>
                </c:pt>
                <c:pt idx="2563">
                  <c:v>2.6556527996470791E-2</c:v>
                </c:pt>
                <c:pt idx="2564">
                  <c:v>2.6551957940270654E-2</c:v>
                </c:pt>
                <c:pt idx="2565">
                  <c:v>2.6548051594557087E-2</c:v>
                </c:pt>
                <c:pt idx="2566">
                  <c:v>2.654284841756116E-2</c:v>
                </c:pt>
                <c:pt idx="2567">
                  <c:v>2.6538308950998513E-2</c:v>
                </c:pt>
                <c:pt idx="2568">
                  <c:v>2.6533779680972813E-2</c:v>
                </c:pt>
                <c:pt idx="2569">
                  <c:v>2.6529260607404126E-2</c:v>
                </c:pt>
                <c:pt idx="2570">
                  <c:v>2.6524751730452323E-2</c:v>
                </c:pt>
                <c:pt idx="2571">
                  <c:v>2.6520253049957532E-2</c:v>
                </c:pt>
                <c:pt idx="2572">
                  <c:v>2.6515764566026334E-2</c:v>
                </c:pt>
                <c:pt idx="2573">
                  <c:v>2.6511286278578794E-2</c:v>
                </c:pt>
                <c:pt idx="2574">
                  <c:v>2.650295516616552E-2</c:v>
                </c:pt>
                <c:pt idx="2575">
                  <c:v>2.6502360293241267E-2</c:v>
                </c:pt>
                <c:pt idx="2576">
                  <c:v>2.6498570475934624E-2</c:v>
                </c:pt>
                <c:pt idx="2577">
                  <c:v>2.6493475094078178E-2</c:v>
                </c:pt>
                <c:pt idx="2578">
                  <c:v>2.6489047789182152E-2</c:v>
                </c:pt>
                <c:pt idx="2579">
                  <c:v>2.6485289769220266E-2</c:v>
                </c:pt>
                <c:pt idx="2580">
                  <c:v>2.6480223769000943E-2</c:v>
                </c:pt>
                <c:pt idx="2581">
                  <c:v>2.6475827053715761E-2</c:v>
                </c:pt>
                <c:pt idx="2582">
                  <c:v>2.6471440534914237E-2</c:v>
                </c:pt>
                <c:pt idx="2583">
                  <c:v>2.646706421264966E-2</c:v>
                </c:pt>
                <c:pt idx="2584">
                  <c:v>2.6462698086868741E-2</c:v>
                </c:pt>
                <c:pt idx="2585">
                  <c:v>2.6458342157571479E-2</c:v>
                </c:pt>
                <c:pt idx="2586">
                  <c:v>2.6453996424837811E-2</c:v>
                </c:pt>
                <c:pt idx="2587">
                  <c:v>2.644966088853451E-2</c:v>
                </c:pt>
                <c:pt idx="2588">
                  <c:v>2.6445335548768156E-2</c:v>
                </c:pt>
                <c:pt idx="2589">
                  <c:v>2.644102040548546E-2</c:v>
                </c:pt>
                <c:pt idx="2590">
                  <c:v>2.6436715458739712E-2</c:v>
                </c:pt>
                <c:pt idx="2591">
                  <c:v>2.6432420708504267E-2</c:v>
                </c:pt>
                <c:pt idx="2592">
                  <c:v>2.642880056056951E-2</c:v>
                </c:pt>
                <c:pt idx="2593">
                  <c:v>2.6424526617949695E-2</c:v>
                </c:pt>
                <c:pt idx="2594">
                  <c:v>2.6419597636726522E-2</c:v>
                </c:pt>
                <c:pt idx="2595">
                  <c:v>2.6415343672425706E-2</c:v>
                </c:pt>
                <c:pt idx="2596">
                  <c:v>2.6411099904661839E-2</c:v>
                </c:pt>
                <c:pt idx="2597">
                  <c:v>2.6406866333381629E-2</c:v>
                </c:pt>
                <c:pt idx="2598">
                  <c:v>2.6403309864215796E-2</c:v>
                </c:pt>
                <c:pt idx="2599">
                  <c:v>2.6398429780298827E-2</c:v>
                </c:pt>
                <c:pt idx="2600">
                  <c:v>2.6394226798469589E-2</c:v>
                </c:pt>
                <c:pt idx="2601">
                  <c:v>2.6390034013150654E-2</c:v>
                </c:pt>
                <c:pt idx="2602">
                  <c:v>2.6385851424342022E-2</c:v>
                </c:pt>
                <c:pt idx="2603">
                  <c:v>2.6382348042757187E-2</c:v>
                </c:pt>
                <c:pt idx="2604">
                  <c:v>2.6377516836149084E-2</c:v>
                </c:pt>
                <c:pt idx="2605">
                  <c:v>2.6373364836791424E-2</c:v>
                </c:pt>
                <c:pt idx="2606">
                  <c:v>2.6369223033890776E-2</c:v>
                </c:pt>
                <c:pt idx="2607">
                  <c:v>2.6365091427473786E-2</c:v>
                </c:pt>
                <c:pt idx="2608">
                  <c:v>2.6360970017567098E-2</c:v>
                </c:pt>
                <c:pt idx="2609">
                  <c:v>2.6356858804144068E-2</c:v>
                </c:pt>
                <c:pt idx="2610">
                  <c:v>2.6350331228477408E-2</c:v>
                </c:pt>
                <c:pt idx="2611">
                  <c:v>2.634557189183262E-2</c:v>
                </c:pt>
                <c:pt idx="2612">
                  <c:v>2.6341494777826213E-2</c:v>
                </c:pt>
                <c:pt idx="2613">
                  <c:v>2.6336847702461696E-2</c:v>
                </c:pt>
                <c:pt idx="2614">
                  <c:v>2.6333371134548145E-2</c:v>
                </c:pt>
                <c:pt idx="2615">
                  <c:v>2.6329324605116611E-2</c:v>
                </c:pt>
                <c:pt idx="2616">
                  <c:v>2.6325288270649949E-2</c:v>
                </c:pt>
                <c:pt idx="2617">
                  <c:v>2.6320687800565068E-2</c:v>
                </c:pt>
                <c:pt idx="2618">
                  <c:v>2.6317246186531307E-2</c:v>
                </c:pt>
                <c:pt idx="2619">
                  <c:v>2.6313240436639518E-2</c:v>
                </c:pt>
                <c:pt idx="2620">
                  <c:v>2.6309244881952409E-2</c:v>
                </c:pt>
                <c:pt idx="2621">
                  <c:v>2.6305259521830493E-2</c:v>
                </c:pt>
                <c:pt idx="2622">
                  <c:v>2.6301284356833321E-2</c:v>
                </c:pt>
                <c:pt idx="2623">
                  <c:v>2.6297319386481277E-2</c:v>
                </c:pt>
                <c:pt idx="2624">
                  <c:v>2.6293364611253978E-2</c:v>
                </c:pt>
                <c:pt idx="2625">
                  <c:v>2.6288294880298935E-2</c:v>
                </c:pt>
                <c:pt idx="2626">
                  <c:v>2.6285485645294315E-2</c:v>
                </c:pt>
                <c:pt idx="2627">
                  <c:v>2.6281561454561952E-2</c:v>
                </c:pt>
                <c:pt idx="2628">
                  <c:v>2.6277089148756261E-2</c:v>
                </c:pt>
                <c:pt idx="2629">
                  <c:v>2.6273743657911908E-2</c:v>
                </c:pt>
                <c:pt idx="2630">
                  <c:v>2.6269850051994226E-2</c:v>
                </c:pt>
                <c:pt idx="2631">
                  <c:v>2.6265412700068325E-2</c:v>
                </c:pt>
                <c:pt idx="2632">
                  <c:v>2.6262093424653798E-2</c:v>
                </c:pt>
                <c:pt idx="2633">
                  <c:v>2.6258230403390925E-2</c:v>
                </c:pt>
                <c:pt idx="2634">
                  <c:v>2.6254377576853116E-2</c:v>
                </c:pt>
                <c:pt idx="2635">
                  <c:v>2.6250534945280179E-2</c:v>
                </c:pt>
                <c:pt idx="2636">
                  <c:v>2.6246702508672115E-2</c:v>
                </c:pt>
                <c:pt idx="2637">
                  <c:v>2.6242880266789115E-2</c:v>
                </c:pt>
                <c:pt idx="2638">
                  <c:v>2.6239068219950923E-2</c:v>
                </c:pt>
                <c:pt idx="2639">
                  <c:v>2.6235266367917731E-2</c:v>
                </c:pt>
                <c:pt idx="2640">
                  <c:v>2.6231474710769476E-2</c:v>
                </c:pt>
                <c:pt idx="2641">
                  <c:v>2.6227693248346284E-2</c:v>
                </c:pt>
                <c:pt idx="2642">
                  <c:v>2.6223921981127774E-2</c:v>
                </c:pt>
                <c:pt idx="2643">
                  <c:v>2.6220160908554391E-2</c:v>
                </c:pt>
                <c:pt idx="2644">
                  <c:v>2.6215875023627433E-2</c:v>
                </c:pt>
                <c:pt idx="2645">
                  <c:v>2.6212135797258895E-2</c:v>
                </c:pt>
                <c:pt idx="2646">
                  <c:v>2.6208938860303732E-2</c:v>
                </c:pt>
                <c:pt idx="2647">
                  <c:v>2.620521856735003E-2</c:v>
                </c:pt>
                <c:pt idx="2648">
                  <c:v>2.6201508469281265E-2</c:v>
                </c:pt>
                <c:pt idx="2649">
                  <c:v>2.6197808566097436E-2</c:v>
                </c:pt>
                <c:pt idx="2650">
                  <c:v>2.6194118857718607E-2</c:v>
                </c:pt>
                <c:pt idx="2651">
                  <c:v>2.6189914531711267E-2</c:v>
                </c:pt>
                <c:pt idx="2652">
                  <c:v>2.6186770025615758E-2</c:v>
                </c:pt>
                <c:pt idx="2653">
                  <c:v>2.6183110902131546E-2</c:v>
                </c:pt>
                <c:pt idx="2654">
                  <c:v>2.6179461973212526E-2</c:v>
                </c:pt>
                <c:pt idx="2655">
                  <c:v>2.6175304252404885E-2</c:v>
                </c:pt>
                <c:pt idx="2656">
                  <c:v>2.617219470010923E-2</c:v>
                </c:pt>
                <c:pt idx="2657">
                  <c:v>2.6168576355924955E-2</c:v>
                </c:pt>
                <c:pt idx="2658">
                  <c:v>2.6164968206785488E-2</c:v>
                </c:pt>
                <c:pt idx="2659">
                  <c:v>2.6161370252371086E-2</c:v>
                </c:pt>
                <c:pt idx="2660">
                  <c:v>2.6157782492681747E-2</c:v>
                </c:pt>
                <c:pt idx="2661">
                  <c:v>2.6154204928037217E-2</c:v>
                </c:pt>
                <c:pt idx="2662">
                  <c:v>2.6150824218644786E-2</c:v>
                </c:pt>
                <c:pt idx="2663">
                  <c:v>2.6146573047789445E-2</c:v>
                </c:pt>
                <c:pt idx="2664">
                  <c:v>2.614302752415476E-2</c:v>
                </c:pt>
                <c:pt idx="2665">
                  <c:v>2.6139492195405012E-2</c:v>
                </c:pt>
                <c:pt idx="2666">
                  <c:v>2.61359670615402E-2</c:v>
                </c:pt>
                <c:pt idx="2667">
                  <c:v>2.6132452122320515E-2</c:v>
                </c:pt>
                <c:pt idx="2668">
                  <c:v>2.6128947378305512E-2</c:v>
                </c:pt>
                <c:pt idx="2669">
                  <c:v>2.6125452829175444E-2</c:v>
                </c:pt>
                <c:pt idx="2670">
                  <c:v>2.6121968474770441E-2</c:v>
                </c:pt>
                <c:pt idx="2671">
                  <c:v>2.6118494315090501E-2</c:v>
                </c:pt>
                <c:pt idx="2672">
                  <c:v>2.6115030350615243E-2</c:v>
                </c:pt>
                <c:pt idx="2673">
                  <c:v>2.6111576580785112E-2</c:v>
                </c:pt>
                <c:pt idx="2674">
                  <c:v>2.6108133005839917E-2</c:v>
                </c:pt>
                <c:pt idx="2675">
                  <c:v>2.6103720532653085E-2</c:v>
                </c:pt>
                <c:pt idx="2676">
                  <c:v>2.6100300260347709E-2</c:v>
                </c:pt>
                <c:pt idx="2677">
                  <c:v>2.6096890182847332E-2</c:v>
                </c:pt>
                <c:pt idx="2678">
                  <c:v>2.6093490300231892E-2</c:v>
                </c:pt>
                <c:pt idx="2679">
                  <c:v>2.609010061266126E-2</c:v>
                </c:pt>
                <c:pt idx="2680">
                  <c:v>2.6086721119815692E-2</c:v>
                </c:pt>
                <c:pt idx="2681">
                  <c:v>2.6083351821695189E-2</c:v>
                </c:pt>
                <c:pt idx="2682">
                  <c:v>2.6079992718779366E-2</c:v>
                </c:pt>
                <c:pt idx="2683">
                  <c:v>2.6076643810588607E-2</c:v>
                </c:pt>
                <c:pt idx="2684">
                  <c:v>2.6073305097202848E-2</c:v>
                </c:pt>
                <c:pt idx="2685">
                  <c:v>2.6069976578542153E-2</c:v>
                </c:pt>
                <c:pt idx="2686">
                  <c:v>2.6066658255006203E-2</c:v>
                </c:pt>
                <c:pt idx="2687">
                  <c:v>2.6063350126195317E-2</c:v>
                </c:pt>
                <c:pt idx="2688">
                  <c:v>2.60621766249991E-2</c:v>
                </c:pt>
                <c:pt idx="2689">
                  <c:v>2.6056764453228354E-2</c:v>
                </c:pt>
                <c:pt idx="2690">
                  <c:v>2.6053486909152213E-2</c:v>
                </c:pt>
                <c:pt idx="2691">
                  <c:v>2.6050219560040944E-2</c:v>
                </c:pt>
                <c:pt idx="2692">
                  <c:v>2.6046962405414931E-2</c:v>
                </c:pt>
                <c:pt idx="2693">
                  <c:v>2.6043715445993598E-2</c:v>
                </c:pt>
                <c:pt idx="2694">
                  <c:v>2.604047868129733E-2</c:v>
                </c:pt>
                <c:pt idx="2695">
                  <c:v>2.6037252111406062E-2</c:v>
                </c:pt>
                <c:pt idx="2696">
                  <c:v>2.603403573639973E-2</c:v>
                </c:pt>
                <c:pt idx="2697">
                  <c:v>2.6030829556438206E-2</c:v>
                </c:pt>
                <c:pt idx="2698">
                  <c:v>2.6027633571121811E-2</c:v>
                </c:pt>
                <c:pt idx="2699">
                  <c:v>2.6024447780770288E-2</c:v>
                </c:pt>
                <c:pt idx="2700">
                  <c:v>2.6021272185383637E-2</c:v>
                </c:pt>
                <c:pt idx="2701">
                  <c:v>2.6018106784801986E-2</c:v>
                </c:pt>
                <c:pt idx="2702">
                  <c:v>2.60149515789454E-2</c:v>
                </c:pt>
                <c:pt idx="2703">
                  <c:v>2.6011806568133622E-2</c:v>
                </c:pt>
                <c:pt idx="2704">
                  <c:v>2.6008671752046908E-2</c:v>
                </c:pt>
                <c:pt idx="2705">
                  <c:v>2.6005547131005002E-2</c:v>
                </c:pt>
                <c:pt idx="2706">
                  <c:v>2.6002432704608225E-2</c:v>
                </c:pt>
                <c:pt idx="2707">
                  <c:v>2.599932847317632E-2</c:v>
                </c:pt>
                <c:pt idx="2708">
                  <c:v>2.5996234436629351E-2</c:v>
                </c:pt>
                <c:pt idx="2709">
                  <c:v>2.599414814596912E-2</c:v>
                </c:pt>
                <c:pt idx="2710">
                  <c:v>2.599007694803035E-2</c:v>
                </c:pt>
                <c:pt idx="2711">
                  <c:v>2.5987013496138189E-2</c:v>
                </c:pt>
                <c:pt idx="2712">
                  <c:v>2.5983960238971093E-2</c:v>
                </c:pt>
                <c:pt idx="2713">
                  <c:v>2.5979182861357586E-2</c:v>
                </c:pt>
                <c:pt idx="2714">
                  <c:v>2.59788942226713E-2</c:v>
                </c:pt>
                <c:pt idx="2715">
                  <c:v>2.5974861636779423E-2</c:v>
                </c:pt>
                <c:pt idx="2716">
                  <c:v>2.5971849159152072E-2</c:v>
                </c:pt>
                <c:pt idx="2717">
                  <c:v>2.5968846876329721E-2</c:v>
                </c:pt>
                <c:pt idx="2718">
                  <c:v>2.5965854788392306E-2</c:v>
                </c:pt>
                <c:pt idx="2719">
                  <c:v>2.5962872895259892E-2</c:v>
                </c:pt>
                <c:pt idx="2720">
                  <c:v>2.595990119709235E-2</c:v>
                </c:pt>
                <c:pt idx="2721">
                  <c:v>2.5956939693649872E-2</c:v>
                </c:pt>
                <c:pt idx="2722">
                  <c:v>2.5953988385172266E-2</c:v>
                </c:pt>
                <c:pt idx="2723">
                  <c:v>2.5951047271579597E-2</c:v>
                </c:pt>
                <c:pt idx="2724">
                  <c:v>2.5948116352711992E-2</c:v>
                </c:pt>
                <c:pt idx="2725">
                  <c:v>2.5945195628649387E-2</c:v>
                </c:pt>
                <c:pt idx="2726">
                  <c:v>2.5942285099711526E-2</c:v>
                </c:pt>
                <c:pt idx="2727">
                  <c:v>2.5939384765578666E-2</c:v>
                </c:pt>
                <c:pt idx="2728">
                  <c:v>2.593649462617087E-2</c:v>
                </c:pt>
                <c:pt idx="2729">
                  <c:v>2.5936530355638254E-2</c:v>
                </c:pt>
                <c:pt idx="2730">
                  <c:v>2.593074493193015E-2</c:v>
                </c:pt>
                <c:pt idx="2731">
                  <c:v>2.5927885377257098E-2</c:v>
                </c:pt>
                <c:pt idx="2732">
                  <c:v>2.5925036017229175E-2</c:v>
                </c:pt>
                <c:pt idx="2733">
                  <c:v>2.592219685224606E-2</c:v>
                </c:pt>
                <c:pt idx="2734">
                  <c:v>2.5919367881988009E-2</c:v>
                </c:pt>
                <c:pt idx="2735">
                  <c:v>2.5916549106694831E-2</c:v>
                </c:pt>
                <c:pt idx="2736">
                  <c:v>2.5913740526126716E-2</c:v>
                </c:pt>
                <c:pt idx="2737">
                  <c:v>2.5910942140523474E-2</c:v>
                </c:pt>
                <c:pt idx="2738">
                  <c:v>2.5908153949885104E-2</c:v>
                </c:pt>
                <c:pt idx="2739">
                  <c:v>2.5905375953811927E-2</c:v>
                </c:pt>
                <c:pt idx="2740">
                  <c:v>2.5902608152703621E-2</c:v>
                </c:pt>
                <c:pt idx="2741">
                  <c:v>2.5899850546480252E-2</c:v>
                </c:pt>
                <c:pt idx="2742">
                  <c:v>2.5897103134981947E-2</c:v>
                </c:pt>
                <c:pt idx="2743">
                  <c:v>2.5894365918608386E-2</c:v>
                </c:pt>
                <c:pt idx="2744">
                  <c:v>2.589163889695989E-2</c:v>
                </c:pt>
                <c:pt idx="2745">
                  <c:v>2.588892207019633E-2</c:v>
                </c:pt>
                <c:pt idx="2746">
                  <c:v>2.5886215438157834E-2</c:v>
                </c:pt>
                <c:pt idx="2747">
                  <c:v>2.5883519001164146E-2</c:v>
                </c:pt>
                <c:pt idx="2748">
                  <c:v>2.5880832758895522E-2</c:v>
                </c:pt>
                <c:pt idx="2749">
                  <c:v>2.5878156711351963E-2</c:v>
                </c:pt>
                <c:pt idx="2750">
                  <c:v>2.5875490858853212E-2</c:v>
                </c:pt>
                <c:pt idx="2751">
                  <c:v>2.5872835201319333E-2</c:v>
                </c:pt>
                <c:pt idx="2752">
                  <c:v>2.5870189738430582E-2</c:v>
                </c:pt>
                <c:pt idx="2753">
                  <c:v>2.5867554470266896E-2</c:v>
                </c:pt>
                <c:pt idx="2754">
                  <c:v>2.5864929397227954E-2</c:v>
                </c:pt>
                <c:pt idx="2755">
                  <c:v>2.5862314519073948E-2</c:v>
                </c:pt>
                <c:pt idx="2756">
                  <c:v>2.585970983556507E-2</c:v>
                </c:pt>
                <c:pt idx="2757">
                  <c:v>2.5857115346941129E-2</c:v>
                </c:pt>
                <c:pt idx="2758">
                  <c:v>2.5854531053202123E-2</c:v>
                </c:pt>
                <c:pt idx="2759">
                  <c:v>2.5853079833177972E-2</c:v>
                </c:pt>
                <c:pt idx="2760">
                  <c:v>2.5849393050538794E-2</c:v>
                </c:pt>
                <c:pt idx="2761">
                  <c:v>2.5847967311545261E-2</c:v>
                </c:pt>
                <c:pt idx="2762">
                  <c:v>2.5844295826935593E-2</c:v>
                </c:pt>
                <c:pt idx="2763">
                  <c:v>2.5841762507381461E-2</c:v>
                </c:pt>
                <c:pt idx="2764">
                  <c:v>2.5839239382632329E-2</c:v>
                </c:pt>
                <c:pt idx="2765">
                  <c:v>2.5840467544417933E-2</c:v>
                </c:pt>
                <c:pt idx="2766">
                  <c:v>2.5832442292141877E-2</c:v>
                </c:pt>
                <c:pt idx="2767">
                  <c:v>2.5832874458924238E-2</c:v>
                </c:pt>
                <c:pt idx="2768">
                  <c:v>2.5831144616415003E-2</c:v>
                </c:pt>
                <c:pt idx="2769">
                  <c:v>2.5827925078818481E-2</c:v>
                </c:pt>
                <c:pt idx="2770">
                  <c:v>2.5825465683304571E-2</c:v>
                </c:pt>
                <c:pt idx="2771">
                  <c:v>2.5823016484114447E-2</c:v>
                </c:pt>
                <c:pt idx="2772">
                  <c:v>2.5820577481301399E-2</c:v>
                </c:pt>
                <c:pt idx="2773">
                  <c:v>2.5818901383927173E-2</c:v>
                </c:pt>
                <c:pt idx="2774">
                  <c:v>2.5815730064646658E-2</c:v>
                </c:pt>
                <c:pt idx="2775">
                  <c:v>2.5813321650831611E-2</c:v>
                </c:pt>
                <c:pt idx="2776">
                  <c:v>2.5810923433313704E-2</c:v>
                </c:pt>
                <c:pt idx="2777">
                  <c:v>2.5808535412226163E-2</c:v>
                </c:pt>
                <c:pt idx="2778">
                  <c:v>2.5806157587435763E-2</c:v>
                </c:pt>
                <c:pt idx="2779">
                  <c:v>2.5803789958969148E-2</c:v>
                </c:pt>
                <c:pt idx="2780">
                  <c:v>2.5798576410682728E-2</c:v>
                </c:pt>
                <c:pt idx="2781">
                  <c:v>2.5799085291087209E-2</c:v>
                </c:pt>
                <c:pt idx="2782">
                  <c:v>2.5796748251671886E-2</c:v>
                </c:pt>
                <c:pt idx="2783">
                  <c:v>2.5795179700569548E-2</c:v>
                </c:pt>
                <c:pt idx="2784">
                  <c:v>2.579210476178595E-2</c:v>
                </c:pt>
                <c:pt idx="2785">
                  <c:v>2.5789798311395273E-2</c:v>
                </c:pt>
                <c:pt idx="2786">
                  <c:v>2.5787502057275091E-2</c:v>
                </c:pt>
                <c:pt idx="2787">
                  <c:v>2.5785976545571465E-2</c:v>
                </c:pt>
                <c:pt idx="2788">
                  <c:v>2.5782940138112664E-2</c:v>
                </c:pt>
                <c:pt idx="2789">
                  <c:v>2.5780674473043774E-2</c:v>
                </c:pt>
                <c:pt idx="2790">
                  <c:v>2.5778419004298669E-2</c:v>
                </c:pt>
                <c:pt idx="2791">
                  <c:v>2.5776173731850704E-2</c:v>
                </c:pt>
                <c:pt idx="2792">
                  <c:v>2.5774702036085451E-2</c:v>
                </c:pt>
                <c:pt idx="2793">
                  <c:v>2.5771713775979421E-2</c:v>
                </c:pt>
                <c:pt idx="2794">
                  <c:v>2.5769499092582748E-2</c:v>
                </c:pt>
                <c:pt idx="2795">
                  <c:v>2.576729460545657E-2</c:v>
                </c:pt>
                <c:pt idx="2796">
                  <c:v>2.5765100314680822E-2</c:v>
                </c:pt>
                <c:pt idx="2797">
                  <c:v>2.576291622028215E-2</c:v>
                </c:pt>
                <c:pt idx="2798">
                  <c:v>2.5760742322153973E-2</c:v>
                </c:pt>
                <c:pt idx="2799">
                  <c:v>2.5758578620376227E-2</c:v>
                </c:pt>
                <c:pt idx="2800">
                  <c:v>2.5757193068809414E-2</c:v>
                </c:pt>
                <c:pt idx="2801">
                  <c:v>2.5755050334719254E-2</c:v>
                </c:pt>
                <c:pt idx="2802">
                  <c:v>2.5752148692985699E-2</c:v>
                </c:pt>
                <c:pt idx="2803">
                  <c:v>2.5750025776503094E-2</c:v>
                </c:pt>
                <c:pt idx="2804">
                  <c:v>2.5747913056344274E-2</c:v>
                </c:pt>
                <c:pt idx="2805">
                  <c:v>2.5745810532509239E-2</c:v>
                </c:pt>
                <c:pt idx="2806">
                  <c:v>2.574448962021636E-2</c:v>
                </c:pt>
                <c:pt idx="2807">
                  <c:v>2.5741636073810525E-2</c:v>
                </c:pt>
                <c:pt idx="2808">
                  <c:v>2.5739564138973492E-2</c:v>
                </c:pt>
                <c:pt idx="2809">
                  <c:v>2.5737502400406953E-2</c:v>
                </c:pt>
                <c:pt idx="2810">
                  <c:v>2.5735450858190845E-2</c:v>
                </c:pt>
                <c:pt idx="2811">
                  <c:v>2.5730988908607699E-2</c:v>
                </c:pt>
                <c:pt idx="2812">
                  <c:v>2.5731378362783275E-2</c:v>
                </c:pt>
                <c:pt idx="2813">
                  <c:v>2.5729357409511877E-2</c:v>
                </c:pt>
                <c:pt idx="2814">
                  <c:v>2.5727346652564265E-2</c:v>
                </c:pt>
                <c:pt idx="2815">
                  <c:v>2.5725346091967083E-2</c:v>
                </c:pt>
                <c:pt idx="2816">
                  <c:v>2.5723355727640396E-2</c:v>
                </c:pt>
                <c:pt idx="2817">
                  <c:v>2.5722931313280739E-2</c:v>
                </c:pt>
                <c:pt idx="2818">
                  <c:v>2.5720184005975089E-2</c:v>
                </c:pt>
                <c:pt idx="2819">
                  <c:v>2.5717445812709627E-2</c:v>
                </c:pt>
                <c:pt idx="2820">
                  <c:v>2.5716275829053004E-2</c:v>
                </c:pt>
                <c:pt idx="2821">
                  <c:v>2.5713556850996966E-2</c:v>
                </c:pt>
                <c:pt idx="2822">
                  <c:v>2.5711627664586345E-2</c:v>
                </c:pt>
                <c:pt idx="2823">
                  <c:v>2.5709708674526155E-2</c:v>
                </c:pt>
                <c:pt idx="2824">
                  <c:v>2.5707799880763105E-2</c:v>
                </c:pt>
                <c:pt idx="2825">
                  <c:v>2.5706683835313715E-2</c:v>
                </c:pt>
                <c:pt idx="2826">
                  <c:v>2.570401288220836E-2</c:v>
                </c:pt>
                <c:pt idx="2827">
                  <c:v>2.5702134677363375E-2</c:v>
                </c:pt>
                <c:pt idx="2828">
                  <c:v>2.5700266668842175E-2</c:v>
                </c:pt>
                <c:pt idx="2829">
                  <c:v>2.5698408856698052E-2</c:v>
                </c:pt>
                <c:pt idx="2830">
                  <c:v>2.5693938584758769E-2</c:v>
                </c:pt>
                <c:pt idx="2831">
                  <c:v>2.5694723821247933E-2</c:v>
                </c:pt>
                <c:pt idx="2832">
                  <c:v>2.569289659799523E-2</c:v>
                </c:pt>
                <c:pt idx="2833">
                  <c:v>2.5691079571039666E-2</c:v>
                </c:pt>
                <c:pt idx="2834">
                  <c:v>2.5689272740407887E-2</c:v>
                </c:pt>
                <c:pt idx="2835">
                  <c:v>2.568826462655549E-2</c:v>
                </c:pt>
                <c:pt idx="2836">
                  <c:v>2.5685689668062395E-2</c:v>
                </c:pt>
                <c:pt idx="2837">
                  <c:v>2.5683913426348681E-2</c:v>
                </c:pt>
                <c:pt idx="2838">
                  <c:v>2.5682147380958753E-2</c:v>
                </c:pt>
                <c:pt idx="2839">
                  <c:v>2.5681182460381979E-2</c:v>
                </c:pt>
                <c:pt idx="2840">
                  <c:v>2.5678645879070316E-2</c:v>
                </c:pt>
                <c:pt idx="2841">
                  <c:v>2.5676910422571808E-2</c:v>
                </c:pt>
                <c:pt idx="2842">
                  <c:v>2.5675185162450376E-2</c:v>
                </c:pt>
                <c:pt idx="2843">
                  <c:v>2.5673470098572793E-2</c:v>
                </c:pt>
                <c:pt idx="2844">
                  <c:v>2.5671765231018995E-2</c:v>
                </c:pt>
                <c:pt idx="2845">
                  <c:v>2.5670070559762337E-2</c:v>
                </c:pt>
                <c:pt idx="2846">
                  <c:v>2.5668386084802819E-2</c:v>
                </c:pt>
                <c:pt idx="2847">
                  <c:v>2.5666711806167086E-2</c:v>
                </c:pt>
                <c:pt idx="2848">
                  <c:v>2.5665047723801848E-2</c:v>
                </c:pt>
                <c:pt idx="2849">
                  <c:v>2.5663393837787041E-2</c:v>
                </c:pt>
                <c:pt idx="2850">
                  <c:v>2.5661750148042728E-2</c:v>
                </c:pt>
                <c:pt idx="2851">
                  <c:v>2.5660116654648846E-2</c:v>
                </c:pt>
                <c:pt idx="2852">
                  <c:v>2.5659292193362937E-2</c:v>
                </c:pt>
                <c:pt idx="2853">
                  <c:v>2.5657679705939351E-2</c:v>
                </c:pt>
                <c:pt idx="2854">
                  <c:v>2.5655277352143457E-2</c:v>
                </c:pt>
                <c:pt idx="2855">
                  <c:v>2.5653684643938135E-2</c:v>
                </c:pt>
                <c:pt idx="2856">
                  <c:v>2.5652102131950016E-2</c:v>
                </c:pt>
                <c:pt idx="2857">
                  <c:v>2.5650529816365619E-2</c:v>
                </c:pt>
                <c:pt idx="2858">
                  <c:v>2.5649770224349666E-2</c:v>
                </c:pt>
                <c:pt idx="2859">
                  <c:v>2.5647415774034954E-2</c:v>
                </c:pt>
                <c:pt idx="2860">
                  <c:v>2.5645874047288686E-2</c:v>
                </c:pt>
                <c:pt idx="2861">
                  <c:v>2.5644342516892848E-2</c:v>
                </c:pt>
                <c:pt idx="2862">
                  <c:v>2.564282118274086E-2</c:v>
                </c:pt>
                <c:pt idx="2863">
                  <c:v>2.5639054048323118E-2</c:v>
                </c:pt>
                <c:pt idx="2864">
                  <c:v>2.5639809103381594E-2</c:v>
                </c:pt>
                <c:pt idx="2865">
                  <c:v>2.5638318358147671E-2</c:v>
                </c:pt>
                <c:pt idx="2866">
                  <c:v>2.5636837809210888E-2</c:v>
                </c:pt>
                <c:pt idx="2867">
                  <c:v>2.56353674565446E-2</c:v>
                </c:pt>
                <c:pt idx="2868">
                  <c:v>2.5633907300228742E-2</c:v>
                </c:pt>
                <c:pt idx="2869">
                  <c:v>2.5634076164953612E-2</c:v>
                </c:pt>
                <c:pt idx="2870">
                  <c:v>2.5631827565650855E-2</c:v>
                </c:pt>
                <c:pt idx="2871">
                  <c:v>2.5629588008957427E-2</c:v>
                </c:pt>
                <c:pt idx="2872">
                  <c:v>2.5628979880922831E-2</c:v>
                </c:pt>
                <c:pt idx="2873">
                  <c:v>2.5626759462920035E-2</c:v>
                </c:pt>
                <c:pt idx="2874">
                  <c:v>2.562536048430708E-2</c:v>
                </c:pt>
                <c:pt idx="2875">
                  <c:v>2.5623971702071202E-2</c:v>
                </c:pt>
                <c:pt idx="2876">
                  <c:v>2.5622593116052528E-2</c:v>
                </c:pt>
                <c:pt idx="2877">
                  <c:v>2.5622039117099149E-2</c:v>
                </c:pt>
                <c:pt idx="2878">
                  <c:v>2.561986653295989E-2</c:v>
                </c:pt>
                <c:pt idx="2879">
                  <c:v>2.561851853580599E-2</c:v>
                </c:pt>
                <c:pt idx="2880">
                  <c:v>2.561718073500252E-2</c:v>
                </c:pt>
                <c:pt idx="2881">
                  <c:v>2.56158531304429E-2</c:v>
                </c:pt>
                <c:pt idx="2882">
                  <c:v>2.5614535722260356E-2</c:v>
                </c:pt>
                <c:pt idx="2883">
                  <c:v>2.5613228510295016E-2</c:v>
                </c:pt>
                <c:pt idx="2884">
                  <c:v>2.5611931494600171E-2</c:v>
                </c:pt>
                <c:pt idx="2885">
                  <c:v>2.5608274568558187E-2</c:v>
                </c:pt>
                <c:pt idx="2886">
                  <c:v>2.560936805215519E-2</c:v>
                </c:pt>
                <c:pt idx="2887">
                  <c:v>2.560810162537841E-2</c:v>
                </c:pt>
                <c:pt idx="2888">
                  <c:v>2.5607666774523086E-2</c:v>
                </c:pt>
                <c:pt idx="2889">
                  <c:v>2.5605599360636333E-2</c:v>
                </c:pt>
                <c:pt idx="2890">
                  <c:v>2.5604363522750972E-2</c:v>
                </c:pt>
                <c:pt idx="2891">
                  <c:v>2.5603961182150137E-2</c:v>
                </c:pt>
                <c:pt idx="2892">
                  <c:v>2.5601922435738445E-2</c:v>
                </c:pt>
                <c:pt idx="2893">
                  <c:v>2.5600717186664568E-2</c:v>
                </c:pt>
                <c:pt idx="2894">
                  <c:v>2.5599522133941122E-2</c:v>
                </c:pt>
                <c:pt idx="2895">
                  <c:v>2.5598337277434879E-2</c:v>
                </c:pt>
                <c:pt idx="2896">
                  <c:v>2.5597162617225777E-2</c:v>
                </c:pt>
                <c:pt idx="2897">
                  <c:v>2.559599815334046E-2</c:v>
                </c:pt>
                <c:pt idx="2898">
                  <c:v>2.5594843885698992E-2</c:v>
                </c:pt>
                <c:pt idx="2899">
                  <c:v>2.5593699814328019E-2</c:v>
                </c:pt>
                <c:pt idx="2900">
                  <c:v>2.5592565939280831E-2</c:v>
                </c:pt>
                <c:pt idx="2901">
                  <c:v>2.5591442260504138E-2</c:v>
                </c:pt>
                <c:pt idx="2902">
                  <c:v>2.5590328778024585E-2</c:v>
                </c:pt>
                <c:pt idx="2903">
                  <c:v>2.5589225491842171E-2</c:v>
                </c:pt>
                <c:pt idx="2904">
                  <c:v>2.5588964104790168E-2</c:v>
                </c:pt>
                <c:pt idx="2905">
                  <c:v>2.5587881862574324E-2</c:v>
                </c:pt>
                <c:pt idx="2906">
                  <c:v>2.5585976810944544E-2</c:v>
                </c:pt>
                <c:pt idx="2907">
                  <c:v>2.5584914309844109E-2</c:v>
                </c:pt>
                <c:pt idx="2908">
                  <c:v>2.5583862005040814E-2</c:v>
                </c:pt>
                <c:pt idx="2909">
                  <c:v>2.5582819896561304E-2</c:v>
                </c:pt>
                <c:pt idx="2910">
                  <c:v>2.5582623606543731E-2</c:v>
                </c:pt>
                <c:pt idx="2911">
                  <c:v>2.5580766268387123E-2</c:v>
                </c:pt>
                <c:pt idx="2912">
                  <c:v>2.5579754748772388E-2</c:v>
                </c:pt>
                <c:pt idx="2913">
                  <c:v>2.5578753425374856E-2</c:v>
                </c:pt>
                <c:pt idx="2914">
                  <c:v>2.557776229830111E-2</c:v>
                </c:pt>
                <c:pt idx="2915">
                  <c:v>2.5577620275714086E-2</c:v>
                </c:pt>
                <c:pt idx="2916">
                  <c:v>2.5575810632965101E-2</c:v>
                </c:pt>
                <c:pt idx="2917">
                  <c:v>2.5574850094702839E-2</c:v>
                </c:pt>
                <c:pt idx="2918">
                  <c:v>2.5573899752737717E-2</c:v>
                </c:pt>
                <c:pt idx="2919">
                  <c:v>2.5572959607043089E-2</c:v>
                </c:pt>
                <c:pt idx="2920">
                  <c:v>2.5572029657645601E-2</c:v>
                </c:pt>
                <c:pt idx="2921">
                  <c:v>2.5571109904491962E-2</c:v>
                </c:pt>
                <c:pt idx="2922">
                  <c:v>2.5568969938087882E-2</c:v>
                </c:pt>
                <c:pt idx="2923">
                  <c:v>2.5567230000573815E-2</c:v>
                </c:pt>
                <c:pt idx="2924">
                  <c:v>2.5566343875400577E-2</c:v>
                </c:pt>
                <c:pt idx="2925">
                  <c:v>2.5565343644382565E-2</c:v>
                </c:pt>
                <c:pt idx="2926">
                  <c:v>2.5564602209389164E-2</c:v>
                </c:pt>
                <c:pt idx="2927">
                  <c:v>2.5563746668710863E-2</c:v>
                </c:pt>
                <c:pt idx="2928">
                  <c:v>2.5562901322757625E-2</c:v>
                </c:pt>
                <c:pt idx="2929">
                  <c:v>2.5561947696699505E-2</c:v>
                </c:pt>
                <c:pt idx="2930">
                  <c:v>2.5561241215665831E-2</c:v>
                </c:pt>
                <c:pt idx="2931">
                  <c:v>2.5560426454127594E-2</c:v>
                </c:pt>
                <c:pt idx="2932">
                  <c:v>2.5559621887394357E-2</c:v>
                </c:pt>
                <c:pt idx="2933">
                  <c:v>2.5558827515705929E-2</c:v>
                </c:pt>
                <c:pt idx="2934">
                  <c:v>2.55580433388225E-2</c:v>
                </c:pt>
                <c:pt idx="2935">
                  <c:v>2.5557269356664136E-2</c:v>
                </c:pt>
                <c:pt idx="2936">
                  <c:v>2.5556289216934758E-2</c:v>
                </c:pt>
                <c:pt idx="2937">
                  <c:v>2.5555751977002217E-2</c:v>
                </c:pt>
                <c:pt idx="2938">
                  <c:v>2.5555008579338789E-2</c:v>
                </c:pt>
                <c:pt idx="2939">
                  <c:v>2.5554275376480362E-2</c:v>
                </c:pt>
                <c:pt idx="2940">
                  <c:v>2.5553449913982007E-2</c:v>
                </c:pt>
                <c:pt idx="2941">
                  <c:v>2.5552839555418316E-2</c:v>
                </c:pt>
                <c:pt idx="2942">
                  <c:v>2.5552136937054826E-2</c:v>
                </c:pt>
                <c:pt idx="2943">
                  <c:v>2.5551346428196453E-2</c:v>
                </c:pt>
                <c:pt idx="2944">
                  <c:v>2.5550762284742845E-2</c:v>
                </c:pt>
                <c:pt idx="2945">
                  <c:v>2.5550090250954227E-2</c:v>
                </c:pt>
                <c:pt idx="2946">
                  <c:v>2.5549428411970609E-2</c:v>
                </c:pt>
                <c:pt idx="2947">
                  <c:v>2.554877676763212E-2</c:v>
                </c:pt>
                <c:pt idx="2948">
                  <c:v>2.5548135318338439E-2</c:v>
                </c:pt>
                <c:pt idx="2949">
                  <c:v>2.5547504063769821E-2</c:v>
                </c:pt>
                <c:pt idx="2950">
                  <c:v>2.5546883003926268E-2</c:v>
                </c:pt>
                <c:pt idx="2951">
                  <c:v>2.5546272139047588E-2</c:v>
                </c:pt>
                <c:pt idx="2952">
                  <c:v>2.5545671469053843E-2</c:v>
                </c:pt>
                <c:pt idx="2953">
                  <c:v>2.5545080993785163E-2</c:v>
                </c:pt>
                <c:pt idx="2954">
                  <c:v>2.5544500713321483E-2</c:v>
                </c:pt>
                <c:pt idx="2955">
                  <c:v>2.5543930627742739E-2</c:v>
                </c:pt>
                <c:pt idx="2956">
                  <c:v>2.5543291584764205E-2</c:v>
                </c:pt>
                <c:pt idx="2957">
                  <c:v>2.554274334531037E-2</c:v>
                </c:pt>
                <c:pt idx="2958">
                  <c:v>2.5542281539836509E-2</c:v>
                </c:pt>
                <c:pt idx="2959">
                  <c:v>2.5541752233557702E-2</c:v>
                </c:pt>
                <c:pt idx="2960">
                  <c:v>2.5541233122003959E-2</c:v>
                </c:pt>
                <c:pt idx="2961">
                  <c:v>2.5540724205335152E-2</c:v>
                </c:pt>
                <c:pt idx="2962">
                  <c:v>2.5540225483471346E-2</c:v>
                </c:pt>
                <c:pt idx="2963">
                  <c:v>2.5539667999172622E-2</c:v>
                </c:pt>
                <c:pt idx="2964">
                  <c:v>2.5539258624318606E-2</c:v>
                </c:pt>
                <c:pt idx="2965">
                  <c:v>2.5538790487029672E-2</c:v>
                </c:pt>
                <c:pt idx="2966">
                  <c:v>2.5538332544465803E-2</c:v>
                </c:pt>
                <c:pt idx="2967">
                  <c:v>2.553875903906544E-2</c:v>
                </c:pt>
                <c:pt idx="2968">
                  <c:v>2.5537447243912936E-2</c:v>
                </c:pt>
                <c:pt idx="2969">
                  <c:v>2.5537019885764067E-2</c:v>
                </c:pt>
                <c:pt idx="2970">
                  <c:v>2.5536602722500135E-2</c:v>
                </c:pt>
                <c:pt idx="2971">
                  <c:v>2.5536195754121138E-2</c:v>
                </c:pt>
                <c:pt idx="2972">
                  <c:v>2.5535798980467206E-2</c:v>
                </c:pt>
                <c:pt idx="2973">
                  <c:v>2.553541240169821E-2</c:v>
                </c:pt>
                <c:pt idx="2974">
                  <c:v>2.5535809690699907E-2</c:v>
                </c:pt>
                <c:pt idx="2975">
                  <c:v>2.5534567075649051E-2</c:v>
                </c:pt>
                <c:pt idx="2976">
                  <c:v>2.5534213994244936E-2</c:v>
                </c:pt>
                <c:pt idx="2977">
                  <c:v>2.553387110748595E-2</c:v>
                </c:pt>
                <c:pt idx="2978">
                  <c:v>2.5533538415691837E-2</c:v>
                </c:pt>
                <c:pt idx="2979">
                  <c:v>2.5533215918622787E-2</c:v>
                </c:pt>
                <c:pt idx="2980">
                  <c:v>2.5532903616438674E-2</c:v>
                </c:pt>
                <c:pt idx="2981">
                  <c:v>2.5532601509139496E-2</c:v>
                </c:pt>
                <c:pt idx="2982">
                  <c:v>2.5532309596485447E-2</c:v>
                </c:pt>
                <c:pt idx="2983">
                  <c:v>2.5532027878716335E-2</c:v>
                </c:pt>
                <c:pt idx="2984">
                  <c:v>2.5531756355832158E-2</c:v>
                </c:pt>
                <c:pt idx="2985">
                  <c:v>2.5531495027752982E-2</c:v>
                </c:pt>
                <c:pt idx="2986">
                  <c:v>2.5531243894478806E-2</c:v>
                </c:pt>
                <c:pt idx="2987">
                  <c:v>2.5530969368476875E-2</c:v>
                </c:pt>
                <c:pt idx="2988">
                  <c:v>2.5530740081167735E-2</c:v>
                </c:pt>
                <c:pt idx="2989">
                  <c:v>2.5530520988903405E-2</c:v>
                </c:pt>
                <c:pt idx="2990">
                  <c:v>2.5530312091364138E-2</c:v>
                </c:pt>
                <c:pt idx="2991">
                  <c:v>2.5530113388549935E-2</c:v>
                </c:pt>
                <c:pt idx="2992">
                  <c:v>2.5529924880700605E-2</c:v>
                </c:pt>
                <c:pt idx="2993">
                  <c:v>2.5529746567656275E-2</c:v>
                </c:pt>
                <c:pt idx="2994">
                  <c:v>2.5529578449337009E-2</c:v>
                </c:pt>
                <c:pt idx="2995">
                  <c:v>2.552942052590268E-2</c:v>
                </c:pt>
                <c:pt idx="2996">
                  <c:v>2.552927279727335E-2</c:v>
                </c:pt>
                <c:pt idx="2997">
                  <c:v>2.5529135263528957E-2</c:v>
                </c:pt>
                <c:pt idx="2998">
                  <c:v>2.5529007924509628E-2</c:v>
                </c:pt>
                <c:pt idx="2999">
                  <c:v>2.5528890780375235E-2</c:v>
                </c:pt>
                <c:pt idx="3000">
                  <c:v>2.5531477988522955E-2</c:v>
                </c:pt>
                <c:pt idx="3001">
                  <c:v>2.5528687076441514E-2</c:v>
                </c:pt>
                <c:pt idx="3002">
                  <c:v>2.5528600516802058E-2</c:v>
                </c:pt>
                <c:pt idx="3003">
                  <c:v>2.5528524152047538E-2</c:v>
                </c:pt>
                <c:pt idx="3004">
                  <c:v>2.5528457981938146E-2</c:v>
                </c:pt>
                <c:pt idx="3005">
                  <c:v>2.5528402006553819E-2</c:v>
                </c:pt>
                <c:pt idx="3006">
                  <c:v>2.5528356226134363E-2</c:v>
                </c:pt>
                <c:pt idx="3007">
                  <c:v>2.5528320640759716E-2</c:v>
                </c:pt>
                <c:pt idx="3008">
                  <c:v>2.5528295250030197E-2</c:v>
                </c:pt>
                <c:pt idx="3009">
                  <c:v>2.5528280054025743E-2</c:v>
                </c:pt>
                <c:pt idx="3010">
                  <c:v>2.5528275018373847E-2</c:v>
                </c:pt>
                <c:pt idx="3011">
                  <c:v>2.5528274387038863E-2</c:v>
                </c:pt>
                <c:pt idx="3012">
                  <c:v>2.5528273757142728E-2</c:v>
                </c:pt>
                <c:pt idx="3013">
                  <c:v>2.5528273128285761E-2</c:v>
                </c:pt>
                <c:pt idx="3014">
                  <c:v>2.5528272500707772E-2</c:v>
                </c:pt>
                <c:pt idx="3015">
                  <c:v>2.5528271874408759E-2</c:v>
                </c:pt>
                <c:pt idx="3016">
                  <c:v>2.5528271249308787E-2</c:v>
                </c:pt>
                <c:pt idx="3017">
                  <c:v>2.5528270625247984E-2</c:v>
                </c:pt>
                <c:pt idx="3018">
                  <c:v>2.552827000262603E-2</c:v>
                </c:pt>
                <c:pt idx="3019">
                  <c:v>2.5528269381043245E-2</c:v>
                </c:pt>
                <c:pt idx="3020">
                  <c:v>2.5528268760739437E-2</c:v>
                </c:pt>
                <c:pt idx="3021">
                  <c:v>2.5530078264699441E-2</c:v>
                </c:pt>
                <c:pt idx="3022">
                  <c:v>2.5528267523888815E-2</c:v>
                </c:pt>
                <c:pt idx="3023">
                  <c:v>2.5528266907182129E-2</c:v>
                </c:pt>
                <c:pt idx="3024">
                  <c:v>2.552826629175442E-2</c:v>
                </c:pt>
                <c:pt idx="3025">
                  <c:v>2.5531886272005977E-2</c:v>
                </c:pt>
                <c:pt idx="3026">
                  <c:v>2.5530980446295537E-2</c:v>
                </c:pt>
                <c:pt idx="3027">
                  <c:v>2.5528264452585603E-2</c:v>
                </c:pt>
                <c:pt idx="3028">
                  <c:v>2.5528263842033994E-2</c:v>
                </c:pt>
                <c:pt idx="3029">
                  <c:v>2.5528263232601489E-2</c:v>
                </c:pt>
                <c:pt idx="3030">
                  <c:v>2.5528262624527898E-2</c:v>
                </c:pt>
                <c:pt idx="3031">
                  <c:v>2.5528262017413539E-2</c:v>
                </c:pt>
                <c:pt idx="3032">
                  <c:v>2.5528261411738029E-2</c:v>
                </c:pt>
                <c:pt idx="3033">
                  <c:v>2.5528260807181624E-2</c:v>
                </c:pt>
                <c:pt idx="3034">
                  <c:v>2.552826020382426E-2</c:v>
                </c:pt>
                <c:pt idx="3035">
                  <c:v>2.5528259601745873E-2</c:v>
                </c:pt>
                <c:pt idx="3036">
                  <c:v>2.5528259000786591E-2</c:v>
                </c:pt>
                <c:pt idx="3037">
                  <c:v>2.5528258401106285E-2</c:v>
                </c:pt>
                <c:pt idx="3038">
                  <c:v>2.5528257802545085E-2</c:v>
                </c:pt>
                <c:pt idx="3039">
                  <c:v>2.5528257205342797E-2</c:v>
                </c:pt>
                <c:pt idx="3040">
                  <c:v>2.5531877206361742E-2</c:v>
                </c:pt>
                <c:pt idx="3041">
                  <c:v>2.5528256014375472E-2</c:v>
                </c:pt>
                <c:pt idx="3042">
                  <c:v>2.5528255420690371E-2</c:v>
                </c:pt>
                <c:pt idx="3043">
                  <c:v>2.5528254828284247E-2</c:v>
                </c:pt>
                <c:pt idx="3044">
                  <c:v>2.5528254237077164E-2</c:v>
                </c:pt>
                <c:pt idx="3045">
                  <c:v>2.5528253646989185E-2</c:v>
                </c:pt>
                <c:pt idx="3046">
                  <c:v>2.552825305826012E-2</c:v>
                </c:pt>
                <c:pt idx="3047">
                  <c:v>2.5528252470730095E-2</c:v>
                </c:pt>
                <c:pt idx="3048">
                  <c:v>2.5528251884319175E-2</c:v>
                </c:pt>
                <c:pt idx="3049">
                  <c:v>2.5528251299107296E-2</c:v>
                </c:pt>
                <c:pt idx="3050">
                  <c:v>2.5528250715174394E-2</c:v>
                </c:pt>
                <c:pt idx="3051">
                  <c:v>2.5528250132360597E-2</c:v>
                </c:pt>
                <c:pt idx="3052">
                  <c:v>2.5528249550825777E-2</c:v>
                </c:pt>
                <c:pt idx="3053">
                  <c:v>2.5528248970489997E-2</c:v>
                </c:pt>
                <c:pt idx="3054">
                  <c:v>2.5528248391433195E-2</c:v>
                </c:pt>
                <c:pt idx="3055">
                  <c:v>2.5528247813575433E-2</c:v>
                </c:pt>
                <c:pt idx="3056">
                  <c:v>2.552824723675684E-2</c:v>
                </c:pt>
                <c:pt idx="3057">
                  <c:v>2.5528246661377096E-2</c:v>
                </c:pt>
                <c:pt idx="3058">
                  <c:v>2.5528246087116457E-2</c:v>
                </c:pt>
                <c:pt idx="3059">
                  <c:v>2.5528245513894987E-2</c:v>
                </c:pt>
                <c:pt idx="3060">
                  <c:v>2.5528244942112366E-2</c:v>
                </c:pt>
                <c:pt idx="3061">
                  <c:v>2.5528244371528785E-2</c:v>
                </c:pt>
                <c:pt idx="3062">
                  <c:v>2.5528243802144246E-2</c:v>
                </c:pt>
                <c:pt idx="3063">
                  <c:v>2.5528243233878811E-2</c:v>
                </c:pt>
                <c:pt idx="3064">
                  <c:v>2.5528242666812417E-2</c:v>
                </c:pt>
                <c:pt idx="3065">
                  <c:v>2.5528242101104937E-2</c:v>
                </c:pt>
                <c:pt idx="3066">
                  <c:v>2.552824153651656E-2</c:v>
                </c:pt>
                <c:pt idx="3067">
                  <c:v>2.5528240973047289E-2</c:v>
                </c:pt>
                <c:pt idx="3068">
                  <c:v>2.5528240410936931E-2</c:v>
                </c:pt>
                <c:pt idx="3069">
                  <c:v>2.5528239850025614E-2</c:v>
                </c:pt>
                <c:pt idx="3070">
                  <c:v>2.5528239290233401E-2</c:v>
                </c:pt>
                <c:pt idx="3071">
                  <c:v>2.5530048867867805E-2</c:v>
                </c:pt>
                <c:pt idx="3072">
                  <c:v>2.5528238174485907E-2</c:v>
                </c:pt>
                <c:pt idx="3073">
                  <c:v>2.5530047754998009E-2</c:v>
                </c:pt>
                <c:pt idx="3074">
                  <c:v>2.5528237063374704E-2</c:v>
                </c:pt>
                <c:pt idx="3075">
                  <c:v>2.5528236509817503E-2</c:v>
                </c:pt>
                <c:pt idx="3076">
                  <c:v>2.5528235957299472E-2</c:v>
                </c:pt>
                <c:pt idx="3077">
                  <c:v>2.5532761267905713E-2</c:v>
                </c:pt>
                <c:pt idx="3078">
                  <c:v>2.5528234463854105E-2</c:v>
                </c:pt>
                <c:pt idx="3079">
                  <c:v>2.5530044445378763E-2</c:v>
                </c:pt>
                <c:pt idx="3080">
                  <c:v>2.5530949070553532E-2</c:v>
                </c:pt>
                <c:pt idx="3081">
                  <c:v>2.5530043351906784E-2</c:v>
                </c:pt>
                <c:pt idx="3082">
                  <c:v>2.5530042806956033E-2</c:v>
                </c:pt>
                <c:pt idx="3083">
                  <c:v>2.5530042263257613E-2</c:v>
                </c:pt>
                <c:pt idx="3084">
                  <c:v>2.5530041720731589E-2</c:v>
                </c:pt>
                <c:pt idx="3085">
                  <c:v>2.5530946352188E-2</c:v>
                </c:pt>
                <c:pt idx="3086">
                  <c:v>2.5530040639356599E-2</c:v>
                </c:pt>
                <c:pt idx="3087">
                  <c:v>2.5530040100454343E-2</c:v>
                </c:pt>
                <c:pt idx="3088">
                  <c:v>2.5530039562804419E-2</c:v>
                </c:pt>
                <c:pt idx="3089">
                  <c:v>2.5530039026326889E-2</c:v>
                </c:pt>
                <c:pt idx="3090">
                  <c:v>2.5530038491128337E-2</c:v>
                </c:pt>
                <c:pt idx="3091">
                  <c:v>2.5528227434756801E-2</c:v>
                </c:pt>
                <c:pt idx="3092">
                  <c:v>2.553003742424842E-2</c:v>
                </c:pt>
                <c:pt idx="3093">
                  <c:v>2.5530036892620345E-2</c:v>
                </c:pt>
                <c:pt idx="3094">
                  <c:v>2.5530036362271247E-2</c:v>
                </c:pt>
                <c:pt idx="3095">
                  <c:v>2.5530941006324248E-2</c:v>
                </c:pt>
                <c:pt idx="3096">
                  <c:v>2.5530035305090237E-2</c:v>
                </c:pt>
                <c:pt idx="3097">
                  <c:v>2.5530034778284971E-2</c:v>
                </c:pt>
                <c:pt idx="3098">
                  <c:v>2.5530034252785327E-2</c:v>
                </c:pt>
                <c:pt idx="3099">
                  <c:v>2.5530938901887623E-2</c:v>
                </c:pt>
                <c:pt idx="3100">
                  <c:v>2.5530033205303226E-2</c:v>
                </c:pt>
                <c:pt idx="3101">
                  <c:v>2.553003268337406E-2</c:v>
                </c:pt>
                <c:pt idx="3102">
                  <c:v>2.553003216267058E-2</c:v>
                </c:pt>
                <c:pt idx="3103">
                  <c:v>2.553003164316614E-2</c:v>
                </c:pt>
                <c:pt idx="3104">
                  <c:v>2.5530936298590046E-2</c:v>
                </c:pt>
                <c:pt idx="3105">
                  <c:v>2.553003060783432E-2</c:v>
                </c:pt>
                <c:pt idx="3106">
                  <c:v>2.5530030091980294E-2</c:v>
                </c:pt>
                <c:pt idx="3107">
                  <c:v>2.5530029577325308E-2</c:v>
                </c:pt>
                <c:pt idx="3108">
                  <c:v>2.5530029063869364E-2</c:v>
                </c:pt>
                <c:pt idx="3109">
                  <c:v>2.5530028551639106E-2</c:v>
                </c:pt>
                <c:pt idx="3110">
                  <c:v>2.5530028040634534E-2</c:v>
                </c:pt>
                <c:pt idx="3111">
                  <c:v>2.5530027530802357E-2</c:v>
                </c:pt>
                <c:pt idx="3112">
                  <c:v>2.5530932196291545E-2</c:v>
                </c:pt>
                <c:pt idx="3113">
                  <c:v>2.5530931688977354E-2</c:v>
                </c:pt>
                <c:pt idx="3114">
                  <c:v>2.553002600868659E-2</c:v>
                </c:pt>
                <c:pt idx="3115">
                  <c:v>2.5530025503703868E-2</c:v>
                </c:pt>
                <c:pt idx="3116">
                  <c:v>2.5530024999973477E-2</c:v>
                </c:pt>
                <c:pt idx="3117">
                  <c:v>2.5530024497442128E-2</c:v>
                </c:pt>
                <c:pt idx="3118">
                  <c:v>2.5530929170511918E-2</c:v>
                </c:pt>
                <c:pt idx="3119">
                  <c:v>2.553002349597655E-2</c:v>
                </c:pt>
                <c:pt idx="3120">
                  <c:v>2.5530022997095614E-2</c:v>
                </c:pt>
                <c:pt idx="3121">
                  <c:v>2.5530022499387073E-2</c:v>
                </c:pt>
                <c:pt idx="3122">
                  <c:v>2.5530022002877573E-2</c:v>
                </c:pt>
                <c:pt idx="3123">
                  <c:v>2.5528211074723473E-2</c:v>
                </c:pt>
                <c:pt idx="3124">
                  <c:v>2.5530021013588922E-2</c:v>
                </c:pt>
                <c:pt idx="3125">
                  <c:v>2.553002052075648E-2</c:v>
                </c:pt>
                <c:pt idx="3126">
                  <c:v>2.5530020029069789E-2</c:v>
                </c:pt>
                <c:pt idx="3127">
                  <c:v>2.553001953868872E-2</c:v>
                </c:pt>
                <c:pt idx="3128">
                  <c:v>2.5530019049453401E-2</c:v>
                </c:pt>
                <c:pt idx="3129">
                  <c:v>2.5531828954207469E-2</c:v>
                </c:pt>
                <c:pt idx="3130">
                  <c:v>2.5530923249668103E-2</c:v>
                </c:pt>
                <c:pt idx="3131">
                  <c:v>2.5530017589101561E-2</c:v>
                </c:pt>
                <c:pt idx="3132">
                  <c:v>2.553092227988385E-2</c:v>
                </c:pt>
                <c:pt idx="3133">
                  <c:v>2.5530016621555518E-2</c:v>
                </c:pt>
                <c:pt idx="3134">
                  <c:v>2.5530016139647671E-2</c:v>
                </c:pt>
                <c:pt idx="3135">
                  <c:v>2.5530015658885574E-2</c:v>
                </c:pt>
                <c:pt idx="3136">
                  <c:v>2.5530015179375809E-2</c:v>
                </c:pt>
                <c:pt idx="3137">
                  <c:v>2.5530919876446401E-2</c:v>
                </c:pt>
                <c:pt idx="3138">
                  <c:v>2.5530014223980046E-2</c:v>
                </c:pt>
                <c:pt idx="3139">
                  <c:v>2.5530013748094049E-2</c:v>
                </c:pt>
                <c:pt idx="3140">
                  <c:v>2.5530013273407093E-2</c:v>
                </c:pt>
                <c:pt idx="3141">
                  <c:v>2.5530012799945823E-2</c:v>
                </c:pt>
                <c:pt idx="3142">
                  <c:v>2.5530012327683593E-2</c:v>
                </c:pt>
                <c:pt idx="3143">
                  <c:v>2.5530011856673696E-2</c:v>
                </c:pt>
                <c:pt idx="3144">
                  <c:v>2.5530011386809548E-2</c:v>
                </c:pt>
                <c:pt idx="3145">
                  <c:v>2.5530010918171087E-2</c:v>
                </c:pt>
                <c:pt idx="3146">
                  <c:v>2.5528199960733744E-2</c:v>
                </c:pt>
                <c:pt idx="3147">
                  <c:v>2.5530009984597868E-2</c:v>
                </c:pt>
                <c:pt idx="3148">
                  <c:v>2.5530914695570672E-2</c:v>
                </c:pt>
                <c:pt idx="3149">
                  <c:v>2.5530009055847458E-2</c:v>
                </c:pt>
                <c:pt idx="3150">
                  <c:v>2.5530008593257492E-2</c:v>
                </c:pt>
                <c:pt idx="3151">
                  <c:v>2.5530913308040581E-2</c:v>
                </c:pt>
                <c:pt idx="3152">
                  <c:v>2.5530007671781263E-2</c:v>
                </c:pt>
                <c:pt idx="3153">
                  <c:v>2.5530007212868355E-2</c:v>
                </c:pt>
                <c:pt idx="3154">
                  <c:v>2.5530006755127843E-2</c:v>
                </c:pt>
                <c:pt idx="3155">
                  <c:v>2.5530006298639663E-2</c:v>
                </c:pt>
                <c:pt idx="3156">
                  <c:v>2.5530005843323877E-2</c:v>
                </c:pt>
                <c:pt idx="3157">
                  <c:v>2.5530005389260424E-2</c:v>
                </c:pt>
                <c:pt idx="3158">
                  <c:v>2.5530004936342721E-2</c:v>
                </c:pt>
                <c:pt idx="3159">
                  <c:v>2.553000448473064E-2</c:v>
                </c:pt>
                <c:pt idx="3160">
                  <c:v>2.5530004034264309E-2</c:v>
                </c:pt>
                <c:pt idx="3161">
                  <c:v>2.5530003585023664E-2</c:v>
                </c:pt>
                <c:pt idx="3162">
                  <c:v>2.553000313698206E-2</c:v>
                </c:pt>
                <c:pt idx="3163">
                  <c:v>2.5530002690166143E-2</c:v>
                </c:pt>
                <c:pt idx="3164">
                  <c:v>2.5530907421429383E-2</c:v>
                </c:pt>
                <c:pt idx="3165">
                  <c:v>2.5530906977104806E-2</c:v>
                </c:pt>
                <c:pt idx="3166">
                  <c:v>2.5530001357019216E-2</c:v>
                </c:pt>
                <c:pt idx="3167">
                  <c:v>2.5530000915079398E-2</c:v>
                </c:pt>
                <c:pt idx="3168">
                  <c:v>2.5530000474311976E-2</c:v>
                </c:pt>
                <c:pt idx="3169">
                  <c:v>2.5530000034716949E-2</c:v>
                </c:pt>
                <c:pt idx="3170">
                  <c:v>2.5530904773567453E-2</c:v>
                </c:pt>
                <c:pt idx="3171">
                  <c:v>2.5529999159257244E-2</c:v>
                </c:pt>
                <c:pt idx="3172">
                  <c:v>2.5529998723365921E-2</c:v>
                </c:pt>
                <c:pt idx="3173">
                  <c:v>2.5529998288646993E-2</c:v>
                </c:pt>
                <c:pt idx="3174">
                  <c:v>2.5529997855180397E-2</c:v>
                </c:pt>
                <c:pt idx="3175">
                  <c:v>2.5530902600365835E-2</c:v>
                </c:pt>
                <c:pt idx="3176">
                  <c:v>2.5529996991817683E-2</c:v>
                </c:pt>
                <c:pt idx="3177">
                  <c:v>2.55299965620015E-2</c:v>
                </c:pt>
                <c:pt idx="3178">
                  <c:v>2.5529996133331068E-2</c:v>
                </c:pt>
                <c:pt idx="3179">
                  <c:v>2.5529995705912967E-2</c:v>
                </c:pt>
                <c:pt idx="3180">
                  <c:v>2.5529995279640616E-2</c:v>
                </c:pt>
                <c:pt idx="3181">
                  <c:v>2.5529994854673888E-2</c:v>
                </c:pt>
                <c:pt idx="3182">
                  <c:v>2.5529089114524339E-2</c:v>
                </c:pt>
                <c:pt idx="3183">
                  <c:v>2.5528183600060927E-2</c:v>
                </c:pt>
                <c:pt idx="3184">
                  <c:v>2.5528183179037711E-2</c:v>
                </c:pt>
                <c:pt idx="3185">
                  <c:v>2.5528182699581237E-2</c:v>
                </c:pt>
                <c:pt idx="3186">
                  <c:v>2.5528182340748273E-2</c:v>
                </c:pt>
                <c:pt idx="3187">
                  <c:v>2.5528181923482052E-2</c:v>
                </c:pt>
                <c:pt idx="3188">
                  <c:v>2.5528181507334935E-2</c:v>
                </c:pt>
                <c:pt idx="3189">
                  <c:v>2.5528181033234176E-2</c:v>
                </c:pt>
                <c:pt idx="3190">
                  <c:v>2.552818067871776E-2</c:v>
                </c:pt>
                <c:pt idx="3191">
                  <c:v>2.5528180266327638E-2</c:v>
                </c:pt>
                <c:pt idx="3192">
                  <c:v>2.5528179854896749E-2</c:v>
                </c:pt>
                <c:pt idx="3193">
                  <c:v>2.5528179444984644E-2</c:v>
                </c:pt>
                <c:pt idx="3194">
                  <c:v>2.5528179036031773E-2</c:v>
                </c:pt>
                <c:pt idx="3195">
                  <c:v>2.5528178628277942E-2</c:v>
                </c:pt>
                <c:pt idx="3196">
                  <c:v>2.5528178221883024E-2</c:v>
                </c:pt>
                <c:pt idx="3197">
                  <c:v>2.5528177701099608E-2</c:v>
                </c:pt>
                <c:pt idx="3198">
                  <c:v>2.5528177412690312E-2</c:v>
                </c:pt>
                <c:pt idx="3199">
                  <c:v>2.552817700981258E-2</c:v>
                </c:pt>
                <c:pt idx="3200">
                  <c:v>2.5528176550979609E-2</c:v>
                </c:pt>
                <c:pt idx="3201">
                  <c:v>2.5528176207973985E-2</c:v>
                </c:pt>
                <c:pt idx="3202">
                  <c:v>2.5528175808693376E-2</c:v>
                </c:pt>
                <c:pt idx="3203">
                  <c:v>2.552817535401708E-2</c:v>
                </c:pt>
                <c:pt idx="3204">
                  <c:v>2.5528175014049026E-2</c:v>
                </c:pt>
                <c:pt idx="3205">
                  <c:v>2.5528174618605348E-2</c:v>
                </c:pt>
                <c:pt idx="3206">
                  <c:v>2.5528174224120903E-2</c:v>
                </c:pt>
                <c:pt idx="3207">
                  <c:v>2.5528173831075307E-2</c:v>
                </c:pt>
                <c:pt idx="3208">
                  <c:v>2.5528173439228752E-2</c:v>
                </c:pt>
                <c:pt idx="3209">
                  <c:v>2.5528173048501301E-2</c:v>
                </c:pt>
                <c:pt idx="3210">
                  <c:v>2.5528172658972892E-2</c:v>
                </c:pt>
                <c:pt idx="3211">
                  <c:v>2.5528172270803395E-2</c:v>
                </c:pt>
                <c:pt idx="3212">
                  <c:v>2.5528171883673068E-2</c:v>
                </c:pt>
                <c:pt idx="3213">
                  <c:v>2.5528171497741781E-2</c:v>
                </c:pt>
                <c:pt idx="3214">
                  <c:v>2.5528171113169407E-2</c:v>
                </c:pt>
                <c:pt idx="3215">
                  <c:v>2.5528170729716138E-2</c:v>
                </c:pt>
                <c:pt idx="3216">
                  <c:v>2.552817029310539E-2</c:v>
                </c:pt>
                <c:pt idx="3217">
                  <c:v>2.5528169912210075E-2</c:v>
                </c:pt>
                <c:pt idx="3218">
                  <c:v>2.5528169586790384E-2</c:v>
                </c:pt>
                <c:pt idx="3219">
                  <c:v>2.5528169208213214E-2</c:v>
                </c:pt>
                <c:pt idx="3220">
                  <c:v>2.5528168830835085E-2</c:v>
                </c:pt>
                <c:pt idx="3221">
                  <c:v>2.5528168454576061E-2</c:v>
                </c:pt>
                <c:pt idx="3222">
                  <c:v>2.5528168079755886E-2</c:v>
                </c:pt>
                <c:pt idx="3223">
                  <c:v>2.552816765265753E-2</c:v>
                </c:pt>
                <c:pt idx="3224">
                  <c:v>2.5528167333552787E-2</c:v>
                </c:pt>
                <c:pt idx="3225">
                  <c:v>2.5528166962169863E-2</c:v>
                </c:pt>
                <c:pt idx="3226">
                  <c:v>2.5528166592145851E-2</c:v>
                </c:pt>
                <c:pt idx="3227">
                  <c:v>2.5528166170563082E-2</c:v>
                </c:pt>
                <c:pt idx="3228">
                  <c:v>2.5528165855455143E-2</c:v>
                </c:pt>
                <c:pt idx="3229">
                  <c:v>2.5528165489028254E-2</c:v>
                </c:pt>
                <c:pt idx="3230">
                  <c:v>2.552816512372047E-2</c:v>
                </c:pt>
                <c:pt idx="3231">
                  <c:v>2.5528164759611727E-2</c:v>
                </c:pt>
                <c:pt idx="3232">
                  <c:v>2.552816439678196E-2</c:v>
                </c:pt>
                <c:pt idx="3233">
                  <c:v>2.5528164035311107E-2</c:v>
                </c:pt>
                <c:pt idx="3234">
                  <c:v>2.5529068718719294E-2</c:v>
                </c:pt>
                <c:pt idx="3235">
                  <c:v>2.5528163264407766E-2</c:v>
                </c:pt>
                <c:pt idx="3236">
                  <c:v>2.5528162906534035E-2</c:v>
                </c:pt>
                <c:pt idx="3237">
                  <c:v>2.5528162549939282E-2</c:v>
                </c:pt>
                <c:pt idx="3238">
                  <c:v>2.5528162194623505E-2</c:v>
                </c:pt>
                <c:pt idx="3239">
                  <c:v>2.5528161840506769E-2</c:v>
                </c:pt>
                <c:pt idx="3240">
                  <c:v>2.5528161487429202E-2</c:v>
                </c:pt>
                <c:pt idx="3241">
                  <c:v>2.5528161135790484E-2</c:v>
                </c:pt>
                <c:pt idx="3242">
                  <c:v>2.552816078527087E-2</c:v>
                </c:pt>
                <c:pt idx="3243">
                  <c:v>2.5528160435790426E-2</c:v>
                </c:pt>
                <c:pt idx="3244">
                  <c:v>2.5528160087668894E-2</c:v>
                </c:pt>
                <c:pt idx="3245">
                  <c:v>2.5528159740746403E-2</c:v>
                </c:pt>
                <c:pt idx="3246">
                  <c:v>2.552815939510289E-2</c:v>
                </c:pt>
                <c:pt idx="3247">
                  <c:v>2.5528158952337066E-2</c:v>
                </c:pt>
                <c:pt idx="3248">
                  <c:v>2.5528158609411378E-2</c:v>
                </c:pt>
                <c:pt idx="3249">
                  <c:v>2.5528158267684731E-2</c:v>
                </c:pt>
                <c:pt idx="3250">
                  <c:v>2.5528157927157125E-2</c:v>
                </c:pt>
                <c:pt idx="3251">
                  <c:v>2.5528157587988431E-2</c:v>
                </c:pt>
                <c:pt idx="3252">
                  <c:v>2.5528157249778971E-2</c:v>
                </c:pt>
                <c:pt idx="3253">
                  <c:v>2.5528156912928424E-2</c:v>
                </c:pt>
                <c:pt idx="3254">
                  <c:v>2.5528156577196981E-2</c:v>
                </c:pt>
                <c:pt idx="3255">
                  <c:v>2.5528156242744515E-2</c:v>
                </c:pt>
                <c:pt idx="3256">
                  <c:v>2.5528155909571026E-2</c:v>
                </c:pt>
                <c:pt idx="3257">
                  <c:v>2.5528155577436706E-2</c:v>
                </c:pt>
                <c:pt idx="3258">
                  <c:v>2.5528155246581363E-2</c:v>
                </c:pt>
                <c:pt idx="3259">
                  <c:v>2.5528154917004997E-2</c:v>
                </c:pt>
                <c:pt idx="3260">
                  <c:v>2.5530870007957063E-2</c:v>
                </c:pt>
                <c:pt idx="3261">
                  <c:v>2.5528154261529323E-2</c:v>
                </c:pt>
                <c:pt idx="3262">
                  <c:v>2.552815393555008E-2</c:v>
                </c:pt>
                <c:pt idx="3263">
                  <c:v>2.5528153610769877E-2</c:v>
                </c:pt>
                <c:pt idx="3264">
                  <c:v>2.5528153287108779E-2</c:v>
                </c:pt>
                <c:pt idx="3265">
                  <c:v>2.5528152964806594E-2</c:v>
                </c:pt>
                <c:pt idx="3266">
                  <c:v>2.552815264370345E-2</c:v>
                </c:pt>
                <c:pt idx="3267">
                  <c:v>2.5528152323799347E-2</c:v>
                </c:pt>
                <c:pt idx="3268">
                  <c:v>2.5528152004934412E-2</c:v>
                </c:pt>
                <c:pt idx="3269">
                  <c:v>2.5528151687508327E-2</c:v>
                </c:pt>
                <c:pt idx="3270">
                  <c:v>2.5528151371281282E-2</c:v>
                </c:pt>
                <c:pt idx="3271">
                  <c:v>2.5528151056253279E-2</c:v>
                </c:pt>
                <c:pt idx="3272">
                  <c:v>2.5528150742264444E-2</c:v>
                </c:pt>
                <c:pt idx="3273">
                  <c:v>2.5528150429634522E-2</c:v>
                </c:pt>
                <c:pt idx="3274">
                  <c:v>2.5528150118283577E-2</c:v>
                </c:pt>
                <c:pt idx="3275">
                  <c:v>2.5528149807971801E-2</c:v>
                </c:pt>
                <c:pt idx="3276">
                  <c:v>2.5528149498859065E-2</c:v>
                </c:pt>
                <c:pt idx="3277">
                  <c:v>2.5528149191185179E-2</c:v>
                </c:pt>
                <c:pt idx="3278">
                  <c:v>2.5528148884550461E-2</c:v>
                </c:pt>
                <c:pt idx="3279">
                  <c:v>2.5528148579114784E-2</c:v>
                </c:pt>
                <c:pt idx="3280">
                  <c:v>2.5528148274958085E-2</c:v>
                </c:pt>
                <c:pt idx="3281">
                  <c:v>2.5529958168286626E-2</c:v>
                </c:pt>
                <c:pt idx="3282">
                  <c:v>2.5528147670321744E-2</c:v>
                </c:pt>
                <c:pt idx="3283">
                  <c:v>2.5528147369602294E-2</c:v>
                </c:pt>
                <c:pt idx="3284">
                  <c:v>2.552814707040163E-2</c:v>
                </c:pt>
                <c:pt idx="3285">
                  <c:v>2.5528146602455948E-2</c:v>
                </c:pt>
                <c:pt idx="3286">
                  <c:v>2.5529956673109311E-2</c:v>
                </c:pt>
                <c:pt idx="3287">
                  <c:v>2.5528146179514266E-2</c:v>
                </c:pt>
                <c:pt idx="3288">
                  <c:v>2.5528145885109765E-2</c:v>
                </c:pt>
                <c:pt idx="3289">
                  <c:v>2.5528145591904305E-2</c:v>
                </c:pt>
                <c:pt idx="3290">
                  <c:v>2.5528145299738014E-2</c:v>
                </c:pt>
                <c:pt idx="3291">
                  <c:v>2.5528145008930636E-2</c:v>
                </c:pt>
                <c:pt idx="3292">
                  <c:v>2.5528144719322299E-2</c:v>
                </c:pt>
                <c:pt idx="3293">
                  <c:v>2.5528144430833066E-2</c:v>
                </c:pt>
                <c:pt idx="3294">
                  <c:v>2.5528144143622811E-2</c:v>
                </c:pt>
                <c:pt idx="3295">
                  <c:v>2.5528143857611596E-2</c:v>
                </c:pt>
                <c:pt idx="3296">
                  <c:v>2.5528143572879358E-2</c:v>
                </c:pt>
                <c:pt idx="3297">
                  <c:v>2.5528143289186289E-2</c:v>
                </c:pt>
                <c:pt idx="3298">
                  <c:v>2.5528143006932069E-2</c:v>
                </c:pt>
                <c:pt idx="3299">
                  <c:v>2.5528142725717018E-2</c:v>
                </c:pt>
                <c:pt idx="3300">
                  <c:v>2.5528142445780944E-2</c:v>
                </c:pt>
                <c:pt idx="3301">
                  <c:v>2.55317628223235E-2</c:v>
                </c:pt>
                <c:pt idx="3302">
                  <c:v>2.5528141889425982E-2</c:v>
                </c:pt>
                <c:pt idx="3303">
                  <c:v>2.552814161308703E-2</c:v>
                </c:pt>
                <c:pt idx="3304">
                  <c:v>2.5528141338027055E-2</c:v>
                </c:pt>
                <c:pt idx="3305">
                  <c:v>2.5528141064086185E-2</c:v>
                </c:pt>
                <c:pt idx="3306">
                  <c:v>2.5528140791424292E-2</c:v>
                </c:pt>
                <c:pt idx="3307">
                  <c:v>2.552814051996144E-2</c:v>
                </c:pt>
                <c:pt idx="3308">
                  <c:v>2.5528140249617692E-2</c:v>
                </c:pt>
                <c:pt idx="3309">
                  <c:v>2.5528139980552922E-2</c:v>
                </c:pt>
                <c:pt idx="3310">
                  <c:v>2.5528139712687192E-2</c:v>
                </c:pt>
                <c:pt idx="3311">
                  <c:v>2.552813944610044E-2</c:v>
                </c:pt>
                <c:pt idx="3312">
                  <c:v>2.5530854610293918E-2</c:v>
                </c:pt>
                <c:pt idx="3313">
                  <c:v>2.5528138916524057E-2</c:v>
                </c:pt>
                <c:pt idx="3314">
                  <c:v>2.5528138653614363E-2</c:v>
                </c:pt>
                <c:pt idx="3315">
                  <c:v>2.5528138391663902E-2</c:v>
                </c:pt>
                <c:pt idx="3316">
                  <c:v>2.5528138131232225E-2</c:v>
                </c:pt>
                <c:pt idx="3317">
                  <c:v>2.5528137871839718E-2</c:v>
                </c:pt>
                <c:pt idx="3318">
                  <c:v>2.5528137613726187E-2</c:v>
                </c:pt>
                <c:pt idx="3319">
                  <c:v>2.5528137356571889E-2</c:v>
                </c:pt>
                <c:pt idx="3320">
                  <c:v>2.5528137100936377E-2</c:v>
                </c:pt>
                <c:pt idx="3321">
                  <c:v>2.5528136846499905E-2</c:v>
                </c:pt>
                <c:pt idx="3322">
                  <c:v>2.5528136593102602E-2</c:v>
                </c:pt>
                <c:pt idx="3323">
                  <c:v>2.5528136340984275E-2</c:v>
                </c:pt>
                <c:pt idx="3324">
                  <c:v>2.5528136090224862E-2</c:v>
                </c:pt>
                <c:pt idx="3325">
                  <c:v>2.5528135840584554E-2</c:v>
                </c:pt>
                <c:pt idx="3326">
                  <c:v>2.5528135591903478E-2</c:v>
                </c:pt>
                <c:pt idx="3327">
                  <c:v>2.5528135344821123E-2</c:v>
                </c:pt>
                <c:pt idx="3328">
                  <c:v>2.5528135098698002E-2</c:v>
                </c:pt>
                <c:pt idx="3329">
                  <c:v>2.5528134853933793E-2</c:v>
                </c:pt>
                <c:pt idx="3330">
                  <c:v>2.5528134610208753E-2</c:v>
                </c:pt>
                <c:pt idx="3331">
                  <c:v>2.5528134367922561E-2</c:v>
                </c:pt>
                <c:pt idx="3332">
                  <c:v>2.5528134126755475E-2</c:v>
                </c:pt>
                <c:pt idx="3333">
                  <c:v>2.5529944098980906E-2</c:v>
                </c:pt>
                <c:pt idx="3334">
                  <c:v>2.5528133647938489E-2</c:v>
                </c:pt>
                <c:pt idx="3335">
                  <c:v>2.5528133410448461E-2</c:v>
                </c:pt>
                <c:pt idx="3336">
                  <c:v>2.5528133174077539E-2</c:v>
                </c:pt>
                <c:pt idx="3337">
                  <c:v>2.5531753604033369E-2</c:v>
                </c:pt>
                <c:pt idx="3338">
                  <c:v>2.553084813980977E-2</c:v>
                </c:pt>
                <c:pt idx="3339">
                  <c:v>2.5528132472159015E-2</c:v>
                </c:pt>
                <c:pt idx="3340">
                  <c:v>2.5528132240664192E-2</c:v>
                </c:pt>
                <c:pt idx="3341">
                  <c:v>2.5528132010288473E-2</c:v>
                </c:pt>
                <c:pt idx="3342">
                  <c:v>2.5528131781351604E-2</c:v>
                </c:pt>
                <c:pt idx="3343">
                  <c:v>2.5528131553453903E-2</c:v>
                </c:pt>
                <c:pt idx="3344">
                  <c:v>2.5528131326675307E-2</c:v>
                </c:pt>
                <c:pt idx="3345">
                  <c:v>2.5528131101415497E-2</c:v>
                </c:pt>
                <c:pt idx="3346">
                  <c:v>2.5528130877114918E-2</c:v>
                </c:pt>
                <c:pt idx="3347">
                  <c:v>2.5528130654013381E-2</c:v>
                </c:pt>
                <c:pt idx="3348">
                  <c:v>2.5528130432110885E-2</c:v>
                </c:pt>
                <c:pt idx="3349">
                  <c:v>2.5528130211647238E-2</c:v>
                </c:pt>
                <c:pt idx="3350">
                  <c:v>2.5528129992302695E-2</c:v>
                </c:pt>
                <c:pt idx="3351">
                  <c:v>2.5528129773997321E-2</c:v>
                </c:pt>
                <c:pt idx="3352">
                  <c:v>2.5531750226479133E-2</c:v>
                </c:pt>
                <c:pt idx="3353">
                  <c:v>2.552812934130344E-2</c:v>
                </c:pt>
                <c:pt idx="3354">
                  <c:v>2.5528129126755061E-2</c:v>
                </c:pt>
                <c:pt idx="3355">
                  <c:v>2.5528128913405723E-2</c:v>
                </c:pt>
                <c:pt idx="3356">
                  <c:v>2.5528128701335362E-2</c:v>
                </c:pt>
                <c:pt idx="3357">
                  <c:v>2.5528128490384105E-2</c:v>
                </c:pt>
                <c:pt idx="3358">
                  <c:v>2.5528128280551954E-2</c:v>
                </c:pt>
                <c:pt idx="3359">
                  <c:v>2.5528128072078715E-2</c:v>
                </c:pt>
                <c:pt idx="3360">
                  <c:v>2.5528127864884453E-2</c:v>
                </c:pt>
                <c:pt idx="3361">
                  <c:v>2.5528127658889233E-2</c:v>
                </c:pt>
                <c:pt idx="3362">
                  <c:v>2.5528127453853244E-2</c:v>
                </c:pt>
                <c:pt idx="3363">
                  <c:v>2.5528127250336041E-2</c:v>
                </c:pt>
                <c:pt idx="3364">
                  <c:v>2.5528127047858007E-2</c:v>
                </c:pt>
                <c:pt idx="3365">
                  <c:v>2.5528126846658949E-2</c:v>
                </c:pt>
                <c:pt idx="3366">
                  <c:v>2.5528126646499061E-2</c:v>
                </c:pt>
                <c:pt idx="3367">
                  <c:v>2.5528126447778021E-2</c:v>
                </c:pt>
                <c:pt idx="3368">
                  <c:v>2.5528126250256022E-2</c:v>
                </c:pt>
                <c:pt idx="3369">
                  <c:v>2.5528126053853128E-2</c:v>
                </c:pt>
                <c:pt idx="3370">
                  <c:v>2.5528125858569339E-2</c:v>
                </c:pt>
                <c:pt idx="3371">
                  <c:v>2.5528125664724399E-2</c:v>
                </c:pt>
                <c:pt idx="3372">
                  <c:v>2.5528125471998564E-2</c:v>
                </c:pt>
                <c:pt idx="3373">
                  <c:v>2.5528125280391833E-2</c:v>
                </c:pt>
                <c:pt idx="3374">
                  <c:v>2.552812509006408E-2</c:v>
                </c:pt>
                <c:pt idx="3375">
                  <c:v>2.5528124901095239E-2</c:v>
                </c:pt>
                <c:pt idx="3376">
                  <c:v>2.5528124713085631E-2</c:v>
                </c:pt>
                <c:pt idx="3377">
                  <c:v>2.5528124526275064E-2</c:v>
                </c:pt>
                <c:pt idx="3378">
                  <c:v>2.5528124340903346E-2</c:v>
                </c:pt>
                <c:pt idx="3379">
                  <c:v>2.5528124156570797E-2</c:v>
                </c:pt>
                <c:pt idx="3380">
                  <c:v>2.5528123973517225E-2</c:v>
                </c:pt>
                <c:pt idx="3381">
                  <c:v>2.5528123791662694E-2</c:v>
                </c:pt>
                <c:pt idx="3382">
                  <c:v>2.5528123611087139E-2</c:v>
                </c:pt>
                <c:pt idx="3383">
                  <c:v>2.5530838876259843E-2</c:v>
                </c:pt>
                <c:pt idx="3384">
                  <c:v>2.5528123253213408E-2</c:v>
                </c:pt>
                <c:pt idx="3385">
                  <c:v>2.5529933305135089E-2</c:v>
                </c:pt>
                <c:pt idx="3386">
                  <c:v>2.5528122900615458E-2</c:v>
                </c:pt>
                <c:pt idx="3387">
                  <c:v>2.5528122726035107E-2</c:v>
                </c:pt>
                <c:pt idx="3388">
                  <c:v>2.5528122552653798E-2</c:v>
                </c:pt>
                <c:pt idx="3389">
                  <c:v>2.552812238047153E-2</c:v>
                </c:pt>
                <c:pt idx="3390">
                  <c:v>2.5530837631415615E-2</c:v>
                </c:pt>
                <c:pt idx="3391">
                  <c:v>2.5529932270469402E-2</c:v>
                </c:pt>
                <c:pt idx="3392">
                  <c:v>2.5530837293925579E-2</c:v>
                </c:pt>
                <c:pt idx="3393">
                  <c:v>2.5529931935270866E-2</c:v>
                </c:pt>
                <c:pt idx="3394">
                  <c:v>2.5529931769536773E-2</c:v>
                </c:pt>
                <c:pt idx="3395">
                  <c:v>2.5529931604921785E-2</c:v>
                </c:pt>
                <c:pt idx="3396">
                  <c:v>2.5529931441532483E-2</c:v>
                </c:pt>
                <c:pt idx="3397">
                  <c:v>2.5530836471463481E-2</c:v>
                </c:pt>
                <c:pt idx="3398">
                  <c:v>2.5529931118457583E-2</c:v>
                </c:pt>
                <c:pt idx="3399">
                  <c:v>2.5529930958771985E-2</c:v>
                </c:pt>
                <c:pt idx="3400">
                  <c:v>2.5529930800258782E-2</c:v>
                </c:pt>
                <c:pt idx="3401">
                  <c:v>2.552993064294462E-2</c:v>
                </c:pt>
                <c:pt idx="3402">
                  <c:v>2.5528120141542487E-2</c:v>
                </c:pt>
                <c:pt idx="3403">
                  <c:v>2.5529930331940065E-2</c:v>
                </c:pt>
                <c:pt idx="3404">
                  <c:v>2.5529930178302962E-2</c:v>
                </c:pt>
                <c:pt idx="3405">
                  <c:v>2.55299300258649E-2</c:v>
                </c:pt>
                <c:pt idx="3406">
                  <c:v>2.5529929874572588E-2</c:v>
                </c:pt>
                <c:pt idx="3407">
                  <c:v>2.5530834917366629E-2</c:v>
                </c:pt>
                <c:pt idx="3408">
                  <c:v>2.5529929575744958E-2</c:v>
                </c:pt>
                <c:pt idx="3409">
                  <c:v>2.5529929428129705E-2</c:v>
                </c:pt>
                <c:pt idx="3410">
                  <c:v>2.5529929281713493E-2</c:v>
                </c:pt>
                <c:pt idx="3411">
                  <c:v>2.5530834329636765E-2</c:v>
                </c:pt>
                <c:pt idx="3412">
                  <c:v>2.5529928992558126E-2</c:v>
                </c:pt>
                <c:pt idx="3413">
                  <c:v>2.5529928849792327E-2</c:v>
                </c:pt>
                <c:pt idx="3414">
                  <c:v>2.5529928708225569E-2</c:v>
                </c:pt>
                <c:pt idx="3415">
                  <c:v>2.5529928567911142E-2</c:v>
                </c:pt>
                <c:pt idx="3416">
                  <c:v>2.5529928428795756E-2</c:v>
                </c:pt>
                <c:pt idx="3417">
                  <c:v>2.5529928290879411E-2</c:v>
                </c:pt>
                <c:pt idx="3418">
                  <c:v>2.5529928154162107E-2</c:v>
                </c:pt>
                <c:pt idx="3419">
                  <c:v>2.5529928018643844E-2</c:v>
                </c:pt>
                <c:pt idx="3420">
                  <c:v>2.5529927884351267E-2</c:v>
                </c:pt>
                <c:pt idx="3421">
                  <c:v>2.5529927751257731E-2</c:v>
                </c:pt>
                <c:pt idx="3422">
                  <c:v>2.5529927619443171E-2</c:v>
                </c:pt>
                <c:pt idx="3423">
                  <c:v>2.5529927488747717E-2</c:v>
                </c:pt>
                <c:pt idx="3424">
                  <c:v>2.5530832553437577E-2</c:v>
                </c:pt>
                <c:pt idx="3425">
                  <c:v>2.5530832425260108E-2</c:v>
                </c:pt>
                <c:pt idx="3426">
                  <c:v>2.5529927104068761E-2</c:v>
                </c:pt>
                <c:pt idx="3427">
                  <c:v>2.5529926978249406E-2</c:v>
                </c:pt>
                <c:pt idx="3428">
                  <c:v>2.5529926853682383E-2</c:v>
                </c:pt>
                <c:pt idx="3429">
                  <c:v>2.552992673026111E-2</c:v>
                </c:pt>
                <c:pt idx="3430">
                  <c:v>2.5530831802678122E-2</c:v>
                </c:pt>
                <c:pt idx="3431">
                  <c:v>2.5529926487148913E-2</c:v>
                </c:pt>
                <c:pt idx="3432">
                  <c:v>2.5529926367351408E-2</c:v>
                </c:pt>
                <c:pt idx="3433">
                  <c:v>2.5529926248859525E-2</c:v>
                </c:pt>
                <c:pt idx="3434">
                  <c:v>2.5529926131513392E-2</c:v>
                </c:pt>
                <c:pt idx="3435">
                  <c:v>2.5528115704531729E-2</c:v>
                </c:pt>
                <c:pt idx="3436">
                  <c:v>2.5529925900498185E-2</c:v>
                </c:pt>
                <c:pt idx="3437">
                  <c:v>2.5529925786802465E-2</c:v>
                </c:pt>
                <c:pt idx="3438">
                  <c:v>2.5529925674332432E-2</c:v>
                </c:pt>
                <c:pt idx="3439">
                  <c:v>2.5529925563034794E-2</c:v>
                </c:pt>
                <c:pt idx="3440">
                  <c:v>2.5529925453016133E-2</c:v>
                </c:pt>
                <c:pt idx="3441">
                  <c:v>2.5531735777828857E-2</c:v>
                </c:pt>
                <c:pt idx="3442">
                  <c:v>2.5530830432054508E-2</c:v>
                </c:pt>
                <c:pt idx="3443">
                  <c:v>2.552992513007446E-2</c:v>
                </c:pt>
                <c:pt idx="3444">
                  <c:v>2.5530830220543699E-2</c:v>
                </c:pt>
                <c:pt idx="3445">
                  <c:v>2.5529924920881797E-2</c:v>
                </c:pt>
                <c:pt idx="3446">
                  <c:v>2.5529924818057381E-2</c:v>
                </c:pt>
                <c:pt idx="3447">
                  <c:v>2.5529924716511943E-2</c:v>
                </c:pt>
                <c:pt idx="3448">
                  <c:v>2.5529924616138899E-2</c:v>
                </c:pt>
                <c:pt idx="3449">
                  <c:v>2.5530829713049652E-2</c:v>
                </c:pt>
                <c:pt idx="3450">
                  <c:v>2.5529924419016581E-2</c:v>
                </c:pt>
                <c:pt idx="3451">
                  <c:v>2.5529924322293951E-2</c:v>
                </c:pt>
                <c:pt idx="3452">
                  <c:v>2.5529924226770362E-2</c:v>
                </c:pt>
                <c:pt idx="3453">
                  <c:v>2.5529924132445814E-2</c:v>
                </c:pt>
                <c:pt idx="3454">
                  <c:v>2.5529924039373597E-2</c:v>
                </c:pt>
                <c:pt idx="3455">
                  <c:v>2.5529923947447131E-2</c:v>
                </c:pt>
                <c:pt idx="3456">
                  <c:v>2.5529923856799641E-2</c:v>
                </c:pt>
                <c:pt idx="3457">
                  <c:v>2.5528113451613876E-2</c:v>
                </c:pt>
                <c:pt idx="3458">
                  <c:v>2.5529923679075139E-2</c:v>
                </c:pt>
                <c:pt idx="3459">
                  <c:v>2.5529923592051418E-2</c:v>
                </c:pt>
                <c:pt idx="3460">
                  <c:v>2.5530828703157482E-2</c:v>
                </c:pt>
                <c:pt idx="3461">
                  <c:v>2.5529923421574452E-2</c:v>
                </c:pt>
                <c:pt idx="3462">
                  <c:v>2.5529923338147853E-2</c:v>
                </c:pt>
                <c:pt idx="3463">
                  <c:v>2.5530828453157461E-2</c:v>
                </c:pt>
                <c:pt idx="3464">
                  <c:v>2.5529923174998359E-2</c:v>
                </c:pt>
                <c:pt idx="3465">
                  <c:v>2.5529923095195528E-2</c:v>
                </c:pt>
                <c:pt idx="3466">
                  <c:v>2.5529923016645029E-2</c:v>
                </c:pt>
                <c:pt idx="3467">
                  <c:v>2.552992293929357E-2</c:v>
                </c:pt>
                <c:pt idx="3468">
                  <c:v>2.5529922863114507E-2</c:v>
                </c:pt>
                <c:pt idx="3469">
                  <c:v>2.5529922788214421E-2</c:v>
                </c:pt>
                <c:pt idx="3470">
                  <c:v>2.552992271448673E-2</c:v>
                </c:pt>
                <c:pt idx="3471">
                  <c:v>2.552992264195808E-2</c:v>
                </c:pt>
                <c:pt idx="3472">
                  <c:v>2.5529922570681762E-2</c:v>
                </c:pt>
                <c:pt idx="3473">
                  <c:v>2.5529922500604485E-2</c:v>
                </c:pt>
                <c:pt idx="3474">
                  <c:v>2.5529922431752894E-2</c:v>
                </c:pt>
                <c:pt idx="3475">
                  <c:v>2.5529922364073698E-2</c:v>
                </c:pt>
                <c:pt idx="3476">
                  <c:v>2.5530827495843234E-2</c:v>
                </c:pt>
                <c:pt idx="3477">
                  <c:v>2.5530827430695346E-2</c:v>
                </c:pt>
                <c:pt idx="3478">
                  <c:v>2.5529922168336938E-2</c:v>
                </c:pt>
                <c:pt idx="3479">
                  <c:v>2.5529922105533842E-2</c:v>
                </c:pt>
                <c:pt idx="3480">
                  <c:v>2.5529922043929787E-2</c:v>
                </c:pt>
                <c:pt idx="3481">
                  <c:v>2.5529921983524773E-2</c:v>
                </c:pt>
                <c:pt idx="3482">
                  <c:v>2.5530827123101396E-2</c:v>
                </c:pt>
                <c:pt idx="3483">
                  <c:v>2.5529921866391803E-2</c:v>
                </c:pt>
                <c:pt idx="3484">
                  <c:v>2.5529921809610556E-2</c:v>
                </c:pt>
                <c:pt idx="3485">
                  <c:v>2.5529921754054996E-2</c:v>
                </c:pt>
                <c:pt idx="3486">
                  <c:v>2.5529921699725122E-2</c:v>
                </c:pt>
                <c:pt idx="3487">
                  <c:v>2.553082684574326E-2</c:v>
                </c:pt>
                <c:pt idx="3488">
                  <c:v>2.5529921594689142E-2</c:v>
                </c:pt>
                <c:pt idx="3489">
                  <c:v>2.5529921543983036E-2</c:v>
                </c:pt>
                <c:pt idx="3490">
                  <c:v>2.5529921494449326E-2</c:v>
                </c:pt>
                <c:pt idx="3491">
                  <c:v>2.5529921446194592E-2</c:v>
                </c:pt>
                <c:pt idx="3492">
                  <c:v>2.5529921399112254E-2</c:v>
                </c:pt>
                <c:pt idx="3493">
                  <c:v>2.5529921353282248E-2</c:v>
                </c:pt>
                <c:pt idx="3494">
                  <c:v>2.5529016132903593E-2</c:v>
                </c:pt>
                <c:pt idx="3495">
                  <c:v>2.5528110975674423E-2</c:v>
                </c:pt>
                <c:pt idx="3496">
                  <c:v>2.5528110933787929E-2</c:v>
                </c:pt>
                <c:pt idx="3497">
                  <c:v>2.5528110887425015E-2</c:v>
                </c:pt>
                <c:pt idx="3498">
                  <c:v>2.5528110853612063E-2</c:v>
                </c:pt>
                <c:pt idx="3499">
                  <c:v>2.5528110815482563E-2</c:v>
                </c:pt>
                <c:pt idx="3500">
                  <c:v>2.5528110778392232E-2</c:v>
                </c:pt>
                <c:pt idx="3501">
                  <c:v>2.5528110737624843E-2</c:v>
                </c:pt>
                <c:pt idx="3502">
                  <c:v>2.5528110707968565E-2</c:v>
                </c:pt>
                <c:pt idx="3503">
                  <c:v>2.5528110674635229E-2</c:v>
                </c:pt>
                <c:pt idx="3504">
                  <c:v>2.5528110642420998E-2</c:v>
                </c:pt>
                <c:pt idx="3505">
                  <c:v>2.5528110611405808E-2</c:v>
                </c:pt>
                <c:pt idx="3506">
                  <c:v>2.552811058174953E-2</c:v>
                </c:pt>
                <c:pt idx="3507">
                  <c:v>2.5528110553132422E-2</c:v>
                </c:pt>
                <c:pt idx="3508">
                  <c:v>2.5528110518200364E-2</c:v>
                </c:pt>
                <c:pt idx="3509">
                  <c:v>2.5528110499655199E-2</c:v>
                </c:pt>
                <c:pt idx="3510">
                  <c:v>2.5528110474715149E-2</c:v>
                </c:pt>
                <c:pt idx="3511">
                  <c:v>2.5528110451054076E-2</c:v>
                </c:pt>
                <c:pt idx="3512">
                  <c:v>2.5528110425394601E-2</c:v>
                </c:pt>
                <c:pt idx="3513">
                  <c:v>2.5528110407249116E-2</c:v>
                </c:pt>
                <c:pt idx="3514">
                  <c:v>2.5528110387265102E-2</c:v>
                </c:pt>
                <c:pt idx="3515">
                  <c:v>2.5528110365682366E-2</c:v>
                </c:pt>
                <c:pt idx="3516">
                  <c:v>2.5528110350574451E-2</c:v>
                </c:pt>
                <c:pt idx="3517">
                  <c:v>2.5528110334267495E-2</c:v>
                </c:pt>
                <c:pt idx="3518">
                  <c:v>2.5528110318919772E-2</c:v>
                </c:pt>
                <c:pt idx="3519">
                  <c:v>2.5528110305010898E-2</c:v>
                </c:pt>
                <c:pt idx="3520">
                  <c:v>2.5528110292061257E-2</c:v>
                </c:pt>
                <c:pt idx="3521">
                  <c:v>2.5528110280630401E-2</c:v>
                </c:pt>
                <c:pt idx="3522">
                  <c:v>2.5528110270158777E-2</c:v>
                </c:pt>
                <c:pt idx="3523">
                  <c:v>2.5528110261046066E-2</c:v>
                </c:pt>
                <c:pt idx="3524">
                  <c:v>2.5528110253052461E-2</c:v>
                </c:pt>
                <c:pt idx="3525">
                  <c:v>2.5528110246337832E-2</c:v>
                </c:pt>
                <c:pt idx="3526">
                  <c:v>2.5528110240822244E-2</c:v>
                </c:pt>
                <c:pt idx="3527">
                  <c:v>2.5528110236425761E-2</c:v>
                </c:pt>
                <c:pt idx="3528">
                  <c:v>2.5528110232908574E-2</c:v>
                </c:pt>
                <c:pt idx="3529">
                  <c:v>2.5528110231309853E-2</c:v>
                </c:pt>
                <c:pt idx="3530">
                  <c:v>2.5528110230670364E-2</c:v>
                </c:pt>
                <c:pt idx="3531">
                  <c:v>2.5528110230750301E-2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118336"/>
        <c:axId val="723128320"/>
      </c:lineChart>
      <c:dateAx>
        <c:axId val="72311833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283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312832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311833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8.6000000000000815E-3</c:v>
                </c:pt>
                <c:pt idx="1">
                  <c:v>8.5989374589050364E-3</c:v>
                </c:pt>
                <c:pt idx="2">
                  <c:v>8.5950385844440046E-3</c:v>
                </c:pt>
                <c:pt idx="3">
                  <c:v>8.5936372006677683E-3</c:v>
                </c:pt>
                <c:pt idx="4">
                  <c:v>8.5922490948167392E-3</c:v>
                </c:pt>
                <c:pt idx="5">
                  <c:v>8.5903610789105269E-3</c:v>
                </c:pt>
                <c:pt idx="6">
                  <c:v>8.5892786031505873E-3</c:v>
                </c:pt>
                <c:pt idx="7">
                  <c:v>8.5856061538203323E-3</c:v>
                </c:pt>
                <c:pt idx="8">
                  <c:v>8.5843567669527075E-3</c:v>
                </c:pt>
                <c:pt idx="9">
                  <c:v>8.5831403416955724E-3</c:v>
                </c:pt>
                <c:pt idx="10">
                  <c:v>8.5818961907896396E-3</c:v>
                </c:pt>
                <c:pt idx="11">
                  <c:v>8.5808076078219622E-3</c:v>
                </c:pt>
                <c:pt idx="12">
                  <c:v>8.5776510559640359E-3</c:v>
                </c:pt>
                <c:pt idx="13">
                  <c:v>8.5766914500960446E-3</c:v>
                </c:pt>
                <c:pt idx="14">
                  <c:v>8.5757844890160355E-3</c:v>
                </c:pt>
                <c:pt idx="15">
                  <c:v>8.5755646274297288E-3</c:v>
                </c:pt>
                <c:pt idx="16">
                  <c:v>8.5744863546091017E-3</c:v>
                </c:pt>
                <c:pt idx="17">
                  <c:v>8.5721377706550906E-3</c:v>
                </c:pt>
                <c:pt idx="18">
                  <c:v>8.5716057274611082E-3</c:v>
                </c:pt>
                <c:pt idx="19">
                  <c:v>8.5711460121415256E-3</c:v>
                </c:pt>
                <c:pt idx="20">
                  <c:v>8.5732132791785046E-3</c:v>
                </c:pt>
                <c:pt idx="21">
                  <c:v>8.5721689898429643E-3</c:v>
                </c:pt>
                <c:pt idx="22">
                  <c:v>8.5699999999999492E-3</c:v>
                </c:pt>
                <c:pt idx="23">
                  <c:v>8.5699999999999492E-3</c:v>
                </c:pt>
                <c:pt idx="24">
                  <c:v>8.570037604570117E-3</c:v>
                </c:pt>
                <c:pt idx="25">
                  <c:v>8.5723297699035351E-3</c:v>
                </c:pt>
                <c:pt idx="26">
                  <c:v>8.5713313308348766E-3</c:v>
                </c:pt>
                <c:pt idx="27">
                  <c:v>8.5705849276474684E-3</c:v>
                </c:pt>
                <c:pt idx="28">
                  <c:v>8.5706902232898386E-3</c:v>
                </c:pt>
                <c:pt idx="29">
                  <c:v>8.5707687862470704E-3</c:v>
                </c:pt>
                <c:pt idx="30">
                  <c:v>8.5725544083053284E-3</c:v>
                </c:pt>
                <c:pt idx="31">
                  <c:v>8.5716396236158263E-3</c:v>
                </c:pt>
                <c:pt idx="32">
                  <c:v>8.5703804653064226E-3</c:v>
                </c:pt>
                <c:pt idx="33">
                  <c:v>8.5700705450320602E-3</c:v>
                </c:pt>
                <c:pt idx="34">
                  <c:v>8.5696578631912282E-3</c:v>
                </c:pt>
                <c:pt idx="35">
                  <c:v>8.5692825184669162E-3</c:v>
                </c:pt>
                <c:pt idx="36">
                  <c:v>8.5684802187756259E-3</c:v>
                </c:pt>
                <c:pt idx="37">
                  <c:v>8.5656728925953187E-3</c:v>
                </c:pt>
                <c:pt idx="38">
                  <c:v>8.5644155597655557E-3</c:v>
                </c:pt>
                <c:pt idx="39">
                  <c:v>8.5629794390669096E-3</c:v>
                </c:pt>
                <c:pt idx="40">
                  <c:v>8.5588088203166247E-3</c:v>
                </c:pt>
                <c:pt idx="41">
                  <c:v>8.5581378285396262E-3</c:v>
                </c:pt>
                <c:pt idx="42">
                  <c:v>8.5527369095477323E-3</c:v>
                </c:pt>
                <c:pt idx="43">
                  <c:v>8.5499999998008072E-3</c:v>
                </c:pt>
                <c:pt idx="44">
                  <c:v>8.5379825016189837E-3</c:v>
                </c:pt>
                <c:pt idx="45">
                  <c:v>8.5379825016189837E-3</c:v>
                </c:pt>
                <c:pt idx="46">
                  <c:v>8.5374427452690124E-3</c:v>
                </c:pt>
                <c:pt idx="47">
                  <c:v>8.5296245381744715E-3</c:v>
                </c:pt>
                <c:pt idx="48">
                  <c:v>8.5259207459677678E-3</c:v>
                </c:pt>
                <c:pt idx="49">
                  <c:v>8.5222316545985524E-3</c:v>
                </c:pt>
                <c:pt idx="50">
                  <c:v>8.5126551441615916E-3</c:v>
                </c:pt>
                <c:pt idx="51">
                  <c:v>8.5121454236545165E-3</c:v>
                </c:pt>
                <c:pt idx="52">
                  <c:v>8.5053541531212914E-3</c:v>
                </c:pt>
                <c:pt idx="53">
                  <c:v>8.5006012983338854E-3</c:v>
                </c:pt>
                <c:pt idx="54">
                  <c:v>8.5000534808752394E-3</c:v>
                </c:pt>
                <c:pt idx="55">
                  <c:v>8.4952140304301715E-3</c:v>
                </c:pt>
                <c:pt idx="56">
                  <c:v>8.4952140304301715E-3</c:v>
                </c:pt>
                <c:pt idx="57">
                  <c:v>8.493122366881236E-3</c:v>
                </c:pt>
                <c:pt idx="58">
                  <c:v>8.4931276414875623E-3</c:v>
                </c:pt>
                <c:pt idx="59">
                  <c:v>8.4936865759635324E-3</c:v>
                </c:pt>
                <c:pt idx="60">
                  <c:v>8.5005299903501627E-3</c:v>
                </c:pt>
                <c:pt idx="61">
                  <c:v>8.4998173068023541E-3</c:v>
                </c:pt>
                <c:pt idx="62">
                  <c:v>8.5061336611627954E-3</c:v>
                </c:pt>
                <c:pt idx="63">
                  <c:v>8.5108230860107947E-3</c:v>
                </c:pt>
                <c:pt idx="64">
                  <c:v>8.516335698216854E-3</c:v>
                </c:pt>
                <c:pt idx="65">
                  <c:v>8.5399999999982122E-3</c:v>
                </c:pt>
                <c:pt idx="66">
                  <c:v>8.5391260945802908E-3</c:v>
                </c:pt>
                <c:pt idx="67">
                  <c:v>8.5575334558916673E-3</c:v>
                </c:pt>
                <c:pt idx="68">
                  <c:v>8.568571446692607E-3</c:v>
                </c:pt>
                <c:pt idx="69">
                  <c:v>8.5804677510702629E-3</c:v>
                </c:pt>
                <c:pt idx="70">
                  <c:v>8.6227041688218178E-3</c:v>
                </c:pt>
                <c:pt idx="71">
                  <c:v>8.6218049033555295E-3</c:v>
                </c:pt>
                <c:pt idx="72">
                  <c:v>8.6513173415822594E-3</c:v>
                </c:pt>
                <c:pt idx="73">
                  <c:v>8.6674595372496187E-3</c:v>
                </c:pt>
                <c:pt idx="74">
                  <c:v>8.6841587077530653E-3</c:v>
                </c:pt>
                <c:pt idx="75">
                  <c:v>8.7769608394372735E-3</c:v>
                </c:pt>
                <c:pt idx="76">
                  <c:v>8.7936390255548939E-3</c:v>
                </c:pt>
                <c:pt idx="77">
                  <c:v>8.8130313782994966E-3</c:v>
                </c:pt>
                <c:pt idx="78">
                  <c:v>8.812518877964793E-3</c:v>
                </c:pt>
                <c:pt idx="79">
                  <c:v>8.9123186738010191E-3</c:v>
                </c:pt>
                <c:pt idx="80">
                  <c:v>8.9323396603741105E-3</c:v>
                </c:pt>
                <c:pt idx="81">
                  <c:v>8.9523146137577003E-3</c:v>
                </c:pt>
                <c:pt idx="82">
                  <c:v>9.0111730954939052E-3</c:v>
                </c:pt>
                <c:pt idx="83">
                  <c:v>9.0113373215216317E-3</c:v>
                </c:pt>
                <c:pt idx="84">
                  <c:v>9.0500000002941838E-3</c:v>
                </c:pt>
                <c:pt idx="85">
                  <c:v>9.0688603954229043E-3</c:v>
                </c:pt>
                <c:pt idx="86">
                  <c:v>9.087485293535421E-3</c:v>
                </c:pt>
                <c:pt idx="87">
                  <c:v>9.157353156292845E-3</c:v>
                </c:pt>
                <c:pt idx="88">
                  <c:v>9.1581488083791497E-3</c:v>
                </c:pt>
                <c:pt idx="89">
                  <c:v>9.1949321348789945E-3</c:v>
                </c:pt>
                <c:pt idx="90">
                  <c:v>9.1949321348789945E-3</c:v>
                </c:pt>
                <c:pt idx="91">
                  <c:v>9.2122300190685003E-3</c:v>
                </c:pt>
                <c:pt idx="92">
                  <c:v>9.2606457403887864E-3</c:v>
                </c:pt>
                <c:pt idx="93">
                  <c:v>9.2619571328743412E-3</c:v>
                </c:pt>
                <c:pt idx="94">
                  <c:v>9.2967946020127354E-3</c:v>
                </c:pt>
                <c:pt idx="95">
                  <c:v>9.3134029673150095E-3</c:v>
                </c:pt>
                <c:pt idx="96">
                  <c:v>9.3299366247500699E-3</c:v>
                </c:pt>
                <c:pt idx="97">
                  <c:v>9.3755034978809434E-3</c:v>
                </c:pt>
                <c:pt idx="98">
                  <c:v>9.3917099587016786E-3</c:v>
                </c:pt>
                <c:pt idx="99">
                  <c:v>9.4118865148526097E-3</c:v>
                </c:pt>
                <c:pt idx="100">
                  <c:v>9.4282132683877543E-3</c:v>
                </c:pt>
                <c:pt idx="101">
                  <c:v>9.4445457689506709E-3</c:v>
                </c:pt>
                <c:pt idx="102">
                  <c:v>9.4890096863487899E-3</c:v>
                </c:pt>
                <c:pt idx="103">
                  <c:v>9.4913323329773487E-3</c:v>
                </c:pt>
                <c:pt idx="104">
                  <c:v>9.5266968846155452E-3</c:v>
                </c:pt>
                <c:pt idx="105">
                  <c:v>9.5433053224929891E-3</c:v>
                </c:pt>
                <c:pt idx="106">
                  <c:v>9.559999999618745E-3</c:v>
                </c:pt>
                <c:pt idx="107">
                  <c:v>9.6050105607075453E-3</c:v>
                </c:pt>
                <c:pt idx="108">
                  <c:v>9.6078065289613001E-3</c:v>
                </c:pt>
                <c:pt idx="109">
                  <c:v>9.6619994162859477E-3</c:v>
                </c:pt>
                <c:pt idx="110">
                  <c:v>9.6619994162859477E-3</c:v>
                </c:pt>
                <c:pt idx="111">
                  <c:v>9.6792530582961375E-3</c:v>
                </c:pt>
                <c:pt idx="112">
                  <c:v>9.7388724251204969E-3</c:v>
                </c:pt>
                <c:pt idx="113">
                  <c:v>9.7421425746094612E-3</c:v>
                </c:pt>
                <c:pt idx="114">
                  <c:v>9.7662590981524196E-3</c:v>
                </c:pt>
                <c:pt idx="115">
                  <c:v>9.7837670735735523E-3</c:v>
                </c:pt>
                <c:pt idx="116">
                  <c:v>9.80129703675078E-3</c:v>
                </c:pt>
                <c:pt idx="117">
                  <c:v>9.846634348513161E-3</c:v>
                </c:pt>
                <c:pt idx="118">
                  <c:v>9.8502833973286054E-3</c:v>
                </c:pt>
                <c:pt idx="119">
                  <c:v>9.8752782874274095E-3</c:v>
                </c:pt>
                <c:pt idx="120">
                  <c:v>9.8928833495890295E-3</c:v>
                </c:pt>
                <c:pt idx="121">
                  <c:v>9.9104744779422403E-3</c:v>
                </c:pt>
                <c:pt idx="122">
                  <c:v>9.9280458241399212E-3</c:v>
                </c:pt>
                <c:pt idx="123">
                  <c:v>9.9724868088346113E-3</c:v>
                </c:pt>
                <c:pt idx="124">
                  <c:v>9.9980164060612838E-3</c:v>
                </c:pt>
                <c:pt idx="125">
                  <c:v>1.001540110192542E-2</c:v>
                </c:pt>
                <c:pt idx="126">
                  <c:v>1.0032730916967476E-2</c:v>
                </c:pt>
                <c:pt idx="127">
                  <c:v>1.0049999999999866E-2</c:v>
                </c:pt>
                <c:pt idx="128">
                  <c:v>1.0092705478241338E-2</c:v>
                </c:pt>
                <c:pt idx="129">
                  <c:v>1.0118438346168157E-2</c:v>
                </c:pt>
                <c:pt idx="130">
                  <c:v>1.0135398313479909E-2</c:v>
                </c:pt>
                <c:pt idx="131">
                  <c:v>1.0152302924356609E-2</c:v>
                </c:pt>
                <c:pt idx="132">
                  <c:v>1.0169154424712836E-2</c:v>
                </c:pt>
                <c:pt idx="133">
                  <c:v>1.0210109142299459E-2</c:v>
                </c:pt>
                <c:pt idx="134">
                  <c:v>1.0236074244811308E-2</c:v>
                </c:pt>
                <c:pt idx="135">
                  <c:v>1.0252693886860512E-2</c:v>
                </c:pt>
                <c:pt idx="136">
                  <c:v>1.0269273897210154E-2</c:v>
                </c:pt>
                <c:pt idx="137">
                  <c:v>1.0285816522877704E-2</c:v>
                </c:pt>
                <c:pt idx="138">
                  <c:v>1.0368047537286403E-2</c:v>
                </c:pt>
                <c:pt idx="139">
                  <c:v>1.0384413050767994E-2</c:v>
                </c:pt>
                <c:pt idx="140">
                  <c:v>1.0400756912947466E-2</c:v>
                </c:pt>
                <c:pt idx="141">
                  <c:v>1.0439203777590538E-2</c:v>
                </c:pt>
                <c:pt idx="142">
                  <c:v>1.0465960815397529E-2</c:v>
                </c:pt>
                <c:pt idx="143">
                  <c:v>1.0482230147428809E-2</c:v>
                </c:pt>
                <c:pt idx="144">
                  <c:v>1.0498491319737549E-2</c:v>
                </c:pt>
                <c:pt idx="145">
                  <c:v>1.051474658143752E-2</c:v>
                </c:pt>
                <c:pt idx="146">
                  <c:v>1.0552428329613919E-2</c:v>
                </c:pt>
                <c:pt idx="147">
                  <c:v>1.0579753509541925E-2</c:v>
                </c:pt>
                <c:pt idx="148">
                  <c:v>1.0596012960026886E-2</c:v>
                </c:pt>
                <c:pt idx="149">
                  <c:v>1.0612279997662042E-2</c:v>
                </c:pt>
                <c:pt idx="150">
                  <c:v>1.0670410683186263E-2</c:v>
                </c:pt>
                <c:pt idx="151">
                  <c:v>1.0676212262572708E-2</c:v>
                </c:pt>
                <c:pt idx="152">
                  <c:v>1.0693807753164947E-2</c:v>
                </c:pt>
                <c:pt idx="153">
                  <c:v>1.0710167571812345E-2</c:v>
                </c:pt>
                <c:pt idx="154">
                  <c:v>1.0726550731694443E-2</c:v>
                </c:pt>
                <c:pt idx="155">
                  <c:v>1.0742959483988892E-2</c:v>
                </c:pt>
                <c:pt idx="156">
                  <c:v>1.0780068521909963E-2</c:v>
                </c:pt>
                <c:pt idx="157">
                  <c:v>1.0808895446105979E-2</c:v>
                </c:pt>
                <c:pt idx="158">
                  <c:v>1.0825465933398865E-2</c:v>
                </c:pt>
                <c:pt idx="159">
                  <c:v>1.084207552334295E-2</c:v>
                </c:pt>
                <c:pt idx="160">
                  <c:v>1.0858726468179586E-2</c:v>
                </c:pt>
                <c:pt idx="161">
                  <c:v>1.0865107672233816E-2</c:v>
                </c:pt>
                <c:pt idx="162">
                  <c:v>1.0942680355151148E-2</c:v>
                </c:pt>
                <c:pt idx="163">
                  <c:v>1.0959626735192194E-2</c:v>
                </c:pt>
                <c:pt idx="164">
                  <c:v>1.0976630240224881E-2</c:v>
                </c:pt>
                <c:pt idx="165">
                  <c:v>1.1014416457481276E-2</c:v>
                </c:pt>
                <c:pt idx="166">
                  <c:v>1.1045260583022836E-2</c:v>
                </c:pt>
                <c:pt idx="167">
                  <c:v>1.106258351902969E-2</c:v>
                </c:pt>
                <c:pt idx="168">
                  <c:v>1.1079977103604524E-2</c:v>
                </c:pt>
                <c:pt idx="169">
                  <c:v>1.109744359126939E-2</c:v>
                </c:pt>
                <c:pt idx="170">
                  <c:v>1.113602706522502E-2</c:v>
                </c:pt>
                <c:pt idx="171">
                  <c:v>1.116808366936016E-2</c:v>
                </c:pt>
                <c:pt idx="172">
                  <c:v>1.1185948496423969E-2</c:v>
                </c:pt>
                <c:pt idx="173">
                  <c:v>1.1203899757406871E-2</c:v>
                </c:pt>
                <c:pt idx="174">
                  <c:v>1.1221939708080761E-2</c:v>
                </c:pt>
                <c:pt idx="175">
                  <c:v>1.1261620873938257E-2</c:v>
                </c:pt>
                <c:pt idx="176">
                  <c:v>1.1295031529681114E-2</c:v>
                </c:pt>
                <c:pt idx="177">
                  <c:v>1.1313548771973396E-2</c:v>
                </c:pt>
                <c:pt idx="178">
                  <c:v>1.1332168242568432E-2</c:v>
                </c:pt>
                <c:pt idx="179">
                  <c:v>1.135089219858499E-2</c:v>
                </c:pt>
                <c:pt idx="180">
                  <c:v>1.1403163703667264E-2</c:v>
                </c:pt>
                <c:pt idx="181">
                  <c:v>1.1446158273385422E-2</c:v>
                </c:pt>
                <c:pt idx="182">
                  <c:v>1.1465556552875969E-2</c:v>
                </c:pt>
                <c:pt idx="183">
                  <c:v>1.1485075123396037E-2</c:v>
                </c:pt>
                <c:pt idx="184">
                  <c:v>1.1527837010866725E-2</c:v>
                </c:pt>
                <c:pt idx="185">
                  <c:v>1.1564397495112119E-2</c:v>
                </c:pt>
                <c:pt idx="186">
                  <c:v>1.1584551407255882E-2</c:v>
                </c:pt>
                <c:pt idx="187">
                  <c:v>1.1604839166612193E-2</c:v>
                </c:pt>
                <c:pt idx="188">
                  <c:v>1.1625263033355124E-2</c:v>
                </c:pt>
                <c:pt idx="189">
                  <c:v>1.1670000000000035E-2</c:v>
                </c:pt>
                <c:pt idx="190">
                  <c:v>1.1708363282496234E-2</c:v>
                </c:pt>
                <c:pt idx="191">
                  <c:v>1.1729495985673976E-2</c:v>
                </c:pt>
                <c:pt idx="192">
                  <c:v>1.1750770016865555E-2</c:v>
                </c:pt>
                <c:pt idx="193">
                  <c:v>1.17721836586831E-2</c:v>
                </c:pt>
                <c:pt idx="194">
                  <c:v>1.1819001359067528E-2</c:v>
                </c:pt>
                <c:pt idx="195">
                  <c:v>1.1859199981295627E-2</c:v>
                </c:pt>
                <c:pt idx="196">
                  <c:v>1.1881285912229384E-2</c:v>
                </c:pt>
                <c:pt idx="197">
                  <c:v>1.1903501147510535E-2</c:v>
                </c:pt>
                <c:pt idx="198">
                  <c:v>1.1925843969078425E-2</c:v>
                </c:pt>
                <c:pt idx="199">
                  <c:v>1.1974481346889145E-2</c:v>
                </c:pt>
                <c:pt idx="200">
                  <c:v>1.2016456753282615E-2</c:v>
                </c:pt>
                <c:pt idx="201">
                  <c:v>1.2039411731620493E-2</c:v>
                </c:pt>
                <c:pt idx="202">
                  <c:v>1.2062483985597873E-2</c:v>
                </c:pt>
                <c:pt idx="203">
                  <c:v>1.2085671796372479E-2</c:v>
                </c:pt>
                <c:pt idx="204">
                  <c:v>1.2135853816025853E-2</c:v>
                </c:pt>
                <c:pt idx="205">
                  <c:v>1.2203284034241686E-2</c:v>
                </c:pt>
                <c:pt idx="206">
                  <c:v>1.2203284034241686E-2</c:v>
                </c:pt>
                <c:pt idx="207">
                  <c:v>1.2227129083271565E-2</c:v>
                </c:pt>
                <c:pt idx="208">
                  <c:v>1.2251077653739877E-2</c:v>
                </c:pt>
                <c:pt idx="209">
                  <c:v>1.2302532348314141E-2</c:v>
                </c:pt>
                <c:pt idx="210">
                  <c:v>1.2347872750868018E-2</c:v>
                </c:pt>
                <c:pt idx="211">
                  <c:v>1.237231312798215E-2</c:v>
                </c:pt>
                <c:pt idx="212">
                  <c:v>1.2396846705347525E-2</c:v>
                </c:pt>
                <c:pt idx="213">
                  <c:v>1.242147176227458E-2</c:v>
                </c:pt>
                <c:pt idx="214">
                  <c:v>1.2473930221723486E-2</c:v>
                </c:pt>
                <c:pt idx="215">
                  <c:v>1.2520852366694164E-2</c:v>
                </c:pt>
                <c:pt idx="216">
                  <c:v>1.2545909005953829E-2</c:v>
                </c:pt>
                <c:pt idx="217">
                  <c:v>1.2571046797538463E-2</c:v>
                </c:pt>
                <c:pt idx="218">
                  <c:v>1.2596264019712108E-2</c:v>
                </c:pt>
                <c:pt idx="219">
                  <c:v>1.2649460380679161E-2</c:v>
                </c:pt>
                <c:pt idx="220">
                  <c:v>1.2697892774111295E-2</c:v>
                </c:pt>
                <c:pt idx="221">
                  <c:v>1.2723481317706769E-2</c:v>
                </c:pt>
                <c:pt idx="222">
                  <c:v>1.2749138958167679E-2</c:v>
                </c:pt>
                <c:pt idx="223">
                  <c:v>1.2774863972643559E-2</c:v>
                </c:pt>
                <c:pt idx="224">
                  <c:v>1.2828535409854545E-2</c:v>
                </c:pt>
                <c:pt idx="225">
                  <c:v>1.2878403307921346E-2</c:v>
                </c:pt>
                <c:pt idx="226">
                  <c:v>1.2904439343932766E-2</c:v>
                </c:pt>
                <c:pt idx="227">
                  <c:v>1.2930532413371151E-2</c:v>
                </c:pt>
                <c:pt idx="228">
                  <c:v>1.2956680792214594E-2</c:v>
                </c:pt>
                <c:pt idx="229">
                  <c:v>1.3010567511435941E-2</c:v>
                </c:pt>
                <c:pt idx="230">
                  <c:v>1.3061792915165195E-2</c:v>
                </c:pt>
                <c:pt idx="231">
                  <c:v>1.3088191974661201E-2</c:v>
                </c:pt>
                <c:pt idx="232">
                  <c:v>1.3114635995793815E-2</c:v>
                </c:pt>
                <c:pt idx="233">
                  <c:v>1.3141123253321493E-2</c:v>
                </c:pt>
                <c:pt idx="234">
                  <c:v>1.3194968485862794E-2</c:v>
                </c:pt>
                <c:pt idx="235">
                  <c:v>1.3247470136315345E-2</c:v>
                </c:pt>
                <c:pt idx="236">
                  <c:v>1.3274147690952165E-2</c:v>
                </c:pt>
                <c:pt idx="237">
                  <c:v>1.3300858126780672E-2</c:v>
                </c:pt>
                <c:pt idx="238">
                  <c:v>1.3327599717302468E-2</c:v>
                </c:pt>
                <c:pt idx="239">
                  <c:v>1.3381149716048696E-2</c:v>
                </c:pt>
                <c:pt idx="240">
                  <c:v>1.3434843089966763E-2</c:v>
                </c:pt>
                <c:pt idx="241">
                  <c:v>1.3461714550086814E-2</c:v>
                </c:pt>
                <c:pt idx="242">
                  <c:v>1.3488606802068467E-2</c:v>
                </c:pt>
                <c:pt idx="243">
                  <c:v>1.3515518118129531E-2</c:v>
                </c:pt>
                <c:pt idx="244">
                  <c:v>1.3581479534938471E-2</c:v>
                </c:pt>
                <c:pt idx="245">
                  <c:v>1.3650300174263106E-2</c:v>
                </c:pt>
                <c:pt idx="246">
                  <c:v>1.3677289580982275E-2</c:v>
                </c:pt>
                <c:pt idx="247">
                  <c:v>1.3704285952105948E-2</c:v>
                </c:pt>
                <c:pt idx="248">
                  <c:v>1.3769006936610631E-2</c:v>
                </c:pt>
                <c:pt idx="249">
                  <c:v>1.383931174279973E-2</c:v>
                </c:pt>
                <c:pt idx="250">
                  <c:v>1.383931174279973E-2</c:v>
                </c:pt>
                <c:pt idx="251">
                  <c:v>1.3866313579140723E-2</c:v>
                </c:pt>
                <c:pt idx="252">
                  <c:v>1.3893310271072544E-2</c:v>
                </c:pt>
                <c:pt idx="253">
                  <c:v>1.394448227360091E-2</c:v>
                </c:pt>
                <c:pt idx="254">
                  <c:v>1.4001211275655732E-2</c:v>
                </c:pt>
                <c:pt idx="255">
                  <c:v>1.4028157930766401E-2</c:v>
                </c:pt>
                <c:pt idx="256">
                  <c:v>1.4055090081858042E-2</c:v>
                </c:pt>
                <c:pt idx="257">
                  <c:v>1.4082005251989485E-2</c:v>
                </c:pt>
                <c:pt idx="258">
                  <c:v>1.4131963696200709E-2</c:v>
                </c:pt>
                <c:pt idx="259">
                  <c:v>1.4189446574795319E-2</c:v>
                </c:pt>
                <c:pt idx="260">
                  <c:v>1.4216239676722886E-2</c:v>
                </c:pt>
                <c:pt idx="261">
                  <c:v>1.4243000930480545E-2</c:v>
                </c:pt>
                <c:pt idx="262">
                  <c:v>1.4269727857279394E-2</c:v>
                </c:pt>
                <c:pt idx="263">
                  <c:v>1.4318378276496855E-2</c:v>
                </c:pt>
                <c:pt idx="264">
                  <c:v>1.4376242709971669E-2</c:v>
                </c:pt>
                <c:pt idx="265">
                  <c:v>1.4402760811023907E-2</c:v>
                </c:pt>
                <c:pt idx="266">
                  <c:v>1.442922970692857E-2</c:v>
                </c:pt>
                <c:pt idx="267">
                  <c:v>1.4455646917088016E-2</c:v>
                </c:pt>
                <c:pt idx="268">
                  <c:v>1.4471478162954998E-2</c:v>
                </c:pt>
                <c:pt idx="269">
                  <c:v>1.4560749279479788E-2</c:v>
                </c:pt>
                <c:pt idx="270">
                  <c:v>1.4586870843123087E-2</c:v>
                </c:pt>
                <c:pt idx="271">
                  <c:v>1.461292583215733E-2</c:v>
                </c:pt>
                <c:pt idx="272">
                  <c:v>1.4638911764239414E-2</c:v>
                </c:pt>
                <c:pt idx="273">
                  <c:v>1.4694489656133226E-2</c:v>
                </c:pt>
                <c:pt idx="274">
                  <c:v>1.4767721065732309E-2</c:v>
                </c:pt>
                <c:pt idx="275">
                  <c:v>1.4767721065732309E-2</c:v>
                </c:pt>
                <c:pt idx="276">
                  <c:v>1.4793257274188166E-2</c:v>
                </c:pt>
                <c:pt idx="277">
                  <c:v>1.4818735776863264E-2</c:v>
                </c:pt>
                <c:pt idx="278">
                  <c:v>1.4862982140409634E-2</c:v>
                </c:pt>
                <c:pt idx="279">
                  <c:v>1.4920310448503577E-2</c:v>
                </c:pt>
                <c:pt idx="280">
                  <c:v>1.4945678721930481E-2</c:v>
                </c:pt>
                <c:pt idx="281">
                  <c:v>1.4971060617899821E-2</c:v>
                </c:pt>
                <c:pt idx="282">
                  <c:v>1.4996468028689884E-2</c:v>
                </c:pt>
                <c:pt idx="283">
                  <c:v>1.5039730740173396E-2</c:v>
                </c:pt>
                <c:pt idx="284">
                  <c:v>1.5098590708006475E-2</c:v>
                </c:pt>
                <c:pt idx="285">
                  <c:v>1.5124304119529017E-2</c:v>
                </c:pt>
                <c:pt idx="286">
                  <c:v>1.5150114425098754E-2</c:v>
                </c:pt>
                <c:pt idx="287">
                  <c:v>1.517603352558064E-2</c:v>
                </c:pt>
                <c:pt idx="288">
                  <c:v>1.5218896109539038E-2</c:v>
                </c:pt>
                <c:pt idx="289">
                  <c:v>1.5281035938477376E-2</c:v>
                </c:pt>
                <c:pt idx="290">
                  <c:v>1.5307677571252546E-2</c:v>
                </c:pt>
                <c:pt idx="291">
                  <c:v>1.5334499431206648E-2</c:v>
                </c:pt>
                <c:pt idx="292">
                  <c:v>1.5361513428390277E-2</c:v>
                </c:pt>
                <c:pt idx="293">
                  <c:v>1.5404538008268714E-2</c:v>
                </c:pt>
                <c:pt idx="294">
                  <c:v>1.5471729039568402E-2</c:v>
                </c:pt>
                <c:pt idx="295">
                  <c:v>1.5499882423143511E-2</c:v>
                </c:pt>
                <c:pt idx="296">
                  <c:v>1.5528299434303479E-2</c:v>
                </c:pt>
                <c:pt idx="297">
                  <c:v>1.5579288318441379E-2</c:v>
                </c:pt>
                <c:pt idx="298">
                  <c:v>1.5674189028184498E-2</c:v>
                </c:pt>
                <c:pt idx="299">
                  <c:v>1.5674189028184498E-2</c:v>
                </c:pt>
                <c:pt idx="300">
                  <c:v>1.5703897596852201E-2</c:v>
                </c:pt>
                <c:pt idx="301">
                  <c:v>1.5733687372858404E-2</c:v>
                </c:pt>
                <c:pt idx="302">
                  <c:v>1.5763517089390014E-2</c:v>
                </c:pt>
                <c:pt idx="303">
                  <c:v>1.5806992938195857E-2</c:v>
                </c:pt>
                <c:pt idx="304">
                  <c:v>1.5882409852788781E-2</c:v>
                </c:pt>
                <c:pt idx="305">
                  <c:v>1.5911820098158367E-2</c:v>
                </c:pt>
                <c:pt idx="306">
                  <c:v>1.5947474284295646E-2</c:v>
                </c:pt>
                <c:pt idx="307">
                  <c:v>1.6011211454518608E-2</c:v>
                </c:pt>
                <c:pt idx="308">
                  <c:v>1.6011211454518608E-2</c:v>
                </c:pt>
                <c:pt idx="309">
                  <c:v>1.6082472862724018E-2</c:v>
                </c:pt>
                <c:pt idx="310">
                  <c:v>1.6109561294849362E-2</c:v>
                </c:pt>
                <c:pt idx="311">
                  <c:v>1.6136152766716556E-2</c:v>
                </c:pt>
                <c:pt idx="312">
                  <c:v>1.6162205948312875E-2</c:v>
                </c:pt>
                <c:pt idx="313">
                  <c:v>1.619927745784926E-2</c:v>
                </c:pt>
                <c:pt idx="314">
                  <c:v>1.6260209055305428E-2</c:v>
                </c:pt>
                <c:pt idx="315">
                  <c:v>1.6282950722393656E-2</c:v>
                </c:pt>
                <c:pt idx="316">
                  <c:v>1.6304906054964603E-2</c:v>
                </c:pt>
                <c:pt idx="317">
                  <c:v>1.6326033704164505E-2</c:v>
                </c:pt>
                <c:pt idx="318">
                  <c:v>1.6357092259571458E-2</c:v>
                </c:pt>
                <c:pt idx="319">
                  <c:v>1.6401440445206531E-2</c:v>
                </c:pt>
                <c:pt idx="320">
                  <c:v>1.6417824004341643E-2</c:v>
                </c:pt>
                <c:pt idx="321">
                  <c:v>1.6433219366724271E-2</c:v>
                </c:pt>
                <c:pt idx="322">
                  <c:v>1.6447672783827645E-2</c:v>
                </c:pt>
                <c:pt idx="323">
                  <c:v>1.6471479755227461E-2</c:v>
                </c:pt>
                <c:pt idx="324">
                  <c:v>1.6496992209594673E-2</c:v>
                </c:pt>
                <c:pt idx="325">
                  <c:v>1.6507429847448313E-2</c:v>
                </c:pt>
                <c:pt idx="326">
                  <c:v>1.651720314843479E-2</c:v>
                </c:pt>
                <c:pt idx="327">
                  <c:v>1.6526358393759166E-2</c:v>
                </c:pt>
                <c:pt idx="328">
                  <c:v>1.6554734319816775E-2</c:v>
                </c:pt>
                <c:pt idx="329">
                  <c:v>1.6570902775952717E-2</c:v>
                </c:pt>
                <c:pt idx="330">
                  <c:v>1.6577027716460371E-2</c:v>
                </c:pt>
                <c:pt idx="331">
                  <c:v>1.657799512407029E-2</c:v>
                </c:pt>
                <c:pt idx="332">
                  <c:v>1.6604862585436239E-2</c:v>
                </c:pt>
                <c:pt idx="333">
                  <c:v>1.6610195702301406E-2</c:v>
                </c:pt>
                <c:pt idx="334">
                  <c:v>1.6615558908322944E-2</c:v>
                </c:pt>
                <c:pt idx="335">
                  <c:v>1.6630667564156442E-2</c:v>
                </c:pt>
                <c:pt idx="336">
                  <c:v>1.6638238749180679E-2</c:v>
                </c:pt>
                <c:pt idx="337">
                  <c:v>1.6644447004384846E-2</c:v>
                </c:pt>
                <c:pt idx="338">
                  <c:v>1.6650953484057259E-2</c:v>
                </c:pt>
                <c:pt idx="339">
                  <c:v>1.665775592996727E-2</c:v>
                </c:pt>
                <c:pt idx="340">
                  <c:v>1.6679150750974651E-2</c:v>
                </c:pt>
                <c:pt idx="341">
                  <c:v>1.6695788620659634E-2</c:v>
                </c:pt>
                <c:pt idx="342">
                  <c:v>1.6695788620659634E-2</c:v>
                </c:pt>
                <c:pt idx="343">
                  <c:v>1.6704115442559245E-2</c:v>
                </c:pt>
                <c:pt idx="344">
                  <c:v>1.6712654421973647E-2</c:v>
                </c:pt>
                <c:pt idx="345">
                  <c:v>1.6730776850514176E-2</c:v>
                </c:pt>
                <c:pt idx="346">
                  <c:v>1.674869243976617E-2</c:v>
                </c:pt>
                <c:pt idx="347">
                  <c:v>1.6758112597697467E-2</c:v>
                </c:pt>
                <c:pt idx="348">
                  <c:v>1.676767306716518E-2</c:v>
                </c:pt>
                <c:pt idx="349">
                  <c:v>1.67773618725694E-2</c:v>
                </c:pt>
                <c:pt idx="350">
                  <c:v>1.6796344577865056E-2</c:v>
                </c:pt>
                <c:pt idx="351">
                  <c:v>1.6817160926899694E-2</c:v>
                </c:pt>
                <c:pt idx="352">
                  <c:v>1.6827311763147525E-2</c:v>
                </c:pt>
                <c:pt idx="353">
                  <c:v>1.6837519072654742E-2</c:v>
                </c:pt>
                <c:pt idx="354">
                  <c:v>1.684777087669188E-2</c:v>
                </c:pt>
                <c:pt idx="355">
                  <c:v>1.6867013319006485E-2</c:v>
                </c:pt>
                <c:pt idx="356">
                  <c:v>1.6888983446582337E-2</c:v>
                </c:pt>
                <c:pt idx="357">
                  <c:v>1.6899278025311319E-2</c:v>
                </c:pt>
                <c:pt idx="358">
                  <c:v>1.6909545215950041E-2</c:v>
                </c:pt>
                <c:pt idx="359">
                  <c:v>1.6919773036344711E-2</c:v>
                </c:pt>
                <c:pt idx="360">
                  <c:v>1.693869649960765E-2</c:v>
                </c:pt>
                <c:pt idx="361">
                  <c:v>1.6960127923481637E-2</c:v>
                </c:pt>
                <c:pt idx="362">
                  <c:v>1.6970084619959344E-2</c:v>
                </c:pt>
                <c:pt idx="363">
                  <c:v>1.6979998462665014E-2</c:v>
                </c:pt>
                <c:pt idx="364">
                  <c:v>1.6989874572668682E-2</c:v>
                </c:pt>
                <c:pt idx="365">
                  <c:v>1.7012549246416965E-2</c:v>
                </c:pt>
                <c:pt idx="366">
                  <c:v>1.7038868383953486E-2</c:v>
                </c:pt>
                <c:pt idx="367">
                  <c:v>1.7038868383953486E-2</c:v>
                </c:pt>
                <c:pt idx="368">
                  <c:v>1.7048625651657642E-2</c:v>
                </c:pt>
                <c:pt idx="369">
                  <c:v>1.7058381039845204E-2</c:v>
                </c:pt>
                <c:pt idx="370">
                  <c:v>1.7076535383529736E-2</c:v>
                </c:pt>
                <c:pt idx="371">
                  <c:v>1.7097486254122472E-2</c:v>
                </c:pt>
                <c:pt idx="372">
                  <c:v>1.7107309088996079E-2</c:v>
                </c:pt>
                <c:pt idx="373">
                  <c:v>1.711716078346363E-2</c:v>
                </c:pt>
                <c:pt idx="374">
                  <c:v>1.7127046461415704E-2</c:v>
                </c:pt>
                <c:pt idx="375">
                  <c:v>1.7145213244762494E-2</c:v>
                </c:pt>
                <c:pt idx="376">
                  <c:v>1.7167031493102912E-2</c:v>
                </c:pt>
                <c:pt idx="377">
                  <c:v>1.7177163954086253E-2</c:v>
                </c:pt>
                <c:pt idx="378">
                  <c:v>1.7187361146278703E-2</c:v>
                </c:pt>
                <c:pt idx="379">
                  <c:v>1.7197628195054573E-2</c:v>
                </c:pt>
                <c:pt idx="380">
                  <c:v>1.7216060600098747E-2</c:v>
                </c:pt>
                <c:pt idx="381">
                  <c:v>1.7239465289101912E-2</c:v>
                </c:pt>
                <c:pt idx="382">
                  <c:v>1.7250114406916109E-2</c:v>
                </c:pt>
                <c:pt idx="383">
                  <c:v>1.7260835530363759E-2</c:v>
                </c:pt>
                <c:pt idx="384">
                  <c:v>1.7271626633684485E-2</c:v>
                </c:pt>
                <c:pt idx="385">
                  <c:v>1.7290419321901038E-2</c:v>
                </c:pt>
                <c:pt idx="386">
                  <c:v>1.7315450327931019E-2</c:v>
                </c:pt>
                <c:pt idx="387">
                  <c:v>1.7326560941632638E-2</c:v>
                </c:pt>
                <c:pt idx="388">
                  <c:v>1.733772937907917E-2</c:v>
                </c:pt>
                <c:pt idx="389">
                  <c:v>1.7348953613976311E-2</c:v>
                </c:pt>
                <c:pt idx="390">
                  <c:v>1.7368004923186731E-2</c:v>
                </c:pt>
                <c:pt idx="391">
                  <c:v>1.7394367999317741E-2</c:v>
                </c:pt>
                <c:pt idx="392">
                  <c:v>1.7405840824172267E-2</c:v>
                </c:pt>
                <c:pt idx="393">
                  <c:v>1.7417357286968711E-2</c:v>
                </c:pt>
                <c:pt idx="394">
                  <c:v>1.7425099411929091E-2</c:v>
                </c:pt>
                <c:pt idx="395">
                  <c:v>1.7432905818101335E-2</c:v>
                </c:pt>
                <c:pt idx="396">
                  <c:v>1.7475523226022041E-2</c:v>
                </c:pt>
                <c:pt idx="397">
                  <c:v>1.7487258948784286E-2</c:v>
                </c:pt>
                <c:pt idx="398">
                  <c:v>1.7499024119419927E-2</c:v>
                </c:pt>
                <c:pt idx="399">
                  <c:v>1.7510816710411967E-2</c:v>
                </c:pt>
                <c:pt idx="400">
                  <c:v>1.753009147756103E-2</c:v>
                </c:pt>
                <c:pt idx="401">
                  <c:v>1.755822072434109E-2</c:v>
                </c:pt>
                <c:pt idx="402">
                  <c:v>1.7570120001089908E-2</c:v>
                </c:pt>
                <c:pt idx="403">
                  <c:v>1.7582034531124481E-2</c:v>
                </c:pt>
                <c:pt idx="404">
                  <c:v>1.7593962286267296E-2</c:v>
                </c:pt>
                <c:pt idx="405">
                  <c:v>1.7653728445674224E-2</c:v>
                </c:pt>
                <c:pt idx="406">
                  <c:v>1.7665692954359057E-2</c:v>
                </c:pt>
                <c:pt idx="407">
                  <c:v>1.7677656488216221E-2</c:v>
                </c:pt>
                <c:pt idx="408">
                  <c:v>1.7696787615385744E-2</c:v>
                </c:pt>
                <c:pt idx="409">
                  <c:v>1.7725460294941691E-2</c:v>
                </c:pt>
                <c:pt idx="410">
                  <c:v>1.7737388518496884E-2</c:v>
                </c:pt>
                <c:pt idx="411">
                  <c:v>1.7749303592084386E-2</c:v>
                </c:pt>
                <c:pt idx="412">
                  <c:v>1.7761203486177185E-2</c:v>
                </c:pt>
                <c:pt idx="413">
                  <c:v>1.7780134359334315E-2</c:v>
                </c:pt>
                <c:pt idx="414">
                  <c:v>1.7820404224123447E-2</c:v>
                </c:pt>
                <c:pt idx="415">
                  <c:v>1.7832170415864265E-2</c:v>
                </c:pt>
                <c:pt idx="416">
                  <c:v>1.7843907218769824E-2</c:v>
                </c:pt>
                <c:pt idx="417">
                  <c:v>1.7866042105203872E-2</c:v>
                </c:pt>
                <c:pt idx="418">
                  <c:v>1.7890519935072072E-2</c:v>
                </c:pt>
                <c:pt idx="419">
                  <c:v>1.7902079337780086E-2</c:v>
                </c:pt>
                <c:pt idx="420">
                  <c:v>1.7913597168611638E-2</c:v>
                </c:pt>
                <c:pt idx="421">
                  <c:v>1.7925071396747164E-2</c:v>
                </c:pt>
                <c:pt idx="422">
                  <c:v>1.7943363351745973E-2</c:v>
                </c:pt>
                <c:pt idx="423">
                  <c:v>1.7970491662897419E-2</c:v>
                </c:pt>
                <c:pt idx="424">
                  <c:v>1.7981717412234421E-2</c:v>
                </c:pt>
                <c:pt idx="425">
                  <c:v>1.7992887372157564E-2</c:v>
                </c:pt>
                <c:pt idx="426">
                  <c:v>1.8003999511256856E-2</c:v>
                </c:pt>
                <c:pt idx="427">
                  <c:v>1.8021860188905781E-2</c:v>
                </c:pt>
                <c:pt idx="428">
                  <c:v>1.8047829228436115E-2</c:v>
                </c:pt>
                <c:pt idx="429">
                  <c:v>1.8058621789504955E-2</c:v>
                </c:pt>
                <c:pt idx="430">
                  <c:v>1.8069344339650927E-2</c:v>
                </c:pt>
                <c:pt idx="431">
                  <c:v>1.8079994846930104E-2</c:v>
                </c:pt>
                <c:pt idx="432">
                  <c:v>1.8100764138737915E-2</c:v>
                </c:pt>
                <c:pt idx="433">
                  <c:v>1.8132095617402588E-2</c:v>
                </c:pt>
                <c:pt idx="434">
                  <c:v>1.8142271192791128E-2</c:v>
                </c:pt>
                <c:pt idx="435">
                  <c:v>1.8152360499804867E-2</c:v>
                </c:pt>
                <c:pt idx="436">
                  <c:v>1.8169153468688283E-2</c:v>
                </c:pt>
                <c:pt idx="437">
                  <c:v>1.8191814393907092E-2</c:v>
                </c:pt>
                <c:pt idx="438">
                  <c:v>1.8201441870905069E-2</c:v>
                </c:pt>
                <c:pt idx="439">
                  <c:v>1.8210970883891744E-2</c:v>
                </c:pt>
                <c:pt idx="440">
                  <c:v>1.822039940008003E-2</c:v>
                </c:pt>
                <c:pt idx="441">
                  <c:v>1.8236563338815577E-2</c:v>
                </c:pt>
                <c:pt idx="442">
                  <c:v>1.8257067839528476E-2</c:v>
                </c:pt>
                <c:pt idx="443">
                  <c:v>1.82659640132685E-2</c:v>
                </c:pt>
                <c:pt idx="444">
                  <c:v>1.8274751302036693E-2</c:v>
                </c:pt>
                <c:pt idx="445">
                  <c:v>1.8283431482337038E-2</c:v>
                </c:pt>
                <c:pt idx="446">
                  <c:v>1.8298931155233174E-2</c:v>
                </c:pt>
                <c:pt idx="447">
                  <c:v>1.8317116652255112E-2</c:v>
                </c:pt>
                <c:pt idx="448">
                  <c:v>1.8325287941068479E-2</c:v>
                </c:pt>
                <c:pt idx="449">
                  <c:v>1.8333362782389222E-2</c:v>
                </c:pt>
                <c:pt idx="450">
                  <c:v>1.8341342953355998E-2</c:v>
                </c:pt>
                <c:pt idx="451">
                  <c:v>1.8356282668599792E-2</c:v>
                </c:pt>
                <c:pt idx="452">
                  <c:v>1.8372352479336433E-2</c:v>
                </c:pt>
                <c:pt idx="453">
                  <c:v>1.8379885958474257E-2</c:v>
                </c:pt>
                <c:pt idx="454">
                  <c:v>1.8387335431786445E-2</c:v>
                </c:pt>
                <c:pt idx="455">
                  <c:v>1.8394702676962662E-2</c:v>
                </c:pt>
                <c:pt idx="456">
                  <c:v>1.8398404176145602E-2</c:v>
                </c:pt>
                <c:pt idx="457">
                  <c:v>1.8423384932620121E-2</c:v>
                </c:pt>
                <c:pt idx="458">
                  <c:v>1.8437278916779033E-2</c:v>
                </c:pt>
                <c:pt idx="459">
                  <c:v>1.8437278916779033E-2</c:v>
                </c:pt>
                <c:pt idx="460">
                  <c:v>1.8444120346248656E-2</c:v>
                </c:pt>
                <c:pt idx="461">
                  <c:v>1.8458310888720804E-2</c:v>
                </c:pt>
                <c:pt idx="462">
                  <c:v>1.8470823806205884E-2</c:v>
                </c:pt>
                <c:pt idx="463">
                  <c:v>1.8477342998640425E-2</c:v>
                </c:pt>
                <c:pt idx="464">
                  <c:v>1.8483803079028641E-2</c:v>
                </c:pt>
                <c:pt idx="465">
                  <c:v>1.8490205825958984E-2</c:v>
                </c:pt>
                <c:pt idx="466">
                  <c:v>1.8504200679867154E-2</c:v>
                </c:pt>
                <c:pt idx="467">
                  <c:v>1.8515279052772556E-2</c:v>
                </c:pt>
                <c:pt idx="468">
                  <c:v>1.8521421813133421E-2</c:v>
                </c:pt>
                <c:pt idx="469">
                  <c:v>1.8527517912692599E-2</c:v>
                </c:pt>
                <c:pt idx="470">
                  <c:v>1.8533569130405155E-2</c:v>
                </c:pt>
                <c:pt idx="471">
                  <c:v>1.8547483240240428E-2</c:v>
                </c:pt>
                <c:pt idx="472">
                  <c:v>1.8557360763606121E-2</c:v>
                </c:pt>
                <c:pt idx="473">
                  <c:v>1.8563214258111662E-2</c:v>
                </c:pt>
                <c:pt idx="474">
                  <c:v>1.8569033545508824E-2</c:v>
                </c:pt>
                <c:pt idx="475">
                  <c:v>1.8574820405080961E-2</c:v>
                </c:pt>
                <c:pt idx="476">
                  <c:v>1.8588765472041056E-2</c:v>
                </c:pt>
                <c:pt idx="477">
                  <c:v>1.8597679152331958E-2</c:v>
                </c:pt>
                <c:pt idx="478">
                  <c:v>1.8603330563565522E-2</c:v>
                </c:pt>
                <c:pt idx="479">
                  <c:v>1.8608960223587184E-2</c:v>
                </c:pt>
                <c:pt idx="480">
                  <c:v>1.8614569911980329E-2</c:v>
                </c:pt>
                <c:pt idx="481">
                  <c:v>1.8628654392601567E-2</c:v>
                </c:pt>
                <c:pt idx="482">
                  <c:v>1.8636844542351094E-2</c:v>
                </c:pt>
                <c:pt idx="483">
                  <c:v>1.8642381067768072E-2</c:v>
                </c:pt>
                <c:pt idx="484">
                  <c:v>1.8647908299903943E-2</c:v>
                </c:pt>
                <c:pt idx="485">
                  <c:v>1.865342801862286E-2</c:v>
                </c:pt>
                <c:pt idx="486">
                  <c:v>1.8667757124078328E-2</c:v>
                </c:pt>
                <c:pt idx="487">
                  <c:v>1.8675467357982183E-2</c:v>
                </c:pt>
                <c:pt idx="488">
                  <c:v>1.8680976208948152E-2</c:v>
                </c:pt>
                <c:pt idx="489">
                  <c:v>1.8686488226503307E-2</c:v>
                </c:pt>
                <c:pt idx="490">
                  <c:v>1.8692005190785545E-2</c:v>
                </c:pt>
                <c:pt idx="491">
                  <c:v>1.870668088683165E-2</c:v>
                </c:pt>
                <c:pt idx="492">
                  <c:v>1.8714158119311652E-2</c:v>
                </c:pt>
                <c:pt idx="493">
                  <c:v>1.871972652066942E-2</c:v>
                </c:pt>
                <c:pt idx="494">
                  <c:v>1.8725310550407531E-2</c:v>
                </c:pt>
                <c:pt idx="495">
                  <c:v>1.8730911988940703E-2</c:v>
                </c:pt>
                <c:pt idx="496">
                  <c:v>1.8750809471133494E-2</c:v>
                </c:pt>
                <c:pt idx="497">
                  <c:v>1.8759242630918837E-2</c:v>
                </c:pt>
                <c:pt idx="498">
                  <c:v>1.8764985913233882E-2</c:v>
                </c:pt>
                <c:pt idx="499">
                  <c:v>1.8770759068404676E-2</c:v>
                </c:pt>
                <c:pt idx="500">
                  <c:v>1.8791375701292211E-2</c:v>
                </c:pt>
                <c:pt idx="501">
                  <c:v>1.8800135264903799E-2</c:v>
                </c:pt>
                <c:pt idx="502">
                  <c:v>1.8800135264903799E-2</c:v>
                </c:pt>
                <c:pt idx="503">
                  <c:v>1.8806125054523715E-2</c:v>
                </c:pt>
                <c:pt idx="504">
                  <c:v>1.8812157183195784E-2</c:v>
                </c:pt>
                <c:pt idx="505">
                  <c:v>1.8828452003690491E-2</c:v>
                </c:pt>
                <c:pt idx="506">
                  <c:v>1.8836744677068799E-2</c:v>
                </c:pt>
                <c:pt idx="507">
                  <c:v>1.8843014686820307E-2</c:v>
                </c:pt>
                <c:pt idx="508">
                  <c:v>1.8849335540402658E-2</c:v>
                </c:pt>
                <c:pt idx="509">
                  <c:v>1.8855707037759989E-2</c:v>
                </c:pt>
                <c:pt idx="510">
                  <c:v>1.8872703714619975E-2</c:v>
                </c:pt>
                <c:pt idx="511">
                  <c:v>1.88816954639211E-2</c:v>
                </c:pt>
                <c:pt idx="512">
                  <c:v>1.8888317179409579E-2</c:v>
                </c:pt>
                <c:pt idx="513">
                  <c:v>1.8894988338391084E-2</c:v>
                </c:pt>
                <c:pt idx="514">
                  <c:v>1.8901708740826396E-2</c:v>
                </c:pt>
                <c:pt idx="515">
                  <c:v>1.8919390392588144E-2</c:v>
                </c:pt>
                <c:pt idx="516">
                  <c:v>1.8929078784377208E-2</c:v>
                </c:pt>
                <c:pt idx="517">
                  <c:v>1.8936042403550665E-2</c:v>
                </c:pt>
                <c:pt idx="518">
                  <c:v>1.898612174732698E-2</c:v>
                </c:pt>
                <c:pt idx="519">
                  <c:v>1.9038486601949518E-2</c:v>
                </c:pt>
                <c:pt idx="520">
                  <c:v>1.9093068360166235E-2</c:v>
                </c:pt>
                <c:pt idx="521">
                  <c:v>1.9149798414725083E-2</c:v>
                </c:pt>
                <c:pt idx="522">
                  <c:v>1.9208608156878235E-2</c:v>
                </c:pt>
                <c:pt idx="523">
                  <c:v>1.9269428974937521E-2</c:v>
                </c:pt>
                <c:pt idx="524">
                  <c:v>1.9332192252873914E-2</c:v>
                </c:pt>
                <c:pt idx="525">
                  <c:v>1.9396829368965418E-2</c:v>
                </c:pt>
                <c:pt idx="526">
                  <c:v>1.946327169449201E-2</c:v>
                </c:pt>
                <c:pt idx="527">
                  <c:v>1.9531450592476379E-2</c:v>
                </c:pt>
                <c:pt idx="528">
                  <c:v>1.9601297416473283E-2</c:v>
                </c:pt>
                <c:pt idx="529">
                  <c:v>1.9672743509403144E-2</c:v>
                </c:pt>
                <c:pt idx="530">
                  <c:v>1.9766842205701768E-2</c:v>
                </c:pt>
                <c:pt idx="531">
                  <c:v>1.9830908236168673E-2</c:v>
                </c:pt>
                <c:pt idx="532">
                  <c:v>1.9895990648356062E-2</c:v>
                </c:pt>
                <c:pt idx="533">
                  <c:v>1.9973146995424171E-2</c:v>
                </c:pt>
                <c:pt idx="534">
                  <c:v>2.0051559129049764E-2</c:v>
                </c:pt>
                <c:pt idx="535">
                  <c:v>2.0131158306523119E-2</c:v>
                </c:pt>
                <c:pt idx="536">
                  <c:v>2.0211875767662032E-2</c:v>
                </c:pt>
                <c:pt idx="537">
                  <c:v>2.0293642734022961E-2</c:v>
                </c:pt>
                <c:pt idx="538">
                  <c:v>2.0376390408159265E-2</c:v>
                </c:pt>
                <c:pt idx="539">
                  <c:v>2.046004997292564E-2</c:v>
                </c:pt>
                <c:pt idx="540">
                  <c:v>2.0544552590830989E-2</c:v>
                </c:pt>
                <c:pt idx="541">
                  <c:v>2.0629829403435919E-2</c:v>
                </c:pt>
                <c:pt idx="542">
                  <c:v>2.0715811530800432E-2</c:v>
                </c:pt>
                <c:pt idx="543">
                  <c:v>2.080243007097627E-2</c:v>
                </c:pt>
                <c:pt idx="544">
                  <c:v>2.091462097796537E-2</c:v>
                </c:pt>
                <c:pt idx="545">
                  <c:v>2.1002435320918337E-2</c:v>
                </c:pt>
                <c:pt idx="546">
                  <c:v>2.1118707573737624E-2</c:v>
                </c:pt>
                <c:pt idx="547">
                  <c:v>2.11792245870609E-2</c:v>
                </c:pt>
                <c:pt idx="548">
                  <c:v>2.126806148457084E-2</c:v>
                </c:pt>
                <c:pt idx="549">
                  <c:v>2.1357101167872226E-2</c:v>
                </c:pt>
                <c:pt idx="550">
                  <c:v>2.1446274563785447E-2</c:v>
                </c:pt>
                <c:pt idx="551">
                  <c:v>2.1535512574739873E-2</c:v>
                </c:pt>
                <c:pt idx="552">
                  <c:v>2.1624746078706205E-2</c:v>
                </c:pt>
                <c:pt idx="553">
                  <c:v>2.1713905929175641E-2</c:v>
                </c:pt>
                <c:pt idx="554">
                  <c:v>2.180292295518663E-2</c:v>
                </c:pt>
                <c:pt idx="555">
                  <c:v>2.189172796139886E-2</c:v>
                </c:pt>
                <c:pt idx="556">
                  <c:v>2.1980251728215917E-2</c:v>
                </c:pt>
                <c:pt idx="557">
                  <c:v>2.2068425011953486E-2</c:v>
                </c:pt>
                <c:pt idx="558">
                  <c:v>2.2156178545057022E-2</c:v>
                </c:pt>
                <c:pt idx="559">
                  <c:v>2.2243443036365447E-2</c:v>
                </c:pt>
                <c:pt idx="560">
                  <c:v>2.2330149171422991E-2</c:v>
                </c:pt>
                <c:pt idx="561">
                  <c:v>2.2416227612840345E-2</c:v>
                </c:pt>
                <c:pt idx="562">
                  <c:v>2.2501609000699814E-2</c:v>
                </c:pt>
                <c:pt idx="563">
                  <c:v>2.2586223953010829E-2</c:v>
                </c:pt>
                <c:pt idx="564">
                  <c:v>2.267000306621433E-2</c:v>
                </c:pt>
                <c:pt idx="565">
                  <c:v>2.2752876915729817E-2</c:v>
                </c:pt>
                <c:pt idx="566">
                  <c:v>2.2834776056556969E-2</c:v>
                </c:pt>
                <c:pt idx="567">
                  <c:v>2.2915632228228917E-2</c:v>
                </c:pt>
                <c:pt idx="568">
                  <c:v>2.2995416941553722E-2</c:v>
                </c:pt>
                <c:pt idx="569">
                  <c:v>2.3074149658672213E-2</c:v>
                </c:pt>
                <c:pt idx="570">
                  <c:v>2.3151852706536299E-2</c:v>
                </c:pt>
                <c:pt idx="571">
                  <c:v>2.3228548422246035E-2</c:v>
                </c:pt>
                <c:pt idx="572">
                  <c:v>2.3304259152823411E-2</c:v>
                </c:pt>
                <c:pt idx="573">
                  <c:v>2.3379007254989832E-2</c:v>
                </c:pt>
                <c:pt idx="574">
                  <c:v>2.3452815094951063E-2</c:v>
                </c:pt>
                <c:pt idx="575">
                  <c:v>2.3525705048182816E-2</c:v>
                </c:pt>
                <c:pt idx="576">
                  <c:v>2.3597699499227319E-2</c:v>
                </c:pt>
                <c:pt idx="577">
                  <c:v>2.3689333348938146E-2</c:v>
                </c:pt>
                <c:pt idx="578">
                  <c:v>2.3739091477035231E-2</c:v>
                </c:pt>
                <c:pt idx="579">
                  <c:v>2.3808533816412528E-2</c:v>
                </c:pt>
                <c:pt idx="580">
                  <c:v>2.3877170278451269E-2</c:v>
                </c:pt>
                <c:pt idx="581">
                  <c:v>2.3945023290087374E-2</c:v>
                </c:pt>
                <c:pt idx="582">
                  <c:v>2.4050120525716132E-2</c:v>
                </c:pt>
                <c:pt idx="583">
                  <c:v>2.4116061986429207E-2</c:v>
                </c:pt>
                <c:pt idx="584">
                  <c:v>2.4181300156465298E-2</c:v>
                </c:pt>
                <c:pt idx="585">
                  <c:v>2.4255025707130711E-2</c:v>
                </c:pt>
                <c:pt idx="586">
                  <c:v>2.4309756478917349E-2</c:v>
                </c:pt>
                <c:pt idx="587">
                  <c:v>2.4373019576343871E-2</c:v>
                </c:pt>
                <c:pt idx="588">
                  <c:v>2.443566927282129E-2</c:v>
                </c:pt>
                <c:pt idx="589">
                  <c:v>2.4506546672746789E-2</c:v>
                </c:pt>
                <c:pt idx="590">
                  <c:v>2.4559218428176561E-2</c:v>
                </c:pt>
                <c:pt idx="591">
                  <c:v>2.462499741964547E-2</c:v>
                </c:pt>
                <c:pt idx="592">
                  <c:v>2.4685407057038415E-2</c:v>
                </c:pt>
                <c:pt idx="593">
                  <c:v>2.4745317393778953E-2</c:v>
                </c:pt>
                <c:pt idx="594">
                  <c:v>2.480475089125677E-2</c:v>
                </c:pt>
                <c:pt idx="595">
                  <c:v>2.4863730016877073E-2</c:v>
                </c:pt>
                <c:pt idx="596">
                  <c:v>2.4922277243954655E-2</c:v>
                </c:pt>
                <c:pt idx="597">
                  <c:v>2.4980415051617359E-2</c:v>
                </c:pt>
                <c:pt idx="598">
                  <c:v>2.5054598251765779E-2</c:v>
                </c:pt>
                <c:pt idx="599">
                  <c:v>2.5095552353706752E-2</c:v>
                </c:pt>
                <c:pt idx="600">
                  <c:v>2.5160719444030318E-2</c:v>
                </c:pt>
                <c:pt idx="601">
                  <c:v>2.5209321868955414E-2</c:v>
                </c:pt>
                <c:pt idx="602">
                  <c:v>2.5265749963570699E-2</c:v>
                </c:pt>
                <c:pt idx="603">
                  <c:v>2.5329904493777419E-2</c:v>
                </c:pt>
                <c:pt idx="604">
                  <c:v>2.5377805387725379E-2</c:v>
                </c:pt>
                <c:pt idx="605">
                  <c:v>2.5433477757387666E-2</c:v>
                </c:pt>
                <c:pt idx="606">
                  <c:v>2.5488943267469557E-2</c:v>
                </c:pt>
                <c:pt idx="607">
                  <c:v>2.5544224450878616E-2</c:v>
                </c:pt>
                <c:pt idx="608">
                  <c:v>2.5599343845576723E-2</c:v>
                </c:pt>
                <c:pt idx="609">
                  <c:v>2.565432399454207E-2</c:v>
                </c:pt>
                <c:pt idx="610">
                  <c:v>2.5709187445735318E-2</c:v>
                </c:pt>
                <c:pt idx="611">
                  <c:v>2.5763956752070098E-2</c:v>
                </c:pt>
                <c:pt idx="612">
                  <c:v>2.5818654471391839E-2</c:v>
                </c:pt>
                <c:pt idx="613">
                  <c:v>2.5873303166456141E-2</c:v>
                </c:pt>
                <c:pt idx="614">
                  <c:v>2.5927925404916976E-2</c:v>
                </c:pt>
                <c:pt idx="615">
                  <c:v>2.5982543759319271E-2</c:v>
                </c:pt>
                <c:pt idx="616">
                  <c:v>2.6044988942313583E-2</c:v>
                </c:pt>
                <c:pt idx="617">
                  <c:v>2.6099675006044515E-2</c:v>
                </c:pt>
                <c:pt idx="618">
                  <c:v>2.6146601316923583E-2</c:v>
                </c:pt>
                <c:pt idx="619">
                  <c:v>2.6201426275887316E-2</c:v>
                </c:pt>
                <c:pt idx="620">
                  <c:v>2.625633019468513E-2</c:v>
                </c:pt>
                <c:pt idx="621">
                  <c:v>2.6311300598278319E-2</c:v>
                </c:pt>
                <c:pt idx="622">
                  <c:v>2.6366324991873486E-2</c:v>
                </c:pt>
                <c:pt idx="623">
                  <c:v>2.6429260091416874E-2</c:v>
                </c:pt>
                <c:pt idx="624">
                  <c:v>2.647648575631293E-2</c:v>
                </c:pt>
                <c:pt idx="625">
                  <c:v>2.6531597123972767E-2</c:v>
                </c:pt>
                <c:pt idx="626">
                  <c:v>2.6586712475257838E-2</c:v>
                </c:pt>
                <c:pt idx="627">
                  <c:v>2.6649690280160912E-2</c:v>
                </c:pt>
                <c:pt idx="628">
                  <c:v>2.6696905092323392E-2</c:v>
                </c:pt>
                <c:pt idx="629">
                  <c:v>2.6751957333092959E-2</c:v>
                </c:pt>
                <c:pt idx="630">
                  <c:v>2.680696350747095E-2</c:v>
                </c:pt>
                <c:pt idx="631">
                  <c:v>2.6861911096145441E-2</c:v>
                </c:pt>
                <c:pt idx="632">
                  <c:v>2.6916787577091702E-2</c:v>
                </c:pt>
                <c:pt idx="633">
                  <c:v>2.6971580425580503E-2</c:v>
                </c:pt>
                <c:pt idx="634">
                  <c:v>2.7034082346474655E-2</c:v>
                </c:pt>
                <c:pt idx="635">
                  <c:v>2.708865379492963E-2</c:v>
                </c:pt>
                <c:pt idx="636">
                  <c:v>2.7143102230002391E-2</c:v>
                </c:pt>
                <c:pt idx="637">
                  <c:v>2.7197415115878802E-2</c:v>
                </c:pt>
                <c:pt idx="638">
                  <c:v>2.7251579914105966E-2</c:v>
                </c:pt>
                <c:pt idx="639">
                  <c:v>2.7305584083610349E-2</c:v>
                </c:pt>
                <c:pt idx="640">
                  <c:v>2.7359415080716126E-2</c:v>
                </c:pt>
                <c:pt idx="641">
                  <c:v>2.7413060359166585E-2</c:v>
                </c:pt>
                <c:pt idx="642">
                  <c:v>2.7466507370145315E-2</c:v>
                </c:pt>
                <c:pt idx="643">
                  <c:v>2.7515041649940092E-2</c:v>
                </c:pt>
                <c:pt idx="644">
                  <c:v>2.7568078525612286E-2</c:v>
                </c:pt>
                <c:pt idx="645">
                  <c:v>2.7620880387941776E-2</c:v>
                </c:pt>
                <c:pt idx="646">
                  <c:v>2.767343464504508E-2</c:v>
                </c:pt>
                <c:pt idx="647">
                  <c:v>2.7725728702611731E-2</c:v>
                </c:pt>
                <c:pt idx="648">
                  <c:v>2.777774996393536E-2</c:v>
                </c:pt>
                <c:pt idx="649">
                  <c:v>2.7844213322998725E-2</c:v>
                </c:pt>
                <c:pt idx="650">
                  <c:v>2.7895563735517898E-2</c:v>
                </c:pt>
                <c:pt idx="651">
                  <c:v>2.7946599946166419E-2</c:v>
                </c:pt>
                <c:pt idx="652">
                  <c:v>2.7997309348363295E-2</c:v>
                </c:pt>
                <c:pt idx="653">
                  <c:v>2.8047679333323496E-2</c:v>
                </c:pt>
                <c:pt idx="654">
                  <c:v>2.8097697290100216E-2</c:v>
                </c:pt>
                <c:pt idx="655">
                  <c:v>2.8147350605626922E-2</c:v>
                </c:pt>
                <c:pt idx="656">
                  <c:v>2.8196626664762681E-2</c:v>
                </c:pt>
                <c:pt idx="657">
                  <c:v>2.8245512850337058E-2</c:v>
                </c:pt>
                <c:pt idx="658">
                  <c:v>2.8293996543199397E-2</c:v>
                </c:pt>
                <c:pt idx="659">
                  <c:v>2.8342065122265909E-2</c:v>
                </c:pt>
                <c:pt idx="660">
                  <c:v>2.8389705964571996E-2</c:v>
                </c:pt>
                <c:pt idx="661">
                  <c:v>2.8436906445324178E-2</c:v>
                </c:pt>
                <c:pt idx="662">
                  <c:v>2.8483653937953511E-2</c:v>
                </c:pt>
                <c:pt idx="663">
                  <c:v>2.8529935814171663E-2</c:v>
                </c:pt>
                <c:pt idx="664">
                  <c:v>2.8575739444027415E-2</c:v>
                </c:pt>
                <c:pt idx="665">
                  <c:v>2.8621052195965346E-2</c:v>
                </c:pt>
                <c:pt idx="666">
                  <c:v>2.8665861436886503E-2</c:v>
                </c:pt>
                <c:pt idx="667">
                  <c:v>2.8710154532209511E-2</c:v>
                </c:pt>
                <c:pt idx="668">
                  <c:v>2.8753918845933629E-2</c:v>
                </c:pt>
                <c:pt idx="669">
                  <c:v>2.8797141740704895E-2</c:v>
                </c:pt>
                <c:pt idx="670">
                  <c:v>2.8839810577880962E-2</c:v>
                </c:pt>
                <c:pt idx="671">
                  <c:v>2.888191645925604E-2</c:v>
                </c:pt>
                <c:pt idx="672">
                  <c:v>2.8923465453321372E-2</c:v>
                </c:pt>
                <c:pt idx="673">
                  <c:v>2.8964467372455373E-2</c:v>
                </c:pt>
                <c:pt idx="674">
                  <c:v>2.9004932031529155E-2</c:v>
                </c:pt>
                <c:pt idx="675">
                  <c:v>2.9044869247851764E-2</c:v>
                </c:pt>
                <c:pt idx="676">
                  <c:v>2.9084288841119157E-2</c:v>
                </c:pt>
                <c:pt idx="677">
                  <c:v>2.912320063336428E-2</c:v>
                </c:pt>
                <c:pt idx="678">
                  <c:v>2.9161614448906022E-2</c:v>
                </c:pt>
                <c:pt idx="679">
                  <c:v>2.9199540114301925E-2</c:v>
                </c:pt>
                <c:pt idx="680">
                  <c:v>2.9236987458298901E-2</c:v>
                </c:pt>
                <c:pt idx="681">
                  <c:v>2.9286175651902949E-2</c:v>
                </c:pt>
                <c:pt idx="682">
                  <c:v>2.93104865077542E-2</c:v>
                </c:pt>
                <c:pt idx="683">
                  <c:v>2.9346557881239507E-2</c:v>
                </c:pt>
                <c:pt idx="684">
                  <c:v>2.9382190269290513E-2</c:v>
                </c:pt>
                <c:pt idx="685">
                  <c:v>2.9434382134732043E-2</c:v>
                </c:pt>
                <c:pt idx="686">
                  <c:v>2.9448795310406325E-2</c:v>
                </c:pt>
                <c:pt idx="687">
                  <c:v>2.9486551920537916E-2</c:v>
                </c:pt>
                <c:pt idx="688">
                  <c:v>2.9520526776002119E-2</c:v>
                </c:pt>
                <c:pt idx="689">
                  <c:v>2.9554111859916275E-2</c:v>
                </c:pt>
                <c:pt idx="690">
                  <c:v>2.9587317020505408E-2</c:v>
                </c:pt>
                <c:pt idx="691">
                  <c:v>2.9620152107720076E-2</c:v>
                </c:pt>
                <c:pt idx="692">
                  <c:v>2.9652626973201097E-2</c:v>
                </c:pt>
                <c:pt idx="693">
                  <c:v>2.9684751470243853E-2</c:v>
                </c:pt>
                <c:pt idx="694">
                  <c:v>2.9716535453763699E-2</c:v>
                </c:pt>
                <c:pt idx="695">
                  <c:v>2.9747988780262222E-2</c:v>
                </c:pt>
                <c:pt idx="696">
                  <c:v>2.9779121307795486E-2</c:v>
                </c:pt>
                <c:pt idx="697">
                  <c:v>2.9809942895940762E-2</c:v>
                </c:pt>
                <c:pt idx="698">
                  <c:v>2.9840463405767598E-2</c:v>
                </c:pt>
                <c:pt idx="699">
                  <c:v>2.9870692699806509E-2</c:v>
                </c:pt>
                <c:pt idx="700">
                  <c:v>2.9900640642021827E-2</c:v>
                </c:pt>
                <c:pt idx="701">
                  <c:v>2.9943090454530887E-2</c:v>
                </c:pt>
                <c:pt idx="702">
                  <c:v>2.9959731933835276E-2</c:v>
                </c:pt>
                <c:pt idx="703">
                  <c:v>2.9988895018280587E-2</c:v>
                </c:pt>
                <c:pt idx="704">
                  <c:v>3.0017816220544544E-2</c:v>
                </c:pt>
                <c:pt idx="705">
                  <c:v>3.0046505411358233E-2</c:v>
                </c:pt>
                <c:pt idx="706">
                  <c:v>3.0074972462732146E-2</c:v>
                </c:pt>
                <c:pt idx="707">
                  <c:v>3.0103227247935172E-2</c:v>
                </c:pt>
                <c:pt idx="708">
                  <c:v>3.0131279641473784E-2</c:v>
                </c:pt>
                <c:pt idx="709">
                  <c:v>3.0159139519070795E-2</c:v>
                </c:pt>
                <c:pt idx="710">
                  <c:v>3.0186816757647408E-2</c:v>
                </c:pt>
                <c:pt idx="711">
                  <c:v>3.0214321235303928E-2</c:v>
                </c:pt>
                <c:pt idx="712">
                  <c:v>3.0241662831303358E-2</c:v>
                </c:pt>
                <c:pt idx="713">
                  <c:v>3.0268851426054292E-2</c:v>
                </c:pt>
                <c:pt idx="714">
                  <c:v>3.0295896901096266E-2</c:v>
                </c:pt>
                <c:pt idx="715">
                  <c:v>3.0322809139084854E-2</c:v>
                </c:pt>
                <c:pt idx="716">
                  <c:v>3.0349598023778079E-2</c:v>
                </c:pt>
                <c:pt idx="717">
                  <c:v>3.0376273440024391E-2</c:v>
                </c:pt>
                <c:pt idx="718">
                  <c:v>3.0402845273751703E-2</c:v>
                </c:pt>
                <c:pt idx="719">
                  <c:v>3.0429323411954909E-2</c:v>
                </c:pt>
                <c:pt idx="720">
                  <c:v>3.0455717742688442E-2</c:v>
                </c:pt>
                <c:pt idx="721">
                  <c:v>3.0482038155055968E-2</c:v>
                </c:pt>
                <c:pt idx="722">
                  <c:v>3.0508294539204492E-2</c:v>
                </c:pt>
                <c:pt idx="723">
                  <c:v>3.0534495545053372E-2</c:v>
                </c:pt>
                <c:pt idx="724">
                  <c:v>3.0560640010279333E-2</c:v>
                </c:pt>
                <c:pt idx="725">
                  <c:v>3.0586721505708021E-2</c:v>
                </c:pt>
                <c:pt idx="726">
                  <c:v>3.0612733511232254E-2</c:v>
                </c:pt>
                <c:pt idx="727">
                  <c:v>3.0638669506090885E-2</c:v>
                </c:pt>
                <c:pt idx="728">
                  <c:v>3.0664522968874536E-2</c:v>
                </c:pt>
                <c:pt idx="729">
                  <c:v>3.0690287377529952E-2</c:v>
                </c:pt>
                <c:pt idx="730">
                  <c:v>3.0715956209366357E-2</c:v>
                </c:pt>
                <c:pt idx="731">
                  <c:v>3.0751308384690323E-2</c:v>
                </c:pt>
                <c:pt idx="732">
                  <c:v>3.0766981048664328E-2</c:v>
                </c:pt>
                <c:pt idx="733">
                  <c:v>3.080203673163575E-2</c:v>
                </c:pt>
                <c:pt idx="734">
                  <c:v>3.0817545292716412E-2</c:v>
                </c:pt>
                <c:pt idx="735">
                  <c:v>3.0842638378201843E-2</c:v>
                </c:pt>
                <c:pt idx="736">
                  <c:v>3.0867596737685299E-2</c:v>
                </c:pt>
                <c:pt idx="737">
                  <c:v>3.0892413844199544E-2</c:v>
                </c:pt>
                <c:pt idx="738">
                  <c:v>3.0934610023337097E-2</c:v>
                </c:pt>
                <c:pt idx="739">
                  <c:v>3.0951035703738066E-2</c:v>
                </c:pt>
                <c:pt idx="740">
                  <c:v>3.0978292573306219E-2</c:v>
                </c:pt>
                <c:pt idx="741">
                  <c:v>3.0999466856181081E-2</c:v>
                </c:pt>
                <c:pt idx="742">
                  <c:v>3.1023421611916069E-2</c:v>
                </c:pt>
                <c:pt idx="743">
                  <c:v>3.1047193826028698E-2</c:v>
                </c:pt>
                <c:pt idx="744">
                  <c:v>3.1070777001902312E-2</c:v>
                </c:pt>
                <c:pt idx="745">
                  <c:v>3.1097035934007779E-2</c:v>
                </c:pt>
                <c:pt idx="746">
                  <c:v>3.111735024997089E-2</c:v>
                </c:pt>
                <c:pt idx="747">
                  <c:v>3.114032732647784E-2</c:v>
                </c:pt>
                <c:pt idx="748">
                  <c:v>3.1163089373393928E-2</c:v>
                </c:pt>
                <c:pt idx="749">
                  <c:v>3.118562989172555E-2</c:v>
                </c:pt>
                <c:pt idx="750">
                  <c:v>3.1207942382044346E-2</c:v>
                </c:pt>
                <c:pt idx="751">
                  <c:v>3.1230020344500946E-2</c:v>
                </c:pt>
                <c:pt idx="752">
                  <c:v>3.1254587236925639E-2</c:v>
                </c:pt>
                <c:pt idx="753">
                  <c:v>3.1280272753389127E-2</c:v>
                </c:pt>
                <c:pt idx="754">
                  <c:v>3.1294782060209442E-2</c:v>
                </c:pt>
                <c:pt idx="755">
                  <c:v>3.1307854986634923E-2</c:v>
                </c:pt>
                <c:pt idx="756">
                  <c:v>3.1336664716587921E-2</c:v>
                </c:pt>
                <c:pt idx="757">
                  <c:v>3.1357198993405472E-2</c:v>
                </c:pt>
                <c:pt idx="758">
                  <c:v>3.137745323293855E-2</c:v>
                </c:pt>
                <c:pt idx="759">
                  <c:v>3.139998914833609E-2</c:v>
                </c:pt>
                <c:pt idx="760">
                  <c:v>3.1417095589300031E-2</c:v>
                </c:pt>
                <c:pt idx="761">
                  <c:v>3.1436470700041547E-2</c:v>
                </c:pt>
                <c:pt idx="762">
                  <c:v>3.1455539761362269E-2</c:v>
                </c:pt>
                <c:pt idx="763">
                  <c:v>3.1474296269642758E-2</c:v>
                </c:pt>
                <c:pt idx="764">
                  <c:v>3.1492733721067763E-2</c:v>
                </c:pt>
                <c:pt idx="765">
                  <c:v>3.1510845611648214E-2</c:v>
                </c:pt>
                <c:pt idx="766">
                  <c:v>3.1528625437239756E-2</c:v>
                </c:pt>
                <c:pt idx="767">
                  <c:v>3.1546066693565376E-2</c:v>
                </c:pt>
                <c:pt idx="768">
                  <c:v>3.1563162876236547E-2</c:v>
                </c:pt>
                <c:pt idx="769">
                  <c:v>3.1579907480775014E-2</c:v>
                </c:pt>
                <c:pt idx="770">
                  <c:v>3.159629400263498E-2</c:v>
                </c:pt>
                <c:pt idx="771">
                  <c:v>3.1612315937226021E-2</c:v>
                </c:pt>
                <c:pt idx="772">
                  <c:v>3.1630200380464039E-2</c:v>
                </c:pt>
                <c:pt idx="773">
                  <c:v>3.1645446877955945E-2</c:v>
                </c:pt>
                <c:pt idx="774">
                  <c:v>3.1658129171305852E-2</c:v>
                </c:pt>
                <c:pt idx="775">
                  <c:v>3.1672629794793641E-2</c:v>
                </c:pt>
                <c:pt idx="776">
                  <c:v>3.1686748393952961E-2</c:v>
                </c:pt>
                <c:pt idx="777">
                  <c:v>3.1694164599489656E-2</c:v>
                </c:pt>
                <c:pt idx="778">
                  <c:v>3.1715969831524374E-2</c:v>
                </c:pt>
                <c:pt idx="779">
                  <c:v>3.1726924314721926E-2</c:v>
                </c:pt>
                <c:pt idx="780">
                  <c:v>3.1739627261039641E-2</c:v>
                </c:pt>
                <c:pt idx="781">
                  <c:v>3.175200449522457E-2</c:v>
                </c:pt>
                <c:pt idx="782">
                  <c:v>3.1764067299510701E-2</c:v>
                </c:pt>
                <c:pt idx="783">
                  <c:v>3.1776786779825497E-2</c:v>
                </c:pt>
                <c:pt idx="784">
                  <c:v>3.1787294751482752E-2</c:v>
                </c:pt>
                <c:pt idx="785">
                  <c:v>3.1798481967692291E-2</c:v>
                </c:pt>
                <c:pt idx="786">
                  <c:v>3.1809399890985801E-2</c:v>
                </c:pt>
                <c:pt idx="787">
                  <c:v>3.1820059807456856E-2</c:v>
                </c:pt>
                <c:pt idx="788">
                  <c:v>3.1830473003877972E-2</c:v>
                </c:pt>
                <c:pt idx="789">
                  <c:v>3.1844530278985012E-2</c:v>
                </c:pt>
                <c:pt idx="790">
                  <c:v>3.1844803868643856E-2</c:v>
                </c:pt>
                <c:pt idx="791">
                  <c:v>3.1860345150163269E-2</c:v>
                </c:pt>
                <c:pt idx="792">
                  <c:v>3.1871809698579646E-2</c:v>
                </c:pt>
                <c:pt idx="793">
                  <c:v>3.1879233266333469E-2</c:v>
                </c:pt>
                <c:pt idx="794">
                  <c:v>3.1888403199292044E-2</c:v>
                </c:pt>
                <c:pt idx="795">
                  <c:v>3.189740543640409E-2</c:v>
                </c:pt>
                <c:pt idx="796">
                  <c:v>3.1906251268963619E-2</c:v>
                </c:pt>
                <c:pt idx="797">
                  <c:v>3.1916873805861293E-2</c:v>
                </c:pt>
                <c:pt idx="798">
                  <c:v>3.1923518887939074E-2</c:v>
                </c:pt>
                <c:pt idx="799">
                  <c:v>3.1931963259230443E-2</c:v>
                </c:pt>
                <c:pt idx="800">
                  <c:v>3.1940296395691202E-2</c:v>
                </c:pt>
                <c:pt idx="801">
                  <c:v>3.1948529590813492E-2</c:v>
                </c:pt>
                <c:pt idx="802">
                  <c:v>3.1956674138488246E-2</c:v>
                </c:pt>
                <c:pt idx="803">
                  <c:v>3.1956966259626511E-2</c:v>
                </c:pt>
                <c:pt idx="804">
                  <c:v>3.1975332773272733E-2</c:v>
                </c:pt>
                <c:pt idx="805">
                  <c:v>3.1980688841519195E-2</c:v>
                </c:pt>
                <c:pt idx="806">
                  <c:v>3.198859174596122E-2</c:v>
                </c:pt>
                <c:pt idx="807">
                  <c:v>3.1998440404072404E-2</c:v>
                </c:pt>
                <c:pt idx="808">
                  <c:v>3.2006299632904703E-2</c:v>
                </c:pt>
                <c:pt idx="809">
                  <c:v>3.2012152610122031E-2</c:v>
                </c:pt>
                <c:pt idx="810">
                  <c:v>3.2019994603325504E-2</c:v>
                </c:pt>
                <c:pt idx="811">
                  <c:v>3.2029868301090274E-2</c:v>
                </c:pt>
                <c:pt idx="812">
                  <c:v>3.2035728929906762E-2</c:v>
                </c:pt>
                <c:pt idx="813">
                  <c:v>3.2043643858663415E-2</c:v>
                </c:pt>
                <c:pt idx="814">
                  <c:v>3.2051605695241785E-2</c:v>
                </c:pt>
                <c:pt idx="815">
                  <c:v>3.2059625738224205E-2</c:v>
                </c:pt>
                <c:pt idx="816">
                  <c:v>3.2061483988828486E-2</c:v>
                </c:pt>
                <c:pt idx="817">
                  <c:v>3.207588563957435E-2</c:v>
                </c:pt>
                <c:pt idx="818">
                  <c:v>3.2084148096970327E-2</c:v>
                </c:pt>
                <c:pt idx="819">
                  <c:v>3.2092513958846054E-2</c:v>
                </c:pt>
                <c:pt idx="820">
                  <c:v>3.2100994525701469E-2</c:v>
                </c:pt>
                <c:pt idx="821">
                  <c:v>3.2109601098451207E-2</c:v>
                </c:pt>
                <c:pt idx="822">
                  <c:v>3.2118344978438136E-2</c:v>
                </c:pt>
                <c:pt idx="823">
                  <c:v>3.2127237467448569E-2</c:v>
                </c:pt>
                <c:pt idx="824">
                  <c:v>3.2138483814951518E-2</c:v>
                </c:pt>
                <c:pt idx="825">
                  <c:v>3.2147722373215788E-2</c:v>
                </c:pt>
                <c:pt idx="826">
                  <c:v>3.2154919613467503E-2</c:v>
                </c:pt>
                <c:pt idx="827">
                  <c:v>3.2164518455529409E-2</c:v>
                </c:pt>
                <c:pt idx="828">
                  <c:v>3.2174309616205973E-2</c:v>
                </c:pt>
                <c:pt idx="829">
                  <c:v>3.2184286021302883E-2</c:v>
                </c:pt>
                <c:pt idx="830">
                  <c:v>3.2194440444700059E-2</c:v>
                </c:pt>
                <c:pt idx="831">
                  <c:v>3.2207052768562894E-2</c:v>
                </c:pt>
                <c:pt idx="832">
                  <c:v>3.2215254440935384E-2</c:v>
                </c:pt>
                <c:pt idx="833">
                  <c:v>3.2225899560516844E-2</c:v>
                </c:pt>
                <c:pt idx="834">
                  <c:v>3.2236693791861455E-2</c:v>
                </c:pt>
                <c:pt idx="835">
                  <c:v>3.2250035089666444E-2</c:v>
                </c:pt>
                <c:pt idx="836">
                  <c:v>3.2258700680762954E-2</c:v>
                </c:pt>
                <c:pt idx="837">
                  <c:v>3.2269898883144681E-2</c:v>
                </c:pt>
                <c:pt idx="838">
                  <c:v>3.2281217286920315E-2</c:v>
                </c:pt>
                <c:pt idx="839">
                  <c:v>3.229264866382326E-2</c:v>
                </c:pt>
                <c:pt idx="840">
                  <c:v>3.230418578530115E-2</c:v>
                </c:pt>
                <c:pt idx="841">
                  <c:v>3.2315821422505629E-2</c:v>
                </c:pt>
                <c:pt idx="842">
                  <c:v>3.2329896923544252E-2</c:v>
                </c:pt>
                <c:pt idx="843">
                  <c:v>3.2339359327186457E-2</c:v>
                </c:pt>
                <c:pt idx="844">
                  <c:v>3.2351247135430736E-2</c:v>
                </c:pt>
                <c:pt idx="845">
                  <c:v>3.2365553888865063E-2</c:v>
                </c:pt>
                <c:pt idx="846">
                  <c:v>3.237522431324779E-2</c:v>
                </c:pt>
                <c:pt idx="847">
                  <c:v>3.2387299221649561E-2</c:v>
                </c:pt>
                <c:pt idx="848">
                  <c:v>3.239942203504291E-2</c:v>
                </c:pt>
                <c:pt idx="849">
                  <c:v>3.2413926830609875E-2</c:v>
                </c:pt>
                <c:pt idx="850">
                  <c:v>3.242378245076525E-2</c:v>
                </c:pt>
                <c:pt idx="851">
                  <c:v>3.2436005589216506E-2</c:v>
                </c:pt>
                <c:pt idx="852">
                  <c:v>3.2448247704899978E-2</c:v>
                </c:pt>
                <c:pt idx="853">
                  <c:v>3.2460501565010347E-2</c:v>
                </c:pt>
                <c:pt idx="854">
                  <c:v>3.2472759936392516E-2</c:v>
                </c:pt>
                <c:pt idx="855">
                  <c:v>3.2487395315039275E-2</c:v>
                </c:pt>
                <c:pt idx="856">
                  <c:v>3.2497261278603418E-2</c:v>
                </c:pt>
                <c:pt idx="857">
                  <c:v>3.2509489781373802E-2</c:v>
                </c:pt>
                <c:pt idx="858">
                  <c:v>3.252398511816533E-2</c:v>
                </c:pt>
                <c:pt idx="859">
                  <c:v>3.2533866277483517E-2</c:v>
                </c:pt>
                <c:pt idx="860">
                  <c:v>3.2548274972146983E-2</c:v>
                </c:pt>
                <c:pt idx="861">
                  <c:v>3.2558087193300167E-2</c:v>
                </c:pt>
                <c:pt idx="862">
                  <c:v>3.2570121219420177E-2</c:v>
                </c:pt>
                <c:pt idx="863">
                  <c:v>3.2584342962524174E-2</c:v>
                </c:pt>
                <c:pt idx="864">
                  <c:v>3.2587278388822437E-2</c:v>
                </c:pt>
                <c:pt idx="865">
                  <c:v>3.2605830734498936E-2</c:v>
                </c:pt>
                <c:pt idx="866">
                  <c:v>3.2617578928699077E-2</c:v>
                </c:pt>
                <c:pt idx="867">
                  <c:v>3.2629237571817897E-2</c:v>
                </c:pt>
                <c:pt idx="868">
                  <c:v>3.2640799425985363E-2</c:v>
                </c:pt>
                <c:pt idx="869">
                  <c:v>3.2652257253027395E-2</c:v>
                </c:pt>
                <c:pt idx="870">
                  <c:v>3.2663603814473446E-2</c:v>
                </c:pt>
                <c:pt idx="871">
                  <c:v>3.2674831871564614E-2</c:v>
                </c:pt>
                <c:pt idx="872">
                  <c:v>3.2685934185260355E-2</c:v>
                </c:pt>
                <c:pt idx="873">
                  <c:v>3.2696903516249404E-2</c:v>
                </c:pt>
                <c:pt idx="874">
                  <c:v>3.2707732624956923E-2</c:v>
                </c:pt>
                <c:pt idx="875">
                  <c:v>3.2718414271555439E-2</c:v>
                </c:pt>
                <c:pt idx="876">
                  <c:v>3.2731047305598233E-2</c:v>
                </c:pt>
                <c:pt idx="877">
                  <c:v>3.2733017561381562E-2</c:v>
                </c:pt>
                <c:pt idx="878">
                  <c:v>3.2749502036846088E-2</c:v>
                </c:pt>
                <c:pt idx="879">
                  <c:v>3.2759521790816482E-2</c:v>
                </c:pt>
                <c:pt idx="880">
                  <c:v>3.2769364325880075E-2</c:v>
                </c:pt>
                <c:pt idx="881">
                  <c:v>3.2779033738977649E-2</c:v>
                </c:pt>
                <c:pt idx="882">
                  <c:v>3.2788534369203502E-2</c:v>
                </c:pt>
                <c:pt idx="883">
                  <c:v>3.2799899455849657E-2</c:v>
                </c:pt>
                <c:pt idx="884">
                  <c:v>3.2807046638657772E-2</c:v>
                </c:pt>
                <c:pt idx="885">
                  <c:v>3.2816066957289967E-2</c:v>
                </c:pt>
                <c:pt idx="886">
                  <c:v>3.2824935851846274E-2</c:v>
                </c:pt>
                <c:pt idx="887">
                  <c:v>3.2833657662594995E-2</c:v>
                </c:pt>
                <c:pt idx="888">
                  <c:v>3.2842236730019854E-2</c:v>
                </c:pt>
                <c:pt idx="889">
                  <c:v>3.2850677394811921E-2</c:v>
                </c:pt>
                <c:pt idx="890">
                  <c:v>3.2853051573357953E-2</c:v>
                </c:pt>
                <c:pt idx="891">
                  <c:v>3.2867160880273284E-2</c:v>
                </c:pt>
                <c:pt idx="892">
                  <c:v>3.2875212383316206E-2</c:v>
                </c:pt>
                <c:pt idx="893">
                  <c:v>3.2883142848462471E-2</c:v>
                </c:pt>
                <c:pt idx="894">
                  <c:v>3.2891459306903618E-2</c:v>
                </c:pt>
                <c:pt idx="895">
                  <c:v>3.2899105481704216E-2</c:v>
                </c:pt>
                <c:pt idx="896">
                  <c:v>3.2906645307716413E-2</c:v>
                </c:pt>
                <c:pt idx="897">
                  <c:v>3.291408315020123E-2</c:v>
                </c:pt>
                <c:pt idx="898">
                  <c:v>3.2921423374578263E-2</c:v>
                </c:pt>
                <c:pt idx="899">
                  <c:v>3.2928670346422363E-2</c:v>
                </c:pt>
                <c:pt idx="900">
                  <c:v>3.2935828431458411E-2</c:v>
                </c:pt>
                <c:pt idx="901">
                  <c:v>3.2942901995558237E-2</c:v>
                </c:pt>
                <c:pt idx="902">
                  <c:v>3.2949895404737341E-2</c:v>
                </c:pt>
                <c:pt idx="903">
                  <c:v>3.2956813025149398E-2</c:v>
                </c:pt>
                <c:pt idx="904">
                  <c:v>3.2963659223085411E-2</c:v>
                </c:pt>
                <c:pt idx="905">
                  <c:v>3.2970438364968872E-2</c:v>
                </c:pt>
                <c:pt idx="906">
                  <c:v>3.2977154817353381E-2</c:v>
                </c:pt>
                <c:pt idx="907">
                  <c:v>3.2983812946919967E-2</c:v>
                </c:pt>
                <c:pt idx="908">
                  <c:v>3.2990417120473417E-2</c:v>
                </c:pt>
                <c:pt idx="909">
                  <c:v>3.299697170494225E-2</c:v>
                </c:pt>
                <c:pt idx="910">
                  <c:v>3.3005333190269062E-2</c:v>
                </c:pt>
                <c:pt idx="911">
                  <c:v>3.3011790827158063E-2</c:v>
                </c:pt>
                <c:pt idx="912">
                  <c:v>3.3018213224273667E-2</c:v>
                </c:pt>
                <c:pt idx="913">
                  <c:v>3.3024604749044589E-2</c:v>
                </c:pt>
                <c:pt idx="914">
                  <c:v>3.3030969769012777E-2</c:v>
                </c:pt>
                <c:pt idx="915">
                  <c:v>3.3037312651830769E-2</c:v>
                </c:pt>
                <c:pt idx="916">
                  <c:v>3.3043637765262139E-2</c:v>
                </c:pt>
                <c:pt idx="917">
                  <c:v>3.3049949477179534E-2</c:v>
                </c:pt>
                <c:pt idx="918">
                  <c:v>3.3056252155565083E-2</c:v>
                </c:pt>
                <c:pt idx="919">
                  <c:v>3.3062550168508467E-2</c:v>
                </c:pt>
                <c:pt idx="920">
                  <c:v>3.3074754175590595E-2</c:v>
                </c:pt>
                <c:pt idx="921">
                  <c:v>3.3075149670969216E-2</c:v>
                </c:pt>
                <c:pt idx="922">
                  <c:v>3.308145989720708E-2</c:v>
                </c:pt>
                <c:pt idx="923">
                  <c:v>3.3087782931443994E-2</c:v>
                </c:pt>
                <c:pt idx="924">
                  <c:v>3.3094123142310992E-2</c:v>
                </c:pt>
                <c:pt idx="925">
                  <c:v>3.3100484898548638E-2</c:v>
                </c:pt>
                <c:pt idx="926">
                  <c:v>3.3106872569008274E-2</c:v>
                </c:pt>
                <c:pt idx="927">
                  <c:v>3.3113290522651662E-2</c:v>
                </c:pt>
                <c:pt idx="928">
                  <c:v>3.3119743128553751E-2</c:v>
                </c:pt>
                <c:pt idx="929">
                  <c:v>3.3126234755902734E-2</c:v>
                </c:pt>
                <c:pt idx="930">
                  <c:v>3.3132769770579863E-2</c:v>
                </c:pt>
                <c:pt idx="931">
                  <c:v>3.3139350799617967E-2</c:v>
                </c:pt>
                <c:pt idx="932">
                  <c:v>3.3145975907023111E-2</c:v>
                </c:pt>
                <c:pt idx="933">
                  <c:v>3.3152642417344419E-2</c:v>
                </c:pt>
                <c:pt idx="934">
                  <c:v>3.3159347655066632E-2</c:v>
                </c:pt>
                <c:pt idx="935">
                  <c:v>3.3166088944608783E-2</c:v>
                </c:pt>
                <c:pt idx="936">
                  <c:v>3.3172863610322456E-2</c:v>
                </c:pt>
                <c:pt idx="937">
                  <c:v>3.3179668976492445E-2</c:v>
                </c:pt>
                <c:pt idx="938">
                  <c:v>3.3186502367334773E-2</c:v>
                </c:pt>
                <c:pt idx="939">
                  <c:v>3.3193361106995597E-2</c:v>
                </c:pt>
                <c:pt idx="940">
                  <c:v>3.320024251955165E-2</c:v>
                </c:pt>
                <c:pt idx="941">
                  <c:v>3.3212186008618014E-2</c:v>
                </c:pt>
                <c:pt idx="942">
                  <c:v>3.3214062659302712E-2</c:v>
                </c:pt>
                <c:pt idx="943">
                  <c:v>3.3220996034295534E-2</c:v>
                </c:pt>
                <c:pt idx="944">
                  <c:v>3.3227941377778548E-2</c:v>
                </c:pt>
                <c:pt idx="945">
                  <c:v>3.3238873233056437E-2</c:v>
                </c:pt>
                <c:pt idx="946">
                  <c:v>3.3246900818541904E-2</c:v>
                </c:pt>
                <c:pt idx="947">
                  <c:v>3.3248822455991048E-2</c:v>
                </c:pt>
                <c:pt idx="948">
                  <c:v>3.3255788909892683E-2</c:v>
                </c:pt>
                <c:pt idx="949">
                  <c:v>3.3262753950148355E-2</c:v>
                </c:pt>
                <c:pt idx="950">
                  <c:v>3.3269714900112081E-2</c:v>
                </c:pt>
                <c:pt idx="951">
                  <c:v>3.3276669083064307E-2</c:v>
                </c:pt>
                <c:pt idx="952">
                  <c:v>3.3283613822212336E-2</c:v>
                </c:pt>
                <c:pt idx="953">
                  <c:v>3.3290546440691182E-2</c:v>
                </c:pt>
                <c:pt idx="954">
                  <c:v>3.3297464261563596E-2</c:v>
                </c:pt>
                <c:pt idx="955">
                  <c:v>3.3304364607819853E-2</c:v>
                </c:pt>
                <c:pt idx="956">
                  <c:v>3.3311244802378369E-2</c:v>
                </c:pt>
                <c:pt idx="957">
                  <c:v>3.3318102168087275E-2</c:v>
                </c:pt>
                <c:pt idx="958">
                  <c:v>3.3332903673458404E-2</c:v>
                </c:pt>
                <c:pt idx="959">
                  <c:v>3.3331737703994238E-2</c:v>
                </c:pt>
                <c:pt idx="960">
                  <c:v>3.3338510519536832E-2</c:v>
                </c:pt>
                <c:pt idx="961">
                  <c:v>3.334524979692087E-2</c:v>
                </c:pt>
                <c:pt idx="962">
                  <c:v>3.3351952858648025E-2</c:v>
                </c:pt>
                <c:pt idx="963">
                  <c:v>3.3358617027153606E-2</c:v>
                </c:pt>
                <c:pt idx="964">
                  <c:v>3.3365239624806781E-2</c:v>
                </c:pt>
                <c:pt idx="965">
                  <c:v>3.3371817973912116E-2</c:v>
                </c:pt>
                <c:pt idx="966">
                  <c:v>3.3378349396710451E-2</c:v>
                </c:pt>
                <c:pt idx="967">
                  <c:v>3.3384831215380856E-2</c:v>
                </c:pt>
                <c:pt idx="968">
                  <c:v>3.3391260752040866E-2</c:v>
                </c:pt>
                <c:pt idx="969">
                  <c:v>3.3397635328748232E-2</c:v>
                </c:pt>
                <c:pt idx="970">
                  <c:v>3.3403952267502889E-2</c:v>
                </c:pt>
                <c:pt idx="971">
                  <c:v>3.3410208890247164E-2</c:v>
                </c:pt>
                <c:pt idx="972">
                  <c:v>3.3416402518868432E-2</c:v>
                </c:pt>
                <c:pt idx="973">
                  <c:v>3.3422530475200829E-2</c:v>
                </c:pt>
                <c:pt idx="974">
                  <c:v>3.3428590081025944E-2</c:v>
                </c:pt>
                <c:pt idx="975">
                  <c:v>3.343457865807499E-2</c:v>
                </c:pt>
                <c:pt idx="976">
                  <c:v>3.3440493528031009E-2</c:v>
                </c:pt>
                <c:pt idx="977">
                  <c:v>3.3446332012531034E-2</c:v>
                </c:pt>
                <c:pt idx="978">
                  <c:v>3.3452091433167228E-2</c:v>
                </c:pt>
                <c:pt idx="979">
                  <c:v>3.3457769111488143E-2</c:v>
                </c:pt>
                <c:pt idx="980">
                  <c:v>3.3463362369003588E-2</c:v>
                </c:pt>
                <c:pt idx="981">
                  <c:v>3.3468868527184385E-2</c:v>
                </c:pt>
                <c:pt idx="982">
                  <c:v>3.3474284907465658E-2</c:v>
                </c:pt>
                <c:pt idx="983">
                  <c:v>3.3479609423517617E-2</c:v>
                </c:pt>
                <c:pt idx="984">
                  <c:v>3.3484842358077589E-2</c:v>
                </c:pt>
                <c:pt idx="985">
                  <c:v>3.3489984586189625E-2</c:v>
                </c:pt>
                <c:pt idx="986">
                  <c:v>3.3495036982938264E-2</c:v>
                </c:pt>
                <c:pt idx="987">
                  <c:v>3.3500000423450783E-2</c:v>
                </c:pt>
                <c:pt idx="988">
                  <c:v>3.3504875782894059E-2</c:v>
                </c:pt>
                <c:pt idx="989">
                  <c:v>3.3509663936474428E-2</c:v>
                </c:pt>
                <c:pt idx="990">
                  <c:v>3.3514365759438711E-2</c:v>
                </c:pt>
                <c:pt idx="991">
                  <c:v>3.3518982127070107E-2</c:v>
                </c:pt>
                <c:pt idx="992">
                  <c:v>3.3523513914690342E-2</c:v>
                </c:pt>
                <c:pt idx="993">
                  <c:v>3.3532197546906811E-2</c:v>
                </c:pt>
                <c:pt idx="994">
                  <c:v>3.3532327251366907E-2</c:v>
                </c:pt>
                <c:pt idx="995">
                  <c:v>3.3536610551247167E-2</c:v>
                </c:pt>
                <c:pt idx="996">
                  <c:v>3.3540812772763023E-2</c:v>
                </c:pt>
                <c:pt idx="997">
                  <c:v>3.3553857694099271E-2</c:v>
                </c:pt>
                <c:pt idx="998">
                  <c:v>3.3547196616340473E-2</c:v>
                </c:pt>
                <c:pt idx="999">
                  <c:v>3.355294172227221E-2</c:v>
                </c:pt>
                <c:pt idx="1000">
                  <c:v>3.3556828385641439E-2</c:v>
                </c:pt>
                <c:pt idx="1001">
                  <c:v>3.3560638348463165E-2</c:v>
                </c:pt>
                <c:pt idx="1002">
                  <c:v>3.3564372486394413E-2</c:v>
                </c:pt>
                <c:pt idx="1003">
                  <c:v>3.3568031675123532E-2</c:v>
                </c:pt>
                <c:pt idx="1004">
                  <c:v>3.3571616790366236E-2</c:v>
                </c:pt>
                <c:pt idx="1005">
                  <c:v>3.3575128707868468E-2</c:v>
                </c:pt>
                <c:pt idx="1006">
                  <c:v>3.3578568303403326E-2</c:v>
                </c:pt>
                <c:pt idx="1007">
                  <c:v>3.3587163756286689E-2</c:v>
                </c:pt>
                <c:pt idx="1008">
                  <c:v>3.3590449678545978E-2</c:v>
                </c:pt>
                <c:pt idx="1009">
                  <c:v>3.3593666073961859E-2</c:v>
                </c:pt>
                <c:pt idx="1010">
                  <c:v>3.3596813811505956E-2</c:v>
                </c:pt>
                <c:pt idx="1011">
                  <c:v>3.3599893760175102E-2</c:v>
                </c:pt>
                <c:pt idx="1012">
                  <c:v>3.3602906788989806E-2</c:v>
                </c:pt>
                <c:pt idx="1013">
                  <c:v>3.3607573255087571E-2</c:v>
                </c:pt>
                <c:pt idx="1014">
                  <c:v>3.3608735563258704E-2</c:v>
                </c:pt>
                <c:pt idx="1015">
                  <c:v>3.3606414690328969E-2</c:v>
                </c:pt>
                <c:pt idx="1016">
                  <c:v>3.3614307086946765E-2</c:v>
                </c:pt>
                <c:pt idx="1017">
                  <c:v>3.3616998552617537E-2</c:v>
                </c:pt>
                <c:pt idx="1018">
                  <c:v>3.361962831303935E-2</c:v>
                </c:pt>
                <c:pt idx="1019">
                  <c:v>3.3623895819165597E-2</c:v>
                </c:pt>
                <c:pt idx="1020">
                  <c:v>3.3624706194857856E-2</c:v>
                </c:pt>
                <c:pt idx="1021">
                  <c:v>3.3627156054664833E-2</c:v>
                </c:pt>
                <c:pt idx="1022">
                  <c:v>3.3629547686042337E-2</c:v>
                </c:pt>
                <c:pt idx="1023">
                  <c:v>3.3631881958242654E-2</c:v>
                </c:pt>
                <c:pt idx="1024">
                  <c:v>3.363415974053565E-2</c:v>
                </c:pt>
                <c:pt idx="1025">
                  <c:v>3.3636381902208363E-2</c:v>
                </c:pt>
                <c:pt idx="1026">
                  <c:v>3.3638549312565207E-2</c:v>
                </c:pt>
                <c:pt idx="1027">
                  <c:v>3.3640662840927316E-2</c:v>
                </c:pt>
                <c:pt idx="1028">
                  <c:v>3.3642723356630815E-2</c:v>
                </c:pt>
                <c:pt idx="1029">
                  <c:v>3.3644731729028328E-2</c:v>
                </c:pt>
                <c:pt idx="1030">
                  <c:v>3.3646688827486192E-2</c:v>
                </c:pt>
                <c:pt idx="1031">
                  <c:v>3.3648595521387652E-2</c:v>
                </c:pt>
                <c:pt idx="1032">
                  <c:v>3.365210903531482E-2</c:v>
                </c:pt>
                <c:pt idx="1033">
                  <c:v>3.3653914347860345E-2</c:v>
                </c:pt>
                <c:pt idx="1034">
                  <c:v>3.365402186977632E-2</c:v>
                </c:pt>
                <c:pt idx="1035">
                  <c:v>3.3655735493026362E-2</c:v>
                </c:pt>
                <c:pt idx="1036">
                  <c:v>3.3657401981526815E-2</c:v>
                </c:pt>
                <c:pt idx="1037">
                  <c:v>3.3654099039941522E-2</c:v>
                </c:pt>
                <c:pt idx="1038">
                  <c:v>3.3662229069837728E-2</c:v>
                </c:pt>
                <c:pt idx="1039">
                  <c:v>3.3662115324394774E-2</c:v>
                </c:pt>
                <c:pt idx="1040">
                  <c:v>3.3663589958937291E-2</c:v>
                </c:pt>
                <c:pt idx="1041">
                  <c:v>3.3665015800851829E-2</c:v>
                </c:pt>
                <c:pt idx="1042">
                  <c:v>3.3666392518492155E-2</c:v>
                </c:pt>
                <c:pt idx="1043">
                  <c:v>3.3666286259807436E-2</c:v>
                </c:pt>
                <c:pt idx="1044">
                  <c:v>3.3668997254395205E-2</c:v>
                </c:pt>
                <c:pt idx="1045">
                  <c:v>3.366878408235896E-2</c:v>
                </c:pt>
                <c:pt idx="1046">
                  <c:v>3.3671401513591506E-2</c:v>
                </c:pt>
                <c:pt idx="1047">
                  <c:v>3.3672527635370375E-2</c:v>
                </c:pt>
                <c:pt idx="1048">
                  <c:v>3.3673602643119284E-2</c:v>
                </c:pt>
                <c:pt idx="1049">
                  <c:v>3.3677819666488064E-2</c:v>
                </c:pt>
                <c:pt idx="1050">
                  <c:v>3.3673078948388412E-2</c:v>
                </c:pt>
                <c:pt idx="1051">
                  <c:v>3.3675055963881866E-2</c:v>
                </c:pt>
                <c:pt idx="1052">
                  <c:v>3.3677504492438358E-2</c:v>
                </c:pt>
                <c:pt idx="1053">
                  <c:v>3.3676730529730685E-2</c:v>
                </c:pt>
                <c:pt idx="1054">
                  <c:v>3.3677488305110137E-2</c:v>
                </c:pt>
                <c:pt idx="1055">
                  <c:v>3.3678192632210099E-2</c:v>
                </c:pt>
                <c:pt idx="1056">
                  <c:v>3.3678843178603535E-2</c:v>
                </c:pt>
                <c:pt idx="1057">
                  <c:v>3.3681004156273828E-2</c:v>
                </c:pt>
                <c:pt idx="1058">
                  <c:v>3.3679981599596537E-2</c:v>
                </c:pt>
                <c:pt idx="1059">
                  <c:v>3.3680468809379679E-2</c:v>
                </c:pt>
                <c:pt idx="1060">
                  <c:v>3.3680900908823426E-2</c:v>
                </c:pt>
                <c:pt idx="1061">
                  <c:v>3.3681277565539923E-2</c:v>
                </c:pt>
                <c:pt idx="1062">
                  <c:v>3.3681598447150254E-2</c:v>
                </c:pt>
                <c:pt idx="1063">
                  <c:v>3.3675703323383377E-2</c:v>
                </c:pt>
                <c:pt idx="1064">
                  <c:v>3.3682071555579639E-2</c:v>
                </c:pt>
                <c:pt idx="1065">
                  <c:v>3.3679227187661712E-2</c:v>
                </c:pt>
                <c:pt idx="1066">
                  <c:v>3.3682317575257512E-2</c:v>
                </c:pt>
                <c:pt idx="1067">
                  <c:v>3.3682354595962923E-2</c:v>
                </c:pt>
                <c:pt idx="1068">
                  <c:v>3.3683851084663159E-2</c:v>
                </c:pt>
                <c:pt idx="1069">
                  <c:v>3.3682254997487837E-2</c:v>
                </c:pt>
                <c:pt idx="1070">
                  <c:v>3.3682117713689556E-2</c:v>
                </c:pt>
                <c:pt idx="1071">
                  <c:v>3.3683425488408837E-2</c:v>
                </c:pt>
                <c:pt idx="1072">
                  <c:v>3.3681666515502515E-2</c:v>
                </c:pt>
                <c:pt idx="1073">
                  <c:v>3.3681351936557823E-2</c:v>
                </c:pt>
                <c:pt idx="1074">
                  <c:v>3.3680977594693073E-2</c:v>
                </c:pt>
                <c:pt idx="1075">
                  <c:v>3.3680543157657623E-2</c:v>
                </c:pt>
                <c:pt idx="1076">
                  <c:v>3.367560288417535E-2</c:v>
                </c:pt>
                <c:pt idx="1077">
                  <c:v>3.3679492669126586E-2</c:v>
                </c:pt>
                <c:pt idx="1078">
                  <c:v>3.367887595318636E-2</c:v>
                </c:pt>
                <c:pt idx="1079">
                  <c:v>3.367819781318597E-2</c:v>
                </c:pt>
                <c:pt idx="1080">
                  <c:v>3.3677457916932711E-2</c:v>
                </c:pt>
                <c:pt idx="1081">
                  <c:v>3.3676655932245655E-2</c:v>
                </c:pt>
                <c:pt idx="1082">
                  <c:v>3.3675791526956732E-2</c:v>
                </c:pt>
                <c:pt idx="1083">
                  <c:v>3.3674864368910699E-2</c:v>
                </c:pt>
                <c:pt idx="1084">
                  <c:v>3.3675318118332687E-2</c:v>
                </c:pt>
                <c:pt idx="1085">
                  <c:v>3.367425977536051E-2</c:v>
                </c:pt>
                <c:pt idx="1086">
                  <c:v>3.3671703056866294E-2</c:v>
                </c:pt>
                <c:pt idx="1087">
                  <c:v>3.367052139651068E-2</c:v>
                </c:pt>
                <c:pt idx="1088">
                  <c:v>3.3669274435162551E-2</c:v>
                </c:pt>
                <c:pt idx="1089">
                  <c:v>3.3663699131359144E-2</c:v>
                </c:pt>
                <c:pt idx="1090">
                  <c:v>3.3667994820544063E-2</c:v>
                </c:pt>
                <c:pt idx="1091">
                  <c:v>3.3665130902448229E-2</c:v>
                </c:pt>
                <c:pt idx="1092">
                  <c:v>3.3663611903229723E-2</c:v>
                </c:pt>
                <c:pt idx="1093">
                  <c:v>3.3662022190526011E-2</c:v>
                </c:pt>
                <c:pt idx="1094">
                  <c:v>3.3660360682772394E-2</c:v>
                </c:pt>
                <c:pt idx="1095">
                  <c:v>3.3655091686553881E-2</c:v>
                </c:pt>
                <c:pt idx="1096">
                  <c:v>3.3656817955964459E-2</c:v>
                </c:pt>
                <c:pt idx="1097">
                  <c:v>3.3654934573893777E-2</c:v>
                </c:pt>
                <c:pt idx="1098">
                  <c:v>3.3652975070741123E-2</c:v>
                </c:pt>
                <c:pt idx="1099">
                  <c:v>3.3650938365060286E-2</c:v>
                </c:pt>
                <c:pt idx="1100">
                  <c:v>3.3648823375430535E-2</c:v>
                </c:pt>
                <c:pt idx="1101">
                  <c:v>3.3646629020458799E-2</c:v>
                </c:pt>
                <c:pt idx="1102">
                  <c:v>3.3644354218778802E-2</c:v>
                </c:pt>
                <c:pt idx="1103">
                  <c:v>3.364199788905433E-2</c:v>
                </c:pt>
                <c:pt idx="1104">
                  <c:v>3.3639558949977694E-2</c:v>
                </c:pt>
                <c:pt idx="1105">
                  <c:v>3.3638355917392726E-2</c:v>
                </c:pt>
                <c:pt idx="1106">
                  <c:v>3.3634428918690944E-2</c:v>
                </c:pt>
                <c:pt idx="1107">
                  <c:v>3.3631735664021632E-2</c:v>
                </c:pt>
                <c:pt idx="1108">
                  <c:v>3.3628955475083711E-2</c:v>
                </c:pt>
                <c:pt idx="1109">
                  <c:v>3.3627377122498872E-2</c:v>
                </c:pt>
                <c:pt idx="1110">
                  <c:v>3.3623129969850632E-2</c:v>
                </c:pt>
                <c:pt idx="1111">
                  <c:v>3.3620082491368317E-2</c:v>
                </c:pt>
                <c:pt idx="1112">
                  <c:v>3.3616943754245461E-2</c:v>
                </c:pt>
                <c:pt idx="1113">
                  <c:v>3.3613712677480409E-2</c:v>
                </c:pt>
                <c:pt idx="1114">
                  <c:v>3.3610388180111785E-2</c:v>
                </c:pt>
                <c:pt idx="1115">
                  <c:v>3.3602494798895273E-2</c:v>
                </c:pt>
                <c:pt idx="1116">
                  <c:v>3.3603454599914172E-2</c:v>
                </c:pt>
                <c:pt idx="1117">
                  <c:v>3.3599843355364561E-2</c:v>
                </c:pt>
                <c:pt idx="1118">
                  <c:v>3.3597352033868065E-2</c:v>
                </c:pt>
                <c:pt idx="1119">
                  <c:v>3.3592326553379348E-2</c:v>
                </c:pt>
                <c:pt idx="1120">
                  <c:v>3.3589619628484904E-2</c:v>
                </c:pt>
                <c:pt idx="1121">
                  <c:v>3.3584410129418957E-2</c:v>
                </c:pt>
                <c:pt idx="1122">
                  <c:v>3.3580299357572868E-2</c:v>
                </c:pt>
                <c:pt idx="1123">
                  <c:v>3.3577260455073255E-2</c:v>
                </c:pt>
                <c:pt idx="1124">
                  <c:v>3.357176729131435E-2</c:v>
                </c:pt>
                <c:pt idx="1125">
                  <c:v>3.3567343835917064E-2</c:v>
                </c:pt>
                <c:pt idx="1126">
                  <c:v>3.3562813991769108E-2</c:v>
                </c:pt>
                <c:pt idx="1127">
                  <c:v>3.3558176678507218E-2</c:v>
                </c:pt>
                <c:pt idx="1128">
                  <c:v>3.3550033020419118E-2</c:v>
                </c:pt>
                <c:pt idx="1129">
                  <c:v>3.3548575323458001E-2</c:v>
                </c:pt>
                <c:pt idx="1130">
                  <c:v>3.3543609121216844E-2</c:v>
                </c:pt>
                <c:pt idx="1131">
                  <c:v>3.3538531128956918E-2</c:v>
                </c:pt>
                <c:pt idx="1132">
                  <c:v>3.3533340266594623E-2</c:v>
                </c:pt>
                <c:pt idx="1133">
                  <c:v>3.3528035454106486E-2</c:v>
                </c:pt>
                <c:pt idx="1134">
                  <c:v>3.3522615611529569E-2</c:v>
                </c:pt>
                <c:pt idx="1135">
                  <c:v>3.3517079658963236E-2</c:v>
                </c:pt>
                <c:pt idx="1136">
                  <c:v>3.3512485123964542E-2</c:v>
                </c:pt>
                <c:pt idx="1137">
                  <c:v>3.350250184994466E-2</c:v>
                </c:pt>
                <c:pt idx="1138">
                  <c:v>3.3499764343272974E-2</c:v>
                </c:pt>
                <c:pt idx="1139">
                  <c:v>3.3493753470578785E-2</c:v>
                </c:pt>
                <c:pt idx="1140">
                  <c:v>3.3487624041629215E-2</c:v>
                </c:pt>
                <c:pt idx="1141">
                  <c:v>3.3481378748131167E-2</c:v>
                </c:pt>
                <c:pt idx="1142">
                  <c:v>3.3475020297272798E-2</c:v>
                </c:pt>
                <c:pt idx="1143">
                  <c:v>3.3469550182567795E-2</c:v>
                </c:pt>
                <c:pt idx="1144">
                  <c:v>3.3461974752074804E-2</c:v>
                </c:pt>
                <c:pt idx="1145">
                  <c:v>3.3455293071952046E-2</c:v>
                </c:pt>
                <c:pt idx="1146">
                  <c:v>3.3448509062895947E-2</c:v>
                </c:pt>
                <c:pt idx="1147">
                  <c:v>3.344259719052585E-2</c:v>
                </c:pt>
                <c:pt idx="1148">
                  <c:v>3.3434644885987956E-2</c:v>
                </c:pt>
                <c:pt idx="1149">
                  <c:v>3.342757013202622E-2</c:v>
                </c:pt>
                <c:pt idx="1150">
                  <c:v>3.3417537605847633E-2</c:v>
                </c:pt>
                <c:pt idx="1151">
                  <c:v>3.34131488274515E-2</c:v>
                </c:pt>
                <c:pt idx="1152">
                  <c:v>3.3405807690429196E-2</c:v>
                </c:pt>
                <c:pt idx="1153">
                  <c:v>3.3398383172552622E-2</c:v>
                </c:pt>
                <c:pt idx="1154">
                  <c:v>3.3385767972620085E-2</c:v>
                </c:pt>
                <c:pt idx="1155">
                  <c:v>3.3378160035384269E-2</c:v>
                </c:pt>
                <c:pt idx="1156">
                  <c:v>3.3370477489263466E-2</c:v>
                </c:pt>
                <c:pt idx="1157">
                  <c:v>3.3361609568931166E-2</c:v>
                </c:pt>
                <c:pt idx="1158">
                  <c:v>3.3354899453373173E-2</c:v>
                </c:pt>
                <c:pt idx="1159">
                  <c:v>3.3347009404936109E-2</c:v>
                </c:pt>
                <c:pt idx="1160">
                  <c:v>3.3339055630275845E-2</c:v>
                </c:pt>
                <c:pt idx="1161">
                  <c:v>3.3329891059819462E-2</c:v>
                </c:pt>
                <c:pt idx="1162">
                  <c:v>3.3322967784166747E-2</c:v>
                </c:pt>
                <c:pt idx="1163">
                  <c:v>3.3314839153470416E-2</c:v>
                </c:pt>
                <c:pt idx="1164">
                  <c:v>3.3306657678053492E-2</c:v>
                </c:pt>
                <c:pt idx="1165">
                  <c:v>3.3298426078098395E-2</c:v>
                </c:pt>
                <c:pt idx="1166">
                  <c:v>3.3290147073707206E-2</c:v>
                </c:pt>
                <c:pt idx="1167">
                  <c:v>3.3281823384901377E-2</c:v>
                </c:pt>
                <c:pt idx="1168">
                  <c:v>3.3273457731618286E-2</c:v>
                </c:pt>
                <c:pt idx="1169">
                  <c:v>3.3265052833712741E-2</c:v>
                </c:pt>
                <c:pt idx="1170">
                  <c:v>3.3254193247832776E-2</c:v>
                </c:pt>
                <c:pt idx="1171">
                  <c:v>3.3248136183025578E-2</c:v>
                </c:pt>
                <c:pt idx="1172">
                  <c:v>3.3238412302856346E-2</c:v>
                </c:pt>
                <c:pt idx="1173">
                  <c:v>3.3231095189958731E-2</c:v>
                </c:pt>
                <c:pt idx="1174">
                  <c:v>3.3222534863749972E-2</c:v>
                </c:pt>
                <c:pt idx="1175">
                  <c:v>3.3212723718094507E-2</c:v>
                </c:pt>
                <c:pt idx="1176">
                  <c:v>3.3205348148636314E-2</c:v>
                </c:pt>
                <c:pt idx="1177">
                  <c:v>3.319672719812395E-2</c:v>
                </c:pt>
                <c:pt idx="1178">
                  <c:v>3.3188091477751508E-2</c:v>
                </c:pt>
                <c:pt idx="1179">
                  <c:v>3.3179443706487274E-2</c:v>
                </c:pt>
                <c:pt idx="1180">
                  <c:v>3.3170786603207991E-2</c:v>
                </c:pt>
                <c:pt idx="1181">
                  <c:v>3.316212288669864E-2</c:v>
                </c:pt>
                <c:pt idx="1182">
                  <c:v>3.3153455275651986E-2</c:v>
                </c:pt>
                <c:pt idx="1183">
                  <c:v>3.3144786488667963E-2</c:v>
                </c:pt>
                <c:pt idx="1184">
                  <c:v>3.3136119244253845E-2</c:v>
                </c:pt>
                <c:pt idx="1185">
                  <c:v>3.312745626082559E-2</c:v>
                </c:pt>
                <c:pt idx="1186">
                  <c:v>3.3118800256705862E-2</c:v>
                </c:pt>
                <c:pt idx="1187">
                  <c:v>3.3110153950124913E-2</c:v>
                </c:pt>
                <c:pt idx="1188">
                  <c:v>3.3100287818248281E-2</c:v>
                </c:pt>
                <c:pt idx="1189">
                  <c:v>3.3091671444906559E-2</c:v>
                </c:pt>
                <c:pt idx="1190">
                  <c:v>3.3084300396545724E-2</c:v>
                </c:pt>
                <c:pt idx="1191">
                  <c:v>3.3075719775288691E-2</c:v>
                </c:pt>
                <c:pt idx="1192">
                  <c:v>3.3067160110070097E-2</c:v>
                </c:pt>
                <c:pt idx="1193">
                  <c:v>3.305862140168405E-2</c:v>
                </c:pt>
                <c:pt idx="1194">
                  <c:v>3.3050103649605374E-2</c:v>
                </c:pt>
                <c:pt idx="1195">
                  <c:v>3.3040394735913074E-2</c:v>
                </c:pt>
                <c:pt idx="1196">
                  <c:v>3.3033131012273849E-2</c:v>
                </c:pt>
                <c:pt idx="1197">
                  <c:v>3.3024676125976794E-2</c:v>
                </c:pt>
                <c:pt idx="1198">
                  <c:v>3.3016242193898045E-2</c:v>
                </c:pt>
                <c:pt idx="1199">
                  <c:v>3.3006629071940179E-2</c:v>
                </c:pt>
                <c:pt idx="1200">
                  <c:v>3.2999437190321064E-2</c:v>
                </c:pt>
                <c:pt idx="1201">
                  <c:v>3.2991066117788709E-2</c:v>
                </c:pt>
                <c:pt idx="1202">
                  <c:v>3.2982715997406167E-2</c:v>
                </c:pt>
                <c:pt idx="1203">
                  <c:v>3.2974386828660773E-2</c:v>
                </c:pt>
                <c:pt idx="1204">
                  <c:v>3.2966078611038951E-2</c:v>
                </c:pt>
                <c:pt idx="1205">
                  <c:v>3.2957791344029985E-2</c:v>
                </c:pt>
                <c:pt idx="1206">
                  <c:v>3.2948345834891313E-2</c:v>
                </c:pt>
                <c:pt idx="1207">
                  <c:v>3.2940103460336816E-2</c:v>
                </c:pt>
                <c:pt idx="1208">
                  <c:v>3.2931882034796682E-2</c:v>
                </c:pt>
                <c:pt idx="1209">
                  <c:v>3.2923681557765226E-2</c:v>
                </c:pt>
                <c:pt idx="1210">
                  <c:v>3.291550202873765E-2</c:v>
                </c:pt>
                <c:pt idx="1211">
                  <c:v>3.2907343447211121E-2</c:v>
                </c:pt>
                <c:pt idx="1212">
                  <c:v>3.2899205812683248E-2</c:v>
                </c:pt>
                <c:pt idx="1213">
                  <c:v>3.2891089124653175E-2</c:v>
                </c:pt>
                <c:pt idx="1214">
                  <c:v>3.2882993382621573E-2</c:v>
                </c:pt>
                <c:pt idx="1215">
                  <c:v>3.2875840241048948E-2</c:v>
                </c:pt>
                <c:pt idx="1216">
                  <c:v>3.2867787162192949E-2</c:v>
                </c:pt>
                <c:pt idx="1217">
                  <c:v>3.2859755029865392E-2</c:v>
                </c:pt>
                <c:pt idx="1218">
                  <c:v>3.2851743843570064E-2</c:v>
                </c:pt>
                <c:pt idx="1219">
                  <c:v>3.284375360281272E-2</c:v>
                </c:pt>
                <c:pt idx="1220">
                  <c:v>3.2835784307100851E-2</c:v>
                </c:pt>
                <c:pt idx="1221">
                  <c:v>3.282742233134768E-2</c:v>
                </c:pt>
                <c:pt idx="1222">
                  <c:v>3.2819502479548741E-2</c:v>
                </c:pt>
                <c:pt idx="1223">
                  <c:v>3.2812532090046233E-2</c:v>
                </c:pt>
                <c:pt idx="1224">
                  <c:v>3.2803725617834942E-2</c:v>
                </c:pt>
                <c:pt idx="1225">
                  <c:v>3.2795868606941309E-2</c:v>
                </c:pt>
                <c:pt idx="1226">
                  <c:v>3.2788032542039783E-2</c:v>
                </c:pt>
                <c:pt idx="1227">
                  <c:v>3.2777423160649244E-2</c:v>
                </c:pt>
                <c:pt idx="1228">
                  <c:v>3.2772423248269421E-2</c:v>
                </c:pt>
                <c:pt idx="1229">
                  <c:v>3.2764650018432664E-2</c:v>
                </c:pt>
                <c:pt idx="1230">
                  <c:v>3.2756897732651086E-2</c:v>
                </c:pt>
                <c:pt idx="1231">
                  <c:v>3.2749166390444645E-2</c:v>
                </c:pt>
                <c:pt idx="1232">
                  <c:v>3.2742391688792429E-2</c:v>
                </c:pt>
                <c:pt idx="1233">
                  <c:v>3.2733766534837838E-2</c:v>
                </c:pt>
                <c:pt idx="1234">
                  <c:v>3.2726098020482798E-2</c:v>
                </c:pt>
                <c:pt idx="1235">
                  <c:v>3.2718450447792029E-2</c:v>
                </c:pt>
                <c:pt idx="1236">
                  <c:v>3.2708007802375538E-2</c:v>
                </c:pt>
                <c:pt idx="1237">
                  <c:v>3.2703218125506778E-2</c:v>
                </c:pt>
                <c:pt idx="1238">
                  <c:v>3.2695633374967621E-2</c:v>
                </c:pt>
                <c:pt idx="1239">
                  <c:v>3.2688069564202726E-2</c:v>
                </c:pt>
                <c:pt idx="1240">
                  <c:v>3.2681468910719998E-2</c:v>
                </c:pt>
                <c:pt idx="1241">
                  <c:v>3.2673947802127054E-2</c:v>
                </c:pt>
                <c:pt idx="1242">
                  <c:v>3.266550376587106E-2</c:v>
                </c:pt>
                <c:pt idx="1243">
                  <c:v>3.2658023709526085E-2</c:v>
                </c:pt>
                <c:pt idx="1244">
                  <c:v>3.2650564590623106E-2</c:v>
                </c:pt>
                <c:pt idx="1245">
                  <c:v>3.2643126408698805E-2</c:v>
                </c:pt>
                <c:pt idx="1246">
                  <c:v>3.263665635523659E-2</c:v>
                </c:pt>
                <c:pt idx="1247">
                  <c:v>3.2628312853944207E-2</c:v>
                </c:pt>
                <c:pt idx="1248">
                  <c:v>3.2620937480194866E-2</c:v>
                </c:pt>
                <c:pt idx="1249">
                  <c:v>3.2610734753474119E-2</c:v>
                </c:pt>
                <c:pt idx="1250">
                  <c:v>3.2606249537664375E-2</c:v>
                </c:pt>
                <c:pt idx="1251">
                  <c:v>3.2598936967972642E-2</c:v>
                </c:pt>
                <c:pt idx="1252">
                  <c:v>3.2591645332057578E-2</c:v>
                </c:pt>
                <c:pt idx="1253">
                  <c:v>3.2583337666485801E-2</c:v>
                </c:pt>
                <c:pt idx="1254">
                  <c:v>3.2577124859751512E-2</c:v>
                </c:pt>
                <c:pt idx="1255">
                  <c:v>3.2569896022459487E-2</c:v>
                </c:pt>
                <c:pt idx="1256">
                  <c:v>3.2562688117143405E-2</c:v>
                </c:pt>
                <c:pt idx="1257">
                  <c:v>3.2549490147464701E-2</c:v>
                </c:pt>
                <c:pt idx="1258">
                  <c:v>3.2547313088899583E-2</c:v>
                </c:pt>
                <c:pt idx="1259">
                  <c:v>3.2541189988586065E-2</c:v>
                </c:pt>
                <c:pt idx="1260">
                  <c:v>3.2535024881611668E-2</c:v>
                </c:pt>
                <c:pt idx="1261">
                  <c:v>3.2526962554599692E-2</c:v>
                </c:pt>
                <c:pt idx="1262">
                  <c:v>3.2519880231796687E-2</c:v>
                </c:pt>
                <c:pt idx="1263">
                  <c:v>3.2512818837867101E-2</c:v>
                </c:pt>
                <c:pt idx="1264">
                  <c:v>3.2505778372373895E-2</c:v>
                </c:pt>
                <c:pt idx="1265">
                  <c:v>3.2499722247213453E-2</c:v>
                </c:pt>
                <c:pt idx="1266">
                  <c:v>3.2491760224949519E-2</c:v>
                </c:pt>
                <c:pt idx="1267">
                  <c:v>3.2481887912434733E-2</c:v>
                </c:pt>
                <c:pt idx="1268">
                  <c:v>3.2474928525824724E-2</c:v>
                </c:pt>
                <c:pt idx="1269">
                  <c:v>3.2467990059611311E-2</c:v>
                </c:pt>
                <c:pt idx="1270">
                  <c:v>3.2461072513367432E-2</c:v>
                </c:pt>
                <c:pt idx="1271">
                  <c:v>3.2454175886668227E-2</c:v>
                </c:pt>
                <c:pt idx="1272">
                  <c:v>3.2447300179088388E-2</c:v>
                </c:pt>
                <c:pt idx="1273">
                  <c:v>3.244432634502243E-2</c:v>
                </c:pt>
                <c:pt idx="1274">
                  <c:v>3.2433611519598962E-2</c:v>
                </c:pt>
                <c:pt idx="1275">
                  <c:v>3.242679856684709E-2</c:v>
                </c:pt>
                <c:pt idx="1276">
                  <c:v>3.2420006531531112E-2</c:v>
                </c:pt>
                <c:pt idx="1277">
                  <c:v>3.2413235413233384E-2</c:v>
                </c:pt>
                <c:pt idx="1278">
                  <c:v>3.2406485211537585E-2</c:v>
                </c:pt>
                <c:pt idx="1279">
                  <c:v>3.2399755926028055E-2</c:v>
                </c:pt>
                <c:pt idx="1280">
                  <c:v>3.2393047556291084E-2</c:v>
                </c:pt>
                <c:pt idx="1281">
                  <c:v>3.2386360101914521E-2</c:v>
                </c:pt>
                <c:pt idx="1282">
                  <c:v>3.2379693562486198E-2</c:v>
                </c:pt>
                <c:pt idx="1283">
                  <c:v>3.2373047937596794E-2</c:v>
                </c:pt>
                <c:pt idx="1284">
                  <c:v>3.2366423226837214E-2</c:v>
                </c:pt>
                <c:pt idx="1285">
                  <c:v>3.2359819429800117E-2</c:v>
                </c:pt>
                <c:pt idx="1286">
                  <c:v>3.2353236546079245E-2</c:v>
                </c:pt>
                <c:pt idx="1287">
                  <c:v>3.2346674575269671E-2</c:v>
                </c:pt>
                <c:pt idx="1288">
                  <c:v>3.2340133516967982E-2</c:v>
                </c:pt>
                <c:pt idx="1289">
                  <c:v>3.2333613370771661E-2</c:v>
                </c:pt>
                <c:pt idx="1290">
                  <c:v>3.2327114136279485E-2</c:v>
                </c:pt>
                <c:pt idx="1291">
                  <c:v>3.2320635813092219E-2</c:v>
                </c:pt>
                <c:pt idx="1292">
                  <c:v>3.2314178400811057E-2</c:v>
                </c:pt>
                <c:pt idx="1293">
                  <c:v>3.2307741899039157E-2</c:v>
                </c:pt>
                <c:pt idx="1294">
                  <c:v>3.2301326307380133E-2</c:v>
                </c:pt>
                <c:pt idx="1295">
                  <c:v>3.2294931625439782E-2</c:v>
                </c:pt>
                <c:pt idx="1296">
                  <c:v>3.2288557852825209E-2</c:v>
                </c:pt>
                <c:pt idx="1297">
                  <c:v>3.2282204989143082E-2</c:v>
                </c:pt>
                <c:pt idx="1298">
                  <c:v>3.2275873034004234E-2</c:v>
                </c:pt>
                <c:pt idx="1299">
                  <c:v>3.226956198701797E-2</c:v>
                </c:pt>
                <c:pt idx="1300">
                  <c:v>3.2263271847796642E-2</c:v>
                </c:pt>
                <c:pt idx="1301">
                  <c:v>3.2257002615953941E-2</c:v>
                </c:pt>
                <c:pt idx="1302">
                  <c:v>3.2250754291103328E-2</c:v>
                </c:pt>
                <c:pt idx="1303">
                  <c:v>3.2245634403029487E-2</c:v>
                </c:pt>
                <c:pt idx="1304">
                  <c:v>3.2238320360844001E-2</c:v>
                </c:pt>
                <c:pt idx="1305">
                  <c:v>3.2233252048767556E-2</c:v>
                </c:pt>
                <c:pt idx="1306">
                  <c:v>3.2225970053960086E-2</c:v>
                </c:pt>
                <c:pt idx="1307">
                  <c:v>3.2219826258333542E-2</c:v>
                </c:pt>
                <c:pt idx="1308">
                  <c:v>3.2213703367413339E-2</c:v>
                </c:pt>
                <c:pt idx="1309">
                  <c:v>3.2207601380822369E-2</c:v>
                </c:pt>
                <c:pt idx="1310">
                  <c:v>3.2197189465863231E-2</c:v>
                </c:pt>
                <c:pt idx="1311">
                  <c:v>3.2196606795689663E-2</c:v>
                </c:pt>
                <c:pt idx="1312">
                  <c:v>3.2191578975883747E-2</c:v>
                </c:pt>
                <c:pt idx="1313">
                  <c:v>3.2184558971162E-2</c:v>
                </c:pt>
                <c:pt idx="1314">
                  <c:v>3.2178566418432648E-2</c:v>
                </c:pt>
                <c:pt idx="1315">
                  <c:v>3.2172594771565623E-2</c:v>
                </c:pt>
                <c:pt idx="1316">
                  <c:v>3.2166644030191524E-2</c:v>
                </c:pt>
                <c:pt idx="1317">
                  <c:v>3.2161725580401125E-2</c:v>
                </c:pt>
                <c:pt idx="1318">
                  <c:v>3.2154805262450785E-2</c:v>
                </c:pt>
                <c:pt idx="1319">
                  <c:v>3.2148917235352084E-2</c:v>
                </c:pt>
                <c:pt idx="1320">
                  <c:v>3.2143050112282419E-2</c:v>
                </c:pt>
                <c:pt idx="1321">
                  <c:v>3.2137203892878032E-2</c:v>
                </c:pt>
                <c:pt idx="1322">
                  <c:v>3.2131378576778676E-2</c:v>
                </c:pt>
                <c:pt idx="1323">
                  <c:v>3.2125574163623216E-2</c:v>
                </c:pt>
                <c:pt idx="1324">
                  <c:v>3.2120808896514842E-2</c:v>
                </c:pt>
                <c:pt idx="1325">
                  <c:v>3.210870538563159E-2</c:v>
                </c:pt>
                <c:pt idx="1326">
                  <c:v>3.2108286338238791E-2</c:v>
                </c:pt>
                <c:pt idx="1327">
                  <c:v>3.2099502836352302E-2</c:v>
                </c:pt>
                <c:pt idx="1328">
                  <c:v>3.2096865629491246E-2</c:v>
                </c:pt>
                <c:pt idx="1329">
                  <c:v>3.2091186626508714E-2</c:v>
                </c:pt>
                <c:pt idx="1330">
                  <c:v>3.2085528523985316E-2</c:v>
                </c:pt>
                <c:pt idx="1331">
                  <c:v>3.2080916515111399E-2</c:v>
                </c:pt>
                <c:pt idx="1332">
                  <c:v>3.2074275018917124E-2</c:v>
                </c:pt>
                <c:pt idx="1333">
                  <c:v>3.2068679615676436E-2</c:v>
                </c:pt>
                <c:pt idx="1334">
                  <c:v>3.2063105111503072E-2</c:v>
                </c:pt>
                <c:pt idx="1335">
                  <c:v>3.2057551506052245E-2</c:v>
                </c:pt>
                <c:pt idx="1336">
                  <c:v>3.2052018798980682E-2</c:v>
                </c:pt>
                <c:pt idx="1337">
                  <c:v>3.2046506989946211E-2</c:v>
                </c:pt>
                <c:pt idx="1338">
                  <c:v>3.2041016078608174E-2</c:v>
                </c:pt>
                <c:pt idx="1339">
                  <c:v>3.2035546064626566E-2</c:v>
                </c:pt>
                <c:pt idx="1340">
                  <c:v>3.2030096947663574E-2</c:v>
                </c:pt>
                <c:pt idx="1341">
                  <c:v>3.2024668727382681E-2</c:v>
                </c:pt>
                <c:pt idx="1342">
                  <c:v>3.2019261403447359E-2</c:v>
                </c:pt>
                <c:pt idx="1343">
                  <c:v>3.2013874975523944E-2</c:v>
                </c:pt>
                <c:pt idx="1344">
                  <c:v>3.200954778999756E-2</c:v>
                </c:pt>
                <c:pt idx="1345">
                  <c:v>3.200420417808026E-2</c:v>
                </c:pt>
                <c:pt idx="1346">
                  <c:v>3.1997841064499759E-2</c:v>
                </c:pt>
                <c:pt idx="1347">
                  <c:v>3.199253821730582E-2</c:v>
                </c:pt>
                <c:pt idx="1348">
                  <c:v>3.1987256264470812E-2</c:v>
                </c:pt>
                <c:pt idx="1349">
                  <c:v>3.1978865699716023E-2</c:v>
                </c:pt>
                <c:pt idx="1350">
                  <c:v>3.1977799565376559E-2</c:v>
                </c:pt>
                <c:pt idx="1351">
                  <c:v>3.197153576886385E-2</c:v>
                </c:pt>
                <c:pt idx="1352">
                  <c:v>3.1966337390214018E-2</c:v>
                </c:pt>
                <c:pt idx="1353">
                  <c:v>3.1961159904303288E-2</c:v>
                </c:pt>
                <c:pt idx="1354">
                  <c:v>3.1956003310812116E-2</c:v>
                </c:pt>
                <c:pt idx="1355">
                  <c:v>3.1946573131665913E-2</c:v>
                </c:pt>
                <c:pt idx="1356">
                  <c:v>3.1945752799813848E-2</c:v>
                </c:pt>
                <c:pt idx="1357">
                  <c:v>3.1940658881672711E-2</c:v>
                </c:pt>
                <c:pt idx="1358">
                  <c:v>3.1935585854683701E-2</c:v>
                </c:pt>
                <c:pt idx="1359">
                  <c:v>3.1930533718532744E-2</c:v>
                </c:pt>
                <c:pt idx="1360">
                  <c:v>3.1925502472907506E-2</c:v>
                </c:pt>
                <c:pt idx="1361">
                  <c:v>3.1922604334524755E-2</c:v>
                </c:pt>
                <c:pt idx="1362">
                  <c:v>3.1912332384677118E-2</c:v>
                </c:pt>
                <c:pt idx="1363">
                  <c:v>3.19105340760827E-2</c:v>
                </c:pt>
                <c:pt idx="1364">
                  <c:v>3.1906645592275629E-2</c:v>
                </c:pt>
                <c:pt idx="1365">
                  <c:v>3.1900659591827037E-2</c:v>
                </c:pt>
                <c:pt idx="1366">
                  <c:v>3.1895753682869489E-2</c:v>
                </c:pt>
                <c:pt idx="1367">
                  <c:v>3.1890868662287873E-2</c:v>
                </c:pt>
                <c:pt idx="1368">
                  <c:v>3.1886004529779438E-2</c:v>
                </c:pt>
                <c:pt idx="1369">
                  <c:v>3.1882225818745384E-2</c:v>
                </c:pt>
                <c:pt idx="1370">
                  <c:v>3.1876338927781314E-2</c:v>
                </c:pt>
                <c:pt idx="1371">
                  <c:v>3.187153745769418E-2</c:v>
                </c:pt>
                <c:pt idx="1372">
                  <c:v>3.1866756874485751E-2</c:v>
                </c:pt>
                <c:pt idx="1373">
                  <c:v>3.1861997177859598E-2</c:v>
                </c:pt>
                <c:pt idx="1374">
                  <c:v>3.1858328278666616E-2</c:v>
                </c:pt>
                <c:pt idx="1375">
                  <c:v>3.1849328467731336E-2</c:v>
                </c:pt>
                <c:pt idx="1376">
                  <c:v>3.1843023871754958E-2</c:v>
                </c:pt>
                <c:pt idx="1377">
                  <c:v>3.1843167251317778E-2</c:v>
                </c:pt>
                <c:pt idx="1378">
                  <c:v>3.1838511983217618E-2</c:v>
                </c:pt>
                <c:pt idx="1379">
                  <c:v>3.1833877599954201E-2</c:v>
                </c:pt>
                <c:pt idx="1380">
                  <c:v>3.1830340526637628E-2</c:v>
                </c:pt>
                <c:pt idx="1381">
                  <c:v>3.1824671486792376E-2</c:v>
                </c:pt>
                <c:pt idx="1382">
                  <c:v>3.1820099756324834E-2</c:v>
                </c:pt>
                <c:pt idx="1383">
                  <c:v>3.1816628617118932E-2</c:v>
                </c:pt>
                <c:pt idx="1384">
                  <c:v>3.1811018946202883E-2</c:v>
                </c:pt>
                <c:pt idx="1385">
                  <c:v>3.1806509865987848E-2</c:v>
                </c:pt>
                <c:pt idx="1386">
                  <c:v>3.1802021668630755E-2</c:v>
                </c:pt>
                <c:pt idx="1387">
                  <c:v>3.1797554353854125E-2</c:v>
                </c:pt>
                <c:pt idx="1388">
                  <c:v>3.178985329597326E-2</c:v>
                </c:pt>
                <c:pt idx="1389">
                  <c:v>3.1788682370939694E-2</c:v>
                </c:pt>
                <c:pt idx="1390">
                  <c:v>3.178427770225345E-2</c:v>
                </c:pt>
                <c:pt idx="1391">
                  <c:v>3.1779893915050775E-2</c:v>
                </c:pt>
                <c:pt idx="1392">
                  <c:v>3.1775531009061379E-2</c:v>
                </c:pt>
                <c:pt idx="1393">
                  <c:v>3.1771188984014292E-2</c:v>
                </c:pt>
                <c:pt idx="1394">
                  <c:v>3.1766867839642055E-2</c:v>
                </c:pt>
                <c:pt idx="1395">
                  <c:v>3.1762567575677185E-2</c:v>
                </c:pt>
                <c:pt idx="1396">
                  <c:v>3.1759382314512606E-2</c:v>
                </c:pt>
                <c:pt idx="1397">
                  <c:v>3.1755124932341672E-2</c:v>
                </c:pt>
                <c:pt idx="1398">
                  <c:v>3.1749792063575893E-2</c:v>
                </c:pt>
                <c:pt idx="1399">
                  <c:v>3.1745575329801094E-2</c:v>
                </c:pt>
                <c:pt idx="1400">
                  <c:v>3.1741379542348687E-2</c:v>
                </c:pt>
                <c:pt idx="1401">
                  <c:v>3.1733906445131937E-2</c:v>
                </c:pt>
                <c:pt idx="1402">
                  <c:v>3.1734152032747917E-2</c:v>
                </c:pt>
                <c:pt idx="1403">
                  <c:v>3.1728918527642279E-2</c:v>
                </c:pt>
                <c:pt idx="1404">
                  <c:v>3.1724807195195472E-2</c:v>
                </c:pt>
                <c:pt idx="1405">
                  <c:v>3.1720717143929739E-2</c:v>
                </c:pt>
                <c:pt idx="1406">
                  <c:v>3.1716648440817549E-2</c:v>
                </c:pt>
                <c:pt idx="1407">
                  <c:v>3.1708658808248552E-2</c:v>
                </c:pt>
                <c:pt idx="1408">
                  <c:v>3.1708575346943706E-2</c:v>
                </c:pt>
                <c:pt idx="1409">
                  <c:v>3.1704571090128315E-2</c:v>
                </c:pt>
                <c:pt idx="1410">
                  <c:v>3.1700588449358552E-2</c:v>
                </c:pt>
                <c:pt idx="1411">
                  <c:v>3.1696627491607766E-2</c:v>
                </c:pt>
                <c:pt idx="1412">
                  <c:v>3.1692688283851703E-2</c:v>
                </c:pt>
                <c:pt idx="1413">
                  <c:v>3.1688770893062622E-2</c:v>
                </c:pt>
                <c:pt idx="1414">
                  <c:v>3.1684875386216699E-2</c:v>
                </c:pt>
                <c:pt idx="1415">
                  <c:v>3.168100183028924E-2</c:v>
                </c:pt>
                <c:pt idx="1416">
                  <c:v>3.1677150292255554E-2</c:v>
                </c:pt>
                <c:pt idx="1417">
                  <c:v>3.1674440444889776E-2</c:v>
                </c:pt>
                <c:pt idx="1418">
                  <c:v>3.1669513537774453E-2</c:v>
                </c:pt>
                <c:pt idx="1419">
                  <c:v>3.1665728455280914E-2</c:v>
                </c:pt>
                <c:pt idx="1420">
                  <c:v>3.1661965658587608E-2</c:v>
                </c:pt>
                <c:pt idx="1421">
                  <c:v>3.1659350123616134E-2</c:v>
                </c:pt>
                <c:pt idx="1422">
                  <c:v>3.1654507190515574E-2</c:v>
                </c:pt>
                <c:pt idx="1423">
                  <c:v>3.165081165309399E-2</c:v>
                </c:pt>
                <c:pt idx="1424">
                  <c:v>3.1647138669387599E-2</c:v>
                </c:pt>
                <c:pt idx="1425">
                  <c:v>3.1643488306376061E-2</c:v>
                </c:pt>
                <c:pt idx="1426">
                  <c:v>3.1636665598328388E-2</c:v>
                </c:pt>
                <c:pt idx="1427">
                  <c:v>3.1636255710360779E-2</c:v>
                </c:pt>
                <c:pt idx="1428">
                  <c:v>3.1632673611319412E-2</c:v>
                </c:pt>
                <c:pt idx="1429">
                  <c:v>3.1630250256922655E-2</c:v>
                </c:pt>
                <c:pt idx="1430">
                  <c:v>3.1625578146079747E-2</c:v>
                </c:pt>
                <c:pt idx="1431">
                  <c:v>3.1622064913847316E-2</c:v>
                </c:pt>
                <c:pt idx="1432">
                  <c:v>3.1619714834868549E-2</c:v>
                </c:pt>
                <c:pt idx="1433">
                  <c:v>3.1615107785078866E-2</c:v>
                </c:pt>
                <c:pt idx="1434">
                  <c:v>3.161166402251242E-2</c:v>
                </c:pt>
                <c:pt idx="1435">
                  <c:v>3.1609387870268131E-2</c:v>
                </c:pt>
                <c:pt idx="1436">
                  <c:v>3.160484643594498E-2</c:v>
                </c:pt>
                <c:pt idx="1437">
                  <c:v>3.1601472745917909E-2</c:v>
                </c:pt>
                <c:pt idx="1438">
                  <c:v>3.1598122547379481E-2</c:v>
                </c:pt>
                <c:pt idx="1439">
                  <c:v>3.1594795907318736E-2</c:v>
                </c:pt>
                <c:pt idx="1440">
                  <c:v>3.1591492892724692E-2</c:v>
                </c:pt>
                <c:pt idx="1441">
                  <c:v>3.1588213570588129E-2</c:v>
                </c:pt>
                <c:pt idx="1442">
                  <c:v>3.1584958007900468E-2</c:v>
                </c:pt>
                <c:pt idx="1443">
                  <c:v>3.1581726271652698E-2</c:v>
                </c:pt>
                <c:pt idx="1444">
                  <c:v>3.1578518428839519E-2</c:v>
                </c:pt>
                <c:pt idx="1445">
                  <c:v>3.1575334546452359E-2</c:v>
                </c:pt>
                <c:pt idx="1446">
                  <c:v>3.1572174691487646E-2</c:v>
                </c:pt>
                <c:pt idx="1447">
                  <c:v>3.1569038930939639E-2</c:v>
                </c:pt>
                <c:pt idx="1448">
                  <c:v>3.1567090537800525E-2</c:v>
                </c:pt>
                <c:pt idx="1449">
                  <c:v>3.1559347173738359E-2</c:v>
                </c:pt>
                <c:pt idx="1450">
                  <c:v>3.1559776885764564E-2</c:v>
                </c:pt>
                <c:pt idx="1451">
                  <c:v>3.1556738170765923E-2</c:v>
                </c:pt>
                <c:pt idx="1452">
                  <c:v>3.1553723845881836E-2</c:v>
                </c:pt>
                <c:pt idx="1453">
                  <c:v>3.1551904518007982E-2</c:v>
                </c:pt>
                <c:pt idx="1454">
                  <c:v>3.1547768368233801E-2</c:v>
                </c:pt>
                <c:pt idx="1455">
                  <c:v>3.1546000796327765E-2</c:v>
                </c:pt>
                <c:pt idx="1456">
                  <c:v>3.1541910451981452E-2</c:v>
                </c:pt>
                <c:pt idx="1457">
                  <c:v>3.1539018078848298E-2</c:v>
                </c:pt>
                <c:pt idx="1458">
                  <c:v>3.1536150095431113E-2</c:v>
                </c:pt>
                <c:pt idx="1459">
                  <c:v>3.1533306501523417E-2</c:v>
                </c:pt>
                <c:pt idx="1460">
                  <c:v>3.1530487296918722E-2</c:v>
                </c:pt>
                <c:pt idx="1461">
                  <c:v>3.1527692481413808E-2</c:v>
                </c:pt>
                <c:pt idx="1462">
                  <c:v>3.1521371152582266E-2</c:v>
                </c:pt>
                <c:pt idx="1463">
                  <c:v>3.1522176016897885E-2</c:v>
                </c:pt>
                <c:pt idx="1464">
                  <c:v>3.1519454367488285E-2</c:v>
                </c:pt>
                <c:pt idx="1465">
                  <c:v>3.151675710638107E-2</c:v>
                </c:pt>
                <c:pt idx="1466">
                  <c:v>3.1511755653004458E-2</c:v>
                </c:pt>
                <c:pt idx="1467">
                  <c:v>3.1509116105305796E-2</c:v>
                </c:pt>
                <c:pt idx="1468">
                  <c:v>3.1506500943142467E-2</c:v>
                </c:pt>
                <c:pt idx="1469">
                  <c:v>3.1503542045982172E-2</c:v>
                </c:pt>
                <c:pt idx="1470">
                  <c:v>3.1501343774670745E-2</c:v>
                </c:pt>
                <c:pt idx="1471">
                  <c:v>3.14988017679904E-2</c:v>
                </c:pt>
                <c:pt idx="1472">
                  <c:v>3.1496284146102387E-2</c:v>
                </c:pt>
                <c:pt idx="1473">
                  <c:v>3.1493436722641217E-2</c:v>
                </c:pt>
                <c:pt idx="1474">
                  <c:v>3.1491322055979327E-2</c:v>
                </c:pt>
                <c:pt idx="1475">
                  <c:v>3.1487673568825772E-2</c:v>
                </c:pt>
                <c:pt idx="1476">
                  <c:v>3.1485251951131679E-2</c:v>
                </c:pt>
                <c:pt idx="1477">
                  <c:v>3.148285471523761E-2</c:v>
                </c:pt>
                <c:pt idx="1478">
                  <c:v>3.1480481860971438E-2</c:v>
                </c:pt>
                <c:pt idx="1479">
                  <c:v>3.1478133388162563E-2</c:v>
                </c:pt>
                <c:pt idx="1480">
                  <c:v>3.1475809296642343E-2</c:v>
                </c:pt>
                <c:pt idx="1481">
                  <c:v>3.1472857004271659E-2</c:v>
                </c:pt>
                <c:pt idx="1482">
                  <c:v>3.1471234256801456E-2</c:v>
                </c:pt>
                <c:pt idx="1483">
                  <c:v>3.1468983308151843E-2</c:v>
                </c:pt>
                <c:pt idx="1484">
                  <c:v>3.1466440649234234E-2</c:v>
                </c:pt>
                <c:pt idx="1485">
                  <c:v>3.146455455258617E-2</c:v>
                </c:pt>
                <c:pt idx="1486">
                  <c:v>3.146237674535167E-2</c:v>
                </c:pt>
                <c:pt idx="1487">
                  <c:v>3.1459917676041851E-2</c:v>
                </c:pt>
                <c:pt idx="1488">
                  <c:v>3.1458094271197314E-2</c:v>
                </c:pt>
                <c:pt idx="1489">
                  <c:v>3.1455989603969746E-2</c:v>
                </c:pt>
                <c:pt idx="1490">
                  <c:v>3.1453909316439564E-2</c:v>
                </c:pt>
                <c:pt idx="1491">
                  <c:v>3.1451853408457187E-2</c:v>
                </c:pt>
                <c:pt idx="1492">
                  <c:v>3.1449821879875002E-2</c:v>
                </c:pt>
                <c:pt idx="1493">
                  <c:v>3.1447814730547606E-2</c:v>
                </c:pt>
                <c:pt idx="1494">
                  <c:v>3.1445831960329566E-2</c:v>
                </c:pt>
                <c:pt idx="1495">
                  <c:v>3.1443873569079413E-2</c:v>
                </c:pt>
                <c:pt idx="1496">
                  <c:v>3.1441939556655883E-2</c:v>
                </c:pt>
                <c:pt idx="1497">
                  <c:v>3.1440029922920797E-2</c:v>
                </c:pt>
                <c:pt idx="1498">
                  <c:v>3.1438144667736173E-2</c:v>
                </c:pt>
                <c:pt idx="1499">
                  <c:v>3.1436283790966239E-2</c:v>
                </c:pt>
                <c:pt idx="1500">
                  <c:v>3.1434186925607635E-2</c:v>
                </c:pt>
                <c:pt idx="1501">
                  <c:v>3.1432378287851247E-2</c:v>
                </c:pt>
                <c:pt idx="1502">
                  <c:v>3.1430847429820663E-2</c:v>
                </c:pt>
                <c:pt idx="1503">
                  <c:v>3.142908406539216E-2</c:v>
                </c:pt>
                <c:pt idx="1504">
                  <c:v>3.1427345078728339E-2</c:v>
                </c:pt>
                <c:pt idx="1505">
                  <c:v>3.1425630469703494E-2</c:v>
                </c:pt>
                <c:pt idx="1506">
                  <c:v>3.1423940238194767E-2</c:v>
                </c:pt>
                <c:pt idx="1507">
                  <c:v>3.1422038394905233E-2</c:v>
                </c:pt>
                <c:pt idx="1508">
                  <c:v>3.1420632907240564E-2</c:v>
                </c:pt>
                <c:pt idx="1509">
                  <c:v>3.141901580755857E-2</c:v>
                </c:pt>
                <c:pt idx="1510">
                  <c:v>3.1417423084916574E-2</c:v>
                </c:pt>
                <c:pt idx="1511">
                  <c:v>3.1415854739201145E-2</c:v>
                </c:pt>
                <c:pt idx="1512">
                  <c:v>3.1414310770299263E-2</c:v>
                </c:pt>
                <c:pt idx="1513">
                  <c:v>3.1412791178099905E-2</c:v>
                </c:pt>
                <c:pt idx="1514">
                  <c:v>3.1411295962494437E-2</c:v>
                </c:pt>
                <c:pt idx="1515">
                  <c:v>3.1409825123374896E-2</c:v>
                </c:pt>
                <c:pt idx="1516">
                  <c:v>3.140837866063572E-2</c:v>
                </c:pt>
                <c:pt idx="1517">
                  <c:v>3.1406956574172668E-2</c:v>
                </c:pt>
                <c:pt idx="1518">
                  <c:v>3.1405163995329825E-2</c:v>
                </c:pt>
                <c:pt idx="1519">
                  <c:v>3.1403797625689053E-2</c:v>
                </c:pt>
                <c:pt idx="1520">
                  <c:v>3.1402455631996111E-2</c:v>
                </c:pt>
                <c:pt idx="1521">
                  <c:v>3.1401138014153993E-2</c:v>
                </c:pt>
                <c:pt idx="1522">
                  <c:v>3.1399844772067857E-2</c:v>
                </c:pt>
                <c:pt idx="1523">
                  <c:v>3.1398575905644856E-2</c:v>
                </c:pt>
                <c:pt idx="1524">
                  <c:v>3.1397331414793887E-2</c:v>
                </c:pt>
                <c:pt idx="1525">
                  <c:v>3.1396111299425801E-2</c:v>
                </c:pt>
                <c:pt idx="1526">
                  <c:v>3.1394915559452792E-2</c:v>
                </c:pt>
                <c:pt idx="1527">
                  <c:v>3.139374419478879E-2</c:v>
                </c:pt>
                <c:pt idx="1528">
                  <c:v>3.139259720534969E-2</c:v>
                </c:pt>
                <c:pt idx="1529">
                  <c:v>3.1391474591052931E-2</c:v>
                </c:pt>
                <c:pt idx="1530">
                  <c:v>3.1390376351817927E-2</c:v>
                </c:pt>
                <c:pt idx="1531">
                  <c:v>3.1389302487566273E-2</c:v>
                </c:pt>
                <c:pt idx="1532">
                  <c:v>3.1388105060954491E-2</c:v>
                </c:pt>
                <c:pt idx="1533">
                  <c:v>3.1387083428551482E-2</c:v>
                </c:pt>
                <c:pt idx="1534">
                  <c:v>3.1391282672333258E-2</c:v>
                </c:pt>
                <c:pt idx="1535">
                  <c:v>3.1385113287912582E-2</c:v>
                </c:pt>
                <c:pt idx="1536">
                  <c:v>3.1384164779535206E-2</c:v>
                </c:pt>
                <c:pt idx="1537">
                  <c:v>3.1383240645694407E-2</c:v>
                </c:pt>
                <c:pt idx="1538">
                  <c:v>3.1382340886324057E-2</c:v>
                </c:pt>
                <c:pt idx="1539">
                  <c:v>3.1381465501358882E-2</c:v>
                </c:pt>
                <c:pt idx="1540">
                  <c:v>3.1380614490736695E-2</c:v>
                </c:pt>
                <c:pt idx="1541">
                  <c:v>3.1379787854395949E-2</c:v>
                </c:pt>
                <c:pt idx="1542">
                  <c:v>3.137898559227751E-2</c:v>
                </c:pt>
                <c:pt idx="1543">
                  <c:v>3.1378207704323133E-2</c:v>
                </c:pt>
                <c:pt idx="1544">
                  <c:v>3.1377454190478056E-2</c:v>
                </c:pt>
                <c:pt idx="1545">
                  <c:v>3.1376725050686879E-2</c:v>
                </c:pt>
                <c:pt idx="1546">
                  <c:v>3.1376020284897922E-2</c:v>
                </c:pt>
                <c:pt idx="1547">
                  <c:v>3.1375339893060364E-2</c:v>
                </c:pt>
                <c:pt idx="1548">
                  <c:v>3.1374683875125375E-2</c:v>
                </c:pt>
                <c:pt idx="1549">
                  <c:v>3.1374052231045654E-2</c:v>
                </c:pt>
                <c:pt idx="1550">
                  <c:v>3.1373444960776292E-2</c:v>
                </c:pt>
                <c:pt idx="1551">
                  <c:v>3.1372862064273067E-2</c:v>
                </c:pt>
                <c:pt idx="1552">
                  <c:v>3.1372303541494576E-2</c:v>
                </c:pt>
                <c:pt idx="1553">
                  <c:v>3.13717693924003E-2</c:v>
                </c:pt>
                <c:pt idx="1554">
                  <c:v>3.1371259616952148E-2</c:v>
                </c:pt>
                <c:pt idx="1555">
                  <c:v>3.1370774215113313E-2</c:v>
                </c:pt>
                <c:pt idx="1556">
                  <c:v>3.1370313186848763E-2</c:v>
                </c:pt>
                <c:pt idx="1557">
                  <c:v>3.1369876532125862E-2</c:v>
                </c:pt>
                <c:pt idx="1558">
                  <c:v>3.136946425091286E-2</c:v>
                </c:pt>
                <c:pt idx="1559">
                  <c:v>3.1369076343180181E-2</c:v>
                </c:pt>
                <c:pt idx="1560">
                  <c:v>3.1368712808900245E-2</c:v>
                </c:pt>
                <c:pt idx="1561">
                  <c:v>3.136837364804676E-2</c:v>
                </c:pt>
                <c:pt idx="1562">
                  <c:v>3.1368058860594766E-2</c:v>
                </c:pt>
                <c:pt idx="1563">
                  <c:v>3.1367768446522795E-2</c:v>
                </c:pt>
                <c:pt idx="1564">
                  <c:v>3.1367502405808732E-2</c:v>
                </c:pt>
                <c:pt idx="1565">
                  <c:v>3.1369931207255466E-2</c:v>
                </c:pt>
                <c:pt idx="1566">
                  <c:v>3.1367043444382063E-2</c:v>
                </c:pt>
                <c:pt idx="1567">
                  <c:v>3.1366850523636379E-2</c:v>
                </c:pt>
                <c:pt idx="1568">
                  <c:v>3.1366681976183343E-2</c:v>
                </c:pt>
                <c:pt idx="1569">
                  <c:v>3.1373330427865977E-2</c:v>
                </c:pt>
                <c:pt idx="1570">
                  <c:v>3.1365058478523514E-2</c:v>
                </c:pt>
                <c:pt idx="1571">
                  <c:v>3.1366322573466665E-2</c:v>
                </c:pt>
                <c:pt idx="1572">
                  <c:v>3.1366251519079957E-2</c:v>
                </c:pt>
                <c:pt idx="1573">
                  <c:v>3.1366204837942974E-2</c:v>
                </c:pt>
                <c:pt idx="1574">
                  <c:v>3.136618253005221E-2</c:v>
                </c:pt>
                <c:pt idx="1575">
                  <c:v>3.1366184595406126E-2</c:v>
                </c:pt>
                <c:pt idx="1576">
                  <c:v>3.1366211034004721E-2</c:v>
                </c:pt>
                <c:pt idx="1577">
                  <c:v>3.1366261845849758E-2</c:v>
                </c:pt>
                <c:pt idx="1578">
                  <c:v>3.1366337030945164E-2</c:v>
                </c:pt>
                <c:pt idx="1579">
                  <c:v>3.1366436589296429E-2</c:v>
                </c:pt>
                <c:pt idx="1580">
                  <c:v>3.136656052091033E-2</c:v>
                </c:pt>
                <c:pt idx="1581">
                  <c:v>3.1366708825796071E-2</c:v>
                </c:pt>
                <c:pt idx="1582">
                  <c:v>3.1366881503964383E-2</c:v>
                </c:pt>
                <c:pt idx="1583">
                  <c:v>3.1367078555427093E-2</c:v>
                </c:pt>
                <c:pt idx="1584">
                  <c:v>3.1372838346276764E-2</c:v>
                </c:pt>
                <c:pt idx="1585">
                  <c:v>3.1367545778295924E-2</c:v>
                </c:pt>
                <c:pt idx="1586">
                  <c:v>3.1367815949735117E-2</c:v>
                </c:pt>
                <c:pt idx="1587">
                  <c:v>3.1368110494536597E-2</c:v>
                </c:pt>
                <c:pt idx="1588">
                  <c:v>3.1368429412720736E-2</c:v>
                </c:pt>
                <c:pt idx="1589">
                  <c:v>3.1368772704311175E-2</c:v>
                </c:pt>
                <c:pt idx="1590">
                  <c:v>3.136914036933245E-2</c:v>
                </c:pt>
                <c:pt idx="1591">
                  <c:v>3.1369532407810409E-2</c:v>
                </c:pt>
                <c:pt idx="1592">
                  <c:v>3.1369948819774167E-2</c:v>
                </c:pt>
                <c:pt idx="1593">
                  <c:v>3.1370389605252638E-2</c:v>
                </c:pt>
                <c:pt idx="1594">
                  <c:v>3.1370854764278241E-2</c:v>
                </c:pt>
                <c:pt idx="1595">
                  <c:v>3.1371344296884034E-2</c:v>
                </c:pt>
                <c:pt idx="1596">
                  <c:v>3.1371858203105285E-2</c:v>
                </c:pt>
                <c:pt idx="1597">
                  <c:v>3.1372396482979216E-2</c:v>
                </c:pt>
                <c:pt idx="1598">
                  <c:v>3.1372959136543727E-2</c:v>
                </c:pt>
                <c:pt idx="1599">
                  <c:v>3.1373546163839978E-2</c:v>
                </c:pt>
                <c:pt idx="1600">
                  <c:v>3.1374157564910021E-2</c:v>
                </c:pt>
                <c:pt idx="1601">
                  <c:v>3.1374793339797223E-2</c:v>
                </c:pt>
                <c:pt idx="1602">
                  <c:v>3.1375453488548234E-2</c:v>
                </c:pt>
                <c:pt idx="1603">
                  <c:v>3.1376138011209469E-2</c:v>
                </c:pt>
                <c:pt idx="1604">
                  <c:v>3.1376846907830873E-2</c:v>
                </c:pt>
                <c:pt idx="1605">
                  <c:v>3.1377580178463031E-2</c:v>
                </c:pt>
                <c:pt idx="1606">
                  <c:v>3.1378337823158943E-2</c:v>
                </c:pt>
                <c:pt idx="1607">
                  <c:v>3.1379119841972489E-2</c:v>
                </c:pt>
                <c:pt idx="1608">
                  <c:v>3.1379926234960158E-2</c:v>
                </c:pt>
                <c:pt idx="1609">
                  <c:v>3.1380757002180001E-2</c:v>
                </c:pt>
                <c:pt idx="1610">
                  <c:v>3.1381612143692013E-2</c:v>
                </c:pt>
                <c:pt idx="1611">
                  <c:v>3.1382491659556859E-2</c:v>
                </c:pt>
                <c:pt idx="1612">
                  <c:v>3.1383395549838058E-2</c:v>
                </c:pt>
                <c:pt idx="1613">
                  <c:v>3.138432381460065E-2</c:v>
                </c:pt>
                <c:pt idx="1614">
                  <c:v>3.1385276453911426E-2</c:v>
                </c:pt>
                <c:pt idx="1615">
                  <c:v>3.1389275451343221E-2</c:v>
                </c:pt>
                <c:pt idx="1616">
                  <c:v>3.1387254856452183E-2</c:v>
                </c:pt>
                <c:pt idx="1617">
                  <c:v>3.1391316882228702E-2</c:v>
                </c:pt>
                <c:pt idx="1618">
                  <c:v>3.1389330758029722E-2</c:v>
                </c:pt>
                <c:pt idx="1619">
                  <c:v>3.1390405271142507E-2</c:v>
                </c:pt>
                <c:pt idx="1620">
                  <c:v>3.1391504159240177E-2</c:v>
                </c:pt>
                <c:pt idx="1621">
                  <c:v>3.1392627422402002E-2</c:v>
                </c:pt>
                <c:pt idx="1622">
                  <c:v>3.1394609725959033E-2</c:v>
                </c:pt>
                <c:pt idx="1623">
                  <c:v>3.1398026274475715E-2</c:v>
                </c:pt>
                <c:pt idx="1624">
                  <c:v>3.1400686960437019E-2</c:v>
                </c:pt>
                <c:pt idx="1625">
                  <c:v>3.1400457773909339E-2</c:v>
                </c:pt>
                <c:pt idx="1626">
                  <c:v>3.1401710093139891E-2</c:v>
                </c:pt>
                <c:pt idx="1627">
                  <c:v>3.1402986792166063E-2</c:v>
                </c:pt>
                <c:pt idx="1628">
                  <c:v>3.1404287871080204E-2</c:v>
                </c:pt>
                <c:pt idx="1629">
                  <c:v>3.1407079712085499E-2</c:v>
                </c:pt>
                <c:pt idx="1630">
                  <c:v>3.1406963168951176E-2</c:v>
                </c:pt>
                <c:pt idx="1631">
                  <c:v>3.140833738810099E-2</c:v>
                </c:pt>
                <c:pt idx="1632">
                  <c:v>3.1409735987524945E-2</c:v>
                </c:pt>
                <c:pt idx="1633">
                  <c:v>3.1411158967325208E-2</c:v>
                </c:pt>
                <c:pt idx="1634">
                  <c:v>3.1412606327603482E-2</c:v>
                </c:pt>
                <c:pt idx="1635">
                  <c:v>3.1415555627334509E-2</c:v>
                </c:pt>
                <c:pt idx="1636">
                  <c:v>3.1414959829466099E-2</c:v>
                </c:pt>
                <c:pt idx="1637">
                  <c:v>3.1417094692364318E-2</c:v>
                </c:pt>
                <c:pt idx="1638">
                  <c:v>3.1418639575619758E-2</c:v>
                </c:pt>
                <c:pt idx="1639">
                  <c:v>3.1420208839894465E-2</c:v>
                </c:pt>
                <c:pt idx="1640">
                  <c:v>3.1423289416110202E-2</c:v>
                </c:pt>
                <c:pt idx="1641">
                  <c:v>3.1423420511955624E-2</c:v>
                </c:pt>
                <c:pt idx="1642">
                  <c:v>3.142506291997426E-2</c:v>
                </c:pt>
                <c:pt idx="1643">
                  <c:v>3.1428222288769674E-2</c:v>
                </c:pt>
                <c:pt idx="1644">
                  <c:v>3.1428420880580947E-2</c:v>
                </c:pt>
                <c:pt idx="1645">
                  <c:v>3.1430136433411644E-2</c:v>
                </c:pt>
                <c:pt idx="1646">
                  <c:v>3.1431876368091902E-2</c:v>
                </c:pt>
                <c:pt idx="1647">
                  <c:v>3.1433640684747181E-2</c:v>
                </c:pt>
                <c:pt idx="1648">
                  <c:v>3.1435429383505333E-2</c:v>
                </c:pt>
                <c:pt idx="1649">
                  <c:v>3.143724246449553E-2</c:v>
                </c:pt>
                <c:pt idx="1650">
                  <c:v>3.1439079927848446E-2</c:v>
                </c:pt>
                <c:pt idx="1651">
                  <c:v>3.1440941773696947E-2</c:v>
                </c:pt>
                <c:pt idx="1652">
                  <c:v>3.1444337641012989E-2</c:v>
                </c:pt>
                <c:pt idx="1653">
                  <c:v>3.1444738613421529E-2</c:v>
                </c:pt>
                <c:pt idx="1654">
                  <c:v>3.1446673607571182E-2</c:v>
                </c:pt>
                <c:pt idx="1655">
                  <c:v>3.1448632984765301E-2</c:v>
                </c:pt>
                <c:pt idx="1656">
                  <c:v>3.145213402100111E-2</c:v>
                </c:pt>
                <c:pt idx="1657">
                  <c:v>3.1454144079258999E-2</c:v>
                </c:pt>
                <c:pt idx="1658">
                  <c:v>3.1454657416038055E-2</c:v>
                </c:pt>
                <c:pt idx="1659">
                  <c:v>3.145671415564829E-2</c:v>
                </c:pt>
                <c:pt idx="1660">
                  <c:v>3.1458794251860399E-2</c:v>
                </c:pt>
                <c:pt idx="1661">
                  <c:v>3.1456319392643727E-2</c:v>
                </c:pt>
                <c:pt idx="1662">
                  <c:v>3.1464548016619749E-2</c:v>
                </c:pt>
                <c:pt idx="1663">
                  <c:v>3.1465164409815317E-2</c:v>
                </c:pt>
                <c:pt idx="1664">
                  <c:v>3.1467327662107164E-2</c:v>
                </c:pt>
                <c:pt idx="1665">
                  <c:v>3.1469509135800294E-2</c:v>
                </c:pt>
                <c:pt idx="1666">
                  <c:v>3.1471707803832454E-2</c:v>
                </c:pt>
                <c:pt idx="1667">
                  <c:v>3.1473343602381347E-2</c:v>
                </c:pt>
                <c:pt idx="1668">
                  <c:v>3.1476152614622402E-2</c:v>
                </c:pt>
                <c:pt idx="1669">
                  <c:v>3.1478396703213868E-2</c:v>
                </c:pt>
                <c:pt idx="1670">
                  <c:v>3.1480653877811508E-2</c:v>
                </c:pt>
                <c:pt idx="1671">
                  <c:v>3.1482923111311248E-2</c:v>
                </c:pt>
                <c:pt idx="1672">
                  <c:v>3.1485203376599449E-2</c:v>
                </c:pt>
                <c:pt idx="1673">
                  <c:v>3.1487493646554607E-2</c:v>
                </c:pt>
                <c:pt idx="1674">
                  <c:v>3.1489792894045646E-2</c:v>
                </c:pt>
                <c:pt idx="1675">
                  <c:v>3.1492100091932332E-2</c:v>
                </c:pt>
                <c:pt idx="1676">
                  <c:v>3.1494414213065744E-2</c:v>
                </c:pt>
                <c:pt idx="1677">
                  <c:v>3.1498268630566532E-2</c:v>
                </c:pt>
                <c:pt idx="1678">
                  <c:v>3.1499059116429265E-2</c:v>
                </c:pt>
                <c:pt idx="1679">
                  <c:v>3.150138784431445E-2</c:v>
                </c:pt>
                <c:pt idx="1680">
                  <c:v>3.1503719386756723E-2</c:v>
                </c:pt>
                <c:pt idx="1681">
                  <c:v>3.1507585021218948E-2</c:v>
                </c:pt>
                <c:pt idx="1682">
                  <c:v>3.1508386806518796E-2</c:v>
                </c:pt>
                <c:pt idx="1683">
                  <c:v>3.1510720629418093E-2</c:v>
                </c:pt>
                <c:pt idx="1684">
                  <c:v>3.1513053158034342E-2</c:v>
                </c:pt>
                <c:pt idx="1685">
                  <c:v>3.1515383365132793E-2</c:v>
                </c:pt>
                <c:pt idx="1686">
                  <c:v>3.1517710223471281E-2</c:v>
                </c:pt>
                <c:pt idx="1687">
                  <c:v>3.1518305104611663E-2</c:v>
                </c:pt>
                <c:pt idx="1688">
                  <c:v>3.1522349784846145E-2</c:v>
                </c:pt>
                <c:pt idx="1689">
                  <c:v>3.1524660433349637E-2</c:v>
                </c:pt>
                <c:pt idx="1690">
                  <c:v>3.1528486675558014E-2</c:v>
                </c:pt>
                <c:pt idx="1691">
                  <c:v>3.1529258329585585E-2</c:v>
                </c:pt>
                <c:pt idx="1692">
                  <c:v>3.15330638133468E-2</c:v>
                </c:pt>
                <c:pt idx="1693">
                  <c:v>3.1533818176149135E-2</c:v>
                </c:pt>
                <c:pt idx="1694">
                  <c:v>3.1536081262528361E-2</c:v>
                </c:pt>
                <c:pt idx="1695">
                  <c:v>3.1539847517919224E-2</c:v>
                </c:pt>
                <c:pt idx="1696">
                  <c:v>3.1540568624854222E-2</c:v>
                </c:pt>
                <c:pt idx="1697">
                  <c:v>3.1542790846122916E-2</c:v>
                </c:pt>
                <c:pt idx="1698">
                  <c:v>3.1544997390997143E-2</c:v>
                </c:pt>
                <c:pt idx="1699">
                  <c:v>3.1547187232116698E-2</c:v>
                </c:pt>
                <c:pt idx="1700">
                  <c:v>3.1544836666860539E-2</c:v>
                </c:pt>
                <c:pt idx="1701">
                  <c:v>3.1551512693613906E-2</c:v>
                </c:pt>
                <c:pt idx="1702">
                  <c:v>3.1553646259233015E-2</c:v>
                </c:pt>
                <c:pt idx="1703">
                  <c:v>3.1555759011579927E-2</c:v>
                </c:pt>
                <c:pt idx="1704">
                  <c:v>3.1557849923256755E-2</c:v>
                </c:pt>
                <c:pt idx="1705">
                  <c:v>3.1559917966858184E-2</c:v>
                </c:pt>
                <c:pt idx="1706">
                  <c:v>3.1561962114971961E-2</c:v>
                </c:pt>
                <c:pt idx="1707">
                  <c:v>3.1563981340179272E-2</c:v>
                </c:pt>
                <c:pt idx="1708">
                  <c:v>3.1567467096043154E-2</c:v>
                </c:pt>
                <c:pt idx="1709">
                  <c:v>3.1563468657044867E-2</c:v>
                </c:pt>
                <c:pt idx="1710">
                  <c:v>3.1569879204079644E-2</c:v>
                </c:pt>
                <c:pt idx="1711">
                  <c:v>3.1571788495295017E-2</c:v>
                </c:pt>
                <c:pt idx="1712">
                  <c:v>3.1573668326915737E-2</c:v>
                </c:pt>
                <c:pt idx="1713">
                  <c:v>3.1575518685300834E-2</c:v>
                </c:pt>
                <c:pt idx="1714">
                  <c:v>3.1577339570288035E-2</c:v>
                </c:pt>
                <c:pt idx="1715">
                  <c:v>3.1580609866989053E-2</c:v>
                </c:pt>
                <c:pt idx="1716">
                  <c:v>3.1580892919435818E-2</c:v>
                </c:pt>
                <c:pt idx="1717">
                  <c:v>3.1582625383285802E-2</c:v>
                </c:pt>
                <c:pt idx="1718">
                  <c:v>3.1584328373118011E-2</c:v>
                </c:pt>
                <c:pt idx="1719">
                  <c:v>3.1587472945359449E-2</c:v>
                </c:pt>
                <c:pt idx="1720">
                  <c:v>3.1587645930134252E-2</c:v>
                </c:pt>
                <c:pt idx="1721">
                  <c:v>3.1589260497029037E-2</c:v>
                </c:pt>
                <c:pt idx="1722">
                  <c:v>3.1586449483725604E-2</c:v>
                </c:pt>
                <c:pt idx="1723">
                  <c:v>3.1592401206886667E-2</c:v>
                </c:pt>
                <c:pt idx="1724">
                  <c:v>3.1593927349575078E-2</c:v>
                </c:pt>
                <c:pt idx="1725">
                  <c:v>3.1595424017258379E-2</c:v>
                </c:pt>
                <c:pt idx="1726">
                  <c:v>3.1594597844685421E-2</c:v>
                </c:pt>
                <c:pt idx="1727">
                  <c:v>3.1596026893565089E-2</c:v>
                </c:pt>
                <c:pt idx="1728">
                  <c:v>3.1597426472099906E-2</c:v>
                </c:pt>
                <c:pt idx="1729">
                  <c:v>3.1598989904133165E-2</c:v>
                </c:pt>
                <c:pt idx="1730">
                  <c:v>3.1600137217651876E-2</c:v>
                </c:pt>
                <c:pt idx="1731">
                  <c:v>3.1601448384433385E-2</c:v>
                </c:pt>
                <c:pt idx="1732">
                  <c:v>3.1602730080399183E-2</c:v>
                </c:pt>
                <c:pt idx="1733">
                  <c:v>3.1604158788933238E-2</c:v>
                </c:pt>
                <c:pt idx="1734">
                  <c:v>3.1605205059441276E-2</c:v>
                </c:pt>
                <c:pt idx="1735">
                  <c:v>3.1606398342302514E-2</c:v>
                </c:pt>
                <c:pt idx="1736">
                  <c:v>3.1607562153917919E-2</c:v>
                </c:pt>
                <c:pt idx="1737">
                  <c:v>3.1608696494187197E-2</c:v>
                </c:pt>
                <c:pt idx="1738">
                  <c:v>3.1609801363010698E-2</c:v>
                </c:pt>
                <c:pt idx="1739">
                  <c:v>3.1610876760293151E-2</c:v>
                </c:pt>
                <c:pt idx="1740">
                  <c:v>3.1611922685941055E-2</c:v>
                </c:pt>
                <c:pt idx="1741">
                  <c:v>3.1612939139863509E-2</c:v>
                </c:pt>
                <c:pt idx="1742">
                  <c:v>3.1614202703658036E-2</c:v>
                </c:pt>
                <c:pt idx="1743">
                  <c:v>3.1614883632181463E-2</c:v>
                </c:pt>
                <c:pt idx="1744">
                  <c:v>3.1615941841416549E-2</c:v>
                </c:pt>
                <c:pt idx="1745">
                  <c:v>3.1616710236571401E-2</c:v>
                </c:pt>
                <c:pt idx="1746">
                  <c:v>3.1617579330593351E-2</c:v>
                </c:pt>
                <c:pt idx="1747">
                  <c:v>3.1618536492471004E-2</c:v>
                </c:pt>
                <c:pt idx="1748">
                  <c:v>3.1619229101913893E-2</c:v>
                </c:pt>
                <c:pt idx="1749">
                  <c:v>3.1620009779069473E-2</c:v>
                </c:pt>
                <c:pt idx="1750">
                  <c:v>3.1620760983796611E-2</c:v>
                </c:pt>
                <c:pt idx="1751">
                  <c:v>3.162148271603113E-2</c:v>
                </c:pt>
                <c:pt idx="1752">
                  <c:v>3.1622174975709537E-2</c:v>
                </c:pt>
                <c:pt idx="1753">
                  <c:v>3.1622837762772027E-2</c:v>
                </c:pt>
                <c:pt idx="1754">
                  <c:v>3.1623471077161014E-2</c:v>
                </c:pt>
                <c:pt idx="1755">
                  <c:v>3.1624074918821084E-2</c:v>
                </c:pt>
                <c:pt idx="1756">
                  <c:v>3.1624649287700556E-2</c:v>
                </c:pt>
                <c:pt idx="1757">
                  <c:v>3.162519418374906E-2</c:v>
                </c:pt>
                <c:pt idx="1758">
                  <c:v>3.1625709606919065E-2</c:v>
                </c:pt>
                <c:pt idx="1759">
                  <c:v>3.1626195557166344E-2</c:v>
                </c:pt>
                <c:pt idx="1760">
                  <c:v>3.1626714839529863E-2</c:v>
                </c:pt>
                <c:pt idx="1761">
                  <c:v>3.1627137633374512E-2</c:v>
                </c:pt>
                <c:pt idx="1762">
                  <c:v>3.1627476569960483E-2</c:v>
                </c:pt>
                <c:pt idx="1763">
                  <c:v>3.1627844628119121E-2</c:v>
                </c:pt>
                <c:pt idx="1764">
                  <c:v>3.1628183213169306E-2</c:v>
                </c:pt>
                <c:pt idx="1765">
                  <c:v>3.1628492325081484E-2</c:v>
                </c:pt>
                <c:pt idx="1766">
                  <c:v>3.1628771963829148E-2</c:v>
                </c:pt>
                <c:pt idx="1767">
                  <c:v>3.1629055461348747E-2</c:v>
                </c:pt>
                <c:pt idx="1768">
                  <c:v>3.1629242821735459E-2</c:v>
                </c:pt>
                <c:pt idx="1769">
                  <c:v>3.1629434040853367E-2</c:v>
                </c:pt>
                <c:pt idx="1770">
                  <c:v>3.162959578672464E-2</c:v>
                </c:pt>
                <c:pt idx="1771">
                  <c:v>3.1629744549441854E-2</c:v>
                </c:pt>
                <c:pt idx="1772">
                  <c:v>3.1629830858674275E-2</c:v>
                </c:pt>
                <c:pt idx="1773">
                  <c:v>3.1629904184732043E-2</c:v>
                </c:pt>
                <c:pt idx="1774">
                  <c:v>3.1629948037502444E-2</c:v>
                </c:pt>
                <c:pt idx="1775">
                  <c:v>3.1629962416981537E-2</c:v>
                </c:pt>
                <c:pt idx="1776">
                  <c:v>3.162994732316865E-2</c:v>
                </c:pt>
                <c:pt idx="1777">
                  <c:v>3.1629902756064233E-2</c:v>
                </c:pt>
                <c:pt idx="1778">
                  <c:v>3.1629815732491663E-2</c:v>
                </c:pt>
                <c:pt idx="1779">
                  <c:v>3.1629708008351479E-2</c:v>
                </c:pt>
                <c:pt idx="1780">
                  <c:v>3.1629570810940567E-2</c:v>
                </c:pt>
                <c:pt idx="1781">
                  <c:v>3.1629404140271634E-2</c:v>
                </c:pt>
                <c:pt idx="1782">
                  <c:v>3.1629207996358683E-2</c:v>
                </c:pt>
                <c:pt idx="1783">
                  <c:v>3.1628982379218594E-2</c:v>
                </c:pt>
                <c:pt idx="1784">
                  <c:v>3.1628727288871498E-2</c:v>
                </c:pt>
                <c:pt idx="1785">
                  <c:v>3.1628442725339309E-2</c:v>
                </c:pt>
                <c:pt idx="1786">
                  <c:v>3.1628128688646548E-2</c:v>
                </c:pt>
                <c:pt idx="1787">
                  <c:v>3.1627785178820811E-2</c:v>
                </c:pt>
                <c:pt idx="1788">
                  <c:v>3.1627412195891672E-2</c:v>
                </c:pt>
                <c:pt idx="1789">
                  <c:v>3.1627009739891528E-2</c:v>
                </c:pt>
                <c:pt idx="1790">
                  <c:v>3.1626577810855427E-2</c:v>
                </c:pt>
                <c:pt idx="1791">
                  <c:v>3.1626116408821042E-2</c:v>
                </c:pt>
                <c:pt idx="1792">
                  <c:v>3.1625479870435638E-2</c:v>
                </c:pt>
                <c:pt idx="1793">
                  <c:v>3.1624951101702513E-2</c:v>
                </c:pt>
                <c:pt idx="1794">
                  <c:v>3.1624392860111913E-2</c:v>
                </c:pt>
                <c:pt idx="1795">
                  <c:v>3.1623805145712905E-2</c:v>
                </c:pt>
                <c:pt idx="1796">
                  <c:v>3.1623187958556294E-2</c:v>
                </c:pt>
                <c:pt idx="1797">
                  <c:v>3.162254129869551E-2</c:v>
                </c:pt>
                <c:pt idx="1798">
                  <c:v>3.1621865166187063E-2</c:v>
                </c:pt>
                <c:pt idx="1799">
                  <c:v>3.1621159561089643E-2</c:v>
                </c:pt>
                <c:pt idx="1800">
                  <c:v>3.1620424483464353E-2</c:v>
                </c:pt>
                <c:pt idx="1801">
                  <c:v>3.1619659933375142E-2</c:v>
                </c:pt>
                <c:pt idx="1802">
                  <c:v>3.1618865910888368E-2</c:v>
                </c:pt>
                <c:pt idx="1803">
                  <c:v>3.1618042416073015E-2</c:v>
                </c:pt>
                <c:pt idx="1804">
                  <c:v>3.1621069406597029E-2</c:v>
                </c:pt>
                <c:pt idx="1805">
                  <c:v>3.1616307009745444E-2</c:v>
                </c:pt>
                <c:pt idx="1806">
                  <c:v>3.1615395098383674E-2</c:v>
                </c:pt>
                <c:pt idx="1807">
                  <c:v>3.1614453714995119E-2</c:v>
                </c:pt>
                <c:pt idx="1808">
                  <c:v>3.1613482859661243E-2</c:v>
                </c:pt>
                <c:pt idx="1809">
                  <c:v>3.1612482532466353E-2</c:v>
                </c:pt>
                <c:pt idx="1810">
                  <c:v>3.1611452733497185E-2</c:v>
                </c:pt>
                <c:pt idx="1811">
                  <c:v>3.1610393462843965E-2</c:v>
                </c:pt>
                <c:pt idx="1812">
                  <c:v>3.1609304720597579E-2</c:v>
                </c:pt>
                <c:pt idx="1813">
                  <c:v>3.1608186506853077E-2</c:v>
                </c:pt>
                <c:pt idx="1814">
                  <c:v>3.1607038821707914E-2</c:v>
                </c:pt>
                <c:pt idx="1815">
                  <c:v>3.1605861665261512E-2</c:v>
                </c:pt>
                <c:pt idx="1816">
                  <c:v>3.1604655037615927E-2</c:v>
                </c:pt>
                <c:pt idx="1817">
                  <c:v>3.1603418938876512E-2</c:v>
                </c:pt>
                <c:pt idx="1818">
                  <c:v>3.1602153369149906E-2</c:v>
                </c:pt>
                <c:pt idx="1819">
                  <c:v>3.1600858328546713E-2</c:v>
                </c:pt>
                <c:pt idx="1820">
                  <c:v>3.159953381717906E-2</c:v>
                </c:pt>
                <c:pt idx="1821">
                  <c:v>3.1598179835162145E-2</c:v>
                </c:pt>
                <c:pt idx="1822">
                  <c:v>3.1596796382613132E-2</c:v>
                </c:pt>
                <c:pt idx="1823">
                  <c:v>3.1595383459652689E-2</c:v>
                </c:pt>
                <c:pt idx="1824">
                  <c:v>3.1593941066403688E-2</c:v>
                </c:pt>
                <c:pt idx="1825">
                  <c:v>3.1594749965598336E-2</c:v>
                </c:pt>
                <c:pt idx="1826">
                  <c:v>3.1590967869542373E-2</c:v>
                </c:pt>
                <c:pt idx="1827">
                  <c:v>3.1589437066188705E-2</c:v>
                </c:pt>
                <c:pt idx="1828">
                  <c:v>3.1587876793062443E-2</c:v>
                </c:pt>
                <c:pt idx="1829">
                  <c:v>3.1585365394651128E-2</c:v>
                </c:pt>
                <c:pt idx="1830">
                  <c:v>3.1586905146401473E-2</c:v>
                </c:pt>
                <c:pt idx="1831">
                  <c:v>3.1583019156418389E-2</c:v>
                </c:pt>
                <c:pt idx="1832">
                  <c:v>3.1581341005583657E-2</c:v>
                </c:pt>
                <c:pt idx="1833">
                  <c:v>3.1579633385679769E-2</c:v>
                </c:pt>
                <c:pt idx="1834">
                  <c:v>3.1577896296855208E-2</c:v>
                </c:pt>
                <c:pt idx="1835">
                  <c:v>3.1576129739260862E-2</c:v>
                </c:pt>
                <c:pt idx="1836">
                  <c:v>3.1574333713050039E-2</c:v>
                </c:pt>
                <c:pt idx="1837">
                  <c:v>3.1572508218378446E-2</c:v>
                </c:pt>
                <c:pt idx="1838">
                  <c:v>3.1570653255405305E-2</c:v>
                </c:pt>
                <c:pt idx="1839">
                  <c:v>3.1572415150263419E-2</c:v>
                </c:pt>
                <c:pt idx="1840">
                  <c:v>3.1570494439448676E-2</c:v>
                </c:pt>
                <c:pt idx="1841">
                  <c:v>3.1568544253258966E-2</c:v>
                </c:pt>
                <c:pt idx="1842">
                  <c:v>3.1566564591866325E-2</c:v>
                </c:pt>
                <c:pt idx="1843">
                  <c:v>3.1564555455443441E-2</c:v>
                </c:pt>
                <c:pt idx="1844">
                  <c:v>3.1562516844166701E-2</c:v>
                </c:pt>
                <c:pt idx="1845">
                  <c:v>3.15616502381761E-2</c:v>
                </c:pt>
                <c:pt idx="1846">
                  <c:v>3.1558351197767349E-2</c:v>
                </c:pt>
                <c:pt idx="1847">
                  <c:v>3.1552632542489321E-2</c:v>
                </c:pt>
                <c:pt idx="1848">
                  <c:v>3.1554067654127126E-2</c:v>
                </c:pt>
                <c:pt idx="1849">
                  <c:v>3.1551881671309324E-2</c:v>
                </c:pt>
                <c:pt idx="1850">
                  <c:v>3.1549666214746988E-2</c:v>
                </c:pt>
                <c:pt idx="1851">
                  <c:v>3.1548609008194006E-2</c:v>
                </c:pt>
                <c:pt idx="1852">
                  <c:v>3.1545146881168752E-2</c:v>
                </c:pt>
                <c:pt idx="1853">
                  <c:v>3.1542843004548397E-2</c:v>
                </c:pt>
                <c:pt idx="1854">
                  <c:v>3.1540509654975277E-2</c:v>
                </c:pt>
                <c:pt idx="1855">
                  <c:v>3.1538146832653782E-2</c:v>
                </c:pt>
                <c:pt idx="1856">
                  <c:v>3.1536930728548358E-2</c:v>
                </c:pt>
                <c:pt idx="1857">
                  <c:v>3.1533332770595446E-2</c:v>
                </c:pt>
                <c:pt idx="1858">
                  <c:v>3.1530881531280655E-2</c:v>
                </c:pt>
                <c:pt idx="1859">
                  <c:v>3.1528400820060518E-2</c:v>
                </c:pt>
                <c:pt idx="1860">
                  <c:v>3.1522388942912836E-2</c:v>
                </c:pt>
                <c:pt idx="1861">
                  <c:v>3.1523350982776095E-2</c:v>
                </c:pt>
                <c:pt idx="1862">
                  <c:v>3.152078185715429E-2</c:v>
                </c:pt>
                <c:pt idx="1863">
                  <c:v>3.1518183260511208E-2</c:v>
                </c:pt>
                <c:pt idx="1864">
                  <c:v>3.1516712800878539E-2</c:v>
                </c:pt>
                <c:pt idx="1865">
                  <c:v>3.1514052928735943E-2</c:v>
                </c:pt>
                <c:pt idx="1866">
                  <c:v>3.151021064674616E-2</c:v>
                </c:pt>
                <c:pt idx="1867">
                  <c:v>3.1507494168321569E-2</c:v>
                </c:pt>
                <c:pt idx="1868">
                  <c:v>3.1504748220039333E-2</c:v>
                </c:pt>
                <c:pt idx="1869">
                  <c:v>3.1501972802140787E-2</c:v>
                </c:pt>
                <c:pt idx="1870">
                  <c:v>3.1500311480288957E-2</c:v>
                </c:pt>
                <c:pt idx="1871">
                  <c:v>3.1496333558467891E-2</c:v>
                </c:pt>
                <c:pt idx="1872">
                  <c:v>3.1493469733187493E-2</c:v>
                </c:pt>
                <c:pt idx="1873">
                  <c:v>3.1490576439278037E-2</c:v>
                </c:pt>
                <c:pt idx="1874">
                  <c:v>3.1487653676992799E-2</c:v>
                </c:pt>
                <c:pt idx="1875">
                  <c:v>3.1484701446587438E-2</c:v>
                </c:pt>
                <c:pt idx="1876">
                  <c:v>3.148171974832132E-2</c:v>
                </c:pt>
                <c:pt idx="1877">
                  <c:v>3.1477149116790157E-2</c:v>
                </c:pt>
                <c:pt idx="1878">
                  <c:v>3.1475667949251405E-2</c:v>
                </c:pt>
                <c:pt idx="1879">
                  <c:v>3.1472597848978053E-2</c:v>
                </c:pt>
                <c:pt idx="1880">
                  <c:v>3.1469498281903527E-2</c:v>
                </c:pt>
                <c:pt idx="1881">
                  <c:v>3.1468604259425166E-2</c:v>
                </c:pt>
                <c:pt idx="1882">
                  <c:v>3.1459864129113863E-2</c:v>
                </c:pt>
                <c:pt idx="1883">
                  <c:v>3.1460022782597685E-2</c:v>
                </c:pt>
                <c:pt idx="1884">
                  <c:v>3.1457915801493715E-2</c:v>
                </c:pt>
                <c:pt idx="1885">
                  <c:v>3.1453558454098238E-2</c:v>
                </c:pt>
                <c:pt idx="1886">
                  <c:v>3.1450282092004872E-2</c:v>
                </c:pt>
                <c:pt idx="1887">
                  <c:v>3.1446976265064638E-2</c:v>
                </c:pt>
                <c:pt idx="1888">
                  <c:v>3.1443640973566216E-2</c:v>
                </c:pt>
                <c:pt idx="1889">
                  <c:v>3.1441374723270375E-2</c:v>
                </c:pt>
                <c:pt idx="1890">
                  <c:v>3.1436881998066928E-2</c:v>
                </c:pt>
                <c:pt idx="1891">
                  <c:v>3.1430176177575861E-2</c:v>
                </c:pt>
                <c:pt idx="1892">
                  <c:v>3.1426730232699124E-2</c:v>
                </c:pt>
                <c:pt idx="1893">
                  <c:v>3.1423254832181835E-2</c:v>
                </c:pt>
                <c:pt idx="1894">
                  <c:v>3.1419749976325996E-2</c:v>
                </c:pt>
                <c:pt idx="1895">
                  <c:v>3.1416215665436016E-2</c:v>
                </c:pt>
                <c:pt idx="1896">
                  <c:v>3.1416979631453623E-2</c:v>
                </c:pt>
                <c:pt idx="1897">
                  <c:v>3.1409058679784004E-2</c:v>
                </c:pt>
                <c:pt idx="1898">
                  <c:v>3.1405436005643494E-2</c:v>
                </c:pt>
                <c:pt idx="1899">
                  <c:v>3.140178387771235E-2</c:v>
                </c:pt>
                <c:pt idx="1900">
                  <c:v>3.1398102296307247E-2</c:v>
                </c:pt>
                <c:pt idx="1901">
                  <c:v>3.1394391261747923E-2</c:v>
                </c:pt>
                <c:pt idx="1902">
                  <c:v>3.139065077435698E-2</c:v>
                </c:pt>
                <c:pt idx="1903">
                  <c:v>3.1386880834458966E-2</c:v>
                </c:pt>
                <c:pt idx="1904">
                  <c:v>3.1383081442381958E-2</c:v>
                </c:pt>
                <c:pt idx="1905">
                  <c:v>3.1379252598455115E-2</c:v>
                </c:pt>
                <c:pt idx="1906">
                  <c:v>3.1375394303011318E-2</c:v>
                </c:pt>
                <c:pt idx="1907">
                  <c:v>3.1371506556385653E-2</c:v>
                </c:pt>
                <c:pt idx="1908">
                  <c:v>3.1367589358915801E-2</c:v>
                </c:pt>
                <c:pt idx="1909">
                  <c:v>3.1363642710941678E-2</c:v>
                </c:pt>
                <c:pt idx="1910">
                  <c:v>3.1359666612806661E-2</c:v>
                </c:pt>
                <c:pt idx="1911">
                  <c:v>3.1355661064855697E-2</c:v>
                </c:pt>
                <c:pt idx="1912">
                  <c:v>3.1351626067436106E-2</c:v>
                </c:pt>
                <c:pt idx="1913">
                  <c:v>3.1347561620899189E-2</c:v>
                </c:pt>
                <c:pt idx="1914">
                  <c:v>3.1343467725597519E-2</c:v>
                </c:pt>
                <c:pt idx="1915">
                  <c:v>3.1339344381886777E-2</c:v>
                </c:pt>
                <c:pt idx="1916">
                  <c:v>3.1335191590124802E-2</c:v>
                </c:pt>
                <c:pt idx="1917">
                  <c:v>3.1331009350672512E-2</c:v>
                </c:pt>
                <c:pt idx="1918">
                  <c:v>3.1326797663893013E-2</c:v>
                </c:pt>
                <c:pt idx="1919">
                  <c:v>3.1322556548161531E-2</c:v>
                </c:pt>
                <c:pt idx="1920">
                  <c:v>3.1318286324357604E-2</c:v>
                </c:pt>
                <c:pt idx="1921">
                  <c:v>3.1313987564362843E-2</c:v>
                </c:pt>
                <c:pt idx="1922">
                  <c:v>3.1309660847649488E-2</c:v>
                </c:pt>
                <c:pt idx="1923">
                  <c:v>3.1305306753682802E-2</c:v>
                </c:pt>
                <c:pt idx="1924">
                  <c:v>3.1300925861919036E-2</c:v>
                </c:pt>
                <c:pt idx="1925">
                  <c:v>3.1296518751808104E-2</c:v>
                </c:pt>
                <c:pt idx="1926">
                  <c:v>3.1292086002790508E-2</c:v>
                </c:pt>
                <c:pt idx="1927">
                  <c:v>3.1290655429168743E-2</c:v>
                </c:pt>
                <c:pt idx="1928">
                  <c:v>3.1283145905760708E-2</c:v>
                </c:pt>
                <c:pt idx="1929">
                  <c:v>3.1280004780834571E-2</c:v>
                </c:pt>
                <c:pt idx="1930">
                  <c:v>3.1274110206195048E-2</c:v>
                </c:pt>
                <c:pt idx="1931">
                  <c:v>3.1269557953975374E-2</c:v>
                </c:pt>
                <c:pt idx="1932">
                  <c:v>3.1264983539321403E-2</c:v>
                </c:pt>
                <c:pt idx="1933">
                  <c:v>3.1260387541614497E-2</c:v>
                </c:pt>
                <c:pt idx="1934">
                  <c:v>3.1254111530587478E-2</c:v>
                </c:pt>
                <c:pt idx="1935">
                  <c:v>3.1252461642272078E-2</c:v>
                </c:pt>
                <c:pt idx="1936">
                  <c:v>3.1248793934212E-2</c:v>
                </c:pt>
                <c:pt idx="1937">
                  <c:v>3.1243117219956481E-2</c:v>
                </c:pt>
                <c:pt idx="1938">
                  <c:v>3.1238416969090684E-2</c:v>
                </c:pt>
                <c:pt idx="1939">
                  <c:v>3.1233698793444974E-2</c:v>
                </c:pt>
                <c:pt idx="1940">
                  <c:v>3.1228963269275122E-2</c:v>
                </c:pt>
                <c:pt idx="1941">
                  <c:v>3.1225200194581075E-2</c:v>
                </c:pt>
                <c:pt idx="1942">
                  <c:v>3.1219442480342516E-2</c:v>
                </c:pt>
                <c:pt idx="1943">
                  <c:v>3.1214658368042523E-2</c:v>
                </c:pt>
                <c:pt idx="1944">
                  <c:v>3.1209859212145204E-2</c:v>
                </c:pt>
                <c:pt idx="1945">
                  <c:v>3.1205045588857335E-2</c:v>
                </c:pt>
                <c:pt idx="1946">
                  <c:v>3.1201202672339758E-2</c:v>
                </c:pt>
                <c:pt idx="1947">
                  <c:v>3.119242588805704E-2</c:v>
                </c:pt>
                <c:pt idx="1948">
                  <c:v>3.1185779541399377E-2</c:v>
                </c:pt>
                <c:pt idx="1949">
                  <c:v>3.118565794556186E-2</c:v>
                </c:pt>
                <c:pt idx="1950">
                  <c:v>3.1180780628051123E-2</c:v>
                </c:pt>
                <c:pt idx="1951">
                  <c:v>3.117589230016761E-2</c:v>
                </c:pt>
                <c:pt idx="1952">
                  <c:v>3.1171973797528615E-2</c:v>
                </c:pt>
                <c:pt idx="1953">
                  <c:v>3.1166084917802421E-2</c:v>
                </c:pt>
                <c:pt idx="1954">
                  <c:v>3.1161167015553496E-2</c:v>
                </c:pt>
                <c:pt idx="1955">
                  <c:v>3.1157218897134735E-2</c:v>
                </c:pt>
                <c:pt idx="1956">
                  <c:v>3.1151305669420794E-2</c:v>
                </c:pt>
                <c:pt idx="1957">
                  <c:v>3.1146363377704423E-2</c:v>
                </c:pt>
                <c:pt idx="1958">
                  <c:v>3.1141414108313375E-2</c:v>
                </c:pt>
                <c:pt idx="1959">
                  <c:v>3.1136458437303907E-2</c:v>
                </c:pt>
                <c:pt idx="1960">
                  <c:v>3.1128569081221778E-2</c:v>
                </c:pt>
                <c:pt idx="1961">
                  <c:v>3.1126530194596169E-2</c:v>
                </c:pt>
                <c:pt idx="1962">
                  <c:v>3.112155877495313E-2</c:v>
                </c:pt>
                <c:pt idx="1963">
                  <c:v>3.1116583257802585E-2</c:v>
                </c:pt>
                <c:pt idx="1964">
                  <c:v>3.1111604219143503E-2</c:v>
                </c:pt>
                <c:pt idx="1965">
                  <c:v>3.1106622234964409E-2</c:v>
                </c:pt>
                <c:pt idx="1966">
                  <c:v>3.1101637881242716E-2</c:v>
                </c:pt>
                <c:pt idx="1967">
                  <c:v>3.1096651733943201E-2</c:v>
                </c:pt>
                <c:pt idx="1968">
                  <c:v>3.1092637110935465E-2</c:v>
                </c:pt>
                <c:pt idx="1969">
                  <c:v>3.1087648731345195E-2</c:v>
                </c:pt>
                <c:pt idx="1970">
                  <c:v>3.1081688290068056E-2</c:v>
                </c:pt>
                <c:pt idx="1971">
                  <c:v>3.1076700709979178E-2</c:v>
                </c:pt>
                <c:pt idx="1972">
                  <c:v>3.1071713879320246E-2</c:v>
                </c:pt>
                <c:pt idx="1973">
                  <c:v>3.1063815258426327E-2</c:v>
                </c:pt>
                <c:pt idx="1974">
                  <c:v>3.106271300854099E-2</c:v>
                </c:pt>
                <c:pt idx="1975">
                  <c:v>3.1056757929150379E-2</c:v>
                </c:pt>
                <c:pt idx="1976">
                  <c:v>3.1051774126325996E-2</c:v>
                </c:pt>
                <c:pt idx="1977">
                  <c:v>3.1046791080432914E-2</c:v>
                </c:pt>
                <c:pt idx="1978">
                  <c:v>3.1041808791460245E-2</c:v>
                </c:pt>
                <c:pt idx="1979">
                  <c:v>3.1032755575858995E-2</c:v>
                </c:pt>
                <c:pt idx="1980">
                  <c:v>3.1031846484231712E-2</c:v>
                </c:pt>
                <c:pt idx="1981">
                  <c:v>3.1026866465954501E-2</c:v>
                </c:pt>
                <c:pt idx="1982">
                  <c:v>3.1021887204553483E-2</c:v>
                </c:pt>
                <c:pt idx="1983">
                  <c:v>3.1016908700018428E-2</c:v>
                </c:pt>
                <c:pt idx="1984">
                  <c:v>3.1011930952338007E-2</c:v>
                </c:pt>
                <c:pt idx="1985">
                  <c:v>3.100695396150133E-2</c:v>
                </c:pt>
                <c:pt idx="1986">
                  <c:v>3.1001977727497503E-2</c:v>
                </c:pt>
                <c:pt idx="1987">
                  <c:v>3.0997002250315639E-2</c:v>
                </c:pt>
                <c:pt idx="1988">
                  <c:v>3.0992027529944628E-2</c:v>
                </c:pt>
                <c:pt idx="1989">
                  <c:v>3.0988018559851924E-2</c:v>
                </c:pt>
                <c:pt idx="1990">
                  <c:v>3.0982080359592476E-2</c:v>
                </c:pt>
                <c:pt idx="1991">
                  <c:v>3.097710790958912E-2</c:v>
                </c:pt>
                <c:pt idx="1992">
                  <c:v>3.0972136216352839E-2</c:v>
                </c:pt>
                <c:pt idx="1993">
                  <c:v>3.09681288046556E-2</c:v>
                </c:pt>
                <c:pt idx="1994">
                  <c:v>3.0962195100139457E-2</c:v>
                </c:pt>
                <c:pt idx="1995">
                  <c:v>3.0957225677140144E-2</c:v>
                </c:pt>
                <c:pt idx="1996">
                  <c:v>3.0952257010864345E-2</c:v>
                </c:pt>
                <c:pt idx="1997">
                  <c:v>3.094728910130138E-2</c:v>
                </c:pt>
                <c:pt idx="1998">
                  <c:v>3.0937561008689721E-2</c:v>
                </c:pt>
                <c:pt idx="1999">
                  <c:v>3.0934471692715654E-2</c:v>
                </c:pt>
                <c:pt idx="2000">
                  <c:v>3.0932389912780193E-2</c:v>
                </c:pt>
                <c:pt idx="2001">
                  <c:v>3.0928385623579902E-2</c:v>
                </c:pt>
                <c:pt idx="2002">
                  <c:v>3.0922460903796908E-2</c:v>
                </c:pt>
                <c:pt idx="2003">
                  <c:v>3.0917497534281847E-2</c:v>
                </c:pt>
                <c:pt idx="2004">
                  <c:v>3.0913494417977163E-2</c:v>
                </c:pt>
                <c:pt idx="2005">
                  <c:v>3.0907573065149782E-2</c:v>
                </c:pt>
                <c:pt idx="2006">
                  <c:v>3.0902611965511435E-2</c:v>
                </c:pt>
                <c:pt idx="2007">
                  <c:v>3.0898610023170264E-2</c:v>
                </c:pt>
                <c:pt idx="2008">
                  <c:v>3.0892692036035216E-2</c:v>
                </c:pt>
                <c:pt idx="2009">
                  <c:v>3.0887733206175345E-2</c:v>
                </c:pt>
                <c:pt idx="2010">
                  <c:v>3.0882775132886956E-2</c:v>
                </c:pt>
                <c:pt idx="2011">
                  <c:v>3.0877817816158507E-2</c:v>
                </c:pt>
                <c:pt idx="2012">
                  <c:v>3.0869991641563576E-2</c:v>
                </c:pt>
                <c:pt idx="2013">
                  <c:v>3.0867905452339379E-2</c:v>
                </c:pt>
                <c:pt idx="2014">
                  <c:v>3.0862950405226706E-2</c:v>
                </c:pt>
                <c:pt idx="2015">
                  <c:v>3.0857996114630623E-2</c:v>
                </c:pt>
                <c:pt idx="2016">
                  <c:v>3.0853042580540464E-2</c:v>
                </c:pt>
                <c:pt idx="2017">
                  <c:v>3.084808980294533E-2</c:v>
                </c:pt>
                <c:pt idx="2018">
                  <c:v>3.0843137781834121E-2</c:v>
                </c:pt>
                <c:pt idx="2019">
                  <c:v>3.083818651719638E-2</c:v>
                </c:pt>
                <c:pt idx="2020">
                  <c:v>3.0834189674345983E-2</c:v>
                </c:pt>
                <c:pt idx="2021">
                  <c:v>3.0825426466505202E-2</c:v>
                </c:pt>
                <c:pt idx="2022">
                  <c:v>3.0823337262013747E-2</c:v>
                </c:pt>
                <c:pt idx="2023">
                  <c:v>3.0818389023160312E-2</c:v>
                </c:pt>
                <c:pt idx="2024">
                  <c:v>3.0813441540725676E-2</c:v>
                </c:pt>
                <c:pt idx="2025">
                  <c:v>3.0808494814699165E-2</c:v>
                </c:pt>
                <c:pt idx="2026">
                  <c:v>3.0803548845069889E-2</c:v>
                </c:pt>
                <c:pt idx="2027">
                  <c:v>3.0799554756373668E-2</c:v>
                </c:pt>
                <c:pt idx="2028">
                  <c:v>3.079365917495969E-2</c:v>
                </c:pt>
                <c:pt idx="2029">
                  <c:v>3.078871547445677E-2</c:v>
                </c:pt>
                <c:pt idx="2030">
                  <c:v>3.0783772530307525E-2</c:v>
                </c:pt>
                <c:pt idx="2031">
                  <c:v>3.0779780018009056E-2</c:v>
                </c:pt>
                <c:pt idx="2032">
                  <c:v>3.0773888911027787E-2</c:v>
                </c:pt>
                <c:pt idx="2033">
                  <c:v>3.0768948235874866E-2</c:v>
                </c:pt>
                <c:pt idx="2034">
                  <c:v>3.0761162660614603E-2</c:v>
                </c:pt>
                <c:pt idx="2035">
                  <c:v>3.0759069154489768E-2</c:v>
                </c:pt>
                <c:pt idx="2036">
                  <c:v>3.0754130748235811E-2</c:v>
                </c:pt>
                <c:pt idx="2037">
                  <c:v>3.0749193098259513E-2</c:v>
                </c:pt>
                <c:pt idx="2038">
                  <c:v>3.0740246701367074E-2</c:v>
                </c:pt>
                <c:pt idx="2039">
                  <c:v>3.073531160993764E-2</c:v>
                </c:pt>
                <c:pt idx="2040">
                  <c:v>3.073037727449154E-2</c:v>
                </c:pt>
                <c:pt idx="2041">
                  <c:v>3.0724738959662816E-2</c:v>
                </c:pt>
                <c:pt idx="2042">
                  <c:v>3.0720510871508375E-2</c:v>
                </c:pt>
                <c:pt idx="2043">
                  <c:v>3.071557880395007E-2</c:v>
                </c:pt>
                <c:pt idx="2044">
                  <c:v>3.0710647492332169E-2</c:v>
                </c:pt>
                <c:pt idx="2045">
                  <c:v>3.0705012633253981E-2</c:v>
                </c:pt>
                <c:pt idx="2046">
                  <c:v>3.0700787136876195E-2</c:v>
                </c:pt>
                <c:pt idx="2047">
                  <c:v>3.0696801801186651E-2</c:v>
                </c:pt>
                <c:pt idx="2048">
                  <c:v>3.0691873153428972E-2</c:v>
                </c:pt>
                <c:pt idx="2049">
                  <c:v>3.0686945261686655E-2</c:v>
                </c:pt>
                <c:pt idx="2050">
                  <c:v>3.068201812594834E-2</c:v>
                </c:pt>
                <c:pt idx="2051">
                  <c:v>3.0677091746203762E-2</c:v>
                </c:pt>
                <c:pt idx="2052">
                  <c:v>3.067216612244222E-2</c:v>
                </c:pt>
                <c:pt idx="2053">
                  <c:v>3.0665834288419874E-2</c:v>
                </c:pt>
                <c:pt idx="2054">
                  <c:v>3.0662317142823688E-2</c:v>
                </c:pt>
                <c:pt idx="2055">
                  <c:v>3.0657393786945732E-2</c:v>
                </c:pt>
                <c:pt idx="2056">
                  <c:v>3.0651768020153423E-2</c:v>
                </c:pt>
                <c:pt idx="2057">
                  <c:v>3.0647549342997835E-2</c:v>
                </c:pt>
                <c:pt idx="2058">
                  <c:v>3.0642628254906493E-2</c:v>
                </c:pt>
                <c:pt idx="2059">
                  <c:v>3.0637005079830974E-2</c:v>
                </c:pt>
                <c:pt idx="2060">
                  <c:v>3.0632788346435291E-2</c:v>
                </c:pt>
                <c:pt idx="2061">
                  <c:v>3.0627869526034031E-2</c:v>
                </c:pt>
                <c:pt idx="2062">
                  <c:v>3.0622951461507474E-2</c:v>
                </c:pt>
                <c:pt idx="2063">
                  <c:v>3.0618034152845579E-2</c:v>
                </c:pt>
                <c:pt idx="2064">
                  <c:v>3.0613117600036769E-2</c:v>
                </c:pt>
                <c:pt idx="2065">
                  <c:v>3.0608201803070997E-2</c:v>
                </c:pt>
                <c:pt idx="2066">
                  <c:v>3.0603286761937343E-2</c:v>
                </c:pt>
                <c:pt idx="2067">
                  <c:v>3.0598372476624669E-2</c:v>
                </c:pt>
                <c:pt idx="2068">
                  <c:v>3.0593458947122929E-2</c:v>
                </c:pt>
                <c:pt idx="2069">
                  <c:v>3.0588546173420762E-2</c:v>
                </c:pt>
                <c:pt idx="2070">
                  <c:v>3.0583634155507473E-2</c:v>
                </c:pt>
                <c:pt idx="2071">
                  <c:v>3.0578722893372792E-2</c:v>
                </c:pt>
                <c:pt idx="2072">
                  <c:v>3.0573110947790014E-2</c:v>
                </c:pt>
                <c:pt idx="2073">
                  <c:v>3.0568201305143702E-2</c:v>
                </c:pt>
                <c:pt idx="2074">
                  <c:v>3.0563993641529886E-2</c:v>
                </c:pt>
                <c:pt idx="2075">
                  <c:v>3.0559085402400221E-2</c:v>
                </c:pt>
                <c:pt idx="2076">
                  <c:v>3.0554177918995437E-2</c:v>
                </c:pt>
                <c:pt idx="2077">
                  <c:v>3.0549271191304395E-2</c:v>
                </c:pt>
                <c:pt idx="2078">
                  <c:v>3.0544365219316173E-2</c:v>
                </c:pt>
                <c:pt idx="2079">
                  <c:v>3.0538759319523934E-2</c:v>
                </c:pt>
                <c:pt idx="2080">
                  <c:v>3.0534555542406489E-2</c:v>
                </c:pt>
                <c:pt idx="2081">
                  <c:v>3.0529651837462965E-2</c:v>
                </c:pt>
                <c:pt idx="2082">
                  <c:v>3.0524748888179892E-2</c:v>
                </c:pt>
                <c:pt idx="2083">
                  <c:v>3.0519146442854746E-2</c:v>
                </c:pt>
                <c:pt idx="2084">
                  <c:v>3.051494525655055E-2</c:v>
                </c:pt>
                <c:pt idx="2085">
                  <c:v>3.0510044574183312E-2</c:v>
                </c:pt>
                <c:pt idx="2086">
                  <c:v>3.0505144647432845E-2</c:v>
                </c:pt>
                <c:pt idx="2087">
                  <c:v>3.0500245476289323E-2</c:v>
                </c:pt>
                <c:pt idx="2088">
                  <c:v>3.0495347060741605E-2</c:v>
                </c:pt>
                <c:pt idx="2089">
                  <c:v>3.0490449400778771E-2</c:v>
                </c:pt>
                <c:pt idx="2090">
                  <c:v>3.0484853000299343E-2</c:v>
                </c:pt>
                <c:pt idx="2091">
                  <c:v>3.0479956959410564E-2</c:v>
                </c:pt>
                <c:pt idx="2092">
                  <c:v>3.0475061674073909E-2</c:v>
                </c:pt>
                <c:pt idx="2093">
                  <c:v>3.0470167144277582E-2</c:v>
                </c:pt>
                <c:pt idx="2094">
                  <c:v>3.046527337001154E-2</c:v>
                </c:pt>
                <c:pt idx="2095">
                  <c:v>3.0460380351263989E-2</c:v>
                </c:pt>
                <c:pt idx="2096">
                  <c:v>3.0455488088025534E-2</c:v>
                </c:pt>
                <c:pt idx="2097">
                  <c:v>3.045059658028482E-2</c:v>
                </c:pt>
                <c:pt idx="2098">
                  <c:v>3.0445705828030706E-2</c:v>
                </c:pt>
                <c:pt idx="2099">
                  <c:v>3.043989071370877E-2</c:v>
                </c:pt>
                <c:pt idx="2100">
                  <c:v>3.0435001825552872E-2</c:v>
                </c:pt>
                <c:pt idx="2101">
                  <c:v>3.0430113692725486E-2</c:v>
                </c:pt>
                <c:pt idx="2102">
                  <c:v>3.0425226315215884E-2</c:v>
                </c:pt>
                <c:pt idx="2103">
                  <c:v>3.0420339693013332E-2</c:v>
                </c:pt>
                <c:pt idx="2104">
                  <c:v>3.0414058002860522E-2</c:v>
                </c:pt>
                <c:pt idx="2105">
                  <c:v>3.0412864813130096E-2</c:v>
                </c:pt>
                <c:pt idx="2106">
                  <c:v>3.0404288966480248E-2</c:v>
                </c:pt>
                <c:pt idx="2107">
                  <c:v>3.0399405581187613E-2</c:v>
                </c:pt>
                <c:pt idx="2108">
                  <c:v>3.0394522951145524E-2</c:v>
                </c:pt>
                <c:pt idx="2109">
                  <c:v>3.0389641076343687E-2</c:v>
                </c:pt>
                <c:pt idx="2110">
                  <c:v>3.0384759956771156E-2</c:v>
                </c:pt>
                <c:pt idx="2111">
                  <c:v>3.0379879592417419E-2</c:v>
                </c:pt>
                <c:pt idx="2112">
                  <c:v>3.037499998327196E-2</c:v>
                </c:pt>
                <c:pt idx="2113">
                  <c:v>3.0370121129324048E-2</c:v>
                </c:pt>
                <c:pt idx="2114">
                  <c:v>3.0365243030562736E-2</c:v>
                </c:pt>
                <c:pt idx="2115">
                  <c:v>3.0360365686977947E-2</c:v>
                </c:pt>
                <c:pt idx="2116">
                  <c:v>3.035548909855873E-2</c:v>
                </c:pt>
                <c:pt idx="2117">
                  <c:v>3.0350613265294358E-2</c:v>
                </c:pt>
                <c:pt idx="2118">
                  <c:v>3.0345738187173878E-2</c:v>
                </c:pt>
                <c:pt idx="2119">
                  <c:v>3.0340863864187655E-2</c:v>
                </c:pt>
                <c:pt idx="2120">
                  <c:v>3.033599029632408E-2</c:v>
                </c:pt>
                <c:pt idx="2121">
                  <c:v>3.0331117483572863E-2</c:v>
                </c:pt>
                <c:pt idx="2122">
                  <c:v>3.0326245425923489E-2</c:v>
                </c:pt>
                <c:pt idx="2123">
                  <c:v>3.0321374123365448E-2</c:v>
                </c:pt>
                <c:pt idx="2124">
                  <c:v>3.0316503575887568E-2</c:v>
                </c:pt>
                <c:pt idx="2125">
                  <c:v>3.0311633783479341E-2</c:v>
                </c:pt>
                <c:pt idx="2126">
                  <c:v>3.030676474613047E-2</c:v>
                </c:pt>
                <c:pt idx="2127">
                  <c:v>3.0301896463830445E-2</c:v>
                </c:pt>
                <c:pt idx="2128">
                  <c:v>3.0297028936568316E-2</c:v>
                </c:pt>
                <c:pt idx="2129">
                  <c:v>3.029216216433335E-2</c:v>
                </c:pt>
                <c:pt idx="2130">
                  <c:v>3.0287296147115252E-2</c:v>
                </c:pt>
                <c:pt idx="2131">
                  <c:v>3.0282430884903299E-2</c:v>
                </c:pt>
                <c:pt idx="2132">
                  <c:v>3.0277566377686534E-2</c:v>
                </c:pt>
                <c:pt idx="2133">
                  <c:v>3.0272702625454881E-2</c:v>
                </c:pt>
                <c:pt idx="2134">
                  <c:v>3.0267839628197398E-2</c:v>
                </c:pt>
                <c:pt idx="2135">
                  <c:v>3.0262977385903566E-2</c:v>
                </c:pt>
                <c:pt idx="2136">
                  <c:v>3.0258115898562876E-2</c:v>
                </c:pt>
                <c:pt idx="2137">
                  <c:v>3.0254384128760539E-2</c:v>
                </c:pt>
                <c:pt idx="2138">
                  <c:v>3.0248395188697992E-2</c:v>
                </c:pt>
                <c:pt idx="2139">
                  <c:v>3.0243535966152778E-2</c:v>
                </c:pt>
                <c:pt idx="2140">
                  <c:v>3.0238677498517778E-2</c:v>
                </c:pt>
                <c:pt idx="2141">
                  <c:v>3.0238371429241965E-2</c:v>
                </c:pt>
                <c:pt idx="2142">
                  <c:v>3.0228052898818178E-2</c:v>
                </c:pt>
                <c:pt idx="2143">
                  <c:v>3.0224106624971585E-2</c:v>
                </c:pt>
                <c:pt idx="2144">
                  <c:v>3.0219251176873425E-2</c:v>
                </c:pt>
                <c:pt idx="2145">
                  <c:v>3.0214396483632923E-2</c:v>
                </c:pt>
                <c:pt idx="2146">
                  <c:v>3.0209542545239342E-2</c:v>
                </c:pt>
                <c:pt idx="2147">
                  <c:v>3.0204689361681955E-2</c:v>
                </c:pt>
                <c:pt idx="2148">
                  <c:v>3.019983693295069E-2</c:v>
                </c:pt>
                <c:pt idx="2149">
                  <c:v>3.0194985259034593E-2</c:v>
                </c:pt>
                <c:pt idx="2150">
                  <c:v>3.0190134339923371E-2</c:v>
                </c:pt>
                <c:pt idx="2151">
                  <c:v>3.0185284175605641E-2</c:v>
                </c:pt>
                <c:pt idx="2152">
                  <c:v>3.0180434766071979E-2</c:v>
                </c:pt>
                <c:pt idx="2153">
                  <c:v>3.0175586111310999E-2</c:v>
                </c:pt>
                <c:pt idx="2154">
                  <c:v>3.0170738211312408E-2</c:v>
                </c:pt>
                <c:pt idx="2155">
                  <c:v>3.0165891066065917E-2</c:v>
                </c:pt>
                <c:pt idx="2156">
                  <c:v>3.0164665137095165E-2</c:v>
                </c:pt>
                <c:pt idx="2157">
                  <c:v>3.0156199039784979E-2</c:v>
                </c:pt>
                <c:pt idx="2158">
                  <c:v>3.0151354158729951E-2</c:v>
                </c:pt>
                <c:pt idx="2159">
                  <c:v>3.014651003238453E-2</c:v>
                </c:pt>
                <c:pt idx="2160">
                  <c:v>3.0141666660737771E-2</c:v>
                </c:pt>
                <c:pt idx="2161">
                  <c:v>3.0136824043779598E-2</c:v>
                </c:pt>
                <c:pt idx="2162">
                  <c:v>3.0131982181498842E-2</c:v>
                </c:pt>
                <c:pt idx="2163">
                  <c:v>3.0127141073885429E-2</c:v>
                </c:pt>
                <c:pt idx="2164">
                  <c:v>3.0122300720928405E-2</c:v>
                </c:pt>
                <c:pt idx="2165">
                  <c:v>3.0117461122617917E-2</c:v>
                </c:pt>
                <c:pt idx="2166">
                  <c:v>3.0112622278942801E-2</c:v>
                </c:pt>
                <c:pt idx="2167">
                  <c:v>3.0107784189892319E-2</c:v>
                </c:pt>
                <c:pt idx="2168">
                  <c:v>3.0102946855456621E-2</c:v>
                </c:pt>
                <c:pt idx="2169">
                  <c:v>3.0098110275624316E-2</c:v>
                </c:pt>
                <c:pt idx="2170">
                  <c:v>3.0093274450385548E-2</c:v>
                </c:pt>
                <c:pt idx="2171">
                  <c:v>3.0088439379729368E-2</c:v>
                </c:pt>
                <c:pt idx="2172">
                  <c:v>3.0083605063645921E-2</c:v>
                </c:pt>
                <c:pt idx="2173">
                  <c:v>3.00787715021236E-2</c:v>
                </c:pt>
                <c:pt idx="2174">
                  <c:v>3.0073938695152552E-2</c:v>
                </c:pt>
                <c:pt idx="2175">
                  <c:v>3.0069106642721822E-2</c:v>
                </c:pt>
                <c:pt idx="2176">
                  <c:v>3.0064275344821121E-2</c:v>
                </c:pt>
                <c:pt idx="2177">
                  <c:v>3.0059444801439936E-2</c:v>
                </c:pt>
                <c:pt idx="2178">
                  <c:v>3.0054615012567752E-2</c:v>
                </c:pt>
                <c:pt idx="2179">
                  <c:v>3.0049785976322681E-2</c:v>
                </c:pt>
                <c:pt idx="2180">
                  <c:v>3.0044957659395254E-2</c:v>
                </c:pt>
                <c:pt idx="2181">
                  <c:v>3.0040130002396928E-2</c:v>
                </c:pt>
                <c:pt idx="2182">
                  <c:v>3.0035302945152491E-2</c:v>
                </c:pt>
                <c:pt idx="2183">
                  <c:v>3.0030476427487612E-2</c:v>
                </c:pt>
                <c:pt idx="2184">
                  <c:v>3.0025650389228182E-2</c:v>
                </c:pt>
                <c:pt idx="2185">
                  <c:v>3.0020824770201838E-2</c:v>
                </c:pt>
                <c:pt idx="2186">
                  <c:v>3.0015999510237753E-2</c:v>
                </c:pt>
                <c:pt idx="2187">
                  <c:v>3.0012273419229022E-2</c:v>
                </c:pt>
                <c:pt idx="2188">
                  <c:v>3.000634982681568E-2</c:v>
                </c:pt>
                <c:pt idx="2189">
                  <c:v>3.0002622527791734E-2</c:v>
                </c:pt>
                <c:pt idx="2190">
                  <c:v>2.9996700857615057E-2</c:v>
                </c:pt>
                <c:pt idx="2191">
                  <c:v>2.9991876490432272E-2</c:v>
                </c:pt>
                <c:pt idx="2192">
                  <c:v>2.9987052121307371E-2</c:v>
                </c:pt>
                <c:pt idx="2193">
                  <c:v>2.9982227690078501E-2</c:v>
                </c:pt>
                <c:pt idx="2194">
                  <c:v>2.9973956918759394E-2</c:v>
                </c:pt>
                <c:pt idx="2195">
                  <c:v>2.9973670250860309E-2</c:v>
                </c:pt>
                <c:pt idx="2196">
                  <c:v>2.9969734394751008E-2</c:v>
                </c:pt>
                <c:pt idx="2197">
                  <c:v>2.9964018028496808E-2</c:v>
                </c:pt>
                <c:pt idx="2198">
                  <c:v>2.9959191373645534E-2</c:v>
                </c:pt>
                <c:pt idx="2199">
                  <c:v>2.9954364276563592E-2</c:v>
                </c:pt>
                <c:pt idx="2200">
                  <c:v>2.9949536677413291E-2</c:v>
                </c:pt>
                <c:pt idx="2201">
                  <c:v>2.9945596195974488E-2</c:v>
                </c:pt>
                <c:pt idx="2202">
                  <c:v>2.9939879733568601E-2</c:v>
                </c:pt>
                <c:pt idx="2203">
                  <c:v>2.9935050269206662E-2</c:v>
                </c:pt>
                <c:pt idx="2204">
                  <c:v>2.9930220063440403E-2</c:v>
                </c:pt>
                <c:pt idx="2205">
                  <c:v>2.9925389056439971E-2</c:v>
                </c:pt>
                <c:pt idx="2206">
                  <c:v>2.9920557188375076E-2</c:v>
                </c:pt>
                <c:pt idx="2207">
                  <c:v>2.9916609026244944E-2</c:v>
                </c:pt>
                <c:pt idx="2208">
                  <c:v>2.9906360393775481E-2</c:v>
                </c:pt>
                <c:pt idx="2209">
                  <c:v>2.9906055819510995E-2</c:v>
                </c:pt>
                <c:pt idx="2210">
                  <c:v>2.9901219908911727E-2</c:v>
                </c:pt>
                <c:pt idx="2211">
                  <c:v>2.9893735271213057E-2</c:v>
                </c:pt>
                <c:pt idx="2212">
                  <c:v>2.9891544547299014E-2</c:v>
                </c:pt>
                <c:pt idx="2213">
                  <c:v>2.9886704976640678E-2</c:v>
                </c:pt>
                <c:pt idx="2214">
                  <c:v>2.9881864066320228E-2</c:v>
                </c:pt>
                <c:pt idx="2215">
                  <c:v>2.9877902104609676E-2</c:v>
                </c:pt>
                <c:pt idx="2216">
                  <c:v>2.9872177987412565E-2</c:v>
                </c:pt>
                <c:pt idx="2217">
                  <c:v>2.9867332699190913E-2</c:v>
                </c:pt>
                <c:pt idx="2218">
                  <c:v>2.9862485832034564E-2</c:v>
                </c:pt>
                <c:pt idx="2219">
                  <c:v>2.9857637326129137E-2</c:v>
                </c:pt>
                <c:pt idx="2220">
                  <c:v>2.9852787121660892E-2</c:v>
                </c:pt>
                <c:pt idx="2221">
                  <c:v>2.9847935158817403E-2</c:v>
                </c:pt>
                <c:pt idx="2222">
                  <c:v>2.9843081377786025E-2</c:v>
                </c:pt>
                <c:pt idx="2223">
                  <c:v>2.9838225718757598E-2</c:v>
                </c:pt>
                <c:pt idx="2224">
                  <c:v>2.9833368121921871E-2</c:v>
                </c:pt>
                <c:pt idx="2225">
                  <c:v>2.9828508527472083E-2</c:v>
                </c:pt>
                <c:pt idx="2226">
                  <c:v>2.9823646875600161E-2</c:v>
                </c:pt>
                <c:pt idx="2227">
                  <c:v>2.9818783106501295E-2</c:v>
                </c:pt>
                <c:pt idx="2228">
                  <c:v>2.9814790241565775E-2</c:v>
                </c:pt>
                <c:pt idx="2229">
                  <c:v>2.9809921491609531E-2</c:v>
                </c:pt>
                <c:pt idx="2230">
                  <c:v>2.9804178497800263E-2</c:v>
                </c:pt>
                <c:pt idx="2231">
                  <c:v>2.9799305663618981E-2</c:v>
                </c:pt>
                <c:pt idx="2232">
                  <c:v>2.9794430448174994E-2</c:v>
                </c:pt>
                <c:pt idx="2233">
                  <c:v>2.9786942078256114E-2</c:v>
                </c:pt>
                <c:pt idx="2234">
                  <c:v>2.9785542547202407E-2</c:v>
                </c:pt>
                <c:pt idx="2235">
                  <c:v>2.9779790509905806E-2</c:v>
                </c:pt>
                <c:pt idx="2236">
                  <c:v>2.9774905766619324E-2</c:v>
                </c:pt>
                <c:pt idx="2237">
                  <c:v>2.9770018641459183E-2</c:v>
                </c:pt>
                <c:pt idx="2238">
                  <c:v>2.9765129134459573E-2</c:v>
                </c:pt>
                <c:pt idx="2239">
                  <c:v>2.9756406790002674E-2</c:v>
                </c:pt>
                <c:pt idx="2240">
                  <c:v>2.9755342975082873E-2</c:v>
                </c:pt>
                <c:pt idx="2241">
                  <c:v>2.9750446322775265E-2</c:v>
                </c:pt>
                <c:pt idx="2242">
                  <c:v>2.9745547288768024E-2</c:v>
                </c:pt>
                <c:pt idx="2243">
                  <c:v>2.9740645873096001E-2</c:v>
                </c:pt>
                <c:pt idx="2244">
                  <c:v>2.9735742075793825E-2</c:v>
                </c:pt>
                <c:pt idx="2245">
                  <c:v>2.9732562730101636E-2</c:v>
                </c:pt>
                <c:pt idx="2246">
                  <c:v>2.972333873894694E-2</c:v>
                </c:pt>
                <c:pt idx="2247">
                  <c:v>2.9721016394456623E-2</c:v>
                </c:pt>
                <c:pt idx="2248">
                  <c:v>2.9716964782575638E-2</c:v>
                </c:pt>
                <c:pt idx="2249">
                  <c:v>2.9711187366055193E-2</c:v>
                </c:pt>
                <c:pt idx="2250">
                  <c:v>2.9706269279706776E-2</c:v>
                </c:pt>
                <c:pt idx="2251">
                  <c:v>2.9701348811972589E-2</c:v>
                </c:pt>
                <c:pt idx="2252">
                  <c:v>2.9696425962887921E-2</c:v>
                </c:pt>
                <c:pt idx="2253">
                  <c:v>2.9692359593677546E-2</c:v>
                </c:pt>
                <c:pt idx="2254">
                  <c:v>2.9686573120808919E-2</c:v>
                </c:pt>
                <c:pt idx="2255">
                  <c:v>2.968164312788385E-2</c:v>
                </c:pt>
                <c:pt idx="2256">
                  <c:v>2.9676710753748569E-2</c:v>
                </c:pt>
                <c:pt idx="2257">
                  <c:v>2.9671775998438791E-2</c:v>
                </c:pt>
                <c:pt idx="2258">
                  <c:v>2.966683886198828E-2</c:v>
                </c:pt>
                <c:pt idx="2259">
                  <c:v>2.9658220575576297E-2</c:v>
                </c:pt>
                <c:pt idx="2260">
                  <c:v>2.965695744580946E-2</c:v>
                </c:pt>
                <c:pt idx="2261">
                  <c:v>2.9652013166150636E-2</c:v>
                </c:pt>
                <c:pt idx="2262">
                  <c:v>2.9647920228055388E-2</c:v>
                </c:pt>
                <c:pt idx="2263">
                  <c:v>2.9642970614850224E-2</c:v>
                </c:pt>
                <c:pt idx="2264">
                  <c:v>2.9638018620591879E-2</c:v>
                </c:pt>
                <c:pt idx="2265">
                  <c:v>2.9632212237875297E-2</c:v>
                </c:pt>
                <c:pt idx="2266">
                  <c:v>2.9627256053572228E-2</c:v>
                </c:pt>
                <c:pt idx="2267">
                  <c:v>2.9623148351849864E-2</c:v>
                </c:pt>
                <c:pt idx="2268">
                  <c:v>2.9617336542532739E-2</c:v>
                </c:pt>
                <c:pt idx="2269">
                  <c:v>2.9612373215866454E-2</c:v>
                </c:pt>
                <c:pt idx="2270">
                  <c:v>2.9607407508483074E-2</c:v>
                </c:pt>
                <c:pt idx="2271">
                  <c:v>2.9602439420417886E-2</c:v>
                </c:pt>
                <c:pt idx="2272">
                  <c:v>2.9594924895526408E-2</c:v>
                </c:pt>
                <c:pt idx="2273">
                  <c:v>2.9592496102383219E-2</c:v>
                </c:pt>
                <c:pt idx="2274">
                  <c:v>2.9587520872484965E-2</c:v>
                </c:pt>
                <c:pt idx="2275">
                  <c:v>2.9582543262046478E-2</c:v>
                </c:pt>
                <c:pt idx="2276">
                  <c:v>2.9577563271102388E-2</c:v>
                </c:pt>
                <c:pt idx="2277">
                  <c:v>2.9572580899689071E-2</c:v>
                </c:pt>
                <c:pt idx="2278">
                  <c:v>2.9567596147841813E-2</c:v>
                </c:pt>
                <c:pt idx="2279">
                  <c:v>2.956260901559633E-2</c:v>
                </c:pt>
                <c:pt idx="2280">
                  <c:v>2.9558462918083107E-2</c:v>
                </c:pt>
                <c:pt idx="2281">
                  <c:v>2.9553470451337226E-2</c:v>
                </c:pt>
                <c:pt idx="2282">
                  <c:v>2.9547633336822754E-2</c:v>
                </c:pt>
                <c:pt idx="2283">
                  <c:v>2.9542636683338105E-2</c:v>
                </c:pt>
                <c:pt idx="2284">
                  <c:v>2.95376376496321E-2</c:v>
                </c:pt>
                <c:pt idx="2285">
                  <c:v>2.9532636235741105E-2</c:v>
                </c:pt>
                <c:pt idx="2286">
                  <c:v>2.952763244170041E-2</c:v>
                </c:pt>
                <c:pt idx="2287">
                  <c:v>2.9523465663399723E-2</c:v>
                </c:pt>
                <c:pt idx="2288">
                  <c:v>2.9517617713311059E-2</c:v>
                </c:pt>
                <c:pt idx="2289">
                  <c:v>2.9512606779034493E-2</c:v>
                </c:pt>
                <c:pt idx="2290">
                  <c:v>2.950759346475133E-2</c:v>
                </c:pt>
                <c:pt idx="2291">
                  <c:v>2.9499590598937198E-2</c:v>
                </c:pt>
                <c:pt idx="2292">
                  <c:v>2.9497559696303948E-2</c:v>
                </c:pt>
                <c:pt idx="2293">
                  <c:v>2.9492539242212693E-2</c:v>
                </c:pt>
                <c:pt idx="2294">
                  <c:v>2.9487516408256632E-2</c:v>
                </c:pt>
                <c:pt idx="2295">
                  <c:v>2.9482491194471921E-2</c:v>
                </c:pt>
                <c:pt idx="2296">
                  <c:v>2.9477463600894278E-2</c:v>
                </c:pt>
                <c:pt idx="2297">
                  <c:v>2.9472433627559212E-2</c:v>
                </c:pt>
                <c:pt idx="2298">
                  <c:v>2.946823434233067E-2</c:v>
                </c:pt>
                <c:pt idx="2299">
                  <c:v>2.9462366541760768E-2</c:v>
                </c:pt>
                <c:pt idx="2300">
                  <c:v>2.945732942936927E-2</c:v>
                </c:pt>
                <c:pt idx="2301">
                  <c:v>2.9453121276818359E-2</c:v>
                </c:pt>
                <c:pt idx="2302">
                  <c:v>2.9447248065779891E-2</c:v>
                </c:pt>
                <c:pt idx="2303">
                  <c:v>2.9442203814654101E-2</c:v>
                </c:pt>
                <c:pt idx="2304">
                  <c:v>2.9437157184022022E-2</c:v>
                </c:pt>
                <c:pt idx="2305">
                  <c:v>2.9432937207187471E-2</c:v>
                </c:pt>
                <c:pt idx="2306">
                  <c:v>2.9427056784381865E-2</c:v>
                </c:pt>
                <c:pt idx="2307">
                  <c:v>2.9422003015446105E-2</c:v>
                </c:pt>
                <c:pt idx="2308">
                  <c:v>2.9416946867147804E-2</c:v>
                </c:pt>
                <c:pt idx="2309">
                  <c:v>2.9411888339523122E-2</c:v>
                </c:pt>
                <c:pt idx="2310">
                  <c:v>2.9406827432607779E-2</c:v>
                </c:pt>
                <c:pt idx="2311">
                  <c:v>2.9401764146437498E-2</c:v>
                </c:pt>
                <c:pt idx="2312">
                  <c:v>2.9397523473861861E-2</c:v>
                </c:pt>
                <c:pt idx="2313">
                  <c:v>2.9391630436477172E-2</c:v>
                </c:pt>
                <c:pt idx="2314">
                  <c:v>2.9382014512626276E-2</c:v>
                </c:pt>
                <c:pt idx="2315">
                  <c:v>2.93814872099314E-2</c:v>
                </c:pt>
                <c:pt idx="2316">
                  <c:v>2.9377234709377101E-2</c:v>
                </c:pt>
                <c:pt idx="2317">
                  <c:v>2.9371334467087905E-2</c:v>
                </c:pt>
                <c:pt idx="2318">
                  <c:v>2.9366254527145419E-2</c:v>
                </c:pt>
                <c:pt idx="2319">
                  <c:v>2.9361993154734586E-2</c:v>
                </c:pt>
                <c:pt idx="2320">
                  <c:v>2.9353626339261966E-2</c:v>
                </c:pt>
                <c:pt idx="2321">
                  <c:v>2.9351000433666053E-2</c:v>
                </c:pt>
                <c:pt idx="2322">
                  <c:v>2.9345910978076224E-2</c:v>
                </c:pt>
                <c:pt idx="2323">
                  <c:v>2.9340819143665549E-2</c:v>
                </c:pt>
                <c:pt idx="2324">
                  <c:v>2.9335724930469532E-2</c:v>
                </c:pt>
                <c:pt idx="2325">
                  <c:v>2.9330628338525632E-2</c:v>
                </c:pt>
                <c:pt idx="2326">
                  <c:v>2.9325529367868485E-2</c:v>
                </c:pt>
                <c:pt idx="2327">
                  <c:v>2.9320428018534902E-2</c:v>
                </c:pt>
                <c:pt idx="2328">
                  <c:v>2.9315324290561905E-2</c:v>
                </c:pt>
                <c:pt idx="2329">
                  <c:v>2.9310218183985656E-2</c:v>
                </c:pt>
                <c:pt idx="2330">
                  <c:v>2.9305109698841654E-2</c:v>
                </c:pt>
                <c:pt idx="2331">
                  <c:v>2.9299998835166492E-2</c:v>
                </c:pt>
                <c:pt idx="2332">
                  <c:v>2.929569900948098E-2</c:v>
                </c:pt>
                <c:pt idx="2333">
                  <c:v>2.9287331391996057E-2</c:v>
                </c:pt>
                <c:pt idx="2334">
                  <c:v>2.9284651973320405E-2</c:v>
                </c:pt>
                <c:pt idx="2335">
                  <c:v>2.9279531595885439E-2</c:v>
                </c:pt>
                <c:pt idx="2336">
                  <c:v>2.9274408840101619E-2</c:v>
                </c:pt>
                <c:pt idx="2337">
                  <c:v>2.9269283706005969E-2</c:v>
                </c:pt>
                <c:pt idx="2338">
                  <c:v>2.9264156193633348E-2</c:v>
                </c:pt>
                <c:pt idx="2339">
                  <c:v>2.9259835656639185E-2</c:v>
                </c:pt>
                <c:pt idx="2340">
                  <c:v>2.925389403420681E-2</c:v>
                </c:pt>
                <c:pt idx="2341">
                  <c:v>2.9248759387224991E-2</c:v>
                </c:pt>
                <c:pt idx="2342">
                  <c:v>2.9243622362113867E-2</c:v>
                </c:pt>
                <c:pt idx="2343">
                  <c:v>2.923848295890873E-2</c:v>
                </c:pt>
                <c:pt idx="2344">
                  <c:v>2.9233341177647258E-2</c:v>
                </c:pt>
                <c:pt idx="2345">
                  <c:v>2.9228197018364519E-2</c:v>
                </c:pt>
                <c:pt idx="2346">
                  <c:v>2.9220634551044785E-2</c:v>
                </c:pt>
                <c:pt idx="2347">
                  <c:v>2.9217901565885742E-2</c:v>
                </c:pt>
                <c:pt idx="2348">
                  <c:v>2.9212750272762236E-2</c:v>
                </c:pt>
                <c:pt idx="2349">
                  <c:v>2.9207596601765137E-2</c:v>
                </c:pt>
                <c:pt idx="2350">
                  <c:v>2.9197887883721192E-2</c:v>
                </c:pt>
                <c:pt idx="2351">
                  <c:v>2.919272926265444E-2</c:v>
                </c:pt>
                <c:pt idx="2352">
                  <c:v>2.9187568264076019E-2</c:v>
                </c:pt>
                <c:pt idx="2353">
                  <c:v>2.9182404888022286E-2</c:v>
                </c:pt>
                <c:pt idx="2354">
                  <c:v>2.9177239134530037E-2</c:v>
                </c:pt>
                <c:pt idx="2355">
                  <c:v>2.9172071003635617E-2</c:v>
                </c:pt>
                <c:pt idx="2356">
                  <c:v>2.9166900495375608E-2</c:v>
                </c:pt>
                <c:pt idx="2357">
                  <c:v>2.9161727609786362E-2</c:v>
                </c:pt>
                <c:pt idx="2358">
                  <c:v>2.9156552346905108E-2</c:v>
                </c:pt>
                <c:pt idx="2359">
                  <c:v>2.9151374706767982E-2</c:v>
                </c:pt>
                <c:pt idx="2360">
                  <c:v>2.9146194689411556E-2</c:v>
                </c:pt>
                <c:pt idx="2361">
                  <c:v>2.9141012294872846E-2</c:v>
                </c:pt>
                <c:pt idx="2362">
                  <c:v>2.9135827523187982E-2</c:v>
                </c:pt>
                <c:pt idx="2363">
                  <c:v>2.913064037439398E-2</c:v>
                </c:pt>
                <c:pt idx="2364">
                  <c:v>2.9123967690251766E-2</c:v>
                </c:pt>
                <c:pt idx="2365">
                  <c:v>2.911877510820348E-2</c:v>
                </c:pt>
                <c:pt idx="2366">
                  <c:v>2.9113580149166724E-2</c:v>
                </c:pt>
                <c:pt idx="2367">
                  <c:v>2.9108382813177857E-2</c:v>
                </c:pt>
                <c:pt idx="2368">
                  <c:v>2.9103183100274321E-2</c:v>
                </c:pt>
                <c:pt idx="2369">
                  <c:v>2.9097981010492914E-2</c:v>
                </c:pt>
                <c:pt idx="2370">
                  <c:v>2.9092776543869769E-2</c:v>
                </c:pt>
                <c:pt idx="2371">
                  <c:v>2.9087569700441896E-2</c:v>
                </c:pt>
                <c:pt idx="2372">
                  <c:v>2.9082360480246532E-2</c:v>
                </c:pt>
                <c:pt idx="2373">
                  <c:v>2.9077148883320025E-2</c:v>
                </c:pt>
                <c:pt idx="2374">
                  <c:v>2.9071934909699827E-2</c:v>
                </c:pt>
                <c:pt idx="2375">
                  <c:v>2.9066718559422295E-2</c:v>
                </c:pt>
                <c:pt idx="2376">
                  <c:v>2.9063861722642803E-2</c:v>
                </c:pt>
                <c:pt idx="2377">
                  <c:v>2.9056278729043698E-2</c:v>
                </c:pt>
                <c:pt idx="2378">
                  <c:v>2.9051055249016442E-2</c:v>
                </c:pt>
                <c:pt idx="2379">
                  <c:v>2.9045829392479895E-2</c:v>
                </c:pt>
                <c:pt idx="2380">
                  <c:v>2.904060115947063E-2</c:v>
                </c:pt>
                <c:pt idx="2381">
                  <c:v>2.9035370550026536E-2</c:v>
                </c:pt>
                <c:pt idx="2382">
                  <c:v>2.9030137564183094E-2</c:v>
                </c:pt>
                <c:pt idx="2383">
                  <c:v>2.902490220197906E-2</c:v>
                </c:pt>
                <c:pt idx="2384">
                  <c:v>2.9019664463450355E-2</c:v>
                </c:pt>
                <c:pt idx="2385">
                  <c:v>2.901442434863399E-2</c:v>
                </c:pt>
                <c:pt idx="2386">
                  <c:v>2.9009181857567855E-2</c:v>
                </c:pt>
                <c:pt idx="2387">
                  <c:v>2.9003936990288082E-2</c:v>
                </c:pt>
                <c:pt idx="2388">
                  <c:v>2.8998689746832559E-2</c:v>
                </c:pt>
                <c:pt idx="2389">
                  <c:v>2.899344012723808E-2</c:v>
                </c:pt>
                <c:pt idx="2390">
                  <c:v>2.8988188131541873E-2</c:v>
                </c:pt>
                <c:pt idx="2391">
                  <c:v>2.8982933759780952E-2</c:v>
                </c:pt>
                <c:pt idx="2392">
                  <c:v>2.8977677011992768E-2</c:v>
                </c:pt>
                <c:pt idx="2393">
                  <c:v>2.8972417888213888E-2</c:v>
                </c:pt>
                <c:pt idx="2394">
                  <c:v>2.8967156388482206E-2</c:v>
                </c:pt>
                <c:pt idx="2395">
                  <c:v>2.8961892512834733E-2</c:v>
                </c:pt>
                <c:pt idx="2396">
                  <c:v>2.8956626261308474E-2</c:v>
                </c:pt>
                <c:pt idx="2397">
                  <c:v>2.8952154595134789E-2</c:v>
                </c:pt>
                <c:pt idx="2398">
                  <c:v>2.8946086630769415E-2</c:v>
                </c:pt>
                <c:pt idx="2399">
                  <c:v>2.8940813251830854E-2</c:v>
                </c:pt>
                <c:pt idx="2400">
                  <c:v>2.8935537497162874E-2</c:v>
                </c:pt>
                <c:pt idx="2401">
                  <c:v>2.8927242225687998E-2</c:v>
                </c:pt>
                <c:pt idx="2402">
                  <c:v>2.8925768247711033E-2</c:v>
                </c:pt>
                <c:pt idx="2403">
                  <c:v>2.8919695979155141E-2</c:v>
                </c:pt>
                <c:pt idx="2404">
                  <c:v>2.8914410721942875E-2</c:v>
                </c:pt>
                <c:pt idx="2405">
                  <c:v>2.8909123089187558E-2</c:v>
                </c:pt>
                <c:pt idx="2406">
                  <c:v>2.8903833080927078E-2</c:v>
                </c:pt>
                <c:pt idx="2407">
                  <c:v>2.8898540697198227E-2</c:v>
                </c:pt>
                <c:pt idx="2408">
                  <c:v>2.8893245938039113E-2</c:v>
                </c:pt>
                <c:pt idx="2409">
                  <c:v>2.8887948803487405E-2</c:v>
                </c:pt>
                <c:pt idx="2410">
                  <c:v>2.8882649293579893E-2</c:v>
                </c:pt>
                <c:pt idx="2411">
                  <c:v>2.8877347408354469E-2</c:v>
                </c:pt>
                <c:pt idx="2412">
                  <c:v>2.887204314784814E-2</c:v>
                </c:pt>
                <c:pt idx="2413">
                  <c:v>2.8866736512099232E-2</c:v>
                </c:pt>
                <c:pt idx="2414">
                  <c:v>2.8861427501144756E-2</c:v>
                </c:pt>
                <c:pt idx="2415">
                  <c:v>2.8856116115021948E-2</c:v>
                </c:pt>
                <c:pt idx="2416">
                  <c:v>2.8850802353769127E-2</c:v>
                </c:pt>
                <c:pt idx="2417">
                  <c:v>2.8848539038028597E-2</c:v>
                </c:pt>
                <c:pt idx="2418">
                  <c:v>2.8840167706022598E-2</c:v>
                </c:pt>
                <c:pt idx="2419">
                  <c:v>2.8834846819604222E-2</c:v>
                </c:pt>
                <c:pt idx="2420">
                  <c:v>2.8829523558206293E-2</c:v>
                </c:pt>
                <c:pt idx="2421">
                  <c:v>2.8824197921865601E-2</c:v>
                </c:pt>
                <c:pt idx="2422">
                  <c:v>2.881886991062069E-2</c:v>
                </c:pt>
                <c:pt idx="2423">
                  <c:v>2.8813539524508575E-2</c:v>
                </c:pt>
                <c:pt idx="2424">
                  <c:v>2.8808206763567355E-2</c:v>
                </c:pt>
                <c:pt idx="2425">
                  <c:v>2.8802871627834924E-2</c:v>
                </c:pt>
                <c:pt idx="2426">
                  <c:v>2.8797534117348731E-2</c:v>
                </c:pt>
                <c:pt idx="2427">
                  <c:v>2.879219423214666E-2</c:v>
                </c:pt>
                <c:pt idx="2428">
                  <c:v>2.8786851972265944E-2</c:v>
                </c:pt>
                <c:pt idx="2429">
                  <c:v>2.8781507337745125E-2</c:v>
                </c:pt>
                <c:pt idx="2430">
                  <c:v>2.8776160328621875E-2</c:v>
                </c:pt>
                <c:pt idx="2431">
                  <c:v>2.8770810944933643E-2</c:v>
                </c:pt>
                <c:pt idx="2432">
                  <c:v>2.8765459186718752E-2</c:v>
                </c:pt>
                <c:pt idx="2433">
                  <c:v>2.8760105054014218E-2</c:v>
                </c:pt>
                <c:pt idx="2434">
                  <c:v>2.8754748546858798E-2</c:v>
                </c:pt>
                <c:pt idx="2435">
                  <c:v>2.8749389665289948E-2</c:v>
                </c:pt>
                <c:pt idx="2436">
                  <c:v>2.8744028409345767E-2</c:v>
                </c:pt>
                <c:pt idx="2437">
                  <c:v>2.8738664779064151E-2</c:v>
                </c:pt>
                <c:pt idx="2438">
                  <c:v>2.8733298774482764E-2</c:v>
                </c:pt>
                <c:pt idx="2439">
                  <c:v>2.8727930436604425E-2</c:v>
                </c:pt>
                <c:pt idx="2440">
                  <c:v>2.8722559970287286E-2</c:v>
                </c:pt>
                <c:pt idx="2441">
                  <c:v>2.8717187621349408E-2</c:v>
                </c:pt>
                <c:pt idx="2442">
                  <c:v>2.8711813635603361E-2</c:v>
                </c:pt>
                <c:pt idx="2443">
                  <c:v>2.8706438258857776E-2</c:v>
                </c:pt>
                <c:pt idx="2444">
                  <c:v>2.8701061736914724E-2</c:v>
                </c:pt>
                <c:pt idx="2445">
                  <c:v>2.8695684315571006E-2</c:v>
                </c:pt>
                <c:pt idx="2446">
                  <c:v>2.869030624061927E-2</c:v>
                </c:pt>
                <c:pt idx="2447">
                  <c:v>2.8684927757846472E-2</c:v>
                </c:pt>
                <c:pt idx="2448">
                  <c:v>2.8679549113033647E-2</c:v>
                </c:pt>
                <c:pt idx="2449">
                  <c:v>2.8674894782059451E-2</c:v>
                </c:pt>
                <c:pt idx="2450">
                  <c:v>2.866879232038996E-2</c:v>
                </c:pt>
                <c:pt idx="2451">
                  <c:v>2.8663414664096647E-2</c:v>
                </c:pt>
                <c:pt idx="2452">
                  <c:v>2.8658037828837975E-2</c:v>
                </c:pt>
                <c:pt idx="2453">
                  <c:v>2.8656390169040247E-2</c:v>
                </c:pt>
                <c:pt idx="2454">
                  <c:v>2.8646542228273841E-2</c:v>
                </c:pt>
                <c:pt idx="2455">
                  <c:v>2.8641914706802475E-2</c:v>
                </c:pt>
                <c:pt idx="2456">
                  <c:v>2.8636543613188112E-2</c:v>
                </c:pt>
                <c:pt idx="2457">
                  <c:v>2.8631174569335095E-2</c:v>
                </c:pt>
                <c:pt idx="2458">
                  <c:v>2.862580782097256E-2</c:v>
                </c:pt>
                <c:pt idx="2459">
                  <c:v>2.8620443613825704E-2</c:v>
                </c:pt>
                <c:pt idx="2460">
                  <c:v>2.8615082193612709E-2</c:v>
                </c:pt>
                <c:pt idx="2461">
                  <c:v>2.860972380604913E-2</c:v>
                </c:pt>
                <c:pt idx="2462">
                  <c:v>2.8604368696842866E-2</c:v>
                </c:pt>
                <c:pt idx="2463">
                  <c:v>2.8601253186053749E-2</c:v>
                </c:pt>
                <c:pt idx="2464">
                  <c:v>2.8595905640658992E-2</c:v>
                </c:pt>
                <c:pt idx="2465">
                  <c:v>2.8590562164258725E-2</c:v>
                </c:pt>
                <c:pt idx="2466">
                  <c:v>2.8585223000594497E-2</c:v>
                </c:pt>
                <c:pt idx="2467">
                  <c:v>2.8580634342293167E-2</c:v>
                </c:pt>
                <c:pt idx="2468">
                  <c:v>2.8574558586409716E-2</c:v>
                </c:pt>
                <c:pt idx="2469">
                  <c:v>2.8569233823344895E-2</c:v>
                </c:pt>
                <c:pt idx="2470">
                  <c:v>2.8563914347926697E-2</c:v>
                </c:pt>
                <c:pt idx="2471">
                  <c:v>2.8556360779510185E-2</c:v>
                </c:pt>
                <c:pt idx="2472">
                  <c:v>2.8553292234885813E-2</c:v>
                </c:pt>
                <c:pt idx="2473">
                  <c:v>2.8547990084678881E-2</c:v>
                </c:pt>
                <c:pt idx="2474">
                  <c:v>2.854269419694901E-2</c:v>
                </c:pt>
                <c:pt idx="2475">
                  <c:v>2.8538152426807722E-2</c:v>
                </c:pt>
                <c:pt idx="2476">
                  <c:v>2.8532122183694181E-2</c:v>
                </c:pt>
                <c:pt idx="2477">
                  <c:v>2.8526846545545017E-2</c:v>
                </c:pt>
                <c:pt idx="2478">
                  <c:v>2.8521578144622757E-2</c:v>
                </c:pt>
                <c:pt idx="2479">
                  <c:v>2.851631722460183E-2</c:v>
                </c:pt>
                <c:pt idx="2480">
                  <c:v>2.8511064029153627E-2</c:v>
                </c:pt>
                <c:pt idx="2481">
                  <c:v>2.8505818801942358E-2</c:v>
                </c:pt>
                <c:pt idx="2482">
                  <c:v>2.8500581786628343E-2</c:v>
                </c:pt>
                <c:pt idx="2483">
                  <c:v>2.849535322686754E-2</c:v>
                </c:pt>
                <c:pt idx="2484">
                  <c:v>2.8490133366310705E-2</c:v>
                </c:pt>
                <c:pt idx="2485">
                  <c:v>2.8484922448603154E-2</c:v>
                </c:pt>
                <c:pt idx="2486">
                  <c:v>2.8479720717385651E-2</c:v>
                </c:pt>
                <c:pt idx="2487">
                  <c:v>2.8474528416294827E-2</c:v>
                </c:pt>
                <c:pt idx="2488">
                  <c:v>2.8470097402611728E-2</c:v>
                </c:pt>
                <c:pt idx="2489">
                  <c:v>2.8464925034259351E-2</c:v>
                </c:pt>
                <c:pt idx="2490">
                  <c:v>2.845901053007013E-2</c:v>
                </c:pt>
                <c:pt idx="2491">
                  <c:v>2.8453858360165507E-2</c:v>
                </c:pt>
                <c:pt idx="2492">
                  <c:v>2.8448716629431499E-2</c:v>
                </c:pt>
                <c:pt idx="2493">
                  <c:v>2.8441325773639201E-2</c:v>
                </c:pt>
                <c:pt idx="2494">
                  <c:v>2.8439218165829411E-2</c:v>
                </c:pt>
                <c:pt idx="2495">
                  <c:v>2.843335407136735E-2</c:v>
                </c:pt>
                <c:pt idx="2496">
                  <c:v>2.8428254096195177E-2</c:v>
                </c:pt>
                <c:pt idx="2497">
                  <c:v>2.8423164559516986E-2</c:v>
                </c:pt>
                <c:pt idx="2498">
                  <c:v>2.8418085461174209E-2</c:v>
                </c:pt>
                <c:pt idx="2499">
                  <c:v>2.841153815399523E-2</c:v>
                </c:pt>
                <c:pt idx="2500">
                  <c:v>2.8407958578865179E-2</c:v>
                </c:pt>
                <c:pt idx="2501">
                  <c:v>2.8401434424717036E-2</c:v>
                </c:pt>
                <c:pt idx="2502">
                  <c:v>2.8397873448009966E-2</c:v>
                </c:pt>
                <c:pt idx="2503">
                  <c:v>2.8392846538985706E-2</c:v>
                </c:pt>
                <c:pt idx="2504">
                  <c:v>2.8387830067355874E-2</c:v>
                </c:pt>
                <c:pt idx="2505">
                  <c:v>2.8384339214044426E-2</c:v>
                </c:pt>
                <c:pt idx="2506">
                  <c:v>2.8372750431156203E-2</c:v>
                </c:pt>
                <c:pt idx="2507">
                  <c:v>2.8371373715464207E-2</c:v>
                </c:pt>
                <c:pt idx="2508">
                  <c:v>2.8367158728837792E-2</c:v>
                </c:pt>
                <c:pt idx="2509">
                  <c:v>2.8361436967769889E-2</c:v>
                </c:pt>
                <c:pt idx="2510">
                  <c:v>2.8356484247363672E-2</c:v>
                </c:pt>
                <c:pt idx="2511">
                  <c:v>2.8351541962380444E-2</c:v>
                </c:pt>
                <c:pt idx="2512">
                  <c:v>2.8346610112667519E-2</c:v>
                </c:pt>
                <c:pt idx="2513">
                  <c:v>2.8342449111439939E-2</c:v>
                </c:pt>
                <c:pt idx="2514">
                  <c:v>2.8336777718439884E-2</c:v>
                </c:pt>
                <c:pt idx="2515">
                  <c:v>2.8331877173621116E-2</c:v>
                </c:pt>
                <c:pt idx="2516">
                  <c:v>2.8326987063463434E-2</c:v>
                </c:pt>
                <c:pt idx="2517">
                  <c:v>2.8322107387814599E-2</c:v>
                </c:pt>
                <c:pt idx="2518">
                  <c:v>2.8317238146524534E-2</c:v>
                </c:pt>
                <c:pt idx="2519">
                  <c:v>2.8308082143401452E-2</c:v>
                </c:pt>
                <c:pt idx="2520">
                  <c:v>2.8307530966416083E-2</c:v>
                </c:pt>
                <c:pt idx="2521">
                  <c:v>2.830269302729712E-2</c:v>
                </c:pt>
                <c:pt idx="2522">
                  <c:v>2.8298629244630467E-2</c:v>
                </c:pt>
                <c:pt idx="2523">
                  <c:v>2.8293048450180672E-2</c:v>
                </c:pt>
                <c:pt idx="2524">
                  <c:v>2.8289006279464235E-2</c:v>
                </c:pt>
                <c:pt idx="2525">
                  <c:v>2.8283445606897828E-2</c:v>
                </c:pt>
                <c:pt idx="2526">
                  <c:v>2.8278659835072131E-2</c:v>
                </c:pt>
                <c:pt idx="2527">
                  <c:v>2.827465008761371E-2</c:v>
                </c:pt>
                <c:pt idx="2528">
                  <c:v>2.8269119590311403E-2</c:v>
                </c:pt>
                <c:pt idx="2529">
                  <c:v>2.8264365117080376E-2</c:v>
                </c:pt>
                <c:pt idx="2530">
                  <c:v>2.8259621076419685E-2</c:v>
                </c:pt>
                <c:pt idx="2531">
                  <c:v>2.825488746818253E-2</c:v>
                </c:pt>
                <c:pt idx="2532">
                  <c:v>2.8247862307008313E-2</c:v>
                </c:pt>
                <c:pt idx="2533">
                  <c:v>2.8245451548390522E-2</c:v>
                </c:pt>
                <c:pt idx="2534">
                  <c:v>2.8240749236544023E-2</c:v>
                </c:pt>
                <c:pt idx="2535">
                  <c:v>2.823605735653624E-2</c:v>
                </c:pt>
                <c:pt idx="2536">
                  <c:v>2.8231375908222115E-2</c:v>
                </c:pt>
                <c:pt idx="2537">
                  <c:v>2.8226704891455932E-2</c:v>
                </c:pt>
                <c:pt idx="2538">
                  <c:v>2.8222044306094152E-2</c:v>
                </c:pt>
                <c:pt idx="2539">
                  <c:v>2.821739415199128E-2</c:v>
                </c:pt>
                <c:pt idx="2540">
                  <c:v>2.8213524979225166E-2</c:v>
                </c:pt>
                <c:pt idx="2541">
                  <c:v>2.8208896074647917E-2</c:v>
                </c:pt>
                <c:pt idx="2542">
                  <c:v>2.8203506275802061E-2</c:v>
                </c:pt>
                <c:pt idx="2543">
                  <c:v>2.819889784530033E-2</c:v>
                </c:pt>
                <c:pt idx="2544">
                  <c:v>2.8194299845341352E-2</c:v>
                </c:pt>
                <c:pt idx="2545">
                  <c:v>2.8187395254582526E-2</c:v>
                </c:pt>
                <c:pt idx="2546">
                  <c:v>2.8185908024125423E-2</c:v>
                </c:pt>
                <c:pt idx="2547">
                  <c:v>2.8180568427298627E-2</c:v>
                </c:pt>
                <c:pt idx="2548">
                  <c:v>2.8176012148089662E-2</c:v>
                </c:pt>
                <c:pt idx="2549">
                  <c:v>2.8171466298714917E-2</c:v>
                </c:pt>
                <c:pt idx="2550">
                  <c:v>2.8166930879033245E-2</c:v>
                </c:pt>
                <c:pt idx="2551">
                  <c:v>2.8158919977525124E-2</c:v>
                </c:pt>
                <c:pt idx="2552">
                  <c:v>2.8157891328188276E-2</c:v>
                </c:pt>
                <c:pt idx="2553">
                  <c:v>2.8153387196745091E-2</c:v>
                </c:pt>
                <c:pt idx="2554">
                  <c:v>2.8148893494434994E-2</c:v>
                </c:pt>
                <c:pt idx="2555">
                  <c:v>2.8144410221119243E-2</c:v>
                </c:pt>
                <c:pt idx="2556">
                  <c:v>2.813993737665909E-2</c:v>
                </c:pt>
                <c:pt idx="2557">
                  <c:v>2.8135474960915136E-2</c:v>
                </c:pt>
                <c:pt idx="2558">
                  <c:v>2.81310229737506E-2</c:v>
                </c:pt>
                <c:pt idx="2559">
                  <c:v>2.8126581415026521E-2</c:v>
                </c:pt>
                <c:pt idx="2560">
                  <c:v>2.8122150284606108E-2</c:v>
                </c:pt>
                <c:pt idx="2561">
                  <c:v>2.8118508447484088E-2</c:v>
                </c:pt>
                <c:pt idx="2562">
                  <c:v>2.8113319308126113E-2</c:v>
                </c:pt>
                <c:pt idx="2563">
                  <c:v>2.810891946179361E-2</c:v>
                </c:pt>
                <c:pt idx="2564">
                  <c:v>2.8104530043217207E-2</c:v>
                </c:pt>
                <c:pt idx="2565">
                  <c:v>2.8100931543589332E-2</c:v>
                </c:pt>
                <c:pt idx="2566">
                  <c:v>2.8095782488790126E-2</c:v>
                </c:pt>
                <c:pt idx="2567">
                  <c:v>2.8091424352668933E-2</c:v>
                </c:pt>
                <c:pt idx="2568">
                  <c:v>2.808707664376214E-2</c:v>
                </c:pt>
                <c:pt idx="2569">
                  <c:v>2.8082739361935585E-2</c:v>
                </c:pt>
                <c:pt idx="2570">
                  <c:v>2.8078412507054441E-2</c:v>
                </c:pt>
                <c:pt idx="2571">
                  <c:v>2.8071747692590909E-2</c:v>
                </c:pt>
                <c:pt idx="2572">
                  <c:v>2.8069790077594532E-2</c:v>
                </c:pt>
                <c:pt idx="2573">
                  <c:v>2.806627828698249E-2</c:v>
                </c:pt>
                <c:pt idx="2574">
                  <c:v>2.8057196746242852E-2</c:v>
                </c:pt>
                <c:pt idx="2575">
                  <c:v>2.8056934632158085E-2</c:v>
                </c:pt>
                <c:pt idx="2576">
                  <c:v>2.8053455369121915E-2</c:v>
                </c:pt>
                <c:pt idx="2577">
                  <c:v>2.8048416466155118E-2</c:v>
                </c:pt>
                <c:pt idx="2578">
                  <c:v>2.8044173022044143E-2</c:v>
                </c:pt>
                <c:pt idx="2579">
                  <c:v>2.8040726292961182E-2</c:v>
                </c:pt>
                <c:pt idx="2580">
                  <c:v>2.8035717410945214E-2</c:v>
                </c:pt>
                <c:pt idx="2581">
                  <c:v>2.8031505243696103E-2</c:v>
                </c:pt>
                <c:pt idx="2582">
                  <c:v>2.8027303501805882E-2</c:v>
                </c:pt>
                <c:pt idx="2583">
                  <c:v>2.8023112185144947E-2</c:v>
                </c:pt>
                <c:pt idx="2584">
                  <c:v>2.801656658276809E-2</c:v>
                </c:pt>
                <c:pt idx="2585">
                  <c:v>2.8014760826992131E-2</c:v>
                </c:pt>
                <c:pt idx="2586">
                  <c:v>2.8010600785241486E-2</c:v>
                </c:pt>
                <c:pt idx="2587">
                  <c:v>2.8006451168203054E-2</c:v>
                </c:pt>
                <c:pt idx="2588">
                  <c:v>2.8002311975748109E-2</c:v>
                </c:pt>
                <c:pt idx="2589">
                  <c:v>2.7998183207748141E-2</c:v>
                </c:pt>
                <c:pt idx="2590">
                  <c:v>2.7994064864076167E-2</c:v>
                </c:pt>
                <c:pt idx="2591">
                  <c:v>2.7989956944604332E-2</c:v>
                </c:pt>
                <c:pt idx="2592">
                  <c:v>2.7986651269671179E-2</c:v>
                </c:pt>
                <c:pt idx="2593">
                  <c:v>2.7979396116420353E-2</c:v>
                </c:pt>
                <c:pt idx="2594">
                  <c:v>2.797769573011789E-2</c:v>
                </c:pt>
                <c:pt idx="2595">
                  <c:v>2.7973629506177225E-2</c:v>
                </c:pt>
                <c:pt idx="2596">
                  <c:v>2.7969573705804184E-2</c:v>
                </c:pt>
                <c:pt idx="2597">
                  <c:v>2.7965528328872218E-2</c:v>
                </c:pt>
                <c:pt idx="2598">
                  <c:v>2.7961493375257173E-2</c:v>
                </c:pt>
                <c:pt idx="2599">
                  <c:v>2.7958263702147348E-2</c:v>
                </c:pt>
                <c:pt idx="2600">
                  <c:v>2.7953454737477332E-2</c:v>
                </c:pt>
                <c:pt idx="2601">
                  <c:v>2.7949451053063359E-2</c:v>
                </c:pt>
                <c:pt idx="2602">
                  <c:v>2.7945457791467742E-2</c:v>
                </c:pt>
                <c:pt idx="2603">
                  <c:v>2.7942271563554836E-2</c:v>
                </c:pt>
                <c:pt idx="2604">
                  <c:v>2.79375025362389E-2</c:v>
                </c:pt>
                <c:pt idx="2605">
                  <c:v>2.7933540542359331E-2</c:v>
                </c:pt>
                <c:pt idx="2606">
                  <c:v>2.7927195667417016E-2</c:v>
                </c:pt>
                <c:pt idx="2607">
                  <c:v>2.7925647821455672E-2</c:v>
                </c:pt>
                <c:pt idx="2608">
                  <c:v>2.7921717094187202E-2</c:v>
                </c:pt>
                <c:pt idx="2609">
                  <c:v>2.7917796788878485E-2</c:v>
                </c:pt>
                <c:pt idx="2610">
                  <c:v>2.7910614877259935E-2</c:v>
                </c:pt>
                <c:pt idx="2611">
                  <c:v>2.7906718988876967E-2</c:v>
                </c:pt>
                <c:pt idx="2612">
                  <c:v>2.7902833520381202E-2</c:v>
                </c:pt>
                <c:pt idx="2613">
                  <c:v>2.7898405743849365E-2</c:v>
                </c:pt>
                <c:pt idx="2614">
                  <c:v>2.7895093842572743E-2</c:v>
                </c:pt>
                <c:pt idx="2615">
                  <c:v>2.7891239633022435E-2</c:v>
                </c:pt>
                <c:pt idx="2616">
                  <c:v>2.7887395842882339E-2</c:v>
                </c:pt>
                <c:pt idx="2617">
                  <c:v>2.7883015698175563E-2</c:v>
                </c:pt>
                <c:pt idx="2618">
                  <c:v>2.7879739520361265E-2</c:v>
                </c:pt>
                <c:pt idx="2619">
                  <c:v>2.787592698774486E-2</c:v>
                </c:pt>
                <c:pt idx="2620">
                  <c:v>2.7872124874067376E-2</c:v>
                </c:pt>
                <c:pt idx="2621">
                  <c:v>2.7868333179211419E-2</c:v>
                </c:pt>
                <c:pt idx="2622">
                  <c:v>2.7864551903061582E-2</c:v>
                </c:pt>
                <c:pt idx="2623">
                  <c:v>2.7860781045500473E-2</c:v>
                </c:pt>
                <c:pt idx="2624">
                  <c:v>2.7857020606411806E-2</c:v>
                </c:pt>
                <c:pt idx="2625">
                  <c:v>2.785220106474523E-2</c:v>
                </c:pt>
                <c:pt idx="2626">
                  <c:v>2.784953098319036E-2</c:v>
                </c:pt>
                <c:pt idx="2627">
                  <c:v>2.7845801798826748E-2</c:v>
                </c:pt>
                <c:pt idx="2628">
                  <c:v>2.7841552630581867E-2</c:v>
                </c:pt>
                <c:pt idx="2629">
                  <c:v>2.7838374684019743E-2</c:v>
                </c:pt>
                <c:pt idx="2630">
                  <c:v>2.7834676753347495E-2</c:v>
                </c:pt>
                <c:pt idx="2631">
                  <c:v>2.78304633031882E-2</c:v>
                </c:pt>
                <c:pt idx="2632">
                  <c:v>2.7827312144897184E-2</c:v>
                </c:pt>
                <c:pt idx="2633">
                  <c:v>2.7823645466891797E-2</c:v>
                </c:pt>
                <c:pt idx="2634">
                  <c:v>2.781998920621544E-2</c:v>
                </c:pt>
                <c:pt idx="2635">
                  <c:v>2.7816343362756416E-2</c:v>
                </c:pt>
                <c:pt idx="2636">
                  <c:v>2.7812707936401941E-2</c:v>
                </c:pt>
                <c:pt idx="2637">
                  <c:v>2.780908292703967E-2</c:v>
                </c:pt>
                <c:pt idx="2638">
                  <c:v>2.7805468334558343E-2</c:v>
                </c:pt>
                <c:pt idx="2639">
                  <c:v>2.7801864158846709E-2</c:v>
                </c:pt>
                <c:pt idx="2640">
                  <c:v>2.7798270399793951E-2</c:v>
                </c:pt>
                <c:pt idx="2641">
                  <c:v>2.7794687057289477E-2</c:v>
                </c:pt>
                <c:pt idx="2642">
                  <c:v>2.7791114131222251E-2</c:v>
                </c:pt>
                <c:pt idx="2643">
                  <c:v>2.7787551621482769E-2</c:v>
                </c:pt>
                <c:pt idx="2644">
                  <c:v>2.7783492936326919E-2</c:v>
                </c:pt>
                <c:pt idx="2645">
                  <c:v>2.7779952746921074E-2</c:v>
                </c:pt>
                <c:pt idx="2646">
                  <c:v>2.7776926589135564E-2</c:v>
                </c:pt>
                <c:pt idx="2647">
                  <c:v>2.7773405743613585E-2</c:v>
                </c:pt>
                <c:pt idx="2648">
                  <c:v>2.7769895313873593E-2</c:v>
                </c:pt>
                <c:pt idx="2649">
                  <c:v>2.7766395299808282E-2</c:v>
                </c:pt>
                <c:pt idx="2650">
                  <c:v>2.7762905701309244E-2</c:v>
                </c:pt>
                <c:pt idx="2651">
                  <c:v>2.7758930342356315E-2</c:v>
                </c:pt>
                <c:pt idx="2652">
                  <c:v>2.7755957750582049E-2</c:v>
                </c:pt>
                <c:pt idx="2653">
                  <c:v>2.7752499398139712E-2</c:v>
                </c:pt>
                <c:pt idx="2654">
                  <c:v>2.7749051460836591E-2</c:v>
                </c:pt>
                <c:pt idx="2655">
                  <c:v>2.7745123714155707E-2</c:v>
                </c:pt>
                <c:pt idx="2656">
                  <c:v>2.7742186831221163E-2</c:v>
                </c:pt>
                <c:pt idx="2657">
                  <c:v>2.7738770138697955E-2</c:v>
                </c:pt>
                <c:pt idx="2658">
                  <c:v>2.7735363860891069E-2</c:v>
                </c:pt>
                <c:pt idx="2659">
                  <c:v>2.7731967997695603E-2</c:v>
                </c:pt>
                <c:pt idx="2660">
                  <c:v>2.7728582549006439E-2</c:v>
                </c:pt>
                <c:pt idx="2661">
                  <c:v>2.772520751471998E-2</c:v>
                </c:pt>
                <c:pt idx="2662">
                  <c:v>2.7721363084874173E-2</c:v>
                </c:pt>
                <c:pt idx="2663">
                  <c:v>2.7718010366814389E-2</c:v>
                </c:pt>
                <c:pt idx="2664">
                  <c:v>2.7714668062831439E-2</c:v>
                </c:pt>
                <c:pt idx="2665">
                  <c:v>2.7711336172823051E-2</c:v>
                </c:pt>
                <c:pt idx="2666">
                  <c:v>2.7708014696685636E-2</c:v>
                </c:pt>
                <c:pt idx="2667">
                  <c:v>2.7704703634317131E-2</c:v>
                </c:pt>
                <c:pt idx="2668">
                  <c:v>2.7701402985616366E-2</c:v>
                </c:pt>
                <c:pt idx="2669">
                  <c:v>2.7698112750480845E-2</c:v>
                </c:pt>
                <c:pt idx="2670">
                  <c:v>2.7694832928810042E-2</c:v>
                </c:pt>
                <c:pt idx="2671">
                  <c:v>2.769239206747863E-2</c:v>
                </c:pt>
                <c:pt idx="2672">
                  <c:v>2.768913356904602E-2</c:v>
                </c:pt>
                <c:pt idx="2673">
                  <c:v>2.7685885484587575E-2</c:v>
                </c:pt>
                <c:pt idx="2674">
                  <c:v>2.7682647814001954E-2</c:v>
                </c:pt>
                <c:pt idx="2675">
                  <c:v>2.7680162029641926E-2</c:v>
                </c:pt>
                <c:pt idx="2676">
                  <c:v>2.7676949162289979E-2</c:v>
                </c:pt>
                <c:pt idx="2677">
                  <c:v>2.7674578663788026E-2</c:v>
                </c:pt>
                <c:pt idx="2678">
                  <c:v>2.7670554672988221E-2</c:v>
                </c:pt>
                <c:pt idx="2679">
                  <c:v>2.7668206009334895E-2</c:v>
                </c:pt>
                <c:pt idx="2680">
                  <c:v>2.7664201843560055E-2</c:v>
                </c:pt>
                <c:pt idx="2681">
                  <c:v>2.7661041051051674E-2</c:v>
                </c:pt>
                <c:pt idx="2682">
                  <c:v>2.7657890673216765E-2</c:v>
                </c:pt>
                <c:pt idx="2683">
                  <c:v>2.7652246323336849E-2</c:v>
                </c:pt>
                <c:pt idx="2684">
                  <c:v>2.7651621161174634E-2</c:v>
                </c:pt>
                <c:pt idx="2685">
                  <c:v>2.7648502026773655E-2</c:v>
                </c:pt>
                <c:pt idx="2686">
                  <c:v>2.7645393306656021E-2</c:v>
                </c:pt>
                <c:pt idx="2687">
                  <c:v>2.7642295000725944E-2</c:v>
                </c:pt>
                <c:pt idx="2688">
                  <c:v>2.7640044629088392E-2</c:v>
                </c:pt>
                <c:pt idx="2689">
                  <c:v>2.7636129631043765E-2</c:v>
                </c:pt>
                <c:pt idx="2690">
                  <c:v>2.763306256709986E-2</c:v>
                </c:pt>
                <c:pt idx="2691">
                  <c:v>2.7630005916960555E-2</c:v>
                </c:pt>
                <c:pt idx="2692">
                  <c:v>2.7624441526820354E-2</c:v>
                </c:pt>
                <c:pt idx="2693">
                  <c:v>2.7623923857716708E-2</c:v>
                </c:pt>
                <c:pt idx="2694">
                  <c:v>2.76208984484234E-2</c:v>
                </c:pt>
                <c:pt idx="2695">
                  <c:v>2.7617883452556738E-2</c:v>
                </c:pt>
                <c:pt idx="2696">
                  <c:v>2.7615720499982899E-2</c:v>
                </c:pt>
                <c:pt idx="2697">
                  <c:v>2.7612726848036721E-2</c:v>
                </c:pt>
                <c:pt idx="2698">
                  <c:v>2.7608900944586044E-2</c:v>
                </c:pt>
                <c:pt idx="2699">
                  <c:v>2.7605927601495609E-2</c:v>
                </c:pt>
                <c:pt idx="2700">
                  <c:v>2.760296467136697E-2</c:v>
                </c:pt>
                <c:pt idx="2701">
                  <c:v>2.7600012154109115E-2</c:v>
                </c:pt>
                <c:pt idx="2702">
                  <c:v>2.7597914795741346E-2</c:v>
                </c:pt>
                <c:pt idx="2703">
                  <c:v>2.7594138357838003E-2</c:v>
                </c:pt>
                <c:pt idx="2704">
                  <c:v>2.75912170786425E-2</c:v>
                </c:pt>
                <c:pt idx="2705">
                  <c:v>2.7585767826655856E-2</c:v>
                </c:pt>
                <c:pt idx="2706">
                  <c:v>2.7585405757678275E-2</c:v>
                </c:pt>
                <c:pt idx="2707">
                  <c:v>2.7582515715729478E-2</c:v>
                </c:pt>
                <c:pt idx="2708">
                  <c:v>2.7579636086016098E-2</c:v>
                </c:pt>
                <c:pt idx="2709">
                  <c:v>2.757635783019147E-2</c:v>
                </c:pt>
                <c:pt idx="2710">
                  <c:v>2.7573908062939589E-2</c:v>
                </c:pt>
                <c:pt idx="2711">
                  <c:v>2.7571059669398341E-2</c:v>
                </c:pt>
                <c:pt idx="2712">
                  <c:v>2.7568221687737145E-2</c:v>
                </c:pt>
                <c:pt idx="2713">
                  <c:v>2.7562081645708329E-2</c:v>
                </c:pt>
                <c:pt idx="2714">
                  <c:v>2.7562175358466622E-2</c:v>
                </c:pt>
                <c:pt idx="2715">
                  <c:v>2.7559770213155015E-2</c:v>
                </c:pt>
                <c:pt idx="2716">
                  <c:v>2.7557826007753909E-2</c:v>
                </c:pt>
                <c:pt idx="2717">
                  <c:v>2.755418795456073E-2</c:v>
                </c:pt>
                <c:pt idx="2718">
                  <c:v>2.755141244234198E-2</c:v>
                </c:pt>
                <c:pt idx="2719">
                  <c:v>2.7548647341393118E-2</c:v>
                </c:pt>
                <c:pt idx="2720">
                  <c:v>2.7545892651628778E-2</c:v>
                </c:pt>
                <c:pt idx="2721">
                  <c:v>2.7544003177620281E-2</c:v>
                </c:pt>
                <c:pt idx="2722">
                  <c:v>2.7540414505311556E-2</c:v>
                </c:pt>
                <c:pt idx="2723">
                  <c:v>2.7535123978272975E-2</c:v>
                </c:pt>
                <c:pt idx="2724">
                  <c:v>2.753240931596674E-2</c:v>
                </c:pt>
                <c:pt idx="2725">
                  <c:v>2.7529705062023336E-2</c:v>
                </c:pt>
                <c:pt idx="2726">
                  <c:v>2.7527011216359976E-2</c:v>
                </c:pt>
                <c:pt idx="2727">
                  <c:v>2.7524327778892785E-2</c:v>
                </c:pt>
                <c:pt idx="2728">
                  <c:v>2.7525088509261011E-2</c:v>
                </c:pt>
                <c:pt idx="2729">
                  <c:v>2.7518992128218841E-2</c:v>
                </c:pt>
                <c:pt idx="2730">
                  <c:v>2.7516339914847615E-2</c:v>
                </c:pt>
                <c:pt idx="2731">
                  <c:v>2.7513698109344491E-2</c:v>
                </c:pt>
                <c:pt idx="2732">
                  <c:v>2.7511066711628437E-2</c:v>
                </c:pt>
                <c:pt idx="2733">
                  <c:v>2.7508445721617768E-2</c:v>
                </c:pt>
                <c:pt idx="2734">
                  <c:v>2.7505835139232545E-2</c:v>
                </c:pt>
                <c:pt idx="2735">
                  <c:v>2.7503234964392172E-2</c:v>
                </c:pt>
                <c:pt idx="2736">
                  <c:v>2.7500645197016501E-2</c:v>
                </c:pt>
                <c:pt idx="2737">
                  <c:v>2.749806583702559E-2</c:v>
                </c:pt>
                <c:pt idx="2738">
                  <c:v>2.7495496884340383E-2</c:v>
                </c:pt>
                <c:pt idx="2739">
                  <c:v>2.7492938338882035E-2</c:v>
                </c:pt>
                <c:pt idx="2740">
                  <c:v>2.7490390200571053E-2</c:v>
                </c:pt>
                <c:pt idx="2741">
                  <c:v>2.7487852469329683E-2</c:v>
                </c:pt>
                <c:pt idx="2742">
                  <c:v>2.7485325145079533E-2</c:v>
                </c:pt>
                <c:pt idx="2743">
                  <c:v>2.7482808227742409E-2</c:v>
                </c:pt>
                <c:pt idx="2744">
                  <c:v>2.7480301717241445E-2</c:v>
                </c:pt>
                <c:pt idx="2745">
                  <c:v>2.7477805613499554E-2</c:v>
                </c:pt>
                <c:pt idx="2746">
                  <c:v>2.7475319916439204E-2</c:v>
                </c:pt>
                <c:pt idx="2747">
                  <c:v>2.7472844625984406E-2</c:v>
                </c:pt>
                <c:pt idx="2748">
                  <c:v>2.7470379742058945E-2</c:v>
                </c:pt>
                <c:pt idx="2749">
                  <c:v>2.7467925264586829E-2</c:v>
                </c:pt>
                <c:pt idx="2750">
                  <c:v>2.7465481193492278E-2</c:v>
                </c:pt>
                <c:pt idx="2751">
                  <c:v>2.7463047528700175E-2</c:v>
                </c:pt>
                <c:pt idx="2752">
                  <c:v>2.7460624270136284E-2</c:v>
                </c:pt>
                <c:pt idx="2753">
                  <c:v>2.7458211417724823E-2</c:v>
                </c:pt>
                <c:pt idx="2754">
                  <c:v>2.7455808971392649E-2</c:v>
                </c:pt>
                <c:pt idx="2755">
                  <c:v>2.7453416931064425E-2</c:v>
                </c:pt>
                <c:pt idx="2756">
                  <c:v>2.7451035296668095E-2</c:v>
                </c:pt>
                <c:pt idx="2757">
                  <c:v>2.7448664068129423E-2</c:v>
                </c:pt>
                <c:pt idx="2758">
                  <c:v>2.7446303245375697E-2</c:v>
                </c:pt>
                <c:pt idx="2759">
                  <c:v>2.7445369145708991E-2</c:v>
                </c:pt>
                <c:pt idx="2760">
                  <c:v>2.7441612816932245E-2</c:v>
                </c:pt>
                <c:pt idx="2761">
                  <c:v>2.7440704773128825E-2</c:v>
                </c:pt>
                <c:pt idx="2762">
                  <c:v>2.7436964010760012E-2</c:v>
                </c:pt>
                <c:pt idx="2763">
                  <c:v>2.743465521584695E-2</c:v>
                </c:pt>
                <c:pt idx="2764">
                  <c:v>2.7432356826287401E-2</c:v>
                </c:pt>
                <c:pt idx="2765">
                  <c:v>2.7430068842010623E-2</c:v>
                </c:pt>
                <c:pt idx="2766">
                  <c:v>2.7426170791256987E-2</c:v>
                </c:pt>
                <c:pt idx="2767">
                  <c:v>2.7426961422775266E-2</c:v>
                </c:pt>
                <c:pt idx="2768">
                  <c:v>2.7425588194428412E-2</c:v>
                </c:pt>
                <c:pt idx="2769">
                  <c:v>2.7422463559895732E-2</c:v>
                </c:pt>
                <c:pt idx="2770">
                  <c:v>2.7420230238248224E-2</c:v>
                </c:pt>
                <c:pt idx="2771">
                  <c:v>2.741800732303654E-2</c:v>
                </c:pt>
                <c:pt idx="2772">
                  <c:v>2.7415794814192068E-2</c:v>
                </c:pt>
                <c:pt idx="2773">
                  <c:v>2.7414476499858946E-2</c:v>
                </c:pt>
                <c:pt idx="2774">
                  <c:v>2.7411401015330319E-2</c:v>
                </c:pt>
                <c:pt idx="2775">
                  <c:v>2.7409219725177129E-2</c:v>
                </c:pt>
                <c:pt idx="2776">
                  <c:v>2.7407048841119108E-2</c:v>
                </c:pt>
                <c:pt idx="2777">
                  <c:v>2.7404888363088735E-2</c:v>
                </c:pt>
                <c:pt idx="2778">
                  <c:v>2.7403624980811475E-2</c:v>
                </c:pt>
                <c:pt idx="2779">
                  <c:v>2.7400598624844983E-2</c:v>
                </c:pt>
                <c:pt idx="2780">
                  <c:v>2.7395481239374624E-2</c:v>
                </c:pt>
                <c:pt idx="2781">
                  <c:v>2.7396350509914201E-2</c:v>
                </c:pt>
                <c:pt idx="2782">
                  <c:v>2.7394242061026457E-2</c:v>
                </c:pt>
                <c:pt idx="2783">
                  <c:v>2.7389475790970341E-2</c:v>
                </c:pt>
                <c:pt idx="2784">
                  <c:v>2.7390056380081289E-2</c:v>
                </c:pt>
                <c:pt idx="2785">
                  <c:v>2.7387979147893829E-2</c:v>
                </c:pt>
                <c:pt idx="2786">
                  <c:v>2.7385912321144408E-2</c:v>
                </c:pt>
                <c:pt idx="2787">
                  <c:v>2.7384747862095039E-2</c:v>
                </c:pt>
                <c:pt idx="2788">
                  <c:v>2.7381809883701577E-2</c:v>
                </c:pt>
                <c:pt idx="2789">
                  <c:v>2.7379774272882268E-2</c:v>
                </c:pt>
                <c:pt idx="2790">
                  <c:v>2.7377749067246816E-2</c:v>
                </c:pt>
                <c:pt idx="2791">
                  <c:v>2.7375734266731833E-2</c:v>
                </c:pt>
                <c:pt idx="2792">
                  <c:v>2.7373729871275898E-2</c:v>
                </c:pt>
                <c:pt idx="2793">
                  <c:v>2.7371735880816504E-2</c:v>
                </c:pt>
                <c:pt idx="2794">
                  <c:v>2.7369752295291785E-2</c:v>
                </c:pt>
                <c:pt idx="2795">
                  <c:v>2.7367779114640979E-2</c:v>
                </c:pt>
                <c:pt idx="2796">
                  <c:v>2.7365816338802446E-2</c:v>
                </c:pt>
                <c:pt idx="2797">
                  <c:v>2.7363863967715847E-2</c:v>
                </c:pt>
                <c:pt idx="2798">
                  <c:v>2.7361922001319979E-2</c:v>
                </c:pt>
                <c:pt idx="2799">
                  <c:v>2.7359990439555604E-2</c:v>
                </c:pt>
                <c:pt idx="2800">
                  <c:v>2.7358968973168477E-2</c:v>
                </c:pt>
                <c:pt idx="2801">
                  <c:v>2.7357058820489184E-2</c:v>
                </c:pt>
                <c:pt idx="2802">
                  <c:v>2.7354258181453303E-2</c:v>
                </c:pt>
                <c:pt idx="2803">
                  <c:v>2.7352368237618954E-2</c:v>
                </c:pt>
                <c:pt idx="2804">
                  <c:v>2.7350488698119874E-2</c:v>
                </c:pt>
                <c:pt idx="2805">
                  <c:v>2.7345912086768322E-2</c:v>
                </c:pt>
                <c:pt idx="2806">
                  <c:v>2.7347664134493084E-2</c:v>
                </c:pt>
                <c:pt idx="2807">
                  <c:v>2.7344912505056395E-2</c:v>
                </c:pt>
                <c:pt idx="2808">
                  <c:v>2.7343074582321193E-2</c:v>
                </c:pt>
                <c:pt idx="2809">
                  <c:v>2.7341247063633532E-2</c:v>
                </c:pt>
                <c:pt idx="2810">
                  <c:v>2.7339429948937219E-2</c:v>
                </c:pt>
                <c:pt idx="2811">
                  <c:v>2.7335039240844728E-2</c:v>
                </c:pt>
                <c:pt idx="2812">
                  <c:v>2.7335826931294067E-2</c:v>
                </c:pt>
                <c:pt idx="2813">
                  <c:v>2.7334041028235497E-2</c:v>
                </c:pt>
                <c:pt idx="2814">
                  <c:v>2.7332265528945236E-2</c:v>
                </c:pt>
                <c:pt idx="2815">
                  <c:v>2.7330500433368179E-2</c:v>
                </c:pt>
                <c:pt idx="2816">
                  <c:v>2.7328745741449875E-2</c:v>
                </c:pt>
                <c:pt idx="2817">
                  <c:v>2.732882155284214E-2</c:v>
                </c:pt>
                <c:pt idx="2818">
                  <c:v>2.7322536363493695E-2</c:v>
                </c:pt>
                <c:pt idx="2819">
                  <c:v>2.7323544087105998E-2</c:v>
                </c:pt>
                <c:pt idx="2820">
                  <c:v>2.7322742849211795E-2</c:v>
                </c:pt>
                <c:pt idx="2821">
                  <c:v>2.7320128334849262E-2</c:v>
                </c:pt>
                <c:pt idx="2822">
                  <c:v>2.7318436063754125E-2</c:v>
                </c:pt>
                <c:pt idx="2823">
                  <c:v>2.73167541959442E-2</c:v>
                </c:pt>
                <c:pt idx="2824">
                  <c:v>2.7315082731367207E-2</c:v>
                </c:pt>
                <c:pt idx="2825">
                  <c:v>2.7314336596157493E-2</c:v>
                </c:pt>
                <c:pt idx="2826">
                  <c:v>2.7311771011707286E-2</c:v>
                </c:pt>
                <c:pt idx="2827">
                  <c:v>2.7310130756521115E-2</c:v>
                </c:pt>
                <c:pt idx="2828">
                  <c:v>2.7308500904363139E-2</c:v>
                </c:pt>
                <c:pt idx="2829">
                  <c:v>2.7306881455183257E-2</c:v>
                </c:pt>
                <c:pt idx="2830">
                  <c:v>2.7302521166031483E-2</c:v>
                </c:pt>
                <c:pt idx="2831">
                  <c:v>2.7300918434877912E-2</c:v>
                </c:pt>
                <c:pt idx="2832">
                  <c:v>2.7302085525010591E-2</c:v>
                </c:pt>
                <c:pt idx="2833">
                  <c:v>2.7301427592114166E-2</c:v>
                </c:pt>
                <c:pt idx="2834">
                  <c:v>2.729894025220762E-2</c:v>
                </c:pt>
                <c:pt idx="2835">
                  <c:v>2.7297383219853234E-2</c:v>
                </c:pt>
                <c:pt idx="2836">
                  <c:v>2.7296758374906076E-2</c:v>
                </c:pt>
                <c:pt idx="2837">
                  <c:v>2.729430036299799E-2</c:v>
                </c:pt>
                <c:pt idx="2838">
                  <c:v>2.729277453840151E-2</c:v>
                </c:pt>
                <c:pt idx="2839">
                  <c:v>2.7292182788002797E-2</c:v>
                </c:pt>
                <c:pt idx="2840">
                  <c:v>2.7289754096635383E-2</c:v>
                </c:pt>
                <c:pt idx="2841">
                  <c:v>2.7288259479372075E-2</c:v>
                </c:pt>
                <c:pt idx="2842">
                  <c:v>2.7286775264459797E-2</c:v>
                </c:pt>
                <c:pt idx="2843">
                  <c:v>2.7285301451853237E-2</c:v>
                </c:pt>
                <c:pt idx="2844">
                  <c:v>2.7281058188776169E-2</c:v>
                </c:pt>
                <c:pt idx="2845">
                  <c:v>2.7282385033374313E-2</c:v>
                </c:pt>
                <c:pt idx="2846">
                  <c:v>2.7280942427411341E-2</c:v>
                </c:pt>
                <c:pt idx="2847">
                  <c:v>2.7279510223573528E-2</c:v>
                </c:pt>
                <c:pt idx="2848">
                  <c:v>2.7278088421816872E-2</c:v>
                </c:pt>
                <c:pt idx="2849">
                  <c:v>2.7276677022096286E-2</c:v>
                </c:pt>
                <c:pt idx="2850">
                  <c:v>2.7275276024368432E-2</c:v>
                </c:pt>
                <c:pt idx="2851">
                  <c:v>2.7273885428590612E-2</c:v>
                </c:pt>
                <c:pt idx="2852">
                  <c:v>2.7273437164295807E-2</c:v>
                </c:pt>
                <c:pt idx="2853">
                  <c:v>2.7272068012967624E-2</c:v>
                </c:pt>
                <c:pt idx="2854">
                  <c:v>2.726977605252524E-2</c:v>
                </c:pt>
                <c:pt idx="2855">
                  <c:v>2.7268427064118264E-2</c:v>
                </c:pt>
                <c:pt idx="2856">
                  <c:v>2.7267088477448746E-2</c:v>
                </c:pt>
                <c:pt idx="2857">
                  <c:v>2.7262955522161431E-2</c:v>
                </c:pt>
                <c:pt idx="2858">
                  <c:v>2.7265378294499317E-2</c:v>
                </c:pt>
                <c:pt idx="2859">
                  <c:v>2.7263135127453913E-2</c:v>
                </c:pt>
                <c:pt idx="2860">
                  <c:v>2.7261838147323643E-2</c:v>
                </c:pt>
                <c:pt idx="2861">
                  <c:v>2.7260551568727396E-2</c:v>
                </c:pt>
                <c:pt idx="2862">
                  <c:v>2.7259275391625089E-2</c:v>
                </c:pt>
                <c:pt idx="2863">
                  <c:v>2.7255592056723194E-2</c:v>
                </c:pt>
                <c:pt idx="2864">
                  <c:v>2.7256754241743748E-2</c:v>
                </c:pt>
                <c:pt idx="2865">
                  <c:v>2.7255509268887389E-2</c:v>
                </c:pt>
                <c:pt idx="2866">
                  <c:v>2.7254274697369022E-2</c:v>
                </c:pt>
                <c:pt idx="2867">
                  <c:v>2.7253050527149658E-2</c:v>
                </c:pt>
                <c:pt idx="2868">
                  <c:v>2.7251836758192271E-2</c:v>
                </c:pt>
                <c:pt idx="2869">
                  <c:v>2.7250633390459182E-2</c:v>
                </c:pt>
                <c:pt idx="2870">
                  <c:v>2.7249440423912707E-2</c:v>
                </c:pt>
                <c:pt idx="2871">
                  <c:v>2.7248257858516475E-2</c:v>
                </c:pt>
                <c:pt idx="2872">
                  <c:v>2.7247085694233671E-2</c:v>
                </c:pt>
                <c:pt idx="2873">
                  <c:v>2.7246869478410839E-2</c:v>
                </c:pt>
                <c:pt idx="2874">
                  <c:v>2.7244772568863297E-2</c:v>
                </c:pt>
                <c:pt idx="2875">
                  <c:v>2.7243631607704721E-2</c:v>
                </c:pt>
                <c:pt idx="2876">
                  <c:v>2.724250104751582E-2</c:v>
                </c:pt>
                <c:pt idx="2877">
                  <c:v>2.7242329068415904E-2</c:v>
                </c:pt>
                <c:pt idx="2878">
                  <c:v>2.7240271129909396E-2</c:v>
                </c:pt>
                <c:pt idx="2879">
                  <c:v>2.7239171772422608E-2</c:v>
                </c:pt>
                <c:pt idx="2880">
                  <c:v>2.7238082815768058E-2</c:v>
                </c:pt>
                <c:pt idx="2881">
                  <c:v>2.7237004259911986E-2</c:v>
                </c:pt>
                <c:pt idx="2882">
                  <c:v>2.7235936104821289E-2</c:v>
                </c:pt>
                <c:pt idx="2883">
                  <c:v>2.7234878350462417E-2</c:v>
                </c:pt>
                <c:pt idx="2884">
                  <c:v>2.7234783814229672E-2</c:v>
                </c:pt>
                <c:pt idx="2885">
                  <c:v>2.723125241690616E-2</c:v>
                </c:pt>
                <c:pt idx="2886">
                  <c:v>2.7231767491452896E-2</c:v>
                </c:pt>
                <c:pt idx="2887">
                  <c:v>2.7230751339698333E-2</c:v>
                </c:pt>
                <c:pt idx="2888">
                  <c:v>2.7230701072902701E-2</c:v>
                </c:pt>
                <c:pt idx="2889">
                  <c:v>2.7228750237872835E-2</c:v>
                </c:pt>
                <c:pt idx="2890">
                  <c:v>2.7227765287740263E-2</c:v>
                </c:pt>
                <c:pt idx="2891">
                  <c:v>2.7227748230849003E-2</c:v>
                </c:pt>
                <c:pt idx="2892">
                  <c:v>2.7225826588882136E-2</c:v>
                </c:pt>
                <c:pt idx="2893">
                  <c:v>2.7224872840096902E-2</c:v>
                </c:pt>
                <c:pt idx="2894">
                  <c:v>2.7223929491701319E-2</c:v>
                </c:pt>
                <c:pt idx="2895">
                  <c:v>2.7222996543666417E-2</c:v>
                </c:pt>
                <c:pt idx="2896">
                  <c:v>2.7222073995963009E-2</c:v>
                </c:pt>
                <c:pt idx="2897">
                  <c:v>2.7221161848562561E-2</c:v>
                </c:pt>
                <c:pt idx="2898">
                  <c:v>2.7220260101437199E-2</c:v>
                </c:pt>
                <c:pt idx="2899">
                  <c:v>2.7219368754558604E-2</c:v>
                </c:pt>
                <c:pt idx="2900">
                  <c:v>2.7218487807899549E-2</c:v>
                </c:pt>
                <c:pt idx="2901">
                  <c:v>2.7217617261432375E-2</c:v>
                </c:pt>
                <c:pt idx="2902">
                  <c:v>2.7216757115130726E-2</c:v>
                </c:pt>
                <c:pt idx="2903">
                  <c:v>2.7215907368967156E-2</c:v>
                </c:pt>
                <c:pt idx="2904">
                  <c:v>2.7216034299356814E-2</c:v>
                </c:pt>
                <c:pt idx="2905">
                  <c:v>2.7211338886598102E-2</c:v>
                </c:pt>
                <c:pt idx="2906">
                  <c:v>2.7213420531047042E-2</c:v>
                </c:pt>
                <c:pt idx="2907">
                  <c:v>2.7212612385178126E-2</c:v>
                </c:pt>
                <c:pt idx="2908">
                  <c:v>2.7211814639319216E-2</c:v>
                </c:pt>
                <c:pt idx="2909">
                  <c:v>2.7211996983135041E-2</c:v>
                </c:pt>
                <c:pt idx="2910">
                  <c:v>2.72102503475345E-2</c:v>
                </c:pt>
                <c:pt idx="2911">
                  <c:v>2.721045486197601E-2</c:v>
                </c:pt>
                <c:pt idx="2912">
                  <c:v>2.7208727655498609E-2</c:v>
                </c:pt>
                <c:pt idx="2913">
                  <c:v>2.7207981909327526E-2</c:v>
                </c:pt>
                <c:pt idx="2914">
                  <c:v>2.7207246563023132E-2</c:v>
                </c:pt>
                <c:pt idx="2915">
                  <c:v>2.720652161656343E-2</c:v>
                </c:pt>
                <c:pt idx="2916">
                  <c:v>2.7205807069925331E-2</c:v>
                </c:pt>
                <c:pt idx="2917">
                  <c:v>2.7205102923086838E-2</c:v>
                </c:pt>
                <c:pt idx="2918">
                  <c:v>2.7201482219460889E-2</c:v>
                </c:pt>
                <c:pt idx="2919">
                  <c:v>2.7203725828722193E-2</c:v>
                </c:pt>
                <c:pt idx="2920">
                  <c:v>2.7203052881153135E-2</c:v>
                </c:pt>
                <c:pt idx="2921">
                  <c:v>2.7202390333298517E-2</c:v>
                </c:pt>
                <c:pt idx="2922">
                  <c:v>2.7200483039599117E-2</c:v>
                </c:pt>
                <c:pt idx="2923">
                  <c:v>2.7199845052832312E-2</c:v>
                </c:pt>
                <c:pt idx="2924">
                  <c:v>2.7199217464935688E-2</c:v>
                </c:pt>
                <c:pt idx="2925">
                  <c:v>2.7198512954911162E-2</c:v>
                </c:pt>
                <c:pt idx="2926">
                  <c:v>2.7197993485677193E-2</c:v>
                </c:pt>
                <c:pt idx="2927">
                  <c:v>2.7197397094277761E-2</c:v>
                </c:pt>
                <c:pt idx="2928">
                  <c:v>2.7196811101673372E-2</c:v>
                </c:pt>
                <c:pt idx="2929">
                  <c:v>2.7196154129035116E-2</c:v>
                </c:pt>
                <c:pt idx="2930">
                  <c:v>2.7195670312778329E-2</c:v>
                </c:pt>
                <c:pt idx="2931">
                  <c:v>2.7194130510552028E-2</c:v>
                </c:pt>
                <c:pt idx="2932">
                  <c:v>2.7193585410808491E-2</c:v>
                </c:pt>
                <c:pt idx="2933">
                  <c:v>2.7193050708998651E-2</c:v>
                </c:pt>
                <c:pt idx="2934">
                  <c:v>2.7192526405105635E-2</c:v>
                </c:pt>
                <c:pt idx="2935">
                  <c:v>2.7192012499113464E-2</c:v>
                </c:pt>
                <c:pt idx="2936">
                  <c:v>2.7191367041360465E-2</c:v>
                </c:pt>
                <c:pt idx="2937">
                  <c:v>2.7191015880768572E-2</c:v>
                </c:pt>
                <c:pt idx="2938">
                  <c:v>2.7190533168385413E-2</c:v>
                </c:pt>
                <c:pt idx="2939">
                  <c:v>2.719006085384177E-2</c:v>
                </c:pt>
                <c:pt idx="2940">
                  <c:v>2.7189533797821245E-2</c:v>
                </c:pt>
                <c:pt idx="2941">
                  <c:v>2.71891474182148E-2</c:v>
                </c:pt>
                <c:pt idx="2942">
                  <c:v>2.7188706297103654E-2</c:v>
                </c:pt>
                <c:pt idx="2943">
                  <c:v>2.7188214890669204E-2</c:v>
                </c:pt>
                <c:pt idx="2944">
                  <c:v>2.7187855248217496E-2</c:v>
                </c:pt>
                <c:pt idx="2945">
                  <c:v>2.7187445320416202E-2</c:v>
                </c:pt>
                <c:pt idx="2946">
                  <c:v>2.7187045790359601E-2</c:v>
                </c:pt>
                <c:pt idx="2947">
                  <c:v>2.7186656658035213E-2</c:v>
                </c:pt>
                <c:pt idx="2948">
                  <c:v>2.7186277923430986E-2</c:v>
                </c:pt>
                <c:pt idx="2949">
                  <c:v>2.7185909586535096E-2</c:v>
                </c:pt>
                <c:pt idx="2950">
                  <c:v>2.7185551647336596E-2</c:v>
                </c:pt>
                <c:pt idx="2951">
                  <c:v>2.7185204105824316E-2</c:v>
                </c:pt>
                <c:pt idx="2952">
                  <c:v>2.7184866961987304E-2</c:v>
                </c:pt>
                <c:pt idx="2953">
                  <c:v>2.7184540215815484E-2</c:v>
                </c:pt>
                <c:pt idx="2954">
                  <c:v>2.7184223867298352E-2</c:v>
                </c:pt>
                <c:pt idx="2955">
                  <c:v>2.7183917916426919E-2</c:v>
                </c:pt>
                <c:pt idx="2956">
                  <c:v>2.718358099008672E-2</c:v>
                </c:pt>
                <c:pt idx="2957">
                  <c:v>2.7183297319852241E-2</c:v>
                </c:pt>
                <c:pt idx="2958">
                  <c:v>2.7183062449591577E-2</c:v>
                </c:pt>
                <c:pt idx="2959">
                  <c:v>2.7182798077088288E-2</c:v>
                </c:pt>
                <c:pt idx="2960">
                  <c:v>2.7182543958861334E-2</c:v>
                </c:pt>
                <c:pt idx="2961">
                  <c:v>2.7182299896108424E-2</c:v>
                </c:pt>
                <c:pt idx="2962">
                  <c:v>2.7182065689252431E-2</c:v>
                </c:pt>
                <c:pt idx="2963">
                  <c:v>2.7181809836703201E-2</c:v>
                </c:pt>
                <c:pt idx="2964">
                  <c:v>2.7181626044926445E-2</c:v>
                </c:pt>
                <c:pt idx="2965">
                  <c:v>2.7181420208305055E-2</c:v>
                </c:pt>
                <c:pt idx="2966">
                  <c:v>2.7181223429277351E-2</c:v>
                </c:pt>
                <c:pt idx="2967">
                  <c:v>2.7181035508268624E-2</c:v>
                </c:pt>
                <c:pt idx="2968">
                  <c:v>2.7180856245704599E-2</c:v>
                </c:pt>
                <c:pt idx="2969">
                  <c:v>2.7180685442011656E-2</c:v>
                </c:pt>
                <c:pt idx="2970">
                  <c:v>2.7180522897615522E-2</c:v>
                </c:pt>
                <c:pt idx="2971">
                  <c:v>2.7180368412942798E-2</c:v>
                </c:pt>
                <c:pt idx="2972">
                  <c:v>2.7180221788420958E-2</c:v>
                </c:pt>
                <c:pt idx="2973">
                  <c:v>2.7180082824477043E-2</c:v>
                </c:pt>
                <c:pt idx="2974">
                  <c:v>2.7179915091730997E-2</c:v>
                </c:pt>
                <c:pt idx="2975">
                  <c:v>2.71797928882648E-2</c:v>
                </c:pt>
                <c:pt idx="2976">
                  <c:v>2.7179677689639803E-2</c:v>
                </c:pt>
                <c:pt idx="2977">
                  <c:v>2.7179569296284581E-2</c:v>
                </c:pt>
                <c:pt idx="2978">
                  <c:v>2.7179467508626827E-2</c:v>
                </c:pt>
                <c:pt idx="2979">
                  <c:v>2.7179372127095768E-2</c:v>
                </c:pt>
                <c:pt idx="2980">
                  <c:v>2.7179282952121079E-2</c:v>
                </c:pt>
                <c:pt idx="2981">
                  <c:v>2.7179199784131542E-2</c:v>
                </c:pt>
                <c:pt idx="2982">
                  <c:v>2.7179122423555951E-2</c:v>
                </c:pt>
                <c:pt idx="2983">
                  <c:v>2.7179050670824854E-2</c:v>
                </c:pt>
                <c:pt idx="2984">
                  <c:v>2.7178984326367252E-2</c:v>
                </c:pt>
                <c:pt idx="2985">
                  <c:v>2.7178923190613481E-2</c:v>
                </c:pt>
                <c:pt idx="2986">
                  <c:v>2.7178867063993417E-2</c:v>
                </c:pt>
                <c:pt idx="2987">
                  <c:v>2.7178808796909544E-2</c:v>
                </c:pt>
                <c:pt idx="2988">
                  <c:v>2.7182827170073698E-2</c:v>
                </c:pt>
                <c:pt idx="2989">
                  <c:v>2.7178721049257334E-2</c:v>
                </c:pt>
                <c:pt idx="2990">
                  <c:v>2.7178683548732784E-2</c:v>
                </c:pt>
                <c:pt idx="2991">
                  <c:v>2.7178650030983988E-2</c:v>
                </c:pt>
                <c:pt idx="2992">
                  <c:v>2.7178620296441049E-2</c:v>
                </c:pt>
                <c:pt idx="2993">
                  <c:v>2.7178594145534515E-2</c:v>
                </c:pt>
                <c:pt idx="2994">
                  <c:v>2.7178571378694921E-2</c:v>
                </c:pt>
                <c:pt idx="2995">
                  <c:v>2.7178551796353694E-2</c:v>
                </c:pt>
                <c:pt idx="2996">
                  <c:v>2.7178535198941155E-2</c:v>
                </c:pt>
                <c:pt idx="2997">
                  <c:v>2.7178521386888282E-2</c:v>
                </c:pt>
                <c:pt idx="2998">
                  <c:v>2.7178510160626283E-2</c:v>
                </c:pt>
                <c:pt idx="2999">
                  <c:v>2.7178501320585254E-2</c:v>
                </c:pt>
                <c:pt idx="3000">
                  <c:v>2.7178494667196837E-2</c:v>
                </c:pt>
                <c:pt idx="3001">
                  <c:v>2.7178490000891797E-2</c:v>
                </c:pt>
                <c:pt idx="3002">
                  <c:v>2.7178487122101112E-2</c:v>
                </c:pt>
                <c:pt idx="3003">
                  <c:v>2.7178485831255764E-2</c:v>
                </c:pt>
                <c:pt idx="3004">
                  <c:v>2.7178485928786515E-2</c:v>
                </c:pt>
                <c:pt idx="3005">
                  <c:v>2.7178487215125002E-2</c:v>
                </c:pt>
                <c:pt idx="3006">
                  <c:v>2.7178489490701771E-2</c:v>
                </c:pt>
                <c:pt idx="3007">
                  <c:v>2.7178492555948019E-2</c:v>
                </c:pt>
                <c:pt idx="3008">
                  <c:v>2.717849621129451E-2</c:v>
                </c:pt>
                <c:pt idx="3009">
                  <c:v>2.7178500257172226E-2</c:v>
                </c:pt>
                <c:pt idx="3010">
                  <c:v>2.7178504494012802E-2</c:v>
                </c:pt>
                <c:pt idx="3011">
                  <c:v>2.7178508755508066E-2</c:v>
                </c:pt>
                <c:pt idx="3012">
                  <c:v>2.7178513008396958E-2</c:v>
                </c:pt>
                <c:pt idx="3013">
                  <c:v>2.7178517252678815E-2</c:v>
                </c:pt>
                <c:pt idx="3014">
                  <c:v>2.7178521488354299E-2</c:v>
                </c:pt>
                <c:pt idx="3015">
                  <c:v>2.7178525715423403E-2</c:v>
                </c:pt>
                <c:pt idx="3016">
                  <c:v>2.7178529933885476E-2</c:v>
                </c:pt>
                <c:pt idx="3017">
                  <c:v>2.717853414374161E-2</c:v>
                </c:pt>
                <c:pt idx="3018">
                  <c:v>2.7178538344990493E-2</c:v>
                </c:pt>
                <c:pt idx="3019">
                  <c:v>2.7178542537633219E-2</c:v>
                </c:pt>
                <c:pt idx="3020">
                  <c:v>2.7178546721669351E-2</c:v>
                </c:pt>
                <c:pt idx="3021">
                  <c:v>2.718058545865281E-2</c:v>
                </c:pt>
                <c:pt idx="3022">
                  <c:v>2.717855506392183E-2</c:v>
                </c:pt>
                <c:pt idx="3023">
                  <c:v>2.7178559222137737E-2</c:v>
                </c:pt>
                <c:pt idx="3024">
                  <c:v>2.7178563371747708E-2</c:v>
                </c:pt>
                <c:pt idx="3025">
                  <c:v>2.7183652800634985E-2</c:v>
                </c:pt>
                <c:pt idx="3026">
                  <c:v>2.7177554739613086E-2</c:v>
                </c:pt>
                <c:pt idx="3027">
                  <c:v>2.7178575768937611E-2</c:v>
                </c:pt>
                <c:pt idx="3028">
                  <c:v>2.7178579884120986E-2</c:v>
                </c:pt>
                <c:pt idx="3029">
                  <c:v>2.7178583990697763E-2</c:v>
                </c:pt>
                <c:pt idx="3030">
                  <c:v>2.7178588088667945E-2</c:v>
                </c:pt>
                <c:pt idx="3031">
                  <c:v>2.717859217803175E-2</c:v>
                </c:pt>
                <c:pt idx="3032">
                  <c:v>2.7178596258788743E-2</c:v>
                </c:pt>
                <c:pt idx="3033">
                  <c:v>2.7178600330939141E-2</c:v>
                </c:pt>
                <c:pt idx="3034">
                  <c:v>2.7178604394482945E-2</c:v>
                </c:pt>
                <c:pt idx="3035">
                  <c:v>2.7178608449420372E-2</c:v>
                </c:pt>
                <c:pt idx="3036">
                  <c:v>2.7178612495750983E-2</c:v>
                </c:pt>
                <c:pt idx="3037">
                  <c:v>2.717861653347544E-2</c:v>
                </c:pt>
                <c:pt idx="3038">
                  <c:v>2.7178620562592865E-2</c:v>
                </c:pt>
                <c:pt idx="3039">
                  <c:v>2.7182692694811769E-2</c:v>
                </c:pt>
                <c:pt idx="3040">
                  <c:v>2.7178628595008143E-2</c:v>
                </c:pt>
                <c:pt idx="3041">
                  <c:v>2.7178632598305785E-2</c:v>
                </c:pt>
                <c:pt idx="3042">
                  <c:v>2.7178636592997046E-2</c:v>
                </c:pt>
                <c:pt idx="3043">
                  <c:v>2.7178640579081932E-2</c:v>
                </c:pt>
                <c:pt idx="3044">
                  <c:v>2.7178644556560005E-2</c:v>
                </c:pt>
                <c:pt idx="3045">
                  <c:v>2.7178648525431701E-2</c:v>
                </c:pt>
                <c:pt idx="3046">
                  <c:v>2.7178652485696366E-2</c:v>
                </c:pt>
                <c:pt idx="3047">
                  <c:v>2.7178656437354873E-2</c:v>
                </c:pt>
                <c:pt idx="3048">
                  <c:v>2.7178660380406568E-2</c:v>
                </c:pt>
                <c:pt idx="3049">
                  <c:v>2.7178664314851667E-2</c:v>
                </c:pt>
                <c:pt idx="3050">
                  <c:v>2.7178668240690387E-2</c:v>
                </c:pt>
                <c:pt idx="3051">
                  <c:v>2.7178672157922298E-2</c:v>
                </c:pt>
                <c:pt idx="3052">
                  <c:v>2.7178676066547829E-2</c:v>
                </c:pt>
                <c:pt idx="3053">
                  <c:v>2.7178679966566768E-2</c:v>
                </c:pt>
                <c:pt idx="3054">
                  <c:v>2.7178683857978673E-2</c:v>
                </c:pt>
                <c:pt idx="3055">
                  <c:v>2.717868774078442E-2</c:v>
                </c:pt>
                <c:pt idx="3056">
                  <c:v>2.7178691614983576E-2</c:v>
                </c:pt>
                <c:pt idx="3057">
                  <c:v>2.7178695480576134E-2</c:v>
                </c:pt>
                <c:pt idx="3058">
                  <c:v>2.7178699337562097E-2</c:v>
                </c:pt>
                <c:pt idx="3059">
                  <c:v>2.7178703185941028E-2</c:v>
                </c:pt>
                <c:pt idx="3060">
                  <c:v>2.7178707025714021E-2</c:v>
                </c:pt>
                <c:pt idx="3061">
                  <c:v>2.7178710856880197E-2</c:v>
                </c:pt>
                <c:pt idx="3062">
                  <c:v>2.7178714679439563E-2</c:v>
                </c:pt>
                <c:pt idx="3063">
                  <c:v>2.7178718493392554E-2</c:v>
                </c:pt>
                <c:pt idx="3064">
                  <c:v>2.7178722298739383E-2</c:v>
                </c:pt>
                <c:pt idx="3065">
                  <c:v>2.7178726095478965E-2</c:v>
                </c:pt>
                <c:pt idx="3066">
                  <c:v>2.7178729883612387E-2</c:v>
                </c:pt>
                <c:pt idx="3067">
                  <c:v>2.717873366313878E-2</c:v>
                </c:pt>
                <c:pt idx="3068">
                  <c:v>2.7178737434059012E-2</c:v>
                </c:pt>
                <c:pt idx="3069">
                  <c:v>2.7178741196372432E-2</c:v>
                </c:pt>
                <c:pt idx="3070">
                  <c:v>2.7178744950079037E-2</c:v>
                </c:pt>
                <c:pt idx="3071">
                  <c:v>2.7180783163228136E-2</c:v>
                </c:pt>
                <c:pt idx="3072">
                  <c:v>2.717875243167334E-2</c:v>
                </c:pt>
                <c:pt idx="3073">
                  <c:v>2.7180790623801986E-2</c:v>
                </c:pt>
                <c:pt idx="3074">
                  <c:v>2.7178759878841045E-2</c:v>
                </c:pt>
                <c:pt idx="3075">
                  <c:v>2.7178763589515115E-2</c:v>
                </c:pt>
                <c:pt idx="3076">
                  <c:v>2.717876729158215E-2</c:v>
                </c:pt>
                <c:pt idx="3077">
                  <c:v>2.7178770985043031E-2</c:v>
                </c:pt>
                <c:pt idx="3078">
                  <c:v>2.7178777296666692E-2</c:v>
                </c:pt>
                <c:pt idx="3079">
                  <c:v>2.7180812798935212E-2</c:v>
                </c:pt>
                <c:pt idx="3080">
                  <c:v>2.7181833504341862E-2</c:v>
                </c:pt>
                <c:pt idx="3081">
                  <c:v>2.7180820121783154E-2</c:v>
                </c:pt>
                <c:pt idx="3082">
                  <c:v>2.7180823770295709E-2</c:v>
                </c:pt>
                <c:pt idx="3083">
                  <c:v>2.7180827410199782E-2</c:v>
                </c:pt>
                <c:pt idx="3084">
                  <c:v>2.7180831041496243E-2</c:v>
                </c:pt>
                <c:pt idx="3085">
                  <c:v>2.7181851702144912E-2</c:v>
                </c:pt>
                <c:pt idx="3086">
                  <c:v>2.7180838278265684E-2</c:v>
                </c:pt>
                <c:pt idx="3087">
                  <c:v>2.7180841883738444E-2</c:v>
                </c:pt>
                <c:pt idx="3088">
                  <c:v>2.7180845480603812E-2</c:v>
                </c:pt>
                <c:pt idx="3089">
                  <c:v>2.7180849068860913E-2</c:v>
                </c:pt>
                <c:pt idx="3090">
                  <c:v>2.7180852648510188E-2</c:v>
                </c:pt>
                <c:pt idx="3091">
                  <c:v>2.7179841271181296E-2</c:v>
                </c:pt>
                <c:pt idx="3092">
                  <c:v>2.7180859781985034E-2</c:v>
                </c:pt>
                <c:pt idx="3093">
                  <c:v>2.7180863335810823E-2</c:v>
                </c:pt>
                <c:pt idx="3094">
                  <c:v>2.7181883915854001E-2</c:v>
                </c:pt>
                <c:pt idx="3095">
                  <c:v>2.7180870417638482E-2</c:v>
                </c:pt>
                <c:pt idx="3096">
                  <c:v>2.7181890979762372E-2</c:v>
                </c:pt>
                <c:pt idx="3097">
                  <c:v>2.7180877465034611E-2</c:v>
                </c:pt>
                <c:pt idx="3098">
                  <c:v>2.718088097582104E-2</c:v>
                </c:pt>
                <c:pt idx="3099">
                  <c:v>2.7181901511060817E-2</c:v>
                </c:pt>
                <c:pt idx="3100">
                  <c:v>2.7180887971570415E-2</c:v>
                </c:pt>
                <c:pt idx="3101">
                  <c:v>2.7180891456532706E-2</c:v>
                </c:pt>
                <c:pt idx="3102">
                  <c:v>2.7180894932887386E-2</c:v>
                </c:pt>
                <c:pt idx="3103">
                  <c:v>2.7180898400634892E-2</c:v>
                </c:pt>
                <c:pt idx="3104">
                  <c:v>2.7180901859773701E-2</c:v>
                </c:pt>
                <c:pt idx="3105">
                  <c:v>2.7180905310305113E-2</c:v>
                </c:pt>
                <c:pt idx="3106">
                  <c:v>2.7180908752228481E-2</c:v>
                </c:pt>
                <c:pt idx="3107">
                  <c:v>2.7180912185544019E-2</c:v>
                </c:pt>
                <c:pt idx="3108">
                  <c:v>2.7181932640097554E-2</c:v>
                </c:pt>
                <c:pt idx="3109">
                  <c:v>2.7180919026351176E-2</c:v>
                </c:pt>
                <c:pt idx="3110">
                  <c:v>2.7180922433842795E-2</c:v>
                </c:pt>
                <c:pt idx="3111">
                  <c:v>2.7180925832727239E-2</c:v>
                </c:pt>
                <c:pt idx="3112">
                  <c:v>2.7181946251403549E-2</c:v>
                </c:pt>
                <c:pt idx="3113">
                  <c:v>2.7181949632708785E-2</c:v>
                </c:pt>
                <c:pt idx="3114">
                  <c:v>2.7180935977732294E-2</c:v>
                </c:pt>
                <c:pt idx="3115">
                  <c:v>2.7180939342184553E-2</c:v>
                </c:pt>
                <c:pt idx="3116">
                  <c:v>2.7180942698028985E-2</c:v>
                </c:pt>
                <c:pt idx="3117">
                  <c:v>2.717789526896176E-2</c:v>
                </c:pt>
                <c:pt idx="3118">
                  <c:v>2.7181966410107387E-2</c:v>
                </c:pt>
                <c:pt idx="3119">
                  <c:v>2.718095271391574E-2</c:v>
                </c:pt>
                <c:pt idx="3120">
                  <c:v>2.7180956035329076E-2</c:v>
                </c:pt>
                <c:pt idx="3121">
                  <c:v>2.7180959348134148E-2</c:v>
                </c:pt>
                <c:pt idx="3122">
                  <c:v>2.7180962652331827E-2</c:v>
                </c:pt>
                <c:pt idx="3123">
                  <c:v>2.71799503840419E-2</c:v>
                </c:pt>
                <c:pt idx="3124">
                  <c:v>2.7180969234902826E-2</c:v>
                </c:pt>
                <c:pt idx="3125">
                  <c:v>2.7180972513276801E-2</c:v>
                </c:pt>
                <c:pt idx="3126">
                  <c:v>2.7180975783042731E-2</c:v>
                </c:pt>
                <c:pt idx="3127">
                  <c:v>2.7180979044200613E-2</c:v>
                </c:pt>
                <c:pt idx="3128">
                  <c:v>2.7180982296750887E-2</c:v>
                </c:pt>
                <c:pt idx="3129">
                  <c:v>2.7180985540693332E-2</c:v>
                </c:pt>
                <c:pt idx="3130">
                  <c:v>2.7180988776027731E-2</c:v>
                </c:pt>
                <c:pt idx="3131">
                  <c:v>2.7180992002754083E-2</c:v>
                </c:pt>
                <c:pt idx="3132">
                  <c:v>2.718099522087326E-2</c:v>
                </c:pt>
                <c:pt idx="3133">
                  <c:v>2.7182015451025453E-2</c:v>
                </c:pt>
                <c:pt idx="3134">
                  <c:v>2.7181001631286603E-2</c:v>
                </c:pt>
                <c:pt idx="3135">
                  <c:v>2.7181004823581642E-2</c:v>
                </c:pt>
                <c:pt idx="3136">
                  <c:v>2.7181008007268852E-2</c:v>
                </c:pt>
                <c:pt idx="3137">
                  <c:v>2.7182028201480274E-2</c:v>
                </c:pt>
                <c:pt idx="3138">
                  <c:v>2.7181014348819789E-2</c:v>
                </c:pt>
                <c:pt idx="3139">
                  <c:v>2.7181017506683294E-2</c:v>
                </c:pt>
                <c:pt idx="3140">
                  <c:v>2.7181020655938758E-2</c:v>
                </c:pt>
                <c:pt idx="3141">
                  <c:v>2.7181023796586608E-2</c:v>
                </c:pt>
                <c:pt idx="3142">
                  <c:v>2.7181026928626631E-2</c:v>
                </c:pt>
                <c:pt idx="3143">
                  <c:v>2.7177979304934666E-2</c:v>
                </c:pt>
                <c:pt idx="3144">
                  <c:v>2.7181033166882973E-2</c:v>
                </c:pt>
                <c:pt idx="3145">
                  <c:v>2.7182053289180889E-2</c:v>
                </c:pt>
                <c:pt idx="3146">
                  <c:v>2.7179007257662036E-2</c:v>
                </c:pt>
                <c:pt idx="3147">
                  <c:v>2.7181042459708663E-2</c:v>
                </c:pt>
                <c:pt idx="3148">
                  <c:v>2.7182062555028107E-2</c:v>
                </c:pt>
                <c:pt idx="3149">
                  <c:v>2.718104861188585E-2</c:v>
                </c:pt>
                <c:pt idx="3150">
                  <c:v>2.7181051675063246E-2</c:v>
                </c:pt>
                <c:pt idx="3151">
                  <c:v>2.7182071743398824E-2</c:v>
                </c:pt>
                <c:pt idx="3152">
                  <c:v>2.7181057775593029E-2</c:v>
                </c:pt>
                <c:pt idx="3153">
                  <c:v>2.7181060812946502E-2</c:v>
                </c:pt>
                <c:pt idx="3154">
                  <c:v>2.7181063841692148E-2</c:v>
                </c:pt>
                <c:pt idx="3155">
                  <c:v>2.718106686182975E-2</c:v>
                </c:pt>
                <c:pt idx="3156">
                  <c:v>2.7178019141312598E-2</c:v>
                </c:pt>
                <c:pt idx="3157">
                  <c:v>2.7181072876281031E-2</c:v>
                </c:pt>
                <c:pt idx="3158">
                  <c:v>2.7181075870595147E-2</c:v>
                </c:pt>
                <c:pt idx="3159">
                  <c:v>2.7181078856300996E-2</c:v>
                </c:pt>
                <c:pt idx="3160">
                  <c:v>2.7181081833399456E-2</c:v>
                </c:pt>
                <c:pt idx="3161">
                  <c:v>2.7181084801889868E-2</c:v>
                </c:pt>
                <c:pt idx="3162">
                  <c:v>2.7181087761772017E-2</c:v>
                </c:pt>
                <c:pt idx="3163">
                  <c:v>2.7181090713046772E-2</c:v>
                </c:pt>
                <c:pt idx="3164">
                  <c:v>2.718211066438591E-2</c:v>
                </c:pt>
                <c:pt idx="3165">
                  <c:v>2.7178045868354497E-2</c:v>
                </c:pt>
                <c:pt idx="3166">
                  <c:v>2.7181099515222983E-2</c:v>
                </c:pt>
                <c:pt idx="3167">
                  <c:v>2.7181102432066208E-2</c:v>
                </c:pt>
                <c:pt idx="3168">
                  <c:v>2.7181105340301385E-2</c:v>
                </c:pt>
                <c:pt idx="3169">
                  <c:v>2.7181108239928736E-2</c:v>
                </c:pt>
                <c:pt idx="3170">
                  <c:v>2.7181111130948257E-2</c:v>
                </c:pt>
                <c:pt idx="3171">
                  <c:v>2.7182131019244576E-2</c:v>
                </c:pt>
                <c:pt idx="3172">
                  <c:v>2.7181116887163816E-2</c:v>
                </c:pt>
                <c:pt idx="3173">
                  <c:v>2.7181119752359418E-2</c:v>
                </c:pt>
                <c:pt idx="3174">
                  <c:v>2.7181122608947408E-2</c:v>
                </c:pt>
                <c:pt idx="3175">
                  <c:v>2.7182142461204782E-2</c:v>
                </c:pt>
                <c:pt idx="3176">
                  <c:v>2.7181128296299904E-2</c:v>
                </c:pt>
                <c:pt idx="3177">
                  <c:v>2.7181131127063756E-2</c:v>
                </c:pt>
                <c:pt idx="3178">
                  <c:v>2.717808324343006E-2</c:v>
                </c:pt>
                <c:pt idx="3179">
                  <c:v>2.7181136762768846E-2</c:v>
                </c:pt>
                <c:pt idx="3180">
                  <c:v>2.7181139567709869E-2</c:v>
                </c:pt>
                <c:pt idx="3181">
                  <c:v>2.7181142364042624E-2</c:v>
                </c:pt>
                <c:pt idx="3182">
                  <c:v>2.717911249304562E-2</c:v>
                </c:pt>
                <c:pt idx="3183">
                  <c:v>2.7179115269289952E-2</c:v>
                </c:pt>
                <c:pt idx="3184">
                  <c:v>2.7179118036927248E-2</c:v>
                </c:pt>
                <c:pt idx="3185">
                  <c:v>2.7179121189403008E-2</c:v>
                </c:pt>
                <c:pt idx="3186">
                  <c:v>2.7179123546382494E-2</c:v>
                </c:pt>
                <c:pt idx="3187">
                  <c:v>2.7179126288200448E-2</c:v>
                </c:pt>
                <c:pt idx="3188">
                  <c:v>2.7179129021411366E-2</c:v>
                </c:pt>
                <c:pt idx="3189">
                  <c:v>2.7179132134542816E-2</c:v>
                </c:pt>
                <c:pt idx="3190">
                  <c:v>2.7179134462013855E-2</c:v>
                </c:pt>
                <c:pt idx="3191">
                  <c:v>2.7179137169405204E-2</c:v>
                </c:pt>
                <c:pt idx="3192">
                  <c:v>2.7179139868190181E-2</c:v>
                </c:pt>
                <c:pt idx="3193">
                  <c:v>2.7179142558368126E-2</c:v>
                </c:pt>
                <c:pt idx="3194">
                  <c:v>2.7179145239939695E-2</c:v>
                </c:pt>
                <c:pt idx="3195">
                  <c:v>2.7179147912904666E-2</c:v>
                </c:pt>
                <c:pt idx="3196">
                  <c:v>2.7179150577263042E-2</c:v>
                </c:pt>
                <c:pt idx="3197">
                  <c:v>2.7179153990220195E-2</c:v>
                </c:pt>
                <c:pt idx="3198">
                  <c:v>2.7179155880159796E-2</c:v>
                </c:pt>
                <c:pt idx="3199">
                  <c:v>2.7179158518698607E-2</c:v>
                </c:pt>
                <c:pt idx="3200">
                  <c:v>2.7179161523632554E-2</c:v>
                </c:pt>
                <c:pt idx="3201">
                  <c:v>2.7179163769956008E-2</c:v>
                </c:pt>
                <c:pt idx="3202">
                  <c:v>2.7179166382674598E-2</c:v>
                </c:pt>
                <c:pt idx="3203">
                  <c:v>2.7179169358100313E-2</c:v>
                </c:pt>
                <c:pt idx="3204">
                  <c:v>2.7179171582292432E-2</c:v>
                </c:pt>
                <c:pt idx="3205">
                  <c:v>2.7179174169191453E-2</c:v>
                </c:pt>
                <c:pt idx="3206">
                  <c:v>2.7179176747483883E-2</c:v>
                </c:pt>
                <c:pt idx="3207">
                  <c:v>2.7179179317169497E-2</c:v>
                </c:pt>
                <c:pt idx="3208">
                  <c:v>2.7179181878248738E-2</c:v>
                </c:pt>
                <c:pt idx="3209">
                  <c:v>2.7179184430721599E-2</c:v>
                </c:pt>
                <c:pt idx="3210">
                  <c:v>2.7179186974587433E-2</c:v>
                </c:pt>
                <c:pt idx="3211">
                  <c:v>2.7179189509846886E-2</c:v>
                </c:pt>
                <c:pt idx="3212">
                  <c:v>2.7179192036499746E-2</c:v>
                </c:pt>
                <c:pt idx="3213">
                  <c:v>2.717919455454601E-2</c:v>
                </c:pt>
                <c:pt idx="3214">
                  <c:v>2.717919706398568E-2</c:v>
                </c:pt>
                <c:pt idx="3215">
                  <c:v>2.7179199564818755E-2</c:v>
                </c:pt>
                <c:pt idx="3216">
                  <c:v>2.7179202412374807E-2</c:v>
                </c:pt>
                <c:pt idx="3217">
                  <c:v>2.7179204894765212E-2</c:v>
                </c:pt>
                <c:pt idx="3218">
                  <c:v>2.717920701567841E-2</c:v>
                </c:pt>
                <c:pt idx="3219">
                  <c:v>2.7179209482084885E-2</c:v>
                </c:pt>
                <c:pt idx="3220">
                  <c:v>2.7179211939884765E-2</c:v>
                </c:pt>
                <c:pt idx="3221">
                  <c:v>2.7179214389078492E-2</c:v>
                </c:pt>
                <c:pt idx="3222">
                  <c:v>2.7179216829665183E-2</c:v>
                </c:pt>
                <c:pt idx="3223">
                  <c:v>2.7179219608368478E-2</c:v>
                </c:pt>
                <c:pt idx="3224">
                  <c:v>2.7179221685019E-2</c:v>
                </c:pt>
                <c:pt idx="3225">
                  <c:v>2.7179224099786126E-2</c:v>
                </c:pt>
                <c:pt idx="3226">
                  <c:v>2.7179226505946657E-2</c:v>
                </c:pt>
                <c:pt idx="3227">
                  <c:v>2.7179229245305643E-2</c:v>
                </c:pt>
                <c:pt idx="3228">
                  <c:v>2.7179231292447717E-2</c:v>
                </c:pt>
                <c:pt idx="3229">
                  <c:v>2.7179233672788683E-2</c:v>
                </c:pt>
                <c:pt idx="3230">
                  <c:v>2.7179236044522395E-2</c:v>
                </c:pt>
                <c:pt idx="3231">
                  <c:v>2.7179238407649953E-2</c:v>
                </c:pt>
                <c:pt idx="3232">
                  <c:v>2.7179240762170695E-2</c:v>
                </c:pt>
                <c:pt idx="3233">
                  <c:v>2.7179243108084842E-2</c:v>
                </c:pt>
                <c:pt idx="3234">
                  <c:v>2.7179245778591508E-2</c:v>
                </c:pt>
                <c:pt idx="3235">
                  <c:v>2.7179248106062766E-2</c:v>
                </c:pt>
                <c:pt idx="3236">
                  <c:v>2.7179250424927647E-2</c:v>
                </c:pt>
                <c:pt idx="3237">
                  <c:v>2.7179252735186371E-2</c:v>
                </c:pt>
                <c:pt idx="3238">
                  <c:v>2.7179255036837841E-2</c:v>
                </c:pt>
                <c:pt idx="3239">
                  <c:v>2.7179257329883157E-2</c:v>
                </c:pt>
                <c:pt idx="3240">
                  <c:v>2.717925961432166E-2</c:v>
                </c:pt>
                <c:pt idx="3241">
                  <c:v>2.7179261890153565E-2</c:v>
                </c:pt>
                <c:pt idx="3242">
                  <c:v>2.7179264157379094E-2</c:v>
                </c:pt>
                <c:pt idx="3243">
                  <c:v>2.7179266415997813E-2</c:v>
                </c:pt>
                <c:pt idx="3244">
                  <c:v>2.7179268666009716E-2</c:v>
                </c:pt>
                <c:pt idx="3245">
                  <c:v>2.7179270907415461E-2</c:v>
                </c:pt>
                <c:pt idx="3246">
                  <c:v>2.7179273140214393E-2</c:v>
                </c:pt>
                <c:pt idx="3247">
                  <c:v>2.7179275998309525E-2</c:v>
                </c:pt>
                <c:pt idx="3248">
                  <c:v>2.71792782114363E-2</c:v>
                </c:pt>
                <c:pt idx="3249">
                  <c:v>2.718334820405887E-2</c:v>
                </c:pt>
                <c:pt idx="3250">
                  <c:v>2.717928261187029E-2</c:v>
                </c:pt>
                <c:pt idx="3251">
                  <c:v>2.7179284799176848E-2</c:v>
                </c:pt>
                <c:pt idx="3252">
                  <c:v>2.7179286977877245E-2</c:v>
                </c:pt>
                <c:pt idx="3253">
                  <c:v>2.7179289147971047E-2</c:v>
                </c:pt>
                <c:pt idx="3254">
                  <c:v>2.7179291309458474E-2</c:v>
                </c:pt>
                <c:pt idx="3255">
                  <c:v>2.7179293462338869E-2</c:v>
                </c:pt>
                <c:pt idx="3256">
                  <c:v>2.7179295606612669E-2</c:v>
                </c:pt>
                <c:pt idx="3257">
                  <c:v>2.7179297742279875E-2</c:v>
                </c:pt>
                <c:pt idx="3258">
                  <c:v>2.7179299869341141E-2</c:v>
                </c:pt>
                <c:pt idx="3259">
                  <c:v>2.7179301987795154E-2</c:v>
                </c:pt>
                <c:pt idx="3260">
                  <c:v>2.7182354847872382E-2</c:v>
                </c:pt>
                <c:pt idx="3261">
                  <c:v>2.71793061988834E-2</c:v>
                </c:pt>
                <c:pt idx="3262">
                  <c:v>2.7179308291517851E-2</c:v>
                </c:pt>
                <c:pt idx="3263">
                  <c:v>2.7179310375545485E-2</c:v>
                </c:pt>
                <c:pt idx="3264">
                  <c:v>2.7179312450966744E-2</c:v>
                </c:pt>
                <c:pt idx="3265">
                  <c:v>2.7179314517781411E-2</c:v>
                </c:pt>
                <c:pt idx="3266">
                  <c:v>2.7179316575989262E-2</c:v>
                </c:pt>
                <c:pt idx="3267">
                  <c:v>2.7179318625590518E-2</c:v>
                </c:pt>
                <c:pt idx="3268">
                  <c:v>2.7179320666585176E-2</c:v>
                </c:pt>
                <c:pt idx="3269">
                  <c:v>2.717932269897368E-2</c:v>
                </c:pt>
                <c:pt idx="3270">
                  <c:v>2.7179324722755152E-2</c:v>
                </c:pt>
                <c:pt idx="3271">
                  <c:v>2.717932673793003E-2</c:v>
                </c:pt>
                <c:pt idx="3272">
                  <c:v>2.7179328744498309E-2</c:v>
                </c:pt>
                <c:pt idx="3273">
                  <c:v>2.7179330742460216E-2</c:v>
                </c:pt>
                <c:pt idx="3274">
                  <c:v>2.7179332731815525E-2</c:v>
                </c:pt>
                <c:pt idx="3275">
                  <c:v>2.7179334712563803E-2</c:v>
                </c:pt>
                <c:pt idx="3276">
                  <c:v>2.7179336684705926E-2</c:v>
                </c:pt>
                <c:pt idx="3277">
                  <c:v>2.7179338648241014E-2</c:v>
                </c:pt>
                <c:pt idx="3278">
                  <c:v>2.7179340603170163E-2</c:v>
                </c:pt>
                <c:pt idx="3279">
                  <c:v>2.7179342549491843E-2</c:v>
                </c:pt>
                <c:pt idx="3280">
                  <c:v>2.7179344487207584E-2</c:v>
                </c:pt>
                <c:pt idx="3281">
                  <c:v>2.7181380454471306E-2</c:v>
                </c:pt>
                <c:pt idx="3282">
                  <c:v>2.7179348336819061E-2</c:v>
                </c:pt>
                <c:pt idx="3283">
                  <c:v>2.71793502487148E-2</c:v>
                </c:pt>
                <c:pt idx="3284">
                  <c:v>2.7179352152003941E-2</c:v>
                </c:pt>
                <c:pt idx="3285">
                  <c:v>2.7179355125497833E-2</c:v>
                </c:pt>
                <c:pt idx="3286">
                  <c:v>2.7181389960037775E-2</c:v>
                </c:pt>
                <c:pt idx="3287">
                  <c:v>2.7179357810231803E-2</c:v>
                </c:pt>
                <c:pt idx="3288">
                  <c:v>2.7179359679094565E-2</c:v>
                </c:pt>
                <c:pt idx="3289">
                  <c:v>2.7179361539350515E-2</c:v>
                </c:pt>
                <c:pt idx="3290">
                  <c:v>2.7179363390999869E-2</c:v>
                </c:pt>
                <c:pt idx="3291">
                  <c:v>2.7179365234043285E-2</c:v>
                </c:pt>
                <c:pt idx="3292">
                  <c:v>2.7179367068479232E-2</c:v>
                </c:pt>
                <c:pt idx="3293">
                  <c:v>2.7179368894309237E-2</c:v>
                </c:pt>
                <c:pt idx="3294">
                  <c:v>2.7179370711532432E-2</c:v>
                </c:pt>
                <c:pt idx="3295">
                  <c:v>2.7182423221104025E-2</c:v>
                </c:pt>
                <c:pt idx="3296">
                  <c:v>2.7182425019671625E-2</c:v>
                </c:pt>
                <c:pt idx="3297">
                  <c:v>2.718242680963024E-2</c:v>
                </c:pt>
                <c:pt idx="3298">
                  <c:v>2.718242859098096E-2</c:v>
                </c:pt>
                <c:pt idx="3299">
                  <c:v>2.7182430363722695E-2</c:v>
                </c:pt>
                <c:pt idx="3300">
                  <c:v>2.7183449126885171E-2</c:v>
                </c:pt>
                <c:pt idx="3301">
                  <c:v>2.7182433883380958E-2</c:v>
                </c:pt>
                <c:pt idx="3302">
                  <c:v>2.7182435630297264E-2</c:v>
                </c:pt>
                <c:pt idx="3303">
                  <c:v>2.7179386679243311E-2</c:v>
                </c:pt>
                <c:pt idx="3304">
                  <c:v>2.7182439098304451E-2</c:v>
                </c:pt>
                <c:pt idx="3305">
                  <c:v>2.7182440819395109E-2</c:v>
                </c:pt>
                <c:pt idx="3306">
                  <c:v>2.7182442531877439E-2</c:v>
                </c:pt>
                <c:pt idx="3307">
                  <c:v>2.7183461231377538E-2</c:v>
                </c:pt>
                <c:pt idx="3308">
                  <c:v>2.7182445931016236E-2</c:v>
                </c:pt>
                <c:pt idx="3309">
                  <c:v>2.7182447617672703E-2</c:v>
                </c:pt>
                <c:pt idx="3310">
                  <c:v>2.7182449295721275E-2</c:v>
                </c:pt>
                <c:pt idx="3311">
                  <c:v>2.7182450965160209E-2</c:v>
                </c:pt>
                <c:pt idx="3312">
                  <c:v>2.7183469619167729E-2</c:v>
                </c:pt>
                <c:pt idx="3313">
                  <c:v>2.7182454278214169E-2</c:v>
                </c:pt>
                <c:pt idx="3314">
                  <c:v>2.7182455921827893E-2</c:v>
                </c:pt>
                <c:pt idx="3315">
                  <c:v>2.7182457556833503E-2</c:v>
                </c:pt>
                <c:pt idx="3316">
                  <c:v>2.7179408512970685E-2</c:v>
                </c:pt>
                <c:pt idx="3317">
                  <c:v>2.7182460801019076E-2</c:v>
                </c:pt>
                <c:pt idx="3318">
                  <c:v>2.718246241019882E-2</c:v>
                </c:pt>
                <c:pt idx="3319">
                  <c:v>2.7182464010770235E-2</c:v>
                </c:pt>
                <c:pt idx="3320">
                  <c:v>2.7183482591956319E-2</c:v>
                </c:pt>
                <c:pt idx="3321">
                  <c:v>2.7183484174813956E-2</c:v>
                </c:pt>
                <c:pt idx="3322">
                  <c:v>2.7182468760833186E-2</c:v>
                </c:pt>
                <c:pt idx="3323">
                  <c:v>2.7182470326970624E-2</c:v>
                </c:pt>
                <c:pt idx="3324">
                  <c:v>2.7182471884499296E-2</c:v>
                </c:pt>
                <c:pt idx="3325">
                  <c:v>2.7182473433419636E-2</c:v>
                </c:pt>
                <c:pt idx="3326">
                  <c:v>2.7183491959962742E-2</c:v>
                </c:pt>
                <c:pt idx="3327">
                  <c:v>2.7182476505434452E-2</c:v>
                </c:pt>
                <c:pt idx="3328">
                  <c:v>2.7182478028529144E-2</c:v>
                </c:pt>
                <c:pt idx="3329">
                  <c:v>2.7182479543015291E-2</c:v>
                </c:pt>
                <c:pt idx="3330">
                  <c:v>2.7182481048892888E-2</c:v>
                </c:pt>
                <c:pt idx="3331">
                  <c:v>2.7182482546161936E-2</c:v>
                </c:pt>
                <c:pt idx="3332">
                  <c:v>2.7182484034822218E-2</c:v>
                </c:pt>
                <c:pt idx="3333">
                  <c:v>2.718146879352705E-2</c:v>
                </c:pt>
                <c:pt idx="3334">
                  <c:v>2.7182486986317787E-2</c:v>
                </c:pt>
                <c:pt idx="3335">
                  <c:v>2.7182488449152858E-2</c:v>
                </c:pt>
                <c:pt idx="3336">
                  <c:v>2.718248990337916E-2</c:v>
                </c:pt>
                <c:pt idx="3337">
                  <c:v>2.7184525360933378E-2</c:v>
                </c:pt>
                <c:pt idx="3338">
                  <c:v>2.7179442148813945E-2</c:v>
                </c:pt>
                <c:pt idx="3339">
                  <c:v>2.7182494214407434E-2</c:v>
                </c:pt>
                <c:pt idx="3340">
                  <c:v>2.7183512613360869E-2</c:v>
                </c:pt>
                <c:pt idx="3341">
                  <c:v>2.7182497045383759E-2</c:v>
                </c:pt>
                <c:pt idx="3342">
                  <c:v>2.718249844795877E-2</c:v>
                </c:pt>
                <c:pt idx="3343">
                  <c:v>2.718249984192567E-2</c:v>
                </c:pt>
                <c:pt idx="3344">
                  <c:v>2.7182501227283586E-2</c:v>
                </c:pt>
                <c:pt idx="3345">
                  <c:v>2.7183519580639005E-2</c:v>
                </c:pt>
                <c:pt idx="3346">
                  <c:v>2.718250397217464E-2</c:v>
                </c:pt>
                <c:pt idx="3347">
                  <c:v>2.7179454708310402E-2</c:v>
                </c:pt>
                <c:pt idx="3348">
                  <c:v>2.7179456060776378E-2</c:v>
                </c:pt>
                <c:pt idx="3349">
                  <c:v>2.7179457404636634E-2</c:v>
                </c:pt>
                <c:pt idx="3350">
                  <c:v>2.7183526332688113E-2</c:v>
                </c:pt>
                <c:pt idx="3351">
                  <c:v>2.7179460066536924E-2</c:v>
                </c:pt>
                <c:pt idx="3352">
                  <c:v>2.7179461384577174E-2</c:v>
                </c:pt>
                <c:pt idx="3353">
                  <c:v>2.7179462694010614E-2</c:v>
                </c:pt>
                <c:pt idx="3354">
                  <c:v>2.7179463994837675E-2</c:v>
                </c:pt>
                <c:pt idx="3355">
                  <c:v>2.7179465287057926E-2</c:v>
                </c:pt>
                <c:pt idx="3356">
                  <c:v>2.7179466570671579E-2</c:v>
                </c:pt>
                <c:pt idx="3357">
                  <c:v>2.7179467845678856E-2</c:v>
                </c:pt>
                <c:pt idx="3358">
                  <c:v>2.7179469112079319E-2</c:v>
                </c:pt>
                <c:pt idx="3359">
                  <c:v>2.7179470369873188E-2</c:v>
                </c:pt>
                <c:pt idx="3360">
                  <c:v>2.7179471619060681E-2</c:v>
                </c:pt>
                <c:pt idx="3361">
                  <c:v>2.7179472859641361E-2</c:v>
                </c:pt>
                <c:pt idx="3362">
                  <c:v>2.7179474091615446E-2</c:v>
                </c:pt>
                <c:pt idx="3363">
                  <c:v>2.7179475314982937E-2</c:v>
                </c:pt>
                <c:pt idx="3364">
                  <c:v>2.717947652974383E-2</c:v>
                </c:pt>
                <c:pt idx="3365">
                  <c:v>2.7179477735898131E-2</c:v>
                </c:pt>
                <c:pt idx="3366">
                  <c:v>2.7179478933445834E-2</c:v>
                </c:pt>
                <c:pt idx="3367">
                  <c:v>2.7179480122386947E-2</c:v>
                </c:pt>
                <c:pt idx="3368">
                  <c:v>2.7179481302721461E-2</c:v>
                </c:pt>
                <c:pt idx="3369">
                  <c:v>2.717948247444938E-2</c:v>
                </c:pt>
                <c:pt idx="3370">
                  <c:v>2.7179483637570705E-2</c:v>
                </c:pt>
                <c:pt idx="3371">
                  <c:v>2.7179484792085654E-2</c:v>
                </c:pt>
                <c:pt idx="3372">
                  <c:v>2.7179485937993571E-2</c:v>
                </c:pt>
                <c:pt idx="3373">
                  <c:v>2.7179487075294894E-2</c:v>
                </c:pt>
                <c:pt idx="3374">
                  <c:v>2.7179488203990059E-2</c:v>
                </c:pt>
                <c:pt idx="3375">
                  <c:v>2.7179489324078408E-2</c:v>
                </c:pt>
                <c:pt idx="3376">
                  <c:v>2.7179490435559946E-2</c:v>
                </c:pt>
                <c:pt idx="3377">
                  <c:v>2.7179491538434887E-2</c:v>
                </c:pt>
                <c:pt idx="3378">
                  <c:v>2.7179492632703455E-2</c:v>
                </c:pt>
                <c:pt idx="3379">
                  <c:v>2.7179493718365207E-2</c:v>
                </c:pt>
                <c:pt idx="3380">
                  <c:v>2.7179494795420363E-2</c:v>
                </c:pt>
                <c:pt idx="3381">
                  <c:v>2.7179495863869144E-2</c:v>
                </c:pt>
                <c:pt idx="3382">
                  <c:v>2.7179496923711112E-2</c:v>
                </c:pt>
                <c:pt idx="3383">
                  <c:v>2.7182548541603437E-2</c:v>
                </c:pt>
                <c:pt idx="3384">
                  <c:v>2.7179499017575263E-2</c:v>
                </c:pt>
                <c:pt idx="3385">
                  <c:v>2.718153385686117E-2</c:v>
                </c:pt>
                <c:pt idx="3386">
                  <c:v>2.7179501077013252E-2</c:v>
                </c:pt>
                <c:pt idx="3387">
                  <c:v>2.7179502093822246E-2</c:v>
                </c:pt>
                <c:pt idx="3388">
                  <c:v>2.7179503102024865E-2</c:v>
                </c:pt>
                <c:pt idx="3389">
                  <c:v>2.717950410162023E-2</c:v>
                </c:pt>
                <c:pt idx="3390">
                  <c:v>2.7178488482872503E-2</c:v>
                </c:pt>
                <c:pt idx="3391">
                  <c:v>2.7181539866397143E-2</c:v>
                </c:pt>
                <c:pt idx="3392">
                  <c:v>2.7182557739026045E-2</c:v>
                </c:pt>
                <c:pt idx="3393">
                  <c:v>2.7181541800712087E-2</c:v>
                </c:pt>
                <c:pt idx="3394">
                  <c:v>2.7181542754958252E-2</c:v>
                </c:pt>
                <c:pt idx="3395">
                  <c:v>2.7181543700596368E-2</c:v>
                </c:pt>
                <c:pt idx="3396">
                  <c:v>2.7181544637626443E-2</c:v>
                </c:pt>
                <c:pt idx="3397">
                  <c:v>2.7182562464493888E-2</c:v>
                </c:pt>
                <c:pt idx="3398">
                  <c:v>2.7181546485862882E-2</c:v>
                </c:pt>
                <c:pt idx="3399">
                  <c:v>2.7181547397069253E-2</c:v>
                </c:pt>
                <c:pt idx="3400">
                  <c:v>2.7181548299668009E-2</c:v>
                </c:pt>
                <c:pt idx="3401">
                  <c:v>2.7181549193658505E-2</c:v>
                </c:pt>
                <c:pt idx="3402">
                  <c:v>2.7179516941974104E-2</c:v>
                </c:pt>
                <c:pt idx="3403">
                  <c:v>2.7178500573638912E-2</c:v>
                </c:pt>
                <c:pt idx="3404">
                  <c:v>2.7181551823983238E-2</c:v>
                </c:pt>
                <c:pt idx="3405">
                  <c:v>2.7182569577598556E-2</c:v>
                </c:pt>
                <c:pt idx="3406">
                  <c:v>2.7181553534493773E-2</c:v>
                </c:pt>
                <c:pt idx="3407">
                  <c:v>2.7181554376837079E-2</c:v>
                </c:pt>
                <c:pt idx="3408">
                  <c:v>2.7182572102972164E-2</c:v>
                </c:pt>
                <c:pt idx="3409">
                  <c:v>2.7181556035699991E-2</c:v>
                </c:pt>
                <c:pt idx="3410">
                  <c:v>2.7181556852219593E-2</c:v>
                </c:pt>
                <c:pt idx="3411">
                  <c:v>2.7182574550868831E-2</c:v>
                </c:pt>
                <c:pt idx="3412">
                  <c:v>2.7181558459435318E-2</c:v>
                </c:pt>
                <c:pt idx="3413">
                  <c:v>2.7181559250131434E-2</c:v>
                </c:pt>
                <c:pt idx="3414">
                  <c:v>2.7181560032219509E-2</c:v>
                </c:pt>
                <c:pt idx="3415">
                  <c:v>2.7181560805699754E-2</c:v>
                </c:pt>
                <c:pt idx="3416">
                  <c:v>2.71785112099973E-2</c:v>
                </c:pt>
                <c:pt idx="3417">
                  <c:v>2.7181562326836755E-2</c:v>
                </c:pt>
                <c:pt idx="3418">
                  <c:v>2.7181563074493081E-2</c:v>
                </c:pt>
                <c:pt idx="3419">
                  <c:v>2.7181563813541792E-2</c:v>
                </c:pt>
                <c:pt idx="3420">
                  <c:v>2.7181564543982895E-2</c:v>
                </c:pt>
                <c:pt idx="3421">
                  <c:v>2.7181565265815735E-2</c:v>
                </c:pt>
                <c:pt idx="3422">
                  <c:v>2.7181565979040308E-2</c:v>
                </c:pt>
                <c:pt idx="3423">
                  <c:v>2.7181566683657708E-2</c:v>
                </c:pt>
                <c:pt idx="3424">
                  <c:v>2.7182584263134822E-2</c:v>
                </c:pt>
                <c:pt idx="3425">
                  <c:v>2.7182584949972367E-2</c:v>
                </c:pt>
                <c:pt idx="3426">
                  <c:v>2.7181568745861851E-2</c:v>
                </c:pt>
                <c:pt idx="3427">
                  <c:v>2.7181569416047064E-2</c:v>
                </c:pt>
                <c:pt idx="3428">
                  <c:v>2.7181570077625106E-2</c:v>
                </c:pt>
                <c:pt idx="3429">
                  <c:v>2.7178520391947226E-2</c:v>
                </c:pt>
                <c:pt idx="3430">
                  <c:v>2.7182588255032721E-2</c:v>
                </c:pt>
                <c:pt idx="3431">
                  <c:v>2.7181572010711166E-2</c:v>
                </c:pt>
                <c:pt idx="3432">
                  <c:v>2.7181572637857022E-2</c:v>
                </c:pt>
                <c:pt idx="3433">
                  <c:v>2.7181573256395267E-2</c:v>
                </c:pt>
                <c:pt idx="3434">
                  <c:v>2.7181573866325904E-2</c:v>
                </c:pt>
                <c:pt idx="3435">
                  <c:v>2.7179541120389866E-2</c:v>
                </c:pt>
                <c:pt idx="3436">
                  <c:v>2.7181575060362815E-2</c:v>
                </c:pt>
                <c:pt idx="3437">
                  <c:v>2.7181575644469529E-2</c:v>
                </c:pt>
                <c:pt idx="3438">
                  <c:v>2.7181576219968195E-2</c:v>
                </c:pt>
                <c:pt idx="3439">
                  <c:v>2.7181576786859254E-2</c:v>
                </c:pt>
                <c:pt idx="3440">
                  <c:v>2.7181577345142049E-2</c:v>
                </c:pt>
                <c:pt idx="3441">
                  <c:v>2.7181577894817448E-2</c:v>
                </c:pt>
                <c:pt idx="3442">
                  <c:v>2.7181578435884802E-2</c:v>
                </c:pt>
                <c:pt idx="3443">
                  <c:v>2.7181578968344111E-2</c:v>
                </c:pt>
                <c:pt idx="3444">
                  <c:v>2.7181579492195372E-2</c:v>
                </c:pt>
                <c:pt idx="3445">
                  <c:v>2.7182596878934533E-2</c:v>
                </c:pt>
                <c:pt idx="3446">
                  <c:v>2.7181580514075064E-2</c:v>
                </c:pt>
                <c:pt idx="3447">
                  <c:v>2.7181581012102624E-2</c:v>
                </c:pt>
                <c:pt idx="3448">
                  <c:v>2.7181581501522573E-2</c:v>
                </c:pt>
                <c:pt idx="3449">
                  <c:v>2.7182598851517716E-2</c:v>
                </c:pt>
                <c:pt idx="3450">
                  <c:v>2.7181582454538986E-2</c:v>
                </c:pt>
                <c:pt idx="3451">
                  <c:v>2.718158291813523E-2</c:v>
                </c:pt>
                <c:pt idx="3452">
                  <c:v>2.718158337312343E-2</c:v>
                </c:pt>
                <c:pt idx="3453">
                  <c:v>2.7181583819504456E-2</c:v>
                </c:pt>
                <c:pt idx="3454">
                  <c:v>2.7181584257276563E-2</c:v>
                </c:pt>
                <c:pt idx="3455">
                  <c:v>2.717853439262323E-2</c:v>
                </c:pt>
                <c:pt idx="3456">
                  <c:v>2.7182601972109543E-2</c:v>
                </c:pt>
                <c:pt idx="3457">
                  <c:v>2.7179552173731344E-2</c:v>
                </c:pt>
                <c:pt idx="3458">
                  <c:v>2.7181585922288452E-2</c:v>
                </c:pt>
                <c:pt idx="3459">
                  <c:v>2.7181586317021417E-2</c:v>
                </c:pt>
                <c:pt idx="3460">
                  <c:v>2.7182603565917455E-2</c:v>
                </c:pt>
                <c:pt idx="3461">
                  <c:v>2.7181587080664083E-2</c:v>
                </c:pt>
                <c:pt idx="3462">
                  <c:v>2.7181587449573781E-2</c:v>
                </c:pt>
                <c:pt idx="3463">
                  <c:v>2.7182604670883573E-2</c:v>
                </c:pt>
                <c:pt idx="3464">
                  <c:v>2.7181588161569039E-2</c:v>
                </c:pt>
                <c:pt idx="3465">
                  <c:v>2.7181588504654818E-2</c:v>
                </c:pt>
                <c:pt idx="3466">
                  <c:v>2.7181588839132766E-2</c:v>
                </c:pt>
                <c:pt idx="3467">
                  <c:v>2.7181589165003104E-2</c:v>
                </c:pt>
                <c:pt idx="3468">
                  <c:v>2.7178539211349304E-2</c:v>
                </c:pt>
                <c:pt idx="3469">
                  <c:v>2.7181589790919208E-2</c:v>
                </c:pt>
                <c:pt idx="3470">
                  <c:v>2.7181590090965407E-2</c:v>
                </c:pt>
                <c:pt idx="3471">
                  <c:v>2.7181590382404433E-2</c:v>
                </c:pt>
                <c:pt idx="3472">
                  <c:v>2.7181590665234977E-2</c:v>
                </c:pt>
                <c:pt idx="3473">
                  <c:v>2.7181590939457694E-2</c:v>
                </c:pt>
                <c:pt idx="3474">
                  <c:v>2.7181591205072363E-2</c:v>
                </c:pt>
                <c:pt idx="3475">
                  <c:v>2.7181591462079203E-2</c:v>
                </c:pt>
                <c:pt idx="3476">
                  <c:v>2.7182608563783708E-2</c:v>
                </c:pt>
                <c:pt idx="3477">
                  <c:v>2.7178541695399634E-2</c:v>
                </c:pt>
                <c:pt idx="3478">
                  <c:v>2.718159218145319E-2</c:v>
                </c:pt>
                <c:pt idx="3479">
                  <c:v>2.7181592404045708E-2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63616"/>
        <c:axId val="72286553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42290</c:v>
                </c:pt>
                <c:pt idx="1">
                  <c:v>42318</c:v>
                </c:pt>
                <c:pt idx="2">
                  <c:v>42348</c:v>
                </c:pt>
                <c:pt idx="3">
                  <c:v>42380</c:v>
                </c:pt>
                <c:pt idx="4">
                  <c:v>42410</c:v>
                </c:pt>
                <c:pt idx="5">
                  <c:v>42439</c:v>
                </c:pt>
                <c:pt idx="6">
                  <c:v>42471</c:v>
                </c:pt>
                <c:pt idx="7">
                  <c:v>42500</c:v>
                </c:pt>
                <c:pt idx="8">
                  <c:v>42531</c:v>
                </c:pt>
                <c:pt idx="9">
                  <c:v>42562</c:v>
                </c:pt>
                <c:pt idx="10">
                  <c:v>42592</c:v>
                </c:pt>
                <c:pt idx="11">
                  <c:v>42625</c:v>
                </c:pt>
                <c:pt idx="12">
                  <c:v>42654</c:v>
                </c:pt>
                <c:pt idx="13">
                  <c:v>42684</c:v>
                </c:pt>
                <c:pt idx="14">
                  <c:v>42716</c:v>
                </c:pt>
                <c:pt idx="15">
                  <c:v>42745</c:v>
                </c:pt>
                <c:pt idx="16">
                  <c:v>42776</c:v>
                </c:pt>
                <c:pt idx="17">
                  <c:v>42804</c:v>
                </c:pt>
                <c:pt idx="18">
                  <c:v>42835</c:v>
                </c:pt>
                <c:pt idx="19">
                  <c:v>42865</c:v>
                </c:pt>
                <c:pt idx="20">
                  <c:v>42898</c:v>
                </c:pt>
                <c:pt idx="21">
                  <c:v>42926</c:v>
                </c:pt>
                <c:pt idx="22">
                  <c:v>42957</c:v>
                </c:pt>
                <c:pt idx="23">
                  <c:v>42989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8.5699999999999995E-3</c:v>
                </c:pt>
                <c:pt idx="1">
                  <c:v>8.5500000000000003E-3</c:v>
                </c:pt>
                <c:pt idx="2">
                  <c:v>8.539999999999999E-3</c:v>
                </c:pt>
                <c:pt idx="3">
                  <c:v>9.0500000000000008E-3</c:v>
                </c:pt>
                <c:pt idx="4">
                  <c:v>9.5599999999999991E-3</c:v>
                </c:pt>
                <c:pt idx="5">
                  <c:v>1.0049999999999998E-2</c:v>
                </c:pt>
                <c:pt idx="6">
                  <c:v>0</c:v>
                </c:pt>
                <c:pt idx="7">
                  <c:v>0</c:v>
                </c:pt>
                <c:pt idx="8">
                  <c:v>1.167E-2</c:v>
                </c:pt>
                <c:pt idx="9">
                  <c:v>0</c:v>
                </c:pt>
                <c:pt idx="10">
                  <c:v>0</c:v>
                </c:pt>
                <c:pt idx="11">
                  <c:v>1.3260000000000001E-2</c:v>
                </c:pt>
                <c:pt idx="12">
                  <c:v>0</c:v>
                </c:pt>
                <c:pt idx="13">
                  <c:v>0</c:v>
                </c:pt>
                <c:pt idx="14">
                  <c:v>1.4750000000000001E-2</c:v>
                </c:pt>
                <c:pt idx="15">
                  <c:v>0</c:v>
                </c:pt>
                <c:pt idx="16">
                  <c:v>0</c:v>
                </c:pt>
                <c:pt idx="17">
                  <c:v>1.61E-2</c:v>
                </c:pt>
                <c:pt idx="18">
                  <c:v>0</c:v>
                </c:pt>
                <c:pt idx="19">
                  <c:v>0</c:v>
                </c:pt>
                <c:pt idx="20">
                  <c:v>1.7570000000000002E-2</c:v>
                </c:pt>
                <c:pt idx="21">
                  <c:v>0</c:v>
                </c:pt>
                <c:pt idx="22">
                  <c:v>0</c:v>
                </c:pt>
                <c:pt idx="23">
                  <c:v>1.8929999999999999E-2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863616"/>
        <c:axId val="722865536"/>
      </c:scatterChart>
      <c:dateAx>
        <c:axId val="7228636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8655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2865536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28636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8.9118302390467363E-3</c:v>
                </c:pt>
                <c:pt idx="1">
                  <c:v>8.9117870616650663E-3</c:v>
                </c:pt>
                <c:pt idx="2">
                  <c:v>8.9110389014113167E-3</c:v>
                </c:pt>
                <c:pt idx="3">
                  <c:v>8.9106432325536389E-3</c:v>
                </c:pt>
                <c:pt idx="4">
                  <c:v>8.9101684299563999E-3</c:v>
                </c:pt>
                <c:pt idx="5">
                  <c:v>8.9096144935396637E-3</c:v>
                </c:pt>
                <c:pt idx="6">
                  <c:v>8.9084632789759866E-3</c:v>
                </c:pt>
                <c:pt idx="7">
                  <c:v>8.9066074104771076E-3</c:v>
                </c:pt>
                <c:pt idx="8">
                  <c:v>8.9056578052826296E-3</c:v>
                </c:pt>
                <c:pt idx="9">
                  <c:v>8.9046290663485905E-3</c:v>
                </c:pt>
                <c:pt idx="10">
                  <c:v>8.9035211935950542E-3</c:v>
                </c:pt>
                <c:pt idx="11">
                  <c:v>8.9012617500827673E-3</c:v>
                </c:pt>
                <c:pt idx="12">
                  <c:v>8.8982983651852976E-3</c:v>
                </c:pt>
                <c:pt idx="13">
                  <c:v>8.8967948236540195E-3</c:v>
                </c:pt>
                <c:pt idx="14">
                  <c:v>8.8952121483831803E-3</c:v>
                </c:pt>
                <c:pt idx="15">
                  <c:v>8.8935503393727799E-3</c:v>
                </c:pt>
                <c:pt idx="16">
                  <c:v>8.8901824757314785E-3</c:v>
                </c:pt>
                <c:pt idx="17">
                  <c:v>8.8861117657756949E-3</c:v>
                </c:pt>
                <c:pt idx="18">
                  <c:v>8.8840542879875528E-3</c:v>
                </c:pt>
                <c:pt idx="19">
                  <c:v>8.8819176764598495E-3</c:v>
                </c:pt>
                <c:pt idx="20">
                  <c:v>8.8797019311925851E-3</c:v>
                </c:pt>
                <c:pt idx="21">
                  <c:v>8.8740950035504085E-3</c:v>
                </c:pt>
                <c:pt idx="22">
                  <c:v>8.8674020249790431E-3</c:v>
                </c:pt>
                <c:pt idx="23">
                  <c:v>8.8674020249790431E-3</c:v>
                </c:pt>
                <c:pt idx="24">
                  <c:v>8.8645064353709557E-3</c:v>
                </c:pt>
                <c:pt idx="25">
                  <c:v>8.8613266701198512E-3</c:v>
                </c:pt>
                <c:pt idx="26">
                  <c:v>8.8542376495759356E-3</c:v>
                </c:pt>
                <c:pt idx="27">
                  <c:v>8.8457658530849415E-3</c:v>
                </c:pt>
                <c:pt idx="28">
                  <c:v>8.8411652099384952E-3</c:v>
                </c:pt>
                <c:pt idx="29">
                  <c:v>8.8362803910690957E-3</c:v>
                </c:pt>
                <c:pt idx="30">
                  <c:v>8.8311113967964872E-3</c:v>
                </c:pt>
                <c:pt idx="31">
                  <c:v>8.820042239525705E-3</c:v>
                </c:pt>
                <c:pt idx="32">
                  <c:v>8.8075936640752417E-3</c:v>
                </c:pt>
                <c:pt idx="33">
                  <c:v>8.8010037922270357E-3</c:v>
                </c:pt>
                <c:pt idx="34">
                  <c:v>8.7941297448157485E-3</c:v>
                </c:pt>
                <c:pt idx="35">
                  <c:v>8.7869715220012523E-3</c:v>
                </c:pt>
                <c:pt idx="36">
                  <c:v>8.7719215567005904E-3</c:v>
                </c:pt>
                <c:pt idx="37">
                  <c:v>8.7554968763914331E-3</c:v>
                </c:pt>
                <c:pt idx="38">
                  <c:v>8.7469177765608919E-3</c:v>
                </c:pt>
                <c:pt idx="39">
                  <c:v>8.7380545014070776E-3</c:v>
                </c:pt>
                <c:pt idx="40">
                  <c:v>8.7289070508500544E-3</c:v>
                </c:pt>
                <c:pt idx="41">
                  <c:v>8.7098756178871639E-3</c:v>
                </c:pt>
                <c:pt idx="42">
                  <c:v>8.6894754960287202E-3</c:v>
                </c:pt>
                <c:pt idx="43">
                  <c:v>8.6743806176814431E-3</c:v>
                </c:pt>
                <c:pt idx="44">
                  <c:v>8.6606951670287202E-3</c:v>
                </c:pt>
                <c:pt idx="45">
                  <c:v>8.6606951670287202E-3</c:v>
                </c:pt>
                <c:pt idx="46">
                  <c:v>8.6464293686461247E-3</c:v>
                </c:pt>
                <c:pt idx="47">
                  <c:v>8.6347769737571411E-3</c:v>
                </c:pt>
                <c:pt idx="48">
                  <c:v>8.6305689686927423E-3</c:v>
                </c:pt>
                <c:pt idx="49">
                  <c:v>8.6272695806499655E-3</c:v>
                </c:pt>
                <c:pt idx="50">
                  <c:v>8.6248788099485552E-3</c:v>
                </c:pt>
                <c:pt idx="51">
                  <c:v>8.6233325446460896E-3</c:v>
                </c:pt>
                <c:pt idx="52">
                  <c:v>8.6244018982384318E-3</c:v>
                </c:pt>
                <c:pt idx="53">
                  <c:v>8.6265542132046846E-3</c:v>
                </c:pt>
                <c:pt idx="54">
                  <c:v>8.6317033983629443E-3</c:v>
                </c:pt>
                <c:pt idx="55">
                  <c:v>8.6447600974182137E-3</c:v>
                </c:pt>
                <c:pt idx="56">
                  <c:v>8.6447600974182137E-3</c:v>
                </c:pt>
                <c:pt idx="57">
                  <c:v>8.6585490642132612E-3</c:v>
                </c:pt>
                <c:pt idx="58">
                  <c:v>8.6670617000095262E-3</c:v>
                </c:pt>
                <c:pt idx="59">
                  <c:v>8.6764829533070298E-3</c:v>
                </c:pt>
                <c:pt idx="60">
                  <c:v>8.6868128241057718E-3</c:v>
                </c:pt>
                <c:pt idx="61">
                  <c:v>8.7107120507301516E-3</c:v>
                </c:pt>
                <c:pt idx="62">
                  <c:v>8.7372184844713985E-3</c:v>
                </c:pt>
                <c:pt idx="63">
                  <c:v>8.7520914443750542E-3</c:v>
                </c:pt>
                <c:pt idx="64">
                  <c:v>8.7678730223395007E-3</c:v>
                </c:pt>
                <c:pt idx="65">
                  <c:v>8.7842549030714423E-3</c:v>
                </c:pt>
                <c:pt idx="66">
                  <c:v>8.8147135356209105E-3</c:v>
                </c:pt>
                <c:pt idx="67">
                  <c:v>8.8416029417093256E-3</c:v>
                </c:pt>
                <c:pt idx="68">
                  <c:v>8.8535867642836052E-3</c:v>
                </c:pt>
                <c:pt idx="69">
                  <c:v>8.8646293118799235E-3</c:v>
                </c:pt>
                <c:pt idx="70">
                  <c:v>8.8747305843384083E-3</c:v>
                </c:pt>
                <c:pt idx="71">
                  <c:v>8.8920151691951332E-3</c:v>
                </c:pt>
                <c:pt idx="72">
                  <c:v>8.9057229215150358E-3</c:v>
                </c:pt>
                <c:pt idx="73">
                  <c:v>8.9111178174050565E-3</c:v>
                </c:pt>
                <c:pt idx="74">
                  <c:v>8.9155714376776274E-3</c:v>
                </c:pt>
                <c:pt idx="75">
                  <c:v>8.922785648858067E-3</c:v>
                </c:pt>
                <c:pt idx="76">
                  <c:v>8.9225263734249438E-3</c:v>
                </c:pt>
                <c:pt idx="77">
                  <c:v>8.9203910648549822E-3</c:v>
                </c:pt>
                <c:pt idx="78">
                  <c:v>8.9106772306979387E-3</c:v>
                </c:pt>
                <c:pt idx="79">
                  <c:v>8.8955953894220841E-3</c:v>
                </c:pt>
                <c:pt idx="80">
                  <c:v>8.8878124280267201E-3</c:v>
                </c:pt>
                <c:pt idx="81">
                  <c:v>8.8790881914135866E-3</c:v>
                </c:pt>
                <c:pt idx="82">
                  <c:v>8.8694226795027475E-3</c:v>
                </c:pt>
                <c:pt idx="83">
                  <c:v>8.8471714864812867E-3</c:v>
                </c:pt>
                <c:pt idx="84">
                  <c:v>8.8215351115916718E-3</c:v>
                </c:pt>
                <c:pt idx="85">
                  <c:v>8.8082866066585552E-3</c:v>
                </c:pt>
                <c:pt idx="86">
                  <c:v>8.7952202085350706E-3</c:v>
                </c:pt>
                <c:pt idx="87">
                  <c:v>8.7823359173011539E-3</c:v>
                </c:pt>
                <c:pt idx="88">
                  <c:v>8.7513548145778941E-3</c:v>
                </c:pt>
                <c:pt idx="89">
                  <c:v>8.7206460643152184E-3</c:v>
                </c:pt>
                <c:pt idx="90">
                  <c:v>8.7206460643152184E-3</c:v>
                </c:pt>
                <c:pt idx="91">
                  <c:v>8.7088544141789015E-3</c:v>
                </c:pt>
                <c:pt idx="92">
                  <c:v>8.6972448707722805E-3</c:v>
                </c:pt>
                <c:pt idx="93">
                  <c:v>8.6748418338533639E-3</c:v>
                </c:pt>
                <c:pt idx="94">
                  <c:v>8.6526277646825633E-3</c:v>
                </c:pt>
                <c:pt idx="95">
                  <c:v>8.6419287550043578E-3</c:v>
                </c:pt>
                <c:pt idx="96">
                  <c:v>8.6314118518959759E-3</c:v>
                </c:pt>
                <c:pt idx="97">
                  <c:v>8.62107705551729E-3</c:v>
                </c:pt>
                <c:pt idx="98">
                  <c:v>8.6012199792140365E-3</c:v>
                </c:pt>
                <c:pt idx="99">
                  <c:v>8.5815589361004641E-3</c:v>
                </c:pt>
                <c:pt idx="100">
                  <c:v>8.572134672730769E-3</c:v>
                </c:pt>
                <c:pt idx="101">
                  <c:v>8.5628925159308977E-3</c:v>
                </c:pt>
                <c:pt idx="102">
                  <c:v>8.5538324657008502E-3</c:v>
                </c:pt>
                <c:pt idx="103">
                  <c:v>8.5365218017052769E-3</c:v>
                </c:pt>
                <c:pt idx="104">
                  <c:v>8.5194133299992814E-3</c:v>
                </c:pt>
                <c:pt idx="105">
                  <c:v>8.5112638122986084E-3</c:v>
                </c:pt>
                <c:pt idx="106">
                  <c:v>8.5033202772688554E-3</c:v>
                </c:pt>
                <c:pt idx="107">
                  <c:v>8.4956782293943434E-3</c:v>
                </c:pt>
                <c:pt idx="108">
                  <c:v>8.4784994297315563E-3</c:v>
                </c:pt>
                <c:pt idx="109">
                  <c:v>8.4623484379076075E-3</c:v>
                </c:pt>
                <c:pt idx="110">
                  <c:v>8.4623484379076075E-3</c:v>
                </c:pt>
                <c:pt idx="111">
                  <c:v>8.4566585690915019E-3</c:v>
                </c:pt>
                <c:pt idx="112">
                  <c:v>8.4512940634517975E-3</c:v>
                </c:pt>
                <c:pt idx="113">
                  <c:v>8.4418475458836184E-3</c:v>
                </c:pt>
                <c:pt idx="114">
                  <c:v>8.4330896719375659E-3</c:v>
                </c:pt>
                <c:pt idx="115">
                  <c:v>8.4293519817801865E-3</c:v>
                </c:pt>
                <c:pt idx="116">
                  <c:v>8.4259396546393361E-3</c:v>
                </c:pt>
                <c:pt idx="117">
                  <c:v>8.4228526905949508E-3</c:v>
                </c:pt>
                <c:pt idx="118">
                  <c:v>8.4179601372724733E-3</c:v>
                </c:pt>
                <c:pt idx="119">
                  <c:v>8.4137584647425712E-3</c:v>
                </c:pt>
                <c:pt idx="120">
                  <c:v>8.4122983157808306E-3</c:v>
                </c:pt>
                <c:pt idx="121">
                  <c:v>8.4111635298356191E-3</c:v>
                </c:pt>
                <c:pt idx="122">
                  <c:v>8.4103541069868726E-3</c:v>
                </c:pt>
                <c:pt idx="123">
                  <c:v>8.4100162645661669E-3</c:v>
                </c:pt>
                <c:pt idx="124">
                  <c:v>8.4103700454374319E-3</c:v>
                </c:pt>
                <c:pt idx="125">
                  <c:v>8.4111874375913942E-3</c:v>
                </c:pt>
                <c:pt idx="126">
                  <c:v>8.4123301926819494E-3</c:v>
                </c:pt>
                <c:pt idx="127">
                  <c:v>8.4137383063875859E-3</c:v>
                </c:pt>
                <c:pt idx="128">
                  <c:v>8.4167557705061569E-3</c:v>
                </c:pt>
                <c:pt idx="129">
                  <c:v>8.4192641373803667E-3</c:v>
                </c:pt>
                <c:pt idx="130">
                  <c:v>8.4205589346897369E-3</c:v>
                </c:pt>
                <c:pt idx="131">
                  <c:v>8.4218190678075899E-3</c:v>
                </c:pt>
                <c:pt idx="132">
                  <c:v>8.4230445367339257E-3</c:v>
                </c:pt>
                <c:pt idx="133">
                  <c:v>8.4255771152808023E-3</c:v>
                </c:pt>
                <c:pt idx="134">
                  <c:v>8.4275997710836492E-3</c:v>
                </c:pt>
                <c:pt idx="135">
                  <c:v>8.4286519192122711E-3</c:v>
                </c:pt>
                <c:pt idx="136">
                  <c:v>8.4296694031493757E-3</c:v>
                </c:pt>
                <c:pt idx="137">
                  <c:v>8.4328742523513966E-3</c:v>
                </c:pt>
                <c:pt idx="138">
                  <c:v>8.4350463593096947E-3</c:v>
                </c:pt>
                <c:pt idx="139">
                  <c:v>8.435821194066051E-3</c:v>
                </c:pt>
                <c:pt idx="140">
                  <c:v>8.4365613647108262E-3</c:v>
                </c:pt>
                <c:pt idx="141">
                  <c:v>8.4381239340380887E-3</c:v>
                </c:pt>
                <c:pt idx="142">
                  <c:v>8.4391754052948187E-3</c:v>
                </c:pt>
                <c:pt idx="143">
                  <c:v>8.4397422550619439E-3</c:v>
                </c:pt>
                <c:pt idx="144">
                  <c:v>8.4402744405576158E-3</c:v>
                </c:pt>
                <c:pt idx="145">
                  <c:v>8.4407719619417065E-3</c:v>
                </c:pt>
                <c:pt idx="146">
                  <c:v>8.4418494075144679E-3</c:v>
                </c:pt>
                <c:pt idx="147">
                  <c:v>8.4424154056428335E-3</c:v>
                </c:pt>
                <c:pt idx="148">
                  <c:v>8.4427396061492743E-3</c:v>
                </c:pt>
                <c:pt idx="149">
                  <c:v>8.4430291424641979E-3</c:v>
                </c:pt>
                <c:pt idx="150">
                  <c:v>8.4432840145876042E-3</c:v>
                </c:pt>
                <c:pt idx="151">
                  <c:v>8.4438762568428416E-3</c:v>
                </c:pt>
                <c:pt idx="152">
                  <c:v>8.4439568614858018E-3</c:v>
                </c:pt>
                <c:pt idx="153">
                  <c:v>8.4440384127315582E-3</c:v>
                </c:pt>
                <c:pt idx="154">
                  <c:v>8.4440852997857974E-3</c:v>
                </c:pt>
                <c:pt idx="155">
                  <c:v>8.4440975227284554E-3</c:v>
                </c:pt>
                <c:pt idx="156">
                  <c:v>8.4442044818899831E-3</c:v>
                </c:pt>
                <c:pt idx="157">
                  <c:v>8.4437997726638514E-3</c:v>
                </c:pt>
                <c:pt idx="158">
                  <c:v>8.4436386746489234E-3</c:v>
                </c:pt>
                <c:pt idx="159">
                  <c:v>8.4434429126023502E-3</c:v>
                </c:pt>
                <c:pt idx="160">
                  <c:v>8.4432124862043878E-3</c:v>
                </c:pt>
                <c:pt idx="161">
                  <c:v>8.4427600841485706E-3</c:v>
                </c:pt>
                <c:pt idx="162">
                  <c:v>8.441540392061242E-3</c:v>
                </c:pt>
                <c:pt idx="163">
                  <c:v>8.4411019807539844E-3</c:v>
                </c:pt>
                <c:pt idx="164">
                  <c:v>8.4406289050953376E-3</c:v>
                </c:pt>
                <c:pt idx="165">
                  <c:v>8.43976505919386E-3</c:v>
                </c:pt>
                <c:pt idx="166">
                  <c:v>8.4383899612650026E-3</c:v>
                </c:pt>
                <c:pt idx="167">
                  <c:v>8.4377435648885779E-3</c:v>
                </c:pt>
                <c:pt idx="168">
                  <c:v>8.4370625042406999E-3</c:v>
                </c:pt>
                <c:pt idx="169">
                  <c:v>8.4363467794812408E-3</c:v>
                </c:pt>
                <c:pt idx="170">
                  <c:v>8.4349974116637583E-3</c:v>
                </c:pt>
                <c:pt idx="171">
                  <c:v>8.4331372387680403E-3</c:v>
                </c:pt>
                <c:pt idx="172">
                  <c:v>8.4322481931309312E-3</c:v>
                </c:pt>
                <c:pt idx="173">
                  <c:v>8.4313244833822409E-3</c:v>
                </c:pt>
                <c:pt idx="174">
                  <c:v>8.4303661093620974E-3</c:v>
                </c:pt>
                <c:pt idx="175">
                  <c:v>8.4285311402521046E-3</c:v>
                </c:pt>
                <c:pt idx="176">
                  <c:v>8.4261859718459675E-3</c:v>
                </c:pt>
                <c:pt idx="177">
                  <c:v>8.4250542770281101E-3</c:v>
                </c:pt>
                <c:pt idx="178">
                  <c:v>8.4238879180187354E-3</c:v>
                </c:pt>
                <c:pt idx="179">
                  <c:v>8.4226868948977796E-3</c:v>
                </c:pt>
                <c:pt idx="180">
                  <c:v>8.4198063880847052E-3</c:v>
                </c:pt>
                <c:pt idx="181">
                  <c:v>8.4161618165801144E-3</c:v>
                </c:pt>
                <c:pt idx="182">
                  <c:v>8.4147528083899914E-3</c:v>
                </c:pt>
                <c:pt idx="183">
                  <c:v>8.4133091360083512E-3</c:v>
                </c:pt>
                <c:pt idx="184">
                  <c:v>8.4105027269298915E-3</c:v>
                </c:pt>
                <c:pt idx="185">
                  <c:v>8.4071878050462345E-3</c:v>
                </c:pt>
                <c:pt idx="186">
                  <c:v>8.4055708118668804E-3</c:v>
                </c:pt>
                <c:pt idx="187">
                  <c:v>8.4039191545759451E-3</c:v>
                </c:pt>
                <c:pt idx="188">
                  <c:v>8.4022328330934926E-3</c:v>
                </c:pt>
                <c:pt idx="189">
                  <c:v>8.3990455461790958E-3</c:v>
                </c:pt>
                <c:pt idx="190">
                  <c:v>8.3955723890571932E-3</c:v>
                </c:pt>
                <c:pt idx="191">
                  <c:v>8.3939926280951482E-3</c:v>
                </c:pt>
                <c:pt idx="192">
                  <c:v>8.3924481732111644E-3</c:v>
                </c:pt>
                <c:pt idx="193">
                  <c:v>8.3909390244851778E-3</c:v>
                </c:pt>
                <c:pt idx="194">
                  <c:v>8.3882338579677196E-3</c:v>
                </c:pt>
                <c:pt idx="195">
                  <c:v>8.3852554911612032E-3</c:v>
                </c:pt>
                <c:pt idx="196">
                  <c:v>8.3839228732252025E-3</c:v>
                </c:pt>
                <c:pt idx="197">
                  <c:v>8.3826255614471989E-3</c:v>
                </c:pt>
                <c:pt idx="198">
                  <c:v>8.3813635558271926E-3</c:v>
                </c:pt>
                <c:pt idx="199">
                  <c:v>8.3791522524734319E-3</c:v>
                </c:pt>
                <c:pt idx="200">
                  <c:v>8.376668594767267E-3</c:v>
                </c:pt>
                <c:pt idx="201">
                  <c:v>8.3755831198573105E-3</c:v>
                </c:pt>
                <c:pt idx="202">
                  <c:v>8.3745329511852873E-3</c:v>
                </c:pt>
                <c:pt idx="203">
                  <c:v>8.3735180885913252E-3</c:v>
                </c:pt>
                <c:pt idx="204">
                  <c:v>8.3714494519293581E-3</c:v>
                </c:pt>
                <c:pt idx="205">
                  <c:v>8.3689733679914724E-3</c:v>
                </c:pt>
                <c:pt idx="206">
                  <c:v>8.3689733679914724E-3</c:v>
                </c:pt>
                <c:pt idx="207">
                  <c:v>8.3681703422655573E-3</c:v>
                </c:pt>
                <c:pt idx="208">
                  <c:v>8.3674026226976395E-3</c:v>
                </c:pt>
                <c:pt idx="209">
                  <c:v>8.3661792882239183E-3</c:v>
                </c:pt>
                <c:pt idx="210">
                  <c:v>8.3646848060858758E-3</c:v>
                </c:pt>
                <c:pt idx="211">
                  <c:v>8.3640936173079439E-3</c:v>
                </c:pt>
                <c:pt idx="212">
                  <c:v>8.3635377346880091E-3</c:v>
                </c:pt>
                <c:pt idx="213">
                  <c:v>8.3630171581461354E-3</c:v>
                </c:pt>
                <c:pt idx="214">
                  <c:v>8.3622879288824947E-3</c:v>
                </c:pt>
                <c:pt idx="215">
                  <c:v>8.3612879136385487E-3</c:v>
                </c:pt>
                <c:pt idx="216">
                  <c:v>8.360943867886661E-3</c:v>
                </c:pt>
                <c:pt idx="217">
                  <c:v>8.3606351282927704E-3</c:v>
                </c:pt>
                <c:pt idx="218">
                  <c:v>8.360361694776941E-3</c:v>
                </c:pt>
                <c:pt idx="219">
                  <c:v>8.3601266511657002E-3</c:v>
                </c:pt>
                <c:pt idx="220">
                  <c:v>8.3596210223735312E-3</c:v>
                </c:pt>
                <c:pt idx="221">
                  <c:v>8.3595241196476877E-3</c:v>
                </c:pt>
                <c:pt idx="222">
                  <c:v>8.3594625230798414E-3</c:v>
                </c:pt>
                <c:pt idx="223">
                  <c:v>8.3594362325900562E-3</c:v>
                </c:pt>
                <c:pt idx="224">
                  <c:v>8.3596954549935987E-3</c:v>
                </c:pt>
                <c:pt idx="225">
                  <c:v>8.3596841322908233E-3</c:v>
                </c:pt>
                <c:pt idx="226">
                  <c:v>8.359834372591024E-3</c:v>
                </c:pt>
                <c:pt idx="227">
                  <c:v>8.3600199189692859E-3</c:v>
                </c:pt>
                <c:pt idx="228">
                  <c:v>8.360240771585481E-3</c:v>
                </c:pt>
                <c:pt idx="229">
                  <c:v>8.3609943403128995E-3</c:v>
                </c:pt>
                <c:pt idx="230">
                  <c:v>8.3614772433104889E-3</c:v>
                </c:pt>
                <c:pt idx="231">
                  <c:v>8.3618746266367339E-3</c:v>
                </c:pt>
                <c:pt idx="232">
                  <c:v>8.3623073160410399E-3</c:v>
                </c:pt>
                <c:pt idx="233">
                  <c:v>8.3627753116832793E-3</c:v>
                </c:pt>
                <c:pt idx="234">
                  <c:v>8.3640233072035386E-3</c:v>
                </c:pt>
                <c:pt idx="235">
                  <c:v>8.3650003555924002E-3</c:v>
                </c:pt>
                <c:pt idx="236">
                  <c:v>8.3656448818647533E-3</c:v>
                </c:pt>
                <c:pt idx="237">
                  <c:v>8.3663247143750397E-3</c:v>
                </c:pt>
                <c:pt idx="238">
                  <c:v>8.3670398530433232E-3</c:v>
                </c:pt>
                <c:pt idx="239">
                  <c:v>8.3687823557987429E-3</c:v>
                </c:pt>
                <c:pt idx="240">
                  <c:v>8.370253468976685E-3</c:v>
                </c:pt>
                <c:pt idx="241">
                  <c:v>8.3711451384349544E-3</c:v>
                </c:pt>
                <c:pt idx="242">
                  <c:v>8.372072113971285E-3</c:v>
                </c:pt>
                <c:pt idx="243">
                  <c:v>8.3730343955856767E-3</c:v>
                </c:pt>
                <c:pt idx="244">
                  <c:v>8.3759089307156032E-3</c:v>
                </c:pt>
                <c:pt idx="245">
                  <c:v>8.3783753962674012E-3</c:v>
                </c:pt>
                <c:pt idx="246">
                  <c:v>8.37954951474984E-3</c:v>
                </c:pt>
                <c:pt idx="247">
                  <c:v>8.3807589395501481E-3</c:v>
                </c:pt>
                <c:pt idx="248">
                  <c:v>8.3842519148791261E-3</c:v>
                </c:pt>
                <c:pt idx="249">
                  <c:v>8.3873356555219658E-3</c:v>
                </c:pt>
                <c:pt idx="250">
                  <c:v>8.3873356555219658E-3</c:v>
                </c:pt>
                <c:pt idx="251">
                  <c:v>8.3887569171103848E-3</c:v>
                </c:pt>
                <c:pt idx="252">
                  <c:v>8.3902134850166732E-3</c:v>
                </c:pt>
                <c:pt idx="253">
                  <c:v>8.3934399941298921E-3</c:v>
                </c:pt>
                <c:pt idx="254">
                  <c:v>8.3965437983302138E-3</c:v>
                </c:pt>
                <c:pt idx="255">
                  <c:v>8.3990827808744228E-3</c:v>
                </c:pt>
                <c:pt idx="256">
                  <c:v>8.4025629532646917E-3</c:v>
                </c:pt>
                <c:pt idx="257">
                  <c:v>8.4069843157408286E-3</c:v>
                </c:pt>
                <c:pt idx="258">
                  <c:v>8.4191612286321771E-3</c:v>
                </c:pt>
                <c:pt idx="259">
                  <c:v>8.4340816670636087E-3</c:v>
                </c:pt>
                <c:pt idx="260">
                  <c:v>8.4432089805286381E-3</c:v>
                </c:pt>
                <c:pt idx="261">
                  <c:v>8.4532774843193437E-3</c:v>
                </c:pt>
                <c:pt idx="262">
                  <c:v>8.4642871785156615E-3</c:v>
                </c:pt>
                <c:pt idx="263">
                  <c:v>8.4896440666781814E-3</c:v>
                </c:pt>
                <c:pt idx="264">
                  <c:v>8.517737861835073E-3</c:v>
                </c:pt>
                <c:pt idx="265">
                  <c:v>8.5334535097381092E-3</c:v>
                </c:pt>
                <c:pt idx="266">
                  <c:v>8.5501103488461183E-3</c:v>
                </c:pt>
                <c:pt idx="267">
                  <c:v>8.5677083789992281E-3</c:v>
                </c:pt>
                <c:pt idx="268">
                  <c:v>8.6062474786441356E-3</c:v>
                </c:pt>
                <c:pt idx="269">
                  <c:v>8.6475124147789018E-3</c:v>
                </c:pt>
                <c:pt idx="270">
                  <c:v>8.6698164032750213E-3</c:v>
                </c:pt>
                <c:pt idx="271">
                  <c:v>8.6930615838554104E-3</c:v>
                </c:pt>
                <c:pt idx="272">
                  <c:v>8.7172479568398131E-3</c:v>
                </c:pt>
                <c:pt idx="273">
                  <c:v>8.7825259545870615E-3</c:v>
                </c:pt>
                <c:pt idx="274">
                  <c:v>8.8462702947733618E-3</c:v>
                </c:pt>
                <c:pt idx="275">
                  <c:v>8.8462702947733618E-3</c:v>
                </c:pt>
                <c:pt idx="276">
                  <c:v>8.865771107098297E-3</c:v>
                </c:pt>
                <c:pt idx="277">
                  <c:v>8.8810467524069736E-3</c:v>
                </c:pt>
                <c:pt idx="278">
                  <c:v>8.8977340574381003E-3</c:v>
                </c:pt>
                <c:pt idx="279">
                  <c:v>8.899897655245681E-3</c:v>
                </c:pt>
                <c:pt idx="280">
                  <c:v>8.8940474605170294E-3</c:v>
                </c:pt>
                <c:pt idx="281">
                  <c:v>8.8839720978128867E-3</c:v>
                </c:pt>
                <c:pt idx="282">
                  <c:v>8.8696715672931248E-3</c:v>
                </c:pt>
                <c:pt idx="283">
                  <c:v>8.827203050829624E-3</c:v>
                </c:pt>
                <c:pt idx="284">
                  <c:v>8.7702177815263127E-3</c:v>
                </c:pt>
                <c:pt idx="285">
                  <c:v>8.7347914233593116E-3</c:v>
                </c:pt>
                <c:pt idx="286">
                  <c:v>8.6951399028123433E-3</c:v>
                </c:pt>
                <c:pt idx="287">
                  <c:v>8.6512632213242568E-3</c:v>
                </c:pt>
                <c:pt idx="288">
                  <c:v>8.5496290303943567E-3</c:v>
                </c:pt>
                <c:pt idx="289">
                  <c:v>8.4335049183348332E-3</c:v>
                </c:pt>
                <c:pt idx="290">
                  <c:v>8.3685024580404388E-3</c:v>
                </c:pt>
                <c:pt idx="291">
                  <c:v>8.2992748481558465E-3</c:v>
                </c:pt>
                <c:pt idx="292">
                  <c:v>8.225822091159074E-3</c:v>
                </c:pt>
                <c:pt idx="293">
                  <c:v>8.0650134327697742E-3</c:v>
                </c:pt>
                <c:pt idx="294">
                  <c:v>7.8897596468863185E-3</c:v>
                </c:pt>
                <c:pt idx="295">
                  <c:v>7.7951811963750117E-3</c:v>
                </c:pt>
                <c:pt idx="296">
                  <c:v>7.6963776166572018E-3</c:v>
                </c:pt>
                <c:pt idx="297">
                  <c:v>7.4794193858562785E-3</c:v>
                </c:pt>
                <c:pt idx="298">
                  <c:v>7.3332040288942579E-3</c:v>
                </c:pt>
                <c:pt idx="299">
                  <c:v>7.3332040288942579E-3</c:v>
                </c:pt>
                <c:pt idx="300">
                  <c:v>7.3045682755257246E-3</c:v>
                </c:pt>
                <c:pt idx="301">
                  <c:v>7.2908110947711435E-3</c:v>
                </c:pt>
                <c:pt idx="302">
                  <c:v>7.2919324849518574E-3</c:v>
                </c:pt>
                <c:pt idx="303">
                  <c:v>7.343920313793717E-3</c:v>
                </c:pt>
                <c:pt idx="304">
                  <c:v>7.4452037848438124E-3</c:v>
                </c:pt>
                <c:pt idx="305">
                  <c:v>7.5207180684699892E-3</c:v>
                </c:pt>
                <c:pt idx="306">
                  <c:v>7.6638282681207315E-3</c:v>
                </c:pt>
                <c:pt idx="307">
                  <c:v>7.97669758826558E-3</c:v>
                </c:pt>
                <c:pt idx="308">
                  <c:v>7.97669758826558E-3</c:v>
                </c:pt>
                <c:pt idx="309">
                  <c:v>8.2862548143847192E-3</c:v>
                </c:pt>
                <c:pt idx="310">
                  <c:v>8.4659195936787057E-3</c:v>
                </c:pt>
                <c:pt idx="311">
                  <c:v>8.6604630896314205E-3</c:v>
                </c:pt>
                <c:pt idx="312">
                  <c:v>8.869885326223681E-3</c:v>
                </c:pt>
                <c:pt idx="313">
                  <c:v>9.3385679153890067E-3</c:v>
                </c:pt>
                <c:pt idx="314">
                  <c:v>9.8563622268699191E-3</c:v>
                </c:pt>
                <c:pt idx="315">
                  <c:v>1.014017859343852E-2</c:v>
                </c:pt>
                <c:pt idx="316">
                  <c:v>1.0438873884179856E-2</c:v>
                </c:pt>
                <c:pt idx="317">
                  <c:v>1.0752448136184256E-2</c:v>
                </c:pt>
                <c:pt idx="318">
                  <c:v>1.1429556116748785E-2</c:v>
                </c:pt>
                <c:pt idx="319">
                  <c:v>1.2150293842809745E-2</c:v>
                </c:pt>
                <c:pt idx="320">
                  <c:v>1.2506813171349052E-2</c:v>
                </c:pt>
                <c:pt idx="321">
                  <c:v>1.2846761280531638E-2</c:v>
                </c:pt>
                <c:pt idx="322">
                  <c:v>1.3170138123514974E-2</c:v>
                </c:pt>
                <c:pt idx="323">
                  <c:v>1.3762180033785043E-2</c:v>
                </c:pt>
                <c:pt idx="324">
                  <c:v>1.4297931973903388E-2</c:v>
                </c:pt>
                <c:pt idx="325">
                  <c:v>1.4538451861509927E-2</c:v>
                </c:pt>
                <c:pt idx="326">
                  <c:v>1.4762400249184182E-2</c:v>
                </c:pt>
                <c:pt idx="327">
                  <c:v>1.4969777106070836E-2</c:v>
                </c:pt>
                <c:pt idx="328">
                  <c:v>1.5477237156995116E-2</c:v>
                </c:pt>
                <c:pt idx="329">
                  <c:v>1.5866034657445738E-2</c:v>
                </c:pt>
                <c:pt idx="330">
                  <c:v>1.5957410125118088E-2</c:v>
                </c:pt>
                <c:pt idx="331">
                  <c:v>1.6104070751941091E-2</c:v>
                </c:pt>
                <c:pt idx="332">
                  <c:v>1.6165711854023712E-2</c:v>
                </c:pt>
                <c:pt idx="333">
                  <c:v>1.6157657037609852E-2</c:v>
                </c:pt>
                <c:pt idx="334">
                  <c:v>1.6133030497762491E-2</c:v>
                </c:pt>
                <c:pt idx="335">
                  <c:v>1.6029252018032736E-2</c:v>
                </c:pt>
                <c:pt idx="336">
                  <c:v>1.586880720603645E-2</c:v>
                </c:pt>
                <c:pt idx="337">
                  <c:v>1.5764809073210984E-2</c:v>
                </c:pt>
                <c:pt idx="338">
                  <c:v>1.5661673902327422E-2</c:v>
                </c:pt>
                <c:pt idx="339">
                  <c:v>1.5562888618374515E-2</c:v>
                </c:pt>
                <c:pt idx="340">
                  <c:v>1.5338655011691849E-2</c:v>
                </c:pt>
                <c:pt idx="341">
                  <c:v>1.5134210381466673E-2</c:v>
                </c:pt>
                <c:pt idx="342">
                  <c:v>1.5134210381466673E-2</c:v>
                </c:pt>
                <c:pt idx="343">
                  <c:v>1.5061524348913835E-2</c:v>
                </c:pt>
                <c:pt idx="344">
                  <c:v>1.4993188181469108E-2</c:v>
                </c:pt>
                <c:pt idx="345">
                  <c:v>1.4871629687798205E-2</c:v>
                </c:pt>
                <c:pt idx="346">
                  <c:v>1.4763342115609035E-2</c:v>
                </c:pt>
                <c:pt idx="347">
                  <c:v>1.4716755239732038E-2</c:v>
                </c:pt>
                <c:pt idx="348">
                  <c:v>1.4674518216493126E-2</c:v>
                </c:pt>
                <c:pt idx="349">
                  <c:v>1.4636631044213644E-2</c:v>
                </c:pt>
                <c:pt idx="350">
                  <c:v>1.4575946318009514E-2</c:v>
                </c:pt>
                <c:pt idx="351">
                  <c:v>1.4528580841028926E-2</c:v>
                </c:pt>
                <c:pt idx="352">
                  <c:v>1.4512442906680079E-2</c:v>
                </c:pt>
                <c:pt idx="353">
                  <c:v>1.4500654817695136E-2</c:v>
                </c:pt>
                <c:pt idx="354">
                  <c:v>1.4493216573274736E-2</c:v>
                </c:pt>
                <c:pt idx="355">
                  <c:v>1.4493423025170316E-2</c:v>
                </c:pt>
                <c:pt idx="356">
                  <c:v>1.45069620408389E-2</c:v>
                </c:pt>
                <c:pt idx="357">
                  <c:v>1.4521273019481029E-2</c:v>
                </c:pt>
                <c:pt idx="358">
                  <c:v>1.4539933843646935E-2</c:v>
                </c:pt>
                <c:pt idx="359">
                  <c:v>1.4562944514056042E-2</c:v>
                </c:pt>
                <c:pt idx="360">
                  <c:v>1.4614852122853961E-2</c:v>
                </c:pt>
                <c:pt idx="361">
                  <c:v>1.4660636730052801E-2</c:v>
                </c:pt>
                <c:pt idx="362">
                  <c:v>1.4680845973371603E-2</c:v>
                </c:pt>
                <c:pt idx="363">
                  <c:v>1.4699267397357829E-2</c:v>
                </c:pt>
                <c:pt idx="364">
                  <c:v>1.471590100177167E-2</c:v>
                </c:pt>
                <c:pt idx="365">
                  <c:v>1.4749452269116059E-2</c:v>
                </c:pt>
                <c:pt idx="366">
                  <c:v>1.4772251722261487E-2</c:v>
                </c:pt>
                <c:pt idx="367">
                  <c:v>1.4772251722261487E-2</c:v>
                </c:pt>
                <c:pt idx="368">
                  <c:v>1.4778158404844532E-2</c:v>
                </c:pt>
                <c:pt idx="369">
                  <c:v>1.4782277266736088E-2</c:v>
                </c:pt>
                <c:pt idx="370">
                  <c:v>1.4785162771051574E-2</c:v>
                </c:pt>
                <c:pt idx="371">
                  <c:v>1.4780874505389008E-2</c:v>
                </c:pt>
                <c:pt idx="372">
                  <c:v>1.4776054263023752E-2</c:v>
                </c:pt>
                <c:pt idx="373">
                  <c:v>1.4769446199887071E-2</c:v>
                </c:pt>
                <c:pt idx="374">
                  <c:v>1.4761050316058899E-2</c:v>
                </c:pt>
                <c:pt idx="375">
                  <c:v>1.4738902536901577E-2</c:v>
                </c:pt>
                <c:pt idx="376">
                  <c:v>1.4709588577348498E-2</c:v>
                </c:pt>
                <c:pt idx="377">
                  <c:v>1.4692253592780702E-2</c:v>
                </c:pt>
                <c:pt idx="378">
                  <c:v>1.4673130788720457E-2</c:v>
                </c:pt>
                <c:pt idx="379">
                  <c:v>1.465222016540757E-2</c:v>
                </c:pt>
                <c:pt idx="380">
                  <c:v>1.4608880717537076E-2</c:v>
                </c:pt>
                <c:pt idx="381">
                  <c:v>1.4566520699004215E-2</c:v>
                </c:pt>
                <c:pt idx="382">
                  <c:v>1.4546933391148542E-2</c:v>
                </c:pt>
                <c:pt idx="383">
                  <c:v>1.4528123866330844E-2</c:v>
                </c:pt>
                <c:pt idx="384">
                  <c:v>1.4510092124710994E-2</c:v>
                </c:pt>
                <c:pt idx="385">
                  <c:v>1.4477203404883454E-2</c:v>
                </c:pt>
                <c:pt idx="386">
                  <c:v>1.4445742987092558E-2</c:v>
                </c:pt>
                <c:pt idx="387">
                  <c:v>1.4431600159383606E-2</c:v>
                </c:pt>
                <c:pt idx="388">
                  <c:v>1.4418235114153077E-2</c:v>
                </c:pt>
                <c:pt idx="389">
                  <c:v>1.4405647851321035E-2</c:v>
                </c:pt>
                <c:pt idx="390">
                  <c:v>1.4383640586803637E-2</c:v>
                </c:pt>
                <c:pt idx="391">
                  <c:v>1.4363076622299076E-2</c:v>
                </c:pt>
                <c:pt idx="392">
                  <c:v>1.4354378270340362E-2</c:v>
                </c:pt>
                <c:pt idx="393">
                  <c:v>1.4346457700380455E-2</c:v>
                </c:pt>
                <c:pt idx="394">
                  <c:v>1.4339314912339418E-2</c:v>
                </c:pt>
                <c:pt idx="395">
                  <c:v>1.432819217422221E-2</c:v>
                </c:pt>
                <c:pt idx="396">
                  <c:v>1.4318521578564614E-2</c:v>
                </c:pt>
                <c:pt idx="397">
                  <c:v>1.4315267699558376E-2</c:v>
                </c:pt>
                <c:pt idx="398">
                  <c:v>1.4312791602231201E-2</c:v>
                </c:pt>
                <c:pt idx="399">
                  <c:v>1.4311093286663024E-2</c:v>
                </c:pt>
                <c:pt idx="400">
                  <c:v>1.4310858114301439E-2</c:v>
                </c:pt>
                <c:pt idx="401">
                  <c:v>1.4312077841500681E-2</c:v>
                </c:pt>
                <c:pt idx="402">
                  <c:v>1.4314268434487687E-2</c:v>
                </c:pt>
                <c:pt idx="403">
                  <c:v>1.4317236809073819E-2</c:v>
                </c:pt>
                <c:pt idx="404">
                  <c:v>1.4332727530707245E-2</c:v>
                </c:pt>
                <c:pt idx="405">
                  <c:v>1.4351380474808551E-2</c:v>
                </c:pt>
                <c:pt idx="406">
                  <c:v>1.4359793322427095E-2</c:v>
                </c:pt>
                <c:pt idx="407">
                  <c:v>1.4368983951964509E-2</c:v>
                </c:pt>
                <c:pt idx="408">
                  <c:v>1.4390533022625718E-2</c:v>
                </c:pt>
                <c:pt idx="409">
                  <c:v>1.4413524291780888E-2</c:v>
                </c:pt>
                <c:pt idx="410">
                  <c:v>1.4426603832431439E-2</c:v>
                </c:pt>
                <c:pt idx="411">
                  <c:v>1.4440461155560413E-2</c:v>
                </c:pt>
                <c:pt idx="412">
                  <c:v>1.4455096261247746E-2</c:v>
                </c:pt>
                <c:pt idx="413">
                  <c:v>1.4496448468745982E-2</c:v>
                </c:pt>
                <c:pt idx="414">
                  <c:v>1.4539938531177299E-2</c:v>
                </c:pt>
                <c:pt idx="415">
                  <c:v>1.4559240334213186E-2</c:v>
                </c:pt>
                <c:pt idx="416">
                  <c:v>1.4579319920606792E-2</c:v>
                </c:pt>
                <c:pt idx="417">
                  <c:v>1.4622665615426911E-2</c:v>
                </c:pt>
                <c:pt idx="418">
                  <c:v>1.4667416101996622E-2</c:v>
                </c:pt>
                <c:pt idx="419">
                  <c:v>1.4691384607017355E-2</c:v>
                </c:pt>
                <c:pt idx="420">
                  <c:v>1.4716130896115232E-2</c:v>
                </c:pt>
                <c:pt idx="421">
                  <c:v>1.4741654969609996E-2</c:v>
                </c:pt>
                <c:pt idx="422">
                  <c:v>1.4795903797253374E-2</c:v>
                </c:pt>
                <c:pt idx="423">
                  <c:v>1.4851529110275763E-2</c:v>
                </c:pt>
                <c:pt idx="424">
                  <c:v>1.4880942108073114E-2</c:v>
                </c:pt>
                <c:pt idx="425">
                  <c:v>1.491113289114665E-2</c:v>
                </c:pt>
                <c:pt idx="426">
                  <c:v>1.4942101459816115E-2</c:v>
                </c:pt>
                <c:pt idx="427">
                  <c:v>1.5007256777330724E-2</c:v>
                </c:pt>
                <c:pt idx="428">
                  <c:v>1.5073753594689876E-2</c:v>
                </c:pt>
                <c:pt idx="429">
                  <c:v>1.5108611094536428E-2</c:v>
                </c:pt>
                <c:pt idx="430">
                  <c:v>1.5144246381098014E-2</c:v>
                </c:pt>
                <c:pt idx="431">
                  <c:v>1.5180659454854251E-2</c:v>
                </c:pt>
                <c:pt idx="432">
                  <c:v>1.5276553365846102E-2</c:v>
                </c:pt>
                <c:pt idx="433">
                  <c:v>1.5374391638589557E-2</c:v>
                </c:pt>
                <c:pt idx="434">
                  <c:v>1.5415471440149986E-2</c:v>
                </c:pt>
                <c:pt idx="435">
                  <c:v>1.5457329030503786E-2</c:v>
                </c:pt>
                <c:pt idx="436">
                  <c:v>1.5544307974044713E-2</c:v>
                </c:pt>
                <c:pt idx="437">
                  <c:v>1.5632537286087711E-2</c:v>
                </c:pt>
                <c:pt idx="438">
                  <c:v>1.5678283824964723E-2</c:v>
                </c:pt>
                <c:pt idx="439">
                  <c:v>1.5724808154313763E-2</c:v>
                </c:pt>
                <c:pt idx="440">
                  <c:v>1.5772110274614448E-2</c:v>
                </c:pt>
                <c:pt idx="441">
                  <c:v>1.5870006702352057E-2</c:v>
                </c:pt>
                <c:pt idx="442">
                  <c:v>1.5968869135258856E-2</c:v>
                </c:pt>
                <c:pt idx="443">
                  <c:v>1.6018695002530947E-2</c:v>
                </c:pt>
                <c:pt idx="444">
                  <c:v>1.606793345001023E-2</c:v>
                </c:pt>
                <c:pt idx="445">
                  <c:v>1.6116584477536833E-2</c:v>
                </c:pt>
                <c:pt idx="446">
                  <c:v>1.621265854735654E-2</c:v>
                </c:pt>
                <c:pt idx="447">
                  <c:v>1.6305314382440983E-2</c:v>
                </c:pt>
                <c:pt idx="448">
                  <c:v>1.6351028306287319E-2</c:v>
                </c:pt>
                <c:pt idx="449">
                  <c:v>1.6396154808662189E-2</c:v>
                </c:pt>
                <c:pt idx="450">
                  <c:v>1.6440693889485658E-2</c:v>
                </c:pt>
                <c:pt idx="451">
                  <c:v>1.65285727895359E-2</c:v>
                </c:pt>
                <c:pt idx="452">
                  <c:v>1.6612975991989742E-2</c:v>
                </c:pt>
                <c:pt idx="453">
                  <c:v>1.6654577961459083E-2</c:v>
                </c:pt>
                <c:pt idx="454">
                  <c:v>1.6695592508018109E-2</c:v>
                </c:pt>
                <c:pt idx="455">
                  <c:v>1.6736019631427013E-2</c:v>
                </c:pt>
                <c:pt idx="456">
                  <c:v>1.6815701203887201E-2</c:v>
                </c:pt>
                <c:pt idx="457">
                  <c:v>1.6910996070604867E-2</c:v>
                </c:pt>
                <c:pt idx="458">
                  <c:v>1.6966246476135538E-2</c:v>
                </c:pt>
                <c:pt idx="459">
                  <c:v>1.6966246476135538E-2</c:v>
                </c:pt>
                <c:pt idx="460">
                  <c:v>1.7002561632537549E-2</c:v>
                </c:pt>
                <c:pt idx="461">
                  <c:v>1.7074043583882315E-2</c:v>
                </c:pt>
                <c:pt idx="462">
                  <c:v>1.7141948010257479E-2</c:v>
                </c:pt>
                <c:pt idx="463">
                  <c:v>1.7175326042035977E-2</c:v>
                </c:pt>
                <c:pt idx="464">
                  <c:v>1.7208116648186333E-2</c:v>
                </c:pt>
                <c:pt idx="465">
                  <c:v>1.7240319828788486E-2</c:v>
                </c:pt>
                <c:pt idx="466">
                  <c:v>1.730359974353668E-2</c:v>
                </c:pt>
                <c:pt idx="467">
                  <c:v>1.7363258292117933E-2</c:v>
                </c:pt>
                <c:pt idx="468">
                  <c:v>1.7392524342421112E-2</c:v>
                </c:pt>
                <c:pt idx="469">
                  <c:v>1.7421202966216853E-2</c:v>
                </c:pt>
                <c:pt idx="470">
                  <c:v>1.744929416326535E-2</c:v>
                </c:pt>
                <c:pt idx="471">
                  <c:v>1.7504369517729046E-2</c:v>
                </c:pt>
                <c:pt idx="472">
                  <c:v>1.7555784682627973E-2</c:v>
                </c:pt>
                <c:pt idx="473">
                  <c:v>1.7580938744421459E-2</c:v>
                </c:pt>
                <c:pt idx="474">
                  <c:v>1.7605505378988084E-2</c:v>
                </c:pt>
                <c:pt idx="475">
                  <c:v>1.7629484585848232E-2</c:v>
                </c:pt>
                <c:pt idx="476">
                  <c:v>1.7676352761961667E-2</c:v>
                </c:pt>
                <c:pt idx="477">
                  <c:v>1.7719527135664492E-2</c:v>
                </c:pt>
                <c:pt idx="478">
                  <c:v>1.7740569203033019E-2</c:v>
                </c:pt>
                <c:pt idx="479">
                  <c:v>1.7761023842295387E-2</c:v>
                </c:pt>
                <c:pt idx="480">
                  <c:v>1.7780891053211789E-2</c:v>
                </c:pt>
                <c:pt idx="481">
                  <c:v>1.7819549352493524E-2</c:v>
                </c:pt>
                <c:pt idx="482">
                  <c:v>1.7854485611819015E-2</c:v>
                </c:pt>
                <c:pt idx="483">
                  <c:v>1.7871415679806546E-2</c:v>
                </c:pt>
                <c:pt idx="484">
                  <c:v>1.7887758318888558E-2</c:v>
                </c:pt>
                <c:pt idx="485">
                  <c:v>1.7903513529144988E-2</c:v>
                </c:pt>
                <c:pt idx="486">
                  <c:v>1.7933959186313686E-2</c:v>
                </c:pt>
                <c:pt idx="487">
                  <c:v>1.7960660078957247E-2</c:v>
                </c:pt>
                <c:pt idx="488">
                  <c:v>1.7973478143407107E-2</c:v>
                </c:pt>
                <c:pt idx="489">
                  <c:v>1.7985708778391896E-2</c:v>
                </c:pt>
                <c:pt idx="490">
                  <c:v>1.7997351984151422E-2</c:v>
                </c:pt>
                <c:pt idx="491">
                  <c:v>1.8019582181034721E-2</c:v>
                </c:pt>
                <c:pt idx="492">
                  <c:v>1.8038050511499648E-2</c:v>
                </c:pt>
                <c:pt idx="493">
                  <c:v>1.8046756569294331E-2</c:v>
                </c:pt>
                <c:pt idx="494">
                  <c:v>1.8054875197384135E-2</c:v>
                </c:pt>
                <c:pt idx="495">
                  <c:v>1.8062406395769059E-2</c:v>
                </c:pt>
                <c:pt idx="496">
                  <c:v>1.807965905814779E-2</c:v>
                </c:pt>
                <c:pt idx="497">
                  <c:v>1.8091250939882286E-2</c:v>
                </c:pt>
                <c:pt idx="498">
                  <c:v>1.8095257559078703E-2</c:v>
                </c:pt>
                <c:pt idx="499">
                  <c:v>1.8098676748330433E-2</c:v>
                </c:pt>
                <c:pt idx="500">
                  <c:v>1.8105653305722225E-2</c:v>
                </c:pt>
                <c:pt idx="501">
                  <c:v>1.8106961244619413E-2</c:v>
                </c:pt>
                <c:pt idx="502">
                  <c:v>1.8106961244619413E-2</c:v>
                </c:pt>
                <c:pt idx="503">
                  <c:v>1.8106855853963211E-2</c:v>
                </c:pt>
                <c:pt idx="504">
                  <c:v>1.8106163033202449E-2</c:v>
                </c:pt>
                <c:pt idx="505">
                  <c:v>1.810372961831952E-2</c:v>
                </c:pt>
                <c:pt idx="506">
                  <c:v>1.8097623730177759E-2</c:v>
                </c:pt>
                <c:pt idx="507">
                  <c:v>1.8094631438563269E-2</c:v>
                </c:pt>
                <c:pt idx="508">
                  <c:v>1.8091689395953736E-2</c:v>
                </c:pt>
                <c:pt idx="509">
                  <c:v>1.808879760234916E-2</c:v>
                </c:pt>
                <c:pt idx="510">
                  <c:v>1.8084089864442987E-2</c:v>
                </c:pt>
                <c:pt idx="511">
                  <c:v>1.8077732918140299E-2</c:v>
                </c:pt>
                <c:pt idx="512">
                  <c:v>1.807509236972038E-2</c:v>
                </c:pt>
                <c:pt idx="513">
                  <c:v>1.8072502070225482E-2</c:v>
                </c:pt>
                <c:pt idx="514">
                  <c:v>1.8069962019815478E-2</c:v>
                </c:pt>
                <c:pt idx="515">
                  <c:v>1.8065955947461632E-2</c:v>
                </c:pt>
                <c:pt idx="516">
                  <c:v>1.8060304308145092E-2</c:v>
                </c:pt>
                <c:pt idx="517">
                  <c:v>1.8058015502839808E-2</c:v>
                </c:pt>
                <c:pt idx="518">
                  <c:v>1.8043400837601808E-2</c:v>
                </c:pt>
                <c:pt idx="519">
                  <c:v>1.8031248373766573E-2</c:v>
                </c:pt>
                <c:pt idx="520">
                  <c:v>1.8021558111014357E-2</c:v>
                </c:pt>
                <c:pt idx="521">
                  <c:v>1.801433004918529E-2</c:v>
                </c:pt>
                <c:pt idx="522">
                  <c:v>1.8009564188039562E-2</c:v>
                </c:pt>
                <c:pt idx="523">
                  <c:v>1.8007260527577174E-2</c:v>
                </c:pt>
                <c:pt idx="524">
                  <c:v>1.8007419067798125E-2</c:v>
                </c:pt>
                <c:pt idx="525">
                  <c:v>1.801003980862248E-2</c:v>
                </c:pt>
                <c:pt idx="526">
                  <c:v>1.8015122750050239E-2</c:v>
                </c:pt>
                <c:pt idx="527">
                  <c:v>1.8022667892241273E-2</c:v>
                </c:pt>
                <c:pt idx="528">
                  <c:v>1.8032675235435391E-2</c:v>
                </c:pt>
                <c:pt idx="529">
                  <c:v>1.804514477971253E-2</c:v>
                </c:pt>
                <c:pt idx="530">
                  <c:v>1.8064794979579801E-2</c:v>
                </c:pt>
                <c:pt idx="531">
                  <c:v>1.8080156318500684E-2</c:v>
                </c:pt>
                <c:pt idx="532">
                  <c:v>1.8097326622159571E-2</c:v>
                </c:pt>
                <c:pt idx="533">
                  <c:v>1.8119644974046167E-2</c:v>
                </c:pt>
                <c:pt idx="534">
                  <c:v>1.8144425528854313E-2</c:v>
                </c:pt>
                <c:pt idx="535">
                  <c:v>1.8171668287063625E-2</c:v>
                </c:pt>
                <c:pt idx="536">
                  <c:v>1.820137324931359E-2</c:v>
                </c:pt>
                <c:pt idx="537">
                  <c:v>1.8233540416083827E-2</c:v>
                </c:pt>
                <c:pt idx="538">
                  <c:v>1.8268169788173694E-2</c:v>
                </c:pt>
                <c:pt idx="539">
                  <c:v>1.8305261366142744E-2</c:v>
                </c:pt>
                <c:pt idx="540">
                  <c:v>1.8344815150870275E-2</c:v>
                </c:pt>
                <c:pt idx="541">
                  <c:v>1.8386831143235582E-2</c:v>
                </c:pt>
                <c:pt idx="542">
                  <c:v>1.8431309343878155E-2</c:v>
                </c:pt>
                <c:pt idx="543">
                  <c:v>1.8478249753837162E-2</c:v>
                </c:pt>
                <c:pt idx="544">
                  <c:v>1.8542219651296321E-2</c:v>
                </c:pt>
                <c:pt idx="545">
                  <c:v>1.8594787972032734E-2</c:v>
                </c:pt>
                <c:pt idx="546">
                  <c:v>1.8649818505442894E-2</c:v>
                </c:pt>
                <c:pt idx="547">
                  <c:v>1.8707311252565972E-2</c:v>
                </c:pt>
                <c:pt idx="548">
                  <c:v>1.8767266214680944E-2</c:v>
                </c:pt>
                <c:pt idx="549">
                  <c:v>1.8829683392986851E-2</c:v>
                </c:pt>
                <c:pt idx="550">
                  <c:v>1.889456278876267E-2</c:v>
                </c:pt>
                <c:pt idx="551">
                  <c:v>1.8961904403447249E-2</c:v>
                </c:pt>
                <c:pt idx="552">
                  <c:v>1.9031708238239631E-2</c:v>
                </c:pt>
                <c:pt idx="553">
                  <c:v>1.9103974294738535E-2</c:v>
                </c:pt>
                <c:pt idx="554">
                  <c:v>1.9178702574302875E-2</c:v>
                </c:pt>
                <c:pt idx="555">
                  <c:v>1.9255893078531372E-2</c:v>
                </c:pt>
                <c:pt idx="556">
                  <c:v>1.9335545808942811E-2</c:v>
                </c:pt>
                <c:pt idx="557">
                  <c:v>1.941766076721585E-2</c:v>
                </c:pt>
                <c:pt idx="558">
                  <c:v>1.9502237955109081E-2</c:v>
                </c:pt>
                <c:pt idx="559">
                  <c:v>1.9589277374221226E-2</c:v>
                </c:pt>
                <c:pt idx="560">
                  <c:v>1.967877902647075E-2</c:v>
                </c:pt>
                <c:pt idx="561">
                  <c:v>1.9770742913616246E-2</c:v>
                </c:pt>
                <c:pt idx="562">
                  <c:v>1.9865169037496244E-2</c:v>
                </c:pt>
                <c:pt idx="563">
                  <c:v>1.9962057400109146E-2</c:v>
                </c:pt>
                <c:pt idx="564">
                  <c:v>2.0061408003453352E-2</c:v>
                </c:pt>
                <c:pt idx="565">
                  <c:v>2.01632208496072E-2</c:v>
                </c:pt>
                <c:pt idx="566">
                  <c:v>2.0267495940489155E-2</c:v>
                </c:pt>
                <c:pt idx="567">
                  <c:v>2.0373789291490141E-2</c:v>
                </c:pt>
                <c:pt idx="568">
                  <c:v>2.0479460980729058E-2</c:v>
                </c:pt>
                <c:pt idx="569">
                  <c:v>2.0584067020399388E-2</c:v>
                </c:pt>
                <c:pt idx="570">
                  <c:v>2.0687607409701769E-2</c:v>
                </c:pt>
                <c:pt idx="571">
                  <c:v>2.0790082147597033E-2</c:v>
                </c:pt>
                <c:pt idx="572">
                  <c:v>2.0891491233125947E-2</c:v>
                </c:pt>
                <c:pt idx="573">
                  <c:v>2.0991834665569087E-2</c:v>
                </c:pt>
                <c:pt idx="574">
                  <c:v>2.1091112443887283E-2</c:v>
                </c:pt>
                <c:pt idx="575">
                  <c:v>2.1189324567361112E-2</c:v>
                </c:pt>
                <c:pt idx="576">
                  <c:v>2.1286471034951404E-2</c:v>
                </c:pt>
                <c:pt idx="577">
                  <c:v>2.1411073825303717E-2</c:v>
                </c:pt>
                <c:pt idx="578">
                  <c:v>2.1477566999124065E-2</c:v>
                </c:pt>
                <c:pt idx="579">
                  <c:v>2.1571516494027776E-2</c:v>
                </c:pt>
                <c:pt idx="580">
                  <c:v>2.1664400329770572E-2</c:v>
                </c:pt>
                <c:pt idx="581">
                  <c:v>2.1756218505553093E-2</c:v>
                </c:pt>
                <c:pt idx="582">
                  <c:v>2.1905412883325148E-2</c:v>
                </c:pt>
                <c:pt idx="583">
                  <c:v>2.1987429043148765E-2</c:v>
                </c:pt>
                <c:pt idx="584">
                  <c:v>2.2075441283604391E-2</c:v>
                </c:pt>
                <c:pt idx="585">
                  <c:v>2.2174721806766939E-2</c:v>
                </c:pt>
                <c:pt idx="586">
                  <c:v>2.22482687724046E-2</c:v>
                </c:pt>
                <c:pt idx="587">
                  <c:v>2.233308401939027E-2</c:v>
                </c:pt>
                <c:pt idx="588">
                  <c:v>2.241683360042046E-2</c:v>
                </c:pt>
                <c:pt idx="589">
                  <c:v>2.2511242509191121E-2</c:v>
                </c:pt>
                <c:pt idx="590">
                  <c:v>2.2581135761496895E-2</c:v>
                </c:pt>
                <c:pt idx="591">
                  <c:v>2.2661688340104291E-2</c:v>
                </c:pt>
                <c:pt idx="592">
                  <c:v>2.2741175249798573E-2</c:v>
                </c:pt>
                <c:pt idx="593">
                  <c:v>2.2819596489940253E-2</c:v>
                </c:pt>
                <c:pt idx="594">
                  <c:v>2.2896952059729969E-2</c:v>
                </c:pt>
                <c:pt idx="595">
                  <c:v>2.2973241958528234E-2</c:v>
                </c:pt>
                <c:pt idx="596">
                  <c:v>2.304846618569556E-2</c:v>
                </c:pt>
                <c:pt idx="597">
                  <c:v>2.3122624740512521E-2</c:v>
                </c:pt>
                <c:pt idx="598">
                  <c:v>2.321640556689708E-2</c:v>
                </c:pt>
                <c:pt idx="599">
                  <c:v>2.326774483045746E-2</c:v>
                </c:pt>
                <c:pt idx="600">
                  <c:v>2.3348756732524123E-2</c:v>
                </c:pt>
                <c:pt idx="601">
                  <c:v>2.3408602223407016E-2</c:v>
                </c:pt>
                <c:pt idx="602">
                  <c:v>2.3477432406799892E-2</c:v>
                </c:pt>
                <c:pt idx="603">
                  <c:v>2.3554790563959926E-2</c:v>
                </c:pt>
                <c:pt idx="604">
                  <c:v>2.3611895744704015E-2</c:v>
                </c:pt>
                <c:pt idx="605">
                  <c:v>2.3677528897856348E-2</c:v>
                </c:pt>
                <c:pt idx="606">
                  <c:v>2.3742096373222665E-2</c:v>
                </c:pt>
                <c:pt idx="607">
                  <c:v>2.380559816992367E-2</c:v>
                </c:pt>
                <c:pt idx="608">
                  <c:v>2.3868034287719553E-2</c:v>
                </c:pt>
                <c:pt idx="609">
                  <c:v>2.3929404725810954E-2</c:v>
                </c:pt>
                <c:pt idx="610">
                  <c:v>2.3989709483798194E-2</c:v>
                </c:pt>
                <c:pt idx="611">
                  <c:v>2.4048948561041783E-2</c:v>
                </c:pt>
                <c:pt idx="612">
                  <c:v>2.4107121957062105E-2</c:v>
                </c:pt>
                <c:pt idx="613">
                  <c:v>2.4164229671459481E-2</c:v>
                </c:pt>
                <c:pt idx="614">
                  <c:v>2.4220271703434548E-2</c:v>
                </c:pt>
                <c:pt idx="615">
                  <c:v>2.4275248052827436E-2</c:v>
                </c:pt>
                <c:pt idx="616">
                  <c:v>2.4336773248085919E-2</c:v>
                </c:pt>
                <c:pt idx="617">
                  <c:v>2.4389465989935744E-2</c:v>
                </c:pt>
                <c:pt idx="618">
                  <c:v>2.4433782999517817E-2</c:v>
                </c:pt>
                <c:pt idx="619">
                  <c:v>2.4484993451396875E-2</c:v>
                </c:pt>
                <c:pt idx="620">
                  <c:v>2.4536284467311376E-2</c:v>
                </c:pt>
                <c:pt idx="621">
                  <c:v>2.4587659959491859E-2</c:v>
                </c:pt>
                <c:pt idx="622">
                  <c:v>2.4639119927938324E-2</c:v>
                </c:pt>
                <c:pt idx="623">
                  <c:v>2.4698034760870513E-2</c:v>
                </c:pt>
                <c:pt idx="624">
                  <c:v>2.4742293293869011E-2</c:v>
                </c:pt>
                <c:pt idx="625">
                  <c:v>2.4794006691353232E-2</c:v>
                </c:pt>
                <c:pt idx="626">
                  <c:v>2.4845804565343244E-2</c:v>
                </c:pt>
                <c:pt idx="627">
                  <c:v>2.4905105576245035E-2</c:v>
                </c:pt>
                <c:pt idx="628">
                  <c:v>2.4949653742760702E-2</c:v>
                </c:pt>
                <c:pt idx="629">
                  <c:v>2.500170504618815E-2</c:v>
                </c:pt>
                <c:pt idx="630">
                  <c:v>2.5053840826201323E-2</c:v>
                </c:pt>
                <c:pt idx="631">
                  <c:v>2.5106061082800224E-2</c:v>
                </c:pt>
                <c:pt idx="632">
                  <c:v>2.5158365816224659E-2</c:v>
                </c:pt>
                <c:pt idx="633">
                  <c:v>2.5210755026154885E-2</c:v>
                </c:pt>
                <c:pt idx="634">
                  <c:v>2.5275371502004873E-2</c:v>
                </c:pt>
                <c:pt idx="635">
                  <c:v>2.5323302081430299E-2</c:v>
                </c:pt>
                <c:pt idx="636">
                  <c:v>2.5375956789783771E-2</c:v>
                </c:pt>
                <c:pt idx="637">
                  <c:v>2.5428695975042714E-2</c:v>
                </c:pt>
                <c:pt idx="638">
                  <c:v>2.5481519637127192E-2</c:v>
                </c:pt>
                <c:pt idx="639">
                  <c:v>2.5534427776117141E-2</c:v>
                </c:pt>
                <c:pt idx="640">
                  <c:v>2.5587420392092497E-2</c:v>
                </c:pt>
                <c:pt idx="641">
                  <c:v>2.564049748505326E-2</c:v>
                </c:pt>
                <c:pt idx="642">
                  <c:v>2.5693659054999429E-2</c:v>
                </c:pt>
                <c:pt idx="643">
                  <c:v>2.5746905102010942E-2</c:v>
                </c:pt>
                <c:pt idx="644">
                  <c:v>2.5800235626087797E-2</c:v>
                </c:pt>
                <c:pt idx="645">
                  <c:v>2.5853650627389868E-2</c:v>
                </c:pt>
                <c:pt idx="646">
                  <c:v>2.5907150105837218E-2</c:v>
                </c:pt>
                <c:pt idx="647">
                  <c:v>2.5960734061429847E-2</c:v>
                </c:pt>
                <c:pt idx="648">
                  <c:v>2.6014402494327626E-2</c:v>
                </c:pt>
                <c:pt idx="649">
                  <c:v>2.6083528895091135E-2</c:v>
                </c:pt>
                <c:pt idx="650">
                  <c:v>2.6137390418972117E-2</c:v>
                </c:pt>
                <c:pt idx="651">
                  <c:v>2.6191336420238187E-2</c:v>
                </c:pt>
                <c:pt idx="652">
                  <c:v>2.624536689896928E-2</c:v>
                </c:pt>
                <c:pt idx="653">
                  <c:v>2.629948185508546E-2</c:v>
                </c:pt>
                <c:pt idx="654">
                  <c:v>2.63536812887466E-2</c:v>
                </c:pt>
                <c:pt idx="655">
                  <c:v>2.6407965199872763E-2</c:v>
                </c:pt>
                <c:pt idx="656">
                  <c:v>2.6462333588543885E-2</c:v>
                </c:pt>
                <c:pt idx="657">
                  <c:v>2.6516786454839902E-2</c:v>
                </c:pt>
                <c:pt idx="658">
                  <c:v>2.6571323798840751E-2</c:v>
                </c:pt>
                <c:pt idx="659">
                  <c:v>2.6625945620466496E-2</c:v>
                </c:pt>
                <c:pt idx="660">
                  <c:v>2.6695355594434922E-2</c:v>
                </c:pt>
                <c:pt idx="661">
                  <c:v>2.6735442696912415E-2</c:v>
                </c:pt>
                <c:pt idx="662">
                  <c:v>2.6790317951812526E-2</c:v>
                </c:pt>
                <c:pt idx="663">
                  <c:v>2.684527768457734E-2</c:v>
                </c:pt>
                <c:pt idx="664">
                  <c:v>2.6900321895126922E-2</c:v>
                </c:pt>
                <c:pt idx="665">
                  <c:v>2.6955450583621143E-2</c:v>
                </c:pt>
                <c:pt idx="666">
                  <c:v>2.701066375013994E-2</c:v>
                </c:pt>
                <c:pt idx="667">
                  <c:v>2.7065961394603377E-2</c:v>
                </c:pt>
                <c:pt idx="668">
                  <c:v>2.712134351709139E-2</c:v>
                </c:pt>
                <c:pt idx="669">
                  <c:v>2.7176810117683914E-2</c:v>
                </c:pt>
                <c:pt idx="670">
                  <c:v>2.723235903019372E-2</c:v>
                </c:pt>
                <c:pt idx="671">
                  <c:v>2.7287630684886821E-2</c:v>
                </c:pt>
                <c:pt idx="672">
                  <c:v>2.7342349988774828E-2</c:v>
                </c:pt>
                <c:pt idx="673">
                  <c:v>2.7396516941617932E-2</c:v>
                </c:pt>
                <c:pt idx="674">
                  <c:v>2.7450131543256262E-2</c:v>
                </c:pt>
                <c:pt idx="675">
                  <c:v>2.7503193793210201E-2</c:v>
                </c:pt>
                <c:pt idx="676">
                  <c:v>2.7555703691479749E-2</c:v>
                </c:pt>
                <c:pt idx="677">
                  <c:v>2.7607661237825099E-2</c:v>
                </c:pt>
                <c:pt idx="678">
                  <c:v>2.7659066431846568E-2</c:v>
                </c:pt>
                <c:pt idx="679">
                  <c:v>2.7709919273384287E-2</c:v>
                </c:pt>
                <c:pt idx="680">
                  <c:v>2.7760219762198446E-2</c:v>
                </c:pt>
                <c:pt idx="681">
                  <c:v>2.7826226994278613E-2</c:v>
                </c:pt>
                <c:pt idx="682">
                  <c:v>2.7859163680776788E-2</c:v>
                </c:pt>
                <c:pt idx="683">
                  <c:v>2.7907807110061356E-2</c:v>
                </c:pt>
                <c:pt idx="684">
                  <c:v>2.7955898185743067E-2</c:v>
                </c:pt>
                <c:pt idx="685">
                  <c:v>2.802126783043235E-2</c:v>
                </c:pt>
                <c:pt idx="686">
                  <c:v>2.8063693823499047E-2</c:v>
                </c:pt>
                <c:pt idx="687">
                  <c:v>2.8096857288772981E-2</c:v>
                </c:pt>
                <c:pt idx="688">
                  <c:v>2.8142738947645185E-2</c:v>
                </c:pt>
                <c:pt idx="689">
                  <c:v>2.8188068251875364E-2</c:v>
                </c:pt>
                <c:pt idx="690">
                  <c:v>2.8232845201223711E-2</c:v>
                </c:pt>
                <c:pt idx="691">
                  <c:v>2.827706979537048E-2</c:v>
                </c:pt>
                <c:pt idx="692">
                  <c:v>2.8320742034315671E-2</c:v>
                </c:pt>
                <c:pt idx="693">
                  <c:v>2.8363861917579669E-2</c:v>
                </c:pt>
                <c:pt idx="694">
                  <c:v>2.8406429445242409E-2</c:v>
                </c:pt>
                <c:pt idx="695">
                  <c:v>2.8448444616904212E-2</c:v>
                </c:pt>
                <c:pt idx="696">
                  <c:v>2.8489907432405204E-2</c:v>
                </c:pt>
                <c:pt idx="697">
                  <c:v>2.853081789166545E-2</c:v>
                </c:pt>
                <c:pt idx="698">
                  <c:v>2.8571175994445142E-2</c:v>
                </c:pt>
                <c:pt idx="699">
                  <c:v>2.8626793739718437E-2</c:v>
                </c:pt>
                <c:pt idx="700">
                  <c:v>2.8650235129763502E-2</c:v>
                </c:pt>
                <c:pt idx="701">
                  <c:v>2.8688936161822554E-2</c:v>
                </c:pt>
                <c:pt idx="702">
                  <c:v>2.8727084836761563E-2</c:v>
                </c:pt>
                <c:pt idx="703">
                  <c:v>2.8764681154340721E-2</c:v>
                </c:pt>
                <c:pt idx="704">
                  <c:v>2.8801725114240284E-2</c:v>
                </c:pt>
                <c:pt idx="705">
                  <c:v>2.8838216716460252E-2</c:v>
                </c:pt>
                <c:pt idx="706">
                  <c:v>2.8874155960840753E-2</c:v>
                </c:pt>
                <c:pt idx="707">
                  <c:v>2.8909542846982106E-2</c:v>
                </c:pt>
                <c:pt idx="708">
                  <c:v>2.8944377374964247E-2</c:v>
                </c:pt>
                <c:pt idx="709">
                  <c:v>2.8978659544547369E-2</c:v>
                </c:pt>
                <c:pt idx="710">
                  <c:v>2.9012389355571599E-2</c:v>
                </c:pt>
                <c:pt idx="711">
                  <c:v>2.9045566807877066E-2</c:v>
                </c:pt>
                <c:pt idx="712">
                  <c:v>2.9078191901303896E-2</c:v>
                </c:pt>
                <c:pt idx="713">
                  <c:v>2.9110264635772154E-2</c:v>
                </c:pt>
                <c:pt idx="714">
                  <c:v>2.9141785010962096E-2</c:v>
                </c:pt>
                <c:pt idx="715">
                  <c:v>2.9172753026953657E-2</c:v>
                </c:pt>
                <c:pt idx="716">
                  <c:v>2.9203168683427094E-2</c:v>
                </c:pt>
                <c:pt idx="717">
                  <c:v>2.9233031980302471E-2</c:v>
                </c:pt>
                <c:pt idx="718">
                  <c:v>2.9262342917499851E-2</c:v>
                </c:pt>
                <c:pt idx="719">
                  <c:v>2.9291101494859362E-2</c:v>
                </c:pt>
                <c:pt idx="720">
                  <c:v>2.9319307712141196E-2</c:v>
                </c:pt>
                <c:pt idx="721">
                  <c:v>2.9346961569345353E-2</c:v>
                </c:pt>
                <c:pt idx="722">
                  <c:v>2.9374063066311962E-2</c:v>
                </c:pt>
                <c:pt idx="723">
                  <c:v>2.9400828431276338E-2</c:v>
                </c:pt>
                <c:pt idx="724">
                  <c:v>2.9427540293838206E-2</c:v>
                </c:pt>
                <c:pt idx="725">
                  <c:v>2.9454200356235916E-2</c:v>
                </c:pt>
                <c:pt idx="726">
                  <c:v>2.9480808618789212E-2</c:v>
                </c:pt>
                <c:pt idx="727">
                  <c:v>2.9507365081258285E-2</c:v>
                </c:pt>
                <c:pt idx="728">
                  <c:v>2.953386974380301E-2</c:v>
                </c:pt>
                <c:pt idx="729">
                  <c:v>2.9560322606263512E-2</c:v>
                </c:pt>
                <c:pt idx="730">
                  <c:v>2.9586723668639792E-2</c:v>
                </c:pt>
                <c:pt idx="731">
                  <c:v>2.9623028656882155E-2</c:v>
                </c:pt>
                <c:pt idx="732">
                  <c:v>2.9639370393219622E-2</c:v>
                </c:pt>
                <c:pt idx="733">
                  <c:v>2.9675550830905451E-2</c:v>
                </c:pt>
                <c:pt idx="734">
                  <c:v>2.96918099175425E-2</c:v>
                </c:pt>
                <c:pt idx="735">
                  <c:v>2.9717951979577606E-2</c:v>
                </c:pt>
                <c:pt idx="736">
                  <c:v>2.9744042241448554E-2</c:v>
                </c:pt>
                <c:pt idx="737">
                  <c:v>2.9785525145067382E-2</c:v>
                </c:pt>
                <c:pt idx="738">
                  <c:v>2.9814597551682809E-2</c:v>
                </c:pt>
                <c:pt idx="739">
                  <c:v>2.983187403627241E-2</c:v>
                </c:pt>
                <c:pt idx="740">
                  <c:v>2.9860830593297916E-2</c:v>
                </c:pt>
                <c:pt idx="741">
                  <c:v>2.9883567331570049E-2</c:v>
                </c:pt>
                <c:pt idx="742">
                  <c:v>2.9909336271645159E-2</c:v>
                </c:pt>
                <c:pt idx="743">
                  <c:v>2.9935053406573431E-2</c:v>
                </c:pt>
                <c:pt idx="744">
                  <c:v>2.9960718736354863E-2</c:v>
                </c:pt>
                <c:pt idx="745">
                  <c:v>2.9989408451818189E-2</c:v>
                </c:pt>
                <c:pt idx="746">
                  <c:v>3.0011893980317339E-2</c:v>
                </c:pt>
                <c:pt idx="747">
                  <c:v>3.0037403894471737E-2</c:v>
                </c:pt>
                <c:pt idx="748">
                  <c:v>3.0062862003292778E-2</c:v>
                </c:pt>
                <c:pt idx="749">
                  <c:v>3.0088268306807109E-2</c:v>
                </c:pt>
                <c:pt idx="750">
                  <c:v>3.0113622804988083E-2</c:v>
                </c:pt>
                <c:pt idx="751">
                  <c:v>3.0138925497782409E-2</c:v>
                </c:pt>
                <c:pt idx="752">
                  <c:v>3.0164176385136798E-2</c:v>
                </c:pt>
                <c:pt idx="753">
                  <c:v>3.0197626450201298E-2</c:v>
                </c:pt>
                <c:pt idx="754">
                  <c:v>3.0214522743499117E-2</c:v>
                </c:pt>
                <c:pt idx="755">
                  <c:v>3.0242678584484484E-2</c:v>
                </c:pt>
                <c:pt idx="756">
                  <c:v>3.0264661879808585E-2</c:v>
                </c:pt>
                <c:pt idx="757">
                  <c:v>3.028965373959025E-2</c:v>
                </c:pt>
                <c:pt idx="758">
                  <c:v>3.0314593793772104E-2</c:v>
                </c:pt>
                <c:pt idx="759">
                  <c:v>3.03425360116516E-2</c:v>
                </c:pt>
                <c:pt idx="760">
                  <c:v>3.0364318485203157E-2</c:v>
                </c:pt>
                <c:pt idx="761">
                  <c:v>3.0389103122345773E-2</c:v>
                </c:pt>
                <c:pt idx="762">
                  <c:v>3.0413835953755353E-2</c:v>
                </c:pt>
                <c:pt idx="763">
                  <c:v>3.0438516979431895E-2</c:v>
                </c:pt>
                <c:pt idx="764">
                  <c:v>3.0466192107894141E-2</c:v>
                </c:pt>
                <c:pt idx="765">
                  <c:v>3.0487723613266127E-2</c:v>
                </c:pt>
                <c:pt idx="766">
                  <c:v>3.051224922139717E-2</c:v>
                </c:pt>
                <c:pt idx="767">
                  <c:v>3.0536723023635304E-2</c:v>
                </c:pt>
                <c:pt idx="768">
                  <c:v>3.0561145019927238E-2</c:v>
                </c:pt>
                <c:pt idx="769">
                  <c:v>3.0585515210272973E-2</c:v>
                </c:pt>
                <c:pt idx="770">
                  <c:v>3.0609833594619218E-2</c:v>
                </c:pt>
                <c:pt idx="771">
                  <c:v>3.0634100172939327E-2</c:v>
                </c:pt>
                <c:pt idx="772">
                  <c:v>3.0661347815508222E-2</c:v>
                </c:pt>
                <c:pt idx="773">
                  <c:v>3.0685509139449785E-2</c:v>
                </c:pt>
                <c:pt idx="774">
                  <c:v>3.0706589071449741E-2</c:v>
                </c:pt>
                <c:pt idx="775">
                  <c:v>3.0730544170394225E-2</c:v>
                </c:pt>
                <c:pt idx="776">
                  <c:v>3.075412797215904E-2</c:v>
                </c:pt>
                <c:pt idx="777">
                  <c:v>3.0777330387268265E-2</c:v>
                </c:pt>
                <c:pt idx="778">
                  <c:v>3.0803082256292136E-2</c:v>
                </c:pt>
                <c:pt idx="779">
                  <c:v>3.0822591056720583E-2</c:v>
                </c:pt>
                <c:pt idx="780">
                  <c:v>3.0844649310663996E-2</c:v>
                </c:pt>
                <c:pt idx="781">
                  <c:v>3.0866326177072523E-2</c:v>
                </c:pt>
                <c:pt idx="782">
                  <c:v>3.0887621655812936E-2</c:v>
                </c:pt>
                <c:pt idx="783">
                  <c:v>3.0911789394583167E-2</c:v>
                </c:pt>
                <c:pt idx="784">
                  <c:v>3.0929068449383479E-2</c:v>
                </c:pt>
                <c:pt idx="785">
                  <c:v>3.0949219763813929E-2</c:v>
                </c:pt>
                <c:pt idx="786">
                  <c:v>3.0968989689750259E-2</c:v>
                </c:pt>
                <c:pt idx="787">
                  <c:v>3.0988378227005953E-2</c:v>
                </c:pt>
                <c:pt idx="788">
                  <c:v>3.1007385375394492E-2</c:v>
                </c:pt>
                <c:pt idx="789">
                  <c:v>3.1031309936302875E-2</c:v>
                </c:pt>
                <c:pt idx="790">
                  <c:v>3.1046880379821395E-2</c:v>
                </c:pt>
                <c:pt idx="791">
                  <c:v>3.1062118485625234E-2</c:v>
                </c:pt>
                <c:pt idx="792">
                  <c:v>3.1082173512317901E-2</c:v>
                </c:pt>
                <c:pt idx="793">
                  <c:v>3.109670027825473E-2</c:v>
                </c:pt>
                <c:pt idx="794">
                  <c:v>3.1113419089816574E-2</c:v>
                </c:pt>
                <c:pt idx="795">
                  <c:v>3.1129756511312223E-2</c:v>
                </c:pt>
                <c:pt idx="796">
                  <c:v>3.114571254260845E-2</c:v>
                </c:pt>
                <c:pt idx="797">
                  <c:v>3.1163731457655164E-2</c:v>
                </c:pt>
                <c:pt idx="798">
                  <c:v>3.1176480433936504E-2</c:v>
                </c:pt>
                <c:pt idx="799">
                  <c:v>3.1191292293701878E-2</c:v>
                </c:pt>
                <c:pt idx="800">
                  <c:v>3.1205722762681631E-2</c:v>
                </c:pt>
                <c:pt idx="801">
                  <c:v>3.1219771840689248E-2</c:v>
                </c:pt>
                <c:pt idx="802">
                  <c:v>3.1233439527671436E-2</c:v>
                </c:pt>
                <c:pt idx="803">
                  <c:v>3.1246725823441679E-2</c:v>
                </c:pt>
                <c:pt idx="804">
                  <c:v>3.1262332349566435E-2</c:v>
                </c:pt>
                <c:pt idx="805">
                  <c:v>3.1272154240866712E-2</c:v>
                </c:pt>
                <c:pt idx="806">
                  <c:v>3.1284296362281694E-2</c:v>
                </c:pt>
                <c:pt idx="807">
                  <c:v>3.1298240610371231E-2</c:v>
                </c:pt>
                <c:pt idx="808">
                  <c:v>3.1307436429983682E-2</c:v>
                </c:pt>
                <c:pt idx="809">
                  <c:v>3.1318434376030879E-2</c:v>
                </c:pt>
                <c:pt idx="810">
                  <c:v>3.1329050930066771E-2</c:v>
                </c:pt>
                <c:pt idx="811">
                  <c:v>3.1341364392116766E-2</c:v>
                </c:pt>
                <c:pt idx="812">
                  <c:v>3.1349139861731601E-2</c:v>
                </c:pt>
                <c:pt idx="813">
                  <c:v>3.1358612239147376E-2</c:v>
                </c:pt>
                <c:pt idx="814">
                  <c:v>3.1367703224152166E-2</c:v>
                </c:pt>
                <c:pt idx="815">
                  <c:v>3.1376412816719323E-2</c:v>
                </c:pt>
                <c:pt idx="816">
                  <c:v>3.1384741016688977E-2</c:v>
                </c:pt>
                <c:pt idx="817">
                  <c:v>3.1392687824061127E-2</c:v>
                </c:pt>
                <c:pt idx="818">
                  <c:v>3.1400253238675901E-2</c:v>
                </c:pt>
                <c:pt idx="819">
                  <c:v>3.14074372605333E-2</c:v>
                </c:pt>
                <c:pt idx="820">
                  <c:v>3.1414239889526741E-2</c:v>
                </c:pt>
                <c:pt idx="821">
                  <c:v>3.1420661125576288E-2</c:v>
                </c:pt>
                <c:pt idx="822">
                  <c:v>3.1426700968681942E-2</c:v>
                </c:pt>
                <c:pt idx="823">
                  <c:v>3.1432359418710476E-2</c:v>
                </c:pt>
                <c:pt idx="824">
                  <c:v>3.1439369169110609E-2</c:v>
                </c:pt>
                <c:pt idx="825">
                  <c:v>3.1444238015696513E-2</c:v>
                </c:pt>
                <c:pt idx="826">
                  <c:v>3.1447046410066903E-2</c:v>
                </c:pt>
                <c:pt idx="827">
                  <c:v>3.1451360768777192E-2</c:v>
                </c:pt>
                <c:pt idx="828">
                  <c:v>3.1455849886654619E-2</c:v>
                </c:pt>
                <c:pt idx="829">
                  <c:v>3.1460531326450436E-2</c:v>
                </c:pt>
                <c:pt idx="830">
                  <c:v>3.1467136768690285E-2</c:v>
                </c:pt>
                <c:pt idx="831">
                  <c:v>3.1470471171823888E-2</c:v>
                </c:pt>
                <c:pt idx="832">
                  <c:v>3.1475729577454814E-2</c:v>
                </c:pt>
                <c:pt idx="833">
                  <c:v>3.1481180305110712E-2</c:v>
                </c:pt>
                <c:pt idx="834">
                  <c:v>3.1486823354764937E-2</c:v>
                </c:pt>
                <c:pt idx="835">
                  <c:v>3.1491605130327116E-2</c:v>
                </c:pt>
                <c:pt idx="836">
                  <c:v>3.149868642033482E-2</c:v>
                </c:pt>
                <c:pt idx="837">
                  <c:v>3.1504906436277125E-2</c:v>
                </c:pt>
                <c:pt idx="838">
                  <c:v>3.1511318774324337E-2</c:v>
                </c:pt>
                <c:pt idx="839">
                  <c:v>3.1517923434583039E-2</c:v>
                </c:pt>
                <c:pt idx="840">
                  <c:v>3.1524720417026586E-2</c:v>
                </c:pt>
                <c:pt idx="841">
                  <c:v>3.1535488409689449E-2</c:v>
                </c:pt>
                <c:pt idx="842">
                  <c:v>3.1540794321167631E-2</c:v>
                </c:pt>
                <c:pt idx="843">
                  <c:v>3.1546265297945908E-2</c:v>
                </c:pt>
                <c:pt idx="844">
                  <c:v>3.1555763328181552E-2</c:v>
                </c:pt>
                <c:pt idx="845">
                  <c:v>3.1561590163535769E-2</c:v>
                </c:pt>
                <c:pt idx="846">
                  <c:v>3.1569541079941033E-2</c:v>
                </c:pt>
                <c:pt idx="847">
                  <c:v>3.157768431882424E-2</c:v>
                </c:pt>
                <c:pt idx="848">
                  <c:v>3.1586019880158744E-2</c:v>
                </c:pt>
                <c:pt idx="849">
                  <c:v>3.1596551786092775E-2</c:v>
                </c:pt>
                <c:pt idx="850">
                  <c:v>3.1603267970501392E-2</c:v>
                </c:pt>
                <c:pt idx="851">
                  <c:v>3.1612180499589471E-2</c:v>
                </c:pt>
                <c:pt idx="852">
                  <c:v>3.1621285351288719E-2</c:v>
                </c:pt>
                <c:pt idx="853">
                  <c:v>3.163058252575901E-2</c:v>
                </c:pt>
                <c:pt idx="854">
                  <c:v>3.1640072022920407E-2</c:v>
                </c:pt>
                <c:pt idx="855">
                  <c:v>3.1651177909157724E-2</c:v>
                </c:pt>
                <c:pt idx="856">
                  <c:v>3.1659627985716199E-2</c:v>
                </c:pt>
                <c:pt idx="857">
                  <c:v>3.166969445143053E-2</c:v>
                </c:pt>
                <c:pt idx="858">
                  <c:v>3.167995324004913E-2</c:v>
                </c:pt>
                <c:pt idx="859">
                  <c:v>3.169040435167858E-2</c:v>
                </c:pt>
                <c:pt idx="860">
                  <c:v>3.1703212294318384E-2</c:v>
                </c:pt>
                <c:pt idx="861">
                  <c:v>3.1711883544076613E-2</c:v>
                </c:pt>
                <c:pt idx="862">
                  <c:v>3.1722911624951777E-2</c:v>
                </c:pt>
                <c:pt idx="863">
                  <c:v>3.1736340667423146E-2</c:v>
                </c:pt>
                <c:pt idx="864">
                  <c:v>3.1745544756320854E-2</c:v>
                </c:pt>
                <c:pt idx="865">
                  <c:v>3.1757149806947993E-2</c:v>
                </c:pt>
                <c:pt idx="866">
                  <c:v>3.1768947180932372E-2</c:v>
                </c:pt>
                <c:pt idx="867">
                  <c:v>3.1780936878300636E-2</c:v>
                </c:pt>
                <c:pt idx="868">
                  <c:v>3.1793118899159367E-2</c:v>
                </c:pt>
                <c:pt idx="869">
                  <c:v>3.180549324353521E-2</c:v>
                </c:pt>
                <c:pt idx="870">
                  <c:v>3.1818059911508101E-2</c:v>
                </c:pt>
                <c:pt idx="871">
                  <c:v>3.183081890313133E-2</c:v>
                </c:pt>
                <c:pt idx="872">
                  <c:v>3.1843770218458189E-2</c:v>
                </c:pt>
                <c:pt idx="873">
                  <c:v>3.1856913857568614E-2</c:v>
                </c:pt>
                <c:pt idx="874">
                  <c:v>3.1870249820489249E-2</c:v>
                </c:pt>
                <c:pt idx="875">
                  <c:v>3.1883778107353322E-2</c:v>
                </c:pt>
                <c:pt idx="876">
                  <c:v>3.1899900395564451E-2</c:v>
                </c:pt>
                <c:pt idx="877">
                  <c:v>3.1913828301992631E-2</c:v>
                </c:pt>
                <c:pt idx="878">
                  <c:v>3.192551691187262E-2</c:v>
                </c:pt>
                <c:pt idx="879">
                  <c:v>3.1939735811077341E-2</c:v>
                </c:pt>
                <c:pt idx="880">
                  <c:v>3.1953806070914581E-2</c:v>
                </c:pt>
                <c:pt idx="881">
                  <c:v>3.1967701463404552E-2</c:v>
                </c:pt>
                <c:pt idx="882">
                  <c:v>3.1981421988414027E-2</c:v>
                </c:pt>
                <c:pt idx="883">
                  <c:v>3.1997349236660977E-2</c:v>
                </c:pt>
                <c:pt idx="884">
                  <c:v>3.2008338435911554E-2</c:v>
                </c:pt>
                <c:pt idx="885">
                  <c:v>3.2021534358266379E-2</c:v>
                </c:pt>
                <c:pt idx="886">
                  <c:v>3.2034555412954191E-2</c:v>
                </c:pt>
                <c:pt idx="887">
                  <c:v>3.2049737887558383E-2</c:v>
                </c:pt>
                <c:pt idx="888">
                  <c:v>3.2060072919035676E-2</c:v>
                </c:pt>
                <c:pt idx="889">
                  <c:v>3.2072569370349413E-2</c:v>
                </c:pt>
                <c:pt idx="890">
                  <c:v>3.2084890953782974E-2</c:v>
                </c:pt>
                <c:pt idx="891">
                  <c:v>3.2097037669203132E-2</c:v>
                </c:pt>
                <c:pt idx="892">
                  <c:v>3.2109009516689824E-2</c:v>
                </c:pt>
                <c:pt idx="893">
                  <c:v>3.2120806496083176E-2</c:v>
                </c:pt>
                <c:pt idx="894">
                  <c:v>3.2136740470756209E-2</c:v>
                </c:pt>
                <c:pt idx="895">
                  <c:v>3.214585895096711E-2</c:v>
                </c:pt>
                <c:pt idx="896">
                  <c:v>3.2157054382508932E-2</c:v>
                </c:pt>
                <c:pt idx="897">
                  <c:v>3.2168074976386407E-2</c:v>
                </c:pt>
                <c:pt idx="898">
                  <c:v>3.2178920732439664E-2</c:v>
                </c:pt>
                <c:pt idx="899">
                  <c:v>3.2189591650828575E-2</c:v>
                </c:pt>
                <c:pt idx="900">
                  <c:v>3.2200087731393268E-2</c:v>
                </c:pt>
                <c:pt idx="901">
                  <c:v>3.2210408974133742E-2</c:v>
                </c:pt>
                <c:pt idx="902">
                  <c:v>3.2220555379129934E-2</c:v>
                </c:pt>
                <c:pt idx="903">
                  <c:v>3.2230526946301907E-2</c:v>
                </c:pt>
                <c:pt idx="904">
                  <c:v>3.2240323675649663E-2</c:v>
                </c:pt>
                <c:pt idx="905">
                  <c:v>3.2249945567093263E-2</c:v>
                </c:pt>
                <c:pt idx="906">
                  <c:v>3.2259392620712646E-2</c:v>
                </c:pt>
                <c:pt idx="907">
                  <c:v>3.2268664836427874E-2</c:v>
                </c:pt>
                <c:pt idx="908">
                  <c:v>3.2277762214238948E-2</c:v>
                </c:pt>
                <c:pt idx="909">
                  <c:v>3.2286684754145867E-2</c:v>
                </c:pt>
                <c:pt idx="910">
                  <c:v>3.2297899686568599E-2</c:v>
                </c:pt>
                <c:pt idx="911">
                  <c:v>3.2306422596946049E-2</c:v>
                </c:pt>
                <c:pt idx="912">
                  <c:v>3.231477066933941E-2</c:v>
                </c:pt>
                <c:pt idx="913">
                  <c:v>3.2322943903828616E-2</c:v>
                </c:pt>
                <c:pt idx="914">
                  <c:v>3.2330942300333732E-2</c:v>
                </c:pt>
                <c:pt idx="915">
                  <c:v>3.2338765858934693E-2</c:v>
                </c:pt>
                <c:pt idx="916">
                  <c:v>3.2346414579471627E-2</c:v>
                </c:pt>
                <c:pt idx="917">
                  <c:v>3.2353888461944535E-2</c:v>
                </c:pt>
                <c:pt idx="918">
                  <c:v>3.2361187506433353E-2</c:v>
                </c:pt>
                <c:pt idx="919">
                  <c:v>3.2368311713018016E-2</c:v>
                </c:pt>
                <c:pt idx="920">
                  <c:v>3.2381093234898906E-2</c:v>
                </c:pt>
                <c:pt idx="921">
                  <c:v>3.2382035611835391E-2</c:v>
                </c:pt>
                <c:pt idx="922">
                  <c:v>3.2388635304227975E-2</c:v>
                </c:pt>
                <c:pt idx="923">
                  <c:v>3.2395060158476596E-2</c:v>
                </c:pt>
                <c:pt idx="924">
                  <c:v>3.2401310174661191E-2</c:v>
                </c:pt>
                <c:pt idx="925">
                  <c:v>3.2407385352781759E-2</c:v>
                </c:pt>
                <c:pt idx="926">
                  <c:v>3.2413285692838301E-2</c:v>
                </c:pt>
                <c:pt idx="927">
                  <c:v>3.241901119475088E-2</c:v>
                </c:pt>
                <c:pt idx="928">
                  <c:v>3.2424561858599432E-2</c:v>
                </c:pt>
                <c:pt idx="929">
                  <c:v>3.2429937684224086E-2</c:v>
                </c:pt>
                <c:pt idx="930">
                  <c:v>3.2435143919586906E-2</c:v>
                </c:pt>
                <c:pt idx="931">
                  <c:v>3.244032750155057E-2</c:v>
                </c:pt>
                <c:pt idx="932">
                  <c:v>3.2445556651063967E-2</c:v>
                </c:pt>
                <c:pt idx="933">
                  <c:v>3.2450831368047162E-2</c:v>
                </c:pt>
                <c:pt idx="934">
                  <c:v>3.2456151652500154E-2</c:v>
                </c:pt>
                <c:pt idx="935">
                  <c:v>3.2461517504343007E-2</c:v>
                </c:pt>
                <c:pt idx="936">
                  <c:v>3.2466928923735594E-2</c:v>
                </c:pt>
                <c:pt idx="937">
                  <c:v>3.2472385910597978E-2</c:v>
                </c:pt>
                <c:pt idx="938">
                  <c:v>3.247788846493016E-2</c:v>
                </c:pt>
                <c:pt idx="939">
                  <c:v>3.248343658673214E-2</c:v>
                </c:pt>
                <c:pt idx="940">
                  <c:v>3.2489030276003916E-2</c:v>
                </c:pt>
                <c:pt idx="941">
                  <c:v>3.2499222874715628E-2</c:v>
                </c:pt>
                <c:pt idx="942">
                  <c:v>3.2500354357116734E-2</c:v>
                </c:pt>
                <c:pt idx="943">
                  <c:v>3.2506084748877839E-2</c:v>
                </c:pt>
                <c:pt idx="944">
                  <c:v>3.2511860708108742E-2</c:v>
                </c:pt>
                <c:pt idx="945">
                  <c:v>3.2521029280490055E-2</c:v>
                </c:pt>
                <c:pt idx="946">
                  <c:v>3.2528172995602844E-2</c:v>
                </c:pt>
                <c:pt idx="947">
                  <c:v>3.2529461990939978E-2</c:v>
                </c:pt>
                <c:pt idx="948">
                  <c:v>3.2535420220209943E-2</c:v>
                </c:pt>
                <c:pt idx="949">
                  <c:v>3.2541424016949705E-2</c:v>
                </c:pt>
                <c:pt idx="950">
                  <c:v>3.25474733812392E-2</c:v>
                </c:pt>
                <c:pt idx="951">
                  <c:v>3.2553568312998493E-2</c:v>
                </c:pt>
                <c:pt idx="952">
                  <c:v>3.255970881230752E-2</c:v>
                </c:pt>
                <c:pt idx="953">
                  <c:v>3.2565894879166279E-2</c:v>
                </c:pt>
                <c:pt idx="954">
                  <c:v>3.2572126513494837E-2</c:v>
                </c:pt>
                <c:pt idx="955">
                  <c:v>3.2578403715373128E-2</c:v>
                </c:pt>
                <c:pt idx="956">
                  <c:v>3.258472648464128E-2</c:v>
                </c:pt>
                <c:pt idx="957">
                  <c:v>3.2591094821539102E-2</c:v>
                </c:pt>
                <c:pt idx="958">
                  <c:v>3.2597508725906721E-2</c:v>
                </c:pt>
                <c:pt idx="959">
                  <c:v>3.2611729927451094E-2</c:v>
                </c:pt>
                <c:pt idx="960">
                  <c:v>3.2610473237371096E-2</c:v>
                </c:pt>
                <c:pt idx="961">
                  <c:v>3.2617023844387916E-2</c:v>
                </c:pt>
                <c:pt idx="962">
                  <c:v>3.2623620018954469E-2</c:v>
                </c:pt>
                <c:pt idx="963">
                  <c:v>3.2630261761070756E-2</c:v>
                </c:pt>
                <c:pt idx="964">
                  <c:v>3.263694907065684E-2</c:v>
                </c:pt>
                <c:pt idx="965">
                  <c:v>3.2643681947792658E-2</c:v>
                </c:pt>
                <c:pt idx="966">
                  <c:v>3.2650460392558145E-2</c:v>
                </c:pt>
                <c:pt idx="967">
                  <c:v>3.265728440479343E-2</c:v>
                </c:pt>
                <c:pt idx="968">
                  <c:v>3.2664153984658384E-2</c:v>
                </c:pt>
                <c:pt idx="969">
                  <c:v>3.2671069131993136E-2</c:v>
                </c:pt>
                <c:pt idx="970">
                  <c:v>3.2678029846877621E-2</c:v>
                </c:pt>
                <c:pt idx="971">
                  <c:v>3.2685036129471712E-2</c:v>
                </c:pt>
                <c:pt idx="972">
                  <c:v>3.2698059502151988E-2</c:v>
                </c:pt>
                <c:pt idx="973">
                  <c:v>3.2699185397069286E-2</c:v>
                </c:pt>
                <c:pt idx="974">
                  <c:v>3.2706328382232641E-2</c:v>
                </c:pt>
                <c:pt idx="975">
                  <c:v>3.271351693494573E-2</c:v>
                </c:pt>
                <c:pt idx="976">
                  <c:v>3.2720751055288488E-2</c:v>
                </c:pt>
                <c:pt idx="977">
                  <c:v>3.2728030743101044E-2</c:v>
                </c:pt>
                <c:pt idx="978">
                  <c:v>3.2735355998703142E-2</c:v>
                </c:pt>
                <c:pt idx="979">
                  <c:v>3.2742726821695101E-2</c:v>
                </c:pt>
                <c:pt idx="980">
                  <c:v>3.2750143212396665E-2</c:v>
                </c:pt>
                <c:pt idx="981">
                  <c:v>3.2757605170568027E-2</c:v>
                </c:pt>
                <c:pt idx="982">
                  <c:v>3.2765112237136407E-2</c:v>
                </c:pt>
                <c:pt idx="983">
                  <c:v>3.2772588173646255E-2</c:v>
                </c:pt>
                <c:pt idx="984">
                  <c:v>3.2779974653234234E-2</c:v>
                </c:pt>
                <c:pt idx="985">
                  <c:v>3.2787271675900342E-2</c:v>
                </c:pt>
                <c:pt idx="986">
                  <c:v>3.2794479241564645E-2</c:v>
                </c:pt>
                <c:pt idx="987">
                  <c:v>3.2801597350307077E-2</c:v>
                </c:pt>
                <c:pt idx="988">
                  <c:v>3.2808626002047703E-2</c:v>
                </c:pt>
                <c:pt idx="989">
                  <c:v>3.2815565196786523E-2</c:v>
                </c:pt>
                <c:pt idx="990">
                  <c:v>3.2822414934683408E-2</c:v>
                </c:pt>
                <c:pt idx="991">
                  <c:v>3.2829175215498552E-2</c:v>
                </c:pt>
                <c:pt idx="992">
                  <c:v>3.2835846039311889E-2</c:v>
                </c:pt>
                <c:pt idx="993">
                  <c:v>3.2847287369062173E-2</c:v>
                </c:pt>
                <c:pt idx="994">
                  <c:v>3.2848919316093017E-2</c:v>
                </c:pt>
                <c:pt idx="995">
                  <c:v>3.2855321768900936E-2</c:v>
                </c:pt>
                <c:pt idx="996">
                  <c:v>3.2861634764786984E-2</c:v>
                </c:pt>
                <c:pt idx="997">
                  <c:v>3.2875621036879465E-2</c:v>
                </c:pt>
                <c:pt idx="998">
                  <c:v>3.2879797596825355E-2</c:v>
                </c:pt>
                <c:pt idx="999">
                  <c:v>3.2880037010274421E-2</c:v>
                </c:pt>
                <c:pt idx="1000">
                  <c:v>3.2885992178073309E-2</c:v>
                </c:pt>
                <c:pt idx="1001">
                  <c:v>3.2891857888870391E-2</c:v>
                </c:pt>
                <c:pt idx="1002">
                  <c:v>3.289763414258573E-2</c:v>
                </c:pt>
                <c:pt idx="1003">
                  <c:v>3.2903320939219327E-2</c:v>
                </c:pt>
                <c:pt idx="1004">
                  <c:v>3.2908918278931054E-2</c:v>
                </c:pt>
                <c:pt idx="1005">
                  <c:v>3.2914426161561039E-2</c:v>
                </c:pt>
                <c:pt idx="1006">
                  <c:v>3.2919844587109282E-2</c:v>
                </c:pt>
                <c:pt idx="1007">
                  <c:v>3.2925173555575782E-2</c:v>
                </c:pt>
                <c:pt idx="1008">
                  <c:v>3.2930413067120412E-2</c:v>
                </c:pt>
                <c:pt idx="1009">
                  <c:v>3.2935563121503364E-2</c:v>
                </c:pt>
                <c:pt idx="1010">
                  <c:v>3.2948080669749302E-2</c:v>
                </c:pt>
                <c:pt idx="1011">
                  <c:v>3.2945594859183913E-2</c:v>
                </c:pt>
                <c:pt idx="1012">
                  <c:v>3.2950476542321638E-2</c:v>
                </c:pt>
                <c:pt idx="1013">
                  <c:v>3.2955268768377621E-2</c:v>
                </c:pt>
                <c:pt idx="1014">
                  <c:v>3.2959971537351862E-2</c:v>
                </c:pt>
                <c:pt idx="1015">
                  <c:v>3.2964584849404233E-2</c:v>
                </c:pt>
                <c:pt idx="1016">
                  <c:v>3.2969108704214989E-2</c:v>
                </c:pt>
                <c:pt idx="1017">
                  <c:v>3.2973543102103875E-2</c:v>
                </c:pt>
                <c:pt idx="1018">
                  <c:v>3.2977888042751147E-2</c:v>
                </c:pt>
                <c:pt idx="1019">
                  <c:v>3.2982143526396612E-2</c:v>
                </c:pt>
                <c:pt idx="1020">
                  <c:v>3.29863095528804E-2</c:v>
                </c:pt>
                <c:pt idx="1021">
                  <c:v>3.2990386122202509E-2</c:v>
                </c:pt>
                <c:pt idx="1022">
                  <c:v>3.2994373234522811E-2</c:v>
                </c:pt>
                <c:pt idx="1023">
                  <c:v>3.2998270889681436E-2</c:v>
                </c:pt>
                <c:pt idx="1024">
                  <c:v>3.3002079087758318E-2</c:v>
                </c:pt>
                <c:pt idx="1025">
                  <c:v>3.3005797828753458E-2</c:v>
                </c:pt>
                <c:pt idx="1026">
                  <c:v>3.300942711258692E-2</c:v>
                </c:pt>
                <c:pt idx="1027">
                  <c:v>3.3012966939338639E-2</c:v>
                </c:pt>
                <c:pt idx="1028">
                  <c:v>3.3016417308848744E-2</c:v>
                </c:pt>
                <c:pt idx="1029">
                  <c:v>3.3019778221357043E-2</c:v>
                </c:pt>
                <c:pt idx="1030">
                  <c:v>3.3023049676703664E-2</c:v>
                </c:pt>
                <c:pt idx="1031">
                  <c:v>3.3026231674888606E-2</c:v>
                </c:pt>
                <c:pt idx="1032">
                  <c:v>3.3029324215911871E-2</c:v>
                </c:pt>
                <c:pt idx="1033">
                  <c:v>3.3032327299933328E-2</c:v>
                </c:pt>
                <c:pt idx="1034">
                  <c:v>3.3035240926713172E-2</c:v>
                </c:pt>
                <c:pt idx="1035">
                  <c:v>3.3038084191376882E-2</c:v>
                </c:pt>
                <c:pt idx="1036">
                  <c:v>3.3040882052519649E-2</c:v>
                </c:pt>
                <c:pt idx="1037">
                  <c:v>3.3043634660501198E-2</c:v>
                </c:pt>
                <c:pt idx="1038">
                  <c:v>3.30463420154814E-2</c:v>
                </c:pt>
                <c:pt idx="1039">
                  <c:v>3.3049004117220449E-2</c:v>
                </c:pt>
                <c:pt idx="1040">
                  <c:v>3.3051620965878215E-2</c:v>
                </c:pt>
                <c:pt idx="1041">
                  <c:v>3.3054192561374762E-2</c:v>
                </c:pt>
                <c:pt idx="1042">
                  <c:v>3.3056718903869964E-2</c:v>
                </c:pt>
                <c:pt idx="1043">
                  <c:v>3.3062936340808591E-2</c:v>
                </c:pt>
                <c:pt idx="1044">
                  <c:v>3.3061635829296776E-2</c:v>
                </c:pt>
                <c:pt idx="1045">
                  <c:v>3.3067737782932483E-2</c:v>
                </c:pt>
                <c:pt idx="1046">
                  <c:v>3.3066371742318523E-2</c:v>
                </c:pt>
                <c:pt idx="1047">
                  <c:v>3.3068671819167506E-2</c:v>
                </c:pt>
                <c:pt idx="1048">
                  <c:v>3.307092664285527E-2</c:v>
                </c:pt>
                <c:pt idx="1049">
                  <c:v>3.3081510377330758E-2</c:v>
                </c:pt>
                <c:pt idx="1050">
                  <c:v>3.3076818765884752E-2</c:v>
                </c:pt>
                <c:pt idx="1051">
                  <c:v>3.3081055835459949E-2</c:v>
                </c:pt>
                <c:pt idx="1052">
                  <c:v>3.3084782376335831E-2</c:v>
                </c:pt>
                <c:pt idx="1053">
                  <c:v>3.3085133094976626E-2</c:v>
                </c:pt>
                <c:pt idx="1054">
                  <c:v>3.3087103832549758E-2</c:v>
                </c:pt>
                <c:pt idx="1055">
                  <c:v>3.3089029308728257E-2</c:v>
                </c:pt>
                <c:pt idx="1056">
                  <c:v>3.3090909523485479E-2</c:v>
                </c:pt>
                <c:pt idx="1057">
                  <c:v>3.3094394475712274E-2</c:v>
                </c:pt>
                <c:pt idx="1058">
                  <c:v>3.3094534168682799E-2</c:v>
                </c:pt>
                <c:pt idx="1059">
                  <c:v>3.3096278599122897E-2</c:v>
                </c:pt>
                <c:pt idx="1060">
                  <c:v>3.3097977768115072E-2</c:v>
                </c:pt>
                <c:pt idx="1061">
                  <c:v>3.309963167568597E-2</c:v>
                </c:pt>
                <c:pt idx="1062">
                  <c:v>3.3101240321808945E-2</c:v>
                </c:pt>
                <c:pt idx="1063">
                  <c:v>3.3102803706483996E-2</c:v>
                </c:pt>
                <c:pt idx="1064">
                  <c:v>3.310432182968448E-2</c:v>
                </c:pt>
                <c:pt idx="1065">
                  <c:v>3.3103368296538704E-2</c:v>
                </c:pt>
                <c:pt idx="1066">
                  <c:v>3.3107222291794969E-2</c:v>
                </c:pt>
                <c:pt idx="1067">
                  <c:v>3.3110223755179469E-2</c:v>
                </c:pt>
                <c:pt idx="1068">
                  <c:v>3.3109941708113766E-2</c:v>
                </c:pt>
                <c:pt idx="1069">
                  <c:v>3.3111233524074635E-2</c:v>
                </c:pt>
                <c:pt idx="1070">
                  <c:v>3.3112480078614226E-2</c:v>
                </c:pt>
                <c:pt idx="1071">
                  <c:v>3.3115288030018952E-2</c:v>
                </c:pt>
                <c:pt idx="1072">
                  <c:v>3.3114837403243058E-2</c:v>
                </c:pt>
                <c:pt idx="1073">
                  <c:v>3.311594817338559E-2</c:v>
                </c:pt>
                <c:pt idx="1074">
                  <c:v>3.3117013682053553E-2</c:v>
                </c:pt>
                <c:pt idx="1075">
                  <c:v>3.3118033929246948E-2</c:v>
                </c:pt>
                <c:pt idx="1076">
                  <c:v>3.3119008915019066E-2</c:v>
                </c:pt>
                <c:pt idx="1077">
                  <c:v>3.311993863928997E-2</c:v>
                </c:pt>
                <c:pt idx="1078">
                  <c:v>3.3120823102112951E-2</c:v>
                </c:pt>
                <c:pt idx="1079">
                  <c:v>3.3121662303461363E-2</c:v>
                </c:pt>
                <c:pt idx="1080">
                  <c:v>3.3122456243361853E-2</c:v>
                </c:pt>
                <c:pt idx="1081">
                  <c:v>3.3123204921761129E-2</c:v>
                </c:pt>
                <c:pt idx="1082">
                  <c:v>3.3123908338685837E-2</c:v>
                </c:pt>
                <c:pt idx="1083">
                  <c:v>3.3124566494162622E-2</c:v>
                </c:pt>
                <c:pt idx="1084">
                  <c:v>3.3126745071874186E-2</c:v>
                </c:pt>
                <c:pt idx="1085">
                  <c:v>3.3127309523379722E-2</c:v>
                </c:pt>
                <c:pt idx="1086">
                  <c:v>3.3126269391772212E-2</c:v>
                </c:pt>
                <c:pt idx="1087">
                  <c:v>3.312674117150749E-2</c:v>
                </c:pt>
                <c:pt idx="1088">
                  <c:v>3.3127151356353579E-2</c:v>
                </c:pt>
                <c:pt idx="1089">
                  <c:v>3.3127499430563034E-2</c:v>
                </c:pt>
                <c:pt idx="1090">
                  <c:v>3.3129327218150983E-2</c:v>
                </c:pt>
                <c:pt idx="1091">
                  <c:v>3.3128009246992107E-2</c:v>
                </c:pt>
                <c:pt idx="1092">
                  <c:v>3.312817098918508E-2</c:v>
                </c:pt>
                <c:pt idx="1093">
                  <c:v>3.3128270620714773E-2</c:v>
                </c:pt>
                <c:pt idx="1094">
                  <c:v>3.3128308141607832E-2</c:v>
                </c:pt>
                <c:pt idx="1095">
                  <c:v>3.3125217447027566E-2</c:v>
                </c:pt>
                <c:pt idx="1096">
                  <c:v>3.3128196851350822E-2</c:v>
                </c:pt>
                <c:pt idx="1097">
                  <c:v>3.3128048040200753E-2</c:v>
                </c:pt>
                <c:pt idx="1098">
                  <c:v>3.3127837118440695E-2</c:v>
                </c:pt>
                <c:pt idx="1099">
                  <c:v>3.3127564085990713E-2</c:v>
                </c:pt>
                <c:pt idx="1100">
                  <c:v>3.3127228942877451E-2</c:v>
                </c:pt>
                <c:pt idx="1101">
                  <c:v>3.3129817215385771E-2</c:v>
                </c:pt>
                <c:pt idx="1102">
                  <c:v>3.3127860776023255E-2</c:v>
                </c:pt>
                <c:pt idx="1103">
                  <c:v>3.3125850849531346E-2</c:v>
                </c:pt>
                <c:pt idx="1104">
                  <c:v>3.3126746739720048E-2</c:v>
                </c:pt>
                <c:pt idx="1105">
                  <c:v>3.3124621567308665E-2</c:v>
                </c:pt>
                <c:pt idx="1106">
                  <c:v>3.3123913760215729E-2</c:v>
                </c:pt>
                <c:pt idx="1107">
                  <c:v>3.3123143842459513E-2</c:v>
                </c:pt>
                <c:pt idx="1108">
                  <c:v>3.3122311814066663E-2</c:v>
                </c:pt>
                <c:pt idx="1109">
                  <c:v>3.3122874612361297E-2</c:v>
                </c:pt>
                <c:pt idx="1110">
                  <c:v>3.312046142526448E-2</c:v>
                </c:pt>
                <c:pt idx="1111">
                  <c:v>3.3119443064881793E-2</c:v>
                </c:pt>
                <c:pt idx="1112">
                  <c:v>3.3118362593835826E-2</c:v>
                </c:pt>
                <c:pt idx="1113">
                  <c:v>3.3117220012179871E-2</c:v>
                </c:pt>
                <c:pt idx="1114">
                  <c:v>3.3116015319833991E-2</c:v>
                </c:pt>
                <c:pt idx="1115">
                  <c:v>3.3111141506694253E-2</c:v>
                </c:pt>
                <c:pt idx="1116">
                  <c:v>3.311341960323233E-2</c:v>
                </c:pt>
                <c:pt idx="1117">
                  <c:v>3.3112028579003194E-2</c:v>
                </c:pt>
                <c:pt idx="1118">
                  <c:v>3.3110575444084134E-2</c:v>
                </c:pt>
                <c:pt idx="1119">
                  <c:v>3.3109060198528439E-2</c:v>
                </c:pt>
                <c:pt idx="1120">
                  <c:v>3.3108889692359256E-2</c:v>
                </c:pt>
                <c:pt idx="1121">
                  <c:v>3.3105843375533794E-2</c:v>
                </c:pt>
                <c:pt idx="1122">
                  <c:v>3.3104141798121489E-2</c:v>
                </c:pt>
                <c:pt idx="1123">
                  <c:v>3.3103771180005293E-2</c:v>
                </c:pt>
                <c:pt idx="1124">
                  <c:v>3.3100552311333686E-2</c:v>
                </c:pt>
                <c:pt idx="1125">
                  <c:v>3.3098664401984834E-2</c:v>
                </c:pt>
                <c:pt idx="1126">
                  <c:v>3.3096714382052639E-2</c:v>
                </c:pt>
                <c:pt idx="1127">
                  <c:v>3.3094702251510455E-2</c:v>
                </c:pt>
                <c:pt idx="1128">
                  <c:v>3.3092628010331637E-2</c:v>
                </c:pt>
                <c:pt idx="1129">
                  <c:v>3.3090491658542831E-2</c:v>
                </c:pt>
                <c:pt idx="1130">
                  <c:v>3.3088293196144036E-2</c:v>
                </c:pt>
                <c:pt idx="1131">
                  <c:v>3.3086032623161898E-2</c:v>
                </c:pt>
                <c:pt idx="1132">
                  <c:v>3.3083709939569772E-2</c:v>
                </c:pt>
                <c:pt idx="1133">
                  <c:v>3.3081325145367657E-2</c:v>
                </c:pt>
                <c:pt idx="1134">
                  <c:v>3.3078878240555554E-2</c:v>
                </c:pt>
                <c:pt idx="1135">
                  <c:v>3.3076369225213398E-2</c:v>
                </c:pt>
                <c:pt idx="1136">
                  <c:v>3.3075130863227109E-2</c:v>
                </c:pt>
                <c:pt idx="1137">
                  <c:v>3.3072492947940901E-2</c:v>
                </c:pt>
                <c:pt idx="1138">
                  <c:v>3.306846951558029E-2</c:v>
                </c:pt>
                <c:pt idx="1139">
                  <c:v>3.3065694705625148E-2</c:v>
                </c:pt>
                <c:pt idx="1140">
                  <c:v>3.3062804608716689E-2</c:v>
                </c:pt>
                <c:pt idx="1141">
                  <c:v>3.3059797545638148E-2</c:v>
                </c:pt>
                <c:pt idx="1142">
                  <c:v>3.3057962785127959E-2</c:v>
                </c:pt>
                <c:pt idx="1143">
                  <c:v>3.3053432520997461E-2</c:v>
                </c:pt>
                <c:pt idx="1144">
                  <c:v>3.3050074559435316E-2</c:v>
                </c:pt>
                <c:pt idx="1145">
                  <c:v>3.3046599631756379E-2</c:v>
                </c:pt>
                <c:pt idx="1146">
                  <c:v>3.3043007737934005E-2</c:v>
                </c:pt>
                <c:pt idx="1147">
                  <c:v>3.3040544774494141E-2</c:v>
                </c:pt>
                <c:pt idx="1148">
                  <c:v>3.3035473051965525E-2</c:v>
                </c:pt>
                <c:pt idx="1149">
                  <c:v>3.303153025987271E-2</c:v>
                </c:pt>
                <c:pt idx="1150">
                  <c:v>3.3027470501663103E-2</c:v>
                </c:pt>
                <c:pt idx="1151">
                  <c:v>3.3023293777389995E-2</c:v>
                </c:pt>
                <c:pt idx="1152">
                  <c:v>3.3019000087053385E-2</c:v>
                </c:pt>
                <c:pt idx="1153">
                  <c:v>3.3014589430653274E-2</c:v>
                </c:pt>
                <c:pt idx="1154">
                  <c:v>3.3006903864496451E-2</c:v>
                </c:pt>
                <c:pt idx="1155">
                  <c:v>3.3001044222844556E-2</c:v>
                </c:pt>
                <c:pt idx="1156">
                  <c:v>3.2996250128363158E-2</c:v>
                </c:pt>
                <c:pt idx="1157">
                  <c:v>3.2990627965867603E-2</c:v>
                </c:pt>
                <c:pt idx="1158">
                  <c:v>3.2986311105638322E-2</c:v>
                </c:pt>
                <c:pt idx="1159">
                  <c:v>3.2981166177235011E-2</c:v>
                </c:pt>
                <c:pt idx="1160">
                  <c:v>3.2975904304217707E-2</c:v>
                </c:pt>
                <c:pt idx="1161">
                  <c:v>3.2969747537361371E-2</c:v>
                </c:pt>
                <c:pt idx="1162">
                  <c:v>3.2965029724101313E-2</c:v>
                </c:pt>
                <c:pt idx="1163">
                  <c:v>3.295941701708216E-2</c:v>
                </c:pt>
                <c:pt idx="1164">
                  <c:v>3.2953687365369078E-2</c:v>
                </c:pt>
                <c:pt idx="1165">
                  <c:v>3.2947840769042003E-2</c:v>
                </c:pt>
                <c:pt idx="1166">
                  <c:v>3.2941877228020999E-2</c:v>
                </c:pt>
                <c:pt idx="1167">
                  <c:v>3.2935796742465939E-2</c:v>
                </c:pt>
                <c:pt idx="1168">
                  <c:v>3.2929599312376823E-2</c:v>
                </c:pt>
                <c:pt idx="1169">
                  <c:v>3.2923284937593777E-2</c:v>
                </c:pt>
                <c:pt idx="1170">
                  <c:v>3.2914994618682414E-2</c:v>
                </c:pt>
                <c:pt idx="1171">
                  <c:v>3.2910305354105773E-2</c:v>
                </c:pt>
                <c:pt idx="1172">
                  <c:v>3.2902678426216525E-2</c:v>
                </c:pt>
                <c:pt idx="1173">
                  <c:v>3.2896857992241735E-2</c:v>
                </c:pt>
                <c:pt idx="1174">
                  <c:v>3.2889958894388727E-2</c:v>
                </c:pt>
                <c:pt idx="1175">
                  <c:v>3.2881931013868382E-2</c:v>
                </c:pt>
                <c:pt idx="1176">
                  <c:v>3.2875809865080541E-2</c:v>
                </c:pt>
                <c:pt idx="1177">
                  <c:v>3.2868559933625363E-2</c:v>
                </c:pt>
                <c:pt idx="1178">
                  <c:v>3.2861193057476257E-2</c:v>
                </c:pt>
                <c:pt idx="1179">
                  <c:v>3.2853709236952966E-2</c:v>
                </c:pt>
                <c:pt idx="1180">
                  <c:v>3.2846108471815683E-2</c:v>
                </c:pt>
                <c:pt idx="1181">
                  <c:v>3.2838390762064407E-2</c:v>
                </c:pt>
                <c:pt idx="1182">
                  <c:v>3.283055610785901E-2</c:v>
                </c:pt>
                <c:pt idx="1183">
                  <c:v>3.2822604509119557E-2</c:v>
                </c:pt>
                <c:pt idx="1184">
                  <c:v>3.2814535965846048E-2</c:v>
                </c:pt>
                <c:pt idx="1185">
                  <c:v>3.2806350478118418E-2</c:v>
                </c:pt>
                <c:pt idx="1186">
                  <c:v>3.2798048045936667E-2</c:v>
                </c:pt>
                <c:pt idx="1187">
                  <c:v>3.2789628669220861E-2</c:v>
                </c:pt>
                <c:pt idx="1188">
                  <c:v>3.2779863327085934E-2</c:v>
                </c:pt>
                <c:pt idx="1189">
                  <c:v>3.277119335506562E-2</c:v>
                </c:pt>
                <c:pt idx="1190">
                  <c:v>3.2763668872188845E-2</c:v>
                </c:pt>
                <c:pt idx="1191">
                  <c:v>3.2754840964503984E-2</c:v>
                </c:pt>
                <c:pt idx="1192">
                  <c:v>3.2746032799906288E-2</c:v>
                </c:pt>
                <c:pt idx="1193">
                  <c:v>3.2737244845062463E-2</c:v>
                </c:pt>
                <c:pt idx="1194">
                  <c:v>3.2728477099812636E-2</c:v>
                </c:pt>
                <c:pt idx="1195">
                  <c:v>3.2718481566291757E-2</c:v>
                </c:pt>
                <c:pt idx="1196">
                  <c:v>3.271100223865453E-2</c:v>
                </c:pt>
                <c:pt idx="1197">
                  <c:v>3.2702295122586378E-2</c:v>
                </c:pt>
                <c:pt idx="1198">
                  <c:v>3.269360821619216E-2</c:v>
                </c:pt>
                <c:pt idx="1199">
                  <c:v>3.2683705069649349E-2</c:v>
                </c:pt>
                <c:pt idx="1200">
                  <c:v>3.2676295032425529E-2</c:v>
                </c:pt>
                <c:pt idx="1201">
                  <c:v>3.2667668755053114E-2</c:v>
                </c:pt>
                <c:pt idx="1202">
                  <c:v>3.2659062687354634E-2</c:v>
                </c:pt>
                <c:pt idx="1203">
                  <c:v>3.2650476829410024E-2</c:v>
                </c:pt>
                <c:pt idx="1204">
                  <c:v>3.2641911181139349E-2</c:v>
                </c:pt>
                <c:pt idx="1205">
                  <c:v>3.2633365742542608E-2</c:v>
                </c:pt>
                <c:pt idx="1206">
                  <c:v>3.2624494500241852E-2</c:v>
                </c:pt>
                <c:pt idx="1207">
                  <c:v>3.261512214135287E-2</c:v>
                </c:pt>
                <c:pt idx="1208">
                  <c:v>3.2606640218748595E-2</c:v>
                </c:pt>
                <c:pt idx="1209">
                  <c:v>3.2598178505978126E-2</c:v>
                </c:pt>
                <c:pt idx="1210">
                  <c:v>3.2589737002881591E-2</c:v>
                </c:pt>
                <c:pt idx="1211">
                  <c:v>3.2581315709379055E-2</c:v>
                </c:pt>
                <c:pt idx="1212">
                  <c:v>3.2572914625630389E-2</c:v>
                </c:pt>
                <c:pt idx="1213">
                  <c:v>3.2564533751475722E-2</c:v>
                </c:pt>
                <c:pt idx="1214">
                  <c:v>3.2556173086915052E-2</c:v>
                </c:pt>
                <c:pt idx="1215">
                  <c:v>3.2547832632108253E-2</c:v>
                </c:pt>
                <c:pt idx="1216">
                  <c:v>3.2539512386975389E-2</c:v>
                </c:pt>
                <c:pt idx="1217">
                  <c:v>3.2531212351436523E-2</c:v>
                </c:pt>
                <c:pt idx="1218">
                  <c:v>3.2522932525571591E-2</c:v>
                </c:pt>
                <c:pt idx="1219">
                  <c:v>3.2514672909380593E-2</c:v>
                </c:pt>
                <c:pt idx="1220">
                  <c:v>3.250643350286353E-2</c:v>
                </c:pt>
                <c:pt idx="1221">
                  <c:v>3.2495869676010258E-2</c:v>
                </c:pt>
                <c:pt idx="1222">
                  <c:v>3.2487676463022197E-2</c:v>
                </c:pt>
                <c:pt idx="1223">
                  <c:v>3.2479503459628134E-2</c:v>
                </c:pt>
                <c:pt idx="1224">
                  <c:v>3.2471350665987941E-2</c:v>
                </c:pt>
                <c:pt idx="1225">
                  <c:v>3.2463218081861811E-2</c:v>
                </c:pt>
                <c:pt idx="1226">
                  <c:v>3.2455105707409615E-2</c:v>
                </c:pt>
                <c:pt idx="1227">
                  <c:v>3.2447013542631353E-2</c:v>
                </c:pt>
                <c:pt idx="1228">
                  <c:v>3.2438941587527026E-2</c:v>
                </c:pt>
                <c:pt idx="1229">
                  <c:v>3.2430889841936761E-2</c:v>
                </c:pt>
                <c:pt idx="1230">
                  <c:v>3.2422858306180302E-2</c:v>
                </c:pt>
                <c:pt idx="1231">
                  <c:v>3.2414846980017842E-2</c:v>
                </c:pt>
                <c:pt idx="1232">
                  <c:v>3.2409522020544479E-2</c:v>
                </c:pt>
                <c:pt idx="1233">
                  <c:v>3.2398884956474916E-2</c:v>
                </c:pt>
                <c:pt idx="1234">
                  <c:v>3.2390934259174387E-2</c:v>
                </c:pt>
                <c:pt idx="1235">
                  <c:v>3.2383003771547791E-2</c:v>
                </c:pt>
                <c:pt idx="1236">
                  <c:v>3.2375093493515195E-2</c:v>
                </c:pt>
                <c:pt idx="1237">
                  <c:v>3.2367203425076596E-2</c:v>
                </c:pt>
                <c:pt idx="1238">
                  <c:v>3.2359333566391868E-2</c:v>
                </c:pt>
                <c:pt idx="1239">
                  <c:v>3.2351483917141266E-2</c:v>
                </c:pt>
                <c:pt idx="1240">
                  <c:v>3.2343654477724471E-2</c:v>
                </c:pt>
                <c:pt idx="1241">
                  <c:v>3.2335845247821737E-2</c:v>
                </c:pt>
                <c:pt idx="1242">
                  <c:v>3.2328056227592938E-2</c:v>
                </c:pt>
                <c:pt idx="1243">
                  <c:v>3.2320287416958138E-2</c:v>
                </c:pt>
                <c:pt idx="1244">
                  <c:v>3.2312538815997272E-2</c:v>
                </c:pt>
                <c:pt idx="1245">
                  <c:v>3.2304810424630404E-2</c:v>
                </c:pt>
                <c:pt idx="1246">
                  <c:v>3.2297102242857534E-2</c:v>
                </c:pt>
                <c:pt idx="1247">
                  <c:v>3.2289414270678662E-2</c:v>
                </c:pt>
                <c:pt idx="1248">
                  <c:v>3.2281746508253661E-2</c:v>
                </c:pt>
                <c:pt idx="1249">
                  <c:v>3.2274098955342723E-2</c:v>
                </c:pt>
                <c:pt idx="1250">
                  <c:v>3.2266471612025782E-2</c:v>
                </c:pt>
                <c:pt idx="1251">
                  <c:v>3.2258864478382776E-2</c:v>
                </c:pt>
                <c:pt idx="1252">
                  <c:v>3.2251277554333768E-2</c:v>
                </c:pt>
                <c:pt idx="1253">
                  <c:v>3.2244440406392627E-2</c:v>
                </c:pt>
                <c:pt idx="1254">
                  <c:v>3.2236164335097683E-2</c:v>
                </c:pt>
                <c:pt idx="1255">
                  <c:v>3.2228638039910606E-2</c:v>
                </c:pt>
                <c:pt idx="1256">
                  <c:v>3.2221131954317528E-2</c:v>
                </c:pt>
                <c:pt idx="1257">
                  <c:v>3.2209377508580772E-2</c:v>
                </c:pt>
                <c:pt idx="1258">
                  <c:v>3.2206932135556698E-2</c:v>
                </c:pt>
                <c:pt idx="1259">
                  <c:v>3.2198734955102282E-2</c:v>
                </c:pt>
                <c:pt idx="1260">
                  <c:v>3.2191309707885196E-2</c:v>
                </c:pt>
                <c:pt idx="1261">
                  <c:v>3.2183904670262109E-2</c:v>
                </c:pt>
                <c:pt idx="1262">
                  <c:v>3.2176519842312956E-2</c:v>
                </c:pt>
                <c:pt idx="1263">
                  <c:v>3.2169155223957802E-2</c:v>
                </c:pt>
                <c:pt idx="1264">
                  <c:v>3.2161810815276581E-2</c:v>
                </c:pt>
                <c:pt idx="1265">
                  <c:v>3.2154486615949551E-2</c:v>
                </c:pt>
                <c:pt idx="1266">
                  <c:v>3.2147182626456328E-2</c:v>
                </c:pt>
                <c:pt idx="1267">
                  <c:v>3.213989884639723E-2</c:v>
                </c:pt>
                <c:pt idx="1268">
                  <c:v>3.2132635276012067E-2</c:v>
                </c:pt>
                <c:pt idx="1269">
                  <c:v>3.2125391915140966E-2</c:v>
                </c:pt>
                <c:pt idx="1270">
                  <c:v>3.2121839889139636E-2</c:v>
                </c:pt>
                <c:pt idx="1271">
                  <c:v>3.2110965822340631E-2</c:v>
                </c:pt>
                <c:pt idx="1272">
                  <c:v>3.2103783090251525E-2</c:v>
                </c:pt>
                <c:pt idx="1273">
                  <c:v>3.2096620567836354E-2</c:v>
                </c:pt>
                <c:pt idx="1274">
                  <c:v>3.208947825501518E-2</c:v>
                </c:pt>
                <c:pt idx="1275">
                  <c:v>3.2082356151788005E-2</c:v>
                </c:pt>
                <c:pt idx="1276">
                  <c:v>3.2075254257994956E-2</c:v>
                </c:pt>
                <c:pt idx="1277">
                  <c:v>3.2068172573875842E-2</c:v>
                </c:pt>
                <c:pt idx="1278">
                  <c:v>3.2061111099350725E-2</c:v>
                </c:pt>
                <c:pt idx="1279">
                  <c:v>3.2054069834419607E-2</c:v>
                </c:pt>
                <c:pt idx="1280">
                  <c:v>3.2047048779002552E-2</c:v>
                </c:pt>
                <c:pt idx="1281">
                  <c:v>3.204004793325943E-2</c:v>
                </c:pt>
                <c:pt idx="1282">
                  <c:v>3.2033067296950435E-2</c:v>
                </c:pt>
                <c:pt idx="1283">
                  <c:v>3.2026106870315374E-2</c:v>
                </c:pt>
                <c:pt idx="1284">
                  <c:v>3.2019166653354247E-2</c:v>
                </c:pt>
                <c:pt idx="1285">
                  <c:v>3.2012246645747311E-2</c:v>
                </c:pt>
                <c:pt idx="1286">
                  <c:v>3.2005346847894245E-2</c:v>
                </c:pt>
                <c:pt idx="1287">
                  <c:v>3.1998467259475305E-2</c:v>
                </c:pt>
                <c:pt idx="1288">
                  <c:v>3.1991607880730299E-2</c:v>
                </c:pt>
                <c:pt idx="1289">
                  <c:v>3.1984768711499356E-2</c:v>
                </c:pt>
                <c:pt idx="1290">
                  <c:v>3.1977949751862411E-2</c:v>
                </c:pt>
                <c:pt idx="1291">
                  <c:v>3.1971151001819464E-2</c:v>
                </c:pt>
                <c:pt idx="1292">
                  <c:v>3.196437246129058E-2</c:v>
                </c:pt>
                <c:pt idx="1293">
                  <c:v>3.195761413043563E-2</c:v>
                </c:pt>
                <c:pt idx="1294">
                  <c:v>3.195087600893487E-2</c:v>
                </c:pt>
                <c:pt idx="1295">
                  <c:v>3.1944158097108044E-2</c:v>
                </c:pt>
                <c:pt idx="1296">
                  <c:v>3.1937460394875217E-2</c:v>
                </c:pt>
                <c:pt idx="1297">
                  <c:v>3.1930782902156452E-2</c:v>
                </c:pt>
                <c:pt idx="1298">
                  <c:v>3.1924125619031685E-2</c:v>
                </c:pt>
                <c:pt idx="1299">
                  <c:v>3.191748854542098E-2</c:v>
                </c:pt>
                <c:pt idx="1300">
                  <c:v>3.1910871681324338E-2</c:v>
                </c:pt>
                <c:pt idx="1301">
                  <c:v>3.190427502690163E-2</c:v>
                </c:pt>
                <c:pt idx="1302">
                  <c:v>3.1897698581992984E-2</c:v>
                </c:pt>
                <c:pt idx="1303">
                  <c:v>3.1892097863037705E-2</c:v>
                </c:pt>
                <c:pt idx="1304">
                  <c:v>3.1884606320797815E-2</c:v>
                </c:pt>
                <c:pt idx="1305">
                  <c:v>3.1879055259373956E-2</c:v>
                </c:pt>
                <c:pt idx="1306">
                  <c:v>3.1871594897738831E-2</c:v>
                </c:pt>
                <c:pt idx="1307">
                  <c:v>3.1865119500560368E-2</c:v>
                </c:pt>
                <c:pt idx="1308">
                  <c:v>3.1858664312975904E-2</c:v>
                </c:pt>
                <c:pt idx="1309">
                  <c:v>3.1856982031381875E-2</c:v>
                </c:pt>
                <c:pt idx="1310">
                  <c:v>3.1841244962054205E-2</c:v>
                </c:pt>
                <c:pt idx="1311">
                  <c:v>3.1840412568993059E-2</c:v>
                </c:pt>
                <c:pt idx="1312">
                  <c:v>3.1834996168051966E-2</c:v>
                </c:pt>
                <c:pt idx="1313">
                  <c:v>3.1827693378998489E-2</c:v>
                </c:pt>
                <c:pt idx="1314">
                  <c:v>3.1821364104027694E-2</c:v>
                </c:pt>
                <c:pt idx="1315">
                  <c:v>3.1815055042327955E-2</c:v>
                </c:pt>
                <c:pt idx="1316">
                  <c:v>3.1808766194032501E-2</c:v>
                </c:pt>
                <c:pt idx="1317">
                  <c:v>3.1803455291581351E-2</c:v>
                </c:pt>
                <c:pt idx="1318">
                  <c:v>3.1796249137334698E-2</c:v>
                </c:pt>
                <c:pt idx="1319">
                  <c:v>3.1790020928958995E-2</c:v>
                </c:pt>
                <c:pt idx="1320">
                  <c:v>3.1783812933934286E-2</c:v>
                </c:pt>
                <c:pt idx="1321">
                  <c:v>3.1777625152207278E-2</c:v>
                </c:pt>
                <c:pt idx="1322">
                  <c:v>3.1771457583804619E-2</c:v>
                </c:pt>
                <c:pt idx="1323">
                  <c:v>3.1765310228673016E-2</c:v>
                </c:pt>
                <c:pt idx="1324">
                  <c:v>3.1759183086865761E-2</c:v>
                </c:pt>
                <c:pt idx="1325">
                  <c:v>3.1747665109467249E-2</c:v>
                </c:pt>
                <c:pt idx="1326">
                  <c:v>3.1746989443197648E-2</c:v>
                </c:pt>
                <c:pt idx="1327">
                  <c:v>3.1741889679532953E-2</c:v>
                </c:pt>
                <c:pt idx="1328">
                  <c:v>3.1734876652667054E-2</c:v>
                </c:pt>
                <c:pt idx="1329">
                  <c:v>3.1728850577374956E-2</c:v>
                </c:pt>
                <c:pt idx="1330">
                  <c:v>3.172284471532727E-2</c:v>
                </c:pt>
                <c:pt idx="1331">
                  <c:v>3.171782945985635E-2</c:v>
                </c:pt>
                <c:pt idx="1332">
                  <c:v>3.1710893631125003E-2</c:v>
                </c:pt>
                <c:pt idx="1333">
                  <c:v>3.1704948408917133E-2</c:v>
                </c:pt>
                <c:pt idx="1334">
                  <c:v>3.1699023400006965E-2</c:v>
                </c:pt>
                <c:pt idx="1335">
                  <c:v>3.1693118604367854E-2</c:v>
                </c:pt>
                <c:pt idx="1336">
                  <c:v>3.1688209026390357E-2</c:v>
                </c:pt>
                <c:pt idx="1337">
                  <c:v>3.1681369652902802E-2</c:v>
                </c:pt>
                <c:pt idx="1338">
                  <c:v>3.1675525497050216E-2</c:v>
                </c:pt>
                <c:pt idx="1339">
                  <c:v>3.1669701554468688E-2</c:v>
                </c:pt>
                <c:pt idx="1340">
                  <c:v>3.1663897825131571E-2</c:v>
                </c:pt>
                <c:pt idx="1341">
                  <c:v>3.165811430906551E-2</c:v>
                </c:pt>
                <c:pt idx="1342">
                  <c:v>3.1652351006243862E-2</c:v>
                </c:pt>
                <c:pt idx="1343">
                  <c:v>3.1646607916666625E-2</c:v>
                </c:pt>
                <c:pt idx="1344">
                  <c:v>3.1641867519958122E-2</c:v>
                </c:pt>
                <c:pt idx="1345">
                  <c:v>3.1636165799682203E-2</c:v>
                </c:pt>
                <c:pt idx="1346">
                  <c:v>3.1629499927401383E-2</c:v>
                </c:pt>
                <c:pt idx="1347">
                  <c:v>3.1623837690828438E-2</c:v>
                </c:pt>
                <c:pt idx="1348">
                  <c:v>3.1618195667419968E-2</c:v>
                </c:pt>
                <c:pt idx="1349">
                  <c:v>3.1612573857309201E-2</c:v>
                </c:pt>
                <c:pt idx="1350">
                  <c:v>3.1607960424806514E-2</c:v>
                </c:pt>
                <c:pt idx="1351">
                  <c:v>3.1601390876687674E-2</c:v>
                </c:pt>
                <c:pt idx="1352">
                  <c:v>3.159582970625685E-2</c:v>
                </c:pt>
                <c:pt idx="1353">
                  <c:v>3.1590288748963857E-2</c:v>
                </c:pt>
                <c:pt idx="1354">
                  <c:v>3.1584768004968566E-2</c:v>
                </c:pt>
                <c:pt idx="1355">
                  <c:v>3.1574930009723445E-2</c:v>
                </c:pt>
                <c:pt idx="1356">
                  <c:v>3.1573787156551347E-2</c:v>
                </c:pt>
                <c:pt idx="1357">
                  <c:v>3.1568327052156064E-2</c:v>
                </c:pt>
                <c:pt idx="1358">
                  <c:v>3.1562887160951902E-2</c:v>
                </c:pt>
                <c:pt idx="1359">
                  <c:v>3.1557467482965507E-2</c:v>
                </c:pt>
                <c:pt idx="1360">
                  <c:v>3.1552068018170232E-2</c:v>
                </c:pt>
                <c:pt idx="1361">
                  <c:v>3.1548686438663154E-2</c:v>
                </c:pt>
                <c:pt idx="1362">
                  <c:v>3.1542329463101204E-2</c:v>
                </c:pt>
                <c:pt idx="1363">
                  <c:v>3.1535990903037714E-2</c:v>
                </c:pt>
                <c:pt idx="1364">
                  <c:v>3.1531673980245145E-2</c:v>
                </c:pt>
                <c:pt idx="1365">
                  <c:v>3.1525373892220543E-2</c:v>
                </c:pt>
                <c:pt idx="1366">
                  <c:v>3.1520095706545348E-2</c:v>
                </c:pt>
                <c:pt idx="1367">
                  <c:v>3.1514837734087919E-2</c:v>
                </c:pt>
                <c:pt idx="1368">
                  <c:v>3.1509599974821612E-2</c:v>
                </c:pt>
                <c:pt idx="1369">
                  <c:v>3.1505389036163844E-2</c:v>
                </c:pt>
                <c:pt idx="1370">
                  <c:v>3.1499185095809068E-2</c:v>
                </c:pt>
                <c:pt idx="1371">
                  <c:v>3.1494007976036187E-2</c:v>
                </c:pt>
                <c:pt idx="1372">
                  <c:v>3.1488851069481072E-2</c:v>
                </c:pt>
                <c:pt idx="1373">
                  <c:v>3.1483714376037142E-2</c:v>
                </c:pt>
                <c:pt idx="1374">
                  <c:v>3.1478597895784333E-2</c:v>
                </c:pt>
                <c:pt idx="1375">
                  <c:v>3.1473501628695999E-2</c:v>
                </c:pt>
                <c:pt idx="1376">
                  <c:v>3.1463506225923865E-2</c:v>
                </c:pt>
                <c:pt idx="1377">
                  <c:v>3.1463369733959468E-2</c:v>
                </c:pt>
                <c:pt idx="1378">
                  <c:v>3.145833410631127E-2</c:v>
                </c:pt>
                <c:pt idx="1379">
                  <c:v>3.1454335273906064E-2</c:v>
                </c:pt>
                <c:pt idx="1380">
                  <c:v>3.1448323490508301E-2</c:v>
                </c:pt>
                <c:pt idx="1381">
                  <c:v>3.1443348502326884E-2</c:v>
                </c:pt>
                <c:pt idx="1382">
                  <c:v>3.1438393727283298E-2</c:v>
                </c:pt>
                <c:pt idx="1383">
                  <c:v>3.1434479788710057E-2</c:v>
                </c:pt>
                <c:pt idx="1384">
                  <c:v>3.1428544816609616E-2</c:v>
                </c:pt>
                <c:pt idx="1385">
                  <c:v>3.1423650681006166E-2</c:v>
                </c:pt>
                <c:pt idx="1386">
                  <c:v>3.14187767585139E-2</c:v>
                </c:pt>
                <c:pt idx="1387">
                  <c:v>3.1413923049132819E-2</c:v>
                </c:pt>
                <c:pt idx="1388">
                  <c:v>3.1409089552862923E-2</c:v>
                </c:pt>
                <c:pt idx="1389">
                  <c:v>3.1404276269757503E-2</c:v>
                </c:pt>
                <c:pt idx="1390">
                  <c:v>3.1399483199789913E-2</c:v>
                </c:pt>
                <c:pt idx="1391">
                  <c:v>3.1394710342906862E-2</c:v>
                </c:pt>
                <c:pt idx="1392">
                  <c:v>3.1389957699161641E-2</c:v>
                </c:pt>
                <c:pt idx="1393">
                  <c:v>3.1385225268527606E-2</c:v>
                </c:pt>
                <c:pt idx="1394">
                  <c:v>3.1380513051004755E-2</c:v>
                </c:pt>
                <c:pt idx="1395">
                  <c:v>3.1375821046593089E-2</c:v>
                </c:pt>
                <c:pt idx="1396">
                  <c:v>3.1372183214890548E-2</c:v>
                </c:pt>
                <c:pt idx="1397">
                  <c:v>3.1367532675377063E-2</c:v>
                </c:pt>
                <c:pt idx="1398">
                  <c:v>3.1361866311998554E-2</c:v>
                </c:pt>
                <c:pt idx="1399">
                  <c:v>3.1357255160004982E-2</c:v>
                </c:pt>
                <c:pt idx="1400">
                  <c:v>3.1352664221095949E-2</c:v>
                </c:pt>
                <c:pt idx="1401">
                  <c:v>3.1348093495351392E-2</c:v>
                </c:pt>
                <c:pt idx="1402">
                  <c:v>3.1344583201395881E-2</c:v>
                </c:pt>
                <c:pt idx="1403">
                  <c:v>3.1339012683035961E-2</c:v>
                </c:pt>
                <c:pt idx="1404">
                  <c:v>3.1334502596545022E-2</c:v>
                </c:pt>
                <c:pt idx="1405">
                  <c:v>3.1330012723085332E-2</c:v>
                </c:pt>
                <c:pt idx="1406">
                  <c:v>3.1325543062736827E-2</c:v>
                </c:pt>
                <c:pt idx="1407">
                  <c:v>3.1317101505257128E-2</c:v>
                </c:pt>
                <c:pt idx="1408">
                  <c:v>3.1316664381346726E-2</c:v>
                </c:pt>
                <c:pt idx="1409">
                  <c:v>3.1312255360198549E-2</c:v>
                </c:pt>
                <c:pt idx="1410">
                  <c:v>3.1307866552188202E-2</c:v>
                </c:pt>
                <c:pt idx="1411">
                  <c:v>3.1303497957235749E-2</c:v>
                </c:pt>
                <c:pt idx="1412">
                  <c:v>3.1299149575367835E-2</c:v>
                </c:pt>
                <c:pt idx="1413">
                  <c:v>3.129692529648942E-2</c:v>
                </c:pt>
                <c:pt idx="1414">
                  <c:v>3.1291566383879754E-2</c:v>
                </c:pt>
                <c:pt idx="1415">
                  <c:v>3.1286225708138105E-2</c:v>
                </c:pt>
                <c:pt idx="1416">
                  <c:v>3.1283013256013792E-2</c:v>
                </c:pt>
                <c:pt idx="1417">
                  <c:v>3.1277710862003261E-2</c:v>
                </c:pt>
                <c:pt idx="1418">
                  <c:v>3.1273483758482712E-2</c:v>
                </c:pt>
                <c:pt idx="1419">
                  <c:v>3.1269276868099993E-2</c:v>
                </c:pt>
                <c:pt idx="1420">
                  <c:v>3.1265090190695233E-2</c:v>
                </c:pt>
                <c:pt idx="1421">
                  <c:v>3.1261984196440107E-2</c:v>
                </c:pt>
                <c:pt idx="1422">
                  <c:v>3.1256777475086039E-2</c:v>
                </c:pt>
                <c:pt idx="1423">
                  <c:v>3.1252651436881607E-2</c:v>
                </c:pt>
                <c:pt idx="1424">
                  <c:v>3.1248545611708423E-2</c:v>
                </c:pt>
                <c:pt idx="1425">
                  <c:v>3.1244459999566487E-2</c:v>
                </c:pt>
                <c:pt idx="1426">
                  <c:v>3.1235948023802251E-2</c:v>
                </c:pt>
                <c:pt idx="1427">
                  <c:v>3.1236349414429654E-2</c:v>
                </c:pt>
                <c:pt idx="1428">
                  <c:v>3.1232324441434756E-2</c:v>
                </c:pt>
                <c:pt idx="1429">
                  <c:v>3.1228319681444461E-2</c:v>
                </c:pt>
                <c:pt idx="1430">
                  <c:v>3.122433513451206E-2</c:v>
                </c:pt>
                <c:pt idx="1431">
                  <c:v>3.1220370800610908E-2</c:v>
                </c:pt>
                <c:pt idx="1432">
                  <c:v>3.1217499172015994E-2</c:v>
                </c:pt>
                <c:pt idx="1433">
                  <c:v>3.121250277184906E-2</c:v>
                </c:pt>
                <c:pt idx="1434">
                  <c:v>3.1208599077041654E-2</c:v>
                </c:pt>
                <c:pt idx="1435">
                  <c:v>3.1205791404060879E-2</c:v>
                </c:pt>
                <c:pt idx="1436">
                  <c:v>3.1200852326467299E-2</c:v>
                </c:pt>
                <c:pt idx="1437">
                  <c:v>3.1197009270700349E-2</c:v>
                </c:pt>
                <c:pt idx="1438">
                  <c:v>3.1193186427991293E-2</c:v>
                </c:pt>
                <c:pt idx="1439">
                  <c:v>3.1189383798260195E-2</c:v>
                </c:pt>
                <c:pt idx="1440">
                  <c:v>3.1185601381533701E-2</c:v>
                </c:pt>
                <c:pt idx="1441">
                  <c:v>3.1181839177865101E-2</c:v>
                </c:pt>
                <c:pt idx="1442">
                  <c:v>3.1178097187174458E-2</c:v>
                </c:pt>
                <c:pt idx="1443">
                  <c:v>3.1174375409461774E-2</c:v>
                </c:pt>
                <c:pt idx="1444">
                  <c:v>3.1170673844860275E-2</c:v>
                </c:pt>
                <c:pt idx="1445">
                  <c:v>3.1166992493156798E-2</c:v>
                </c:pt>
                <c:pt idx="1446">
                  <c:v>3.1163331354511214E-2</c:v>
                </c:pt>
                <c:pt idx="1447">
                  <c:v>3.1159690428843589E-2</c:v>
                </c:pt>
                <c:pt idx="1448">
                  <c:v>3.1157160082950774E-2</c:v>
                </c:pt>
                <c:pt idx="1449">
                  <c:v>3.1153560715626583E-2</c:v>
                </c:pt>
                <c:pt idx="1450">
                  <c:v>3.1148888929868335E-2</c:v>
                </c:pt>
                <c:pt idx="1451">
                  <c:v>3.1145329936554944E-2</c:v>
                </c:pt>
                <c:pt idx="1452">
                  <c:v>3.1141794466904571E-2</c:v>
                </c:pt>
                <c:pt idx="1453">
                  <c:v>3.1138282625553515E-2</c:v>
                </c:pt>
                <c:pt idx="1454">
                  <c:v>3.1135892554792211E-2</c:v>
                </c:pt>
                <c:pt idx="1455">
                  <c:v>3.1131329827536192E-2</c:v>
                </c:pt>
                <c:pt idx="1456">
                  <c:v>3.1127888870923215E-2</c:v>
                </c:pt>
                <c:pt idx="1457">
                  <c:v>3.112447154258291E-2</c:v>
                </c:pt>
                <c:pt idx="1458">
                  <c:v>3.1121077842435341E-2</c:v>
                </c:pt>
                <c:pt idx="1459">
                  <c:v>3.1118812875121638E-2</c:v>
                </c:pt>
                <c:pt idx="1460">
                  <c:v>3.1114361326904927E-2</c:v>
                </c:pt>
                <c:pt idx="1461">
                  <c:v>3.1111038511495437E-2</c:v>
                </c:pt>
                <c:pt idx="1462">
                  <c:v>3.1107739324305328E-2</c:v>
                </c:pt>
                <c:pt idx="1463">
                  <c:v>3.1104463765361245E-2</c:v>
                </c:pt>
                <c:pt idx="1464">
                  <c:v>3.1101211834743125E-2</c:v>
                </c:pt>
                <c:pt idx="1465">
                  <c:v>3.109798353221116E-2</c:v>
                </c:pt>
                <c:pt idx="1466">
                  <c:v>3.1092297313994877E-2</c:v>
                </c:pt>
                <c:pt idx="1467">
                  <c:v>3.1088008420594448E-2</c:v>
                </c:pt>
                <c:pt idx="1468">
                  <c:v>3.1084858297711904E-2</c:v>
                </c:pt>
                <c:pt idx="1469">
                  <c:v>3.108128708486646E-2</c:v>
                </c:pt>
                <c:pt idx="1470">
                  <c:v>3.1078628924454677E-2</c:v>
                </c:pt>
                <c:pt idx="1471">
                  <c:v>3.1075549673920122E-2</c:v>
                </c:pt>
                <c:pt idx="1472">
                  <c:v>3.1072494047448274E-2</c:v>
                </c:pt>
                <c:pt idx="1473">
                  <c:v>3.1069030830215283E-2</c:v>
                </c:pt>
                <c:pt idx="1474">
                  <c:v>3.1066453666772631E-2</c:v>
                </c:pt>
                <c:pt idx="1475">
                  <c:v>3.1063468912488901E-2</c:v>
                </c:pt>
                <c:pt idx="1476">
                  <c:v>3.1060507782427749E-2</c:v>
                </c:pt>
                <c:pt idx="1477">
                  <c:v>3.1057570276349367E-2</c:v>
                </c:pt>
                <c:pt idx="1478">
                  <c:v>3.1054656394413627E-2</c:v>
                </c:pt>
                <c:pt idx="1479">
                  <c:v>3.1051766136540593E-2</c:v>
                </c:pt>
                <c:pt idx="1480">
                  <c:v>3.1048899502650329E-2</c:v>
                </c:pt>
                <c:pt idx="1481">
                  <c:v>3.1045248543675186E-2</c:v>
                </c:pt>
                <c:pt idx="1482">
                  <c:v>3.1043237107377664E-2</c:v>
                </c:pt>
                <c:pt idx="1483">
                  <c:v>3.104044134583539E-2</c:v>
                </c:pt>
                <c:pt idx="1484">
                  <c:v>3.1037275117196117E-2</c:v>
                </c:pt>
                <c:pt idx="1485">
                  <c:v>3.1034920694938961E-2</c:v>
                </c:pt>
                <c:pt idx="1486">
                  <c:v>3.1032195805664742E-2</c:v>
                </c:pt>
                <c:pt idx="1487">
                  <c:v>3.1029110573834728E-2</c:v>
                </c:pt>
                <c:pt idx="1488">
                  <c:v>3.1026816899224485E-2</c:v>
                </c:pt>
                <c:pt idx="1489">
                  <c:v>3.1024162882138384E-2</c:v>
                </c:pt>
                <c:pt idx="1490">
                  <c:v>3.1021532489114989E-2</c:v>
                </c:pt>
                <c:pt idx="1491">
                  <c:v>3.10189257201543E-2</c:v>
                </c:pt>
                <c:pt idx="1492">
                  <c:v>3.1016342575336253E-2</c:v>
                </c:pt>
                <c:pt idx="1493">
                  <c:v>3.1013783054580912E-2</c:v>
                </c:pt>
                <c:pt idx="1494">
                  <c:v>3.1011247157808342E-2</c:v>
                </c:pt>
                <c:pt idx="1495">
                  <c:v>3.1008734885258349E-2</c:v>
                </c:pt>
                <c:pt idx="1496">
                  <c:v>3.100624623661119E-2</c:v>
                </c:pt>
                <c:pt idx="1497">
                  <c:v>3.100378121218661E-2</c:v>
                </c:pt>
                <c:pt idx="1498">
                  <c:v>3.1001339811824735E-2</c:v>
                </c:pt>
                <c:pt idx="1499">
                  <c:v>3.0998922035285759E-2</c:v>
                </c:pt>
                <c:pt idx="1500">
                  <c:v>3.0996187789895657E-2</c:v>
                </c:pt>
                <c:pt idx="1501">
                  <c:v>3.0993820636462388E-2</c:v>
                </c:pt>
                <c:pt idx="1502">
                  <c:v>3.099181045076449E-2</c:v>
                </c:pt>
                <c:pt idx="1503">
                  <c:v>3.0989487170716146E-2</c:v>
                </c:pt>
                <c:pt idx="1504">
                  <c:v>3.0987187514650572E-2</c:v>
                </c:pt>
                <c:pt idx="1505">
                  <c:v>3.0984911482807576E-2</c:v>
                </c:pt>
                <c:pt idx="1506">
                  <c:v>3.098265907494735E-2</c:v>
                </c:pt>
                <c:pt idx="1507">
                  <c:v>3.0980113821899025E-2</c:v>
                </c:pt>
                <c:pt idx="1508">
                  <c:v>3.097822513133508E-2</c:v>
                </c:pt>
                <c:pt idx="1509">
                  <c:v>3.0976043595742908E-2</c:v>
                </c:pt>
                <c:pt idx="1510">
                  <c:v>3.0973885684213442E-2</c:v>
                </c:pt>
                <c:pt idx="1511">
                  <c:v>3.0972932189530233E-2</c:v>
                </c:pt>
                <c:pt idx="1512">
                  <c:v>3.0969640733182757E-2</c:v>
                </c:pt>
                <c:pt idx="1513">
                  <c:v>3.0967553693761474E-2</c:v>
                </c:pt>
                <c:pt idx="1514">
                  <c:v>3.0965490278402896E-2</c:v>
                </c:pt>
                <c:pt idx="1515">
                  <c:v>3.0963450487186961E-2</c:v>
                </c:pt>
                <c:pt idx="1516">
                  <c:v>3.0961434320033732E-2</c:v>
                </c:pt>
                <c:pt idx="1517">
                  <c:v>3.0959441776863272E-2</c:v>
                </c:pt>
                <c:pt idx="1518">
                  <c:v>3.0958106460605705E-2</c:v>
                </c:pt>
                <c:pt idx="1519">
                  <c:v>3.0954976103272358E-2</c:v>
                </c:pt>
                <c:pt idx="1520">
                  <c:v>3.0953061182090735E-2</c:v>
                </c:pt>
                <c:pt idx="1521">
                  <c:v>3.0951169884891883E-2</c:v>
                </c:pt>
                <c:pt idx="1522">
                  <c:v>3.0949302211835672E-2</c:v>
                </c:pt>
                <c:pt idx="1523">
                  <c:v>3.0947458162762231E-2</c:v>
                </c:pt>
                <c:pt idx="1524">
                  <c:v>3.0945637737831433E-2</c:v>
                </c:pt>
                <c:pt idx="1525">
                  <c:v>3.094384093696334E-2</c:v>
                </c:pt>
                <c:pt idx="1526">
                  <c:v>3.0942067760078018E-2</c:v>
                </c:pt>
                <c:pt idx="1527">
                  <c:v>3.0940318207255402E-2</c:v>
                </c:pt>
                <c:pt idx="1528">
                  <c:v>3.0938592278575427E-2</c:v>
                </c:pt>
                <c:pt idx="1529">
                  <c:v>3.0936889973878223E-2</c:v>
                </c:pt>
                <c:pt idx="1530">
                  <c:v>3.0935211293163789E-2</c:v>
                </c:pt>
                <c:pt idx="1531">
                  <c:v>3.0933556236831805E-2</c:v>
                </c:pt>
                <c:pt idx="1532">
                  <c:v>3.0931693670970262E-2</c:v>
                </c:pt>
                <c:pt idx="1533">
                  <c:v>3.0930089237424241E-2</c:v>
                </c:pt>
                <c:pt idx="1534">
                  <c:v>3.092850842786099E-2</c:v>
                </c:pt>
                <c:pt idx="1535">
                  <c:v>3.0926951242440381E-2</c:v>
                </c:pt>
                <c:pt idx="1536">
                  <c:v>3.0925417681002543E-2</c:v>
                </c:pt>
                <c:pt idx="1537">
                  <c:v>3.092390774362741E-2</c:v>
                </c:pt>
                <c:pt idx="1538">
                  <c:v>3.0922421430474856E-2</c:v>
                </c:pt>
                <c:pt idx="1539">
                  <c:v>3.0920958741145199E-2</c:v>
                </c:pt>
                <c:pt idx="1540">
                  <c:v>3.0919519675958185E-2</c:v>
                </c:pt>
                <c:pt idx="1541">
                  <c:v>3.0918104234833876E-2</c:v>
                </c:pt>
                <c:pt idx="1542">
                  <c:v>3.0916712417772274E-2</c:v>
                </c:pt>
                <c:pt idx="1543">
                  <c:v>3.0915344224773378E-2</c:v>
                </c:pt>
                <c:pt idx="1544">
                  <c:v>3.0917697044112735E-2</c:v>
                </c:pt>
                <c:pt idx="1545">
                  <c:v>3.0912678710963704E-2</c:v>
                </c:pt>
                <c:pt idx="1546">
                  <c:v>3.0911381390152926E-2</c:v>
                </c:pt>
                <c:pt idx="1547">
                  <c:v>3.0910107693324917E-2</c:v>
                </c:pt>
                <c:pt idx="1548">
                  <c:v>3.0908857620479679E-2</c:v>
                </c:pt>
                <c:pt idx="1549">
                  <c:v>3.090763117185702E-2</c:v>
                </c:pt>
                <c:pt idx="1550">
                  <c:v>3.0906428347297066E-2</c:v>
                </c:pt>
                <c:pt idx="1551">
                  <c:v>3.0905249146639946E-2</c:v>
                </c:pt>
                <c:pt idx="1552">
                  <c:v>3.0904093570125468E-2</c:v>
                </c:pt>
                <c:pt idx="1553">
                  <c:v>3.090296161759376E-2</c:v>
                </c:pt>
                <c:pt idx="1554">
                  <c:v>3.0901853289284631E-2</c:v>
                </c:pt>
                <c:pt idx="1555">
                  <c:v>3.0900768584958271E-2</c:v>
                </c:pt>
                <c:pt idx="1556">
                  <c:v>3.0899707504534746E-2</c:v>
                </c:pt>
                <c:pt idx="1557">
                  <c:v>3.0898670048253862E-2</c:v>
                </c:pt>
                <c:pt idx="1558">
                  <c:v>3.0897656216115621E-2</c:v>
                </c:pt>
                <c:pt idx="1559">
                  <c:v>3.0896666007880214E-2</c:v>
                </c:pt>
                <c:pt idx="1560">
                  <c:v>3.0895699423707512E-2</c:v>
                </c:pt>
                <c:pt idx="1561">
                  <c:v>3.0894756463757389E-2</c:v>
                </c:pt>
                <c:pt idx="1562">
                  <c:v>3.08938371277101E-2</c:v>
                </c:pt>
                <c:pt idx="1563">
                  <c:v>3.0892941415805453E-2</c:v>
                </c:pt>
                <c:pt idx="1564">
                  <c:v>3.089206932780364E-2</c:v>
                </c:pt>
                <c:pt idx="1565">
                  <c:v>3.0893633723696468E-2</c:v>
                </c:pt>
                <c:pt idx="1566">
                  <c:v>3.0890396024148004E-2</c:v>
                </c:pt>
                <c:pt idx="1567">
                  <c:v>3.0889594808414245E-2</c:v>
                </c:pt>
                <c:pt idx="1568">
                  <c:v>3.0888817216743192E-2</c:v>
                </c:pt>
                <c:pt idx="1569">
                  <c:v>3.0893153435982867E-2</c:v>
                </c:pt>
                <c:pt idx="1570">
                  <c:v>3.0891155079966204E-2</c:v>
                </c:pt>
                <c:pt idx="1571">
                  <c:v>3.0886626185946398E-2</c:v>
                </c:pt>
                <c:pt idx="1572">
                  <c:v>3.0885943090366297E-2</c:v>
                </c:pt>
                <c:pt idx="1573">
                  <c:v>3.0885283618928838E-2</c:v>
                </c:pt>
                <c:pt idx="1574">
                  <c:v>3.088464777147415E-2</c:v>
                </c:pt>
                <c:pt idx="1575">
                  <c:v>3.0884035548082167E-2</c:v>
                </c:pt>
                <c:pt idx="1576">
                  <c:v>3.0883446948832827E-2</c:v>
                </c:pt>
                <c:pt idx="1577">
                  <c:v>3.088288197348632E-2</c:v>
                </c:pt>
                <c:pt idx="1578">
                  <c:v>3.0882340622282456E-2</c:v>
                </c:pt>
                <c:pt idx="1579">
                  <c:v>3.0881822895061362E-2</c:v>
                </c:pt>
                <c:pt idx="1580">
                  <c:v>3.0881328791982909E-2</c:v>
                </c:pt>
                <c:pt idx="1581">
                  <c:v>3.0880858312967163E-2</c:v>
                </c:pt>
                <c:pt idx="1582">
                  <c:v>3.0880411457934187E-2</c:v>
                </c:pt>
                <c:pt idx="1583">
                  <c:v>3.0879988226883981E-2</c:v>
                </c:pt>
                <c:pt idx="1584">
                  <c:v>3.0879588619976417E-2</c:v>
                </c:pt>
                <c:pt idx="1585">
                  <c:v>3.0879212637051623E-2</c:v>
                </c:pt>
                <c:pt idx="1586">
                  <c:v>3.0884062091537601E-2</c:v>
                </c:pt>
                <c:pt idx="1587">
                  <c:v>3.0878531543550025E-2</c:v>
                </c:pt>
                <c:pt idx="1588">
                  <c:v>3.0878226432653477E-2</c:v>
                </c:pt>
                <c:pt idx="1589">
                  <c:v>3.0877944945979507E-2</c:v>
                </c:pt>
                <c:pt idx="1590">
                  <c:v>3.0877687083368244E-2</c:v>
                </c:pt>
                <c:pt idx="1591">
                  <c:v>3.087745284473975E-2</c:v>
                </c:pt>
                <c:pt idx="1592">
                  <c:v>3.0877242230253898E-2</c:v>
                </c:pt>
                <c:pt idx="1593">
                  <c:v>3.0877055239670881E-2</c:v>
                </c:pt>
                <c:pt idx="1594">
                  <c:v>3.0876891873310441E-2</c:v>
                </c:pt>
                <c:pt idx="1595">
                  <c:v>3.08767521307729E-2</c:v>
                </c:pt>
                <c:pt idx="1596">
                  <c:v>3.0876636012457936E-2</c:v>
                </c:pt>
                <c:pt idx="1597">
                  <c:v>3.0876543518205679E-2</c:v>
                </c:pt>
                <c:pt idx="1598">
                  <c:v>3.0876474647856256E-2</c:v>
                </c:pt>
                <c:pt idx="1599">
                  <c:v>3.0876429401569538E-2</c:v>
                </c:pt>
                <c:pt idx="1600">
                  <c:v>3.0876407779425463E-2</c:v>
                </c:pt>
                <c:pt idx="1601">
                  <c:v>3.0876409781264158E-2</c:v>
                </c:pt>
                <c:pt idx="1602">
                  <c:v>3.0876435407245495E-2</c:v>
                </c:pt>
                <c:pt idx="1603">
                  <c:v>3.0876484657209602E-2</c:v>
                </c:pt>
                <c:pt idx="1604">
                  <c:v>3.0876557531156479E-2</c:v>
                </c:pt>
                <c:pt idx="1605">
                  <c:v>3.0876654029245998E-2</c:v>
                </c:pt>
                <c:pt idx="1606">
                  <c:v>3.0876774151398223E-2</c:v>
                </c:pt>
                <c:pt idx="1607">
                  <c:v>3.0876917897453282E-2</c:v>
                </c:pt>
                <c:pt idx="1608">
                  <c:v>3.0877085267650983E-2</c:v>
                </c:pt>
                <c:pt idx="1609">
                  <c:v>3.0877276261911391E-2</c:v>
                </c:pt>
                <c:pt idx="1610">
                  <c:v>3.087749088031444E-2</c:v>
                </c:pt>
                <c:pt idx="1611">
                  <c:v>3.0877729122540387E-2</c:v>
                </c:pt>
                <c:pt idx="1612">
                  <c:v>3.0877990989068849E-2</c:v>
                </c:pt>
                <c:pt idx="1613">
                  <c:v>3.0878276479420208E-2</c:v>
                </c:pt>
                <c:pt idx="1614">
                  <c:v>3.0878585593834273E-2</c:v>
                </c:pt>
                <c:pt idx="1615">
                  <c:v>3.0881666625424131E-2</c:v>
                </c:pt>
                <c:pt idx="1616">
                  <c:v>3.0879274695010395E-2</c:v>
                </c:pt>
                <c:pt idx="1617">
                  <c:v>3.0882416602731055E-2</c:v>
                </c:pt>
                <c:pt idx="1618">
                  <c:v>3.0880058292197532E-2</c:v>
                </c:pt>
                <c:pt idx="1619">
                  <c:v>3.0880485527085E-2</c:v>
                </c:pt>
                <c:pt idx="1620">
                  <c:v>3.0880936385795366E-2</c:v>
                </c:pt>
                <c:pt idx="1621">
                  <c:v>3.0888210237582925E-2</c:v>
                </c:pt>
                <c:pt idx="1622">
                  <c:v>3.0882279229791365E-2</c:v>
                </c:pt>
                <c:pt idx="1623">
                  <c:v>3.0885233609039275E-2</c:v>
                </c:pt>
                <c:pt idx="1624">
                  <c:v>3.0887151128995427E-2</c:v>
                </c:pt>
                <c:pt idx="1625">
                  <c:v>3.0886361635991122E-2</c:v>
                </c:pt>
                <c:pt idx="1626">
                  <c:v>3.0886961091596277E-2</c:v>
                </c:pt>
                <c:pt idx="1627">
                  <c:v>3.0887584175340876E-2</c:v>
                </c:pt>
                <c:pt idx="1628">
                  <c:v>3.088823088717163E-2</c:v>
                </c:pt>
                <c:pt idx="1629">
                  <c:v>3.0890275254253918E-2</c:v>
                </c:pt>
                <c:pt idx="1630">
                  <c:v>3.0889595195144892E-2</c:v>
                </c:pt>
                <c:pt idx="1631">
                  <c:v>3.0890312791314045E-2</c:v>
                </c:pt>
                <c:pt idx="1632">
                  <c:v>3.0891054015542707E-2</c:v>
                </c:pt>
                <c:pt idx="1633">
                  <c:v>3.0891818867910814E-2</c:v>
                </c:pt>
                <c:pt idx="1634">
                  <c:v>3.0892607348391721E-2</c:v>
                </c:pt>
                <c:pt idx="1635">
                  <c:v>3.0893419456958782E-2</c:v>
                </c:pt>
                <c:pt idx="1636">
                  <c:v>3.0891969491424476E-2</c:v>
                </c:pt>
                <c:pt idx="1637">
                  <c:v>3.0895114558431302E-2</c:v>
                </c:pt>
                <c:pt idx="1638">
                  <c:v>3.0895997551336762E-2</c:v>
                </c:pt>
                <c:pt idx="1639">
                  <c:v>3.0898295764849593E-2</c:v>
                </c:pt>
                <c:pt idx="1640">
                  <c:v>3.0897834421486081E-2</c:v>
                </c:pt>
                <c:pt idx="1641">
                  <c:v>3.0898788298703295E-2</c:v>
                </c:pt>
                <c:pt idx="1642">
                  <c:v>3.0899765804033308E-2</c:v>
                </c:pt>
                <c:pt idx="1643">
                  <c:v>3.0902165612971544E-2</c:v>
                </c:pt>
                <c:pt idx="1644">
                  <c:v>3.0901791699085024E-2</c:v>
                </c:pt>
                <c:pt idx="1645">
                  <c:v>3.0902840088753436E-2</c:v>
                </c:pt>
                <c:pt idx="1646">
                  <c:v>3.0903912106534648E-2</c:v>
                </c:pt>
                <c:pt idx="1647">
                  <c:v>3.0905007752428659E-2</c:v>
                </c:pt>
                <c:pt idx="1648">
                  <c:v>3.0907534601365416E-2</c:v>
                </c:pt>
                <c:pt idx="1649">
                  <c:v>3.0907269928608372E-2</c:v>
                </c:pt>
                <c:pt idx="1650">
                  <c:v>3.0908436458840782E-2</c:v>
                </c:pt>
                <c:pt idx="1651">
                  <c:v>3.0909626617212638E-2</c:v>
                </c:pt>
                <c:pt idx="1652">
                  <c:v>3.0910840403697293E-2</c:v>
                </c:pt>
                <c:pt idx="1653">
                  <c:v>3.0912077818348038E-2</c:v>
                </c:pt>
                <c:pt idx="1654">
                  <c:v>3.0913338861058293E-2</c:v>
                </c:pt>
                <c:pt idx="1655">
                  <c:v>3.0914623531907992E-2</c:v>
                </c:pt>
                <c:pt idx="1656">
                  <c:v>3.0917353750519183E-2</c:v>
                </c:pt>
                <c:pt idx="1657">
                  <c:v>3.0918687479866147E-2</c:v>
                </c:pt>
                <c:pt idx="1658">
                  <c:v>3.0918619313160534E-2</c:v>
                </c:pt>
                <c:pt idx="1659">
                  <c:v>3.0919998496488077E-2</c:v>
                </c:pt>
                <c:pt idx="1660">
                  <c:v>3.092140130792842E-2</c:v>
                </c:pt>
                <c:pt idx="1661">
                  <c:v>3.0922827747508208E-2</c:v>
                </c:pt>
                <c:pt idx="1662">
                  <c:v>3.0925710578888488E-2</c:v>
                </c:pt>
                <c:pt idx="1663">
                  <c:v>3.0925751511059474E-2</c:v>
                </c:pt>
                <c:pt idx="1664">
                  <c:v>3.0927248835030952E-2</c:v>
                </c:pt>
                <c:pt idx="1665">
                  <c:v>3.0928769787115229E-2</c:v>
                </c:pt>
                <c:pt idx="1666">
                  <c:v>3.0930314367312306E-2</c:v>
                </c:pt>
                <c:pt idx="1667">
                  <c:v>3.0929677391187127E-2</c:v>
                </c:pt>
                <c:pt idx="1668">
                  <c:v>3.093347441215144E-2</c:v>
                </c:pt>
                <c:pt idx="1669">
                  <c:v>3.0935089876766853E-2</c:v>
                </c:pt>
                <c:pt idx="1670">
                  <c:v>3.0936728969495064E-2</c:v>
                </c:pt>
                <c:pt idx="1671">
                  <c:v>3.0938391690389366E-2</c:v>
                </c:pt>
                <c:pt idx="1672">
                  <c:v>3.0940078039396468E-2</c:v>
                </c:pt>
                <c:pt idx="1673">
                  <c:v>3.0944693943924406E-2</c:v>
                </c:pt>
                <c:pt idx="1674">
                  <c:v>3.0944976293312276E-2</c:v>
                </c:pt>
                <c:pt idx="1675">
                  <c:v>3.0945278855227798E-2</c:v>
                </c:pt>
                <c:pt idx="1676">
                  <c:v>3.0948518068125708E-2</c:v>
                </c:pt>
                <c:pt idx="1677">
                  <c:v>3.0948864206470361E-2</c:v>
                </c:pt>
                <c:pt idx="1678">
                  <c:v>3.0950692324340778E-2</c:v>
                </c:pt>
                <c:pt idx="1679">
                  <c:v>3.095254407029735E-2</c:v>
                </c:pt>
                <c:pt idx="1680">
                  <c:v>3.0954419444420012E-2</c:v>
                </c:pt>
                <c:pt idx="1681">
                  <c:v>3.0957786033360968E-2</c:v>
                </c:pt>
                <c:pt idx="1682">
                  <c:v>3.0958241077110316E-2</c:v>
                </c:pt>
                <c:pt idx="1683">
                  <c:v>3.0960187335677958E-2</c:v>
                </c:pt>
                <c:pt idx="1684">
                  <c:v>3.09621572223584E-2</c:v>
                </c:pt>
                <c:pt idx="1685">
                  <c:v>3.0964150737231577E-2</c:v>
                </c:pt>
                <c:pt idx="1686">
                  <c:v>3.0966167880217554E-2</c:v>
                </c:pt>
                <c:pt idx="1687">
                  <c:v>3.09664265980647E-2</c:v>
                </c:pt>
                <c:pt idx="1688">
                  <c:v>3.0970273050661135E-2</c:v>
                </c:pt>
                <c:pt idx="1689">
                  <c:v>3.0972361078145383E-2</c:v>
                </c:pt>
                <c:pt idx="1690">
                  <c:v>3.0974472733742431E-2</c:v>
                </c:pt>
                <c:pt idx="1691">
                  <c:v>3.0976608017532214E-2</c:v>
                </c:pt>
                <c:pt idx="1692">
                  <c:v>3.0980255013577374E-2</c:v>
                </c:pt>
                <c:pt idx="1693">
                  <c:v>3.0980949469556762E-2</c:v>
                </c:pt>
                <c:pt idx="1694">
                  <c:v>3.0983155637791526E-2</c:v>
                </c:pt>
                <c:pt idx="1695">
                  <c:v>3.0986879151475577E-2</c:v>
                </c:pt>
                <c:pt idx="1696">
                  <c:v>3.0987638858785971E-2</c:v>
                </c:pt>
                <c:pt idx="1697">
                  <c:v>3.0989915911492361E-2</c:v>
                </c:pt>
                <c:pt idx="1698">
                  <c:v>3.0992216592418131E-2</c:v>
                </c:pt>
                <c:pt idx="1699">
                  <c:v>3.0994540901456702E-2</c:v>
                </c:pt>
                <c:pt idx="1700">
                  <c:v>3.0996888838688008E-2</c:v>
                </c:pt>
                <c:pt idx="1701">
                  <c:v>3.099926040411205E-2</c:v>
                </c:pt>
                <c:pt idx="1702">
                  <c:v>3.1001655597675537E-2</c:v>
                </c:pt>
                <c:pt idx="1703">
                  <c:v>3.100407441943176E-2</c:v>
                </c:pt>
                <c:pt idx="1704">
                  <c:v>3.1006516869354073E-2</c:v>
                </c:pt>
                <c:pt idx="1705">
                  <c:v>3.1008982947442476E-2</c:v>
                </c:pt>
                <c:pt idx="1706">
                  <c:v>3.101147265369697E-2</c:v>
                </c:pt>
                <c:pt idx="1707">
                  <c:v>3.1013985988144199E-2</c:v>
                </c:pt>
                <c:pt idx="1708">
                  <c:v>3.1018041291543952E-2</c:v>
                </c:pt>
                <c:pt idx="1709">
                  <c:v>3.1020603790836709E-2</c:v>
                </c:pt>
                <c:pt idx="1710">
                  <c:v>3.1021667760589011E-2</c:v>
                </c:pt>
                <c:pt idx="1711">
                  <c:v>3.1024259097733875E-2</c:v>
                </c:pt>
                <c:pt idx="1712">
                  <c:v>3.1026823467810161E-2</c:v>
                </c:pt>
                <c:pt idx="1713">
                  <c:v>3.1029359273082591E-2</c:v>
                </c:pt>
                <c:pt idx="1714">
                  <c:v>3.103338174527126E-2</c:v>
                </c:pt>
                <c:pt idx="1715">
                  <c:v>3.1034345189215884E-2</c:v>
                </c:pt>
                <c:pt idx="1716">
                  <c:v>3.1036795300103392E-2</c:v>
                </c:pt>
                <c:pt idx="1717">
                  <c:v>3.1039216846107109E-2</c:v>
                </c:pt>
                <c:pt idx="1718">
                  <c:v>3.1041609827360261E-2</c:v>
                </c:pt>
                <c:pt idx="1719">
                  <c:v>3.1045480316695961E-2</c:v>
                </c:pt>
                <c:pt idx="1720">
                  <c:v>3.1046310095375063E-2</c:v>
                </c:pt>
                <c:pt idx="1721">
                  <c:v>3.1048617382163357E-2</c:v>
                </c:pt>
                <c:pt idx="1722">
                  <c:v>3.1050896104094505E-2</c:v>
                </c:pt>
                <c:pt idx="1723">
                  <c:v>3.1053146261248443E-2</c:v>
                </c:pt>
                <c:pt idx="1724">
                  <c:v>3.1055367853545235E-2</c:v>
                </c:pt>
                <c:pt idx="1725">
                  <c:v>3.1057560881064816E-2</c:v>
                </c:pt>
                <c:pt idx="1726">
                  <c:v>3.1059151782795169E-2</c:v>
                </c:pt>
                <c:pt idx="1727">
                  <c:v>3.1059786617699814E-2</c:v>
                </c:pt>
                <c:pt idx="1728">
                  <c:v>3.1061885427146052E-2</c:v>
                </c:pt>
                <c:pt idx="1729">
                  <c:v>3.106424909520733E-2</c:v>
                </c:pt>
                <c:pt idx="1730">
                  <c:v>3.106599736625526E-2</c:v>
                </c:pt>
                <c:pt idx="1731">
                  <c:v>3.106801049591823E-2</c:v>
                </c:pt>
                <c:pt idx="1732">
                  <c:v>3.1069995065626799E-2</c:v>
                </c:pt>
                <c:pt idx="1733">
                  <c:v>3.1072228173965044E-2</c:v>
                </c:pt>
                <c:pt idx="1734">
                  <c:v>3.1073878525340604E-2</c:v>
                </c:pt>
                <c:pt idx="1735">
                  <c:v>3.1075777415265904E-2</c:v>
                </c:pt>
                <c:pt idx="1736">
                  <c:v>3.1077647745236803E-2</c:v>
                </c:pt>
                <c:pt idx="1737">
                  <c:v>3.1079489515413172E-2</c:v>
                </c:pt>
                <c:pt idx="1738">
                  <c:v>3.1081302725475268E-2</c:v>
                </c:pt>
                <c:pt idx="1739">
                  <c:v>3.1083087375742835E-2</c:v>
                </c:pt>
                <c:pt idx="1740">
                  <c:v>3.1084843465976064E-2</c:v>
                </c:pt>
                <c:pt idx="1741">
                  <c:v>3.1086570996334828E-2</c:v>
                </c:pt>
                <c:pt idx="1742">
                  <c:v>3.1088750141119448E-2</c:v>
                </c:pt>
                <c:pt idx="1743">
                  <c:v>3.1089940377269087E-2</c:v>
                </c:pt>
                <c:pt idx="1744">
                  <c:v>3.1091814446408961E-2</c:v>
                </c:pt>
                <c:pt idx="1745">
                  <c:v>3.1093195518385741E-2</c:v>
                </c:pt>
                <c:pt idx="1746">
                  <c:v>3.109478024913237E-2</c:v>
                </c:pt>
                <c:pt idx="1747">
                  <c:v>3.1096556398440001E-2</c:v>
                </c:pt>
                <c:pt idx="1748">
                  <c:v>3.1097864030602551E-2</c:v>
                </c:pt>
                <c:pt idx="1749">
                  <c:v>3.1099363081485976E-2</c:v>
                </c:pt>
                <c:pt idx="1750">
                  <c:v>3.1100833572335063E-2</c:v>
                </c:pt>
                <c:pt idx="1751">
                  <c:v>3.110227550338962E-2</c:v>
                </c:pt>
                <c:pt idx="1752">
                  <c:v>3.1103688874409841E-2</c:v>
                </c:pt>
                <c:pt idx="1753">
                  <c:v>3.1105073685635531E-2</c:v>
                </c:pt>
                <c:pt idx="1754">
                  <c:v>3.1106429936746949E-2</c:v>
                </c:pt>
                <c:pt idx="1755">
                  <c:v>3.1107757627983901E-2</c:v>
                </c:pt>
                <c:pt idx="1756">
                  <c:v>3.1109056759346387E-2</c:v>
                </c:pt>
                <c:pt idx="1757">
                  <c:v>3.1110327330674536E-2</c:v>
                </c:pt>
                <c:pt idx="1758">
                  <c:v>3.111156934212822E-2</c:v>
                </c:pt>
                <c:pt idx="1759">
                  <c:v>3.1112782793627503E-2</c:v>
                </c:pt>
                <c:pt idx="1760">
                  <c:v>3.1114134624035117E-2</c:v>
                </c:pt>
                <c:pt idx="1761">
                  <c:v>3.1115286875609272E-2</c:v>
                </c:pt>
                <c:pt idx="1762">
                  <c:v>3.1116251788478877E-2</c:v>
                </c:pt>
                <c:pt idx="1763">
                  <c:v>3.1117351000160554E-2</c:v>
                </c:pt>
                <c:pt idx="1764">
                  <c:v>3.1118421652047701E-2</c:v>
                </c:pt>
                <c:pt idx="1765">
                  <c:v>3.1119463743820575E-2</c:v>
                </c:pt>
                <c:pt idx="1766">
                  <c:v>3.1120477275798919E-2</c:v>
                </c:pt>
                <c:pt idx="1767">
                  <c:v>3.1121600626651258E-2</c:v>
                </c:pt>
                <c:pt idx="1768">
                  <c:v>3.1122418659732531E-2</c:v>
                </c:pt>
                <c:pt idx="1769">
                  <c:v>3.1123346511847672E-2</c:v>
                </c:pt>
                <c:pt idx="1770">
                  <c:v>3.1124245803928474E-2</c:v>
                </c:pt>
                <c:pt idx="1771">
                  <c:v>3.112523859505778E-2</c:v>
                </c:pt>
                <c:pt idx="1772">
                  <c:v>3.1125958708386747E-2</c:v>
                </c:pt>
                <c:pt idx="1773">
                  <c:v>3.1126772320764218E-2</c:v>
                </c:pt>
                <c:pt idx="1774">
                  <c:v>3.1127557373107351E-2</c:v>
                </c:pt>
                <c:pt idx="1775">
                  <c:v>3.1128313865576018E-2</c:v>
                </c:pt>
                <c:pt idx="1776">
                  <c:v>3.1129041798010348E-2</c:v>
                </c:pt>
                <c:pt idx="1777">
                  <c:v>3.1129741170570213E-2</c:v>
                </c:pt>
                <c:pt idx="1778">
                  <c:v>3.1131897928102781E-2</c:v>
                </c:pt>
                <c:pt idx="1779">
                  <c:v>3.1131143654858917E-2</c:v>
                </c:pt>
                <c:pt idx="1780">
                  <c:v>3.1131753267539253E-2</c:v>
                </c:pt>
                <c:pt idx="1781">
                  <c:v>3.1132334320345123E-2</c:v>
                </c:pt>
                <c:pt idx="1782">
                  <c:v>3.1132886813196592E-2</c:v>
                </c:pt>
                <c:pt idx="1783">
                  <c:v>3.1133410746093659E-2</c:v>
                </c:pt>
                <c:pt idx="1784">
                  <c:v>3.1133906119036325E-2</c:v>
                </c:pt>
                <c:pt idx="1785">
                  <c:v>3.1134372932104526E-2</c:v>
                </c:pt>
                <c:pt idx="1786">
                  <c:v>3.1134811185058453E-2</c:v>
                </c:pt>
                <c:pt idx="1787">
                  <c:v>3.1135220878217851E-2</c:v>
                </c:pt>
                <c:pt idx="1788">
                  <c:v>3.1135602011342911E-2</c:v>
                </c:pt>
                <c:pt idx="1789">
                  <c:v>3.1135954584593506E-2</c:v>
                </c:pt>
                <c:pt idx="1790">
                  <c:v>3.1136278597809763E-2</c:v>
                </c:pt>
                <c:pt idx="1791">
                  <c:v>3.1136574051151555E-2</c:v>
                </c:pt>
                <c:pt idx="1792">
                  <c:v>3.1136911954137148E-2</c:v>
                </c:pt>
                <c:pt idx="1793">
                  <c:v>3.1137142127617423E-2</c:v>
                </c:pt>
                <c:pt idx="1794">
                  <c:v>3.1137343741143297E-2</c:v>
                </c:pt>
                <c:pt idx="1795">
                  <c:v>3.1137516794634834E-2</c:v>
                </c:pt>
                <c:pt idx="1796">
                  <c:v>3.1137661288251905E-2</c:v>
                </c:pt>
                <c:pt idx="1797">
                  <c:v>3.1137777221994511E-2</c:v>
                </c:pt>
                <c:pt idx="1798">
                  <c:v>3.113786459570278E-2</c:v>
                </c:pt>
                <c:pt idx="1799">
                  <c:v>3.1137923409536583E-2</c:v>
                </c:pt>
                <c:pt idx="1800">
                  <c:v>3.1137953663336049E-2</c:v>
                </c:pt>
                <c:pt idx="1801">
                  <c:v>3.1137955357181113E-2</c:v>
                </c:pt>
                <c:pt idx="1802">
                  <c:v>3.1137928491231648E-2</c:v>
                </c:pt>
                <c:pt idx="1803">
                  <c:v>3.1137873065247845E-2</c:v>
                </c:pt>
                <c:pt idx="1804">
                  <c:v>3.1141807070789174E-2</c:v>
                </c:pt>
                <c:pt idx="1805">
                  <c:v>3.1137676533417036E-2</c:v>
                </c:pt>
                <c:pt idx="1806">
                  <c:v>3.1137535427570029E-2</c:v>
                </c:pt>
                <c:pt idx="1807">
                  <c:v>3.1137365761768621E-2</c:v>
                </c:pt>
                <c:pt idx="1808">
                  <c:v>3.1137167536092747E-2</c:v>
                </c:pt>
                <c:pt idx="1809">
                  <c:v>3.1136940750382536E-2</c:v>
                </c:pt>
                <c:pt idx="1810">
                  <c:v>3.1136685404717923E-2</c:v>
                </c:pt>
                <c:pt idx="1811">
                  <c:v>3.1136401499258781E-2</c:v>
                </c:pt>
                <c:pt idx="1812">
                  <c:v>3.1136089033685366E-2</c:v>
                </c:pt>
                <c:pt idx="1813">
                  <c:v>3.1135748008237485E-2</c:v>
                </c:pt>
                <c:pt idx="1814">
                  <c:v>3.1135378422835203E-2</c:v>
                </c:pt>
                <c:pt idx="1815">
                  <c:v>3.1134980277558455E-2</c:v>
                </c:pt>
                <c:pt idx="1816">
                  <c:v>3.1134553572327306E-2</c:v>
                </c:pt>
                <c:pt idx="1817">
                  <c:v>3.1134098307061819E-2</c:v>
                </c:pt>
                <c:pt idx="1818">
                  <c:v>3.1133614481921867E-2</c:v>
                </c:pt>
                <c:pt idx="1819">
                  <c:v>3.1133102096747578E-2</c:v>
                </c:pt>
                <c:pt idx="1820">
                  <c:v>3.1132561151778759E-2</c:v>
                </c:pt>
                <c:pt idx="1821">
                  <c:v>3.1131991646695667E-2</c:v>
                </c:pt>
                <c:pt idx="1822">
                  <c:v>3.1131393581738109E-2</c:v>
                </c:pt>
                <c:pt idx="1823">
                  <c:v>3.1130766956906086E-2</c:v>
                </c:pt>
                <c:pt idx="1824">
                  <c:v>3.1130111772039726E-2</c:v>
                </c:pt>
                <c:pt idx="1825">
                  <c:v>3.1131919055855661E-2</c:v>
                </c:pt>
                <c:pt idx="1826">
                  <c:v>3.1128715722603673E-2</c:v>
                </c:pt>
                <c:pt idx="1827">
                  <c:v>3.1127974857874108E-2</c:v>
                </c:pt>
                <c:pt idx="1828">
                  <c:v>3.1127205433270078E-2</c:v>
                </c:pt>
                <c:pt idx="1829">
                  <c:v>3.1125938634684047E-2</c:v>
                </c:pt>
                <c:pt idx="1830">
                  <c:v>3.1128030460543243E-2</c:v>
                </c:pt>
                <c:pt idx="1831">
                  <c:v>3.1124725799811515E-2</c:v>
                </c:pt>
                <c:pt idx="1832">
                  <c:v>3.1123842135389879E-2</c:v>
                </c:pt>
                <c:pt idx="1833">
                  <c:v>3.1122929911173713E-2</c:v>
                </c:pt>
                <c:pt idx="1834">
                  <c:v>3.1121989126843275E-2</c:v>
                </c:pt>
                <c:pt idx="1835">
                  <c:v>3.1121019782638371E-2</c:v>
                </c:pt>
                <c:pt idx="1836">
                  <c:v>3.1120021878479065E-2</c:v>
                </c:pt>
                <c:pt idx="1837">
                  <c:v>3.1118995414365358E-2</c:v>
                </c:pt>
                <c:pt idx="1838">
                  <c:v>3.1117940390377186E-2</c:v>
                </c:pt>
                <c:pt idx="1839">
                  <c:v>3.1116856806354676E-2</c:v>
                </c:pt>
                <c:pt idx="1840">
                  <c:v>3.1115744662537637E-2</c:v>
                </c:pt>
                <c:pt idx="1841">
                  <c:v>3.111460395868626E-2</c:v>
                </c:pt>
                <c:pt idx="1842">
                  <c:v>3.1118473170597127E-2</c:v>
                </c:pt>
                <c:pt idx="1843">
                  <c:v>3.1112236871200238E-2</c:v>
                </c:pt>
                <c:pt idx="1844">
                  <c:v>3.1111010487485657E-2</c:v>
                </c:pt>
                <c:pt idx="1845">
                  <c:v>3.1109755543896611E-2</c:v>
                </c:pt>
                <c:pt idx="1846">
                  <c:v>3.1108472040433099E-2</c:v>
                </c:pt>
                <c:pt idx="1847">
                  <c:v>3.1107159976855314E-2</c:v>
                </c:pt>
                <c:pt idx="1848">
                  <c:v>3.1105819353403064E-2</c:v>
                </c:pt>
                <c:pt idx="1849">
                  <c:v>3.1104450170076348E-2</c:v>
                </c:pt>
                <c:pt idx="1850">
                  <c:v>3.110305242679523E-2</c:v>
                </c:pt>
                <c:pt idx="1851">
                  <c:v>3.1101626123559711E-2</c:v>
                </c:pt>
                <c:pt idx="1852">
                  <c:v>3.1100171260449727E-2</c:v>
                </c:pt>
                <c:pt idx="1853">
                  <c:v>3.1098687837305405E-2</c:v>
                </c:pt>
                <c:pt idx="1854">
                  <c:v>3.1097175854286618E-2</c:v>
                </c:pt>
                <c:pt idx="1855">
                  <c:v>3.109563531131343E-2</c:v>
                </c:pt>
                <c:pt idx="1856">
                  <c:v>3.1097754539806122E-2</c:v>
                </c:pt>
                <c:pt idx="1857">
                  <c:v>3.1092468545503849E-2</c:v>
                </c:pt>
                <c:pt idx="1858">
                  <c:v>3.1090842322747392E-2</c:v>
                </c:pt>
                <c:pt idx="1859">
                  <c:v>3.1089187540036534E-2</c:v>
                </c:pt>
                <c:pt idx="1860">
                  <c:v>3.1087504197371274E-2</c:v>
                </c:pt>
                <c:pt idx="1861">
                  <c:v>3.1085792294751613E-2</c:v>
                </c:pt>
                <c:pt idx="1862">
                  <c:v>3.1084051832337423E-2</c:v>
                </c:pt>
                <c:pt idx="1863">
                  <c:v>3.1082282809888895E-2</c:v>
                </c:pt>
                <c:pt idx="1864">
                  <c:v>3.1080485227485966E-2</c:v>
                </c:pt>
                <c:pt idx="1865">
                  <c:v>3.1078659085208571E-2</c:v>
                </c:pt>
                <c:pt idx="1866">
                  <c:v>3.1076804382896839E-2</c:v>
                </c:pt>
                <c:pt idx="1867">
                  <c:v>3.1074921120790577E-2</c:v>
                </c:pt>
                <c:pt idx="1868">
                  <c:v>3.1073009298649978E-2</c:v>
                </c:pt>
                <c:pt idx="1869">
                  <c:v>3.1071068916634914E-2</c:v>
                </c:pt>
                <c:pt idx="1870">
                  <c:v>3.1069099974585512E-2</c:v>
                </c:pt>
                <c:pt idx="1871">
                  <c:v>3.1067102472821517E-2</c:v>
                </c:pt>
                <c:pt idx="1872">
                  <c:v>3.1065076410863313E-2</c:v>
                </c:pt>
                <c:pt idx="1873">
                  <c:v>3.1063021789270451E-2</c:v>
                </c:pt>
                <c:pt idx="1874">
                  <c:v>3.1060938607563315E-2</c:v>
                </c:pt>
                <c:pt idx="1875">
                  <c:v>3.1058826865901779E-2</c:v>
                </c:pt>
                <c:pt idx="1876">
                  <c:v>3.1056686564365776E-2</c:v>
                </c:pt>
                <c:pt idx="1877">
                  <c:v>3.1056571399288302E-2</c:v>
                </c:pt>
                <c:pt idx="1878">
                  <c:v>3.105232028159044E-2</c:v>
                </c:pt>
                <c:pt idx="1879">
                  <c:v>3.1050094300271169E-2</c:v>
                </c:pt>
                <c:pt idx="1880">
                  <c:v>3.1047839759077434E-2</c:v>
                </c:pt>
                <c:pt idx="1881">
                  <c:v>3.1050253341579293E-2</c:v>
                </c:pt>
                <c:pt idx="1882">
                  <c:v>3.1046761008568513E-2</c:v>
                </c:pt>
                <c:pt idx="1883">
                  <c:v>3.1040904775769818E-2</c:v>
                </c:pt>
                <c:pt idx="1884">
                  <c:v>3.1038535994838412E-2</c:v>
                </c:pt>
                <c:pt idx="1885">
                  <c:v>3.1036138654032541E-2</c:v>
                </c:pt>
                <c:pt idx="1886">
                  <c:v>3.1033712753192333E-2</c:v>
                </c:pt>
                <c:pt idx="1887">
                  <c:v>3.1031258292557595E-2</c:v>
                </c:pt>
                <c:pt idx="1888">
                  <c:v>3.1028775271968456E-2</c:v>
                </c:pt>
                <c:pt idx="1889">
                  <c:v>3.1026263691424916E-2</c:v>
                </c:pt>
                <c:pt idx="1890">
                  <c:v>3.102372355100691E-2</c:v>
                </c:pt>
                <c:pt idx="1891">
                  <c:v>3.1021154850634503E-2</c:v>
                </c:pt>
                <c:pt idx="1892">
                  <c:v>3.1018557590307694E-2</c:v>
                </c:pt>
                <c:pt idx="1893">
                  <c:v>3.1015931770186356E-2</c:v>
                </c:pt>
                <c:pt idx="1894">
                  <c:v>3.101327739003068E-2</c:v>
                </c:pt>
                <c:pt idx="1895">
                  <c:v>3.1010594450000539E-2</c:v>
                </c:pt>
                <c:pt idx="1896">
                  <c:v>3.1007882950095933E-2</c:v>
                </c:pt>
                <c:pt idx="1897">
                  <c:v>3.1009695036129159E-2</c:v>
                </c:pt>
                <c:pt idx="1898">
                  <c:v>3.1002374270423516E-2</c:v>
                </c:pt>
                <c:pt idx="1899">
                  <c:v>3.0999577090735642E-2</c:v>
                </c:pt>
                <c:pt idx="1900">
                  <c:v>3.0996751351173302E-2</c:v>
                </c:pt>
                <c:pt idx="1901">
                  <c:v>3.099389705165656E-2</c:v>
                </c:pt>
                <c:pt idx="1902">
                  <c:v>3.0991014192265354E-2</c:v>
                </c:pt>
                <c:pt idx="1903">
                  <c:v>3.098810277283981E-2</c:v>
                </c:pt>
                <c:pt idx="1904">
                  <c:v>3.0985162793619736E-2</c:v>
                </c:pt>
                <c:pt idx="1905">
                  <c:v>3.0982194254445261E-2</c:v>
                </c:pt>
                <c:pt idx="1906">
                  <c:v>3.0979197155476257E-2</c:v>
                </c:pt>
                <c:pt idx="1907">
                  <c:v>3.0976171496472915E-2</c:v>
                </c:pt>
                <c:pt idx="1908">
                  <c:v>3.0973117277595108E-2</c:v>
                </c:pt>
                <c:pt idx="1909">
                  <c:v>3.0970034498842836E-2</c:v>
                </c:pt>
                <c:pt idx="1910">
                  <c:v>3.0966923160136162E-2</c:v>
                </c:pt>
                <c:pt idx="1911">
                  <c:v>3.0963783261634958E-2</c:v>
                </c:pt>
                <c:pt idx="1912">
                  <c:v>3.0960614803019482E-2</c:v>
                </c:pt>
                <c:pt idx="1913">
                  <c:v>3.0957417784609476E-2</c:v>
                </c:pt>
                <c:pt idx="1914">
                  <c:v>3.095419220640494E-2</c:v>
                </c:pt>
                <c:pt idx="1915">
                  <c:v>3.0950938068166067E-2</c:v>
                </c:pt>
                <c:pt idx="1916">
                  <c:v>3.0947655370052729E-2</c:v>
                </c:pt>
                <c:pt idx="1917">
                  <c:v>3.0944344112064925E-2</c:v>
                </c:pt>
                <c:pt idx="1918">
                  <c:v>3.0941004294202656E-2</c:v>
                </c:pt>
                <c:pt idx="1919">
                  <c:v>3.0937635916385986E-2</c:v>
                </c:pt>
                <c:pt idx="1920">
                  <c:v>3.093423897869485E-2</c:v>
                </c:pt>
                <c:pt idx="1921">
                  <c:v>3.0930813481049313E-2</c:v>
                </c:pt>
                <c:pt idx="1922">
                  <c:v>3.092735942352931E-2</c:v>
                </c:pt>
                <c:pt idx="1923">
                  <c:v>3.0923876806214778E-2</c:v>
                </c:pt>
                <c:pt idx="1924">
                  <c:v>3.0920365628945845E-2</c:v>
                </c:pt>
                <c:pt idx="1925">
                  <c:v>3.091682589172251E-2</c:v>
                </c:pt>
                <c:pt idx="1926">
                  <c:v>3.0913257594704646E-2</c:v>
                </c:pt>
                <c:pt idx="1927">
                  <c:v>3.0912866793992855E-2</c:v>
                </c:pt>
                <c:pt idx="1928">
                  <c:v>3.090603532088565E-2</c:v>
                </c:pt>
                <c:pt idx="1929">
                  <c:v>3.0903984465346923E-2</c:v>
                </c:pt>
                <c:pt idx="1930">
                  <c:v>3.0898698807568792E-2</c:v>
                </c:pt>
                <c:pt idx="1931">
                  <c:v>3.0894987710938793E-2</c:v>
                </c:pt>
                <c:pt idx="1932">
                  <c:v>3.08912480545942E-2</c:v>
                </c:pt>
                <c:pt idx="1933">
                  <c:v>3.0887479838295206E-2</c:v>
                </c:pt>
                <c:pt idx="1934">
                  <c:v>3.0886293835858947E-2</c:v>
                </c:pt>
                <c:pt idx="1935">
                  <c:v>3.0881408013598843E-2</c:v>
                </c:pt>
                <c:pt idx="1936">
                  <c:v>3.0878592222491896E-2</c:v>
                </c:pt>
                <c:pt idx="1937">
                  <c:v>3.0873654012051333E-2</c:v>
                </c:pt>
                <c:pt idx="1938">
                  <c:v>3.0869734164191698E-2</c:v>
                </c:pt>
                <c:pt idx="1939">
                  <c:v>3.086578575168808E-2</c:v>
                </c:pt>
                <c:pt idx="1940">
                  <c:v>3.0861808774460542E-2</c:v>
                </c:pt>
                <c:pt idx="1941">
                  <c:v>3.0858838264782307E-2</c:v>
                </c:pt>
                <c:pt idx="1942">
                  <c:v>3.0853769126020225E-2</c:v>
                </c:pt>
                <c:pt idx="1943">
                  <c:v>3.0849706454780801E-2</c:v>
                </c:pt>
                <c:pt idx="1944">
                  <c:v>3.0845615218817457E-2</c:v>
                </c:pt>
                <c:pt idx="1945">
                  <c:v>3.0841495418183484E-2</c:v>
                </c:pt>
                <c:pt idx="1946">
                  <c:v>3.0837347052932174E-2</c:v>
                </c:pt>
                <c:pt idx="1947">
                  <c:v>3.0833170122956943E-2</c:v>
                </c:pt>
                <c:pt idx="1948">
                  <c:v>3.0824514340759279E-2</c:v>
                </c:pt>
                <c:pt idx="1949">
                  <c:v>3.0824730569047887E-2</c:v>
                </c:pt>
                <c:pt idx="1950">
                  <c:v>3.0820467945114061E-2</c:v>
                </c:pt>
                <c:pt idx="1951">
                  <c:v>3.0817187818310554E-2</c:v>
                </c:pt>
                <c:pt idx="1952">
                  <c:v>3.0811857003261167E-2</c:v>
                </c:pt>
                <c:pt idx="1953">
                  <c:v>3.08075086853421E-2</c:v>
                </c:pt>
                <c:pt idx="1954">
                  <c:v>3.0803131802805694E-2</c:v>
                </c:pt>
                <c:pt idx="1955">
                  <c:v>3.079972776216966E-2</c:v>
                </c:pt>
                <c:pt idx="1956">
                  <c:v>3.0794292343747642E-2</c:v>
                </c:pt>
                <c:pt idx="1957">
                  <c:v>3.0789829767252641E-2</c:v>
                </c:pt>
                <c:pt idx="1958">
                  <c:v>3.0785338626140302E-2</c:v>
                </c:pt>
                <c:pt idx="1959">
                  <c:v>3.0780818920410624E-2</c:v>
                </c:pt>
                <c:pt idx="1960">
                  <c:v>3.0776270650010318E-2</c:v>
                </c:pt>
                <c:pt idx="1961">
                  <c:v>3.0771693815019319E-2</c:v>
                </c:pt>
                <c:pt idx="1962">
                  <c:v>3.0767088415384336E-2</c:v>
                </c:pt>
                <c:pt idx="1963">
                  <c:v>3.0762454451132015E-2</c:v>
                </c:pt>
                <c:pt idx="1964">
                  <c:v>3.0757791922262356E-2</c:v>
                </c:pt>
                <c:pt idx="1965">
                  <c:v>3.0753100828775359E-2</c:v>
                </c:pt>
                <c:pt idx="1966">
                  <c:v>3.074838117069767E-2</c:v>
                </c:pt>
                <c:pt idx="1967">
                  <c:v>3.0743632948002642E-2</c:v>
                </c:pt>
                <c:pt idx="1968">
                  <c:v>3.0739825924179787E-2</c:v>
                </c:pt>
                <c:pt idx="1969">
                  <c:v>3.0735018121543778E-2</c:v>
                </c:pt>
                <c:pt idx="1970">
                  <c:v>3.072921689232011E-2</c:v>
                </c:pt>
                <c:pt idx="1971">
                  <c:v>3.0724363671694732E-2</c:v>
                </c:pt>
                <c:pt idx="1972">
                  <c:v>3.0719510265138084E-2</c:v>
                </c:pt>
                <c:pt idx="1973">
                  <c:v>3.0714657568893244E-2</c:v>
                </c:pt>
                <c:pt idx="1974">
                  <c:v>3.0710768790100929E-2</c:v>
                </c:pt>
                <c:pt idx="1975">
                  <c:v>3.0704954307338994E-2</c:v>
                </c:pt>
                <c:pt idx="1976">
                  <c:v>3.0700103741949647E-2</c:v>
                </c:pt>
                <c:pt idx="1977">
                  <c:v>3.0695253886898755E-2</c:v>
                </c:pt>
                <c:pt idx="1978">
                  <c:v>3.0690404742133026E-2</c:v>
                </c:pt>
                <c:pt idx="1979">
                  <c:v>3.0681556208946859E-2</c:v>
                </c:pt>
                <c:pt idx="1980">
                  <c:v>3.0680708583510352E-2</c:v>
                </c:pt>
                <c:pt idx="1981">
                  <c:v>3.0675861569626761E-2</c:v>
                </c:pt>
                <c:pt idx="1982">
                  <c:v>3.067101526605498E-2</c:v>
                </c:pt>
                <c:pt idx="1983">
                  <c:v>3.0666169672768362E-2</c:v>
                </c:pt>
                <c:pt idx="1984">
                  <c:v>3.0661324789766908E-2</c:v>
                </c:pt>
                <c:pt idx="1985">
                  <c:v>3.0658399078669518E-2</c:v>
                </c:pt>
                <c:pt idx="1986">
                  <c:v>3.0652596013844846E-2</c:v>
                </c:pt>
                <c:pt idx="1987">
                  <c:v>3.0646794402553468E-2</c:v>
                </c:pt>
                <c:pt idx="1988">
                  <c:v>3.0642910497016285E-2</c:v>
                </c:pt>
                <c:pt idx="1989">
                  <c:v>3.0637111029250264E-2</c:v>
                </c:pt>
                <c:pt idx="1990">
                  <c:v>3.063227040803973E-2</c:v>
                </c:pt>
                <c:pt idx="1991">
                  <c:v>3.0627430497114361E-2</c:v>
                </c:pt>
                <c:pt idx="1992">
                  <c:v>3.062259129644751E-2</c:v>
                </c:pt>
                <c:pt idx="1993">
                  <c:v>3.0618709137300026E-2</c:v>
                </c:pt>
                <c:pt idx="1994">
                  <c:v>3.0612915026075882E-2</c:v>
                </c:pt>
                <c:pt idx="1995">
                  <c:v>3.0608077956317814E-2</c:v>
                </c:pt>
                <c:pt idx="1996">
                  <c:v>3.060324159684491E-2</c:v>
                </c:pt>
                <c:pt idx="1997">
                  <c:v>3.0598405947710461E-2</c:v>
                </c:pt>
                <c:pt idx="1998">
                  <c:v>3.0588899917827206E-2</c:v>
                </c:pt>
                <c:pt idx="1999">
                  <c:v>3.0588736780270409E-2</c:v>
                </c:pt>
                <c:pt idx="2000">
                  <c:v>3.0583903261991452E-2</c:v>
                </c:pt>
                <c:pt idx="2001">
                  <c:v>3.0579070453971013E-2</c:v>
                </c:pt>
                <c:pt idx="2002">
                  <c:v>3.057423835628903E-2</c:v>
                </c:pt>
                <c:pt idx="2003">
                  <c:v>3.0569406968865565E-2</c:v>
                </c:pt>
                <c:pt idx="2004">
                  <c:v>3.0565528662815922E-2</c:v>
                </c:pt>
                <c:pt idx="2005">
                  <c:v>3.0559746324927417E-2</c:v>
                </c:pt>
                <c:pt idx="2006">
                  <c:v>3.0554917068412735E-2</c:v>
                </c:pt>
                <c:pt idx="2007">
                  <c:v>3.0551039815833736E-2</c:v>
                </c:pt>
                <c:pt idx="2008">
                  <c:v>3.0545260686265507E-2</c:v>
                </c:pt>
                <c:pt idx="2009">
                  <c:v>3.0540433560606317E-2</c:v>
                </c:pt>
                <c:pt idx="2010">
                  <c:v>3.0535607145258936E-2</c:v>
                </c:pt>
                <c:pt idx="2011">
                  <c:v>3.0530781440196719E-2</c:v>
                </c:pt>
                <c:pt idx="2012">
                  <c:v>3.0525956445393021E-2</c:v>
                </c:pt>
                <c:pt idx="2013">
                  <c:v>3.0521132160954423E-2</c:v>
                </c:pt>
                <c:pt idx="2014">
                  <c:v>3.0516308586774343E-2</c:v>
                </c:pt>
                <c:pt idx="2015">
                  <c:v>3.0511485722879428E-2</c:v>
                </c:pt>
                <c:pt idx="2016">
                  <c:v>3.0506663569269676E-2</c:v>
                </c:pt>
                <c:pt idx="2017">
                  <c:v>3.0501842125971734E-2</c:v>
                </c:pt>
                <c:pt idx="2018">
                  <c:v>3.0497021392958956E-2</c:v>
                </c:pt>
                <c:pt idx="2019">
                  <c:v>3.0492201370204697E-2</c:v>
                </c:pt>
                <c:pt idx="2020">
                  <c:v>3.0488328695656985E-2</c:v>
                </c:pt>
                <c:pt idx="2021">
                  <c:v>3.0483509736245473E-2</c:v>
                </c:pt>
                <c:pt idx="2022">
                  <c:v>3.0477745563812775E-2</c:v>
                </c:pt>
                <c:pt idx="2023">
                  <c:v>3.0472928382225817E-2</c:v>
                </c:pt>
                <c:pt idx="2024">
                  <c:v>3.0468111910977314E-2</c:v>
                </c:pt>
                <c:pt idx="2025">
                  <c:v>3.0463296149987329E-2</c:v>
                </c:pt>
                <c:pt idx="2026">
                  <c:v>3.0459425595463774E-2</c:v>
                </c:pt>
                <c:pt idx="2027">
                  <c:v>3.0453666758916142E-2</c:v>
                </c:pt>
                <c:pt idx="2028">
                  <c:v>3.0448853128834941E-2</c:v>
                </c:pt>
                <c:pt idx="2029">
                  <c:v>3.0444040209012257E-2</c:v>
                </c:pt>
                <c:pt idx="2030">
                  <c:v>3.0439227999474738E-2</c:v>
                </c:pt>
                <c:pt idx="2031">
                  <c:v>3.0435359215075231E-2</c:v>
                </c:pt>
                <c:pt idx="2032">
                  <c:v>3.0429605711308483E-2</c:v>
                </c:pt>
                <c:pt idx="2033">
                  <c:v>3.0424795632679746E-2</c:v>
                </c:pt>
                <c:pt idx="2034">
                  <c:v>3.0419986264309529E-2</c:v>
                </c:pt>
                <c:pt idx="2035">
                  <c:v>3.041517760625112E-2</c:v>
                </c:pt>
                <c:pt idx="2036">
                  <c:v>3.0410369658504521E-2</c:v>
                </c:pt>
                <c:pt idx="2037">
                  <c:v>3.0405562421016441E-2</c:v>
                </c:pt>
                <c:pt idx="2038">
                  <c:v>3.0397756116080643E-2</c:v>
                </c:pt>
                <c:pt idx="2039">
                  <c:v>3.0392011277635689E-2</c:v>
                </c:pt>
                <c:pt idx="2040">
                  <c:v>3.0387207185151865E-2</c:v>
                </c:pt>
                <c:pt idx="2041">
                  <c:v>3.0381717663034991E-2</c:v>
                </c:pt>
                <c:pt idx="2042">
                  <c:v>3.0377601130160414E-2</c:v>
                </c:pt>
                <c:pt idx="2043">
                  <c:v>3.0372799167732722E-2</c:v>
                </c:pt>
                <c:pt idx="2044">
                  <c:v>3.0367997915377032E-2</c:v>
                </c:pt>
                <c:pt idx="2045">
                  <c:v>3.0362511639143719E-2</c:v>
                </c:pt>
                <c:pt idx="2046">
                  <c:v>3.0358397540641846E-2</c:v>
                </c:pt>
                <c:pt idx="2047">
                  <c:v>3.0353598418342287E-2</c:v>
                </c:pt>
                <c:pt idx="2048">
                  <c:v>3.0348800006114729E-2</c:v>
                </c:pt>
                <c:pt idx="2049">
                  <c:v>3.0344002303959172E-2</c:v>
                </c:pt>
                <c:pt idx="2050">
                  <c:v>3.0339205311795681E-2</c:v>
                </c:pt>
                <c:pt idx="2051">
                  <c:v>3.0334409029784126E-2</c:v>
                </c:pt>
                <c:pt idx="2052">
                  <c:v>3.0329613457684701E-2</c:v>
                </c:pt>
                <c:pt idx="2053">
                  <c:v>3.0323448765567917E-2</c:v>
                </c:pt>
                <c:pt idx="2054">
                  <c:v>3.0320024443701854E-2</c:v>
                </c:pt>
                <c:pt idx="2055">
                  <c:v>3.031523100165856E-2</c:v>
                </c:pt>
                <c:pt idx="2056">
                  <c:v>3.0309753651804883E-2</c:v>
                </c:pt>
                <c:pt idx="2057">
                  <c:v>3.0305646247947848E-2</c:v>
                </c:pt>
                <c:pt idx="2058">
                  <c:v>3.0300854936200494E-2</c:v>
                </c:pt>
                <c:pt idx="2059">
                  <c:v>3.029538002071952E-2</c:v>
                </c:pt>
                <c:pt idx="2060">
                  <c:v>3.0291274442602045E-2</c:v>
                </c:pt>
                <c:pt idx="2061">
                  <c:v>3.0286485261070695E-2</c:v>
                </c:pt>
                <c:pt idx="2062">
                  <c:v>3.0281696789291601E-2</c:v>
                </c:pt>
                <c:pt idx="2063">
                  <c:v>3.0276909027824317E-2</c:v>
                </c:pt>
                <c:pt idx="2064">
                  <c:v>3.0272121976189226E-2</c:v>
                </c:pt>
                <c:pt idx="2065">
                  <c:v>3.0267335634626136E-2</c:v>
                </c:pt>
                <c:pt idx="2066">
                  <c:v>3.0262550003135047E-2</c:v>
                </c:pt>
                <c:pt idx="2067">
                  <c:v>3.0257765081715959E-2</c:v>
                </c:pt>
                <c:pt idx="2068">
                  <c:v>3.0252980870368873E-2</c:v>
                </c:pt>
                <c:pt idx="2069">
                  <c:v>3.0248197369013852E-2</c:v>
                </c:pt>
                <c:pt idx="2070">
                  <c:v>3.0243414577730832E-2</c:v>
                </c:pt>
                <c:pt idx="2071">
                  <c:v>3.0238632496439877E-2</c:v>
                </c:pt>
                <c:pt idx="2072">
                  <c:v>3.0233168130120447E-2</c:v>
                </c:pt>
                <c:pt idx="2073">
                  <c:v>3.022838757025248E-2</c:v>
                </c:pt>
                <c:pt idx="2074">
                  <c:v>3.0224290512919083E-2</c:v>
                </c:pt>
                <c:pt idx="2075">
                  <c:v>3.0219511271596389E-2</c:v>
                </c:pt>
                <c:pt idx="2076">
                  <c:v>3.0214732740585504E-2</c:v>
                </c:pt>
                <c:pt idx="2077">
                  <c:v>3.020995491964662E-2</c:v>
                </c:pt>
                <c:pt idx="2078">
                  <c:v>3.0205177808619865E-2</c:v>
                </c:pt>
                <c:pt idx="2079">
                  <c:v>3.0199719122716573E-2</c:v>
                </c:pt>
                <c:pt idx="2080">
                  <c:v>3.0195625716782359E-2</c:v>
                </c:pt>
                <c:pt idx="2081">
                  <c:v>3.0190850735891672E-2</c:v>
                </c:pt>
                <c:pt idx="2082">
                  <c:v>3.0186076465152922E-2</c:v>
                </c:pt>
                <c:pt idx="2083">
                  <c:v>3.0180621025053256E-2</c:v>
                </c:pt>
                <c:pt idx="2084">
                  <c:v>3.0176530053571682E-2</c:v>
                </c:pt>
                <c:pt idx="2085">
                  <c:v>3.0171757912889063E-2</c:v>
                </c:pt>
                <c:pt idx="2086">
                  <c:v>3.0166986482118574E-2</c:v>
                </c:pt>
                <c:pt idx="2087">
                  <c:v>3.0162215761500022E-2</c:v>
                </c:pt>
                <c:pt idx="2088">
                  <c:v>3.0157445751033407E-2</c:v>
                </c:pt>
                <c:pt idx="2089">
                  <c:v>3.0152676450478921E-2</c:v>
                </c:pt>
                <c:pt idx="2090">
                  <c:v>3.0148148383797313E-2</c:v>
                </c:pt>
                <c:pt idx="2091">
                  <c:v>3.0142458911583958E-2</c:v>
                </c:pt>
                <c:pt idx="2092">
                  <c:v>3.0137691842604397E-2</c:v>
                </c:pt>
                <c:pt idx="2093">
                  <c:v>3.0132925483696837E-2</c:v>
                </c:pt>
                <c:pt idx="2094">
                  <c:v>3.0128159834861279E-2</c:v>
                </c:pt>
                <c:pt idx="2095">
                  <c:v>3.0123394895857913E-2</c:v>
                </c:pt>
                <c:pt idx="2096">
                  <c:v>3.0118630667166357E-2</c:v>
                </c:pt>
                <c:pt idx="2097">
                  <c:v>3.0113867148306994E-2</c:v>
                </c:pt>
                <c:pt idx="2098">
                  <c:v>3.0109104339519632E-2</c:v>
                </c:pt>
                <c:pt idx="2099">
                  <c:v>3.0104342240884208E-2</c:v>
                </c:pt>
                <c:pt idx="2100">
                  <c:v>3.0099580852160912E-2</c:v>
                </c:pt>
                <c:pt idx="2101">
                  <c:v>3.009482017366949E-2</c:v>
                </c:pt>
                <c:pt idx="2102">
                  <c:v>3.0090060204930325E-2</c:v>
                </c:pt>
                <c:pt idx="2103">
                  <c:v>3.0085300946502969E-2</c:v>
                </c:pt>
                <c:pt idx="2104">
                  <c:v>3.0079182943039129E-2</c:v>
                </c:pt>
                <c:pt idx="2105">
                  <c:v>3.0074425307473618E-2</c:v>
                </c:pt>
                <c:pt idx="2106">
                  <c:v>3.0069668381980108E-2</c:v>
                </c:pt>
                <c:pt idx="2107">
                  <c:v>3.0064912166478663E-2</c:v>
                </c:pt>
                <c:pt idx="2108">
                  <c:v>3.0060156660889348E-2</c:v>
                </c:pt>
                <c:pt idx="2109">
                  <c:v>3.0055401865451969E-2</c:v>
                </c:pt>
                <c:pt idx="2110">
                  <c:v>3.0050647780166528E-2</c:v>
                </c:pt>
                <c:pt idx="2111">
                  <c:v>3.004589440471328E-2</c:v>
                </c:pt>
                <c:pt idx="2112">
                  <c:v>3.0041141739332033E-2</c:v>
                </c:pt>
                <c:pt idx="2113">
                  <c:v>3.003638978418266E-2</c:v>
                </c:pt>
                <c:pt idx="2114">
                  <c:v>3.0031638538945415E-2</c:v>
                </c:pt>
                <c:pt idx="2115">
                  <c:v>3.0026888003780172E-2</c:v>
                </c:pt>
                <c:pt idx="2116">
                  <c:v>3.0024875951095709E-2</c:v>
                </c:pt>
                <c:pt idx="2117">
                  <c:v>3.0017389063505817E-2</c:v>
                </c:pt>
                <c:pt idx="2118">
                  <c:v>3.0012640658396705E-2</c:v>
                </c:pt>
                <c:pt idx="2119">
                  <c:v>3.0007892963359595E-2</c:v>
                </c:pt>
                <c:pt idx="2120">
                  <c:v>3.0003145978314549E-2</c:v>
                </c:pt>
                <c:pt idx="2121">
                  <c:v>2.9998399703421441E-2</c:v>
                </c:pt>
                <c:pt idx="2122">
                  <c:v>2.9993654138520398E-2</c:v>
                </c:pt>
                <c:pt idx="2123">
                  <c:v>2.9988909283531484E-2</c:v>
                </c:pt>
                <c:pt idx="2124">
                  <c:v>2.998416513885438E-2</c:v>
                </c:pt>
                <c:pt idx="2125">
                  <c:v>2.9979421703929532E-2</c:v>
                </c:pt>
                <c:pt idx="2126">
                  <c:v>2.9974678979156621E-2</c:v>
                </c:pt>
                <c:pt idx="2127">
                  <c:v>2.9969936964455712E-2</c:v>
                </c:pt>
                <c:pt idx="2128">
                  <c:v>2.9965195659826804E-2</c:v>
                </c:pt>
                <c:pt idx="2129">
                  <c:v>2.9960455065189961E-2</c:v>
                </c:pt>
                <c:pt idx="2130">
                  <c:v>2.9955715180465248E-2</c:v>
                </c:pt>
                <c:pt idx="2131">
                  <c:v>2.9950976005972407E-2</c:v>
                </c:pt>
                <c:pt idx="2132">
                  <c:v>2.9946237541551568E-2</c:v>
                </c:pt>
                <c:pt idx="2133">
                  <c:v>2.9941499787042858E-2</c:v>
                </c:pt>
                <c:pt idx="2134">
                  <c:v>2.9936762742526213E-2</c:v>
                </c:pt>
                <c:pt idx="2135">
                  <c:v>2.9932026408161505E-2</c:v>
                </c:pt>
                <c:pt idx="2136">
                  <c:v>2.9927290783788862E-2</c:v>
                </c:pt>
                <c:pt idx="2137">
                  <c:v>2.9923690125350788E-2</c:v>
                </c:pt>
                <c:pt idx="2138">
                  <c:v>2.9917821665099709E-2</c:v>
                </c:pt>
                <c:pt idx="2139">
                  <c:v>2.991308817094307E-2</c:v>
                </c:pt>
                <c:pt idx="2140">
                  <c:v>2.9908355386618624E-2</c:v>
                </c:pt>
                <c:pt idx="2141">
                  <c:v>2.9907239325710933E-2</c:v>
                </c:pt>
                <c:pt idx="2142">
                  <c:v>2.9901602905264557E-2</c:v>
                </c:pt>
                <c:pt idx="2143">
                  <c:v>2.9894161294317101E-2</c:v>
                </c:pt>
                <c:pt idx="2144">
                  <c:v>2.988943135028066E-2</c:v>
                </c:pt>
                <c:pt idx="2145">
                  <c:v>2.9884702116156348E-2</c:v>
                </c:pt>
                <c:pt idx="2146">
                  <c:v>2.9879973592263909E-2</c:v>
                </c:pt>
                <c:pt idx="2147">
                  <c:v>2.9875245778363535E-2</c:v>
                </c:pt>
                <c:pt idx="2148">
                  <c:v>2.987051867437529E-2</c:v>
                </c:pt>
                <c:pt idx="2149">
                  <c:v>2.9865792280459047E-2</c:v>
                </c:pt>
                <c:pt idx="2150">
                  <c:v>2.9861066596774677E-2</c:v>
                </c:pt>
                <c:pt idx="2151">
                  <c:v>2.9856341623002436E-2</c:v>
                </c:pt>
                <c:pt idx="2152">
                  <c:v>2.9851617359142324E-2</c:v>
                </c:pt>
                <c:pt idx="2153">
                  <c:v>2.9846893805434149E-2</c:v>
                </c:pt>
                <c:pt idx="2154">
                  <c:v>2.9842170961797976E-2</c:v>
                </c:pt>
                <c:pt idx="2155">
                  <c:v>2.9837448828153867E-2</c:v>
                </c:pt>
                <c:pt idx="2156">
                  <c:v>2.9832727404501824E-2</c:v>
                </c:pt>
                <c:pt idx="2157">
                  <c:v>2.9831600856430995E-2</c:v>
                </c:pt>
                <c:pt idx="2158">
                  <c:v>2.9823286687573614E-2</c:v>
                </c:pt>
                <c:pt idx="2159">
                  <c:v>2.9818567393977702E-2</c:v>
                </c:pt>
                <c:pt idx="2160">
                  <c:v>2.9813848810693599E-2</c:v>
                </c:pt>
                <c:pt idx="2161">
                  <c:v>2.9809130937321626E-2</c:v>
                </c:pt>
                <c:pt idx="2162">
                  <c:v>2.9804413773941718E-2</c:v>
                </c:pt>
                <c:pt idx="2163">
                  <c:v>2.9799697320473939E-2</c:v>
                </c:pt>
                <c:pt idx="2164">
                  <c:v>2.9794981577238033E-2</c:v>
                </c:pt>
                <c:pt idx="2165">
                  <c:v>2.9790266543994193E-2</c:v>
                </c:pt>
                <c:pt idx="2166">
                  <c:v>2.9785552220742417E-2</c:v>
                </c:pt>
                <c:pt idx="2167">
                  <c:v>2.9780838607562643E-2</c:v>
                </c:pt>
                <c:pt idx="2168">
                  <c:v>2.9776125704534806E-2</c:v>
                </c:pt>
                <c:pt idx="2169">
                  <c:v>2.9771413511419098E-2</c:v>
                </c:pt>
                <c:pt idx="2170">
                  <c:v>2.9766702028295455E-2</c:v>
                </c:pt>
                <c:pt idx="2171">
                  <c:v>2.9761991255403686E-2</c:v>
                </c:pt>
                <c:pt idx="2172">
                  <c:v>2.9757281192424045E-2</c:v>
                </c:pt>
                <c:pt idx="2173">
                  <c:v>2.9752571839356534E-2</c:v>
                </c:pt>
                <c:pt idx="2174">
                  <c:v>2.9747863196520896E-2</c:v>
                </c:pt>
                <c:pt idx="2175">
                  <c:v>2.9743155263757259E-2</c:v>
                </c:pt>
                <c:pt idx="2176">
                  <c:v>2.9738448040825816E-2</c:v>
                </c:pt>
                <c:pt idx="2177">
                  <c:v>2.9733741527966373E-2</c:v>
                </c:pt>
                <c:pt idx="2178">
                  <c:v>2.9729035725258868E-2</c:v>
                </c:pt>
                <c:pt idx="2179">
                  <c:v>2.97243306327033E-2</c:v>
                </c:pt>
                <c:pt idx="2180">
                  <c:v>2.9719626249979925E-2</c:v>
                </c:pt>
                <c:pt idx="2181">
                  <c:v>2.9714922577248615E-2</c:v>
                </c:pt>
                <c:pt idx="2182">
                  <c:v>2.9710219614749178E-2</c:v>
                </c:pt>
                <c:pt idx="2183">
                  <c:v>2.9705517362241807E-2</c:v>
                </c:pt>
                <c:pt idx="2184">
                  <c:v>2.9700815819646564E-2</c:v>
                </c:pt>
                <c:pt idx="2185">
                  <c:v>2.9696114987123323E-2</c:v>
                </c:pt>
                <c:pt idx="2186">
                  <c:v>2.9691414864752019E-2</c:v>
                </c:pt>
                <c:pt idx="2187">
                  <c:v>2.9687820802690723E-2</c:v>
                </c:pt>
                <c:pt idx="2188">
                  <c:v>2.9682016749905671E-2</c:v>
                </c:pt>
                <c:pt idx="2189">
                  <c:v>2.9678422964289908E-2</c:v>
                </c:pt>
                <c:pt idx="2190">
                  <c:v>2.9672621475267391E-2</c:v>
                </c:pt>
                <c:pt idx="2191">
                  <c:v>2.9667924903096221E-2</c:v>
                </c:pt>
                <c:pt idx="2192">
                  <c:v>2.9663229040677308E-2</c:v>
                </c:pt>
                <c:pt idx="2193">
                  <c:v>2.9662965754257975E-2</c:v>
                </c:pt>
                <c:pt idx="2194">
                  <c:v>2.9650486708288071E-2</c:v>
                </c:pt>
                <c:pt idx="2195">
                  <c:v>2.9650246495718235E-2</c:v>
                </c:pt>
                <c:pt idx="2196">
                  <c:v>2.964643822106261E-2</c:v>
                </c:pt>
                <c:pt idx="2197">
                  <c:v>2.9640860021720172E-2</c:v>
                </c:pt>
                <c:pt idx="2198">
                  <c:v>2.9636167850162209E-2</c:v>
                </c:pt>
                <c:pt idx="2199">
                  <c:v>2.9631476388889411E-2</c:v>
                </c:pt>
                <c:pt idx="2200">
                  <c:v>2.9626785637848485E-2</c:v>
                </c:pt>
                <c:pt idx="2201">
                  <c:v>2.9622979237506897E-2</c:v>
                </c:pt>
                <c:pt idx="2202">
                  <c:v>2.9617406266648771E-2</c:v>
                </c:pt>
                <c:pt idx="2203">
                  <c:v>2.9612717646489983E-2</c:v>
                </c:pt>
                <c:pt idx="2204">
                  <c:v>2.9608029736563068E-2</c:v>
                </c:pt>
                <c:pt idx="2205">
                  <c:v>2.9603342536921318E-2</c:v>
                </c:pt>
                <c:pt idx="2206">
                  <c:v>2.9598656047591376E-2</c:v>
                </c:pt>
                <c:pt idx="2207">
                  <c:v>2.9593970268466663E-2</c:v>
                </c:pt>
                <c:pt idx="2208">
                  <c:v>2.9584846172641122E-2</c:v>
                </c:pt>
                <c:pt idx="2209">
                  <c:v>2.9584600841099373E-2</c:v>
                </c:pt>
                <c:pt idx="2210">
                  <c:v>2.9579917192856797E-2</c:v>
                </c:pt>
                <c:pt idx="2211">
                  <c:v>2.957611455013609E-2</c:v>
                </c:pt>
                <c:pt idx="2212">
                  <c:v>2.9570552027173846E-2</c:v>
                </c:pt>
                <c:pt idx="2213">
                  <c:v>2.9565870509733472E-2</c:v>
                </c:pt>
                <c:pt idx="2214">
                  <c:v>2.9561189702604906E-2</c:v>
                </c:pt>
                <c:pt idx="2215">
                  <c:v>2.9557388566232579E-2</c:v>
                </c:pt>
                <c:pt idx="2216">
                  <c:v>2.9551830219096686E-2</c:v>
                </c:pt>
                <c:pt idx="2217">
                  <c:v>2.9547151542770322E-2</c:v>
                </c:pt>
                <c:pt idx="2218">
                  <c:v>2.9542473576702477E-2</c:v>
                </c:pt>
                <c:pt idx="2219">
                  <c:v>2.9537796320946441E-2</c:v>
                </c:pt>
                <c:pt idx="2220">
                  <c:v>2.9533997070272378E-2</c:v>
                </c:pt>
                <c:pt idx="2221">
                  <c:v>2.9528443940209925E-2</c:v>
                </c:pt>
                <c:pt idx="2222">
                  <c:v>2.9523768815256091E-2</c:v>
                </c:pt>
                <c:pt idx="2223">
                  <c:v>2.9519094400560775E-2</c:v>
                </c:pt>
                <c:pt idx="2224">
                  <c:v>2.9514420696123977E-2</c:v>
                </c:pt>
                <c:pt idx="2225">
                  <c:v>2.950974770199899E-2</c:v>
                </c:pt>
                <c:pt idx="2226">
                  <c:v>2.950507541813252E-2</c:v>
                </c:pt>
                <c:pt idx="2227">
                  <c:v>2.950040384457786E-2</c:v>
                </c:pt>
                <c:pt idx="2228">
                  <c:v>2.9496607617158777E-2</c:v>
                </c:pt>
                <c:pt idx="2229">
                  <c:v>2.9491937132279933E-2</c:v>
                </c:pt>
                <c:pt idx="2230">
                  <c:v>2.9486393385464993E-2</c:v>
                </c:pt>
                <c:pt idx="2231">
                  <c:v>2.9481723689661621E-2</c:v>
                </c:pt>
                <c:pt idx="2232">
                  <c:v>2.9477051752024863E-2</c:v>
                </c:pt>
                <c:pt idx="2233">
                  <c:v>2.9472377479455858E-2</c:v>
                </c:pt>
                <c:pt idx="2234">
                  <c:v>2.9468572667297188E-2</c:v>
                </c:pt>
                <c:pt idx="2235">
                  <c:v>2.9463021929174715E-2</c:v>
                </c:pt>
                <c:pt idx="2236">
                  <c:v>2.9458340651462578E-2</c:v>
                </c:pt>
                <c:pt idx="2237">
                  <c:v>2.9453657038818193E-2</c:v>
                </c:pt>
                <c:pt idx="2238">
                  <c:v>2.9448971091081688E-2</c:v>
                </c:pt>
                <c:pt idx="2239">
                  <c:v>2.9440535195073281E-2</c:v>
                </c:pt>
                <c:pt idx="2240">
                  <c:v>2.9439592190598773E-2</c:v>
                </c:pt>
                <c:pt idx="2241">
                  <c:v>2.9434899237852363E-2</c:v>
                </c:pt>
                <c:pt idx="2242">
                  <c:v>2.9430203950067124E-2</c:v>
                </c:pt>
                <c:pt idx="2243">
                  <c:v>2.9425506327269702E-2</c:v>
                </c:pt>
                <c:pt idx="2244">
                  <c:v>2.9420806369486741E-2</c:v>
                </c:pt>
                <c:pt idx="2245">
                  <c:v>2.9417835553898541E-2</c:v>
                </c:pt>
                <c:pt idx="2246">
                  <c:v>2.9412264638917218E-2</c:v>
                </c:pt>
                <c:pt idx="2247">
                  <c:v>2.9406692485931529E-2</c:v>
                </c:pt>
                <c:pt idx="2248">
                  <c:v>2.9402847275508126E-2</c:v>
                </c:pt>
                <c:pt idx="2249">
                  <c:v>2.9397271555149374E-2</c:v>
                </c:pt>
                <c:pt idx="2250">
                  <c:v>2.939255758724002E-2</c:v>
                </c:pt>
                <c:pt idx="2251">
                  <c:v>2.9387841284318483E-2</c:v>
                </c:pt>
                <c:pt idx="2252">
                  <c:v>2.9383122646358117E-2</c:v>
                </c:pt>
                <c:pt idx="2253">
                  <c:v>2.9379263001874101E-2</c:v>
                </c:pt>
                <c:pt idx="2254">
                  <c:v>2.937367836542748E-2</c:v>
                </c:pt>
                <c:pt idx="2255">
                  <c:v>2.9368952722483854E-2</c:v>
                </c:pt>
                <c:pt idx="2256">
                  <c:v>2.9364224744501399E-2</c:v>
                </c:pt>
                <c:pt idx="2257">
                  <c:v>2.9359494431480115E-2</c:v>
                </c:pt>
                <c:pt idx="2258">
                  <c:v>2.9354761783393357E-2</c:v>
                </c:pt>
                <c:pt idx="2259">
                  <c:v>2.9345604634460898E-2</c:v>
                </c:pt>
                <c:pt idx="2260">
                  <c:v>2.9345289482343162E-2</c:v>
                </c:pt>
                <c:pt idx="2261">
                  <c:v>2.9340549829299789E-2</c:v>
                </c:pt>
                <c:pt idx="2262">
                  <c:v>2.9335807841190942E-2</c:v>
                </c:pt>
                <c:pt idx="2263">
                  <c:v>2.9331919318920097E-2</c:v>
                </c:pt>
                <c:pt idx="2264">
                  <c:v>2.9326316860043278E-2</c:v>
                </c:pt>
                <c:pt idx="2265">
                  <c:v>2.9321567866924525E-2</c:v>
                </c:pt>
                <c:pt idx="2266">
                  <c:v>2.9316816538846879E-2</c:v>
                </c:pt>
                <c:pt idx="2267">
                  <c:v>2.9312916461872174E-2</c:v>
                </c:pt>
                <c:pt idx="2268">
                  <c:v>2.9307306877575101E-2</c:v>
                </c:pt>
                <c:pt idx="2269">
                  <c:v>2.9302548544407614E-2</c:v>
                </c:pt>
                <c:pt idx="2270">
                  <c:v>2.9297787876254588E-2</c:v>
                </c:pt>
                <c:pt idx="2271">
                  <c:v>2.9293024873062734E-2</c:v>
                </c:pt>
                <c:pt idx="2272">
                  <c:v>2.9288259534885341E-2</c:v>
                </c:pt>
                <c:pt idx="2273">
                  <c:v>2.928349186172241E-2</c:v>
                </c:pt>
                <c:pt idx="2274">
                  <c:v>2.9278721853520651E-2</c:v>
                </c:pt>
                <c:pt idx="2275">
                  <c:v>2.9273949510333352E-2</c:v>
                </c:pt>
                <c:pt idx="2276">
                  <c:v>2.926917483208058E-2</c:v>
                </c:pt>
                <c:pt idx="2277">
                  <c:v>2.926439781889556E-2</c:v>
                </c:pt>
                <c:pt idx="2278">
                  <c:v>2.9259618470645066E-2</c:v>
                </c:pt>
                <c:pt idx="2279">
                  <c:v>2.9254836787435679E-2</c:v>
                </c:pt>
                <c:pt idx="2280">
                  <c:v>2.925089914375123E-2</c:v>
                </c:pt>
                <c:pt idx="2281">
                  <c:v>2.9246112234861954E-2</c:v>
                </c:pt>
                <c:pt idx="2282">
                  <c:v>2.9240477727681125E-2</c:v>
                </c:pt>
                <c:pt idx="2283">
                  <c:v>2.9235686704423003E-2</c:v>
                </c:pt>
                <c:pt idx="2284">
                  <c:v>2.9230893346152698E-2</c:v>
                </c:pt>
                <c:pt idx="2285">
                  <c:v>2.9226097652896854E-2</c:v>
                </c:pt>
                <c:pt idx="2286">
                  <c:v>2.9222142663574147E-2</c:v>
                </c:pt>
                <c:pt idx="2287">
                  <c:v>2.9216499261321971E-2</c:v>
                </c:pt>
                <c:pt idx="2288">
                  <c:v>2.9211696563056222E-2</c:v>
                </c:pt>
                <c:pt idx="2289">
                  <c:v>2.9206891529751644E-2</c:v>
                </c:pt>
                <c:pt idx="2290">
                  <c:v>2.9202084161488173E-2</c:v>
                </c:pt>
                <c:pt idx="2291">
                  <c:v>2.9193532384788057E-2</c:v>
                </c:pt>
                <c:pt idx="2292">
                  <c:v>2.9192462419844745E-2</c:v>
                </c:pt>
                <c:pt idx="2293">
                  <c:v>2.9187648046571368E-2</c:v>
                </c:pt>
                <c:pt idx="2294">
                  <c:v>2.9182831338232518E-2</c:v>
                </c:pt>
                <c:pt idx="2295">
                  <c:v>2.9178012294934774E-2</c:v>
                </c:pt>
                <c:pt idx="2296">
                  <c:v>2.9173190916624847E-2</c:v>
                </c:pt>
                <c:pt idx="2297">
                  <c:v>2.9170041019151327E-2</c:v>
                </c:pt>
                <c:pt idx="2298">
                  <c:v>2.9164377509114381E-2</c:v>
                </c:pt>
                <c:pt idx="2299">
                  <c:v>2.9158712771675255E-2</c:v>
                </c:pt>
                <c:pt idx="2300">
                  <c:v>2.9154717291608456E-2</c:v>
                </c:pt>
                <c:pt idx="2301">
                  <c:v>2.9149048999972393E-2</c:v>
                </c:pt>
                <c:pt idx="2302">
                  <c:v>2.9144213611695946E-2</c:v>
                </c:pt>
                <c:pt idx="2303">
                  <c:v>2.9139375888407315E-2</c:v>
                </c:pt>
                <c:pt idx="2304">
                  <c:v>2.9134535830026564E-2</c:v>
                </c:pt>
                <c:pt idx="2305">
                  <c:v>2.913052588313203E-2</c:v>
                </c:pt>
                <c:pt idx="2306">
                  <c:v>2.9124848708388384E-2</c:v>
                </c:pt>
                <c:pt idx="2307">
                  <c:v>2.9120001645077664E-2</c:v>
                </c:pt>
                <c:pt idx="2308">
                  <c:v>2.9115152246728115E-2</c:v>
                </c:pt>
                <c:pt idx="2309">
                  <c:v>2.9110300513446319E-2</c:v>
                </c:pt>
                <c:pt idx="2310">
                  <c:v>2.9105446445099048E-2</c:v>
                </c:pt>
                <c:pt idx="2311">
                  <c:v>2.910059004181953E-2</c:v>
                </c:pt>
                <c:pt idx="2312">
                  <c:v>2.9095731303474537E-2</c:v>
                </c:pt>
                <c:pt idx="2313">
                  <c:v>2.9090870230170651E-2</c:v>
                </c:pt>
                <c:pt idx="2314">
                  <c:v>2.9081572470008865E-2</c:v>
                </c:pt>
                <c:pt idx="2315">
                  <c:v>2.9081141078526329E-2</c:v>
                </c:pt>
                <c:pt idx="2316">
                  <c:v>2.9077099293619568E-2</c:v>
                </c:pt>
                <c:pt idx="2317">
                  <c:v>2.9071402586939854E-2</c:v>
                </c:pt>
                <c:pt idx="2318">
                  <c:v>2.9066529838654986E-2</c:v>
                </c:pt>
                <c:pt idx="2319">
                  <c:v>2.9062479368089367E-2</c:v>
                </c:pt>
                <c:pt idx="2320">
                  <c:v>2.90567773370487E-2</c:v>
                </c:pt>
                <c:pt idx="2321">
                  <c:v>2.9051897583807218E-2</c:v>
                </c:pt>
                <c:pt idx="2322">
                  <c:v>2.9047015495473616E-2</c:v>
                </c:pt>
                <c:pt idx="2323">
                  <c:v>2.9042131072181121E-2</c:v>
                </c:pt>
                <c:pt idx="2324">
                  <c:v>2.9037244313956379E-2</c:v>
                </c:pt>
                <c:pt idx="2325">
                  <c:v>2.9032355220692807E-2</c:v>
                </c:pt>
                <c:pt idx="2326">
                  <c:v>2.9027463792443697E-2</c:v>
                </c:pt>
                <c:pt idx="2327">
                  <c:v>2.9022570029182404E-2</c:v>
                </c:pt>
                <c:pt idx="2328">
                  <c:v>2.9017673930908927E-2</c:v>
                </c:pt>
                <c:pt idx="2329">
                  <c:v>2.9012775497676557E-2</c:v>
                </c:pt>
                <c:pt idx="2330">
                  <c:v>2.9007874729432004E-2</c:v>
                </c:pt>
                <c:pt idx="2331">
                  <c:v>2.9002971626228558E-2</c:v>
                </c:pt>
                <c:pt idx="2332">
                  <c:v>2.8998883505173545E-2</c:v>
                </c:pt>
                <c:pt idx="2333">
                  <c:v>2.8993975169915309E-2</c:v>
                </c:pt>
                <c:pt idx="2334">
                  <c:v>2.8988248306598408E-2</c:v>
                </c:pt>
                <c:pt idx="2335">
                  <c:v>2.8983335863452808E-2</c:v>
                </c:pt>
                <c:pt idx="2336">
                  <c:v>2.8978421085215089E-2</c:v>
                </c:pt>
                <c:pt idx="2337">
                  <c:v>2.8973503972098413E-2</c:v>
                </c:pt>
                <c:pt idx="2338">
                  <c:v>2.8968584523916263E-2</c:v>
                </c:pt>
                <c:pt idx="2339">
                  <c:v>2.8964476120991733E-2</c:v>
                </c:pt>
                <c:pt idx="2340">
                  <c:v>2.8958738622595348E-2</c:v>
                </c:pt>
                <c:pt idx="2341">
                  <c:v>2.8953812169429938E-2</c:v>
                </c:pt>
                <c:pt idx="2342">
                  <c:v>2.8948883381385571E-2</c:v>
                </c:pt>
                <c:pt idx="2343">
                  <c:v>2.8944763386187233E-2</c:v>
                </c:pt>
                <c:pt idx="2344">
                  <c:v>2.8939018800127059E-2</c:v>
                </c:pt>
                <c:pt idx="2345">
                  <c:v>2.8934083007046141E-2</c:v>
                </c:pt>
                <c:pt idx="2346">
                  <c:v>2.8929144878979685E-2</c:v>
                </c:pt>
                <c:pt idx="2347">
                  <c:v>2.8924204415901045E-2</c:v>
                </c:pt>
                <c:pt idx="2348">
                  <c:v>2.8919261617836867E-2</c:v>
                </c:pt>
                <c:pt idx="2349">
                  <c:v>2.8914316484813796E-2</c:v>
                </c:pt>
                <c:pt idx="2350">
                  <c:v>2.8905733973925152E-2</c:v>
                </c:pt>
                <c:pt idx="2351">
                  <c:v>2.889997708448E-2</c:v>
                </c:pt>
                <c:pt idx="2352">
                  <c:v>2.8895024740984709E-2</c:v>
                </c:pt>
                <c:pt idx="2353">
                  <c:v>2.8890070062557172E-2</c:v>
                </c:pt>
                <c:pt idx="2354">
                  <c:v>2.8885113049357258E-2</c:v>
                </c:pt>
                <c:pt idx="2355">
                  <c:v>2.8880153701624778E-2</c:v>
                </c:pt>
                <c:pt idx="2356">
                  <c:v>2.8875192019039986E-2</c:v>
                </c:pt>
                <c:pt idx="2357">
                  <c:v>2.8870228001602882E-2</c:v>
                </c:pt>
                <c:pt idx="2358">
                  <c:v>2.8865261649393403E-2</c:v>
                </c:pt>
                <c:pt idx="2359">
                  <c:v>2.8860292962731293E-2</c:v>
                </c:pt>
                <c:pt idx="2360">
                  <c:v>2.8855321941056999E-2</c:v>
                </c:pt>
                <c:pt idx="2361">
                  <c:v>2.885034858461033E-2</c:v>
                </c:pt>
                <c:pt idx="2362">
                  <c:v>2.8845372893471222E-2</c:v>
                </c:pt>
                <c:pt idx="2363">
                  <c:v>2.8840394867799546E-2</c:v>
                </c:pt>
                <c:pt idx="2364">
                  <c:v>2.8833991118109026E-2</c:v>
                </c:pt>
                <c:pt idx="2365">
                  <c:v>2.8829007755826197E-2</c:v>
                </c:pt>
                <c:pt idx="2366">
                  <c:v>2.8824022058691057E-2</c:v>
                </c:pt>
                <c:pt idx="2367">
                  <c:v>2.8819034026783541E-2</c:v>
                </c:pt>
                <c:pt idx="2368">
                  <c:v>2.8814043660023714E-2</c:v>
                </c:pt>
                <c:pt idx="2369">
                  <c:v>2.8809050958811255E-2</c:v>
                </c:pt>
                <c:pt idx="2370">
                  <c:v>2.8804055922586613E-2</c:v>
                </c:pt>
                <c:pt idx="2371">
                  <c:v>2.8799058551669532E-2</c:v>
                </c:pt>
                <c:pt idx="2372">
                  <c:v>2.8794058846060011E-2</c:v>
                </c:pt>
                <c:pt idx="2373">
                  <c:v>2.8789056805678115E-2</c:v>
                </c:pt>
                <c:pt idx="2374">
                  <c:v>2.8784052430603779E-2</c:v>
                </c:pt>
                <c:pt idx="2375">
                  <c:v>2.8779045720597196E-2</c:v>
                </c:pt>
                <c:pt idx="2376">
                  <c:v>2.8776412673856555E-2</c:v>
                </c:pt>
                <c:pt idx="2377">
                  <c:v>2.876902529674652E-2</c:v>
                </c:pt>
                <c:pt idx="2378">
                  <c:v>2.8764011582582683E-2</c:v>
                </c:pt>
                <c:pt idx="2379">
                  <c:v>2.8758995533886278E-2</c:v>
                </c:pt>
                <c:pt idx="2380">
                  <c:v>2.8753977150257626E-2</c:v>
                </c:pt>
                <c:pt idx="2381">
                  <c:v>2.8748956431936534E-2</c:v>
                </c:pt>
                <c:pt idx="2382">
                  <c:v>2.8743933378763131E-2</c:v>
                </c:pt>
                <c:pt idx="2383">
                  <c:v>2.8738907991057161E-2</c:v>
                </c:pt>
                <c:pt idx="2384">
                  <c:v>2.8733880268498879E-2</c:v>
                </c:pt>
                <c:pt idx="2385">
                  <c:v>2.8728850211168222E-2</c:v>
                </c:pt>
                <c:pt idx="2386">
                  <c:v>2.8723817819065189E-2</c:v>
                </c:pt>
                <c:pt idx="2387">
                  <c:v>2.8718783092269717E-2</c:v>
                </c:pt>
                <c:pt idx="2388">
                  <c:v>2.871374603070187E-2</c:v>
                </c:pt>
                <c:pt idx="2389">
                  <c:v>2.8708706634361647E-2</c:v>
                </c:pt>
                <c:pt idx="2390">
                  <c:v>2.8703664903249049E-2</c:v>
                </c:pt>
                <c:pt idx="2391">
                  <c:v>2.8698620837683819E-2</c:v>
                </c:pt>
                <c:pt idx="2392">
                  <c:v>2.8693574437186342E-2</c:v>
                </c:pt>
                <c:pt idx="2393">
                  <c:v>2.8688525701756618E-2</c:v>
                </c:pt>
                <c:pt idx="2394">
                  <c:v>2.8683474631874262E-2</c:v>
                </c:pt>
                <c:pt idx="2395">
                  <c:v>2.8678421227139594E-2</c:v>
                </c:pt>
                <c:pt idx="2396">
                  <c:v>2.8673365487632552E-2</c:v>
                </c:pt>
                <c:pt idx="2397">
                  <c:v>2.8669144612303299E-2</c:v>
                </c:pt>
                <c:pt idx="2398">
                  <c:v>2.8663247004461212E-2</c:v>
                </c:pt>
                <c:pt idx="2399">
                  <c:v>2.8658184260716979E-2</c:v>
                </c:pt>
                <c:pt idx="2400">
                  <c:v>2.8653119182200371E-2</c:v>
                </c:pt>
                <c:pt idx="2401">
                  <c:v>2.8645155056041816E-2</c:v>
                </c:pt>
                <c:pt idx="2402">
                  <c:v>2.8643811852386847E-2</c:v>
                </c:pt>
                <c:pt idx="2403">
                  <c:v>2.8637909938336037E-2</c:v>
                </c:pt>
                <c:pt idx="2404">
                  <c:v>2.8632835520889799E-2</c:v>
                </c:pt>
                <c:pt idx="2405">
                  <c:v>2.8627758768831058E-2</c:v>
                </c:pt>
                <c:pt idx="2406">
                  <c:v>2.8622679681840069E-2</c:v>
                </c:pt>
                <c:pt idx="2407">
                  <c:v>2.8617598260076704E-2</c:v>
                </c:pt>
                <c:pt idx="2408">
                  <c:v>2.8612514503700837E-2</c:v>
                </c:pt>
                <c:pt idx="2409">
                  <c:v>2.8607428412712466E-2</c:v>
                </c:pt>
                <c:pt idx="2410">
                  <c:v>2.8602339986631975E-2</c:v>
                </c:pt>
                <c:pt idx="2411">
                  <c:v>2.8597249226018917E-2</c:v>
                </c:pt>
                <c:pt idx="2412">
                  <c:v>2.8592156130633484E-2</c:v>
                </c:pt>
                <c:pt idx="2413">
                  <c:v>2.8587060700715483E-2</c:v>
                </c:pt>
                <c:pt idx="2414">
                  <c:v>2.8585044344849209E-2</c:v>
                </c:pt>
                <c:pt idx="2415">
                  <c:v>2.8576862836002803E-2</c:v>
                </c:pt>
                <c:pt idx="2416">
                  <c:v>2.8571760401767676E-2</c:v>
                </c:pt>
                <c:pt idx="2417">
                  <c:v>2.8566655632760174E-2</c:v>
                </c:pt>
                <c:pt idx="2418">
                  <c:v>2.8561548528740488E-2</c:v>
                </c:pt>
                <c:pt idx="2419">
                  <c:v>2.8556439090188235E-2</c:v>
                </c:pt>
                <c:pt idx="2420">
                  <c:v>2.8551327316943542E-2</c:v>
                </c:pt>
                <c:pt idx="2421">
                  <c:v>2.854621320900641E-2</c:v>
                </c:pt>
                <c:pt idx="2422">
                  <c:v>2.8541096766137031E-2</c:v>
                </c:pt>
                <c:pt idx="2423">
                  <c:v>2.8535977988575212E-2</c:v>
                </c:pt>
                <c:pt idx="2424">
                  <c:v>2.853085687640089E-2</c:v>
                </c:pt>
                <c:pt idx="2425">
                  <c:v>2.852573342929432E-2</c:v>
                </c:pt>
                <c:pt idx="2426">
                  <c:v>2.8520607647495311E-2</c:v>
                </c:pt>
                <c:pt idx="2427">
                  <c:v>2.8515479531083798E-2</c:v>
                </c:pt>
                <c:pt idx="2428">
                  <c:v>2.8512636114801371E-2</c:v>
                </c:pt>
                <c:pt idx="2429">
                  <c:v>2.8505216293863711E-2</c:v>
                </c:pt>
                <c:pt idx="2430">
                  <c:v>2.8500081173215008E-2</c:v>
                </c:pt>
                <c:pt idx="2431">
                  <c:v>2.8494943717713994E-2</c:v>
                </c:pt>
                <c:pt idx="2432">
                  <c:v>2.8489803927600477E-2</c:v>
                </c:pt>
                <c:pt idx="2433">
                  <c:v>2.8484661802554712E-2</c:v>
                </c:pt>
                <c:pt idx="2434">
                  <c:v>2.8479517342896443E-2</c:v>
                </c:pt>
                <c:pt idx="2435">
                  <c:v>2.8474370548545735E-2</c:v>
                </c:pt>
                <c:pt idx="2436">
                  <c:v>2.8469221419342716E-2</c:v>
                </c:pt>
                <c:pt idx="2437">
                  <c:v>2.8464069955447258E-2</c:v>
                </c:pt>
                <c:pt idx="2438">
                  <c:v>2.8458916156939296E-2</c:v>
                </c:pt>
                <c:pt idx="2439">
                  <c:v>2.8453760023499086E-2</c:v>
                </c:pt>
                <c:pt idx="2440">
                  <c:v>2.8448601555366437E-2</c:v>
                </c:pt>
                <c:pt idx="2441">
                  <c:v>2.8443440752541349E-2</c:v>
                </c:pt>
                <c:pt idx="2442">
                  <c:v>2.8438277614943885E-2</c:v>
                </c:pt>
                <c:pt idx="2443">
                  <c:v>2.8433112142574046E-2</c:v>
                </c:pt>
                <c:pt idx="2444">
                  <c:v>2.8427944335511768E-2</c:v>
                </c:pt>
                <c:pt idx="2445">
                  <c:v>2.842277419375705E-2</c:v>
                </c:pt>
                <c:pt idx="2446">
                  <c:v>2.8417601717309893E-2</c:v>
                </c:pt>
                <c:pt idx="2447">
                  <c:v>2.8412426905930488E-2</c:v>
                </c:pt>
                <c:pt idx="2448">
                  <c:v>2.840724975993858E-2</c:v>
                </c:pt>
                <c:pt idx="2449">
                  <c:v>2.8402830579290494E-2</c:v>
                </c:pt>
                <c:pt idx="2450">
                  <c:v>2.8396888463717573E-2</c:v>
                </c:pt>
                <c:pt idx="2451">
                  <c:v>2.8391704313488475E-2</c:v>
                </c:pt>
                <c:pt idx="2452">
                  <c:v>2.8386517828566937E-2</c:v>
                </c:pt>
                <c:pt idx="2453">
                  <c:v>2.8384320896586601E-2</c:v>
                </c:pt>
                <c:pt idx="2454">
                  <c:v>2.8378380065403608E-2</c:v>
                </c:pt>
                <c:pt idx="2455">
                  <c:v>2.8370944365008199E-2</c:v>
                </c:pt>
                <c:pt idx="2456">
                  <c:v>2.8365748541316904E-2</c:v>
                </c:pt>
                <c:pt idx="2457">
                  <c:v>2.8360550382613425E-2</c:v>
                </c:pt>
                <c:pt idx="2458">
                  <c:v>2.8355349889217507E-2</c:v>
                </c:pt>
                <c:pt idx="2459">
                  <c:v>2.835014706112915E-2</c:v>
                </c:pt>
                <c:pt idx="2460">
                  <c:v>2.8344941898108544E-2</c:v>
                </c:pt>
                <c:pt idx="2461">
                  <c:v>2.8339734400635308E-2</c:v>
                </c:pt>
                <c:pt idx="2462">
                  <c:v>2.833452456830976E-2</c:v>
                </c:pt>
                <c:pt idx="2463">
                  <c:v>2.8329312401211837E-2</c:v>
                </c:pt>
                <c:pt idx="2464">
                  <c:v>2.832409789950141E-2</c:v>
                </c:pt>
                <c:pt idx="2465">
                  <c:v>2.83188810627788E-2</c:v>
                </c:pt>
                <c:pt idx="2466">
                  <c:v>2.8313661891523623E-2</c:v>
                </c:pt>
                <c:pt idx="2467">
                  <c:v>2.8308440385576006E-2</c:v>
                </c:pt>
                <c:pt idx="2468">
                  <c:v>2.8303216544776078E-2</c:v>
                </c:pt>
                <c:pt idx="2469">
                  <c:v>2.8300945336802386E-2</c:v>
                </c:pt>
                <c:pt idx="2470">
                  <c:v>2.8292761859098903E-2</c:v>
                </c:pt>
                <c:pt idx="2471">
                  <c:v>2.8287531014061784E-2</c:v>
                </c:pt>
                <c:pt idx="2472">
                  <c:v>2.8282297834332226E-2</c:v>
                </c:pt>
                <c:pt idx="2473">
                  <c:v>2.8277062319830293E-2</c:v>
                </c:pt>
                <c:pt idx="2474">
                  <c:v>2.8271824470795792E-2</c:v>
                </c:pt>
                <c:pt idx="2475">
                  <c:v>2.8266584286829044E-2</c:v>
                </c:pt>
                <c:pt idx="2476">
                  <c:v>2.826134176808992E-2</c:v>
                </c:pt>
                <c:pt idx="2477">
                  <c:v>2.8256096914818229E-2</c:v>
                </c:pt>
                <c:pt idx="2478">
                  <c:v>2.8250849726774163E-2</c:v>
                </c:pt>
                <c:pt idx="2479">
                  <c:v>2.8245600203797849E-2</c:v>
                </c:pt>
                <c:pt idx="2480">
                  <c:v>2.8240348346209032E-2</c:v>
                </c:pt>
                <c:pt idx="2481">
                  <c:v>2.8235094154007712E-2</c:v>
                </c:pt>
                <c:pt idx="2482">
                  <c:v>2.8229837626874144E-2</c:v>
                </c:pt>
                <c:pt idx="2483">
                  <c:v>2.8224578765048136E-2</c:v>
                </c:pt>
                <c:pt idx="2484">
                  <c:v>2.8219317568529689E-2</c:v>
                </c:pt>
                <c:pt idx="2485">
                  <c:v>2.8214054037398739E-2</c:v>
                </c:pt>
                <c:pt idx="2486">
                  <c:v>2.8208788171335542E-2</c:v>
                </c:pt>
                <c:pt idx="2487">
                  <c:v>2.8203519970579904E-2</c:v>
                </c:pt>
                <c:pt idx="2488">
                  <c:v>2.8198249435211764E-2</c:v>
                </c:pt>
                <c:pt idx="2489">
                  <c:v>2.8192976564991312E-2</c:v>
                </c:pt>
                <c:pt idx="2490">
                  <c:v>2.8187701359998485E-2</c:v>
                </c:pt>
                <c:pt idx="2491">
                  <c:v>2.8182429200249715E-2</c:v>
                </c:pt>
                <c:pt idx="2492">
                  <c:v>2.8177167117720003E-2</c:v>
                </c:pt>
                <c:pt idx="2493">
                  <c:v>2.8171915154695526E-2</c:v>
                </c:pt>
                <c:pt idx="2494">
                  <c:v>2.816667331101641E-2</c:v>
                </c:pt>
                <c:pt idx="2495">
                  <c:v>2.81614415870024E-2</c:v>
                </c:pt>
                <c:pt idx="2496">
                  <c:v>2.8156219982653496E-2</c:v>
                </c:pt>
                <c:pt idx="2497">
                  <c:v>2.8151008497649954E-2</c:v>
                </c:pt>
                <c:pt idx="2498">
                  <c:v>2.8145807132231582E-2</c:v>
                </c:pt>
                <c:pt idx="2499">
                  <c:v>2.8141334132714135E-2</c:v>
                </c:pt>
                <c:pt idx="2500">
                  <c:v>2.8135434759990474E-2</c:v>
                </c:pt>
                <c:pt idx="2501">
                  <c:v>2.8130986164951466E-2</c:v>
                </c:pt>
                <c:pt idx="2502">
                  <c:v>2.8125102865770302E-2</c:v>
                </c:pt>
                <c:pt idx="2503">
                  <c:v>2.811995209803797E-2</c:v>
                </c:pt>
                <c:pt idx="2504">
                  <c:v>2.8114811449730936E-2</c:v>
                </c:pt>
                <c:pt idx="2505">
                  <c:v>2.8113338381556829E-2</c:v>
                </c:pt>
                <c:pt idx="2506">
                  <c:v>2.8100909272401609E-2</c:v>
                </c:pt>
                <c:pt idx="2507">
                  <c:v>2.8100185171622272E-2</c:v>
                </c:pt>
                <c:pt idx="2508">
                  <c:v>2.8095819608191519E-2</c:v>
                </c:pt>
                <c:pt idx="2509">
                  <c:v>2.8089999143841027E-2</c:v>
                </c:pt>
                <c:pt idx="2510">
                  <c:v>2.80849213118195E-2</c:v>
                </c:pt>
                <c:pt idx="2511">
                  <c:v>2.8079853601061799E-2</c:v>
                </c:pt>
                <c:pt idx="2512">
                  <c:v>2.8074796011541281E-2</c:v>
                </c:pt>
                <c:pt idx="2513">
                  <c:v>2.8070482692865717E-2</c:v>
                </c:pt>
                <c:pt idx="2514">
                  <c:v>2.8064711196158498E-2</c:v>
                </c:pt>
                <c:pt idx="2515">
                  <c:v>2.805968397032288E-2</c:v>
                </c:pt>
                <c:pt idx="2516">
                  <c:v>2.8054666865804379E-2</c:v>
                </c:pt>
                <c:pt idx="2517">
                  <c:v>2.8049659882416478E-2</c:v>
                </c:pt>
                <c:pt idx="2518">
                  <c:v>2.8044663020319049E-2</c:v>
                </c:pt>
                <c:pt idx="2519">
                  <c:v>2.8035358796074661E-2</c:v>
                </c:pt>
                <c:pt idx="2520">
                  <c:v>2.8034699659809093E-2</c:v>
                </c:pt>
                <c:pt idx="2521">
                  <c:v>2.8029733161423209E-2</c:v>
                </c:pt>
                <c:pt idx="2522">
                  <c:v>2.8024776784221217E-2</c:v>
                </c:pt>
                <c:pt idx="2523">
                  <c:v>2.8020568019611058E-2</c:v>
                </c:pt>
                <c:pt idx="2524">
                  <c:v>2.8014894393555423E-2</c:v>
                </c:pt>
                <c:pt idx="2525">
                  <c:v>2.8009968380064976E-2</c:v>
                </c:pt>
                <c:pt idx="2526">
                  <c:v>2.8005052487785065E-2</c:v>
                </c:pt>
                <c:pt idx="2527">
                  <c:v>2.8000885568681966E-2</c:v>
                </c:pt>
                <c:pt idx="2528">
                  <c:v>2.7995251066883498E-2</c:v>
                </c:pt>
                <c:pt idx="2529">
                  <c:v>2.7990365538288486E-2</c:v>
                </c:pt>
                <c:pt idx="2530">
                  <c:v>2.7985490130930657E-2</c:v>
                </c:pt>
                <c:pt idx="2531">
                  <c:v>2.7980624844783364E-2</c:v>
                </c:pt>
                <c:pt idx="2532">
                  <c:v>2.7975769679846607E-2</c:v>
                </c:pt>
                <c:pt idx="2533">
                  <c:v>2.7970924636120387E-2</c:v>
                </c:pt>
                <c:pt idx="2534">
                  <c:v>2.7966089713578057E-2</c:v>
                </c:pt>
                <c:pt idx="2535">
                  <c:v>2.796126491227291E-2</c:v>
                </c:pt>
                <c:pt idx="2536">
                  <c:v>2.7956450232204944E-2</c:v>
                </c:pt>
                <c:pt idx="2537">
                  <c:v>2.7951645673320868E-2</c:v>
                </c:pt>
                <c:pt idx="2538">
                  <c:v>2.7946851235673975E-2</c:v>
                </c:pt>
                <c:pt idx="2539">
                  <c:v>2.7942066919184327E-2</c:v>
                </c:pt>
                <c:pt idx="2540">
                  <c:v>2.7938036092138852E-2</c:v>
                </c:pt>
                <c:pt idx="2541">
                  <c:v>2.7933272371460927E-2</c:v>
                </c:pt>
                <c:pt idx="2542">
                  <c:v>2.7927774697085184E-2</c:v>
                </c:pt>
                <c:pt idx="2543">
                  <c:v>2.7923030865437681E-2</c:v>
                </c:pt>
                <c:pt idx="2544">
                  <c:v>2.7918297155000715E-2</c:v>
                </c:pt>
                <c:pt idx="2545">
                  <c:v>2.7913573565800931E-2</c:v>
                </c:pt>
                <c:pt idx="2546">
                  <c:v>2.7909605598779308E-2</c:v>
                </c:pt>
                <c:pt idx="2547">
                  <c:v>2.790415675092639E-2</c:v>
                </c:pt>
                <c:pt idx="2548">
                  <c:v>2.7899463525278279E-2</c:v>
                </c:pt>
                <c:pt idx="2549">
                  <c:v>2.7894780420840704E-2</c:v>
                </c:pt>
                <c:pt idx="2550">
                  <c:v>2.7890107437613665E-2</c:v>
                </c:pt>
                <c:pt idx="2551">
                  <c:v>2.7881954609680903E-2</c:v>
                </c:pt>
                <c:pt idx="2552">
                  <c:v>2.788079183471126E-2</c:v>
                </c:pt>
                <c:pt idx="2553">
                  <c:v>2.787614921506254E-2</c:v>
                </c:pt>
                <c:pt idx="2554">
                  <c:v>2.7871516716597711E-2</c:v>
                </c:pt>
                <c:pt idx="2555">
                  <c:v>2.7866894339316772E-2</c:v>
                </c:pt>
                <c:pt idx="2556">
                  <c:v>2.786228208324637E-2</c:v>
                </c:pt>
                <c:pt idx="2557">
                  <c:v>2.7859179002584611E-2</c:v>
                </c:pt>
                <c:pt idx="2558">
                  <c:v>2.785383779262629E-2</c:v>
                </c:pt>
                <c:pt idx="2559">
                  <c:v>2.7848506042111865E-2</c:v>
                </c:pt>
                <c:pt idx="2560">
                  <c:v>2.7844684866729086E-2</c:v>
                </c:pt>
                <c:pt idx="2561">
                  <c:v>2.7839372620599434E-2</c:v>
                </c:pt>
                <c:pt idx="2562">
                  <c:v>2.7834821091605733E-2</c:v>
                </c:pt>
                <c:pt idx="2563">
                  <c:v>2.7830279683795922E-2</c:v>
                </c:pt>
                <c:pt idx="2564">
                  <c:v>2.7825748397170003E-2</c:v>
                </c:pt>
                <c:pt idx="2565">
                  <c:v>2.7821979687312481E-2</c:v>
                </c:pt>
                <c:pt idx="2566">
                  <c:v>2.7816716187469837E-2</c:v>
                </c:pt>
                <c:pt idx="2567">
                  <c:v>2.781221526439559E-2</c:v>
                </c:pt>
                <c:pt idx="2568">
                  <c:v>2.7807724462478589E-2</c:v>
                </c:pt>
                <c:pt idx="2569">
                  <c:v>2.7803243781745479E-2</c:v>
                </c:pt>
                <c:pt idx="2570">
                  <c:v>2.779877322219626E-2</c:v>
                </c:pt>
                <c:pt idx="2571">
                  <c:v>2.7794312783777642E-2</c:v>
                </c:pt>
                <c:pt idx="2572">
                  <c:v>2.7789862466596205E-2</c:v>
                </c:pt>
                <c:pt idx="2573">
                  <c:v>2.7785422270518723E-2</c:v>
                </c:pt>
                <c:pt idx="2574">
                  <c:v>2.777695334655661E-2</c:v>
                </c:pt>
                <c:pt idx="2575">
                  <c:v>2.7776572241915432E-2</c:v>
                </c:pt>
                <c:pt idx="2576">
                  <c:v>2.7772919029795951E-2</c:v>
                </c:pt>
                <c:pt idx="2577">
                  <c:v>2.7767762697967768E-2</c:v>
                </c:pt>
                <c:pt idx="2578">
                  <c:v>2.7763373107756451E-2</c:v>
                </c:pt>
                <c:pt idx="2579">
                  <c:v>2.7759751412539391E-2</c:v>
                </c:pt>
                <c:pt idx="2580">
                  <c:v>2.7754624290805552E-2</c:v>
                </c:pt>
                <c:pt idx="2581">
                  <c:v>2.7750265064065971E-2</c:v>
                </c:pt>
                <c:pt idx="2582">
                  <c:v>2.7745915958430345E-2</c:v>
                </c:pt>
                <c:pt idx="2583">
                  <c:v>2.7741576974031901E-2</c:v>
                </c:pt>
                <c:pt idx="2584">
                  <c:v>2.7737248110790702E-2</c:v>
                </c:pt>
                <c:pt idx="2585">
                  <c:v>2.7732929368653458E-2</c:v>
                </c:pt>
                <c:pt idx="2586">
                  <c:v>2.7728620747726751E-2</c:v>
                </c:pt>
                <c:pt idx="2587">
                  <c:v>2.7724322247930644E-2</c:v>
                </c:pt>
                <c:pt idx="2588">
                  <c:v>2.7720033869318428E-2</c:v>
                </c:pt>
                <c:pt idx="2589">
                  <c:v>2.7715755611783521E-2</c:v>
                </c:pt>
                <c:pt idx="2590">
                  <c:v>2.7711487475432506E-2</c:v>
                </c:pt>
                <c:pt idx="2591">
                  <c:v>2.7707229460265381E-2</c:v>
                </c:pt>
                <c:pt idx="2592">
                  <c:v>2.7703744424731891E-2</c:v>
                </c:pt>
                <c:pt idx="2593">
                  <c:v>2.7699507048761784E-2</c:v>
                </c:pt>
                <c:pt idx="2594">
                  <c:v>2.7694516141520964E-2</c:v>
                </c:pt>
                <c:pt idx="2595">
                  <c:v>2.7690298610929531E-2</c:v>
                </c:pt>
                <c:pt idx="2596">
                  <c:v>2.7686091201495344E-2</c:v>
                </c:pt>
                <c:pt idx="2597">
                  <c:v>2.7681893913138467E-2</c:v>
                </c:pt>
                <c:pt idx="2598">
                  <c:v>2.7678471998540122E-2</c:v>
                </c:pt>
                <c:pt idx="2599">
                  <c:v>2.7673529699923094E-2</c:v>
                </c:pt>
                <c:pt idx="2600">
                  <c:v>2.7669362775037953E-2</c:v>
                </c:pt>
                <c:pt idx="2601">
                  <c:v>2.7665205971283413E-2</c:v>
                </c:pt>
                <c:pt idx="2602">
                  <c:v>2.7661059288659473E-2</c:v>
                </c:pt>
                <c:pt idx="2603">
                  <c:v>2.7657689997540036E-2</c:v>
                </c:pt>
                <c:pt idx="2604">
                  <c:v>2.7652796286830039E-2</c:v>
                </c:pt>
                <c:pt idx="2605">
                  <c:v>2.7648679967624545E-2</c:v>
                </c:pt>
                <c:pt idx="2606">
                  <c:v>2.7644573769549652E-2</c:v>
                </c:pt>
                <c:pt idx="2607">
                  <c:v>2.7640477692578713E-2</c:v>
                </c:pt>
                <c:pt idx="2608">
                  <c:v>2.763639173676502E-2</c:v>
                </c:pt>
                <c:pt idx="2609">
                  <c:v>2.7632315902055282E-2</c:v>
                </c:pt>
                <c:pt idx="2610">
                  <c:v>2.7625740610504046E-2</c:v>
                </c:pt>
                <c:pt idx="2611">
                  <c:v>2.7620918382647019E-2</c:v>
                </c:pt>
                <c:pt idx="2612">
                  <c:v>2.7616876423319781E-2</c:v>
                </c:pt>
                <c:pt idx="2613">
                  <c:v>2.7612269432291114E-2</c:v>
                </c:pt>
                <c:pt idx="2614">
                  <c:v>2.7608822863101068E-2</c:v>
                </c:pt>
                <c:pt idx="2615">
                  <c:v>2.7604811262129658E-2</c:v>
                </c:pt>
                <c:pt idx="2616">
                  <c:v>2.7600809780663482E-2</c:v>
                </c:pt>
                <c:pt idx="2617">
                  <c:v>2.7596249050310107E-2</c:v>
                </c:pt>
                <c:pt idx="2618">
                  <c:v>2.7592837176406704E-2</c:v>
                </c:pt>
                <c:pt idx="2619">
                  <c:v>2.7588866053376293E-2</c:v>
                </c:pt>
                <c:pt idx="2620">
                  <c:v>2.7584905050010988E-2</c:v>
                </c:pt>
                <c:pt idx="2621">
                  <c:v>2.7580954165911109E-2</c:v>
                </c:pt>
                <c:pt idx="2622">
                  <c:v>2.7577013401476336E-2</c:v>
                </c:pt>
                <c:pt idx="2623">
                  <c:v>2.7573082756386924E-2</c:v>
                </c:pt>
                <c:pt idx="2624">
                  <c:v>2.7569162230882682E-2</c:v>
                </c:pt>
                <c:pt idx="2625">
                  <c:v>2.7564136424551577E-2</c:v>
                </c:pt>
                <c:pt idx="2626">
                  <c:v>2.7561351538070156E-2</c:v>
                </c:pt>
                <c:pt idx="2627">
                  <c:v>2.7557461371001679E-2</c:v>
                </c:pt>
                <c:pt idx="2628">
                  <c:v>2.7553027856885848E-2</c:v>
                </c:pt>
                <c:pt idx="2629">
                  <c:v>2.7549711395300491E-2</c:v>
                </c:pt>
                <c:pt idx="2630">
                  <c:v>2.7545851586507908E-2</c:v>
                </c:pt>
                <c:pt idx="2631">
                  <c:v>2.754145276767872E-2</c:v>
                </c:pt>
                <c:pt idx="2632">
                  <c:v>2.7538162327598315E-2</c:v>
                </c:pt>
                <c:pt idx="2633">
                  <c:v>2.7534332877241496E-2</c:v>
                </c:pt>
                <c:pt idx="2634">
                  <c:v>2.7530513546469848E-2</c:v>
                </c:pt>
                <c:pt idx="2635">
                  <c:v>2.752670433528337E-2</c:v>
                </c:pt>
                <c:pt idx="2636">
                  <c:v>2.7522905243442253E-2</c:v>
                </c:pt>
                <c:pt idx="2637">
                  <c:v>2.7519116270946498E-2</c:v>
                </c:pt>
                <c:pt idx="2638">
                  <c:v>2.7515337418115848E-2</c:v>
                </c:pt>
                <c:pt idx="2639">
                  <c:v>2.7511568684630561E-2</c:v>
                </c:pt>
                <c:pt idx="2640">
                  <c:v>2.7507810070810379E-2</c:v>
                </c:pt>
                <c:pt idx="2641">
                  <c:v>2.7504061576255623E-2</c:v>
                </c:pt>
                <c:pt idx="2642">
                  <c:v>2.7500323201286037E-2</c:v>
                </c:pt>
                <c:pt idx="2643">
                  <c:v>2.7496594945661812E-2</c:v>
                </c:pt>
                <c:pt idx="2644">
                  <c:v>2.7492346473447782E-2</c:v>
                </c:pt>
                <c:pt idx="2645">
                  <c:v>2.7488639902637502E-2</c:v>
                </c:pt>
                <c:pt idx="2646">
                  <c:v>2.7485470896060349E-2</c:v>
                </c:pt>
                <c:pt idx="2647">
                  <c:v>2.7481783118457059E-2</c:v>
                </c:pt>
                <c:pt idx="2648">
                  <c:v>2.7478105460199131E-2</c:v>
                </c:pt>
                <c:pt idx="2649">
                  <c:v>2.7474437921606309E-2</c:v>
                </c:pt>
                <c:pt idx="2650">
                  <c:v>2.7470780502358849E-2</c:v>
                </c:pt>
                <c:pt idx="2651">
                  <c:v>2.7466612985866945E-2</c:v>
                </c:pt>
                <c:pt idx="2652">
                  <c:v>2.7463496022219758E-2</c:v>
                </c:pt>
                <c:pt idx="2653">
                  <c:v>2.7459868961487999E-2</c:v>
                </c:pt>
                <c:pt idx="2654">
                  <c:v>2.7456252020181537E-2</c:v>
                </c:pt>
                <c:pt idx="2655">
                  <c:v>2.7452130764205052E-2</c:v>
                </c:pt>
                <c:pt idx="2656">
                  <c:v>2.7449048495924444E-2</c:v>
                </c:pt>
                <c:pt idx="2657">
                  <c:v>2.7445461912973812E-2</c:v>
                </c:pt>
                <c:pt idx="2658">
                  <c:v>2.744188544960835E-2</c:v>
                </c:pt>
                <c:pt idx="2659">
                  <c:v>2.7438319105508313E-2</c:v>
                </c:pt>
                <c:pt idx="2660">
                  <c:v>2.7434762881073382E-2</c:v>
                </c:pt>
                <c:pt idx="2661">
                  <c:v>2.7431216776063749E-2</c:v>
                </c:pt>
                <c:pt idx="2662">
                  <c:v>2.7427969194020463E-2</c:v>
                </c:pt>
                <c:pt idx="2663">
                  <c:v>2.7423652055214021E-2</c:v>
                </c:pt>
                <c:pt idx="2664">
                  <c:v>2.7420137754043949E-2</c:v>
                </c:pt>
                <c:pt idx="2665">
                  <c:v>2.741663357261892E-2</c:v>
                </c:pt>
                <c:pt idx="2666">
                  <c:v>2.7413139510619189E-2</c:v>
                </c:pt>
                <c:pt idx="2667">
                  <c:v>2.7409655567725011E-2</c:v>
                </c:pt>
                <c:pt idx="2668">
                  <c:v>2.7406181744735747E-2</c:v>
                </c:pt>
                <c:pt idx="2669">
                  <c:v>2.7402718041091845E-2</c:v>
                </c:pt>
                <c:pt idx="2670">
                  <c:v>2.739926445687324E-2</c:v>
                </c:pt>
                <c:pt idx="2671">
                  <c:v>2.7395820992079933E-2</c:v>
                </c:pt>
                <c:pt idx="2672">
                  <c:v>2.7392387646711924E-2</c:v>
                </c:pt>
                <c:pt idx="2673">
                  <c:v>2.7388964421009021E-2</c:v>
                </c:pt>
                <c:pt idx="2674">
                  <c:v>2.738555131465148E-2</c:v>
                </c:pt>
                <c:pt idx="2675">
                  <c:v>2.7381177904457488E-2</c:v>
                </c:pt>
                <c:pt idx="2676">
                  <c:v>2.7377787928157815E-2</c:v>
                </c:pt>
                <c:pt idx="2677">
                  <c:v>2.7374408071523249E-2</c:v>
                </c:pt>
                <c:pt idx="2678">
                  <c:v>2.7371038334234044E-2</c:v>
                </c:pt>
                <c:pt idx="2679">
                  <c:v>2.7367678716530008E-2</c:v>
                </c:pt>
                <c:pt idx="2680">
                  <c:v>2.7364329218171335E-2</c:v>
                </c:pt>
                <c:pt idx="2681">
                  <c:v>2.7360989839317895E-2</c:v>
                </c:pt>
                <c:pt idx="2682">
                  <c:v>2.7357660579889753E-2</c:v>
                </c:pt>
                <c:pt idx="2683">
                  <c:v>2.7354341440046781E-2</c:v>
                </c:pt>
                <c:pt idx="2684">
                  <c:v>2.7351032419549171E-2</c:v>
                </c:pt>
                <c:pt idx="2685">
                  <c:v>2.7347733518396922E-2</c:v>
                </c:pt>
                <c:pt idx="2686">
                  <c:v>2.7344444736829843E-2</c:v>
                </c:pt>
                <c:pt idx="2687">
                  <c:v>2.7341166074847933E-2</c:v>
                </c:pt>
                <c:pt idx="2688">
                  <c:v>2.7340312576915604E-2</c:v>
                </c:pt>
                <c:pt idx="2689">
                  <c:v>2.7334639109080072E-2</c:v>
                </c:pt>
                <c:pt idx="2690">
                  <c:v>2.7331390805453992E-2</c:v>
                </c:pt>
                <c:pt idx="2691">
                  <c:v>2.7328152621013402E-2</c:v>
                </c:pt>
                <c:pt idx="2692">
                  <c:v>2.7324924556157981E-2</c:v>
                </c:pt>
                <c:pt idx="2693">
                  <c:v>2.732170661088773E-2</c:v>
                </c:pt>
                <c:pt idx="2694">
                  <c:v>2.7318498785042777E-2</c:v>
                </c:pt>
                <c:pt idx="2695">
                  <c:v>2.7315301078543186E-2</c:v>
                </c:pt>
                <c:pt idx="2696">
                  <c:v>2.7312113491708701E-2</c:v>
                </c:pt>
                <c:pt idx="2697">
                  <c:v>2.7308936024139641E-2</c:v>
                </c:pt>
                <c:pt idx="2698">
                  <c:v>2.7305768676155751E-2</c:v>
                </c:pt>
                <c:pt idx="2699">
                  <c:v>2.7302611447517222E-2</c:v>
                </c:pt>
                <c:pt idx="2700">
                  <c:v>2.7299464338303991E-2</c:v>
                </c:pt>
                <c:pt idx="2701">
                  <c:v>2.7296327348755867E-2</c:v>
                </c:pt>
                <c:pt idx="2702">
                  <c:v>2.7293200478473167E-2</c:v>
                </c:pt>
                <c:pt idx="2703">
                  <c:v>2.7290083727695702E-2</c:v>
                </c:pt>
                <c:pt idx="2704">
                  <c:v>2.728697709642347E-2</c:v>
                </c:pt>
                <c:pt idx="2705">
                  <c:v>2.72838805844966E-2</c:v>
                </c:pt>
                <c:pt idx="2706">
                  <c:v>2.7280794192074964E-2</c:v>
                </c:pt>
                <c:pt idx="2707">
                  <c:v>2.7277717919158562E-2</c:v>
                </c:pt>
                <c:pt idx="2708">
                  <c:v>2.7274651765747393E-2</c:v>
                </c:pt>
                <c:pt idx="2709">
                  <c:v>2.7272790371002387E-2</c:v>
                </c:pt>
                <c:pt idx="2710">
                  <c:v>2.7268549817041077E-2</c:v>
                </c:pt>
                <c:pt idx="2711">
                  <c:v>2.7265514021905801E-2</c:v>
                </c:pt>
                <c:pt idx="2712">
                  <c:v>2.7262488346195823E-2</c:v>
                </c:pt>
                <c:pt idx="2713">
                  <c:v>2.7257754158434011E-2</c:v>
                </c:pt>
                <c:pt idx="2714">
                  <c:v>2.7257674159679723E-2</c:v>
                </c:pt>
                <c:pt idx="2715">
                  <c:v>2.7253472035857484E-2</c:v>
                </c:pt>
                <c:pt idx="2716">
                  <c:v>2.7250486838088506E-2</c:v>
                </c:pt>
                <c:pt idx="2717">
                  <c:v>2.7247511759664889E-2</c:v>
                </c:pt>
                <c:pt idx="2718">
                  <c:v>2.7244546800586633E-2</c:v>
                </c:pt>
                <c:pt idx="2719">
                  <c:v>2.724159196125342E-2</c:v>
                </c:pt>
                <c:pt idx="2720">
                  <c:v>2.723864724102576E-2</c:v>
                </c:pt>
                <c:pt idx="2721">
                  <c:v>2.7235712640303333E-2</c:v>
                </c:pt>
                <c:pt idx="2722">
                  <c:v>2.7232788159246013E-2</c:v>
                </c:pt>
                <c:pt idx="2723">
                  <c:v>2.722987379761399E-2</c:v>
                </c:pt>
                <c:pt idx="2724">
                  <c:v>2.7226969555327329E-2</c:v>
                </c:pt>
                <c:pt idx="2725">
                  <c:v>2.722407543238603E-2</c:v>
                </c:pt>
                <c:pt idx="2726">
                  <c:v>2.7221191429109837E-2</c:v>
                </c:pt>
                <c:pt idx="2727">
                  <c:v>2.7218317545258941E-2</c:v>
                </c:pt>
                <c:pt idx="2728">
                  <c:v>2.7215453780753407E-2</c:v>
                </c:pt>
                <c:pt idx="2729">
                  <c:v>2.7215900969999041E-2</c:v>
                </c:pt>
                <c:pt idx="2730">
                  <c:v>2.7209756610178104E-2</c:v>
                </c:pt>
                <c:pt idx="2731">
                  <c:v>2.7206923204028399E-2</c:v>
                </c:pt>
                <c:pt idx="2732">
                  <c:v>2.7204099917303992E-2</c:v>
                </c:pt>
                <c:pt idx="2733">
                  <c:v>2.7201286750164755E-2</c:v>
                </c:pt>
                <c:pt idx="2734">
                  <c:v>2.7198483702450815E-2</c:v>
                </c:pt>
                <c:pt idx="2735">
                  <c:v>2.7195690774002301E-2</c:v>
                </c:pt>
                <c:pt idx="2736">
                  <c:v>2.7192907965059021E-2</c:v>
                </c:pt>
                <c:pt idx="2737">
                  <c:v>2.7190135275860783E-2</c:v>
                </c:pt>
                <c:pt idx="2738">
                  <c:v>2.7187372705768098E-2</c:v>
                </c:pt>
                <c:pt idx="2739">
                  <c:v>2.7184620255180647E-2</c:v>
                </c:pt>
                <c:pt idx="2740">
                  <c:v>2.7181877924178366E-2</c:v>
                </c:pt>
                <c:pt idx="2741">
                  <c:v>2.7179145712521446E-2</c:v>
                </c:pt>
                <c:pt idx="2742">
                  <c:v>2.7176423620209889E-2</c:v>
                </c:pt>
                <c:pt idx="2743">
                  <c:v>2.7173711647483501E-2</c:v>
                </c:pt>
                <c:pt idx="2744">
                  <c:v>2.717100979418241E-2</c:v>
                </c:pt>
                <c:pt idx="2745">
                  <c:v>2.7168318060386554E-2</c:v>
                </c:pt>
                <c:pt idx="2746">
                  <c:v>2.7165636445856123E-2</c:v>
                </c:pt>
                <c:pt idx="2747">
                  <c:v>2.7162964950990798E-2</c:v>
                </c:pt>
                <c:pt idx="2748">
                  <c:v>2.7160303575390898E-2</c:v>
                </c:pt>
                <c:pt idx="2749">
                  <c:v>2.7157652319456105E-2</c:v>
                </c:pt>
                <c:pt idx="2750">
                  <c:v>2.7155011182706801E-2</c:v>
                </c:pt>
                <c:pt idx="2751">
                  <c:v>2.7152380165462731E-2</c:v>
                </c:pt>
                <c:pt idx="2752">
                  <c:v>2.7149759267883766E-2</c:v>
                </c:pt>
                <c:pt idx="2753">
                  <c:v>2.7147148489410355E-2</c:v>
                </c:pt>
                <c:pt idx="2754">
                  <c:v>2.714454783060205E-2</c:v>
                </c:pt>
                <c:pt idx="2755">
                  <c:v>2.7141957291298979E-2</c:v>
                </c:pt>
                <c:pt idx="2756">
                  <c:v>2.7139376871261334E-2</c:v>
                </c:pt>
                <c:pt idx="2757">
                  <c:v>2.7136806570648986E-2</c:v>
                </c:pt>
                <c:pt idx="2758">
                  <c:v>2.7134246389621808E-2</c:v>
                </c:pt>
                <c:pt idx="2759">
                  <c:v>2.7133014410862799E-2</c:v>
                </c:pt>
                <c:pt idx="2760">
                  <c:v>2.7129156385763409E-2</c:v>
                </c:pt>
                <c:pt idx="2761">
                  <c:v>2.7127949665199935E-2</c:v>
                </c:pt>
                <c:pt idx="2762">
                  <c:v>2.7124106859686137E-2</c:v>
                </c:pt>
                <c:pt idx="2763">
                  <c:v>2.7121597275785447E-2</c:v>
                </c:pt>
                <c:pt idx="2764">
                  <c:v>2.7119097811310056E-2</c:v>
                </c:pt>
                <c:pt idx="2765">
                  <c:v>2.7120828669766617E-2</c:v>
                </c:pt>
                <c:pt idx="2766">
                  <c:v>2.711236456103272E-2</c:v>
                </c:pt>
                <c:pt idx="2767">
                  <c:v>2.7112998332174953E-2</c:v>
                </c:pt>
                <c:pt idx="2768">
                  <c:v>2.711138759578402E-2</c:v>
                </c:pt>
                <c:pt idx="2769">
                  <c:v>2.7108095522470066E-2</c:v>
                </c:pt>
                <c:pt idx="2770">
                  <c:v>2.7105659299166973E-2</c:v>
                </c:pt>
                <c:pt idx="2771">
                  <c:v>2.7103233196807963E-2</c:v>
                </c:pt>
                <c:pt idx="2772">
                  <c:v>2.7100817215472972E-2</c:v>
                </c:pt>
                <c:pt idx="2773">
                  <c:v>2.7099259785687835E-2</c:v>
                </c:pt>
                <c:pt idx="2774">
                  <c:v>2.709601561574182E-2</c:v>
                </c:pt>
                <c:pt idx="2775">
                  <c:v>2.7093629997372304E-2</c:v>
                </c:pt>
                <c:pt idx="2776">
                  <c:v>2.7091254500026807E-2</c:v>
                </c:pt>
                <c:pt idx="2777">
                  <c:v>2.7088889123652038E-2</c:v>
                </c:pt>
                <c:pt idx="2778">
                  <c:v>2.7086533868221352E-2</c:v>
                </c:pt>
                <c:pt idx="2779">
                  <c:v>2.7084188733867975E-2</c:v>
                </c:pt>
                <c:pt idx="2780">
                  <c:v>2.7078819138672827E-2</c:v>
                </c:pt>
                <c:pt idx="2781">
                  <c:v>2.7079528828020116E-2</c:v>
                </c:pt>
                <c:pt idx="2782">
                  <c:v>2.7077214056578924E-2</c:v>
                </c:pt>
                <c:pt idx="2783">
                  <c:v>2.7075763298411992E-2</c:v>
                </c:pt>
                <c:pt idx="2784">
                  <c:v>2.7072614876715306E-2</c:v>
                </c:pt>
                <c:pt idx="2785">
                  <c:v>2.7070330468266235E-2</c:v>
                </c:pt>
                <c:pt idx="2786">
                  <c:v>2.7068056180814537E-2</c:v>
                </c:pt>
                <c:pt idx="2787">
                  <c:v>2.70666481129056E-2</c:v>
                </c:pt>
                <c:pt idx="2788">
                  <c:v>2.706353796874339E-2</c:v>
                </c:pt>
                <c:pt idx="2789">
                  <c:v>2.7061294044257167E-2</c:v>
                </c:pt>
                <c:pt idx="2790">
                  <c:v>2.7059060240741672E-2</c:v>
                </c:pt>
                <c:pt idx="2791">
                  <c:v>2.7056836558143615E-2</c:v>
                </c:pt>
                <c:pt idx="2792">
                  <c:v>2.7055481870674747E-2</c:v>
                </c:pt>
                <c:pt idx="2793">
                  <c:v>2.7052419556046203E-2</c:v>
                </c:pt>
                <c:pt idx="2794">
                  <c:v>2.7050226236386976E-2</c:v>
                </c:pt>
                <c:pt idx="2795">
                  <c:v>2.7048043037831704E-2</c:v>
                </c:pt>
                <c:pt idx="2796">
                  <c:v>2.7045869960193869E-2</c:v>
                </c:pt>
                <c:pt idx="2797">
                  <c:v>2.7043707003526762E-2</c:v>
                </c:pt>
                <c:pt idx="2798">
                  <c:v>2.7041554167830384E-2</c:v>
                </c:pt>
                <c:pt idx="2799">
                  <c:v>2.7039411453158024E-2</c:v>
                </c:pt>
                <c:pt idx="2800">
                  <c:v>2.7038142214483862E-2</c:v>
                </c:pt>
                <c:pt idx="2801">
                  <c:v>2.7036020305335473E-2</c:v>
                </c:pt>
                <c:pt idx="2802">
                  <c:v>2.7033044034965314E-2</c:v>
                </c:pt>
                <c:pt idx="2803">
                  <c:v>2.7030941804202513E-2</c:v>
                </c:pt>
                <c:pt idx="2804">
                  <c:v>2.7028849694383794E-2</c:v>
                </c:pt>
                <c:pt idx="2805">
                  <c:v>2.7026767705535804E-2</c:v>
                </c:pt>
                <c:pt idx="2806">
                  <c:v>2.7025562585865082E-2</c:v>
                </c:pt>
                <c:pt idx="2807">
                  <c:v>2.7022634090858588E-2</c:v>
                </c:pt>
                <c:pt idx="2808">
                  <c:v>2.7020582464976073E-2</c:v>
                </c:pt>
                <c:pt idx="2809">
                  <c:v>2.7018540960010995E-2</c:v>
                </c:pt>
                <c:pt idx="2810">
                  <c:v>2.7016509576069936E-2</c:v>
                </c:pt>
                <c:pt idx="2811">
                  <c:v>2.7011885765588772E-2</c:v>
                </c:pt>
                <c:pt idx="2812">
                  <c:v>2.7012477171100002E-2</c:v>
                </c:pt>
                <c:pt idx="2813">
                  <c:v>2.7010476150071128E-2</c:v>
                </c:pt>
                <c:pt idx="2814">
                  <c:v>2.7008485250039627E-2</c:v>
                </c:pt>
                <c:pt idx="2815">
                  <c:v>2.7006504470925563E-2</c:v>
                </c:pt>
                <c:pt idx="2816">
                  <c:v>2.7004533812808873E-2</c:v>
                </c:pt>
                <c:pt idx="2817">
                  <c:v>2.7004319456377601E-2</c:v>
                </c:pt>
                <c:pt idx="2818">
                  <c:v>2.7001496477279119E-2</c:v>
                </c:pt>
                <c:pt idx="2819">
                  <c:v>2.6998682564336463E-2</c:v>
                </c:pt>
                <c:pt idx="2820">
                  <c:v>2.6997627163569682E-2</c:v>
                </c:pt>
                <c:pt idx="2821">
                  <c:v>2.6994832336812991E-2</c:v>
                </c:pt>
                <c:pt idx="2822">
                  <c:v>2.6992922404520669E-2</c:v>
                </c:pt>
                <c:pt idx="2823">
                  <c:v>2.6991022593145786E-2</c:v>
                </c:pt>
                <c:pt idx="2824">
                  <c:v>2.6989132902821567E-2</c:v>
                </c:pt>
                <c:pt idx="2825">
                  <c:v>2.6988131009646477E-2</c:v>
                </c:pt>
                <c:pt idx="2826">
                  <c:v>2.6985383885032022E-2</c:v>
                </c:pt>
                <c:pt idx="2827">
                  <c:v>2.6983524557540051E-2</c:v>
                </c:pt>
                <c:pt idx="2828">
                  <c:v>2.6981675351045453E-2</c:v>
                </c:pt>
                <c:pt idx="2829">
                  <c:v>2.6979836265521584E-2</c:v>
                </c:pt>
                <c:pt idx="2830">
                  <c:v>2.6975205155519433E-2</c:v>
                </c:pt>
                <c:pt idx="2831">
                  <c:v>2.6976188457332739E-2</c:v>
                </c:pt>
                <c:pt idx="2832">
                  <c:v>2.69743797347477E-2</c:v>
                </c:pt>
                <c:pt idx="2833">
                  <c:v>2.6972581133053453E-2</c:v>
                </c:pt>
                <c:pt idx="2834">
                  <c:v>2.6970792652303288E-2</c:v>
                </c:pt>
                <c:pt idx="2835">
                  <c:v>2.6969897831838896E-2</c:v>
                </c:pt>
                <c:pt idx="2836">
                  <c:v>2.6967246053768434E-2</c:v>
                </c:pt>
                <c:pt idx="2837">
                  <c:v>2.6965487935930454E-2</c:v>
                </c:pt>
                <c:pt idx="2838">
                  <c:v>2.6963739939063203E-2</c:v>
                </c:pt>
                <c:pt idx="2839">
                  <c:v>2.696288796916857E-2</c:v>
                </c:pt>
                <c:pt idx="2840">
                  <c:v>2.6960274308240884E-2</c:v>
                </c:pt>
                <c:pt idx="2841">
                  <c:v>2.695855667420588E-2</c:v>
                </c:pt>
                <c:pt idx="2842">
                  <c:v>2.6956849161221541E-2</c:v>
                </c:pt>
                <c:pt idx="2843">
                  <c:v>2.6955151769127994E-2</c:v>
                </c:pt>
                <c:pt idx="2844">
                  <c:v>2.6953464498058466E-2</c:v>
                </c:pt>
                <c:pt idx="2845">
                  <c:v>2.6951787347853084E-2</c:v>
                </c:pt>
                <c:pt idx="2846">
                  <c:v>2.6950120318671722E-2</c:v>
                </c:pt>
                <c:pt idx="2847">
                  <c:v>2.6948463410434442E-2</c:v>
                </c:pt>
                <c:pt idx="2848">
                  <c:v>2.6946816623141245E-2</c:v>
                </c:pt>
                <c:pt idx="2849">
                  <c:v>2.6945179956818777E-2</c:v>
                </c:pt>
                <c:pt idx="2850">
                  <c:v>2.6943553411440391E-2</c:v>
                </c:pt>
                <c:pt idx="2851">
                  <c:v>2.6941936987006088E-2</c:v>
                </c:pt>
                <c:pt idx="2852">
                  <c:v>2.6941224366037186E-2</c:v>
                </c:pt>
                <c:pt idx="2853">
                  <c:v>2.6939628787028269E-2</c:v>
                </c:pt>
                <c:pt idx="2854">
                  <c:v>2.6937148439500902E-2</c:v>
                </c:pt>
                <c:pt idx="2855">
                  <c:v>2.6935572498896221E-2</c:v>
                </c:pt>
                <c:pt idx="2856">
                  <c:v>2.6934006679235623E-2</c:v>
                </c:pt>
                <c:pt idx="2857">
                  <c:v>2.6932450980625688E-2</c:v>
                </c:pt>
                <c:pt idx="2858">
                  <c:v>2.6931802718035414E-2</c:v>
                </c:pt>
                <c:pt idx="2859">
                  <c:v>2.6929369946024906E-2</c:v>
                </c:pt>
                <c:pt idx="2860">
                  <c:v>2.6927844610193929E-2</c:v>
                </c:pt>
                <c:pt idx="2861">
                  <c:v>2.6926329395280391E-2</c:v>
                </c:pt>
                <c:pt idx="2862">
                  <c:v>2.6924824301390871E-2</c:v>
                </c:pt>
                <c:pt idx="2863">
                  <c:v>2.6920890782200502E-2</c:v>
                </c:pt>
                <c:pt idx="2864">
                  <c:v>2.6921844476337498E-2</c:v>
                </c:pt>
                <c:pt idx="2865">
                  <c:v>2.6920369745253581E-2</c:v>
                </c:pt>
                <c:pt idx="2866">
                  <c:v>2.6918905135140392E-2</c:v>
                </c:pt>
                <c:pt idx="2867">
                  <c:v>2.6917450645917995E-2</c:v>
                </c:pt>
                <c:pt idx="2868">
                  <c:v>2.6916006277692972E-2</c:v>
                </c:pt>
                <c:pt idx="2869">
                  <c:v>2.6916380227278935E-2</c:v>
                </c:pt>
                <c:pt idx="2870">
                  <c:v>2.6914052567146296E-2</c:v>
                </c:pt>
                <c:pt idx="2871">
                  <c:v>2.6911733898655754E-2</c:v>
                </c:pt>
                <c:pt idx="2872">
                  <c:v>2.6911235912616682E-2</c:v>
                </c:pt>
                <c:pt idx="2873">
                  <c:v>2.6908936250702453E-2</c:v>
                </c:pt>
                <c:pt idx="2874">
                  <c:v>2.6907552608141927E-2</c:v>
                </c:pt>
                <c:pt idx="2875">
                  <c:v>2.6906179086578774E-2</c:v>
                </c:pt>
                <c:pt idx="2876">
                  <c:v>2.6904815685906414E-2</c:v>
                </c:pt>
                <c:pt idx="2877">
                  <c:v>2.6904371406233363E-2</c:v>
                </c:pt>
                <c:pt idx="2878">
                  <c:v>2.6902119247420586E-2</c:v>
                </c:pt>
                <c:pt idx="2879">
                  <c:v>2.6900786209580474E-2</c:v>
                </c:pt>
                <c:pt idx="2880">
                  <c:v>2.6899463292684445E-2</c:v>
                </c:pt>
                <c:pt idx="2881">
                  <c:v>2.6898150496705853E-2</c:v>
                </c:pt>
                <c:pt idx="2882">
                  <c:v>2.689684782175128E-2</c:v>
                </c:pt>
                <c:pt idx="2883">
                  <c:v>2.6895555267714144E-2</c:v>
                </c:pt>
                <c:pt idx="2884">
                  <c:v>2.6894272834621091E-2</c:v>
                </c:pt>
                <c:pt idx="2885">
                  <c:v>2.6890449624366042E-2</c:v>
                </c:pt>
                <c:pt idx="2886">
                  <c:v>2.6891738331213944E-2</c:v>
                </c:pt>
                <c:pt idx="2887">
                  <c:v>2.6890486260926494E-2</c:v>
                </c:pt>
                <c:pt idx="2888">
                  <c:v>2.6890160202199809E-2</c:v>
                </c:pt>
                <c:pt idx="2889">
                  <c:v>2.6888012483183843E-2</c:v>
                </c:pt>
                <c:pt idx="2890">
                  <c:v>2.6886790775755287E-2</c:v>
                </c:pt>
                <c:pt idx="2891">
                  <c:v>2.6886496975058183E-2</c:v>
                </c:pt>
                <c:pt idx="2892">
                  <c:v>2.6884377723650488E-2</c:v>
                </c:pt>
                <c:pt idx="2893">
                  <c:v>2.688318637905418E-2</c:v>
                </c:pt>
                <c:pt idx="2894">
                  <c:v>2.688200515532202E-2</c:v>
                </c:pt>
                <c:pt idx="2895">
                  <c:v>2.6880834052560587E-2</c:v>
                </c:pt>
                <c:pt idx="2896">
                  <c:v>2.6879673070743237E-2</c:v>
                </c:pt>
                <c:pt idx="2897">
                  <c:v>2.6878522209869971E-2</c:v>
                </c:pt>
                <c:pt idx="2898">
                  <c:v>2.6877381469914141E-2</c:v>
                </c:pt>
                <c:pt idx="2899">
                  <c:v>2.6876250850902395E-2</c:v>
                </c:pt>
                <c:pt idx="2900">
                  <c:v>2.6875130352888021E-2</c:v>
                </c:pt>
                <c:pt idx="2901">
                  <c:v>2.687401997576444E-2</c:v>
                </c:pt>
                <c:pt idx="2902">
                  <c:v>2.6872919719558297E-2</c:v>
                </c:pt>
                <c:pt idx="2903">
                  <c:v>2.6871829584296236E-2</c:v>
                </c:pt>
                <c:pt idx="2904">
                  <c:v>2.6871675647452964E-2</c:v>
                </c:pt>
                <c:pt idx="2905">
                  <c:v>2.6870606397224606E-2</c:v>
                </c:pt>
                <c:pt idx="2906">
                  <c:v>2.6868619904201196E-2</c:v>
                </c:pt>
                <c:pt idx="2907">
                  <c:v>2.6867570252688822E-2</c:v>
                </c:pt>
                <c:pt idx="2908">
                  <c:v>2.686653072212053E-2</c:v>
                </c:pt>
                <c:pt idx="2909">
                  <c:v>2.686550131249632E-2</c:v>
                </c:pt>
                <c:pt idx="2910">
                  <c:v>2.6865411971375153E-2</c:v>
                </c:pt>
                <c:pt idx="2911">
                  <c:v>2.686347285602686E-2</c:v>
                </c:pt>
                <c:pt idx="2912">
                  <c:v>2.6862473809208254E-2</c:v>
                </c:pt>
                <c:pt idx="2913">
                  <c:v>2.6861484883333731E-2</c:v>
                </c:pt>
                <c:pt idx="2914">
                  <c:v>2.6860506078376645E-2</c:v>
                </c:pt>
                <c:pt idx="2915">
                  <c:v>2.686047058789276E-2</c:v>
                </c:pt>
                <c:pt idx="2916">
                  <c:v>2.6858578831241431E-2</c:v>
                </c:pt>
                <c:pt idx="2917">
                  <c:v>2.6857630389089948E-2</c:v>
                </c:pt>
                <c:pt idx="2918">
                  <c:v>2.6856692067909194E-2</c:v>
                </c:pt>
                <c:pt idx="2919">
                  <c:v>2.6855763867619231E-2</c:v>
                </c:pt>
                <c:pt idx="2920">
                  <c:v>2.6854845788246706E-2</c:v>
                </c:pt>
                <c:pt idx="2921">
                  <c:v>2.6853937829818264E-2</c:v>
                </c:pt>
                <c:pt idx="2922">
                  <c:v>2.6851720361129594E-2</c:v>
                </c:pt>
                <c:pt idx="2923">
                  <c:v>2.6849897835559133E-2</c:v>
                </c:pt>
                <c:pt idx="2924">
                  <c:v>2.6849023262185412E-2</c:v>
                </c:pt>
                <c:pt idx="2925">
                  <c:v>2.6848036140600939E-2</c:v>
                </c:pt>
                <c:pt idx="2926">
                  <c:v>2.6847304473394118E-2</c:v>
                </c:pt>
                <c:pt idx="2927">
                  <c:v>2.6846460258136418E-2</c:v>
                </c:pt>
                <c:pt idx="2928">
                  <c:v>2.6845626162304015E-2</c:v>
                </c:pt>
                <c:pt idx="2929">
                  <c:v>2.6844685301234961E-2</c:v>
                </c:pt>
                <c:pt idx="2930">
                  <c:v>2.6843988328995039E-2</c:v>
                </c:pt>
                <c:pt idx="2931">
                  <c:v>2.6843184591518465E-2</c:v>
                </c:pt>
                <c:pt idx="2932">
                  <c:v>2.6842390973387253E-2</c:v>
                </c:pt>
                <c:pt idx="2933">
                  <c:v>2.6841607474601403E-2</c:v>
                </c:pt>
                <c:pt idx="2934">
                  <c:v>2.6840834095400723E-2</c:v>
                </c:pt>
                <c:pt idx="2935">
                  <c:v>2.6840070835465468E-2</c:v>
                </c:pt>
                <c:pt idx="2936">
                  <c:v>2.6839104370637301E-2</c:v>
                </c:pt>
                <c:pt idx="2937">
                  <c:v>2.6838574673950788E-2</c:v>
                </c:pt>
                <c:pt idx="2938">
                  <c:v>2.6837841772451299E-2</c:v>
                </c:pt>
                <c:pt idx="2939">
                  <c:v>2.6837118990217235E-2</c:v>
                </c:pt>
                <c:pt idx="2940">
                  <c:v>2.6836305344506428E-2</c:v>
                </c:pt>
                <c:pt idx="2941">
                  <c:v>2.6835703784025E-2</c:v>
                </c:pt>
                <c:pt idx="2942">
                  <c:v>2.6835011360146765E-2</c:v>
                </c:pt>
                <c:pt idx="2943">
                  <c:v>2.683423240956273E-2</c:v>
                </c:pt>
                <c:pt idx="2944">
                  <c:v>2.6833656870426381E-2</c:v>
                </c:pt>
                <c:pt idx="2945">
                  <c:v>2.6832994804744104E-2</c:v>
                </c:pt>
                <c:pt idx="2946">
                  <c:v>2.6832342858487124E-2</c:v>
                </c:pt>
                <c:pt idx="2947">
                  <c:v>2.683170103149557E-2</c:v>
                </c:pt>
                <c:pt idx="2948">
                  <c:v>2.6831069324089185E-2</c:v>
                </c:pt>
                <c:pt idx="2949">
                  <c:v>2.6830447736028162E-2</c:v>
                </c:pt>
                <c:pt idx="2950">
                  <c:v>2.6829836267472373E-2</c:v>
                </c:pt>
                <c:pt idx="2951">
                  <c:v>2.682923491818201E-2</c:v>
                </c:pt>
                <c:pt idx="2952">
                  <c:v>2.6828643688476816E-2</c:v>
                </c:pt>
                <c:pt idx="2953">
                  <c:v>2.6828062578116985E-2</c:v>
                </c:pt>
                <c:pt idx="2954">
                  <c:v>2.6827491587102514E-2</c:v>
                </c:pt>
                <c:pt idx="2955">
                  <c:v>2.6826930715593278E-2</c:v>
                </c:pt>
                <c:pt idx="2956">
                  <c:v>2.6826302110665168E-2</c:v>
                </c:pt>
                <c:pt idx="2957">
                  <c:v>2.6825762923650132E-2</c:v>
                </c:pt>
                <c:pt idx="2958">
                  <c:v>2.6825308817457483E-2</c:v>
                </c:pt>
                <c:pt idx="2959">
                  <c:v>2.6824788423569501E-2</c:v>
                </c:pt>
                <c:pt idx="2960">
                  <c:v>2.6824278149266689E-2</c:v>
                </c:pt>
                <c:pt idx="2961">
                  <c:v>2.6823777993989495E-2</c:v>
                </c:pt>
                <c:pt idx="2962">
                  <c:v>2.6823287958457342E-2</c:v>
                </c:pt>
                <c:pt idx="2963">
                  <c:v>2.6822740308771742E-2</c:v>
                </c:pt>
                <c:pt idx="2964">
                  <c:v>2.6822338245509059E-2</c:v>
                </c:pt>
                <c:pt idx="2965">
                  <c:v>2.6821878568092927E-2</c:v>
                </c:pt>
                <c:pt idx="2966">
                  <c:v>2.682142901018203E-2</c:v>
                </c:pt>
                <c:pt idx="2967">
                  <c:v>2.6821957712583888E-2</c:v>
                </c:pt>
                <c:pt idx="2968">
                  <c:v>2.6820560252476255E-2</c:v>
                </c:pt>
                <c:pt idx="2969">
                  <c:v>2.6820141052761315E-2</c:v>
                </c:pt>
                <c:pt idx="2970">
                  <c:v>2.6819731972551608E-2</c:v>
                </c:pt>
                <c:pt idx="2971">
                  <c:v>2.6819333011607327E-2</c:v>
                </c:pt>
                <c:pt idx="2972">
                  <c:v>2.6818944170088344E-2</c:v>
                </c:pt>
                <c:pt idx="2973">
                  <c:v>2.6818565448074594E-2</c:v>
                </c:pt>
                <c:pt idx="2974">
                  <c:v>2.6819066580929807E-2</c:v>
                </c:pt>
                <c:pt idx="2975">
                  <c:v>2.6817737797086849E-2</c:v>
                </c:pt>
                <c:pt idx="2976">
                  <c:v>2.6817392324556266E-2</c:v>
                </c:pt>
                <c:pt idx="2977">
                  <c:v>2.6817056971450981E-2</c:v>
                </c:pt>
                <c:pt idx="2978">
                  <c:v>2.681673173785093E-2</c:v>
                </c:pt>
                <c:pt idx="2979">
                  <c:v>2.6816416623356432E-2</c:v>
                </c:pt>
                <c:pt idx="2980">
                  <c:v>2.6816111628686912E-2</c:v>
                </c:pt>
                <c:pt idx="2981">
                  <c:v>2.6815816753122945E-2</c:v>
                </c:pt>
                <c:pt idx="2982">
                  <c:v>2.681553199690434E-2</c:v>
                </c:pt>
                <c:pt idx="2983">
                  <c:v>2.6815257360350842E-2</c:v>
                </c:pt>
                <c:pt idx="2984">
                  <c:v>2.6814992843142704E-2</c:v>
                </c:pt>
                <c:pt idx="2985">
                  <c:v>2.6814738445519737E-2</c:v>
                </c:pt>
                <c:pt idx="2986">
                  <c:v>2.6814494167002323E-2</c:v>
                </c:pt>
                <c:pt idx="2987">
                  <c:v>2.6814227382807587E-2</c:v>
                </c:pt>
                <c:pt idx="2988">
                  <c:v>2.681400478886431E-2</c:v>
                </c:pt>
                <c:pt idx="2989">
                  <c:v>2.6813792314426266E-2</c:v>
                </c:pt>
                <c:pt idx="2990">
                  <c:v>2.6813589959253648E-2</c:v>
                </c:pt>
                <c:pt idx="2991">
                  <c:v>2.6813397723586263E-2</c:v>
                </c:pt>
                <c:pt idx="2992">
                  <c:v>2.6813215607344176E-2</c:v>
                </c:pt>
                <c:pt idx="2993">
                  <c:v>2.6813043610527387E-2</c:v>
                </c:pt>
                <c:pt idx="2994">
                  <c:v>2.681288173305596E-2</c:v>
                </c:pt>
                <c:pt idx="2995">
                  <c:v>2.6812729974929894E-2</c:v>
                </c:pt>
                <c:pt idx="2996">
                  <c:v>2.6812588336468934E-2</c:v>
                </c:pt>
                <c:pt idx="2997">
                  <c:v>2.68124568172734E-2</c:v>
                </c:pt>
                <c:pt idx="2998">
                  <c:v>2.6812335417423228E-2</c:v>
                </c:pt>
                <c:pt idx="2999">
                  <c:v>2.6812224137158225E-2</c:v>
                </c:pt>
                <c:pt idx="3000">
                  <c:v>2.6815098263415216E-2</c:v>
                </c:pt>
                <c:pt idx="3001">
                  <c:v>2.681203193474424E-2</c:v>
                </c:pt>
                <c:pt idx="3002">
                  <c:v>2.6811951012435387E-2</c:v>
                </c:pt>
                <c:pt idx="3003">
                  <c:v>2.6811880209791639E-2</c:v>
                </c:pt>
                <c:pt idx="3004">
                  <c:v>2.6811819526573188E-2</c:v>
                </c:pt>
                <c:pt idx="3005">
                  <c:v>2.6811768962620164E-2</c:v>
                </c:pt>
                <c:pt idx="3006">
                  <c:v>2.6811728518172373E-2</c:v>
                </c:pt>
                <c:pt idx="3007">
                  <c:v>2.6811698193229816E-2</c:v>
                </c:pt>
                <c:pt idx="3008">
                  <c:v>2.6811677987552684E-2</c:v>
                </c:pt>
                <c:pt idx="3009">
                  <c:v>2.6811667901220915E-2</c:v>
                </c:pt>
                <c:pt idx="3010">
                  <c:v>2.681166790010181E-2</c:v>
                </c:pt>
                <c:pt idx="3011">
                  <c:v>2.6811672265409925E-2</c:v>
                </c:pt>
                <c:pt idx="3012">
                  <c:v>2.681167662240469E-2</c:v>
                </c:pt>
                <c:pt idx="3013">
                  <c:v>2.6811680970926233E-2</c:v>
                </c:pt>
                <c:pt idx="3014">
                  <c:v>2.6811685311134426E-2</c:v>
                </c:pt>
                <c:pt idx="3015">
                  <c:v>2.6811689642869396E-2</c:v>
                </c:pt>
                <c:pt idx="3016">
                  <c:v>2.6811693966211081E-2</c:v>
                </c:pt>
                <c:pt idx="3017">
                  <c:v>2.6811698281319352E-2</c:v>
                </c:pt>
                <c:pt idx="3018">
                  <c:v>2.6811702588034336E-2</c:v>
                </c:pt>
                <c:pt idx="3019">
                  <c:v>2.6811706886356035E-2</c:v>
                </c:pt>
                <c:pt idx="3020">
                  <c:v>2.6811711176204511E-2</c:v>
                </c:pt>
                <c:pt idx="3021">
                  <c:v>2.681371358502993E-2</c:v>
                </c:pt>
                <c:pt idx="3022">
                  <c:v>2.681171973104135E-2</c:v>
                </c:pt>
                <c:pt idx="3023">
                  <c:v>2.6811723995709968E-2</c:v>
                </c:pt>
                <c:pt idx="3024">
                  <c:v>2.6811728252145173E-2</c:v>
                </c:pt>
                <c:pt idx="3025">
                  <c:v>2.6815727726704708E-2</c:v>
                </c:pt>
                <c:pt idx="3026">
                  <c:v>2.6814733084568054E-2</c:v>
                </c:pt>
                <c:pt idx="3027">
                  <c:v>2.6811740971171005E-2</c:v>
                </c:pt>
                <c:pt idx="3028">
                  <c:v>2.6811745194192937E-2</c:v>
                </c:pt>
                <c:pt idx="3029">
                  <c:v>2.6811749408581775E-2</c:v>
                </c:pt>
                <c:pt idx="3030">
                  <c:v>2.6811753614737199E-2</c:v>
                </c:pt>
                <c:pt idx="3031">
                  <c:v>2.6811757812579273E-2</c:v>
                </c:pt>
                <c:pt idx="3032">
                  <c:v>2.6811762001948125E-2</c:v>
                </c:pt>
                <c:pt idx="3033">
                  <c:v>2.6811766183003627E-2</c:v>
                </c:pt>
                <c:pt idx="3034">
                  <c:v>2.6811770355585907E-2</c:v>
                </c:pt>
                <c:pt idx="3035">
                  <c:v>2.6811774519854836E-2</c:v>
                </c:pt>
                <c:pt idx="3036">
                  <c:v>2.6811778675890352E-2</c:v>
                </c:pt>
                <c:pt idx="3037">
                  <c:v>2.681178282337271E-2</c:v>
                </c:pt>
                <c:pt idx="3038">
                  <c:v>2.6811786962381845E-2</c:v>
                </c:pt>
                <c:pt idx="3039">
                  <c:v>2.6811791093237503E-2</c:v>
                </c:pt>
                <c:pt idx="3040">
                  <c:v>2.6815790424919328E-2</c:v>
                </c:pt>
                <c:pt idx="3041">
                  <c:v>2.6811799329609087E-2</c:v>
                </c:pt>
                <c:pt idx="3042">
                  <c:v>2.6811803435284887E-2</c:v>
                </c:pt>
                <c:pt idx="3043">
                  <c:v>2.68118075325674E-2</c:v>
                </c:pt>
                <c:pt idx="3044">
                  <c:v>2.6811811621456627E-2</c:v>
                </c:pt>
                <c:pt idx="3045">
                  <c:v>2.6811815702032504E-2</c:v>
                </c:pt>
                <c:pt idx="3046">
                  <c:v>2.6811819774135159E-2</c:v>
                </c:pt>
                <c:pt idx="3047">
                  <c:v>2.6811823837924464E-2</c:v>
                </c:pt>
                <c:pt idx="3048">
                  <c:v>2.6811827893240547E-2</c:v>
                </c:pt>
                <c:pt idx="3049">
                  <c:v>2.681183194024328E-2</c:v>
                </c:pt>
                <c:pt idx="3050">
                  <c:v>2.6811835978932663E-2</c:v>
                </c:pt>
                <c:pt idx="3051">
                  <c:v>2.681184000922876E-2</c:v>
                </c:pt>
                <c:pt idx="3052">
                  <c:v>2.6811844030971699E-2</c:v>
                </c:pt>
                <c:pt idx="3053">
                  <c:v>2.6811848044481223E-2</c:v>
                </c:pt>
                <c:pt idx="3054">
                  <c:v>2.6811852049677398E-2</c:v>
                </c:pt>
                <c:pt idx="3055">
                  <c:v>2.6811856046480287E-2</c:v>
                </c:pt>
                <c:pt idx="3056">
                  <c:v>2.6811860034650081E-2</c:v>
                </c:pt>
                <c:pt idx="3057">
                  <c:v>2.6811864014746334E-2</c:v>
                </c:pt>
                <c:pt idx="3058">
                  <c:v>2.68118679864493E-2</c:v>
                </c:pt>
                <c:pt idx="3059">
                  <c:v>2.6811871949599109E-2</c:v>
                </c:pt>
                <c:pt idx="3060">
                  <c:v>2.6811875904435567E-2</c:v>
                </c:pt>
                <c:pt idx="3061">
                  <c:v>2.6811879850958675E-2</c:v>
                </c:pt>
                <c:pt idx="3062">
                  <c:v>2.6811883789088498E-2</c:v>
                </c:pt>
                <c:pt idx="3063">
                  <c:v>2.6811887718825034E-2</c:v>
                </c:pt>
                <c:pt idx="3064">
                  <c:v>2.6811891640168284E-2</c:v>
                </c:pt>
                <c:pt idx="3065">
                  <c:v>2.6811895553118248E-2</c:v>
                </c:pt>
                <c:pt idx="3066">
                  <c:v>2.6811899457754862E-2</c:v>
                </c:pt>
                <c:pt idx="3067">
                  <c:v>2.6811903353918254E-2</c:v>
                </c:pt>
                <c:pt idx="3068">
                  <c:v>2.6811907241928168E-2</c:v>
                </c:pt>
                <c:pt idx="3069">
                  <c:v>2.6811911121384924E-2</c:v>
                </c:pt>
                <c:pt idx="3070">
                  <c:v>2.6811914992288521E-2</c:v>
                </c:pt>
                <c:pt idx="3071">
                  <c:v>2.6813916893040357E-2</c:v>
                </c:pt>
                <c:pt idx="3072">
                  <c:v>2.6811922709555347E-2</c:v>
                </c:pt>
                <c:pt idx="3073">
                  <c:v>2.681392458973697E-2</c:v>
                </c:pt>
                <c:pt idx="3074">
                  <c:v>2.6811930393089156E-2</c:v>
                </c:pt>
                <c:pt idx="3075">
                  <c:v>2.6811934222346068E-2</c:v>
                </c:pt>
                <c:pt idx="3076">
                  <c:v>2.6811938043129757E-2</c:v>
                </c:pt>
                <c:pt idx="3077">
                  <c:v>2.681693593500345E-2</c:v>
                </c:pt>
                <c:pt idx="3078">
                  <c:v>2.6811948371827654E-2</c:v>
                </c:pt>
                <c:pt idx="3079">
                  <c:v>2.6813947478681044E-2</c:v>
                </c:pt>
                <c:pt idx="3080">
                  <c:v>2.6814950079090405E-2</c:v>
                </c:pt>
                <c:pt idx="3081">
                  <c:v>2.6813955041324888E-2</c:v>
                </c:pt>
                <c:pt idx="3082">
                  <c:v>2.681395881009685E-2</c:v>
                </c:pt>
                <c:pt idx="3083">
                  <c:v>2.6813962570475525E-2</c:v>
                </c:pt>
                <c:pt idx="3084">
                  <c:v>2.6813966322460914E-2</c:v>
                </c:pt>
                <c:pt idx="3085">
                  <c:v>2.6814968879371737E-2</c:v>
                </c:pt>
                <c:pt idx="3086">
                  <c:v>2.6813973801305124E-2</c:v>
                </c:pt>
                <c:pt idx="3087">
                  <c:v>2.6813977528190591E-2</c:v>
                </c:pt>
                <c:pt idx="3088">
                  <c:v>2.6813981246682772E-2</c:v>
                </c:pt>
                <c:pt idx="3089">
                  <c:v>2.6813984956781667E-2</c:v>
                </c:pt>
                <c:pt idx="3090">
                  <c:v>2.6813988658513921E-2</c:v>
                </c:pt>
                <c:pt idx="3091">
                  <c:v>2.6811996984941189E-2</c:v>
                </c:pt>
                <c:pt idx="3092">
                  <c:v>2.6813996036851862E-2</c:v>
                </c:pt>
                <c:pt idx="3093">
                  <c:v>2.6813999713430903E-2</c:v>
                </c:pt>
                <c:pt idx="3094">
                  <c:v>2.6814003381696594E-2</c:v>
                </c:pt>
                <c:pt idx="3095">
                  <c:v>2.6815005851577034E-2</c:v>
                </c:pt>
                <c:pt idx="3096">
                  <c:v>2.6814010692994827E-2</c:v>
                </c:pt>
                <c:pt idx="3097">
                  <c:v>2.6814014336054015E-2</c:v>
                </c:pt>
                <c:pt idx="3098">
                  <c:v>2.6814017970773207E-2</c:v>
                </c:pt>
                <c:pt idx="3099">
                  <c:v>2.6815020405854817E-2</c:v>
                </c:pt>
                <c:pt idx="3100">
                  <c:v>2.6814025215058379E-2</c:v>
                </c:pt>
                <c:pt idx="3101">
                  <c:v>2.6814028824624359E-2</c:v>
                </c:pt>
                <c:pt idx="3102">
                  <c:v>2.6814032425823697E-2</c:v>
                </c:pt>
                <c:pt idx="3103">
                  <c:v>2.6814036018656395E-2</c:v>
                </c:pt>
                <c:pt idx="3104">
                  <c:v>2.6815038410192837E-2</c:v>
                </c:pt>
                <c:pt idx="3105">
                  <c:v>2.6814043179168578E-2</c:v>
                </c:pt>
                <c:pt idx="3106">
                  <c:v>2.6814046746848064E-2</c:v>
                </c:pt>
                <c:pt idx="3107">
                  <c:v>2.6814050306187553E-2</c:v>
                </c:pt>
                <c:pt idx="3108">
                  <c:v>2.6814053857107112E-2</c:v>
                </c:pt>
                <c:pt idx="3109">
                  <c:v>2.681405739966003E-2</c:v>
                </c:pt>
                <c:pt idx="3110">
                  <c:v>2.6814060933819661E-2</c:v>
                </c:pt>
                <c:pt idx="3111">
                  <c:v>2.6814064459639297E-2</c:v>
                </c:pt>
                <c:pt idx="3112">
                  <c:v>2.6815066781478158E-2</c:v>
                </c:pt>
                <c:pt idx="3113">
                  <c:v>2.6815070290191478E-2</c:v>
                </c:pt>
                <c:pt idx="3114">
                  <c:v>2.681407498679178E-2</c:v>
                </c:pt>
                <c:pt idx="3115">
                  <c:v>2.6814078479038272E-2</c:v>
                </c:pt>
                <c:pt idx="3116">
                  <c:v>2.6814081962944769E-2</c:v>
                </c:pt>
                <c:pt idx="3117">
                  <c:v>2.6814085438537916E-2</c:v>
                </c:pt>
                <c:pt idx="3118">
                  <c:v>2.6815087708058627E-2</c:v>
                </c:pt>
                <c:pt idx="3119">
                  <c:v>2.6814092364464415E-2</c:v>
                </c:pt>
                <c:pt idx="3120">
                  <c:v>2.6814095814824412E-2</c:v>
                </c:pt>
                <c:pt idx="3121">
                  <c:v>2.6814099256844415E-2</c:v>
                </c:pt>
                <c:pt idx="3122">
                  <c:v>2.6814102690497776E-2</c:v>
                </c:pt>
                <c:pt idx="3123">
                  <c:v>2.6812110128835442E-2</c:v>
                </c:pt>
                <c:pt idx="3124">
                  <c:v>2.6814109532677932E-2</c:v>
                </c:pt>
                <c:pt idx="3125">
                  <c:v>2.6814112941178081E-2</c:v>
                </c:pt>
                <c:pt idx="3126">
                  <c:v>2.6814116341311589E-2</c:v>
                </c:pt>
                <c:pt idx="3127">
                  <c:v>2.6814119733078456E-2</c:v>
                </c:pt>
                <c:pt idx="3128">
                  <c:v>2.6814123116452038E-2</c:v>
                </c:pt>
                <c:pt idx="3129">
                  <c:v>2.6816124138264286E-2</c:v>
                </c:pt>
                <c:pt idx="3130">
                  <c:v>2.681512865634339E-2</c:v>
                </c:pt>
                <c:pt idx="3131">
                  <c:v>2.6814133216346292E-2</c:v>
                </c:pt>
                <c:pt idx="3132">
                  <c:v>2.6815135363797982E-2</c:v>
                </c:pt>
                <c:pt idx="3133">
                  <c:v>2.6814139907687107E-2</c:v>
                </c:pt>
                <c:pt idx="3134">
                  <c:v>2.6814143240807553E-2</c:v>
                </c:pt>
                <c:pt idx="3135">
                  <c:v>2.6814146565588004E-2</c:v>
                </c:pt>
                <c:pt idx="3136">
                  <c:v>2.6814149881895233E-2</c:v>
                </c:pt>
                <c:pt idx="3137">
                  <c:v>2.6815151985681851E-2</c:v>
                </c:pt>
                <c:pt idx="3138">
                  <c:v>2.681415648951635E-2</c:v>
                </c:pt>
                <c:pt idx="3139">
                  <c:v>2.6814159780723656E-2</c:v>
                </c:pt>
                <c:pt idx="3140">
                  <c:v>2.6814163063537677E-2</c:v>
                </c:pt>
                <c:pt idx="3141">
                  <c:v>2.6814166338038348E-2</c:v>
                </c:pt>
                <c:pt idx="3142">
                  <c:v>2.6814169604145732E-2</c:v>
                </c:pt>
                <c:pt idx="3143">
                  <c:v>2.6814172861833185E-2</c:v>
                </c:pt>
                <c:pt idx="3144">
                  <c:v>2.6814176111153998E-2</c:v>
                </c:pt>
                <c:pt idx="3145">
                  <c:v>2.6814179352134815E-2</c:v>
                </c:pt>
                <c:pt idx="3146">
                  <c:v>2.6812186991911346E-2</c:v>
                </c:pt>
                <c:pt idx="3147">
                  <c:v>2.6814185808943236E-2</c:v>
                </c:pt>
                <c:pt idx="3148">
                  <c:v>2.6815187816640051E-2</c:v>
                </c:pt>
                <c:pt idx="3149">
                  <c:v>2.6814192232205158E-2</c:v>
                </c:pt>
                <c:pt idx="3150">
                  <c:v>2.6814195431272836E-2</c:v>
                </c:pt>
                <c:pt idx="3151">
                  <c:v>2.6815197412783931E-2</c:v>
                </c:pt>
                <c:pt idx="3152">
                  <c:v>2.6814201804281623E-2</c:v>
                </c:pt>
                <c:pt idx="3153">
                  <c:v>2.6814204978222733E-2</c:v>
                </c:pt>
                <c:pt idx="3154">
                  <c:v>2.6814208143770557E-2</c:v>
                </c:pt>
                <c:pt idx="3155">
                  <c:v>2.6814211300978386E-2</c:v>
                </c:pt>
                <c:pt idx="3156">
                  <c:v>2.6814214449766283E-2</c:v>
                </c:pt>
                <c:pt idx="3157">
                  <c:v>2.681421759024083E-2</c:v>
                </c:pt>
                <c:pt idx="3158">
                  <c:v>2.6814220722242155E-2</c:v>
                </c:pt>
                <c:pt idx="3159">
                  <c:v>2.6814223845903484E-2</c:v>
                </c:pt>
                <c:pt idx="3160">
                  <c:v>2.6814226961251464E-2</c:v>
                </c:pt>
                <c:pt idx="3161">
                  <c:v>2.6814230068126221E-2</c:v>
                </c:pt>
                <c:pt idx="3162">
                  <c:v>2.6814233166634338E-2</c:v>
                </c:pt>
                <c:pt idx="3163">
                  <c:v>2.6814236256829105E-2</c:v>
                </c:pt>
                <c:pt idx="3164">
                  <c:v>2.6815238124697771E-2</c:v>
                </c:pt>
                <c:pt idx="3165">
                  <c:v>2.6815241197739592E-2</c:v>
                </c:pt>
                <c:pt idx="3166">
                  <c:v>2.6814245477053689E-2</c:v>
                </c:pt>
                <c:pt idx="3167">
                  <c:v>2.6814248533701956E-2</c:v>
                </c:pt>
                <c:pt idx="3168">
                  <c:v>2.6814251581983584E-2</c:v>
                </c:pt>
                <c:pt idx="3169">
                  <c:v>2.6814254621845279E-2</c:v>
                </c:pt>
                <c:pt idx="3170">
                  <c:v>2.6815256437229262E-2</c:v>
                </c:pt>
                <c:pt idx="3171">
                  <c:v>2.6814260676548685E-2</c:v>
                </c:pt>
                <c:pt idx="3172">
                  <c:v>2.6814263691310458E-2</c:v>
                </c:pt>
                <c:pt idx="3173">
                  <c:v>2.6814266697678946E-2</c:v>
                </c:pt>
                <c:pt idx="3174">
                  <c:v>2.6814269695680792E-2</c:v>
                </c:pt>
                <c:pt idx="3175">
                  <c:v>2.6815271467306445E-2</c:v>
                </c:pt>
                <c:pt idx="3176">
                  <c:v>2.6814275666611209E-2</c:v>
                </c:pt>
                <c:pt idx="3177">
                  <c:v>2.6814278639459843E-2</c:v>
                </c:pt>
                <c:pt idx="3178">
                  <c:v>2.6814281603941836E-2</c:v>
                </c:pt>
                <c:pt idx="3179">
                  <c:v>2.6814284560057189E-2</c:v>
                </c:pt>
                <c:pt idx="3180">
                  <c:v>2.6814287507805901E-2</c:v>
                </c:pt>
                <c:pt idx="3181">
                  <c:v>2.6814290447161326E-2</c:v>
                </c:pt>
                <c:pt idx="3182">
                  <c:v>2.6813295902115009E-2</c:v>
                </c:pt>
                <c:pt idx="3183">
                  <c:v>2.6812300141960677E-2</c:v>
                </c:pt>
                <c:pt idx="3184">
                  <c:v>2.6812303053151965E-2</c:v>
                </c:pt>
                <c:pt idx="3185">
                  <c:v>2.681230637033849E-2</c:v>
                </c:pt>
                <c:pt idx="3186">
                  <c:v>2.6812308850994171E-2</c:v>
                </c:pt>
                <c:pt idx="3187">
                  <c:v>2.6812311737325345E-2</c:v>
                </c:pt>
                <c:pt idx="3188">
                  <c:v>2.6812314615023425E-2</c:v>
                </c:pt>
                <c:pt idx="3189">
                  <c:v>2.6812317893840643E-2</c:v>
                </c:pt>
                <c:pt idx="3190">
                  <c:v>2.6812320345719343E-2</c:v>
                </c:pt>
                <c:pt idx="3191">
                  <c:v>2.6812323198557309E-2</c:v>
                </c:pt>
                <c:pt idx="3192">
                  <c:v>2.6812326042922052E-2</c:v>
                </c:pt>
                <c:pt idx="3193">
                  <c:v>2.6812328878973446E-2</c:v>
                </c:pt>
                <c:pt idx="3194">
                  <c:v>2.6812331706631554E-2</c:v>
                </c:pt>
                <c:pt idx="3195">
                  <c:v>2.6812334525816439E-2</c:v>
                </c:pt>
                <c:pt idx="3196">
                  <c:v>2.6812337336687975E-2</c:v>
                </c:pt>
                <c:pt idx="3197">
                  <c:v>2.6812340938446866E-2</c:v>
                </c:pt>
                <c:pt idx="3198">
                  <c:v>2.6812342933331124E-2</c:v>
                </c:pt>
                <c:pt idx="3199">
                  <c:v>2.6812345719102737E-2</c:v>
                </c:pt>
                <c:pt idx="3200">
                  <c:v>2.6812348892564231E-2</c:v>
                </c:pt>
                <c:pt idx="3201">
                  <c:v>2.6812351265546042E-2</c:v>
                </c:pt>
                <c:pt idx="3202">
                  <c:v>2.6812354026057861E-2</c:v>
                </c:pt>
                <c:pt idx="3203">
                  <c:v>2.6812357170902246E-2</c:v>
                </c:pt>
                <c:pt idx="3204">
                  <c:v>2.6812359522381257E-2</c:v>
                </c:pt>
                <c:pt idx="3205">
                  <c:v>2.681236225787309E-2</c:v>
                </c:pt>
                <c:pt idx="3206">
                  <c:v>2.6812364984811765E-2</c:v>
                </c:pt>
                <c:pt idx="3207">
                  <c:v>2.6812367703596962E-2</c:v>
                </c:pt>
                <c:pt idx="3208">
                  <c:v>2.6812370414068809E-2</c:v>
                </c:pt>
                <c:pt idx="3209">
                  <c:v>2.6812373116067434E-2</c:v>
                </c:pt>
                <c:pt idx="3210">
                  <c:v>2.6812375809592837E-2</c:v>
                </c:pt>
                <c:pt idx="3211">
                  <c:v>2.6812378494884825E-2</c:v>
                </c:pt>
                <c:pt idx="3212">
                  <c:v>2.6812381171783528E-2</c:v>
                </c:pt>
                <c:pt idx="3213">
                  <c:v>2.6812383840209009E-2</c:v>
                </c:pt>
                <c:pt idx="3214">
                  <c:v>2.6812386500321139E-2</c:v>
                </c:pt>
                <c:pt idx="3215">
                  <c:v>2.681238915211992E-2</c:v>
                </c:pt>
                <c:pt idx="3216">
                  <c:v>2.6812392172423927E-2</c:v>
                </c:pt>
                <c:pt idx="3217">
                  <c:v>2.6812394806237094E-2</c:v>
                </c:pt>
                <c:pt idx="3218">
                  <c:v>2.6812397057076609E-2</c:v>
                </c:pt>
                <c:pt idx="3219">
                  <c:v>2.6812399675382181E-2</c:v>
                </c:pt>
                <c:pt idx="3220">
                  <c:v>2.6812402285134596E-2</c:v>
                </c:pt>
                <c:pt idx="3221">
                  <c:v>2.6812404886493724E-2</c:v>
                </c:pt>
                <c:pt idx="3222">
                  <c:v>2.6812407479699374E-2</c:v>
                </c:pt>
                <c:pt idx="3223">
                  <c:v>2.6812410432937028E-2</c:v>
                </c:pt>
                <c:pt idx="3224">
                  <c:v>2.6812412640691008E-2</c:v>
                </c:pt>
                <c:pt idx="3225">
                  <c:v>2.6812415208636864E-2</c:v>
                </c:pt>
                <c:pt idx="3226">
                  <c:v>2.6812417768349306E-2</c:v>
                </c:pt>
                <c:pt idx="3227">
                  <c:v>2.6812420683297589E-2</c:v>
                </c:pt>
                <c:pt idx="3228">
                  <c:v>2.6812422862274587E-2</c:v>
                </c:pt>
                <c:pt idx="3229">
                  <c:v>2.6812425396887107E-2</c:v>
                </c:pt>
                <c:pt idx="3230">
                  <c:v>2.6812427922866533E-2</c:v>
                </c:pt>
                <c:pt idx="3231">
                  <c:v>2.6812430440612545E-2</c:v>
                </c:pt>
                <c:pt idx="3232">
                  <c:v>2.6812432949885334E-2</c:v>
                </c:pt>
                <c:pt idx="3233">
                  <c:v>2.681243545092471E-2</c:v>
                </c:pt>
                <c:pt idx="3234">
                  <c:v>2.6813436958241788E-2</c:v>
                </c:pt>
                <c:pt idx="3235">
                  <c:v>2.6812440781940339E-2</c:v>
                </c:pt>
                <c:pt idx="3236">
                  <c:v>2.6812443256520879E-2</c:v>
                </c:pt>
                <c:pt idx="3237">
                  <c:v>2.681244572278807E-2</c:v>
                </c:pt>
                <c:pt idx="3238">
                  <c:v>2.681244818074191E-2</c:v>
                </c:pt>
                <c:pt idx="3239">
                  <c:v>2.6812450630222529E-2</c:v>
                </c:pt>
                <c:pt idx="3240">
                  <c:v>2.6812453071229925E-2</c:v>
                </c:pt>
                <c:pt idx="3241">
                  <c:v>2.6812455504083843E-2</c:v>
                </c:pt>
                <c:pt idx="3242">
                  <c:v>2.6812457928544475E-2</c:v>
                </c:pt>
                <c:pt idx="3243">
                  <c:v>2.6812460344531885E-2</c:v>
                </c:pt>
                <c:pt idx="3244">
                  <c:v>2.6812462751966137E-2</c:v>
                </c:pt>
                <c:pt idx="3245">
                  <c:v>2.6812465151406784E-2</c:v>
                </c:pt>
                <c:pt idx="3246">
                  <c:v>2.6812467542214335E-2</c:v>
                </c:pt>
                <c:pt idx="3247">
                  <c:v>2.6812470603765348E-2</c:v>
                </c:pt>
                <c:pt idx="3248">
                  <c:v>2.6812472975548118E-2</c:v>
                </c:pt>
                <c:pt idx="3249">
                  <c:v>2.6812475338937602E-2</c:v>
                </c:pt>
                <c:pt idx="3250">
                  <c:v>2.6812477693933801E-2</c:v>
                </c:pt>
                <c:pt idx="3251">
                  <c:v>2.6812480040456776E-2</c:v>
                </c:pt>
                <c:pt idx="3252">
                  <c:v>2.6812482378666402E-2</c:v>
                </c:pt>
                <c:pt idx="3253">
                  <c:v>2.6812484708482742E-2</c:v>
                </c:pt>
                <c:pt idx="3254">
                  <c:v>2.6812487029985732E-2</c:v>
                </c:pt>
                <c:pt idx="3255">
                  <c:v>2.6812489343095436E-2</c:v>
                </c:pt>
                <c:pt idx="3256">
                  <c:v>2.6812491647811854E-2</c:v>
                </c:pt>
                <c:pt idx="3257">
                  <c:v>2.6812493944055049E-2</c:v>
                </c:pt>
                <c:pt idx="3258">
                  <c:v>2.6812496232064831E-2</c:v>
                </c:pt>
                <c:pt idx="3259">
                  <c:v>2.6812498511681326E-2</c:v>
                </c:pt>
                <c:pt idx="3260">
                  <c:v>2.6815496876357869E-2</c:v>
                </c:pt>
                <c:pt idx="3261">
                  <c:v>2.6812503045654523E-2</c:v>
                </c:pt>
                <c:pt idx="3262">
                  <c:v>2.6812505300251033E-2</c:v>
                </c:pt>
                <c:pt idx="3263">
                  <c:v>2.6812507546294384E-2</c:v>
                </c:pt>
                <c:pt idx="3264">
                  <c:v>2.6812509783864513E-2</c:v>
                </c:pt>
                <c:pt idx="3265">
                  <c:v>2.6812512013281165E-2</c:v>
                </c:pt>
                <c:pt idx="3266">
                  <c:v>2.6812514234224594E-2</c:v>
                </c:pt>
                <c:pt idx="3267">
                  <c:v>2.6812516446774737E-2</c:v>
                </c:pt>
                <c:pt idx="3268">
                  <c:v>2.6812518650851658E-2</c:v>
                </c:pt>
                <c:pt idx="3269">
                  <c:v>2.6812520846775101E-2</c:v>
                </c:pt>
                <c:pt idx="3270">
                  <c:v>2.6812523034225322E-2</c:v>
                </c:pt>
                <c:pt idx="3271">
                  <c:v>2.6812525213362193E-2</c:v>
                </c:pt>
                <c:pt idx="3272">
                  <c:v>2.6812527383945906E-2</c:v>
                </c:pt>
                <c:pt idx="3273">
                  <c:v>2.6812529546296204E-2</c:v>
                </c:pt>
                <c:pt idx="3274">
                  <c:v>2.6812531700253217E-2</c:v>
                </c:pt>
                <c:pt idx="3275">
                  <c:v>2.6812533845657072E-2</c:v>
                </c:pt>
                <c:pt idx="3276">
                  <c:v>2.6812535982907448E-2</c:v>
                </c:pt>
                <c:pt idx="3277">
                  <c:v>2.6812538111764539E-2</c:v>
                </c:pt>
                <c:pt idx="3278">
                  <c:v>2.6812540232228343E-2</c:v>
                </c:pt>
                <c:pt idx="3279">
                  <c:v>2.6812542344218926E-2</c:v>
                </c:pt>
                <c:pt idx="3280">
                  <c:v>2.6812544447976094E-2</c:v>
                </c:pt>
                <c:pt idx="3281">
                  <c:v>2.6814544169591059E-2</c:v>
                </c:pt>
                <c:pt idx="3282">
                  <c:v>2.6812548630230637E-2</c:v>
                </c:pt>
                <c:pt idx="3283">
                  <c:v>2.6812550708728011E-2</c:v>
                </c:pt>
                <c:pt idx="3284">
                  <c:v>2.6812552778912035E-2</c:v>
                </c:pt>
                <c:pt idx="3285">
                  <c:v>2.6812556015043398E-2</c:v>
                </c:pt>
                <c:pt idx="3286">
                  <c:v>2.6814554510012911E-2</c:v>
                </c:pt>
                <c:pt idx="3287">
                  <c:v>2.6812558939184328E-2</c:v>
                </c:pt>
                <c:pt idx="3288">
                  <c:v>2.6812560975875144E-2</c:v>
                </c:pt>
                <c:pt idx="3289">
                  <c:v>2.6812563004172674E-2</c:v>
                </c:pt>
                <c:pt idx="3290">
                  <c:v>2.6812565023917045E-2</c:v>
                </c:pt>
                <c:pt idx="3291">
                  <c:v>2.6812567035587875E-2</c:v>
                </c:pt>
                <c:pt idx="3292">
                  <c:v>2.6812569038785483E-2</c:v>
                </c:pt>
                <c:pt idx="3293">
                  <c:v>2.6812571033509869E-2</c:v>
                </c:pt>
                <c:pt idx="3294">
                  <c:v>2.6812573019920904E-2</c:v>
                </c:pt>
                <c:pt idx="3295">
                  <c:v>2.681257499801859E-2</c:v>
                </c:pt>
                <c:pt idx="3296">
                  <c:v>2.6812576967643054E-2</c:v>
                </c:pt>
                <c:pt idx="3297">
                  <c:v>2.6812578928874231E-2</c:v>
                </c:pt>
                <c:pt idx="3298">
                  <c:v>2.6812580881792059E-2</c:v>
                </c:pt>
                <c:pt idx="3299">
                  <c:v>2.68125828263166E-2</c:v>
                </c:pt>
                <c:pt idx="3300">
                  <c:v>2.6812584762447855E-2</c:v>
                </c:pt>
                <c:pt idx="3301">
                  <c:v>2.6816581508086301E-2</c:v>
                </c:pt>
                <c:pt idx="3302">
                  <c:v>2.681258860969038E-2</c:v>
                </c:pt>
                <c:pt idx="3303">
                  <c:v>2.6812590520721713E-2</c:v>
                </c:pt>
                <c:pt idx="3304">
                  <c:v>2.6812592423279824E-2</c:v>
                </c:pt>
                <c:pt idx="3305">
                  <c:v>2.6812594317524585E-2</c:v>
                </c:pt>
                <c:pt idx="3306">
                  <c:v>2.6812596203535932E-2</c:v>
                </c:pt>
                <c:pt idx="3307">
                  <c:v>2.6812598080994121E-2</c:v>
                </c:pt>
                <c:pt idx="3308">
                  <c:v>2.6812599950059024E-2</c:v>
                </c:pt>
                <c:pt idx="3309">
                  <c:v>2.6812601810810577E-2</c:v>
                </c:pt>
                <c:pt idx="3310">
                  <c:v>2.6812603663408652E-2</c:v>
                </c:pt>
                <c:pt idx="3311">
                  <c:v>2.681260550721376E-2</c:v>
                </c:pt>
                <c:pt idx="3312">
                  <c:v>2.6815603366814322E-2</c:v>
                </c:pt>
                <c:pt idx="3313">
                  <c:v>2.6812609170123736E-2</c:v>
                </c:pt>
                <c:pt idx="3314">
                  <c:v>2.6812610988988794E-2</c:v>
                </c:pt>
                <c:pt idx="3315">
                  <c:v>2.6812612799460567E-2</c:v>
                </c:pt>
                <c:pt idx="3316">
                  <c:v>2.6812614601698925E-2</c:v>
                </c:pt>
                <c:pt idx="3317">
                  <c:v>2.6812616395384126E-2</c:v>
                </c:pt>
                <c:pt idx="3318">
                  <c:v>2.6812618180835912E-2</c:v>
                </c:pt>
                <c:pt idx="3319">
                  <c:v>2.6812619957654604E-2</c:v>
                </c:pt>
                <c:pt idx="3320">
                  <c:v>2.6812621726399755E-2</c:v>
                </c:pt>
                <c:pt idx="3321">
                  <c:v>2.6812623486671683E-2</c:v>
                </c:pt>
                <c:pt idx="3322">
                  <c:v>2.6812625238470389E-2</c:v>
                </c:pt>
                <c:pt idx="3323">
                  <c:v>2.6812626981955745E-2</c:v>
                </c:pt>
                <c:pt idx="3324">
                  <c:v>2.6812628717127751E-2</c:v>
                </c:pt>
                <c:pt idx="3325">
                  <c:v>2.6812630443826535E-2</c:v>
                </c:pt>
                <c:pt idx="3326">
                  <c:v>2.6812632162132033E-2</c:v>
                </c:pt>
                <c:pt idx="3327">
                  <c:v>2.6812633872204117E-2</c:v>
                </c:pt>
                <c:pt idx="3328">
                  <c:v>2.6812635573882915E-2</c:v>
                </c:pt>
                <c:pt idx="3329">
                  <c:v>2.681263726708849E-2</c:v>
                </c:pt>
                <c:pt idx="3330">
                  <c:v>2.681263895190078E-2</c:v>
                </c:pt>
                <c:pt idx="3331">
                  <c:v>2.681264062839972E-2</c:v>
                </c:pt>
                <c:pt idx="3332">
                  <c:v>2.6812642296425437E-2</c:v>
                </c:pt>
                <c:pt idx="3333">
                  <c:v>2.6814641472583389E-2</c:v>
                </c:pt>
                <c:pt idx="3334">
                  <c:v>2.6812645607456886E-2</c:v>
                </c:pt>
                <c:pt idx="3335">
                  <c:v>2.6812647250542554E-2</c:v>
                </c:pt>
                <c:pt idx="3336">
                  <c:v>2.6812648885075063E-2</c:v>
                </c:pt>
                <c:pt idx="3337">
                  <c:v>2.6816645262048411E-2</c:v>
                </c:pt>
                <c:pt idx="3338">
                  <c:v>2.6815648116478297E-2</c:v>
                </c:pt>
                <c:pt idx="3339">
                  <c:v>2.6812653738712555E-2</c:v>
                </c:pt>
                <c:pt idx="3340">
                  <c:v>2.681265533967192E-2</c:v>
                </c:pt>
                <c:pt idx="3341">
                  <c:v>2.6812656932397871E-2</c:v>
                </c:pt>
                <c:pt idx="3342">
                  <c:v>2.6812658516810473E-2</c:v>
                </c:pt>
                <c:pt idx="3343">
                  <c:v>2.6812660092829788E-2</c:v>
                </c:pt>
                <c:pt idx="3344">
                  <c:v>2.6812661660295944E-2</c:v>
                </c:pt>
                <c:pt idx="3345">
                  <c:v>2.6812663219608623E-2</c:v>
                </c:pt>
                <c:pt idx="3346">
                  <c:v>2.681266477044808E-2</c:v>
                </c:pt>
                <c:pt idx="3347">
                  <c:v>2.6812666312974187E-2</c:v>
                </c:pt>
                <c:pt idx="3348">
                  <c:v>2.68126678468672E-2</c:v>
                </c:pt>
                <c:pt idx="3349">
                  <c:v>2.6812669372606734E-2</c:v>
                </c:pt>
                <c:pt idx="3350">
                  <c:v>2.6812670889952983E-2</c:v>
                </c:pt>
                <c:pt idx="3351">
                  <c:v>2.681267239882601E-2</c:v>
                </c:pt>
                <c:pt idx="3352">
                  <c:v>2.681666862126697E-2</c:v>
                </c:pt>
                <c:pt idx="3353">
                  <c:v>2.6812675391791885E-2</c:v>
                </c:pt>
                <c:pt idx="3354">
                  <c:v>2.6812676875644925E-2</c:v>
                </c:pt>
                <c:pt idx="3355">
                  <c:v>2.6812678350944807E-2</c:v>
                </c:pt>
                <c:pt idx="3356">
                  <c:v>2.6812679818091212E-2</c:v>
                </c:pt>
                <c:pt idx="3357">
                  <c:v>2.6812681276764394E-2</c:v>
                </c:pt>
                <c:pt idx="3358">
                  <c:v>2.681268272704429E-2</c:v>
                </c:pt>
                <c:pt idx="3359">
                  <c:v>2.68126841689309E-2</c:v>
                </c:pt>
                <c:pt idx="3360">
                  <c:v>2.6812685602584097E-2</c:v>
                </c:pt>
                <c:pt idx="3361">
                  <c:v>2.6812687027764071E-2</c:v>
                </c:pt>
                <c:pt idx="3362">
                  <c:v>2.6812688444550759E-2</c:v>
                </c:pt>
                <c:pt idx="3363">
                  <c:v>2.6812689853024096E-2</c:v>
                </c:pt>
                <c:pt idx="3364">
                  <c:v>2.6812691253024212E-2</c:v>
                </c:pt>
                <c:pt idx="3365">
                  <c:v>2.6812692644790914E-2</c:v>
                </c:pt>
                <c:pt idx="3366">
                  <c:v>2.6812694028004458E-2</c:v>
                </c:pt>
                <c:pt idx="3367">
                  <c:v>2.6812695402984588E-2</c:v>
                </c:pt>
                <c:pt idx="3368">
                  <c:v>2.6812696769571431E-2</c:v>
                </c:pt>
                <c:pt idx="3369">
                  <c:v>2.6812698127605117E-2</c:v>
                </c:pt>
                <c:pt idx="3370">
                  <c:v>2.6812699477485324E-2</c:v>
                </c:pt>
                <c:pt idx="3371">
                  <c:v>2.6812700818972246E-2</c:v>
                </c:pt>
                <c:pt idx="3372">
                  <c:v>2.6812702151985945E-2</c:v>
                </c:pt>
                <c:pt idx="3373">
                  <c:v>2.6812703476686295E-2</c:v>
                </c:pt>
                <c:pt idx="3374">
                  <c:v>2.6812704792993358E-2</c:v>
                </c:pt>
                <c:pt idx="3375">
                  <c:v>2.6812706100907135E-2</c:v>
                </c:pt>
                <c:pt idx="3376">
                  <c:v>2.6812707400427627E-2</c:v>
                </c:pt>
                <c:pt idx="3377">
                  <c:v>2.6812708691554832E-2</c:v>
                </c:pt>
                <c:pt idx="3378">
                  <c:v>2.6812709974368687E-2</c:v>
                </c:pt>
                <c:pt idx="3379">
                  <c:v>2.681271124870932E-2</c:v>
                </c:pt>
                <c:pt idx="3380">
                  <c:v>2.6812712514736603E-2</c:v>
                </c:pt>
                <c:pt idx="3381">
                  <c:v>2.68127137723706E-2</c:v>
                </c:pt>
                <c:pt idx="3382">
                  <c:v>2.6812715021771183E-2</c:v>
                </c:pt>
                <c:pt idx="3383">
                  <c:v>2.6815712183470009E-2</c:v>
                </c:pt>
                <c:pt idx="3384">
                  <c:v>2.6812717495072746E-2</c:v>
                </c:pt>
                <c:pt idx="3385">
                  <c:v>2.681471612230979E-2</c:v>
                </c:pt>
                <c:pt idx="3386">
                  <c:v>2.6812719935200846E-2</c:v>
                </c:pt>
                <c:pt idx="3387">
                  <c:v>2.6812721142475127E-2</c:v>
                </c:pt>
                <c:pt idx="3388">
                  <c:v>2.6812722341515993E-2</c:v>
                </c:pt>
                <c:pt idx="3389">
                  <c:v>2.6812723532163574E-2</c:v>
                </c:pt>
                <c:pt idx="3390">
                  <c:v>2.6815720792563447E-2</c:v>
                </c:pt>
                <c:pt idx="3391">
                  <c:v>2.6814723278105745E-2</c:v>
                </c:pt>
                <c:pt idx="3392">
                  <c:v>2.6815723126516477E-2</c:v>
                </c:pt>
                <c:pt idx="3393">
                  <c:v>2.6814725596304712E-2</c:v>
                </c:pt>
                <c:pt idx="3394">
                  <c:v>2.6814726742827588E-2</c:v>
                </c:pt>
                <c:pt idx="3395">
                  <c:v>2.6814727881010469E-2</c:v>
                </c:pt>
                <c:pt idx="3396">
                  <c:v>2.6814729010800065E-2</c:v>
                </c:pt>
                <c:pt idx="3397">
                  <c:v>2.6815728814786333E-2</c:v>
                </c:pt>
                <c:pt idx="3398">
                  <c:v>2.6814731245252688E-2</c:v>
                </c:pt>
                <c:pt idx="3399">
                  <c:v>2.6814732349862425E-2</c:v>
                </c:pt>
                <c:pt idx="3400">
                  <c:v>2.6814733446185457E-2</c:v>
                </c:pt>
                <c:pt idx="3401">
                  <c:v>2.6814734534061913E-2</c:v>
                </c:pt>
                <c:pt idx="3402">
                  <c:v>2.68127390158579E-2</c:v>
                </c:pt>
                <c:pt idx="3403">
                  <c:v>2.6814736684714902E-2</c:v>
                </c:pt>
                <c:pt idx="3404">
                  <c:v>2.681473774751808E-2</c:v>
                </c:pt>
                <c:pt idx="3405">
                  <c:v>2.6814738801901328E-2</c:v>
                </c:pt>
                <c:pt idx="3406">
                  <c:v>2.6814739847917934E-2</c:v>
                </c:pt>
                <c:pt idx="3407">
                  <c:v>2.6815739562948693E-2</c:v>
                </c:pt>
                <c:pt idx="3408">
                  <c:v>2.681474191482458E-2</c:v>
                </c:pt>
                <c:pt idx="3409">
                  <c:v>2.6814742935687974E-2</c:v>
                </c:pt>
                <c:pt idx="3410">
                  <c:v>2.6814743948158082E-2</c:v>
                </c:pt>
                <c:pt idx="3411">
                  <c:v>2.681574362759731E-2</c:v>
                </c:pt>
                <c:pt idx="3412">
                  <c:v>2.6814745948051666E-2</c:v>
                </c:pt>
                <c:pt idx="3413">
                  <c:v>2.6814746935421852E-2</c:v>
                </c:pt>
                <c:pt idx="3414">
                  <c:v>2.6814747914398751E-2</c:v>
                </c:pt>
                <c:pt idx="3415">
                  <c:v>2.6814748885035655E-2</c:v>
                </c:pt>
                <c:pt idx="3416">
                  <c:v>2.6814749847279273E-2</c:v>
                </c:pt>
                <c:pt idx="3417">
                  <c:v>2.681475080110296E-2</c:v>
                </c:pt>
                <c:pt idx="3418">
                  <c:v>2.6814751746613297E-2</c:v>
                </c:pt>
                <c:pt idx="3419">
                  <c:v>2.6814752683703702E-2</c:v>
                </c:pt>
                <c:pt idx="3420">
                  <c:v>2.6814753612427467E-2</c:v>
                </c:pt>
                <c:pt idx="3421">
                  <c:v>2.6814754532757945E-2</c:v>
                </c:pt>
                <c:pt idx="3422">
                  <c:v>2.6814755444748428E-2</c:v>
                </c:pt>
                <c:pt idx="3423">
                  <c:v>2.681475634831898E-2</c:v>
                </c:pt>
                <c:pt idx="3424">
                  <c:v>2.6815755911990813E-2</c:v>
                </c:pt>
                <c:pt idx="3425">
                  <c:v>2.6815756798281853E-2</c:v>
                </c:pt>
                <c:pt idx="3426">
                  <c:v>2.6814759008830791E-2</c:v>
                </c:pt>
                <c:pt idx="3427">
                  <c:v>2.6814759878881489E-2</c:v>
                </c:pt>
                <c:pt idx="3428">
                  <c:v>2.6814760740618837E-2</c:v>
                </c:pt>
                <c:pt idx="3429">
                  <c:v>2.6814761593936254E-2</c:v>
                </c:pt>
                <c:pt idx="3430">
                  <c:v>2.6815761104097557E-2</c:v>
                </c:pt>
                <c:pt idx="3431">
                  <c:v>2.681476327544452E-2</c:v>
                </c:pt>
                <c:pt idx="3432">
                  <c:v>2.6814764103635369E-2</c:v>
                </c:pt>
                <c:pt idx="3433">
                  <c:v>2.6814764923432932E-2</c:v>
                </c:pt>
                <c:pt idx="3434">
                  <c:v>2.6814765734917145E-2</c:v>
                </c:pt>
                <c:pt idx="3435">
                  <c:v>2.6812769703550288E-2</c:v>
                </c:pt>
                <c:pt idx="3436">
                  <c:v>2.6814767332652423E-2</c:v>
                </c:pt>
                <c:pt idx="3437">
                  <c:v>2.6814768118930132E-2</c:v>
                </c:pt>
                <c:pt idx="3438">
                  <c:v>2.6814768896867847E-2</c:v>
                </c:pt>
                <c:pt idx="3439">
                  <c:v>2.6814769666385629E-2</c:v>
                </c:pt>
                <c:pt idx="3440">
                  <c:v>2.6814770427590062E-2</c:v>
                </c:pt>
                <c:pt idx="3441">
                  <c:v>2.6816768548533432E-2</c:v>
                </c:pt>
                <c:pt idx="3442">
                  <c:v>2.6815770583594745E-2</c:v>
                </c:pt>
                <c:pt idx="3443">
                  <c:v>2.6814772660816999E-2</c:v>
                </c:pt>
                <c:pt idx="3444">
                  <c:v>2.681577204616481E-2</c:v>
                </c:pt>
                <c:pt idx="3445">
                  <c:v>2.6814774107766226E-2</c:v>
                </c:pt>
                <c:pt idx="3446">
                  <c:v>2.6814774818664233E-2</c:v>
                </c:pt>
                <c:pt idx="3447">
                  <c:v>2.6814775521222245E-2</c:v>
                </c:pt>
                <c:pt idx="3448">
                  <c:v>2.681477621533368E-2</c:v>
                </c:pt>
                <c:pt idx="3449">
                  <c:v>2.6815775556097154E-2</c:v>
                </c:pt>
                <c:pt idx="3450">
                  <c:v>2.6814777578483273E-2</c:v>
                </c:pt>
                <c:pt idx="3451">
                  <c:v>2.6814778247521431E-2</c:v>
                </c:pt>
                <c:pt idx="3452">
                  <c:v>2.6814778908166303E-2</c:v>
                </c:pt>
                <c:pt idx="3453">
                  <c:v>2.6814779560444535E-2</c:v>
                </c:pt>
                <c:pt idx="3454">
                  <c:v>2.681478020432948E-2</c:v>
                </c:pt>
                <c:pt idx="3455">
                  <c:v>2.681478083982114E-2</c:v>
                </c:pt>
                <c:pt idx="3456">
                  <c:v>2.6814781466972804E-2</c:v>
                </c:pt>
                <c:pt idx="3457">
                  <c:v>2.68127852836475E-2</c:v>
                </c:pt>
                <c:pt idx="3458">
                  <c:v>2.6814782696096273E-2</c:v>
                </c:pt>
                <c:pt idx="3459">
                  <c:v>2.6814783298094724E-2</c:v>
                </c:pt>
                <c:pt idx="3460">
                  <c:v>2.6815782540590138E-2</c:v>
                </c:pt>
                <c:pt idx="3461">
                  <c:v>2.6814784476911768E-2</c:v>
                </c:pt>
                <c:pt idx="3462">
                  <c:v>2.6814785053810297E-2</c:v>
                </c:pt>
                <c:pt idx="3463">
                  <c:v>2.6815784269487164E-2</c:v>
                </c:pt>
                <c:pt idx="3464">
                  <c:v>2.6814786182374206E-2</c:v>
                </c:pt>
                <c:pt idx="3465">
                  <c:v>2.6814786734119522E-2</c:v>
                </c:pt>
                <c:pt idx="3466">
                  <c:v>2.6814787277444907E-2</c:v>
                </c:pt>
                <c:pt idx="3467">
                  <c:v>2.6814787812456942E-2</c:v>
                </c:pt>
                <c:pt idx="3468">
                  <c:v>2.68147883390224E-2</c:v>
                </c:pt>
                <c:pt idx="3469">
                  <c:v>2.6814788857247862E-2</c:v>
                </c:pt>
                <c:pt idx="3470">
                  <c:v>2.6814789367080039E-2</c:v>
                </c:pt>
                <c:pt idx="3471">
                  <c:v>2.681478986857222E-2</c:v>
                </c:pt>
                <c:pt idx="3472">
                  <c:v>2.6814790361644469E-2</c:v>
                </c:pt>
                <c:pt idx="3473">
                  <c:v>2.6814790846376724E-2</c:v>
                </c:pt>
                <c:pt idx="3474">
                  <c:v>2.6814791322662401E-2</c:v>
                </c:pt>
                <c:pt idx="3475">
                  <c:v>2.6814791790608083E-2</c:v>
                </c:pt>
                <c:pt idx="3476">
                  <c:v>2.6815790890131197E-2</c:v>
                </c:pt>
                <c:pt idx="3477">
                  <c:v>2.6815791340750739E-2</c:v>
                </c:pt>
                <c:pt idx="3478">
                  <c:v>2.681479314421864E-2</c:v>
                </c:pt>
                <c:pt idx="3479">
                  <c:v>2.6814793578644469E-2</c:v>
                </c:pt>
                <c:pt idx="3480">
                  <c:v>2.6814794004756948E-2</c:v>
                </c:pt>
                <c:pt idx="3481">
                  <c:v>2.681479442242285E-2</c:v>
                </c:pt>
                <c:pt idx="3482">
                  <c:v>2.6815793468248916E-2</c:v>
                </c:pt>
                <c:pt idx="3483">
                  <c:v>2.6814795232654731E-2</c:v>
                </c:pt>
                <c:pt idx="3484">
                  <c:v>2.6814795625220711E-2</c:v>
                </c:pt>
                <c:pt idx="3485">
                  <c:v>2.681479600942005E-2</c:v>
                </c:pt>
                <c:pt idx="3486">
                  <c:v>2.6814796385172812E-2</c:v>
                </c:pt>
                <c:pt idx="3487">
                  <c:v>2.6815795386294639E-2</c:v>
                </c:pt>
                <c:pt idx="3488">
                  <c:v>2.6814797111658351E-2</c:v>
                </c:pt>
                <c:pt idx="3489">
                  <c:v>2.6814797462311191E-2</c:v>
                </c:pt>
                <c:pt idx="3490">
                  <c:v>2.6814797804570745E-2</c:v>
                </c:pt>
                <c:pt idx="3491">
                  <c:v>2.6814798138516949E-2</c:v>
                </c:pt>
                <c:pt idx="3492">
                  <c:v>2.6814798464043221E-2</c:v>
                </c:pt>
                <c:pt idx="3493">
                  <c:v>2.6814798781202853E-2</c:v>
                </c:pt>
                <c:pt idx="3494">
                  <c:v>2.6813800639886587E-2</c:v>
                </c:pt>
                <c:pt idx="3495">
                  <c:v>2.6812802407309988E-2</c:v>
                </c:pt>
                <c:pt idx="3496">
                  <c:v>2.6812802697078197E-2</c:v>
                </c:pt>
                <c:pt idx="3497">
                  <c:v>2.6812803017781661E-2</c:v>
                </c:pt>
                <c:pt idx="3498">
                  <c:v>2.6812803251035078E-2</c:v>
                </c:pt>
                <c:pt idx="3499">
                  <c:v>2.6812803515543493E-2</c:v>
                </c:pt>
                <c:pt idx="3500">
                  <c:v>2.6812803771658622E-2</c:v>
                </c:pt>
                <c:pt idx="3501">
                  <c:v>2.6812804053992778E-2</c:v>
                </c:pt>
                <c:pt idx="3502">
                  <c:v>2.681280425854915E-2</c:v>
                </c:pt>
                <c:pt idx="3503">
                  <c:v>2.6812804489564357E-2</c:v>
                </c:pt>
                <c:pt idx="3504">
                  <c:v>2.6812804712186278E-2</c:v>
                </c:pt>
                <c:pt idx="3505">
                  <c:v>2.6812804926255041E-2</c:v>
                </c:pt>
                <c:pt idx="3506">
                  <c:v>2.6812805132330197E-2</c:v>
                </c:pt>
                <c:pt idx="3507">
                  <c:v>2.6812805329612388E-2</c:v>
                </c:pt>
                <c:pt idx="3508">
                  <c:v>2.6812805571019283E-2</c:v>
                </c:pt>
                <c:pt idx="3509">
                  <c:v>2.6812805699316655E-2</c:v>
                </c:pt>
                <c:pt idx="3510">
                  <c:v>2.6812805871738732E-2</c:v>
                </c:pt>
                <c:pt idx="3511">
                  <c:v>2.681280603560765E-2</c:v>
                </c:pt>
                <c:pt idx="3512">
                  <c:v>2.6812806212745954E-2</c:v>
                </c:pt>
                <c:pt idx="3513">
                  <c:v>2.6812806338405437E-2</c:v>
                </c:pt>
                <c:pt idx="3514">
                  <c:v>2.6812806477174433E-2</c:v>
                </c:pt>
                <c:pt idx="3515">
                  <c:v>2.6812806625535757E-2</c:v>
                </c:pt>
                <c:pt idx="3516">
                  <c:v>2.6812806729612504E-2</c:v>
                </c:pt>
                <c:pt idx="3517">
                  <c:v>2.681280684344145E-2</c:v>
                </c:pt>
                <c:pt idx="3518">
                  <c:v>2.6812806948717238E-2</c:v>
                </c:pt>
                <c:pt idx="3519">
                  <c:v>2.6812807045439868E-2</c:v>
                </c:pt>
                <c:pt idx="3520">
                  <c:v>2.681280713400902E-2</c:v>
                </c:pt>
                <c:pt idx="3521">
                  <c:v>2.6812807214344758E-2</c:v>
                </c:pt>
                <c:pt idx="3522">
                  <c:v>2.6812807286207274E-2</c:v>
                </c:pt>
                <c:pt idx="3523">
                  <c:v>2.6812807349436696E-2</c:v>
                </c:pt>
                <c:pt idx="3524">
                  <c:v>2.6812807404592576E-2</c:v>
                </c:pt>
                <c:pt idx="3525">
                  <c:v>2.6812807451195297E-2</c:v>
                </c:pt>
                <c:pt idx="3526">
                  <c:v>2.6812807489484669E-2</c:v>
                </c:pt>
                <c:pt idx="3527">
                  <c:v>2.6812807519460691E-2</c:v>
                </c:pt>
                <c:pt idx="3528">
                  <c:v>2.6812807543361572E-2</c:v>
                </c:pt>
                <c:pt idx="3529">
                  <c:v>2.6812807555272045E-2</c:v>
                </c:pt>
                <c:pt idx="3530">
                  <c:v>2.6812807558869167E-2</c:v>
                </c:pt>
                <c:pt idx="3531">
                  <c:v>2.6812807558949103E-2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893824"/>
        <c:axId val="722924288"/>
      </c:lineChart>
      <c:dateAx>
        <c:axId val="722893824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9242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22924288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28938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141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X5</v>
          </cell>
        </row>
      </sheetData>
      <sheetData sheetId="8">
        <row r="7">
          <cell r="D7" t="str">
            <v>X1S</v>
          </cell>
        </row>
      </sheetData>
      <sheetData sheetId="9">
        <row r="7">
          <cell r="D7" t="str">
            <v>3L</v>
          </cell>
        </row>
      </sheetData>
      <sheetData sheetId="10"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>
        <v>42255.368877314817</v>
      </c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70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42255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44</v>
      </c>
      <c r="L6" s="17">
        <f>COUNTIF(Check6M,TRUE)</f>
        <v>13</v>
      </c>
      <c r="M6" s="17">
        <f>COUNTIF(Check1Y,TRUE)</f>
        <v>8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141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26</v>
      </c>
      <c r="L7" s="121">
        <f>L5-L6</f>
        <v>0</v>
      </c>
      <c r="M7" s="121">
        <f>M5-M6</f>
        <v>4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obj_00355#0000</v>
      </c>
      <c r="K21" s="56" t="str">
        <f>_xll.qlLibor(,Currency,"ON",K$4,Permanent,Trigger,ObjectOverwrite)</f>
        <v>obj_00351#0000</v>
      </c>
      <c r="L21" s="56" t="str">
        <f>_xll.qlLibor(,Currency,"ON",L$4,Permanent,Trigger,ObjectOverwrite)</f>
        <v>obj_00352#0000</v>
      </c>
      <c r="M21" s="56" t="str">
        <f>_xll.qlLibor(,Currency,"ON",M$4,Permanent,Trigger,ObjectOverwrite)</f>
        <v>obj_00354#0000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v>4.999999999999999E-4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v>3.999999999999998E-4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v>4.0000000000000034E-4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7" priority="1" operator="notEqual">
      <formula>0</formula>
    </cfRule>
    <cfRule type="cellIs" dxfId="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9" si="0">EDATE(SettlementDate,$B3)</f>
        <v>42623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1.2254801173039453E-3</v>
      </c>
      <c r="H3" s="63">
        <f t="shared" ref="H3:H9" si="2">ROUNDDOWN(G3*10,2)/10</f>
        <v>1E-3</v>
      </c>
      <c r="I3" s="92">
        <f>MAX(_xll.ohPack(Data!$F$4:INDEX(FwdON,MATCH(E3+1,SettlementDates,1),1)))</f>
        <v>6.6509671404446635E-3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MIN(_xll.ohPack(Data!$F$4:INDEX(FwdON,MATCH(E4+1,SettlementDates,1),1)))</f>
        <v>1.2254801173039453E-3</v>
      </c>
      <c r="H4" s="64">
        <f t="shared" si="2"/>
        <v>1E-3</v>
      </c>
      <c r="I4" s="93">
        <f>MAX(_xll.ohPack(Data!$F$4:INDEX(FwdON,MATCH(E4+1,SettlementDates,1),1)))</f>
        <v>1.1515259082512941E-2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MIN(_xll.ohPack(Data!$F$4:INDEX(FwdON,MATCH(E5+1,SettlementDates,1),1)))</f>
        <v>1.2254801173039453E-3</v>
      </c>
      <c r="H5" s="64">
        <f t="shared" si="2"/>
        <v>1E-3</v>
      </c>
      <c r="I5" s="93">
        <f>MAX(_xll.ohPack(Data!$F$4:INDEX(FwdON,MATCH(E5+1,SettlementDates,1),1)))</f>
        <v>2.199714691125898E-2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MIN(_xll.ohPack(Data!$F$4:INDEX(FwdON,MATCH(E6+1,SettlementDates,1),1)))</f>
        <v>1.2254801173039453E-3</v>
      </c>
      <c r="H6" s="64">
        <f t="shared" si="2"/>
        <v>1E-3</v>
      </c>
      <c r="I6" s="93">
        <f>MAX(_xll.ohPack(Data!$F$4:INDEX(FwdON,MATCH(E6+1,SettlementDates,1),1)))</f>
        <v>2.759698081663764E-2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MIN(_xll.ohPack(Data!$F$4:INDEX(FwdON,MATCH(E7+1,SettlementDates,1),1)))</f>
        <v>1.2254801173039453E-3</v>
      </c>
      <c r="H7" s="64">
        <f t="shared" si="2"/>
        <v>1E-3</v>
      </c>
      <c r="I7" s="93">
        <f>MAX(_xll.ohPack(Data!$F$4:INDEX(FwdON,MATCH(E7+1,SettlementDates,1),1)))</f>
        <v>2.8375752002416377E-2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MIN(_xll.ohPack(Data!$F$4:INDEX(FwdON,MATCH(E8+1,SettlementDates,1),1)))</f>
        <v>1.2254801173039453E-3</v>
      </c>
      <c r="H8" s="64">
        <f t="shared" si="2"/>
        <v>1E-3</v>
      </c>
      <c r="I8" s="93">
        <f>MAX(_xll.ohPack(Data!$F$4:INDEX(FwdON,MATCH(E8+1,SettlementDates,1),1)))</f>
        <v>2.8375752002416377E-2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MIN(_xll.ohPack(Data!$F$4:INDEX(FwdON,MATCH(E9+1,SettlementDates,1),1)))</f>
        <v>1.2254801173039453E-3</v>
      </c>
      <c r="H9" s="65">
        <f t="shared" si="2"/>
        <v>1E-3</v>
      </c>
      <c r="I9" s="94">
        <f>MAX(_xll.ohPack(Data!$F$4:INDEX(FwdON,MATCH(E9+1,SettlementDates,1),1)))</f>
        <v>2.8375752002416377E-2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2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3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3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3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3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3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4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42255</v>
      </c>
      <c r="S23" s="133">
        <f>_xll.qlSwapStartDate(AA23)</f>
        <v>42257</v>
      </c>
      <c r="T23" s="133">
        <f>_xll.qlSwapMaturityDate(AA23)</f>
        <v>42264</v>
      </c>
      <c r="U23" s="134">
        <f>_xll.qlOvernightIndexedSwapFairRate(AA23,_xll.ohTrigger(Trigger,TriggerON))</f>
        <v>1.4600000002002692E-3</v>
      </c>
      <c r="V23" s="134">
        <f>_xll.qlQuoteValue(P23,_xll.ohTrigger(Trigger,TriggerON))</f>
        <v>1.4599999999999999E-3</v>
      </c>
      <c r="W23" s="134" t="b">
        <f t="shared" ref="W23:W54" si="7">NOT(ISERROR(V23))</f>
        <v>1</v>
      </c>
      <c r="X23" s="134">
        <f t="shared" ref="X23:X76" si="8">U23-V23</f>
        <v>2.0026927165239794E-13</v>
      </c>
      <c r="Y23" s="135" t="b">
        <f>ABS(X23)&lt;=ABS('General Settings'!$D$27)</f>
        <v>1</v>
      </c>
      <c r="AA23" s="62" t="str">
        <f>_xll.qlMakeOIS(,SettlementDays,IF(O23="SW","1W",O23),IndexON,,FwdStart,DayCountConv,,Permanent,Trigger,ObjectOverwrite)</f>
        <v>obj_003b7#0000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42255</v>
      </c>
      <c r="S24" s="124">
        <f>_xll.qlSwapStartDate(AA24)</f>
        <v>42257</v>
      </c>
      <c r="T24" s="124">
        <f>_xll.qlSwapMaturityDate(AA24)</f>
        <v>42271</v>
      </c>
      <c r="U24" s="125">
        <f>_xll.qlOvernightIndexedSwapFairRate(AA24,_xll.ohTrigger(Trigger,TriggerON))</f>
        <v>1.6800000023131647E-3</v>
      </c>
      <c r="V24" s="125">
        <f>_xll.qlQuoteValue(P24,_xll.ohTrigger(Trigger,TriggerON))</f>
        <v>1.6799999999999999E-3</v>
      </c>
      <c r="W24" s="125" t="b">
        <f t="shared" si="7"/>
        <v>1</v>
      </c>
      <c r="X24" s="125">
        <f t="shared" si="8"/>
        <v>2.3131648506369284E-12</v>
      </c>
      <c r="Y24" s="126" t="b">
        <f>ABS(X24)&lt;=ABS('General Settings'!$D$27)</f>
        <v>1</v>
      </c>
      <c r="AA24" s="60" t="str">
        <f>_xll.qlMakeOIS(,SettlementDays,IF(O24="SW","1W",O24),IndexON,,FwdStart,DayCountConv,,Permanent,Trigger,ObjectOverwrite)</f>
        <v>obj_0035f#0000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42255</v>
      </c>
      <c r="S25" s="124">
        <f>_xll.qlSwapStartDate(AA25)</f>
        <v>42257</v>
      </c>
      <c r="T25" s="124">
        <f>_xll.qlSwapMaturityDate(AA25)</f>
        <v>42278</v>
      </c>
      <c r="U25" s="125">
        <f>_xll.qlOvernightIndexedSwapFairRate(AA25,_xll.ohTrigger(Trigger,TriggerON))</f>
        <v>1.769999994929756E-3</v>
      </c>
      <c r="V25" s="125">
        <f>_xll.qlQuoteValue(P25,_xll.ohTrigger(Trigger,TriggerON))</f>
        <v>1.7699999999999999E-3</v>
      </c>
      <c r="W25" s="125" t="b">
        <f t="shared" si="7"/>
        <v>1</v>
      </c>
      <c r="X25" s="125">
        <f t="shared" si="8"/>
        <v>-5.0702439208932804E-12</v>
      </c>
      <c r="Y25" s="126" t="b">
        <f>ABS(X25)&lt;=ABS('General Settings'!$D$27)</f>
        <v>1</v>
      </c>
      <c r="AA25" s="60" t="str">
        <f>_xll.qlMakeOIS(,SettlementDays,IF(O25="SW","1W",O25),IndexON,,FwdStart,DayCountConv,,Permanent,Trigger,ObjectOverwrite)</f>
        <v>obj_0036f#0000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42255</v>
      </c>
      <c r="S26" s="124">
        <f>_xll.qlSwapStartDate(AA26)</f>
        <v>42257</v>
      </c>
      <c r="T26" s="124">
        <f>_xll.qlSwapMaturityDate(AA26)</f>
        <v>42290</v>
      </c>
      <c r="U26" s="125">
        <f>_xll.qlOvernightIndexedSwapFairRate(AA26,_xll.ohTrigger(Trigger,TriggerON))</f>
        <v>1.8499999972452423E-3</v>
      </c>
      <c r="V26" s="125">
        <f>_xll.qlQuoteValue(P26,_xll.ohTrigger(Trigger,TriggerON))</f>
        <v>1.8500000000000001E-3</v>
      </c>
      <c r="W26" s="125" t="b">
        <f t="shared" si="7"/>
        <v>1</v>
      </c>
      <c r="X26" s="125">
        <f t="shared" si="8"/>
        <v>-2.7547577934050604E-12</v>
      </c>
      <c r="Y26" s="126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obj_00369#0000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42255</v>
      </c>
      <c r="S27" s="124">
        <f>_xll.qlSwapStartDate(AA27)</f>
        <v>42257</v>
      </c>
      <c r="T27" s="124">
        <f>_xll.qlSwapMaturityDate(AA27)</f>
        <v>42318</v>
      </c>
      <c r="U27" s="125">
        <f>_xll.qlOvernightIndexedSwapFairRate(AA27,_xll.ohTrigger(Trigger,TriggerON))</f>
        <v>1.9999999984877657E-3</v>
      </c>
      <c r="V27" s="125">
        <f>_xll.qlQuoteValue(P27,_xll.ohTrigger(Trigger,TriggerON))</f>
        <v>2E-3</v>
      </c>
      <c r="W27" s="125" t="b">
        <f t="shared" si="7"/>
        <v>1</v>
      </c>
      <c r="X27" s="125">
        <f t="shared" si="8"/>
        <v>-1.5122343481610567E-12</v>
      </c>
      <c r="Y27" s="126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obj_0038c#0000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42255</v>
      </c>
      <c r="S28" s="124">
        <f>_xll.qlSwapStartDate(AA28)</f>
        <v>42257</v>
      </c>
      <c r="T28" s="124">
        <f>_xll.qlSwapMaturityDate(AA28)</f>
        <v>42348</v>
      </c>
      <c r="U28" s="125">
        <f>_xll.qlOvernightIndexedSwapFairRate(AA28,_xll.ohTrigger(Trigger,TriggerON))</f>
        <v>2.1499999989887512E-3</v>
      </c>
      <c r="V28" s="125">
        <f>_xll.qlQuoteValue(P28,_xll.ohTrigger(Trigger,TriggerON))</f>
        <v>2.15E-3</v>
      </c>
      <c r="W28" s="125" t="b">
        <f t="shared" si="7"/>
        <v>1</v>
      </c>
      <c r="X28" s="125">
        <f t="shared" si="8"/>
        <v>-1.0112488103841688E-12</v>
      </c>
      <c r="Y28" s="126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obj_00382#0000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42255</v>
      </c>
      <c r="S29" s="124">
        <f>_xll.qlSwapStartDate(AA29)</f>
        <v>42257</v>
      </c>
      <c r="T29" s="124">
        <f>_xll.qlSwapMaturityDate(AA29)</f>
        <v>42380</v>
      </c>
      <c r="U29" s="125">
        <f>_xll.qlOvernightIndexedSwapFairRate(AA29,_xll.ohTrigger(Trigger,TriggerON))</f>
        <v>2.3999999992514562E-3</v>
      </c>
      <c r="V29" s="125">
        <f>_xll.qlQuoteValue(P29,_xll.ohTrigger(Trigger,TriggerON))</f>
        <v>2.3999999999999998E-3</v>
      </c>
      <c r="W29" s="125" t="b">
        <f t="shared" si="7"/>
        <v>1</v>
      </c>
      <c r="X29" s="125">
        <f t="shared" si="8"/>
        <v>-7.4854358822484812E-13</v>
      </c>
      <c r="Y29" s="126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obj_003b6#0000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42255</v>
      </c>
      <c r="S30" s="124">
        <f>_xll.qlSwapStartDate(AA30)</f>
        <v>42257</v>
      </c>
      <c r="T30" s="124">
        <f>_xll.qlSwapMaturityDate(AA30)</f>
        <v>42410</v>
      </c>
      <c r="U30" s="125">
        <f>_xll.qlOvernightIndexedSwapFairRate(AA30,_xll.ohTrigger(Trigger,TriggerON))</f>
        <v>2.5799999993982598E-3</v>
      </c>
      <c r="V30" s="125">
        <f>_xll.qlQuoteValue(P30,_xll.ohTrigger(Trigger,TriggerON))</f>
        <v>2.5800000000000003E-3</v>
      </c>
      <c r="W30" s="125" t="b">
        <f t="shared" si="7"/>
        <v>1</v>
      </c>
      <c r="X30" s="125">
        <f t="shared" si="8"/>
        <v>-6.0174044566596585E-13</v>
      </c>
      <c r="Y30" s="126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obj_0036b#0000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42255</v>
      </c>
      <c r="S31" s="124">
        <f>_xll.qlSwapStartDate(AA31)</f>
        <v>42257</v>
      </c>
      <c r="T31" s="124">
        <f>_xll.qlSwapMaturityDate(AA31)</f>
        <v>42439</v>
      </c>
      <c r="U31" s="125">
        <f>_xll.qlOvernightIndexedSwapFairRate(AA31,_xll.ohTrigger(Trigger,TriggerON))</f>
        <v>2.7299999994939523E-3</v>
      </c>
      <c r="V31" s="125">
        <f>_xll.qlQuoteValue(P31,_xll.ohTrigger(Trigger,TriggerON))</f>
        <v>2.7300000000000002E-3</v>
      </c>
      <c r="W31" s="125" t="b">
        <f t="shared" si="7"/>
        <v>1</v>
      </c>
      <c r="X31" s="125">
        <f t="shared" si="8"/>
        <v>-5.0604789456065724E-13</v>
      </c>
      <c r="Y31" s="126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obj_0036d#0000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42255</v>
      </c>
      <c r="S32" s="124">
        <f>_xll.qlSwapStartDate(AA32)</f>
        <v>42257</v>
      </c>
      <c r="T32" s="124">
        <f>_xll.qlSwapMaturityDate(AA32)</f>
        <v>42471</v>
      </c>
      <c r="U32" s="125">
        <f>_xll.qlOvernightIndexedSwapFairRate(AA32,_xll.ohTrigger(Trigger,TriggerON))</f>
        <v>2.8999999995696383E-3</v>
      </c>
      <c r="V32" s="125">
        <f>_xll.qlQuoteValue(P32,_xll.ohTrigger(Trigger,TriggerON))</f>
        <v>2.9000000000000002E-3</v>
      </c>
      <c r="W32" s="125" t="b">
        <f t="shared" si="7"/>
        <v>1</v>
      </c>
      <c r="X32" s="125">
        <f t="shared" si="8"/>
        <v>-4.3036190930378915E-13</v>
      </c>
      <c r="Y32" s="126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obj_00367#0000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42255</v>
      </c>
      <c r="S33" s="124">
        <f>_xll.qlSwapStartDate(AA33)</f>
        <v>42257</v>
      </c>
      <c r="T33" s="124">
        <f>_xll.qlSwapMaturityDate(AA33)</f>
        <v>42500</v>
      </c>
      <c r="U33" s="125">
        <f>_xll.qlOvernightIndexedSwapFairRate(AA33,_xll.ohTrigger(Trigger,TriggerON))</f>
        <v>3.0799999996209576E-3</v>
      </c>
      <c r="V33" s="125">
        <f>_xll.qlQuoteValue(P33,_xll.ohTrigger(Trigger,TriggerON))</f>
        <v>3.0800000000000007E-3</v>
      </c>
      <c r="W33" s="125" t="b">
        <f t="shared" si="7"/>
        <v>1</v>
      </c>
      <c r="X33" s="125">
        <f t="shared" si="8"/>
        <v>-3.7904315103309827E-13</v>
      </c>
      <c r="Y33" s="126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obj_003b8#0000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42255</v>
      </c>
      <c r="S34" s="124">
        <f>_xll.qlSwapStartDate(AA34)</f>
        <v>42257</v>
      </c>
      <c r="T34" s="124">
        <f>_xll.qlSwapMaturityDate(AA34)</f>
        <v>42531</v>
      </c>
      <c r="U34" s="125">
        <f>_xll.qlOvernightIndexedSwapFairRate(AA34,_xll.ohTrigger(Trigger,TriggerON))</f>
        <v>3.279999999663585E-3</v>
      </c>
      <c r="V34" s="125">
        <f>_xll.qlQuoteValue(P34,_xll.ohTrigger(Trigger,TriggerON))</f>
        <v>3.2799999999999999E-3</v>
      </c>
      <c r="W34" s="125" t="b">
        <f t="shared" si="7"/>
        <v>1</v>
      </c>
      <c r="X34" s="125">
        <f t="shared" si="8"/>
        <v>-3.364149236961822E-13</v>
      </c>
      <c r="Y34" s="126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obj_00365#0000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42255</v>
      </c>
      <c r="S35" s="124">
        <f>_xll.qlSwapStartDate(AA35)</f>
        <v>42257</v>
      </c>
      <c r="T35" s="124">
        <f>_xll.qlSwapMaturityDate(AA35)</f>
        <v>42562</v>
      </c>
      <c r="U35" s="125">
        <f>_xll.qlOvernightIndexedSwapFairRate(AA35,_xll.ohTrigger(Trigger,TriggerON))</f>
        <v>3.4599999996975501E-3</v>
      </c>
      <c r="V35" s="125">
        <f>_xll.qlQuoteValue(P35,_xll.ohTrigger(Trigger,TriggerON))</f>
        <v>3.4599999999999995E-3</v>
      </c>
      <c r="W35" s="125" t="b">
        <f t="shared" si="7"/>
        <v>1</v>
      </c>
      <c r="X35" s="125">
        <f t="shared" si="8"/>
        <v>-3.0244947171742531E-13</v>
      </c>
      <c r="Y35" s="126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obj_00363#0000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42255</v>
      </c>
      <c r="S36" s="124">
        <f>_xll.qlSwapStartDate(AA36)</f>
        <v>42257</v>
      </c>
      <c r="T36" s="124">
        <f>_xll.qlSwapMaturityDate(AA36)</f>
        <v>42592</v>
      </c>
      <c r="U36" s="125">
        <f>_xll.qlOvernightIndexedSwapFairRate(AA36,_xll.ohTrigger(Trigger,TriggerON))</f>
        <v>3.6300000000000984E-3</v>
      </c>
      <c r="V36" s="125">
        <f>_xll.qlQuoteValue(P36,_xll.ohTrigger(Trigger,TriggerON))</f>
        <v>3.63E-3</v>
      </c>
      <c r="W36" s="125" t="b">
        <f t="shared" si="7"/>
        <v>1</v>
      </c>
      <c r="X36" s="125">
        <f t="shared" si="8"/>
        <v>9.8445557261683803E-17</v>
      </c>
      <c r="Y36" s="126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obj_00358#0000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42255</v>
      </c>
      <c r="S37" s="124">
        <f>_xll.qlSwapStartDate(AA37)</f>
        <v>42257</v>
      </c>
      <c r="T37" s="124">
        <f>_xll.qlSwapMaturityDate(AA37)</f>
        <v>42625</v>
      </c>
      <c r="U37" s="125">
        <f>_xll.qlOvernightIndexedSwapFairRate(AA37,_xll.ohTrigger(Trigger,TriggerON))</f>
        <v>3.8799999999996567E-3</v>
      </c>
      <c r="V37" s="125">
        <f>_xll.qlQuoteValue(P37,_xll.ohTrigger(Trigger,TriggerON))</f>
        <v>3.8800000000000002E-3</v>
      </c>
      <c r="W37" s="125" t="b">
        <f t="shared" si="7"/>
        <v>1</v>
      </c>
      <c r="X37" s="125">
        <f t="shared" si="8"/>
        <v>-3.434752482434078E-16</v>
      </c>
      <c r="Y37" s="126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obj_00360#0000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42255</v>
      </c>
      <c r="S38" s="116">
        <f>_xll.qlSwapStartDate(AA38)</f>
        <v>42257</v>
      </c>
      <c r="T38" s="116">
        <f>_xll.qlSwapMaturityDate(AA38)</f>
        <v>42654</v>
      </c>
      <c r="U38" s="107">
        <f>_xll.qlOvernightIndexedSwapFairRate(AA38,_xll.ohTrigger(Trigger,TriggerON))</f>
        <v>4.0837640614144362E-3</v>
      </c>
      <c r="V38" s="107">
        <f>_xll.qlQuoteValue(P38,_xll.ohTrigger(Trigger,TriggerON))</f>
        <v>4.0400000000000002E-3</v>
      </c>
      <c r="W38" s="107" t="b">
        <f t="shared" si="7"/>
        <v>1</v>
      </c>
      <c r="X38" s="107">
        <f t="shared" si="8"/>
        <v>4.3764061414435992E-5</v>
      </c>
      <c r="Y38" s="119" t="b">
        <f>ABS(X38)&lt;=ABS('General Settings'!$D$27)</f>
        <v>1</v>
      </c>
      <c r="AA38" s="60" t="str">
        <f>_xll.qlMakeOIS(,SettlementDays,IF(O38="SW","1W",O38),IndexON,,FwdStart,DayCountConv,,Permanent,Trigger,ObjectOverwrite)</f>
        <v>obj_00378#0000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42255</v>
      </c>
      <c r="S39" s="116">
        <f>_xll.qlSwapStartDate(AA39)</f>
        <v>42257</v>
      </c>
      <c r="T39" s="116">
        <f>_xll.qlSwapMaturityDate(AA39)</f>
        <v>42684</v>
      </c>
      <c r="U39" s="107">
        <f>_xll.qlOvernightIndexedSwapFairRate(AA39,_xll.ohTrigger(Trigger,TriggerON))</f>
        <v>4.2785519902590122E-3</v>
      </c>
      <c r="V39" s="107">
        <f>_xll.qlQuoteValue(P39,_xll.ohTrigger(Trigger,TriggerON))</f>
        <v>4.2500000000000003E-3</v>
      </c>
      <c r="W39" s="107" t="b">
        <f t="shared" si="7"/>
        <v>1</v>
      </c>
      <c r="X39" s="107">
        <f t="shared" si="8"/>
        <v>2.8551990259011867E-5</v>
      </c>
      <c r="Y39" s="119" t="b">
        <f>ABS(X39)&lt;=ABS('General Settings'!$D$27)</f>
        <v>1</v>
      </c>
      <c r="AA39" s="60" t="str">
        <f>_xll.qlMakeOIS(,SettlementDays,IF(O39="SW","1W",O39),IndexON,,FwdStart,DayCountConv,,Permanent,Trigger,ObjectOverwrite)</f>
        <v>obj_00361#0000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42255</v>
      </c>
      <c r="S40" s="124">
        <f>_xll.qlSwapStartDate(AA40)</f>
        <v>42257</v>
      </c>
      <c r="T40" s="124">
        <f>_xll.qlSwapMaturityDate(AA40)</f>
        <v>42716</v>
      </c>
      <c r="U40" s="125">
        <f>_xll.qlOvernightIndexedSwapFairRate(AA40,_xll.ohTrigger(Trigger,TriggerON))</f>
        <v>4.4900000000000564E-3</v>
      </c>
      <c r="V40" s="125">
        <f>_xll.qlQuoteValue(P40,_xll.ohTrigger(Trigger,TriggerON))</f>
        <v>4.4900000000000009E-3</v>
      </c>
      <c r="W40" s="125" t="b">
        <f t="shared" si="7"/>
        <v>1</v>
      </c>
      <c r="X40" s="125">
        <f t="shared" si="8"/>
        <v>5.5511151231257827E-17</v>
      </c>
      <c r="Y40" s="126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obj_0037f#0000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42255</v>
      </c>
      <c r="S41" s="116">
        <f>_xll.qlSwapStartDate(AA41)</f>
        <v>42257</v>
      </c>
      <c r="T41" s="116">
        <f>_xll.qlSwapMaturityDate(AA41)</f>
        <v>42745</v>
      </c>
      <c r="U41" s="107">
        <f>_xll.qlOvernightIndexedSwapFairRate(AA41,_xll.ohTrigger(Trigger,TriggerON))</f>
        <v>4.697043649556417E-3</v>
      </c>
      <c r="V41" s="107">
        <f>_xll.qlQuoteValue(P41,_xll.ohTrigger(Trigger,TriggerON))</f>
        <v>4.7099999999999998E-3</v>
      </c>
      <c r="W41" s="107" t="b">
        <f t="shared" si="7"/>
        <v>1</v>
      </c>
      <c r="X41" s="107">
        <f t="shared" si="8"/>
        <v>-1.2956350443582738E-5</v>
      </c>
      <c r="Y41" s="119" t="b">
        <f>ABS(X41)&lt;=ABS('General Settings'!$D$27)</f>
        <v>1</v>
      </c>
      <c r="AA41" s="60" t="str">
        <f>_xll.qlMakeOIS(,SettlementDays,IF(O41="SW","1W",O41),IndexON,,FwdStart,DayCountConv,,Permanent,Trigger,ObjectOverwrite)</f>
        <v>obj_00374#0000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42255</v>
      </c>
      <c r="S42" s="116">
        <f>_xll.qlSwapStartDate(AA42)</f>
        <v>42257</v>
      </c>
      <c r="T42" s="116">
        <f>_xll.qlSwapMaturityDate(AA42)</f>
        <v>42776</v>
      </c>
      <c r="U42" s="107">
        <f>_xll.qlOvernightIndexedSwapFairRate(AA42,_xll.ohTrigger(Trigger,TriggerON))</f>
        <v>4.934376782954393E-3</v>
      </c>
      <c r="V42" s="107">
        <f>_xll.qlQuoteValue(P42,_xll.ohTrigger(Trigger,TriggerON))</f>
        <v>4.9499999999999995E-3</v>
      </c>
      <c r="W42" s="107" t="b">
        <f t="shared" si="7"/>
        <v>1</v>
      </c>
      <c r="X42" s="107">
        <f t="shared" si="8"/>
        <v>-1.5623217045606513E-5</v>
      </c>
      <c r="Y42" s="119" t="b">
        <f>ABS(X42)&lt;=ABS('General Settings'!$D$27)</f>
        <v>1</v>
      </c>
      <c r="AA42" s="60" t="str">
        <f>_xll.qlMakeOIS(,SettlementDays,IF(O42="SW","1W",O42),IndexON,,FwdStart,DayCountConv,,Permanent,Trigger,ObjectOverwrite)</f>
        <v>obj_003a5#0000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42255</v>
      </c>
      <c r="S43" s="124">
        <f>_xll.qlSwapStartDate(AA43)</f>
        <v>42257</v>
      </c>
      <c r="T43" s="124">
        <f>_xll.qlSwapMaturityDate(AA43)</f>
        <v>42804</v>
      </c>
      <c r="U43" s="125">
        <f>_xll.qlOvernightIndexedSwapFairRate(AA43,_xll.ohTrigger(Trigger,TriggerON))</f>
        <v>5.1599999999999901E-3</v>
      </c>
      <c r="V43" s="125">
        <f>_xll.qlQuoteValue(P43,_xll.ohTrigger(Trigger,TriggerON))</f>
        <v>5.1600000000000005E-3</v>
      </c>
      <c r="W43" s="125" t="b">
        <f t="shared" si="7"/>
        <v>1</v>
      </c>
      <c r="X43" s="125">
        <f t="shared" si="8"/>
        <v>-1.0408340855860843E-17</v>
      </c>
      <c r="Y43" s="126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obj_003a7#0000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42255</v>
      </c>
      <c r="S44" s="116">
        <f>_xll.qlSwapStartDate(AA44)</f>
        <v>42257</v>
      </c>
      <c r="T44" s="116">
        <f>_xll.qlSwapMaturityDate(AA44)</f>
        <v>42835</v>
      </c>
      <c r="U44" s="107">
        <f>_xll.qlOvernightIndexedSwapFairRate(AA44,_xll.ohTrigger(Trigger,TriggerON))</f>
        <v>5.4178179237166536E-3</v>
      </c>
      <c r="V44" s="107">
        <f>_xll.qlQuoteValue(P44,_xll.ohTrigger(Trigger,TriggerON))</f>
        <v>5.4100000000000007E-3</v>
      </c>
      <c r="W44" s="107" t="b">
        <f t="shared" si="7"/>
        <v>1</v>
      </c>
      <c r="X44" s="107">
        <f t="shared" si="8"/>
        <v>7.8179237166528873E-6</v>
      </c>
      <c r="Y44" s="119" t="b">
        <f>ABS(X44)&lt;=ABS('General Settings'!$D$27)</f>
        <v>1</v>
      </c>
      <c r="AA44" s="60" t="str">
        <f>_xll.qlMakeOIS(,SettlementDays,IF(O44="SW","1W",O44),IndexON,,FwdStart,DayCountConv,,Permanent,Trigger,ObjectOverwrite)</f>
        <v>obj_0039e#0000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42255</v>
      </c>
      <c r="S45" s="116">
        <f>_xll.qlSwapStartDate(AA45)</f>
        <v>42257</v>
      </c>
      <c r="T45" s="116">
        <f>_xll.qlSwapMaturityDate(AA45)</f>
        <v>42865</v>
      </c>
      <c r="U45" s="107">
        <f>_xll.qlOvernightIndexedSwapFairRate(AA45,_xll.ohTrigger(Trigger,TriggerON))</f>
        <v>5.6644833773019125E-3</v>
      </c>
      <c r="V45" s="107">
        <f>_xll.qlQuoteValue(P45,_xll.ohTrigger(Trigger,TriggerON))</f>
        <v>5.660000000000001E-3</v>
      </c>
      <c r="W45" s="107" t="b">
        <f t="shared" si="7"/>
        <v>1</v>
      </c>
      <c r="X45" s="107">
        <f t="shared" si="8"/>
        <v>4.4833773019115064E-6</v>
      </c>
      <c r="Y45" s="119" t="b">
        <f>ABS(X45)&lt;=ABS('General Settings'!$D$27)</f>
        <v>1</v>
      </c>
      <c r="AA45" s="60" t="str">
        <f>_xll.qlMakeOIS(,SettlementDays,IF(O45="SW","1W",O45),IndexON,,FwdStart,DayCountConv,,Permanent,Trigger,ObjectOverwrite)</f>
        <v>obj_00372#0000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42255</v>
      </c>
      <c r="S46" s="124">
        <f>_xll.qlSwapStartDate(AA46)</f>
        <v>42257</v>
      </c>
      <c r="T46" s="124">
        <f>_xll.qlSwapMaturityDate(AA46)</f>
        <v>42898</v>
      </c>
      <c r="U46" s="125">
        <f>_xll.qlOvernightIndexedSwapFairRate(AA46,_xll.ohTrigger(Trigger,TriggerON))</f>
        <v>5.9199999999987535E-3</v>
      </c>
      <c r="V46" s="125">
        <f>_xll.qlQuoteValue(P46,_xll.ohTrigger(Trigger,TriggerON))</f>
        <v>5.9199999999999999E-3</v>
      </c>
      <c r="W46" s="125" t="b">
        <f t="shared" si="7"/>
        <v>1</v>
      </c>
      <c r="X46" s="125">
        <f t="shared" si="8"/>
        <v>-1.2463988174893359E-15</v>
      </c>
      <c r="Y46" s="126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obj_0038f#0000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42255</v>
      </c>
      <c r="S47" s="116">
        <f>_xll.qlSwapStartDate(AA47)</f>
        <v>42257</v>
      </c>
      <c r="T47" s="116">
        <f>_xll.qlSwapMaturityDate(AA47)</f>
        <v>42926</v>
      </c>
      <c r="U47" s="107">
        <f>_xll.qlOvernightIndexedSwapFairRate(AA47,_xll.ohTrigger(Trigger,TriggerON))</f>
        <v>6.1181258086419263E-3</v>
      </c>
      <c r="V47" s="107">
        <f>_xll.qlQuoteValue(P47,_xll.ohTrigger(Trigger,TriggerON))</f>
        <v>6.1399999999999996E-3</v>
      </c>
      <c r="W47" s="107" t="b">
        <f t="shared" si="7"/>
        <v>1</v>
      </c>
      <c r="X47" s="107">
        <f t="shared" si="8"/>
        <v>-2.1874191358073336E-5</v>
      </c>
      <c r="Y47" s="119" t="b">
        <f>ABS(X47)&lt;=ABS('General Settings'!$D$27)</f>
        <v>1</v>
      </c>
      <c r="AA47" s="60" t="str">
        <f>_xll.qlMakeOIS(,SettlementDays,IF(O47="SW","1W",O47),IndexON,,FwdStart,DayCountConv,,Permanent,Trigger,ObjectOverwrite)</f>
        <v>obj_003a3#0000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42255</v>
      </c>
      <c r="S48" s="116">
        <f>_xll.qlSwapStartDate(AA48)</f>
        <v>42257</v>
      </c>
      <c r="T48" s="116">
        <f>_xll.qlSwapMaturityDate(AA48)</f>
        <v>42957</v>
      </c>
      <c r="U48" s="107">
        <f>_xll.qlOvernightIndexedSwapFairRate(AA48,_xll.ohTrigger(Trigger,TriggerON))</f>
        <v>6.3261794134424829E-3</v>
      </c>
      <c r="V48" s="107">
        <f>_xll.qlQuoteValue(P48,_xll.ohTrigger(Trigger,TriggerON))</f>
        <v>6.3800000000000003E-3</v>
      </c>
      <c r="W48" s="107" t="b">
        <f t="shared" si="7"/>
        <v>1</v>
      </c>
      <c r="X48" s="107">
        <f t="shared" si="8"/>
        <v>-5.3820586557517397E-5</v>
      </c>
      <c r="Y48" s="119" t="b">
        <f>ABS(X48)&lt;=ABS('General Settings'!$D$27)</f>
        <v>1</v>
      </c>
      <c r="AA48" s="60" t="str">
        <f>_xll.qlMakeOIS(,SettlementDays,IF(O48="SW","1W",O48),IndexON,,FwdStart,DayCountConv,,Permanent,Trigger,ObjectOverwrite)</f>
        <v>obj_003ba#0000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42255</v>
      </c>
      <c r="S49" s="124">
        <f>_xll.qlSwapStartDate(AA49)</f>
        <v>42257</v>
      </c>
      <c r="T49" s="124">
        <f>_xll.qlSwapMaturityDate(AA49)</f>
        <v>42989</v>
      </c>
      <c r="U49" s="125">
        <f>_xll.qlOvernightIndexedSwapFairRate(AA49,_xll.ohTrigger(Trigger,TriggerON))</f>
        <v>6.5399999999984594E-3</v>
      </c>
      <c r="V49" s="125">
        <f>_xll.qlQuoteValue(P49,_xll.ohTrigger(Trigger,TriggerON))</f>
        <v>6.5400000000000007E-3</v>
      </c>
      <c r="W49" s="125" t="b">
        <f t="shared" si="7"/>
        <v>1</v>
      </c>
      <c r="X49" s="125">
        <f t="shared" si="8"/>
        <v>-1.5413018084053931E-15</v>
      </c>
      <c r="Y49" s="126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obj_00396#0000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42255</v>
      </c>
      <c r="S50" s="116">
        <f>_xll.qlSwapStartDate(AA50)</f>
        <v>42257</v>
      </c>
      <c r="T50" s="116">
        <f>_xll.qlSwapMaturityDate(AA50)</f>
        <v>43080</v>
      </c>
      <c r="U50" s="107">
        <f>_xll.qlOvernightIndexedSwapFairRate(AA50,_xll.ohTrigger(Trigger,TriggerON))</f>
        <v>7.1806438196336773E-3</v>
      </c>
      <c r="V50" s="107">
        <f>_xll.qlQuoteValue(P50,_xll.ohTrigger(Trigger,TriggerON))</f>
        <v>7.3200000000000001E-3</v>
      </c>
      <c r="W50" s="107" t="b">
        <f t="shared" si="7"/>
        <v>1</v>
      </c>
      <c r="X50" s="107">
        <f t="shared" si="8"/>
        <v>-1.3935618036632277E-4</v>
      </c>
      <c r="Y50" s="119" t="b">
        <f>ABS(X50)&lt;=ABS('General Settings'!$D$27)</f>
        <v>1</v>
      </c>
      <c r="AA50" s="60" t="str">
        <f>_xll.qlMakeOIS(,SettlementDays,IF(O50="SW","1W",O50),IndexON,,FwdStart,DayCountConv,,Permanent,Trigger,ObjectOverwrite)</f>
        <v>obj_00393#0000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42255</v>
      </c>
      <c r="S51" s="116">
        <f>_xll.qlSwapStartDate(AA51)</f>
        <v>42257</v>
      </c>
      <c r="T51" s="116">
        <f>_xll.qlSwapMaturityDate(AA51)</f>
        <v>43171</v>
      </c>
      <c r="U51" s="107">
        <f>_xll.qlOvernightIndexedSwapFairRate(AA51,_xll.ohTrigger(Trigger,TriggerON))</f>
        <v>7.8462236436365636E-3</v>
      </c>
      <c r="V51" s="107">
        <f>_xll.qlQuoteValue(P51,_xll.ohTrigger(Trigger,TriggerON))</f>
        <v>7.9900000000000006E-3</v>
      </c>
      <c r="W51" s="107" t="b">
        <f t="shared" si="7"/>
        <v>1</v>
      </c>
      <c r="X51" s="107">
        <f t="shared" si="8"/>
        <v>-1.43776356363437E-4</v>
      </c>
      <c r="Y51" s="119" t="b">
        <f>ABS(X51)&lt;=ABS('General Settings'!$D$27)</f>
        <v>1</v>
      </c>
      <c r="AA51" s="60" t="str">
        <f>_xll.qlMakeOIS(,SettlementDays,IF(O51="SW","1W",O51),IndexON,,FwdStart,DayCountConv,,Permanent,Trigger,ObjectOverwrite)</f>
        <v>obj_0035e#0000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42255</v>
      </c>
      <c r="S52" s="116">
        <f>_xll.qlSwapStartDate(AA52)</f>
        <v>42257</v>
      </c>
      <c r="T52" s="116">
        <f>_xll.qlSwapMaturityDate(AA52)</f>
        <v>43262</v>
      </c>
      <c r="U52" s="107">
        <f>_xll.qlOvernightIndexedSwapFairRate(AA52,_xll.ohTrigger(Trigger,TriggerON))</f>
        <v>8.5034798374942211E-3</v>
      </c>
      <c r="V52" s="107">
        <f>_xll.qlQuoteValue(P52,_xll.ohTrigger(Trigger,TriggerON))</f>
        <v>8.6400000000000018E-3</v>
      </c>
      <c r="W52" s="107" t="b">
        <f t="shared" si="7"/>
        <v>1</v>
      </c>
      <c r="X52" s="107">
        <f t="shared" si="8"/>
        <v>-1.3652016250578075E-4</v>
      </c>
      <c r="Y52" s="119" t="b">
        <f>ABS(X52)&lt;=ABS('General Settings'!$D$27)</f>
        <v>1</v>
      </c>
      <c r="AA52" s="60" t="str">
        <f>_xll.qlMakeOIS(,SettlementDays,IF(O52="SW","1W",O52),IndexON,,FwdStart,DayCountConv,,Permanent,Trigger,ObjectOverwrite)</f>
        <v>obj_00379#0000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42255</v>
      </c>
      <c r="S53" s="124">
        <f>_xll.qlSwapStartDate(AA53)</f>
        <v>42257</v>
      </c>
      <c r="T53" s="124">
        <f>_xll.qlSwapMaturityDate(AA53)</f>
        <v>43353</v>
      </c>
      <c r="U53" s="125">
        <f>_xll.qlOvernightIndexedSwapFairRate(AA53,_xll.ohTrigger(Trigger,TriggerON))</f>
        <v>9.1300000000025285E-3</v>
      </c>
      <c r="V53" s="125">
        <f>_xll.qlQuoteValue(P53,_xll.ohTrigger(Trigger,TriggerON))</f>
        <v>9.130000000000001E-3</v>
      </c>
      <c r="W53" s="125" t="b">
        <f t="shared" si="7"/>
        <v>1</v>
      </c>
      <c r="X53" s="125">
        <f t="shared" si="8"/>
        <v>2.5274921044982079E-15</v>
      </c>
      <c r="Y53" s="126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obj_00376#0000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42255</v>
      </c>
      <c r="S54" s="116">
        <f>_xll.qlSwapStartDate(AA54)</f>
        <v>42257</v>
      </c>
      <c r="T54" s="116">
        <f>_xll.qlSwapMaturityDate(AA54)</f>
        <v>43444</v>
      </c>
      <c r="U54" s="107">
        <f>_xll.qlOvernightIndexedSwapFairRate(AA54,_xll.ohTrigger(Trigger,TriggerON))</f>
        <v>9.7128019524514442E-3</v>
      </c>
      <c r="V54" s="107">
        <f>_xll.qlQuoteValue(P54,_xll.ohTrigger(Trigger,TriggerON))</f>
        <v>9.6799999999999994E-3</v>
      </c>
      <c r="W54" s="107" t="b">
        <f t="shared" si="7"/>
        <v>1</v>
      </c>
      <c r="X54" s="107">
        <f t="shared" si="8"/>
        <v>3.2801952451444807E-5</v>
      </c>
      <c r="Y54" s="119" t="b">
        <f>ABS(X54)&lt;=ABS('General Settings'!$D$27)</f>
        <v>1</v>
      </c>
      <c r="AA54" s="60" t="str">
        <f>_xll.qlMakeOIS(,SettlementDays,IF(O54="SW","1W",O54),IndexON,,FwdStart,DayCountConv,,Permanent,Trigger,ObjectOverwrite)</f>
        <v>obj_0039c#0000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8"/>
      <c r="R55" s="116">
        <f t="shared" ref="R55:R76" si="10">EvaluationDate</f>
        <v>42255</v>
      </c>
      <c r="S55" s="116">
        <f>_xll.qlSwapStartDate(AA55)</f>
        <v>42257</v>
      </c>
      <c r="T55" s="116">
        <f>_xll.qlSwapMaturityDate(AA55)</f>
        <v>43535</v>
      </c>
      <c r="U55" s="107">
        <f>_xll.qlOvernightIndexedSwapFairRate(AA55,_xll.ohTrigger(Trigger,TriggerON))</f>
        <v>1.0265431542489054E-2</v>
      </c>
      <c r="V55" s="107">
        <f>_xll.qlQuoteValue(P55,_xll.ohTrigger(Trigger,TriggerON))</f>
        <v>1.0230000000000001E-2</v>
      </c>
      <c r="W55" s="107" t="b">
        <f t="shared" ref="W55:W76" si="11">NOT(ISERROR(V55))</f>
        <v>1</v>
      </c>
      <c r="X55" s="107">
        <f t="shared" si="8"/>
        <v>3.5431542489052642E-5</v>
      </c>
      <c r="Y55" s="119" t="b">
        <f>ABS(X55)&lt;=ABS('General Settings'!$D$27)</f>
        <v>1</v>
      </c>
      <c r="AA55" s="60" t="str">
        <f>_xll.qlMakeOIS(,SettlementDays,IF(O55="SW","1W",O55),IndexON,,FwdStart,DayCountConv,,Permanent,Trigger,ObjectOverwrite)</f>
        <v>obj_00366#0000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42255</v>
      </c>
      <c r="S56" s="116">
        <f>_xll.qlSwapStartDate(AA56)</f>
        <v>42257</v>
      </c>
      <c r="T56" s="116">
        <f>_xll.qlSwapMaturityDate(AA56)</f>
        <v>43626</v>
      </c>
      <c r="U56" s="107">
        <f>_xll.qlOvernightIndexedSwapFairRate(AA56,_xll.ohTrigger(Trigger,TriggerON))</f>
        <v>1.079972935229663E-2</v>
      </c>
      <c r="V56" s="107">
        <f>_xll.qlQuoteValue(P56,_xll.ohTrigger(Trigger,TriggerON))</f>
        <v>1.0779999999999998E-2</v>
      </c>
      <c r="W56" s="107" t="b">
        <f t="shared" si="11"/>
        <v>1</v>
      </c>
      <c r="X56" s="107">
        <f t="shared" si="8"/>
        <v>1.9729352296632419E-5</v>
      </c>
      <c r="Y56" s="119" t="b">
        <f>ABS(X56)&lt;=ABS('General Settings'!$D$27)</f>
        <v>1</v>
      </c>
      <c r="AA56" s="60" t="str">
        <f>_xll.qlMakeOIS(,SettlementDays,IF(O56="SW","1W",O56),IndexON,,FwdStart,DayCountConv,,Permanent,Trigger,ObjectOverwrite)</f>
        <v>obj_003a9#0000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42255</v>
      </c>
      <c r="S57" s="124">
        <f>_xll.qlSwapStartDate(AA57)</f>
        <v>42257</v>
      </c>
      <c r="T57" s="124">
        <f>_xll.qlSwapMaturityDate(AA57)</f>
        <v>43718</v>
      </c>
      <c r="U57" s="125">
        <f>_xll.qlOvernightIndexedSwapFairRate(AA57,_xll.ohTrigger(Trigger,TriggerON))</f>
        <v>1.1330000000001653E-2</v>
      </c>
      <c r="V57" s="125">
        <f>_xll.qlQuoteValue(P57,_xll.ohTrigger(Trigger,TriggerON))</f>
        <v>1.133E-2</v>
      </c>
      <c r="W57" s="125" t="b">
        <f t="shared" si="11"/>
        <v>1</v>
      </c>
      <c r="X57" s="125">
        <f t="shared" si="8"/>
        <v>1.6531914726058972E-15</v>
      </c>
      <c r="Y57" s="126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obj_00357#0000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42255</v>
      </c>
      <c r="S58" s="116">
        <f>_xll.qlSwapStartDate(AA58)</f>
        <v>42257</v>
      </c>
      <c r="T58" s="116">
        <f>_xll.qlSwapMaturityDate(AA58)</f>
        <v>43809</v>
      </c>
      <c r="U58" s="107">
        <f>_xll.qlOvernightIndexedSwapFairRate(AA58,_xll.ohTrigger(Trigger,TriggerON))</f>
        <v>1.1845818992944214E-2</v>
      </c>
      <c r="V58" s="107">
        <f>_xll.qlQuoteValue(P58,_xll.ohTrigger(Trigger,TriggerON))</f>
        <v>1.1819999999999999E-2</v>
      </c>
      <c r="W58" s="107" t="b">
        <f t="shared" si="11"/>
        <v>1</v>
      </c>
      <c r="X58" s="107">
        <f t="shared" si="8"/>
        <v>2.5818992944215066E-5</v>
      </c>
      <c r="Y58" s="119" t="b">
        <f>ABS(X58)&lt;=ABS('General Settings'!$D$27)</f>
        <v>1</v>
      </c>
      <c r="AA58" s="60" t="str">
        <f>_xll.qlMakeOIS(,SettlementDays,IF(O58="SW","1W",O58),IndexON,,FwdStart,DayCountConv,,Permanent,Trigger,ObjectOverwrite)</f>
        <v>obj_003af#0000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42255</v>
      </c>
      <c r="S59" s="116">
        <f>_xll.qlSwapStartDate(AA59)</f>
        <v>42257</v>
      </c>
      <c r="T59" s="116">
        <f>_xll.qlSwapMaturityDate(AA59)</f>
        <v>43900</v>
      </c>
      <c r="U59" s="107">
        <f>_xll.qlOvernightIndexedSwapFairRate(AA59,_xll.ohTrigger(Trigger,TriggerON))</f>
        <v>1.2347203696422305E-2</v>
      </c>
      <c r="V59" s="107">
        <f>_xll.qlQuoteValue(P59,_xll.ohTrigger(Trigger,TriggerON))</f>
        <v>1.23E-2</v>
      </c>
      <c r="W59" s="107" t="b">
        <f t="shared" si="11"/>
        <v>1</v>
      </c>
      <c r="X59" s="107">
        <f t="shared" si="8"/>
        <v>4.7203696422304375E-5</v>
      </c>
      <c r="Y59" s="119" t="b">
        <f>ABS(X59)&lt;=ABS('General Settings'!$D$27)</f>
        <v>1</v>
      </c>
      <c r="AA59" s="60" t="str">
        <f>_xll.qlMakeOIS(,SettlementDays,IF(O59="SW","1W",O59),IndexON,,FwdStart,DayCountConv,,Permanent,Trigger,ObjectOverwrite)</f>
        <v>obj_0035c#0000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42255</v>
      </c>
      <c r="S60" s="116">
        <f>_xll.qlSwapStartDate(AA60)</f>
        <v>42257</v>
      </c>
      <c r="T60" s="116">
        <f>_xll.qlSwapMaturityDate(AA60)</f>
        <v>43992</v>
      </c>
      <c r="U60" s="107">
        <f>_xll.qlOvernightIndexedSwapFairRate(AA60,_xll.ohTrigger(Trigger,TriggerON))</f>
        <v>1.2829833369261022E-2</v>
      </c>
      <c r="V60" s="107">
        <f>_xll.qlQuoteValue(P60,_xll.ohTrigger(Trigger,TriggerON))</f>
        <v>1.278E-2</v>
      </c>
      <c r="W60" s="107" t="b">
        <f t="shared" si="11"/>
        <v>1</v>
      </c>
      <c r="X60" s="107">
        <f t="shared" si="8"/>
        <v>4.9833369261021929E-5</v>
      </c>
      <c r="Y60" s="119" t="b">
        <f>ABS(X60)&lt;=ABS('General Settings'!$D$27)</f>
        <v>1</v>
      </c>
      <c r="AA60" s="60" t="str">
        <f>_xll.qlMakeOIS(,SettlementDays,IF(O60="SW","1W",O60),IndexON,,FwdStart,DayCountConv,,Permanent,Trigger,ObjectOverwrite)</f>
        <v>obj_003b3#0000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42255</v>
      </c>
      <c r="S61" s="124">
        <f>_xll.qlSwapStartDate(AA61)</f>
        <v>42257</v>
      </c>
      <c r="T61" s="124">
        <f>_xll.qlSwapMaturityDate(AA61)</f>
        <v>44084</v>
      </c>
      <c r="U61" s="125">
        <f>_xll.qlOvernightIndexedSwapFairRate(AA61,_xll.ohTrigger(Trigger,TriggerON))</f>
        <v>1.32800000000011E-2</v>
      </c>
      <c r="V61" s="125">
        <f>_xll.qlQuoteValue(P61,_xll.ohTrigger(Trigger,TriggerON))</f>
        <v>1.3279999999999998E-2</v>
      </c>
      <c r="W61" s="125" t="b">
        <f t="shared" si="11"/>
        <v>1</v>
      </c>
      <c r="X61" s="125">
        <f t="shared" si="8"/>
        <v>1.1015494072452725E-15</v>
      </c>
      <c r="Y61" s="126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obj_00397#0000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42255</v>
      </c>
      <c r="S62" s="124">
        <f>_xll.qlSwapStartDate(AA62)</f>
        <v>42257</v>
      </c>
      <c r="T62" s="124">
        <f>_xll.qlSwapMaturityDate(AA62)</f>
        <v>44449</v>
      </c>
      <c r="U62" s="125">
        <f>_xll.qlOvernightIndexedSwapFairRate(AA62,_xll.ohTrigger(Trigger,TriggerON))</f>
        <v>1.4870000000000808E-2</v>
      </c>
      <c r="V62" s="125">
        <f>_xll.qlQuoteValue(P62,_xll.ohTrigger(Trigger,TriggerON))</f>
        <v>1.4870000000000001E-2</v>
      </c>
      <c r="W62" s="125" t="b">
        <f t="shared" si="11"/>
        <v>1</v>
      </c>
      <c r="X62" s="125">
        <f t="shared" si="8"/>
        <v>8.066464163292153E-16</v>
      </c>
      <c r="Y62" s="126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obj_0039a#0000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42255</v>
      </c>
      <c r="S63" s="124">
        <f>_xll.qlSwapStartDate(AA63)</f>
        <v>42257</v>
      </c>
      <c r="T63" s="124">
        <f>_xll.qlSwapMaturityDate(AA63)</f>
        <v>44816</v>
      </c>
      <c r="U63" s="125">
        <f>_xll.qlOvernightIndexedSwapFairRate(AA63,_xll.ohTrigger(Trigger,TriggerON))</f>
        <v>1.648000000000056E-2</v>
      </c>
      <c r="V63" s="125">
        <f>_xll.qlQuoteValue(P63,_xll.ohTrigger(Trigger,TriggerON))</f>
        <v>1.6480000000000002E-2</v>
      </c>
      <c r="W63" s="125" t="b">
        <f t="shared" si="11"/>
        <v>1</v>
      </c>
      <c r="X63" s="125">
        <f t="shared" si="8"/>
        <v>5.5858095926453188E-16</v>
      </c>
      <c r="Y63" s="126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obj_00385#0000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42255</v>
      </c>
      <c r="S64" s="124">
        <f>_xll.qlSwapStartDate(AA64)</f>
        <v>42257</v>
      </c>
      <c r="T64" s="124">
        <f>_xll.qlSwapMaturityDate(AA64)</f>
        <v>45180</v>
      </c>
      <c r="U64" s="125">
        <f>_xll.qlOvernightIndexedSwapFairRate(AA64,_xll.ohTrigger(Trigger,TriggerON))</f>
        <v>1.7680000000000473E-2</v>
      </c>
      <c r="V64" s="125">
        <f>_xll.qlQuoteValue(P64,_xll.ohTrigger(Trigger,TriggerON))</f>
        <v>1.7679999999999998E-2</v>
      </c>
      <c r="W64" s="125" t="b">
        <f t="shared" si="11"/>
        <v>1</v>
      </c>
      <c r="X64" s="125">
        <f t="shared" si="8"/>
        <v>4.7531423241764514E-16</v>
      </c>
      <c r="Y64" s="126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obj_00356#0000</v>
      </c>
    </row>
    <row r="65" spans="10:27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42255</v>
      </c>
      <c r="S65" s="124">
        <f>_xll.qlSwapStartDate(AA65)</f>
        <v>42257</v>
      </c>
      <c r="T65" s="124">
        <f>_xll.qlSwapMaturityDate(AA65)</f>
        <v>45545</v>
      </c>
      <c r="U65" s="125">
        <f>_xll.qlOvernightIndexedSwapFairRate(AA65,_xll.ohTrigger(Trigger,TriggerON))</f>
        <v>1.8700000000000279E-2</v>
      </c>
      <c r="V65" s="125">
        <f>_xll.qlQuoteValue(P65,_xll.ohTrigger(Trigger,TriggerON))</f>
        <v>1.8700000000000001E-2</v>
      </c>
      <c r="W65" s="125" t="b">
        <f t="shared" si="11"/>
        <v>1</v>
      </c>
      <c r="X65" s="125">
        <f t="shared" si="8"/>
        <v>2.7755575615628914E-16</v>
      </c>
      <c r="Y65" s="126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obj_00399#0000</v>
      </c>
    </row>
    <row r="66" spans="10:27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42255</v>
      </c>
      <c r="S66" s="124">
        <f>_xll.qlSwapStartDate(AA66)</f>
        <v>42257</v>
      </c>
      <c r="T66" s="124">
        <f>_xll.qlSwapMaturityDate(AA66)</f>
        <v>45910</v>
      </c>
      <c r="U66" s="125">
        <f>_xll.qlOvernightIndexedSwapFairRate(AA66,_xll.ohTrigger(Trigger,TriggerON))</f>
        <v>1.9500000000000108E-2</v>
      </c>
      <c r="V66" s="125">
        <f>_xll.qlQuoteValue(P66,_xll.ohTrigger(Trigger,TriggerON))</f>
        <v>1.9500000000000003E-2</v>
      </c>
      <c r="W66" s="125" t="b">
        <f t="shared" si="11"/>
        <v>1</v>
      </c>
      <c r="X66" s="125">
        <f t="shared" si="8"/>
        <v>1.0408340855860843E-16</v>
      </c>
      <c r="Y66" s="126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obj_0035b#0000</v>
      </c>
    </row>
    <row r="67" spans="10:27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42255</v>
      </c>
      <c r="S67" s="124">
        <f>_xll.qlSwapStartDate(AA67)</f>
        <v>42257</v>
      </c>
      <c r="T67" s="124">
        <f>_xll.qlSwapMaturityDate(AA67)</f>
        <v>46640</v>
      </c>
      <c r="U67" s="125">
        <f>_xll.qlOvernightIndexedSwapFairRate(AA67,_xll.ohTrigger(Trigger,TriggerON))</f>
        <v>2.0809999999992487E-2</v>
      </c>
      <c r="V67" s="125">
        <f>_xll.qlQuoteValue(P67,_xll.ohTrigger(Trigger,TriggerON))</f>
        <v>2.0809999999999999E-2</v>
      </c>
      <c r="W67" s="125" t="b">
        <f t="shared" si="11"/>
        <v>1</v>
      </c>
      <c r="X67" s="125">
        <f t="shared" si="8"/>
        <v>-7.5113526509795747E-15</v>
      </c>
      <c r="Y67" s="126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obj_0037e#0000</v>
      </c>
    </row>
    <row r="68" spans="10:27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42255</v>
      </c>
      <c r="S68" s="124">
        <f>_xll.qlSwapStartDate(AA68)</f>
        <v>42257</v>
      </c>
      <c r="T68" s="124">
        <f>_xll.qlSwapMaturityDate(AA68)</f>
        <v>47736</v>
      </c>
      <c r="U68" s="125">
        <f>_xll.qlOvernightIndexedSwapFairRate(AA68,_xll.ohTrigger(Trigger,TriggerON))</f>
        <v>2.2129999999990834E-2</v>
      </c>
      <c r="V68" s="125">
        <f>_xll.qlQuoteValue(P68,_xll.ohTrigger(Trigger,TriggerON))</f>
        <v>2.213E-2</v>
      </c>
      <c r="W68" s="125" t="b">
        <f t="shared" si="11"/>
        <v>1</v>
      </c>
      <c r="X68" s="125">
        <f t="shared" si="8"/>
        <v>-9.1662788470614487E-15</v>
      </c>
      <c r="Y68" s="126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obj_00398#0000</v>
      </c>
    </row>
    <row r="69" spans="10:27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42255</v>
      </c>
      <c r="S69" s="124">
        <f>_xll.qlSwapStartDate(AA69)</f>
        <v>42257</v>
      </c>
      <c r="T69" s="124">
        <f>_xll.qlSwapMaturityDate(AA69)</f>
        <v>49562</v>
      </c>
      <c r="U69" s="125">
        <f>_xll.qlOvernightIndexedSwapFairRate(AA69,_xll.ohTrigger(Trigger,TriggerON))</f>
        <v>2.3250000000012313E-2</v>
      </c>
      <c r="V69" s="125">
        <f>_xll.qlQuoteValue(P69,_xll.ohTrigger(Trigger,TriggerON))</f>
        <v>2.3250000000000003E-2</v>
      </c>
      <c r="W69" s="125" t="b">
        <f t="shared" si="11"/>
        <v>1</v>
      </c>
      <c r="X69" s="125">
        <f t="shared" si="8"/>
        <v>1.2309597785531423E-14</v>
      </c>
      <c r="Y69" s="126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obj_00362#0000</v>
      </c>
    </row>
    <row r="70" spans="10:27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42255</v>
      </c>
      <c r="S70" s="124">
        <f>_xll.qlSwapStartDate(AA70)</f>
        <v>42257</v>
      </c>
      <c r="T70" s="124">
        <f>_xll.qlSwapMaturityDate(AA70)</f>
        <v>51389</v>
      </c>
      <c r="U70" s="125">
        <f>_xll.qlOvernightIndexedSwapFairRate(AA70,_xll.ohTrigger(Trigger,TriggerON))</f>
        <v>2.3849999999992953E-2</v>
      </c>
      <c r="V70" s="125">
        <f>_xll.qlQuoteValue(P70,_xll.ohTrigger(Trigger,TriggerON))</f>
        <v>2.3849999999999996E-2</v>
      </c>
      <c r="W70" s="125" t="b">
        <f t="shared" si="11"/>
        <v>1</v>
      </c>
      <c r="X70" s="125">
        <f t="shared" si="8"/>
        <v>-7.0429773124658368E-15</v>
      </c>
      <c r="Y70" s="126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obj_0037d#0000</v>
      </c>
    </row>
    <row r="71" spans="10:27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42255</v>
      </c>
      <c r="S71" s="116">
        <f>_xll.qlSwapStartDate(AA71)</f>
        <v>42257</v>
      </c>
      <c r="T71" s="116">
        <f>_xll.qlSwapMaturityDate(AA71)</f>
        <v>52119</v>
      </c>
      <c r="U71" s="107">
        <f>_xll.qlOvernightIndexedSwapFairRate(AA71,_xll.ohTrigger(Trigger,TriggerON))</f>
        <v>2.4021827192836138E-2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obj_0038a#0000</v>
      </c>
    </row>
    <row r="72" spans="10:27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42255</v>
      </c>
      <c r="S72" s="124">
        <f>_xll.qlSwapStartDate(AA72)</f>
        <v>42257</v>
      </c>
      <c r="T72" s="124">
        <f>_xll.qlSwapMaturityDate(AA72)</f>
        <v>53216</v>
      </c>
      <c r="U72" s="125">
        <f>_xll.qlOvernightIndexedSwapFairRate(AA72,_xll.ohTrigger(Trigger,TriggerON))</f>
        <v>2.4200000000005141E-2</v>
      </c>
      <c r="V72" s="125">
        <f>_xll.qlQuoteValue(P72,_xll.ohTrigger(Trigger,TriggerON))</f>
        <v>2.4199999999999999E-2</v>
      </c>
      <c r="W72" s="125" t="b">
        <f t="shared" si="11"/>
        <v>1</v>
      </c>
      <c r="X72" s="125">
        <f t="shared" si="8"/>
        <v>5.1417203827952562E-15</v>
      </c>
      <c r="Y72" s="126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obj_0038b#0000</v>
      </c>
    </row>
    <row r="73" spans="10:27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42255</v>
      </c>
      <c r="S73" s="116">
        <f>_xll.qlSwapStartDate(AA73)</f>
        <v>42257</v>
      </c>
      <c r="T73" s="116">
        <f>_xll.qlSwapMaturityDate(AA73)</f>
        <v>55043</v>
      </c>
      <c r="U73" s="107">
        <f>_xll.qlOvernightIndexedSwapFairRate(AA73,_xll.ohTrigger(Trigger,TriggerON))</f>
        <v>2.4294072915440973E-2</v>
      </c>
      <c r="V73" s="107">
        <f>_xll.qlQuoteValue(P73,_xll.ohTrigger(Trigger,TriggerON))</f>
        <v>2.4249999999999997E-2</v>
      </c>
      <c r="W73" s="107" t="b">
        <f t="shared" si="11"/>
        <v>1</v>
      </c>
      <c r="X73" s="107">
        <f t="shared" si="8"/>
        <v>4.4072915440975663E-5</v>
      </c>
      <c r="Y73" s="119" t="b">
        <f>ABS(X73)&lt;=ABS('General Settings'!$D$27)</f>
        <v>1</v>
      </c>
      <c r="AA73" s="60" t="str">
        <f>_xll.qlMakeOIS(,SettlementDays,IF(O73="SW","1W",O73),IndexON,,FwdStart,DayCountConv,,Permanent,Trigger,ObjectOverwrite)</f>
        <v>obj_0037a#0000</v>
      </c>
    </row>
    <row r="74" spans="10:27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42255</v>
      </c>
      <c r="S74" s="124">
        <f>_xll.qlSwapStartDate(AA74)</f>
        <v>42257</v>
      </c>
      <c r="T74" s="124">
        <f>_xll.qlSwapMaturityDate(AA74)</f>
        <v>56867</v>
      </c>
      <c r="U74" s="125">
        <f>_xll.qlOvernightIndexedSwapFairRate(AA74,_xll.ohTrigger(Trigger,TriggerON))</f>
        <v>2.4309999999957071E-2</v>
      </c>
      <c r="V74" s="125">
        <f>_xll.qlQuoteValue(P74,_xll.ohTrigger(Trigger,TriggerON))</f>
        <v>2.4310000000000002E-2</v>
      </c>
      <c r="W74" s="125" t="b">
        <f t="shared" si="11"/>
        <v>1</v>
      </c>
      <c r="X74" s="125">
        <f t="shared" si="8"/>
        <v>-4.2930936583474022E-14</v>
      </c>
      <c r="Y74" s="126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obj_00383#0000</v>
      </c>
    </row>
    <row r="75" spans="10:27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42255</v>
      </c>
      <c r="S75" s="116">
        <f>_xll.qlSwapStartDate(AA75)</f>
        <v>42257</v>
      </c>
      <c r="T75" s="116">
        <f>_xll.qlSwapMaturityDate(AA75)</f>
        <v>58694</v>
      </c>
      <c r="U75" s="107">
        <f>_xll.qlOvernightIndexedSwapFairRate(AA75,_xll.ohTrigger(Trigger,TriggerON))</f>
        <v>2.4358034653419385E-2</v>
      </c>
      <c r="V75" s="107">
        <f>_xll.qlQuoteValue(P75,_xll.ohTrigger(Trigger,TriggerON))</f>
        <v>2.436E-2</v>
      </c>
      <c r="W75" s="107" t="b">
        <f t="shared" si="11"/>
        <v>1</v>
      </c>
      <c r="X75" s="107">
        <f t="shared" si="8"/>
        <v>-1.9653465806145076E-6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obj_003ae#0000</v>
      </c>
    </row>
    <row r="76" spans="10:27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42255</v>
      </c>
      <c r="S76" s="129">
        <f>_xll.qlSwapStartDate(AA76)</f>
        <v>42257</v>
      </c>
      <c r="T76" s="129">
        <f>_xll.qlSwapMaturityDate(AA76)</f>
        <v>60520</v>
      </c>
      <c r="U76" s="130">
        <f>_xll.qlOvernightIndexedSwapFairRate(AA76,_xll.ohTrigger(Trigger,TriggerON))</f>
        <v>2.4419999999990425E-2</v>
      </c>
      <c r="V76" s="130">
        <f>_xll.qlQuoteValue(P76,_xll.ohTrigger(Trigger,TriggerON))</f>
        <v>2.4420000000000001E-2</v>
      </c>
      <c r="W76" s="130" t="b">
        <f t="shared" si="11"/>
        <v>1</v>
      </c>
      <c r="X76" s="130">
        <f t="shared" si="8"/>
        <v>-9.5756735873919752E-15</v>
      </c>
      <c r="Y76" s="131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obj_003bd#0000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2.0329999999990633E-3</v>
      </c>
      <c r="H3" s="63">
        <f t="shared" ref="H3:H16" si="2">ROUNDDOWN(G3*10,2)/10</f>
        <v>2E-3</v>
      </c>
      <c r="I3" s="92">
        <f>MAX(_xll.ohPack(Data!$J$4:INDEX(Fwd1M,MATCH(E3+1,SettlementDates,1),1)))</f>
        <v>7.5121122422783237E-3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MIN(_xll.ohPack(Data!$J$4:INDEX(Fwd1M,MATCH(E4+1,SettlementDates,1),1)))</f>
        <v>2.0329999999990633E-3</v>
      </c>
      <c r="H4" s="64">
        <f t="shared" si="2"/>
        <v>2E-3</v>
      </c>
      <c r="I4" s="93">
        <f>MAX(_xll.ohPack(Data!$J$4:INDEX(Fwd1M,MATCH(E4+1,SettlementDates,1),1)))</f>
        <v>1.3289115884667524E-2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MIN(_xll.ohPack(Data!$J$4:INDEX(Fwd1M,MATCH(E5+1,SettlementDates,1),1)))</f>
        <v>2.0329999999990633E-3</v>
      </c>
      <c r="H5" s="64">
        <f t="shared" si="2"/>
        <v>2E-3</v>
      </c>
      <c r="I5" s="93">
        <f>MAX(_xll.ohPack(Data!$J$4:INDEX(Fwd1M,MATCH(E5+1,SettlementDates,1),1)))</f>
        <v>2.3858444984806614E-2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MIN(_xll.ohPack(Data!$J$4:INDEX(Fwd1M,MATCH(E6+1,SettlementDates,1),1)))</f>
        <v>2.0329999999990633E-3</v>
      </c>
      <c r="H6" s="64">
        <f t="shared" si="2"/>
        <v>2E-3</v>
      </c>
      <c r="I6" s="93">
        <f>MAX(_xll.ohPack(Data!$J$4:INDEX(Fwd1M,MATCH(E6+1,SettlementDates,1),1)))</f>
        <v>2.936535013901595E-2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MIN(_xll.ohPack(Data!$J$4:INDEX(Fwd1M,MATCH(E7+1,SettlementDates,1),1)))</f>
        <v>2.0329999999990633E-3</v>
      </c>
      <c r="H7" s="64">
        <f t="shared" si="2"/>
        <v>2E-3</v>
      </c>
      <c r="I7" s="93">
        <f>MAX(_xll.ohPack(Data!$J$4:INDEX(Fwd1M,MATCH(E7+1,SettlementDates,1),1)))</f>
        <v>2.9720133791232589E-2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MIN(_xll.ohPack(Data!$J$4:INDEX(Fwd1M,MATCH(E8+1,SettlementDates,1),1)))</f>
        <v>2.0329999999990633E-3</v>
      </c>
      <c r="H8" s="64">
        <f t="shared" si="2"/>
        <v>2E-3</v>
      </c>
      <c r="I8" s="93">
        <f>MAX(_xll.ohPack(Data!$J$4:INDEX(Fwd1M,MATCH(E8+1,SettlementDates,1),1)))</f>
        <v>2.9720133791232589E-2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MIN(_xll.ohPack(Data!$J$4:INDEX(Fwd1M,MATCH(E9+1,SettlementDates,1),1)))</f>
        <v>2.0329999999990633E-3</v>
      </c>
      <c r="H9" s="65">
        <f t="shared" si="2"/>
        <v>2E-3</v>
      </c>
      <c r="I9" s="94">
        <f>MAX(_xll.ohPack(Data!$J$4:INDEX(Fwd1M,MATCH(E9+1,SettlementDates,1),1)))</f>
        <v>2.9720133791232589E-2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MIN(_xll.ohPack(Data!$K$4:INDEX(ONFwd1M,MATCH(E10+1,SettlementDates,1),1)))</f>
        <v>1.4890718208082632E-3</v>
      </c>
      <c r="H10" s="64">
        <f t="shared" si="2"/>
        <v>1E-3</v>
      </c>
      <c r="I10" s="93">
        <f>MAX(_xll.ohPack(Data!$K$4:INDEX(ONFwd1M,MATCH(E10+1,SettlementDates,1),1)))</f>
        <v>7.2473814926965474E-3</v>
      </c>
      <c r="J10" s="64">
        <f t="shared" si="3"/>
        <v>8.0000000000000002E-3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MIN(_xll.ohPack(Data!$K$4:INDEX(ONFwd1M,MATCH(E11+1,SettlementDates,1),1)))</f>
        <v>1.4890718208082632E-3</v>
      </c>
      <c r="H11" s="64">
        <f t="shared" si="2"/>
        <v>1E-3</v>
      </c>
      <c r="I11" s="93">
        <f>MAX(_xll.ohPack(Data!$K$4:INDEX(ONFwd1M,MATCH(E11+1,SettlementDates,1),1)))</f>
        <v>1.3085087966357989E-2</v>
      </c>
      <c r="J11" s="64">
        <f t="shared" si="3"/>
        <v>1.4999999999999999E-2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MIN(_xll.ohPack(Data!$K$4:INDEX(ONFwd1M,MATCH(E12+1,SettlementDates,1),1)))</f>
        <v>1.4890718208082632E-3</v>
      </c>
      <c r="H12" s="64">
        <f t="shared" si="2"/>
        <v>1E-3</v>
      </c>
      <c r="I12" s="93">
        <f>MAX(_xll.ohPack(Data!$K$4:INDEX(ONFwd1M,MATCH(E12+1,SettlementDates,1),1)))</f>
        <v>2.3702607251490093E-2</v>
      </c>
      <c r="J12" s="64">
        <f t="shared" si="3"/>
        <v>2.5000000000000001E-2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MIN(_xll.ohPack(Data!$K$4:INDEX(ONFwd1M,MATCH(E13+1,SettlementDates,1),1)))</f>
        <v>1.4890718208082632E-3</v>
      </c>
      <c r="H13" s="64">
        <f t="shared" si="2"/>
        <v>1E-3</v>
      </c>
      <c r="I13" s="93">
        <f>MAX(_xll.ohPack(Data!$K$4:INDEX(ONFwd1M,MATCH(E13+1,SettlementDates,1),1)))</f>
        <v>2.9306379819464823E-2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MIN(_xll.ohPack(Data!$K$4:INDEX(ONFwd1M,MATCH(E14+1,SettlementDates,1),1)))</f>
        <v>1.4890718208082632E-3</v>
      </c>
      <c r="H14" s="64">
        <f t="shared" si="2"/>
        <v>1E-3</v>
      </c>
      <c r="I14" s="93">
        <f>MAX(_xll.ohPack(Data!$K$4:INDEX(ONFwd1M,MATCH(E14+1,SettlementDates,1),1)))</f>
        <v>2.9686153885451816E-2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MIN(_xll.ohPack(Data!$K$4:INDEX(ONFwd1M,MATCH(E15+1,SettlementDates,1),1)))</f>
        <v>1.4890718208082632E-3</v>
      </c>
      <c r="H15" s="64">
        <f t="shared" si="2"/>
        <v>1E-3</v>
      </c>
      <c r="I15" s="93">
        <f>MAX(_xll.ohPack(Data!$K$4:INDEX(ONFwd1M,MATCH(E15+1,SettlementDates,1),1)))</f>
        <v>2.9686153885451816E-2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MIN(_xll.ohPack(Data!$K$4:INDEX(ONFwd1M,MATCH(E16+1,SettlementDates,1),1)))</f>
        <v>1.4890718208082632E-3</v>
      </c>
      <c r="H16" s="65">
        <f t="shared" si="2"/>
        <v>1E-3</v>
      </c>
      <c r="I16" s="94">
        <f>MAX(_xll.ohPack(Data!$K$4:INDEX(ONFwd1M,MATCH(E16+1,SettlementDates,1),1)))</f>
        <v>2.9686153885451816E-2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42255</v>
      </c>
      <c r="S23" s="115">
        <f>_xll.qlInterestRateIndexValueDate(AA23,R23)</f>
        <v>42257</v>
      </c>
      <c r="T23" s="115">
        <f>_xll.qlInterestRateIndexMaturity(AA23,S23)</f>
        <v>42318</v>
      </c>
      <c r="U23" s="106">
        <f>_xll.qlIndexFixing(AA23,R23,,_xll.ohTrigger(Trigger,Trigger1M))</f>
        <v>2.2958388520098161E-3</v>
      </c>
      <c r="V23" s="106">
        <f>_xll.qlQuoteValue(P23,_xll.ohTrigger(Trigger,Trigger1M))</f>
        <v>2.2799999999999999E-3</v>
      </c>
      <c r="W23" s="106" t="b">
        <f>NOT(ISERROR(V23))</f>
        <v>1</v>
      </c>
      <c r="X23" s="106">
        <f>U23-V23</f>
        <v>1.5838852009816221E-5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obj_003a2#0000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42255</v>
      </c>
      <c r="S24" s="124">
        <f>_xll.qlInterestRateIndexValueDate(AA24,R24)</f>
        <v>42257</v>
      </c>
      <c r="T24" s="124">
        <f>_xll.qlInterestRateIndexMaturity(AA24,S24)</f>
        <v>42348</v>
      </c>
      <c r="U24" s="125">
        <f>_xll.qlIndexFixing(AA24,R24,,_xll.ohTrigger(Trigger,Trigger1M))</f>
        <v>2.5200000921123378E-3</v>
      </c>
      <c r="V24" s="125">
        <f>_xll.qlQuoteValue(P24,_xll.ohTrigger(Trigger,Trigger1M))</f>
        <v>2.5200000000000001E-3</v>
      </c>
      <c r="W24" s="125" t="b">
        <f t="shared" ref="W24:W36" si="8">NOT(ISERROR(V24))</f>
        <v>1</v>
      </c>
      <c r="X24" s="125">
        <f t="shared" ref="X24:X36" si="9">U24-V24</f>
        <v>9.2112337722605186E-11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obj_0035d#0000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42255</v>
      </c>
      <c r="S25" s="116">
        <f>_xll.qlInterestRateIndexValueDate(AA25,R25)</f>
        <v>42257</v>
      </c>
      <c r="T25" s="116">
        <f>_xll.qlInterestRateIndexMaturity(AA25,S25)</f>
        <v>42380</v>
      </c>
      <c r="U25" s="107">
        <f>_xll.qlIndexFixing(AA25,R25,,_xll.ohTrigger(Trigger,Trigger1M))</f>
        <v>2.7666073143842243E-3</v>
      </c>
      <c r="V25" s="107">
        <f>_xll.qlQuoteValue(P25,_xll.ohTrigger(Trigger,Trigger1M))</f>
        <v>2.8100000000000004E-3</v>
      </c>
      <c r="W25" s="107" t="b">
        <f t="shared" si="8"/>
        <v>1</v>
      </c>
      <c r="X25" s="107">
        <f t="shared" si="9"/>
        <v>-4.3392685615776128E-5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obj_0036e#0000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42255</v>
      </c>
      <c r="S26" s="116">
        <f>_xll.qlInterestRateIndexValueDate(AA26,R26)</f>
        <v>42257</v>
      </c>
      <c r="T26" s="116">
        <f>_xll.qlInterestRateIndexMaturity(AA26,S26)</f>
        <v>42410</v>
      </c>
      <c r="U26" s="107">
        <f>_xll.qlIndexFixing(AA26,R26,,_xll.ohTrigger(Trigger,Trigger1M))</f>
        <v>2.9933168754906099E-3</v>
      </c>
      <c r="V26" s="107">
        <f>_xll.qlQuoteValue(P26,_xll.ohTrigger(Trigger,Trigger1M))</f>
        <v>3.0299999999999997E-3</v>
      </c>
      <c r="W26" s="107" t="b">
        <f t="shared" si="8"/>
        <v>1</v>
      </c>
      <c r="X26" s="107">
        <f t="shared" si="9"/>
        <v>-3.6683124509389806E-5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obj_00386#0000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42255</v>
      </c>
      <c r="S27" s="124">
        <f>_xll.qlInterestRateIndexValueDate(AA27,R27)</f>
        <v>42257</v>
      </c>
      <c r="T27" s="124">
        <f>_xll.qlInterestRateIndexMaturity(AA27,S27)</f>
        <v>42439</v>
      </c>
      <c r="U27" s="125">
        <f>_xll.qlIndexFixing(AA27,R27,,_xll.ohTrigger(Trigger,Trigger1M))</f>
        <v>3.2000000459721971E-3</v>
      </c>
      <c r="V27" s="125">
        <f>_xll.qlQuoteValue(P27,_xll.ohTrigger(Trigger,Trigger1M))</f>
        <v>3.2000000000000006E-3</v>
      </c>
      <c r="W27" s="125" t="b">
        <f t="shared" si="8"/>
        <v>1</v>
      </c>
      <c r="X27" s="125">
        <f t="shared" si="9"/>
        <v>4.5972196535681853E-11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obj_003be#0000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42255</v>
      </c>
      <c r="S28" s="116">
        <f>_xll.qlInterestRateIndexValueDate(AA28,R28)</f>
        <v>42257</v>
      </c>
      <c r="T28" s="116">
        <f>_xll.qlInterestRateIndexMaturity(AA28,S28)</f>
        <v>42471</v>
      </c>
      <c r="U28" s="107">
        <f>_xll.qlIndexFixing(AA28,R28,,_xll.ohTrigger(Trigger,Trigger1M))</f>
        <v>3.4133295540565017E-3</v>
      </c>
      <c r="V28" s="107">
        <f>_xll.qlQuoteValue(P28,_xll.ohTrigger(Trigger,Trigger1M))</f>
        <v>3.4199999999999999E-3</v>
      </c>
      <c r="W28" s="107" t="b">
        <f t="shared" si="8"/>
        <v>1</v>
      </c>
      <c r="X28" s="107">
        <f t="shared" si="9"/>
        <v>-6.6704459434981274E-6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obj_003a0#0000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42255</v>
      </c>
      <c r="S29" s="116">
        <f>_xll.qlInterestRateIndexValueDate(AA29,R29)</f>
        <v>42257</v>
      </c>
      <c r="T29" s="116">
        <f>_xll.qlInterestRateIndexMaturity(AA29,S29)</f>
        <v>42500</v>
      </c>
      <c r="U29" s="107">
        <f>_xll.qlIndexFixing(AA29,R29,,_xll.ohTrigger(Trigger,Trigger1M))</f>
        <v>3.6030350370965521E-3</v>
      </c>
      <c r="V29" s="107">
        <f>_xll.qlQuoteValue(P29,_xll.ohTrigger(Trigger,Trigger1M))</f>
        <v>3.6099999999999999E-3</v>
      </c>
      <c r="W29" s="107" t="b">
        <f t="shared" si="8"/>
        <v>1</v>
      </c>
      <c r="X29" s="107">
        <f t="shared" si="9"/>
        <v>-6.9649629034478772E-6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obj_003a8#0000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42255</v>
      </c>
      <c r="S30" s="124">
        <f>_xll.qlInterestRateIndexValueDate(AA30,R30)</f>
        <v>42257</v>
      </c>
      <c r="T30" s="124">
        <f>_xll.qlInterestRateIndexMaturity(AA30,S30)</f>
        <v>42531</v>
      </c>
      <c r="U30" s="125">
        <f>_xll.qlIndexFixing(AA30,R30,,_xll.ohTrigger(Trigger,Trigger1M))</f>
        <v>3.8100000307643069E-3</v>
      </c>
      <c r="V30" s="125">
        <f>_xll.qlQuoteValue(P30,_xll.ohTrigger(Trigger,Trigger1M))</f>
        <v>3.81E-3</v>
      </c>
      <c r="W30" s="125" t="b">
        <f t="shared" si="8"/>
        <v>1</v>
      </c>
      <c r="X30" s="125">
        <f t="shared" si="9"/>
        <v>3.0764306900576965E-11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obj_0036c#0000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42255</v>
      </c>
      <c r="S31" s="116">
        <f>_xll.qlInterestRateIndexValueDate(AA31,R31)</f>
        <v>42257</v>
      </c>
      <c r="T31" s="116">
        <f>_xll.qlInterestRateIndexMaturity(AA31,S31)</f>
        <v>42562</v>
      </c>
      <c r="U31" s="107">
        <f>_xll.qlIndexFixing(AA31,R31,,_xll.ohTrigger(Trigger,Trigger1M))</f>
        <v>4.0254131789085722E-3</v>
      </c>
      <c r="V31" s="107">
        <f>_xll.qlQuoteValue(P31,_xll.ohTrigger(Trigger,Trigger1M))</f>
        <v>4.0300000000000006E-3</v>
      </c>
      <c r="W31" s="107" t="b">
        <f t="shared" si="8"/>
        <v>1</v>
      </c>
      <c r="X31" s="107">
        <f t="shared" si="9"/>
        <v>-4.5868210914283558E-6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obj_003aa#0000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42255</v>
      </c>
      <c r="S32" s="116">
        <f>_xll.qlInterestRateIndexValueDate(AA32,R32)</f>
        <v>42257</v>
      </c>
      <c r="T32" s="116">
        <f>_xll.qlInterestRateIndexMaturity(AA32,S32)</f>
        <v>42592</v>
      </c>
      <c r="U32" s="107">
        <f>_xll.qlIndexFixing(AA32,R32,,_xll.ohTrigger(Trigger,Trigger1M))</f>
        <v>4.2422116443400666E-3</v>
      </c>
      <c r="V32" s="107">
        <f>_xll.qlQuoteValue(P32,_xll.ohTrigger(Trigger,Trigger1M))</f>
        <v>4.2400000000000007E-3</v>
      </c>
      <c r="W32" s="107" t="b">
        <f t="shared" si="8"/>
        <v>1</v>
      </c>
      <c r="X32" s="107">
        <f t="shared" si="9"/>
        <v>2.2116443400659047E-6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obj_00392#0000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42255</v>
      </c>
      <c r="S33" s="124">
        <f>_xll.qlInterestRateIndexValueDate(AA33,R33)</f>
        <v>42257</v>
      </c>
      <c r="T33" s="124">
        <f>_xll.qlInterestRateIndexMaturity(AA33,S33)</f>
        <v>42625</v>
      </c>
      <c r="U33" s="125">
        <f>_xll.qlIndexFixing(AA33,R33,,_xll.ohTrigger(Trigger,Trigger1M))</f>
        <v>4.490000022375153E-3</v>
      </c>
      <c r="V33" s="125">
        <f>_xll.qlQuoteValue(P33,_xll.ohTrigger(Trigger,Trigger1M))</f>
        <v>4.4900000000000009E-3</v>
      </c>
      <c r="W33" s="125" t="b">
        <f t="shared" si="8"/>
        <v>1</v>
      </c>
      <c r="X33" s="125">
        <f t="shared" si="9"/>
        <v>2.2375152078368821E-11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obj_003bb#0000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42255</v>
      </c>
      <c r="S34" s="116">
        <f>_xll.qlInterestRateIndexValueDate(AA34,R34)</f>
        <v>42257</v>
      </c>
      <c r="T34" s="116">
        <f>_xll.qlInterestRateIndexMaturity(AA34,S34)</f>
        <v>42716</v>
      </c>
      <c r="U34" s="107">
        <f>_xll.qlIndexFixing(AA34,R34,,_xll.ohTrigger(Trigger,Trigger1M))</f>
        <v>5.205351960788457E-3</v>
      </c>
      <c r="V34" s="107">
        <f>_xll.qlQuoteValue(P34,_xll.ohTrigger(Trigger,Trigger1M))</f>
        <v>5.1800000000000006E-3</v>
      </c>
      <c r="W34" s="107" t="b">
        <f t="shared" si="8"/>
        <v>1</v>
      </c>
      <c r="X34" s="107">
        <f t="shared" si="9"/>
        <v>2.5351960788456453E-5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obj_00359#0000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42255</v>
      </c>
      <c r="S35" s="116">
        <f>_xll.qlInterestRateIndexValueDate(AA35,R35)</f>
        <v>42257</v>
      </c>
      <c r="T35" s="116">
        <f>_xll.qlInterestRateIndexMaturity(AA35,S35)</f>
        <v>42804</v>
      </c>
      <c r="U35" s="107">
        <f>_xll.qlIndexFixing(AA35,R35,,_xll.ohTrigger(Trigger,Trigger1M))</f>
        <v>5.9175404538543541E-3</v>
      </c>
      <c r="V35" s="107">
        <f>_xll.qlQuoteValue(P35,_xll.ohTrigger(Trigger,Trigger1M))</f>
        <v>5.9099999999999995E-3</v>
      </c>
      <c r="W35" s="107" t="b">
        <f t="shared" si="8"/>
        <v>1</v>
      </c>
      <c r="X35" s="107">
        <f t="shared" si="9"/>
        <v>7.5404538543545965E-6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obj_0038d#0000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42255</v>
      </c>
      <c r="S36" s="117">
        <f>_xll.qlInterestRateIndexValueDate(AA36,R36)</f>
        <v>42257</v>
      </c>
      <c r="T36" s="117">
        <f>_xll.qlInterestRateIndexMaturity(AA36,S36)</f>
        <v>42989</v>
      </c>
      <c r="U36" s="108">
        <f>_xll.qlIndexFixing(AA36,R36,,_xll.ohTrigger(Trigger,Trigger1M))</f>
        <v>7.3965443998041643E-3</v>
      </c>
      <c r="V36" s="108">
        <f>_xll.qlQuoteValue(P36,_xll.ohTrigger(Trigger,Trigger1M))</f>
        <v>7.4099999999999999E-3</v>
      </c>
      <c r="W36" s="108" t="b">
        <f t="shared" si="8"/>
        <v>1</v>
      </c>
      <c r="X36" s="108">
        <f t="shared" si="9"/>
        <v>-1.3455600195835631E-5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obj_00373#0000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3.3635560941072339E-3</v>
      </c>
      <c r="H3" s="63">
        <f t="shared" ref="H3:H16" si="2">ROUNDDOWN(G3*10,2)/10</f>
        <v>3.0000000000000001E-3</v>
      </c>
      <c r="I3" s="92">
        <f>MAX(_xll.ohPack(Data!$L$4:INDEX(Fwd3M,MATCH(E3+1,SettlementDates,1),1)))</f>
        <v>8.9847435885094858E-3</v>
      </c>
      <c r="J3" s="63">
        <f t="shared" ref="J3:J16" si="3">IF(I3-G3&gt;1%,(QUOTIENT(I3*10000,50)+1)*0.5%,(QUOTIENT(I3*10000,10)+1)*0.1%)</f>
        <v>9.0000000000000011E-3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MIN(_xll.ohPack(Data!$L$4:INDEX(Fwd3M,MATCH(E4+1,SettlementDates,1),1)))</f>
        <v>3.3635560941072339E-3</v>
      </c>
      <c r="H4" s="64">
        <f t="shared" si="2"/>
        <v>3.0000000000000001E-3</v>
      </c>
      <c r="I4" s="93">
        <f>MAX(_xll.ohPack(Data!$L$4:INDEX(Fwd3M,MATCH(E4+1,SettlementDates,1),1)))</f>
        <v>1.4993935296037122E-2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MIN(_xll.ohPack(Data!$L$4:INDEX(Fwd3M,MATCH(E5+1,SettlementDates,1),1)))</f>
        <v>3.3635560941072339E-3</v>
      </c>
      <c r="H5" s="64">
        <f t="shared" si="2"/>
        <v>3.0000000000000001E-3</v>
      </c>
      <c r="I5" s="93">
        <f>MAX(_xll.ohPack(Data!$L$4:INDEX(Fwd3M,MATCH(E5+1,SettlementDates,1),1)))</f>
        <v>2.5406104788514208E-2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MIN(_xll.ohPack(Data!$L$4:INDEX(Fwd3M,MATCH(E6+1,SettlementDates,1),1)))</f>
        <v>3.3635560941072339E-3</v>
      </c>
      <c r="H6" s="64">
        <f t="shared" si="2"/>
        <v>3.0000000000000001E-3</v>
      </c>
      <c r="I6" s="93">
        <f>MAX(_xll.ohPack(Data!$L$4:INDEX(Fwd3M,MATCH(E6+1,SettlementDates,1),1)))</f>
        <v>3.0299140049062707E-2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MIN(_xll.ohPack(Data!$L$4:INDEX(Fwd3M,MATCH(E7+1,SettlementDates,1),1)))</f>
        <v>3.3635560941072339E-3</v>
      </c>
      <c r="H7" s="64">
        <f t="shared" si="2"/>
        <v>3.0000000000000001E-3</v>
      </c>
      <c r="I7" s="93">
        <f>MAX(_xll.ohPack(Data!$L$4:INDEX(Fwd3M,MATCH(E7+1,SettlementDates,1),1)))</f>
        <v>3.0582046322405586E-2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MIN(_xll.ohPack(Data!$L$4:INDEX(Fwd3M,MATCH(E8+1,SettlementDates,1),1)))</f>
        <v>3.3635560941072339E-3</v>
      </c>
      <c r="H8" s="64">
        <f t="shared" si="2"/>
        <v>3.0000000000000001E-3</v>
      </c>
      <c r="I8" s="93">
        <f>MAX(_xll.ohPack(Data!$L$4:INDEX(Fwd3M,MATCH(E8+1,SettlementDates,1),1)))</f>
        <v>3.0582046322405586E-2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MIN(_xll.ohPack(Data!$L$4:INDEX(Fwd3M,MATCH(E9+1,SettlementDates,1),1)))</f>
        <v>3.3635560941072339E-3</v>
      </c>
      <c r="H9" s="65">
        <f t="shared" si="2"/>
        <v>3.0000000000000001E-3</v>
      </c>
      <c r="I9" s="94">
        <f>MAX(_xll.ohPack(Data!$L$4:INDEX(Fwd3M,MATCH(E9+1,SettlementDates,1),1)))</f>
        <v>3.0582046322405586E-2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MIN(_xll.ohPack(Data!$M$4:INDEX(ONFwd3M,MATCH(E10+1,SettlementDates,1),1)))</f>
        <v>2.6787929083749162E-3</v>
      </c>
      <c r="H10" s="64">
        <f t="shared" si="2"/>
        <v>2E-3</v>
      </c>
      <c r="I10" s="93">
        <f>MAX(_xll.ohPack(Data!$M$4:INDEX(ONFwd3M,MATCH(E10+1,SettlementDates,1),1)))</f>
        <v>8.1715115358527157E-3</v>
      </c>
      <c r="J10" s="64">
        <f t="shared" si="3"/>
        <v>9.0000000000000011E-3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MIN(_xll.ohPack(Data!$M$4:INDEX(ONFwd3M,MATCH(E11+1,SettlementDates,1),1)))</f>
        <v>2.6787929083749162E-3</v>
      </c>
      <c r="H11" s="64">
        <f t="shared" si="2"/>
        <v>2E-3</v>
      </c>
      <c r="I11" s="93">
        <f>MAX(_xll.ohPack(Data!$M$4:INDEX(ONFwd3M,MATCH(E11+1,SettlementDates,1),1)))</f>
        <v>1.4433889485152562E-2</v>
      </c>
      <c r="J11" s="64">
        <f t="shared" si="3"/>
        <v>1.4999999999999999E-2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MIN(_xll.ohPack(Data!$M$4:INDEX(ONFwd3M,MATCH(E12+1,SettlementDates,1),1)))</f>
        <v>2.6787929083749162E-3</v>
      </c>
      <c r="H12" s="64">
        <f t="shared" si="2"/>
        <v>2E-3</v>
      </c>
      <c r="I12" s="93">
        <f>MAX(_xll.ohPack(Data!$M$4:INDEX(ONFwd3M,MATCH(E12+1,SettlementDates,1),1)))</f>
        <v>2.497412818195599E-2</v>
      </c>
      <c r="J12" s="64">
        <f t="shared" si="3"/>
        <v>2.5000000000000001E-2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MIN(_xll.ohPack(Data!$M$4:INDEX(ONFwd3M,MATCH(E13+1,SettlementDates,1),1)))</f>
        <v>2.6787929083749162E-3</v>
      </c>
      <c r="H13" s="64">
        <f t="shared" si="2"/>
        <v>2E-3</v>
      </c>
      <c r="I13" s="93">
        <f>MAX(_xll.ohPack(Data!$M$4:INDEX(ONFwd3M,MATCH(E13+1,SettlementDates,1),1)))</f>
        <v>3.0141391327163092E-2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MIN(_xll.ohPack(Data!$M$4:INDEX(ONFwd3M,MATCH(E14+1,SettlementDates,1),1)))</f>
        <v>2.6787929083749162E-3</v>
      </c>
      <c r="H14" s="64">
        <f t="shared" si="2"/>
        <v>2E-3</v>
      </c>
      <c r="I14" s="93">
        <f>MAX(_xll.ohPack(Data!$M$4:INDEX(ONFwd3M,MATCH(E14+1,SettlementDates,1),1)))</f>
        <v>3.0465771827175914E-2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MIN(_xll.ohPack(Data!$M$4:INDEX(ONFwd3M,MATCH(E15+1,SettlementDates,1),1)))</f>
        <v>2.6787929083749162E-3</v>
      </c>
      <c r="H15" s="64">
        <f t="shared" si="2"/>
        <v>2E-3</v>
      </c>
      <c r="I15" s="93">
        <f>MAX(_xll.ohPack(Data!$M$4:INDEX(ONFwd3M,MATCH(E15+1,SettlementDates,1),1)))</f>
        <v>3.0465771827175914E-2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MIN(_xll.ohPack(Data!$M$4:INDEX(ONFwd3M,MATCH(E16+1,SettlementDates,1),1)))</f>
        <v>2.6787929083749162E-3</v>
      </c>
      <c r="H16" s="65">
        <f t="shared" si="2"/>
        <v>2E-3</v>
      </c>
      <c r="I16" s="94">
        <f>MAX(_xll.ohPack(Data!$M$4:INDEX(ONFwd3M,MATCH(E16+1,SettlementDates,1),1)))</f>
        <v>3.0465771827175914E-2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42286</v>
      </c>
      <c r="S23" s="136">
        <f>_xll.qlCalendarAdvance(JointCalendar,SettlementDate,N23,"mf",TRUE)</f>
        <v>42290</v>
      </c>
      <c r="T23" s="136">
        <f>_xll.qlCalendarAdvance(JointCalendar,SettlementDate,O23,"mf",TRUE)</f>
        <v>42380</v>
      </c>
      <c r="U23" s="141">
        <f>_xll.qlIndexFixing(Index3M,R23,TRUE,_xll.ohTrigger(Trigger,Trigger3M))</f>
        <v>3.9247497788771303E-3</v>
      </c>
      <c r="V23" s="141">
        <f>_xll.qlQuoteValue(P23,_xll.ohTrigger(Trigger,Trigger3M))</f>
        <v>3.9500000000000004E-3</v>
      </c>
      <c r="W23" s="60" t="b">
        <f>NOT(ISERROR(V23))</f>
        <v>1</v>
      </c>
      <c r="X23" s="145">
        <f>U23-V23</f>
        <v>-2.5250221122870113E-5</v>
      </c>
      <c r="Y23" s="60" t="b">
        <f>ABS(X23)&lt;=ABS('General Settings'!$D$30)</f>
        <v>1</v>
      </c>
      <c r="AG23" s="158" t="b">
        <v>0</v>
      </c>
      <c r="AH23" s="159" t="str">
        <f>_xll.qlIMMNextCode(EvaluationDate-1,AG23)</f>
        <v>U5</v>
      </c>
      <c r="AI23" s="159" t="b">
        <f>IF(OR(LEFT(AH23,1)="H",LEFT(AH23,1)="M",LEFT(AH23,1)="U",LEFT(AH23,1)="Z"),TRUE,FALSE)</f>
        <v>1</v>
      </c>
      <c r="AJ23" s="160" t="b">
        <f>NOT(AI23)</f>
        <v>0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42314</v>
      </c>
      <c r="S24" s="136">
        <f>_xll.qlCalendarAdvance(JointCalendar,SettlementDate,N24,"mf",TRUE)</f>
        <v>42318</v>
      </c>
      <c r="T24" s="136">
        <f>_xll.qlCalendarAdvance(JointCalendar,SettlementDate,O24,"mf",TRUE)</f>
        <v>42410</v>
      </c>
      <c r="U24" s="141">
        <f>_xll.qlIndexFixing(Index3M,R24,TRUE,_xll.ohTrigger(Trigger,Trigger3M))</f>
        <v>4.3214545839732471E-3</v>
      </c>
      <c r="V24" s="141">
        <f>_xll.qlQuoteValue(P24,_xll.ohTrigger(Trigger,Trigger3M))</f>
        <v>4.3200000000000001E-3</v>
      </c>
      <c r="W24" s="60" t="b">
        <f t="shared" ref="W24:W34" si="8">NOT(ISERROR(V24))</f>
        <v>1</v>
      </c>
      <c r="X24" s="145">
        <f t="shared" ref="X24:X34" si="9">U24-V24</f>
        <v>1.4545839732470547E-6</v>
      </c>
      <c r="Y24" s="60" t="b">
        <f>ABS(X24)&lt;=ABS('General Settings'!$D$30)</f>
        <v>1</v>
      </c>
      <c r="AG24" s="161" t="b">
        <v>0</v>
      </c>
      <c r="AH24" s="72" t="str">
        <f>_xll.qlIMMNextCode(AH23,AG24)</f>
        <v>V5</v>
      </c>
      <c r="AI24" s="72" t="b">
        <f t="shared" ref="AI24:AI59" si="10">IF(OR(LEFT(AH24,1)="H",LEFT(AH24,1)="M",LEFT(AH24,1)="U",LEFT(AH24,1)="Z"),TRUE,FALSE)</f>
        <v>0</v>
      </c>
      <c r="AJ24" s="162" t="b">
        <f t="shared" ref="AJ24:AJ59" si="11">NOT(AI24)</f>
        <v>1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42346</v>
      </c>
      <c r="S25" s="136">
        <f>_xll.qlCalendarAdvance(JointCalendar,SettlementDate,N25,"mf",TRUE)</f>
        <v>42348</v>
      </c>
      <c r="T25" s="136">
        <f>_xll.qlCalendarAdvance(JointCalendar,SettlementDate,O25,"mf",TRUE)</f>
        <v>42439</v>
      </c>
      <c r="U25" s="141">
        <f>_xll.qlIndexFixing(Index3M,R25,TRUE,_xll.ohTrigger(Trigger,Trigger3M))</f>
        <v>4.6919190047455522E-3</v>
      </c>
      <c r="V25" s="141">
        <f>_xll.qlQuoteValue(P25,_xll.ohTrigger(Trigger,Trigger3M))</f>
        <v>4.7099999999999998E-3</v>
      </c>
      <c r="W25" s="60" t="b">
        <f t="shared" si="8"/>
        <v>1</v>
      </c>
      <c r="X25" s="145">
        <f t="shared" si="9"/>
        <v>-1.8080995254447611E-5</v>
      </c>
      <c r="Y25" s="60" t="b">
        <f>ABS(X25)&lt;=ABS('General Settings'!$D$30)</f>
        <v>1</v>
      </c>
      <c r="AG25" s="161" t="b">
        <v>0</v>
      </c>
      <c r="AH25" s="72" t="str">
        <f>_xll.qlIMMNextCode(AH24,AG25)</f>
        <v>X5</v>
      </c>
      <c r="AI25" s="72" t="b">
        <f t="shared" si="10"/>
        <v>0</v>
      </c>
      <c r="AJ25" s="162" t="b">
        <f t="shared" si="11"/>
        <v>1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42376</v>
      </c>
      <c r="S26" s="136">
        <f>_xll.qlCalendarAdvance(JointCalendar,SettlementDate,N26,"mf",TRUE)</f>
        <v>42380</v>
      </c>
      <c r="T26" s="136">
        <f>_xll.qlCalendarAdvance(JointCalendar,SettlementDate,O26,"mf",TRUE)</f>
        <v>42471</v>
      </c>
      <c r="U26" s="141">
        <f>_xll.qlIndexFixing(Index3M,R26,TRUE,_xll.ohTrigger(Trigger,Trigger3M))</f>
        <v>5.1018698144962345E-3</v>
      </c>
      <c r="V26" s="141">
        <f>_xll.qlQuoteValue(P26,_xll.ohTrigger(Trigger,Trigger3M))</f>
        <v>5.0899999999999999E-3</v>
      </c>
      <c r="W26" s="60" t="b">
        <f t="shared" si="8"/>
        <v>1</v>
      </c>
      <c r="X26" s="145">
        <f t="shared" si="9"/>
        <v>1.1869814496234636E-5</v>
      </c>
      <c r="Y26" s="60" t="b">
        <f>ABS(X26)&lt;=ABS('General Settings'!$D$30)</f>
        <v>1</v>
      </c>
      <c r="AG26" s="161" t="b">
        <v>0</v>
      </c>
      <c r="AH26" s="72" t="str">
        <f>_xll.qlIMMNextCode(AH25,AG26)</f>
        <v>Z5</v>
      </c>
      <c r="AI26" s="72" t="b">
        <f t="shared" si="10"/>
        <v>1</v>
      </c>
      <c r="AJ26" s="162" t="b">
        <f t="shared" si="11"/>
        <v>0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42408</v>
      </c>
      <c r="S27" s="136">
        <f>_xll.qlCalendarAdvance(JointCalendar,SettlementDate,N27,"mf",TRUE)</f>
        <v>42410</v>
      </c>
      <c r="T27" s="136">
        <f>_xll.qlCalendarAdvance(JointCalendar,SettlementDate,O27,"mf",TRUE)</f>
        <v>42500</v>
      </c>
      <c r="U27" s="141">
        <f>_xll.qlIndexFixing(Index3M,R27,TRUE,_xll.ohTrigger(Trigger,Trigger3M))</f>
        <v>5.5139762685847415E-3</v>
      </c>
      <c r="V27" s="141">
        <f>_xll.qlQuoteValue(P27,_xll.ohTrigger(Trigger,Trigger3M))</f>
        <v>5.5099999999999993E-3</v>
      </c>
      <c r="W27" s="60" t="b">
        <f t="shared" si="8"/>
        <v>1</v>
      </c>
      <c r="X27" s="145">
        <f t="shared" si="9"/>
        <v>3.9762685847422735E-6</v>
      </c>
      <c r="Y27" s="60" t="b">
        <f>ABS(X27)&lt;=ABS('General Settings'!$D$30)</f>
        <v>1</v>
      </c>
      <c r="AG27" s="161" t="b">
        <v>0</v>
      </c>
      <c r="AH27" s="72" t="str">
        <f>_xll.qlIMMNextCode(AH26,AG27)</f>
        <v>F6</v>
      </c>
      <c r="AI27" s="72" t="b">
        <f t="shared" si="10"/>
        <v>0</v>
      </c>
      <c r="AJ27" s="162" t="b">
        <f t="shared" si="11"/>
        <v>1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42437</v>
      </c>
      <c r="S28" s="136">
        <f>_xll.qlCalendarAdvance(JointCalendar,SettlementDate,N28,"mf",TRUE)</f>
        <v>42439</v>
      </c>
      <c r="T28" s="136">
        <f>_xll.qlCalendarAdvance(JointCalendar,SettlementDate,O28,"mf",TRUE)</f>
        <v>42531</v>
      </c>
      <c r="U28" s="141">
        <f>_xll.qlIndexFixing(Index3M,R28,TRUE,_xll.ohTrigger(Trigger,Trigger3M))</f>
        <v>5.9625483801513694E-3</v>
      </c>
      <c r="V28" s="141">
        <f>_xll.qlQuoteValue(P28,_xll.ohTrigger(Trigger,Trigger3M))</f>
        <v>5.9299999999999995E-3</v>
      </c>
      <c r="W28" s="60" t="b">
        <f t="shared" si="8"/>
        <v>1</v>
      </c>
      <c r="X28" s="145">
        <f t="shared" si="9"/>
        <v>3.2548380151369884E-5</v>
      </c>
      <c r="Y28" s="60" t="b">
        <f>ABS(X28)&lt;=ABS('General Settings'!$D$30)</f>
        <v>1</v>
      </c>
      <c r="AG28" s="161" t="b">
        <v>0</v>
      </c>
      <c r="AH28" s="72" t="str">
        <f>_xll.qlIMMNextCode(AH27,AG28)</f>
        <v>G6</v>
      </c>
      <c r="AI28" s="72" t="b">
        <f t="shared" si="10"/>
        <v>0</v>
      </c>
      <c r="AJ28" s="162" t="b">
        <f t="shared" si="11"/>
        <v>1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42467</v>
      </c>
      <c r="S29" s="136">
        <f>_xll.qlCalendarAdvance(JointCalendar,SettlementDate,N29,"mf",TRUE)</f>
        <v>42471</v>
      </c>
      <c r="T29" s="136">
        <f>_xll.qlCalendarAdvance(JointCalendar,SettlementDate,O29,"mf",TRUE)</f>
        <v>42562</v>
      </c>
      <c r="U29" s="141">
        <f>_xll.qlIndexFixing(Index3M,R29,TRUE,_xll.ohTrigger(Trigger,Trigger3M))</f>
        <v>6.4451207952589754E-3</v>
      </c>
      <c r="V29" s="141">
        <f>_xll.qlQuoteValue(P29,_xll.ohTrigger(Trigger,Trigger3M))</f>
        <v>6.4200000000000004E-3</v>
      </c>
      <c r="W29" s="60" t="b">
        <f t="shared" si="8"/>
        <v>1</v>
      </c>
      <c r="X29" s="145">
        <f t="shared" si="9"/>
        <v>2.5120795258974996E-5</v>
      </c>
      <c r="Y29" s="60" t="b">
        <f>ABS(X29)&lt;=ABS('General Settings'!$D$30)</f>
        <v>1</v>
      </c>
      <c r="AG29" s="161" t="b">
        <v>1</v>
      </c>
      <c r="AH29" s="72" t="str">
        <f>_xll.qlIMMNextCode(AH28,AG29)</f>
        <v>H6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42496</v>
      </c>
      <c r="S30" s="136">
        <f>_xll.qlCalendarAdvance(JointCalendar,SettlementDate,N30,"mf",TRUE)</f>
        <v>42500</v>
      </c>
      <c r="T30" s="136">
        <f>_xll.qlCalendarAdvance(JointCalendar,SettlementDate,O30,"mf",TRUE)</f>
        <v>42592</v>
      </c>
      <c r="U30" s="141">
        <f>_xll.qlIndexFixing(Index3M,R30,TRUE,_xll.ohTrigger(Trigger,Trigger3M))</f>
        <v>6.9062314382002492E-3</v>
      </c>
      <c r="V30" s="141">
        <f>_xll.qlQuoteValue(P30,_xll.ohTrigger(Trigger,Trigger3M))</f>
        <v>6.8799999999999998E-3</v>
      </c>
      <c r="W30" s="60" t="b">
        <f t="shared" si="8"/>
        <v>1</v>
      </c>
      <c r="X30" s="145">
        <f t="shared" si="9"/>
        <v>2.6231438200249348E-5</v>
      </c>
      <c r="Y30" s="60" t="b">
        <f>ABS(X30)&lt;=ABS('General Settings'!$D$30)</f>
        <v>1</v>
      </c>
      <c r="AG30" s="161" t="b">
        <v>1</v>
      </c>
      <c r="AH30" s="72" t="str">
        <f>_xll.qlIMMNextCode(AH29,AG30)</f>
        <v>M6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42529</v>
      </c>
      <c r="S31" s="136">
        <f>_xll.qlCalendarAdvance(JointCalendar,SettlementDate,N31,"mf",TRUE)</f>
        <v>42531</v>
      </c>
      <c r="T31" s="136">
        <f>_xll.qlCalendarAdvance(JointCalendar,SettlementDate,O31,"mf",TRUE)</f>
        <v>42625</v>
      </c>
      <c r="U31" s="141">
        <f>_xll.qlIndexFixing(Index3M,R31,TRUE,_xll.ohTrigger(Trigger,Trigger3M))</f>
        <v>7.4213396842426572E-3</v>
      </c>
      <c r="V31" s="141">
        <f>_xll.qlQuoteValue(P31,_xll.ohTrigger(Trigger,Trigger3M))</f>
        <v>7.3900000000000007E-3</v>
      </c>
      <c r="W31" s="60" t="b">
        <f t="shared" si="8"/>
        <v>1</v>
      </c>
      <c r="X31" s="145">
        <f t="shared" si="9"/>
        <v>3.1339684242656478E-5</v>
      </c>
      <c r="Y31" s="60" t="b">
        <f>ABS(X31)&lt;=ABS('General Settings'!$D$30)</f>
        <v>1</v>
      </c>
      <c r="AG31" s="161" t="b">
        <v>1</v>
      </c>
      <c r="AH31" s="72" t="str">
        <f>_xll.qlIMMNextCode(AH30,AG31)</f>
        <v>U6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42558</v>
      </c>
      <c r="S32" s="136">
        <f>_xll.qlCalendarAdvance(JointCalendar,SettlementDate,N32,"mf",TRUE)</f>
        <v>42562</v>
      </c>
      <c r="T32" s="136">
        <f>_xll.qlCalendarAdvance(JointCalendar,SettlementDate,O32,"mf",TRUE)</f>
        <v>42654</v>
      </c>
      <c r="U32" s="141">
        <f>_xll.qlIndexFixing(Index3M,R32,TRUE,_xll.ohTrigger(Trigger,Trigger3M))</f>
        <v>7.9216955436855561E-3</v>
      </c>
      <c r="V32" s="141">
        <f>_xll.qlQuoteValue(P32,_xll.ohTrigger(Trigger,Trigger3M))</f>
        <v>7.9099999999999986E-3</v>
      </c>
      <c r="W32" s="60" t="b">
        <f t="shared" si="8"/>
        <v>1</v>
      </c>
      <c r="X32" s="145">
        <f t="shared" si="9"/>
        <v>1.1695543685557447E-5</v>
      </c>
      <c r="Y32" s="60" t="b">
        <f>ABS(X32)&lt;=ABS('General Settings'!$D$30)</f>
        <v>1</v>
      </c>
      <c r="AG32" s="161" t="b">
        <v>1</v>
      </c>
      <c r="AH32" s="72" t="str">
        <f>_xll.qlIMMNextCode(AH31,AG32)</f>
        <v>Z6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42590</v>
      </c>
      <c r="S33" s="136">
        <f>_xll.qlCalendarAdvance(JointCalendar,SettlementDate,N33,"mf",TRUE)</f>
        <v>42592</v>
      </c>
      <c r="T33" s="136">
        <f>_xll.qlCalendarAdvance(JointCalendar,SettlementDate,O33,"mf",TRUE)</f>
        <v>42684</v>
      </c>
      <c r="U33" s="141">
        <f>_xll.qlIndexFixing(Index3M,R33,TRUE,_xll.ohTrigger(Trigger,Trigger3M))</f>
        <v>8.444797240786733E-3</v>
      </c>
      <c r="V33" s="141">
        <f>_xll.qlQuoteValue(P33,_xll.ohTrigger(Trigger,Trigger3M))</f>
        <v>8.4099999999999991E-3</v>
      </c>
      <c r="W33" s="60" t="b">
        <f t="shared" si="8"/>
        <v>1</v>
      </c>
      <c r="X33" s="145">
        <f t="shared" si="9"/>
        <v>3.4797240786733907E-5</v>
      </c>
      <c r="Y33" s="60" t="b">
        <f>ABS(X33)&lt;=ABS('General Settings'!$D$30)</f>
        <v>1</v>
      </c>
      <c r="AG33" s="161" t="b">
        <v>1</v>
      </c>
      <c r="AH33" s="72" t="str">
        <f>_xll.qlIMMNextCode(AH32,AG33)</f>
        <v>H7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42621</v>
      </c>
      <c r="S34" s="136">
        <f>_xll.qlCalendarAdvance(JointCalendar,SettlementDate,N34,"mf",TRUE)</f>
        <v>42625</v>
      </c>
      <c r="T34" s="136">
        <f>_xll.qlCalendarAdvance(JointCalendar,SettlementDate,O34,"mf",TRUE)</f>
        <v>42716</v>
      </c>
      <c r="U34" s="141">
        <f>_xll.qlIndexFixing(Index3M,R34,TRUE,_xll.ohTrigger(Trigger,Trigger3M))</f>
        <v>9.041294222973029E-3</v>
      </c>
      <c r="V34" s="141">
        <f>_xll.qlQuoteValue(P34,_xll.ohTrigger(Trigger,Trigger3M))</f>
        <v>8.9899999999999997E-3</v>
      </c>
      <c r="W34" s="60" t="b">
        <f t="shared" si="8"/>
        <v>1</v>
      </c>
      <c r="X34" s="145">
        <f t="shared" si="9"/>
        <v>5.1294222973029269E-5</v>
      </c>
      <c r="Y34" s="60" t="b">
        <f>ABS(X34)&lt;=ABS('General Settings'!$D$30)</f>
        <v>1</v>
      </c>
      <c r="AG34" s="161" t="b">
        <v>1</v>
      </c>
      <c r="AH34" s="72" t="str">
        <f>_xll.qlIMMNextCode(AH33,AG34)</f>
        <v>M7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U5</v>
      </c>
      <c r="P35" s="132" t="str">
        <f t="shared" ref="P35:P71" si="12">Currency&amp;"FUT3M"&amp;O35&amp;QuoteSuffix</f>
        <v>USDFUT3MU5_Quote</v>
      </c>
      <c r="Q35" s="132" t="str">
        <f t="shared" ref="Q35:Q71" si="13">Currency&amp;"FUT3M"&amp;O35&amp;"ConvAdj"&amp;QuoteSuffix</f>
        <v>USDFUT3MU5ConvAdj_Quote</v>
      </c>
      <c r="R35" s="133">
        <f>_xll.qlInterestRateIndexFixingDate(Index3M,S35)</f>
        <v>42261</v>
      </c>
      <c r="S35" s="133">
        <f>_xll.qlIMMdate(O35)</f>
        <v>42263</v>
      </c>
      <c r="T35" s="133">
        <f>_xll.qlInterestRateIndexMaturity(Index3M,S35)</f>
        <v>42354</v>
      </c>
      <c r="U35" s="134">
        <f>_xll.qlIndexFixing(Index3M,R35,TRUE,_xll.ohTrigger(Trigger,Trigger3M))</f>
        <v>3.4620434997034346E-3</v>
      </c>
      <c r="V35" s="134">
        <f>(100-_xll.qlQuoteValue(P35,_xll.ohTrigger(Trigger,Trigger3M)))/100-_xll.qlQuoteValue(Q35,_xll.ohTrigger(Trigger,Trigger3M))</f>
        <v>3.4620435027591639E-3</v>
      </c>
      <c r="W35" s="132" t="b">
        <f>NOT(ISERROR(V35))</f>
        <v>1</v>
      </c>
      <c r="X35" s="143">
        <f>U35-V35</f>
        <v>-3.0557292807209535E-12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U7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Z5</v>
      </c>
      <c r="P36" s="123" t="str">
        <f t="shared" si="12"/>
        <v>USDFUT3MZ5_Quote</v>
      </c>
      <c r="Q36" s="123" t="str">
        <f t="shared" si="13"/>
        <v>USDFUT3MZ5ConvAdj_Quote</v>
      </c>
      <c r="R36" s="124">
        <f>_xll.qlInterestRateIndexFixingDate(Index3M,S36)</f>
        <v>42352</v>
      </c>
      <c r="S36" s="124">
        <f>_xll.qlIMMdate(O36)</f>
        <v>42354</v>
      </c>
      <c r="T36" s="124">
        <f>_xll.qlInterestRateIndexMaturity(Index3M,S36)</f>
        <v>42445</v>
      </c>
      <c r="U36" s="125">
        <f>_xll.qlIndexFixing(Index3M,R36,TRUE,_xll.ohTrigger(Trigger,Trigger3M))</f>
        <v>4.7666957331346247E-3</v>
      </c>
      <c r="V36" s="125">
        <f>(100-_xll.qlQuoteValue(P36,_xll.ohTrigger(Trigger,Trigger3M)))/100-_xll.qlQuoteValue(Q36,_xll.ohTrigger(Trigger,Trigger3M))</f>
        <v>4.7666957331347825E-3</v>
      </c>
      <c r="W36" s="123" t="b">
        <f t="shared" ref="W36:W99" si="14">NOT(ISERROR(V36))</f>
        <v>1</v>
      </c>
      <c r="X36" s="144">
        <f t="shared" ref="X36:X99" si="15">U36-V36</f>
        <v>-1.5785983631388945E-16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Z7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H6</v>
      </c>
      <c r="P37" s="123" t="str">
        <f t="shared" si="12"/>
        <v>USDFUT3MH6_Quote</v>
      </c>
      <c r="Q37" s="123" t="str">
        <f t="shared" si="13"/>
        <v>USDFUT3MH6ConvAdj_Quote</v>
      </c>
      <c r="R37" s="124">
        <f>_xll.qlInterestRateIndexFixingDate(Index3M,S37)</f>
        <v>42443</v>
      </c>
      <c r="S37" s="124">
        <f>_xll.qlIMMdate(O37)</f>
        <v>42445</v>
      </c>
      <c r="T37" s="124">
        <f>_xll.qlInterestRateIndexMaturity(Index3M,S37)</f>
        <v>42537</v>
      </c>
      <c r="U37" s="125">
        <f>_xll.qlIndexFixing(Index3M,R37,TRUE,_xll.ohTrigger(Trigger,Trigger3M))</f>
        <v>6.0539292718197546E-3</v>
      </c>
      <c r="V37" s="125">
        <f>(100-_xll.qlQuoteValue(P37,_xll.ohTrigger(Trigger,Trigger3M)))/100-_xll.qlQuoteValue(Q37,_xll.ohTrigger(Trigger,Trigger3M))</f>
        <v>6.0539292718197807E-3</v>
      </c>
      <c r="W37" s="123" t="b">
        <f t="shared" si="14"/>
        <v>1</v>
      </c>
      <c r="X37" s="144">
        <f t="shared" si="15"/>
        <v>-2.6020852139652106E-17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H8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M6</v>
      </c>
      <c r="P38" s="123" t="str">
        <f t="shared" si="12"/>
        <v>USDFUT3MM6_Quote</v>
      </c>
      <c r="Q38" s="123" t="str">
        <f t="shared" si="13"/>
        <v>USDFUT3MM6ConvAdj_Quote</v>
      </c>
      <c r="R38" s="124">
        <f>_xll.qlInterestRateIndexFixingDate(Index3M,S38)</f>
        <v>42534</v>
      </c>
      <c r="S38" s="124">
        <f>_xll.qlIMMdate(O38)</f>
        <v>42536</v>
      </c>
      <c r="T38" s="124">
        <f>_xll.qlInterestRateIndexMaturity(Index3M,S38)</f>
        <v>42628</v>
      </c>
      <c r="U38" s="125">
        <f>_xll.qlIndexFixing(Index3M,R38,TRUE,_xll.ohTrigger(Trigger,Trigger3M))</f>
        <v>7.486518304720329E-3</v>
      </c>
      <c r="V38" s="125">
        <f>(100-_xll.qlQuoteValue(P38,_xll.ohTrigger(Trigger,Trigger3M)))/100-_xll.qlQuoteValue(Q38,_xll.ohTrigger(Trigger,Trigger3M))</f>
        <v>7.4865183042140421E-3</v>
      </c>
      <c r="W38" s="123" t="b">
        <f t="shared" si="14"/>
        <v>1</v>
      </c>
      <c r="X38" s="144">
        <f t="shared" si="15"/>
        <v>5.0628685271947305E-13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M8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U6</v>
      </c>
      <c r="P39" s="123" t="str">
        <f t="shared" si="12"/>
        <v>USDFUT3MU6_Quote</v>
      </c>
      <c r="Q39" s="123" t="str">
        <f t="shared" si="13"/>
        <v>USDFUT3MU6ConvAdj_Quote</v>
      </c>
      <c r="R39" s="124">
        <f>_xll.qlInterestRateIndexFixingDate(Index3M,S39)</f>
        <v>42632</v>
      </c>
      <c r="S39" s="124">
        <f>_xll.qlIMMdate(O39)</f>
        <v>42634</v>
      </c>
      <c r="T39" s="124">
        <f>_xll.qlInterestRateIndexMaturity(Index3M,S39)</f>
        <v>42725</v>
      </c>
      <c r="U39" s="125">
        <f>_xll.qlIndexFixing(Index3M,R39,TRUE,_xll.ohTrigger(Trigger,Trigger3M))</f>
        <v>9.212842408809015E-3</v>
      </c>
      <c r="V39" s="125">
        <f>(100-_xll.qlQuoteValue(P39,_xll.ohTrigger(Trigger,Trigger3M)))/100-_xll.qlQuoteValue(Q39,_xll.ohTrigger(Trigger,Trigger3M))</f>
        <v>9.2128424075318665E-3</v>
      </c>
      <c r="W39" s="123" t="b">
        <f t="shared" si="14"/>
        <v>1</v>
      </c>
      <c r="X39" s="144">
        <f t="shared" si="15"/>
        <v>1.2771485258245008E-12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U8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Z6</v>
      </c>
      <c r="P40" s="123" t="str">
        <f t="shared" si="12"/>
        <v>USDFUT3MZ6_Quote</v>
      </c>
      <c r="Q40" s="123" t="str">
        <f t="shared" si="13"/>
        <v>USDFUT3MZ6ConvAdj_Quote</v>
      </c>
      <c r="R40" s="124">
        <f>_xll.qlInterestRateIndexFixingDate(Index3M,S40)</f>
        <v>42723</v>
      </c>
      <c r="S40" s="124">
        <f>_xll.qlIMMdate(O40)</f>
        <v>42725</v>
      </c>
      <c r="T40" s="124">
        <f>_xll.qlInterestRateIndexMaturity(Index3M,S40)</f>
        <v>42815</v>
      </c>
      <c r="U40" s="125">
        <f>_xll.qlIndexFixing(Index3M,R40,TRUE,_xll.ohTrigger(Trigger,Trigger3M))</f>
        <v>1.0986301447566404E-2</v>
      </c>
      <c r="V40" s="125">
        <f>(100-_xll.qlQuoteValue(P40,_xll.ohTrigger(Trigger,Trigger3M)))/100-_xll.qlQuoteValue(Q40,_xll.ohTrigger(Trigger,Trigger3M))</f>
        <v>1.0986301445778727E-2</v>
      </c>
      <c r="W40" s="123" t="b">
        <f t="shared" si="14"/>
        <v>1</v>
      </c>
      <c r="X40" s="144">
        <f t="shared" si="15"/>
        <v>1.7876776448044751E-12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Z8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H7</v>
      </c>
      <c r="P41" s="123" t="str">
        <f t="shared" si="12"/>
        <v>USDFUT3MH7_Quote</v>
      </c>
      <c r="Q41" s="123" t="str">
        <f t="shared" si="13"/>
        <v>USDFUT3MH7ConvAdj_Quote</v>
      </c>
      <c r="R41" s="124">
        <f>_xll.qlInterestRateIndexFixingDate(Index3M,S41)</f>
        <v>42807</v>
      </c>
      <c r="S41" s="124">
        <f>_xll.qlIMMdate(O41)</f>
        <v>42809</v>
      </c>
      <c r="T41" s="124">
        <f>_xll.qlInterestRateIndexMaturity(Index3M,S41)</f>
        <v>42901</v>
      </c>
      <c r="U41" s="125">
        <f>_xll.qlIndexFixing(Index3M,R41,TRUE,_xll.ohTrigger(Trigger,Trigger3M))</f>
        <v>1.2457063700191614E-2</v>
      </c>
      <c r="V41" s="125">
        <f>(100-_xll.qlQuoteValue(P41,_xll.ohTrigger(Trigger,Trigger3M)))/100-_xll.qlQuoteValue(Q41,_xll.ohTrigger(Trigger,Trigger3M))</f>
        <v>1.2457063697994658E-2</v>
      </c>
      <c r="W41" s="123" t="b">
        <f t="shared" si="14"/>
        <v>1</v>
      </c>
      <c r="X41" s="144">
        <f t="shared" si="15"/>
        <v>2.1969561586621111E-12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H9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M7</v>
      </c>
      <c r="P42" s="123" t="str">
        <f t="shared" si="12"/>
        <v>USDFUT3MM7_Quote</v>
      </c>
      <c r="Q42" s="123" t="str">
        <f t="shared" si="13"/>
        <v>USDFUT3MM7ConvAdj_Quote</v>
      </c>
      <c r="R42" s="124">
        <f>_xll.qlInterestRateIndexFixingDate(Index3M,S42)</f>
        <v>42905</v>
      </c>
      <c r="S42" s="124">
        <f>_xll.qlIMMdate(O42)</f>
        <v>42907</v>
      </c>
      <c r="T42" s="124">
        <f>_xll.qlInterestRateIndexMaturity(Index3M,S42)</f>
        <v>42999</v>
      </c>
      <c r="U42" s="125">
        <f>_xll.qlIndexFixing(Index3M,R42,TRUE,_xll.ohTrigger(Trigger,Trigger3M))</f>
        <v>1.3968958400422744E-2</v>
      </c>
      <c r="V42" s="125">
        <f>(100-_xll.qlQuoteValue(P42,_xll.ohTrigger(Trigger,Trigger3M)))/100-_xll.qlQuoteValue(Q42,_xll.ohTrigger(Trigger,Trigger3M))</f>
        <v>1.3968958398025212E-2</v>
      </c>
      <c r="W42" s="123" t="b">
        <f t="shared" si="14"/>
        <v>1</v>
      </c>
      <c r="X42" s="144">
        <f t="shared" si="15"/>
        <v>2.3975318258484535E-12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M9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U7</v>
      </c>
      <c r="P43" s="60" t="str">
        <f t="shared" si="12"/>
        <v>USDFUT3MU7_Quote</v>
      </c>
      <c r="Q43" s="60" t="str">
        <f t="shared" si="13"/>
        <v>USDFUT3MU7ConvAdj_Quote</v>
      </c>
      <c r="R43" s="136">
        <f>_xll.qlInterestRateIndexFixingDate(Index3M,S43)</f>
        <v>42996</v>
      </c>
      <c r="S43" s="136">
        <f>_xll.qlIMMdate(O43)</f>
        <v>42998</v>
      </c>
      <c r="T43" s="136">
        <f>_xll.qlInterestRateIndexMaturity(Index3M,S43)</f>
        <v>43089</v>
      </c>
      <c r="U43" s="141">
        <f>_xll.qlIndexFixing(Index3M,R43,TRUE,_xll.ohTrigger(Trigger,Trigger3M))</f>
        <v>1.5100347854609395E-2</v>
      </c>
      <c r="V43" s="141">
        <f>(100-_xll.qlQuoteValue(P43,_xll.ohTrigger(Trigger,Trigger3M)))/100-_xll.qlQuoteValue(Q43,_xll.ohTrigger(Trigger,Trigger3M))</f>
        <v>1.5279634277027651E-2</v>
      </c>
      <c r="W43" s="60" t="b">
        <f t="shared" si="14"/>
        <v>1</v>
      </c>
      <c r="X43" s="145">
        <f t="shared" si="15"/>
        <v>-1.7928642241825561E-4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U9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Z7</v>
      </c>
      <c r="P44" s="60" t="str">
        <f t="shared" si="12"/>
        <v>USDFUT3MZ7_Quote</v>
      </c>
      <c r="Q44" s="60" t="str">
        <f t="shared" si="13"/>
        <v>USDFUT3MZ7ConvAdj_Quote</v>
      </c>
      <c r="R44" s="136">
        <f>_xll.qlInterestRateIndexFixingDate(Index3M,S44)</f>
        <v>43087</v>
      </c>
      <c r="S44" s="136">
        <f>_xll.qlIMMdate(O44)</f>
        <v>43089</v>
      </c>
      <c r="T44" s="136">
        <f>_xll.qlInterestRateIndexMaturity(Index3M,S44)</f>
        <v>43179</v>
      </c>
      <c r="U44" s="141">
        <f>_xll.qlIndexFixing(Index3M,R44,TRUE,_xll.ohTrigger(Trigger,Trigger3M))</f>
        <v>1.6166875382948476E-2</v>
      </c>
      <c r="V44" s="141">
        <f>(100-_xll.qlQuoteValue(P44,_xll.ohTrigger(Trigger,Trigger3M)))/100-_xll.qlQuoteValue(Q44,_xll.ohTrigger(Trigger,Trigger3M))</f>
        <v>1.6586303375237459E-2</v>
      </c>
      <c r="W44" s="60" t="b">
        <f t="shared" si="14"/>
        <v>1</v>
      </c>
      <c r="X44" s="145">
        <f t="shared" si="15"/>
        <v>-4.1942799228898361E-4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Z9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H8</v>
      </c>
      <c r="P45" s="60" t="str">
        <f t="shared" si="12"/>
        <v>USDFUT3MH8_Quote</v>
      </c>
      <c r="Q45" s="60" t="str">
        <f t="shared" si="13"/>
        <v>USDFUT3MH8ConvAdj_Quote</v>
      </c>
      <c r="R45" s="136">
        <f>_xll.qlInterestRateIndexFixingDate(Index3M,S45)</f>
        <v>43178</v>
      </c>
      <c r="S45" s="136">
        <f>_xll.qlIMMdate(O45)</f>
        <v>43180</v>
      </c>
      <c r="T45" s="136">
        <f>_xll.qlInterestRateIndexMaturity(Index3M,S45)</f>
        <v>43272</v>
      </c>
      <c r="U45" s="141">
        <f>_xll.qlIndexFixing(Index3M,R45,TRUE,_xll.ohTrigger(Trigger,Trigger3M))</f>
        <v>1.7247802832254053E-2</v>
      </c>
      <c r="V45" s="141">
        <f>(100-_xll.qlQuoteValue(P45,_xll.ohTrigger(Trigger,Trigger3M)))/100-_xll.qlQuoteValue(Q45,_xll.ohTrigger(Trigger,Trigger3M))</f>
        <v>1.7687519591990587E-2</v>
      </c>
      <c r="W45" s="60" t="b">
        <f t="shared" si="14"/>
        <v>1</v>
      </c>
      <c r="X45" s="145">
        <f t="shared" si="15"/>
        <v>-4.3971675973653382E-4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H0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M8</v>
      </c>
      <c r="P46" s="60" t="str">
        <f t="shared" si="12"/>
        <v>USDFUT3MM8_Quote</v>
      </c>
      <c r="Q46" s="60" t="str">
        <f t="shared" si="13"/>
        <v>USDFUT3MM8ConvAdj_Quote</v>
      </c>
      <c r="R46" s="136">
        <f>_xll.qlInterestRateIndexFixingDate(Index3M,S46)</f>
        <v>43269</v>
      </c>
      <c r="S46" s="136">
        <f>_xll.qlIMMdate(O46)</f>
        <v>43271</v>
      </c>
      <c r="T46" s="136">
        <f>_xll.qlInterestRateIndexMaturity(Index3M,S46)</f>
        <v>43363</v>
      </c>
      <c r="U46" s="141">
        <f>_xll.qlIndexFixing(Index3M,R46,TRUE,_xll.ohTrigger(Trigger,Trigger3M))</f>
        <v>1.8311879068189967E-2</v>
      </c>
      <c r="V46" s="141">
        <f>(100-_xll.qlQuoteValue(P46,_xll.ohTrigger(Trigger,Trigger3M)))/100-_xll.qlQuoteValue(Q46,_xll.ohTrigger(Trigger,Trigger3M))</f>
        <v>1.8785757633874654E-2</v>
      </c>
      <c r="W46" s="60" t="b">
        <f t="shared" si="14"/>
        <v>1</v>
      </c>
      <c r="X46" s="145">
        <f t="shared" si="15"/>
        <v>-4.7387856568468709E-4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M0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U8</v>
      </c>
      <c r="P47" s="60" t="str">
        <f t="shared" si="12"/>
        <v>USDFUT3MU8_Quote</v>
      </c>
      <c r="Q47" s="60" t="str">
        <f t="shared" si="13"/>
        <v>USDFUT3MU8ConvAdj_Quote</v>
      </c>
      <c r="R47" s="136">
        <f>_xll.qlInterestRateIndexFixingDate(Index3M,S47)</f>
        <v>43360</v>
      </c>
      <c r="S47" s="136">
        <f>_xll.qlIMMdate(O47)</f>
        <v>43362</v>
      </c>
      <c r="T47" s="136">
        <f>_xll.qlInterestRateIndexMaturity(Index3M,S47)</f>
        <v>43453</v>
      </c>
      <c r="U47" s="141">
        <f>_xll.qlIndexFixing(Index3M,R47,TRUE,_xll.ohTrigger(Trigger,Trigger3M))</f>
        <v>1.934475156451779E-2</v>
      </c>
      <c r="V47" s="141">
        <f>(100-_xll.qlQuoteValue(P47,_xll.ohTrigger(Trigger,Trigger3M)))/100-_xll.qlQuoteValue(Q47,_xll.ohTrigger(Trigger,Trigger3M))</f>
        <v>1.9780793085628624E-2</v>
      </c>
      <c r="W47" s="60" t="b">
        <f t="shared" si="14"/>
        <v>1</v>
      </c>
      <c r="X47" s="145">
        <f t="shared" si="15"/>
        <v>-4.3604152111083316E-4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U0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Z8</v>
      </c>
      <c r="P48" s="60" t="str">
        <f t="shared" si="12"/>
        <v>USDFUT3MZ8_Quote</v>
      </c>
      <c r="Q48" s="60" t="str">
        <f t="shared" si="13"/>
        <v>USDFUT3MZ8ConvAdj_Quote</v>
      </c>
      <c r="R48" s="136">
        <f>_xll.qlInterestRateIndexFixingDate(Index3M,S48)</f>
        <v>43451</v>
      </c>
      <c r="S48" s="136">
        <f>_xll.qlIMMdate(O48)</f>
        <v>43453</v>
      </c>
      <c r="T48" s="136">
        <f>_xll.qlInterestRateIndexMaturity(Index3M,S48)</f>
        <v>43543</v>
      </c>
      <c r="U48" s="141">
        <f>_xll.qlIndexFixing(Index3M,R48,TRUE,_xll.ohTrigger(Trigger,Trigger3M))</f>
        <v>2.0292367031589542E-2</v>
      </c>
      <c r="V48" s="141">
        <f>(100-_xll.qlQuoteValue(P48,_xll.ohTrigger(Trigger,Trigger3M)))/100-_xll.qlQuoteValue(Q48,_xll.ohTrigger(Trigger,Trigger3M))</f>
        <v>2.077218924452541E-2</v>
      </c>
      <c r="W48" s="60" t="b">
        <f t="shared" si="14"/>
        <v>1</v>
      </c>
      <c r="X48" s="145">
        <f t="shared" si="15"/>
        <v>-4.7982221293586813E-4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Z0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H9</v>
      </c>
      <c r="P49" s="60" t="str">
        <f t="shared" si="12"/>
        <v>USDFUT3MH9_Quote</v>
      </c>
      <c r="Q49" s="60" t="str">
        <f t="shared" si="13"/>
        <v>USDFUT3MH9ConvAdj_Quote</v>
      </c>
      <c r="R49" s="136">
        <f>_xll.qlInterestRateIndexFixingDate(Index3M,S49)</f>
        <v>43542</v>
      </c>
      <c r="S49" s="136">
        <f>_xll.qlIMMdate(O49)</f>
        <v>43544</v>
      </c>
      <c r="T49" s="136">
        <f>_xll.qlInterestRateIndexMaturity(Index3M,S49)</f>
        <v>43636</v>
      </c>
      <c r="U49" s="141">
        <f>_xll.qlIndexFixing(Index3M,R49,TRUE,_xll.ohTrigger(Trigger,Trigger3M))</f>
        <v>2.1158339979834104E-2</v>
      </c>
      <c r="V49" s="141">
        <f>(100-_xll.qlQuoteValue(P49,_xll.ohTrigger(Trigger,Trigger3M)))/100-_xll.qlQuoteValue(Q49,_xll.ohTrigger(Trigger,Trigger3M))</f>
        <v>2.1582932880213783E-2</v>
      </c>
      <c r="W49" s="60" t="b">
        <f t="shared" si="14"/>
        <v>1</v>
      </c>
      <c r="X49" s="145">
        <f t="shared" si="15"/>
        <v>-4.2459290037967848E-4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H1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M9</v>
      </c>
      <c r="P50" s="60" t="str">
        <f t="shared" si="12"/>
        <v>USDFUT3MM9_Quote</v>
      </c>
      <c r="Q50" s="60" t="str">
        <f t="shared" si="13"/>
        <v>USDFUT3MM9ConvAdj_Quote</v>
      </c>
      <c r="R50" s="136">
        <f>_xll.qlInterestRateIndexFixingDate(Index3M,S50)</f>
        <v>43633</v>
      </c>
      <c r="S50" s="136">
        <f>_xll.qlIMMdate(O50)</f>
        <v>43635</v>
      </c>
      <c r="T50" s="136">
        <f>_xll.qlInterestRateIndexMaturity(Index3M,S50)</f>
        <v>43727</v>
      </c>
      <c r="U50" s="141">
        <f>_xll.qlIndexFixing(Index3M,R50,TRUE,_xll.ohTrigger(Trigger,Trigger3M))</f>
        <v>2.1915854104008856E-2</v>
      </c>
      <c r="V50" s="141">
        <f>(100-_xll.qlQuoteValue(P50,_xll.ohTrigger(Trigger,Trigger3M)))/100-_xll.qlQuoteValue(Q50,_xll.ohTrigger(Trigger,Trigger3M))</f>
        <v>2.2441434865353185E-2</v>
      </c>
      <c r="W50" s="60" t="b">
        <f t="shared" si="14"/>
        <v>1</v>
      </c>
      <c r="X50" s="145">
        <f t="shared" si="15"/>
        <v>-5.2558076134432904E-4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M1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U9</v>
      </c>
      <c r="P51" s="60" t="str">
        <f t="shared" si="12"/>
        <v>USDFUT3MU9_Quote</v>
      </c>
      <c r="Q51" s="60" t="str">
        <f t="shared" si="13"/>
        <v>USDFUT3MU9ConvAdj_Quote</v>
      </c>
      <c r="R51" s="136">
        <f>_xll.qlInterestRateIndexFixingDate(Index3M,S51)</f>
        <v>43724</v>
      </c>
      <c r="S51" s="136">
        <f>_xll.qlIMMdate(O51)</f>
        <v>43726</v>
      </c>
      <c r="T51" s="136">
        <f>_xll.qlInterestRateIndexMaturity(Index3M,S51)</f>
        <v>43817</v>
      </c>
      <c r="U51" s="141">
        <f>_xll.qlIndexFixing(Index3M,R51,TRUE,_xll.ohTrigger(Trigger,Trigger3M))</f>
        <v>2.2596864143271032E-2</v>
      </c>
      <c r="V51" s="141">
        <f>(100-_xll.qlQuoteValue(P51,_xll.ohTrigger(Trigger,Trigger3M)))/100-_xll.qlQuoteValue(Q51,_xll.ohTrigger(Trigger,Trigger3M))</f>
        <v>2.3197281441471072E-2</v>
      </c>
      <c r="W51" s="60" t="b">
        <f t="shared" si="14"/>
        <v>1</v>
      </c>
      <c r="X51" s="145">
        <f t="shared" si="15"/>
        <v>-6.0041729820003997E-4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U1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Z9</v>
      </c>
      <c r="P52" s="60" t="str">
        <f t="shared" si="12"/>
        <v>USDFUT3MZ9_Quote</v>
      </c>
      <c r="Q52" s="60" t="str">
        <f t="shared" si="13"/>
        <v>USDFUT3MZ9ConvAdj_Quote</v>
      </c>
      <c r="R52" s="136">
        <f>_xll.qlInterestRateIndexFixingDate(Index3M,S52)</f>
        <v>43815</v>
      </c>
      <c r="S52" s="136">
        <f>_xll.qlIMMdate(O52)</f>
        <v>43817</v>
      </c>
      <c r="T52" s="136">
        <f>_xll.qlInterestRateIndexMaturity(Index3M,S52)</f>
        <v>43908</v>
      </c>
      <c r="U52" s="141">
        <f>_xll.qlIndexFixing(Index3M,R52,TRUE,_xll.ohTrigger(Trigger,Trigger3M))</f>
        <v>2.3287089858126012E-2</v>
      </c>
      <c r="V52" s="141">
        <f>(100-_xll.qlQuoteValue(P52,_xll.ohTrigger(Trigger,Trigger3M)))/100-_xll.qlQuoteValue(Q52,_xll.ohTrigger(Trigger,Trigger3M))</f>
        <v>2.3998979456030922E-2</v>
      </c>
      <c r="W52" s="60" t="b">
        <f t="shared" si="14"/>
        <v>1</v>
      </c>
      <c r="X52" s="145">
        <f t="shared" si="15"/>
        <v>-7.1188959790490988E-4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Z1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H0</v>
      </c>
      <c r="P53" s="60" t="str">
        <f t="shared" si="12"/>
        <v>USDFUT3MH0_Quote</v>
      </c>
      <c r="Q53" s="60" t="str">
        <f t="shared" si="13"/>
        <v>USDFUT3MH0ConvAdj_Quote</v>
      </c>
      <c r="R53" s="136">
        <f>_xll.qlInterestRateIndexFixingDate(Index3M,S53)</f>
        <v>43906</v>
      </c>
      <c r="S53" s="136">
        <f>_xll.qlIMMdate(O53)</f>
        <v>43908</v>
      </c>
      <c r="T53" s="136">
        <f>_xll.qlInterestRateIndexMaturity(Index3M,S53)</f>
        <v>44000</v>
      </c>
      <c r="U53" s="141">
        <f>_xll.qlIndexFixing(Index3M,R53,TRUE,_xll.ohTrigger(Trigger,Trigger3M))</f>
        <v>2.40016561857711E-2</v>
      </c>
      <c r="V53" s="141">
        <f>(100-_xll.qlQuoteValue(P53,_xll.ohTrigger(Trigger,Trigger3M)))/100-_xll.qlQuoteValue(Q53,_xll.ohTrigger(Trigger,Trigger3M))</f>
        <v>2.4721495212444343E-2</v>
      </c>
      <c r="W53" s="60" t="b">
        <f t="shared" si="14"/>
        <v>1</v>
      </c>
      <c r="X53" s="145">
        <f t="shared" si="15"/>
        <v>-7.1983902667324337E-4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H2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M0</v>
      </c>
      <c r="P54" s="60" t="str">
        <f t="shared" si="12"/>
        <v>USDFUT3MM0_Quote</v>
      </c>
      <c r="Q54" s="60" t="str">
        <f t="shared" si="13"/>
        <v>USDFUT3MM0ConvAdj_Quote</v>
      </c>
      <c r="R54" s="136">
        <f>_xll.qlInterestRateIndexFixingDate(Index3M,S54)</f>
        <v>43997</v>
      </c>
      <c r="S54" s="136">
        <f>_xll.qlIMMdate(O54)</f>
        <v>43999</v>
      </c>
      <c r="T54" s="136">
        <f>_xll.qlInterestRateIndexMaturity(Index3M,S54)</f>
        <v>44091</v>
      </c>
      <c r="U54" s="141">
        <f>_xll.qlIndexFixing(Index3M,R54,TRUE,_xll.ohTrigger(Trigger,Trigger3M))</f>
        <v>2.4731180925381888E-2</v>
      </c>
      <c r="V54" s="141">
        <f>(100-_xll.qlQuoteValue(P54,_xll.ohTrigger(Trigger,Trigger3M)))/100-_xll.qlQuoteValue(Q54,_xll.ohTrigger(Trigger,Trigger3M))</f>
        <v>2.5391646497707643E-2</v>
      </c>
      <c r="W54" s="60" t="b">
        <f t="shared" si="14"/>
        <v>1</v>
      </c>
      <c r="X54" s="145">
        <f t="shared" si="15"/>
        <v>-6.604655723257552E-4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M2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U0</v>
      </c>
      <c r="P55" s="60" t="str">
        <f t="shared" si="12"/>
        <v>USDFUT3MU0_Quote</v>
      </c>
      <c r="Q55" s="60" t="str">
        <f t="shared" si="13"/>
        <v>USDFUT3MU0ConvAdj_Quote</v>
      </c>
      <c r="R55" s="136">
        <f>_xll.qlInterestRateIndexFixingDate(Index3M,S55)</f>
        <v>44088</v>
      </c>
      <c r="S55" s="136">
        <f>_xll.qlIMMdate(O55)</f>
        <v>44090</v>
      </c>
      <c r="T55" s="136">
        <f>_xll.qlInterestRateIndexMaturity(Index3M,S55)</f>
        <v>44181</v>
      </c>
      <c r="U55" s="141">
        <f>_xll.qlIndexFixing(Index3M,R55,TRUE,_xll.ohTrigger(Trigger,Trigger3M))</f>
        <v>2.5452055089444602E-2</v>
      </c>
      <c r="V55" s="141">
        <f>(100-_xll.qlQuoteValue(P55,_xll.ohTrigger(Trigger,Trigger3M)))/100-_xll.qlQuoteValue(Q55,_xll.ohTrigger(Trigger,Trigger3M))</f>
        <v>2.6059639531433233E-2</v>
      </c>
      <c r="W55" s="60" t="b">
        <f t="shared" si="14"/>
        <v>1</v>
      </c>
      <c r="X55" s="145">
        <f t="shared" si="15"/>
        <v>-6.0758444198863101E-4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U2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Z0</v>
      </c>
      <c r="P56" s="60" t="str">
        <f t="shared" si="12"/>
        <v>USDFUT3MZ0_Quote</v>
      </c>
      <c r="Q56" s="60" t="str">
        <f t="shared" si="13"/>
        <v>USDFUT3MZ0ConvAdj_Quote</v>
      </c>
      <c r="R56" s="136">
        <f>_xll.qlInterestRateIndexFixingDate(Index3M,S56)</f>
        <v>44179</v>
      </c>
      <c r="S56" s="136">
        <f>_xll.qlIMMdate(O56)</f>
        <v>44181</v>
      </c>
      <c r="T56" s="136">
        <f>_xll.qlInterestRateIndexMaturity(Index3M,S56)</f>
        <v>44271</v>
      </c>
      <c r="U56" s="141">
        <f>_xll.qlIndexFixing(Index3M,R56,TRUE,_xll.ohTrigger(Trigger,Trigger3M))</f>
        <v>2.6094043695580993E-2</v>
      </c>
      <c r="V56" s="141">
        <f>(100-_xll.qlQuoteValue(P56,_xll.ohTrigger(Trigger,Trigger3M)))/100-_xll.qlQuoteValue(Q56,_xll.ohTrigger(Trigger,Trigger3M))</f>
        <v>2.6724659732062787E-2</v>
      </c>
      <c r="W56" s="60" t="b">
        <f t="shared" si="14"/>
        <v>1</v>
      </c>
      <c r="X56" s="145">
        <f t="shared" si="15"/>
        <v>-6.3061603648179379E-4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Z2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H1</v>
      </c>
      <c r="P57" s="60" t="str">
        <f t="shared" si="12"/>
        <v>USDFUT3MH1_Quote</v>
      </c>
      <c r="Q57" s="60" t="str">
        <f t="shared" si="13"/>
        <v>USDFUT3MH1ConvAdj_Quote</v>
      </c>
      <c r="R57" s="136">
        <f>_xll.qlInterestRateIndexFixingDate(Index3M,S57)</f>
        <v>44270</v>
      </c>
      <c r="S57" s="136">
        <f>_xll.qlIMMdate(O57)</f>
        <v>44272</v>
      </c>
      <c r="T57" s="136">
        <f>_xll.qlInterestRateIndexMaturity(Index3M,S57)</f>
        <v>44364</v>
      </c>
      <c r="U57" s="141">
        <f>_xll.qlIndexFixing(Index3M,R57,TRUE,_xll.ohTrigger(Trigger,Trigger3M))</f>
        <v>2.6652680878336665E-2</v>
      </c>
      <c r="V57" s="141">
        <f>(100-_xll.qlQuoteValue(P57,_xll.ohTrigger(Trigger,Trigger3M)))/100-_xll.qlQuoteValue(Q57,_xll.ohTrigger(Trigger,Trigger3M))</f>
        <v>2.7208617151269949E-2</v>
      </c>
      <c r="W57" s="60" t="b">
        <f t="shared" si="14"/>
        <v>1</v>
      </c>
      <c r="X57" s="145">
        <f t="shared" si="15"/>
        <v>-5.5593627293328354E-4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H3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M1</v>
      </c>
      <c r="P58" s="60" t="str">
        <f t="shared" si="12"/>
        <v>USDFUT3MM1_Quote</v>
      </c>
      <c r="Q58" s="60" t="str">
        <f t="shared" si="13"/>
        <v>USDFUT3MM1ConvAdj_Quote</v>
      </c>
      <c r="R58" s="136">
        <f>_xll.qlInterestRateIndexFixingDate(Index3M,S58)</f>
        <v>44361</v>
      </c>
      <c r="S58" s="136">
        <f>_xll.qlIMMdate(O58)</f>
        <v>44363</v>
      </c>
      <c r="T58" s="136">
        <f>_xll.qlInterestRateIndexMaturity(Index3M,S58)</f>
        <v>44455</v>
      </c>
      <c r="U58" s="141">
        <f>_xll.qlIndexFixing(Index3M,R58,TRUE,_xll.ohTrigger(Trigger,Trigger3M))</f>
        <v>2.7107681255004519E-2</v>
      </c>
      <c r="V58" s="141">
        <f>(100-_xll.qlQuoteValue(P58,_xll.ohTrigger(Trigger,Trigger3M)))/100-_xll.qlQuoteValue(Q58,_xll.ohTrigger(Trigger,Trigger3M))</f>
        <v>2.7641741893273584E-2</v>
      </c>
      <c r="W58" s="60" t="b">
        <f t="shared" si="14"/>
        <v>1</v>
      </c>
      <c r="X58" s="145">
        <f t="shared" si="15"/>
        <v>-5.3406063826906547E-4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M3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U1</v>
      </c>
      <c r="P59" s="60" t="str">
        <f t="shared" si="12"/>
        <v>USDFUT3MU1_Quote</v>
      </c>
      <c r="Q59" s="60" t="str">
        <f t="shared" si="13"/>
        <v>USDFUT3MU1ConvAdj_Quote</v>
      </c>
      <c r="R59" s="136">
        <f>_xll.qlInterestRateIndexFixingDate(Index3M,S59)</f>
        <v>44452</v>
      </c>
      <c r="S59" s="136">
        <f>_xll.qlIMMdate(O59)</f>
        <v>44454</v>
      </c>
      <c r="T59" s="136">
        <f>_xll.qlInterestRateIndexMaturity(Index3M,S59)</f>
        <v>44545</v>
      </c>
      <c r="U59" s="141">
        <f>_xll.qlIndexFixing(Index3M,R59,TRUE,_xll.ohTrigger(Trigger,Trigger3M))</f>
        <v>2.7479709892850923E-2</v>
      </c>
      <c r="V59" s="141">
        <f>(100-_xll.qlQuoteValue(P59,_xll.ohTrigger(Trigger,Trigger3M)))/100-_xll.qlQuoteValue(Q59,_xll.ohTrigger(Trigger,Trigger3M))</f>
        <v>2.8048207396401396E-2</v>
      </c>
      <c r="W59" s="60" t="b">
        <f t="shared" si="14"/>
        <v>1</v>
      </c>
      <c r="X59" s="145">
        <f t="shared" si="15"/>
        <v>-5.6849750355047329E-4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U3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Z1</v>
      </c>
      <c r="P60" s="60" t="str">
        <f t="shared" si="12"/>
        <v>USDFUT3MZ1_Quote</v>
      </c>
      <c r="Q60" s="60" t="str">
        <f t="shared" si="13"/>
        <v>USDFUT3MZ1ConvAdj_Quote</v>
      </c>
      <c r="R60" s="136">
        <f>_xll.qlInterestRateIndexFixingDate(Index3M,S60)</f>
        <v>44543</v>
      </c>
      <c r="S60" s="136">
        <f>_xll.qlIMMdate(O60)</f>
        <v>44545</v>
      </c>
      <c r="T60" s="136">
        <f>_xll.qlInterestRateIndexMaturity(Index3M,S60)</f>
        <v>44635</v>
      </c>
      <c r="U60" s="141">
        <f>_xll.qlIndexFixing(Index3M,R60,TRUE,_xll.ohTrigger(Trigger,Trigger3M))</f>
        <v>2.7822892328337012E-2</v>
      </c>
      <c r="V60" s="141">
        <f>(100-_xll.qlQuoteValue(P60,_xll.ohTrigger(Trigger,Trigger3M)))/100-_xll.qlQuoteValue(Q60,_xll.ohTrigger(Trigger,Trigger3M))</f>
        <v>2.8452007016114257E-2</v>
      </c>
      <c r="W60" s="60" t="b">
        <f t="shared" si="14"/>
        <v>1</v>
      </c>
      <c r="X60" s="145">
        <f t="shared" si="15"/>
        <v>-6.2911468777724494E-4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H2</v>
      </c>
      <c r="P61" s="60" t="str">
        <f t="shared" si="12"/>
        <v>USDFUT3MH2_Quote</v>
      </c>
      <c r="Q61" s="60" t="str">
        <f t="shared" si="13"/>
        <v>USDFUT3MH2ConvAdj_Quote</v>
      </c>
      <c r="R61" s="136">
        <f>_xll.qlInterestRateIndexFixingDate(Index3M,S61)</f>
        <v>44634</v>
      </c>
      <c r="S61" s="136">
        <f>_xll.qlIMMdate(O61)</f>
        <v>44636</v>
      </c>
      <c r="T61" s="136">
        <f>_xll.qlInterestRateIndexMaturity(Index3M,S61)</f>
        <v>44728</v>
      </c>
      <c r="U61" s="141">
        <f>_xll.qlIndexFixing(Index3M,R61,TRUE,_xll.ohTrigger(Trigger,Trigger3M))</f>
        <v>2.815645860419776E-2</v>
      </c>
      <c r="V61" s="141">
        <f>(100-_xll.qlQuoteValue(P61,_xll.ohTrigger(Trigger,Trigger3M)))/100-_xll.qlQuoteValue(Q61,_xll.ohTrigger(Trigger,Trigger3M))</f>
        <v>2.8699534271335259E-2</v>
      </c>
      <c r="W61" s="60" t="b">
        <f t="shared" si="14"/>
        <v>1</v>
      </c>
      <c r="X61" s="145">
        <f t="shared" si="15"/>
        <v>-5.4307566713749852E-4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M2</v>
      </c>
      <c r="P62" s="60" t="str">
        <f t="shared" si="12"/>
        <v>USDFUT3MM2_Quote</v>
      </c>
      <c r="Q62" s="60" t="str">
        <f t="shared" si="13"/>
        <v>USDFUT3MM2ConvAdj_Quote</v>
      </c>
      <c r="R62" s="136">
        <f>_xll.qlInterestRateIndexFixingDate(Index3M,S62)</f>
        <v>44725</v>
      </c>
      <c r="S62" s="136">
        <f>_xll.qlIMMdate(O62)</f>
        <v>44727</v>
      </c>
      <c r="T62" s="136">
        <f>_xll.qlInterestRateIndexMaturity(Index3M,S62)</f>
        <v>44819</v>
      </c>
      <c r="U62" s="141">
        <f>_xll.qlIndexFixing(Index3M,R62,TRUE,_xll.ohTrigger(Trigger,Trigger3M))</f>
        <v>2.8465939907156387E-2</v>
      </c>
      <c r="V62" s="141">
        <f>(100-_xll.qlQuoteValue(P62,_xll.ohTrigger(Trigger,Trigger3M)))/100-_xll.qlQuoteValue(Q62,_xll.ohTrigger(Trigger,Trigger3M))</f>
        <v>2.899684257882194E-2</v>
      </c>
      <c r="W62" s="60" t="b">
        <f t="shared" si="14"/>
        <v>1</v>
      </c>
      <c r="X62" s="145">
        <f t="shared" si="15"/>
        <v>-5.309026716655528E-4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U2</v>
      </c>
      <c r="P63" s="60" t="str">
        <f t="shared" si="12"/>
        <v>USDFUT3MU2_Quote</v>
      </c>
      <c r="Q63" s="60" t="str">
        <f t="shared" si="13"/>
        <v>USDFUT3MU2ConvAdj_Quote</v>
      </c>
      <c r="R63" s="136">
        <f>_xll.qlInterestRateIndexFixingDate(Index3M,S63)</f>
        <v>44823</v>
      </c>
      <c r="S63" s="136">
        <f>_xll.qlIMMdate(O63)</f>
        <v>44825</v>
      </c>
      <c r="T63" s="136">
        <f>_xll.qlInterestRateIndexMaturity(Index3M,S63)</f>
        <v>44916</v>
      </c>
      <c r="U63" s="141">
        <f>_xll.qlIndexFixing(Index3M,R63,TRUE,_xll.ohTrigger(Trigger,Trigger3M))</f>
        <v>2.8768609123017198E-2</v>
      </c>
      <c r="V63" s="141">
        <f>(100-_xll.qlQuoteValue(P63,_xll.ohTrigger(Trigger,Trigger3M)))/100-_xll.qlQuoteValue(Q63,_xll.ohTrigger(Trigger,Trigger3M))</f>
        <v>2.9184806646811494E-2</v>
      </c>
      <c r="W63" s="60" t="b">
        <f t="shared" si="14"/>
        <v>1</v>
      </c>
      <c r="X63" s="145">
        <f t="shared" si="15"/>
        <v>-4.1619752379429623E-4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Z2</v>
      </c>
      <c r="P64" s="60" t="str">
        <f t="shared" si="12"/>
        <v>USDFUT3MZ2_Quote</v>
      </c>
      <c r="Q64" s="60" t="str">
        <f t="shared" si="13"/>
        <v>USDFUT3MZ2ConvAdj_Quote</v>
      </c>
      <c r="R64" s="136">
        <f>_xll.qlInterestRateIndexFixingDate(Index3M,S64)</f>
        <v>44914</v>
      </c>
      <c r="S64" s="136">
        <f>_xll.qlIMMdate(O64)</f>
        <v>44916</v>
      </c>
      <c r="T64" s="136">
        <f>_xll.qlInterestRateIndexMaturity(Index3M,S64)</f>
        <v>45006</v>
      </c>
      <c r="U64" s="141">
        <f>_xll.qlIndexFixing(Index3M,R64,TRUE,_xll.ohTrigger(Trigger,Trigger3M))</f>
        <v>2.9000608945590756E-2</v>
      </c>
      <c r="V64" s="141">
        <f>(100-_xll.qlQuoteValue(P64,_xll.ohTrigger(Trigger,Trigger3M)))/100-_xll.qlQuoteValue(Q64,_xll.ohTrigger(Trigger,Trigger3M))</f>
        <v>2.9353399926357195E-2</v>
      </c>
      <c r="W64" s="60" t="b">
        <f t="shared" si="14"/>
        <v>1</v>
      </c>
      <c r="X64" s="145">
        <f t="shared" si="15"/>
        <v>-3.5279098076643894E-4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H3</v>
      </c>
      <c r="P65" s="60" t="str">
        <f t="shared" si="12"/>
        <v>USDFUT3MH3_Quote</v>
      </c>
      <c r="Q65" s="60" t="str">
        <f t="shared" si="13"/>
        <v>USDFUT3MH3ConvAdj_Quote</v>
      </c>
      <c r="R65" s="136">
        <f>_xll.qlInterestRateIndexFixingDate(Index3M,S65)</f>
        <v>44998</v>
      </c>
      <c r="S65" s="136">
        <f>_xll.qlIMMdate(O65)</f>
        <v>45000</v>
      </c>
      <c r="T65" s="136">
        <f>_xll.qlInterestRateIndexMaturity(Index3M,S65)</f>
        <v>45092</v>
      </c>
      <c r="U65" s="141">
        <f>_xll.qlIndexFixing(Index3M,R65,TRUE,_xll.ohTrigger(Trigger,Trigger3M))</f>
        <v>2.9174731982794598E-2</v>
      </c>
      <c r="V65" s="141">
        <f>(100-_xll.qlQuoteValue(P65,_xll.ohTrigger(Trigger,Trigger3M)))/100-_xll.qlQuoteValue(Q65,_xll.ohTrigger(Trigger,Trigger3M))</f>
        <v>2.9449033378014695E-2</v>
      </c>
      <c r="W65" s="60" t="b">
        <f t="shared" si="14"/>
        <v>1</v>
      </c>
      <c r="X65" s="145">
        <f t="shared" si="15"/>
        <v>-2.7430139522009733E-4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M3</v>
      </c>
      <c r="P66" s="60" t="str">
        <f t="shared" si="12"/>
        <v>USDFUT3MM3_Quote</v>
      </c>
      <c r="Q66" s="60" t="str">
        <f t="shared" si="13"/>
        <v>USDFUT3MM3ConvAdj_Quote</v>
      </c>
      <c r="R66" s="136">
        <f>_xll.qlInterestRateIndexFixingDate(Index3M,S66)</f>
        <v>45096</v>
      </c>
      <c r="S66" s="136">
        <f>_xll.qlIMMdate(O66)</f>
        <v>45098</v>
      </c>
      <c r="T66" s="136">
        <f>_xll.qlInterestRateIndexMaturity(Index3M,S66)</f>
        <v>45190</v>
      </c>
      <c r="U66" s="141">
        <f>_xll.qlIndexFixing(Index3M,R66,TRUE,_xll.ohTrigger(Trigger,Trigger3M))</f>
        <v>2.9316315638594881E-2</v>
      </c>
      <c r="V66" s="141">
        <f>(100-_xll.qlQuoteValue(P66,_xll.ohTrigger(Trigger,Trigger3M)))/100-_xll.qlQuoteValue(Q66,_xll.ohTrigger(Trigger,Trigger3M))</f>
        <v>2.9527992169934431E-2</v>
      </c>
      <c r="W66" s="60" t="b">
        <f t="shared" si="14"/>
        <v>1</v>
      </c>
      <c r="X66" s="145">
        <f t="shared" si="15"/>
        <v>-2.1167653133954967E-4</v>
      </c>
      <c r="Y66" s="60" t="b">
        <f>ABS(X66)&lt;=ABS('General Settings'!$D$31)</f>
        <v>0</v>
      </c>
      <c r="AK66" s="72" t="e">
        <v>#N/A</v>
      </c>
    </row>
    <row r="67" spans="10:37" x14ac:dyDescent="0.2">
      <c r="M67" s="61" t="s">
        <v>136</v>
      </c>
      <c r="N67" s="61"/>
      <c r="O67" s="61" t="str">
        <v>U3</v>
      </c>
      <c r="P67" s="61" t="str">
        <f t="shared" si="12"/>
        <v>USDFUT3MU3_Quote</v>
      </c>
      <c r="Q67" s="61" t="str">
        <f t="shared" si="13"/>
        <v>USDFUT3MU3ConvAdj_Quote</v>
      </c>
      <c r="R67" s="137">
        <f>_xll.qlInterestRateIndexFixingDate(Index3M,S67)</f>
        <v>45187</v>
      </c>
      <c r="S67" s="137">
        <f>_xll.qlIMMdate(O67)</f>
        <v>45189</v>
      </c>
      <c r="T67" s="137">
        <f>_xll.qlInterestRateIndexMaturity(Index3M,S67)</f>
        <v>45280</v>
      </c>
      <c r="U67" s="142">
        <f>_xll.qlIndexFixing(Index3M,R67,TRUE,_xll.ohTrigger(Trigger,Trigger3M))</f>
        <v>2.9406545656252857E-2</v>
      </c>
      <c r="V67" s="142">
        <f>(100-_xll.qlQuoteValue(P67,_xll.ohTrigger(Trigger,Trigger3M)))/100-_xll.qlQuoteValue(Q67,_xll.ohTrigger(Trigger,Trigger3M))</f>
        <v>2.9614739373143652E-2</v>
      </c>
      <c r="W67" s="61" t="b">
        <f t="shared" si="14"/>
        <v>1</v>
      </c>
      <c r="X67" s="146">
        <f t="shared" si="15"/>
        <v>-2.081937168907956E-4</v>
      </c>
      <c r="Y67" s="61" t="b">
        <f>ABS(X67)&lt;=ABS('General Settings'!$D$31)</f>
        <v>0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V5</v>
      </c>
      <c r="P68" s="132" t="str">
        <f t="shared" si="12"/>
        <v>USDFUT3MV5_Quote</v>
      </c>
      <c r="Q68" s="132" t="str">
        <f t="shared" si="13"/>
        <v>USDFUT3MV5ConvAdj_Quote</v>
      </c>
      <c r="R68" s="133">
        <f>_xll.qlInterestRateIndexFixingDate(Index3M,S68)</f>
        <v>42296</v>
      </c>
      <c r="S68" s="133">
        <f>_xll.qlIMMdate(O68)</f>
        <v>42298</v>
      </c>
      <c r="T68" s="133">
        <f>_xll.qlInterestRateIndexMaturity(Index3M,S68)</f>
        <v>42390</v>
      </c>
      <c r="U68" s="134">
        <f>_xll.qlIndexFixing(Index3M,R68,TRUE,_xll.ohTrigger(Trigger,Trigger3M))</f>
        <v>4.0470751567320152E-3</v>
      </c>
      <c r="V68" s="134">
        <f>(100-_xll.qlQuoteValue(P68,_xll.ohTrigger(Trigger,Trigger3M)))/100-_xll.qlQuoteValue(Q68,_xll.ohTrigger(Trigger,Trigger3M))</f>
        <v>4.0470751590050034E-3</v>
      </c>
      <c r="W68" s="132" t="b">
        <f t="shared" si="14"/>
        <v>1</v>
      </c>
      <c r="X68" s="143">
        <f t="shared" si="15"/>
        <v>-2.2729882212524366E-12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X5</v>
      </c>
      <c r="P69" s="60" t="str">
        <f t="shared" si="12"/>
        <v>USDFUT3MX5_Quote</v>
      </c>
      <c r="Q69" s="60" t="str">
        <f t="shared" si="13"/>
        <v>USDFUT3MX5ConvAdj_Quote</v>
      </c>
      <c r="R69" s="136">
        <f>_xll.qlInterestRateIndexFixingDate(Index3M,S69)</f>
        <v>42324</v>
      </c>
      <c r="S69" s="136">
        <f>_xll.qlIMMdate(O69)</f>
        <v>42326</v>
      </c>
      <c r="T69" s="136">
        <f>_xll.qlInterestRateIndexMaturity(Index3M,S69)</f>
        <v>42418</v>
      </c>
      <c r="U69" s="141">
        <f>_xll.qlIndexFixing(Index3M,R69,TRUE,_xll.ohTrigger(Trigger,Trigger3M))</f>
        <v>4.4239016887196985E-3</v>
      </c>
      <c r="V69" s="141">
        <f>(100-_xll.qlQuoteValue(P69,_xll.ohTrigger(Trigger,Trigger3M)))/100-_xll.qlQuoteValue(Q69,_xll.ohTrigger(Trigger,Trigger3M))</f>
        <v>4.419585178688271E-3</v>
      </c>
      <c r="W69" s="60" t="b">
        <f t="shared" si="14"/>
        <v>1</v>
      </c>
      <c r="X69" s="145">
        <f t="shared" si="15"/>
        <v>4.3165100314275506E-6</v>
      </c>
      <c r="Y69" s="60" t="b">
        <f>ABS(X69)&lt;=ABS('General Settings'!$D$31)</f>
        <v>1</v>
      </c>
      <c r="AK69" s="72" t="e">
        <v>#N/A</v>
      </c>
    </row>
    <row r="70" spans="10:37" x14ac:dyDescent="0.2">
      <c r="M70" s="60" t="s">
        <v>137</v>
      </c>
      <c r="N70" s="60"/>
      <c r="O70" s="60" t="str">
        <v>F6</v>
      </c>
      <c r="P70" s="60" t="str">
        <f t="shared" si="12"/>
        <v>USDFUT3MF6_Quote</v>
      </c>
      <c r="Q70" s="60" t="str">
        <f t="shared" si="13"/>
        <v>USDFUT3MF6ConvAdj_Quote</v>
      </c>
      <c r="R70" s="136">
        <f>_xll.qlInterestRateIndexFixingDate(Index3M,S70)</f>
        <v>42387</v>
      </c>
      <c r="S70" s="136">
        <f>_xll.qlIMMdate(O70)</f>
        <v>42389</v>
      </c>
      <c r="T70" s="136">
        <f>_xll.qlInterestRateIndexMaturity(Index3M,S70)</f>
        <v>42480</v>
      </c>
      <c r="U70" s="141">
        <f>_xll.qlIndexFixing(Index3M,R70,TRUE,_xll.ohTrigger(Trigger,Trigger3M))</f>
        <v>5.2236652738423522E-3</v>
      </c>
      <c r="V70" s="141">
        <f>(100-_xll.qlQuoteValue(P70,_xll.ohTrigger(Trigger,Trigger3M)))/100-_xll.qlQuoteValue(Q70,_xll.ohTrigger(Trigger,Trigger3M))</f>
        <v>5.312391419540716E-3</v>
      </c>
      <c r="W70" s="60" t="b">
        <f t="shared" si="14"/>
        <v>1</v>
      </c>
      <c r="X70" s="145">
        <f t="shared" si="15"/>
        <v>-8.8726145698363873E-5</v>
      </c>
      <c r="Y70" s="60" t="b">
        <f>ABS(X70)&lt;=ABS('General Settings'!$D$31)</f>
        <v>0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G6</v>
      </c>
      <c r="P71" s="61" t="str">
        <f t="shared" si="12"/>
        <v>USDFUT3MG6_Quote</v>
      </c>
      <c r="Q71" s="61" t="str">
        <f t="shared" si="13"/>
        <v>USDFUT3MG6ConvAdj_Quote</v>
      </c>
      <c r="R71" s="137">
        <f>_xll.qlInterestRateIndexFixingDate(Index3M,S71)</f>
        <v>42415</v>
      </c>
      <c r="S71" s="137">
        <f>_xll.qlIMMdate(O71)</f>
        <v>42417</v>
      </c>
      <c r="T71" s="137">
        <f>_xll.qlInterestRateIndexMaturity(Index3M,S71)</f>
        <v>42507</v>
      </c>
      <c r="U71" s="142">
        <f>_xll.qlIndexFixing(Index3M,R71,TRUE,_xll.ohTrigger(Trigger,Trigger3M))</f>
        <v>5.61672564940352E-3</v>
      </c>
      <c r="V71" s="142" t="e">
        <f>(100-_xll.qlQuoteValue(P71,_xll.ohTrigger(Trigger,Trigger3M)))/100-_xll.qlQuoteValue(Q71,_xll.ohTrigger(Trigger,Trigger3M))</f>
        <v>#NUM!</v>
      </c>
      <c r="W71" s="61" t="b">
        <f t="shared" si="14"/>
        <v>0</v>
      </c>
      <c r="X71" s="146" t="e">
        <f t="shared" si="15"/>
        <v>#NUM!</v>
      </c>
      <c r="Y71" s="61" t="e">
        <f>ABS(X71)&lt;=ABS('General Settings'!$D$31)</f>
        <v>#NUM!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42255</v>
      </c>
      <c r="S72" s="151">
        <f>_xll.qlInterestRateIndexValueDate(AA72,R72)</f>
        <v>42257</v>
      </c>
      <c r="T72" s="151">
        <f>_xll.qlInterestRateIndexMaturity(AA72,S72)</f>
        <v>42625</v>
      </c>
      <c r="U72" s="150">
        <f>_xll.qlIndexFixing('3M Monitor'!AA72,R72,TRUE,_xll.ohTrigger(Trigger,Trigger3M))</f>
        <v>5.3863113361725572E-3</v>
      </c>
      <c r="V72" s="150">
        <f>_xll.qlQuoteValue(P72,_xll.ohTrigger(Trigger,Trigger3M))</f>
        <v>5.3800000000000002E-3</v>
      </c>
      <c r="W72" s="62" t="b">
        <f t="shared" si="14"/>
        <v>1</v>
      </c>
      <c r="X72" s="152">
        <f t="shared" si="15"/>
        <v>6.3113361725569694E-6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obj_003a1#0000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42255</v>
      </c>
      <c r="S73" s="136">
        <f>_xll.qlInterestRateIndexValueDate(AA73,R73)</f>
        <v>42257</v>
      </c>
      <c r="T73" s="136">
        <f>_xll.qlInterestRateIndexMaturity(AA73,S73)</f>
        <v>42716</v>
      </c>
      <c r="U73" s="141">
        <f>_xll.qlIndexFixing('3M Monitor'!AA73,R73,TRUE,_xll.ohTrigger(Trigger,Trigger3M))</f>
        <v>6.1122446066541603E-3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obj_003b2#0000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42255</v>
      </c>
      <c r="S74" s="136">
        <f>_xll.qlInterestRateIndexValueDate(AA74,R74)</f>
        <v>42257</v>
      </c>
      <c r="T74" s="136">
        <f>_xll.qlInterestRateIndexMaturity(AA74,S74)</f>
        <v>42804</v>
      </c>
      <c r="U74" s="141">
        <f>_xll.qlIndexFixing('3M Monitor'!AA74,R74,TRUE,_xll.ohTrigger(Trigger,Trigger3M))</f>
        <v>6.8672744306136763E-3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obj_003a4#0000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42255</v>
      </c>
      <c r="S75" s="136">
        <f>_xll.qlInterestRateIndexValueDate(AA75,R75)</f>
        <v>42257</v>
      </c>
      <c r="T75" s="136">
        <f>_xll.qlInterestRateIndexMaturity(AA75,S75)</f>
        <v>42898</v>
      </c>
      <c r="U75" s="141">
        <f>_xll.qlIndexFixing('3M Monitor'!AA75,R75,TRUE,_xll.ohTrigger(Trigger,Trigger3M))</f>
        <v>7.6794104013961093E-3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obj_0035a#0000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42255</v>
      </c>
      <c r="S76" s="136">
        <f>_xll.qlInterestRateIndexValueDate(AA76,R76)</f>
        <v>42257</v>
      </c>
      <c r="T76" s="136">
        <f>_xll.qlInterestRateIndexMaturity(AA76,S76)</f>
        <v>42989</v>
      </c>
      <c r="U76" s="141">
        <f>_xll.qlIndexFixing('3M Monitor'!AA76,R76,TRUE,_xll.ohTrigger(Trigger,Trigger3M))</f>
        <v>8.4467574167597995E-3</v>
      </c>
      <c r="V76" s="141">
        <f>_xll.qlQuoteValue(P76,_xll.ohTrigger(Trigger,Trigger3M))</f>
        <v>8.3999999999999995E-3</v>
      </c>
      <c r="W76" s="60" t="b">
        <f t="shared" si="14"/>
        <v>1</v>
      </c>
      <c r="X76" s="145">
        <f t="shared" si="15"/>
        <v>4.6757416759799983E-5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obj_003bc#0000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42255</v>
      </c>
      <c r="S77" s="124">
        <f>_xll.qlInterestRateIndexValueDate(AA77,R77)</f>
        <v>42257</v>
      </c>
      <c r="T77" s="124">
        <f>_xll.qlInterestRateIndexMaturity(AA77,S77)</f>
        <v>43353</v>
      </c>
      <c r="U77" s="125">
        <f>_xll.qlIndexFixing('3M Monitor'!AA77,R77,TRUE,_xll.ohTrigger(Trigger,Trigger3M))</f>
        <v>1.1149999999714274E-2</v>
      </c>
      <c r="V77" s="125">
        <f>_xll.qlQuoteValue(P77,_xll.ohTrigger(Trigger,Trigger3M))</f>
        <v>1.115E-2</v>
      </c>
      <c r="W77" s="123" t="b">
        <f t="shared" si="14"/>
        <v>1</v>
      </c>
      <c r="X77" s="144">
        <f t="shared" si="15"/>
        <v>-2.857263037281399E-13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obj_00371#0000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42255</v>
      </c>
      <c r="S78" s="124">
        <f>_xll.qlInterestRateIndexValueDate(AA78,R78)</f>
        <v>42257</v>
      </c>
      <c r="T78" s="124">
        <f>_xll.qlInterestRateIndexMaturity(AA78,S78)</f>
        <v>43718</v>
      </c>
      <c r="U78" s="125">
        <f>_xll.qlIndexFixing('3M Monitor'!AA78,R78,TRUE,_xll.ohTrigger(Trigger,Trigger3M))</f>
        <v>1.3489999999850122E-2</v>
      </c>
      <c r="V78" s="125">
        <f>_xll.qlQuoteValue(P78,_xll.ohTrigger(Trigger,Trigger3M))</f>
        <v>1.349E-2</v>
      </c>
      <c r="W78" s="123" t="b">
        <f t="shared" si="14"/>
        <v>1</v>
      </c>
      <c r="X78" s="144">
        <f t="shared" si="15"/>
        <v>-1.4987837360092016E-13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obj_00387#0000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42255</v>
      </c>
      <c r="S79" s="124">
        <f>_xll.qlInterestRateIndexValueDate(AA79,R79)</f>
        <v>42257</v>
      </c>
      <c r="T79" s="124">
        <f>_xll.qlInterestRateIndexMaturity(AA79,S79)</f>
        <v>44084</v>
      </c>
      <c r="U79" s="125">
        <f>_xll.qlIndexFixing('3M Monitor'!AA79,R79,TRUE,_xll.ohTrigger(Trigger,Trigger3M))</f>
        <v>1.547999999988571E-2</v>
      </c>
      <c r="V79" s="125">
        <f>_xll.qlQuoteValue(P79,_xll.ohTrigger(Trigger,Trigger3M))</f>
        <v>1.5480000000000001E-2</v>
      </c>
      <c r="W79" s="123" t="b">
        <f t="shared" si="14"/>
        <v>1</v>
      </c>
      <c r="X79" s="144">
        <f t="shared" si="15"/>
        <v>-1.1429052149125596E-13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obj_003ad#0000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42255</v>
      </c>
      <c r="S80" s="124">
        <f>_xll.qlInterestRateIndexValueDate(AA80,R80)</f>
        <v>42257</v>
      </c>
      <c r="T80" s="124">
        <f>_xll.qlInterestRateIndexMaturity(AA80,S80)</f>
        <v>44449</v>
      </c>
      <c r="U80" s="125">
        <f>_xll.qlIndexFixing('3M Monitor'!AA80,R80,TRUE,_xll.ohTrigger(Trigger,Trigger3M))</f>
        <v>1.7229999999887908E-2</v>
      </c>
      <c r="V80" s="125">
        <f>_xll.qlQuoteValue(P80,_xll.ohTrigger(Trigger,Trigger3M))</f>
        <v>1.7229999999999999E-2</v>
      </c>
      <c r="W80" s="123" t="b">
        <f t="shared" si="14"/>
        <v>1</v>
      </c>
      <c r="X80" s="144">
        <f t="shared" si="15"/>
        <v>-1.1209089212371737E-13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obj_00370#0000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42255</v>
      </c>
      <c r="S81" s="124">
        <f>_xll.qlInterestRateIndexValueDate(AA81,R81)</f>
        <v>42257</v>
      </c>
      <c r="T81" s="124">
        <f>_xll.qlInterestRateIndexMaturity(AA81,S81)</f>
        <v>44816</v>
      </c>
      <c r="U81" s="125">
        <f>_xll.qlIndexFixing('3M Monitor'!AA81,R81,TRUE,_xll.ohTrigger(Trigger,Trigger3M))</f>
        <v>1.8709999999944757E-2</v>
      </c>
      <c r="V81" s="125">
        <f>_xll.qlQuoteValue(P81,_xll.ohTrigger(Trigger,Trigger3M))</f>
        <v>1.8710000000000001E-2</v>
      </c>
      <c r="W81" s="123" t="b">
        <f t="shared" si="14"/>
        <v>1</v>
      </c>
      <c r="X81" s="144">
        <f t="shared" si="15"/>
        <v>-5.5244003815957399E-14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obj_0039f#0000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42255</v>
      </c>
      <c r="S82" s="124">
        <f>_xll.qlInterestRateIndexValueDate(AA82,R82)</f>
        <v>42257</v>
      </c>
      <c r="T82" s="124">
        <f>_xll.qlInterestRateIndexMaturity(AA82,S82)</f>
        <v>45180</v>
      </c>
      <c r="U82" s="125">
        <f>_xll.qlIndexFixing('3M Monitor'!AA82,R82,TRUE,_xll.ohTrigger(Trigger,Trigger3M))</f>
        <v>1.9929999999884946E-2</v>
      </c>
      <c r="V82" s="125">
        <f>_xll.qlQuoteValue(P82,_xll.ohTrigger(Trigger,Trigger3M))</f>
        <v>1.993E-2</v>
      </c>
      <c r="W82" s="123" t="b">
        <f t="shared" si="14"/>
        <v>1</v>
      </c>
      <c r="X82" s="144">
        <f t="shared" si="15"/>
        <v>-1.1505379982068575E-13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obj_003ac#0000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42255</v>
      </c>
      <c r="S83" s="124">
        <f>_xll.qlInterestRateIndexValueDate(AA83,R83)</f>
        <v>42257</v>
      </c>
      <c r="T83" s="124">
        <f>_xll.qlInterestRateIndexMaturity(AA83,S83)</f>
        <v>45545</v>
      </c>
      <c r="U83" s="125">
        <f>_xll.qlIndexFixing('3M Monitor'!AA83,R83,TRUE,_xll.ohTrigger(Trigger,Trigger3M))</f>
        <v>2.0929999999975708E-2</v>
      </c>
      <c r="V83" s="125">
        <f>_xll.qlQuoteValue(P83,_xll.ohTrigger(Trigger,Trigger3M))</f>
        <v>2.0930000000000001E-2</v>
      </c>
      <c r="W83" s="123" t="b">
        <f t="shared" si="14"/>
        <v>1</v>
      </c>
      <c r="X83" s="144">
        <f t="shared" si="15"/>
        <v>-2.4293067557579207E-14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obj_00388#0000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42255</v>
      </c>
      <c r="S84" s="124">
        <f>_xll.qlInterestRateIndexValueDate(AA84,R84)</f>
        <v>42257</v>
      </c>
      <c r="T84" s="124">
        <f>_xll.qlInterestRateIndexMaturity(AA84,S84)</f>
        <v>45910</v>
      </c>
      <c r="U84" s="125">
        <f>_xll.qlIndexFixing('3M Monitor'!AA84,R84,TRUE,_xll.ohTrigger(Trigger,Trigger3M))</f>
        <v>2.1769999999843956E-2</v>
      </c>
      <c r="V84" s="125">
        <f>_xll.qlQuoteValue(P84,_xll.ohTrigger(Trigger,Trigger3M))</f>
        <v>2.1770000000000001E-2</v>
      </c>
      <c r="W84" s="123" t="b">
        <f t="shared" si="14"/>
        <v>1</v>
      </c>
      <c r="X84" s="144">
        <f t="shared" si="15"/>
        <v>-1.5604531555801771E-13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obj_00391#0000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42255</v>
      </c>
      <c r="S85" s="136">
        <f>_xll.qlInterestRateIndexValueDate(AA85,R85)</f>
        <v>42257</v>
      </c>
      <c r="T85" s="136">
        <f>_xll.qlInterestRateIndexMaturity(AA85,S85)</f>
        <v>46275</v>
      </c>
      <c r="U85" s="141">
        <f>_xll.qlIndexFixing('3M Monitor'!AA85,R85,TRUE,_xll.ohTrigger(Trigger,Trigger3M))</f>
        <v>2.248479647685709E-2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obj_00381#0000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42255</v>
      </c>
      <c r="S86" s="124">
        <f>_xll.qlInterestRateIndexValueDate(AA86,R86)</f>
        <v>42257</v>
      </c>
      <c r="T86" s="124">
        <f>_xll.qlInterestRateIndexMaturity(AA86,S86)</f>
        <v>46640</v>
      </c>
      <c r="U86" s="125">
        <f>_xll.qlIndexFixing('3M Monitor'!AA86,R86,TRUE,_xll.ohTrigger(Trigger,Trigger3M))</f>
        <v>2.3090000000004919E-2</v>
      </c>
      <c r="V86" s="125">
        <f>_xll.qlQuoteValue(P86,_xll.ohTrigger(Trigger,Trigger3M))</f>
        <v>2.3090000000000003E-2</v>
      </c>
      <c r="W86" s="123" t="b">
        <f t="shared" si="14"/>
        <v>1</v>
      </c>
      <c r="X86" s="144">
        <f t="shared" si="15"/>
        <v>4.9162063309182713E-15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obj_00375#0000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42255</v>
      </c>
      <c r="S87" s="136">
        <f>_xll.qlInterestRateIndexValueDate(AA87,R87)</f>
        <v>42257</v>
      </c>
      <c r="T87" s="136">
        <f>_xll.qlInterestRateIndexMaturity(AA87,S87)</f>
        <v>47007</v>
      </c>
      <c r="U87" s="141">
        <f>_xll.qlIndexFixing('3M Monitor'!AA87,R87,TRUE,_xll.ohTrigger(Trigger,Trigger3M))</f>
        <v>2.3601566780654261E-2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obj_00364#0000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42255</v>
      </c>
      <c r="S88" s="136">
        <f>_xll.qlInterestRateIndexValueDate(AA88,R88)</f>
        <v>42257</v>
      </c>
      <c r="T88" s="136">
        <f>_xll.qlInterestRateIndexMaturity(AA88,S88)</f>
        <v>47371</v>
      </c>
      <c r="U88" s="141">
        <f>_xll.qlIndexFixing('3M Monitor'!AA88,R88,TRUE,_xll.ohTrigger(Trigger,Trigger3M))</f>
        <v>2.4031158979360766E-2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obj_00394#0000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42255</v>
      </c>
      <c r="S89" s="124">
        <f>_xll.qlInterestRateIndexValueDate(AA89,R89)</f>
        <v>42257</v>
      </c>
      <c r="T89" s="124">
        <f>_xll.qlInterestRateIndexMaturity(AA89,S89)</f>
        <v>47736</v>
      </c>
      <c r="U89" s="125">
        <f>_xll.qlIndexFixing('3M Monitor'!AA89,R89,TRUE,_xll.ohTrigger(Trigger,Trigger3M))</f>
        <v>2.4400000000057882E-2</v>
      </c>
      <c r="V89" s="125">
        <f>_xll.qlQuoteValue(P89,_xll.ohTrigger(Trigger,Trigger3M))</f>
        <v>2.4399999999999998E-2</v>
      </c>
      <c r="W89" s="123" t="b">
        <f t="shared" si="14"/>
        <v>1</v>
      </c>
      <c r="X89" s="144">
        <f t="shared" si="15"/>
        <v>5.7884252946394099E-14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obj_00389#0000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42255</v>
      </c>
      <c r="S90" s="136">
        <f>_xll.qlInterestRateIndexValueDate(AA90,R90)</f>
        <v>42257</v>
      </c>
      <c r="T90" s="136">
        <f>_xll.qlInterestRateIndexMaturity(AA90,S90)</f>
        <v>48101</v>
      </c>
      <c r="U90" s="141">
        <f>_xll.qlIndexFixing('3M Monitor'!AA90,R90,TRUE,_xll.ohTrigger(Trigger,Trigger3M))</f>
        <v>2.4718142742366018E-2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obj_00368#0000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42255</v>
      </c>
      <c r="S91" s="136">
        <f>_xll.qlInterestRateIndexValueDate(AA91,R91)</f>
        <v>42257</v>
      </c>
      <c r="T91" s="136">
        <f>_xll.qlInterestRateIndexMaturity(AA91,S91)</f>
        <v>48467</v>
      </c>
      <c r="U91" s="141">
        <f>_xll.qlIndexFixing('3M Monitor'!AA91,R91,TRUE,_xll.ohTrigger(Trigger,Trigger3M))</f>
        <v>2.4993866137298208E-2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obj_003ab#0000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42255</v>
      </c>
      <c r="S92" s="136">
        <f>_xll.qlInterestRateIndexValueDate(AA92,R92)</f>
        <v>42257</v>
      </c>
      <c r="T92" s="136">
        <f>_xll.qlInterestRateIndexMaturity(AA92,S92)</f>
        <v>48834</v>
      </c>
      <c r="U92" s="141">
        <f>_xll.qlIndexFixing('3M Monitor'!AA92,R92,TRUE,_xll.ohTrigger(Trigger,Trigger3M))</f>
        <v>2.5232464617957501E-2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obj_003b5#0000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42255</v>
      </c>
      <c r="S93" s="136">
        <f>_xll.qlInterestRateIndexValueDate(AA93,R93)</f>
        <v>42257</v>
      </c>
      <c r="T93" s="136">
        <f>_xll.qlInterestRateIndexMaturity(AA93,S93)</f>
        <v>49198</v>
      </c>
      <c r="U93" s="141">
        <f>_xll.qlIndexFixing('3M Monitor'!AA93,R93,TRUE,_xll.ohTrigger(Trigger,Trigger3M))</f>
        <v>2.543591726001726E-2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obj_0039d#0000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42255</v>
      </c>
      <c r="S94" s="124">
        <f>_xll.qlInterestRateIndexValueDate(AA94,R94)</f>
        <v>42257</v>
      </c>
      <c r="T94" s="124">
        <f>_xll.qlInterestRateIndexMaturity(AA94,S94)</f>
        <v>49562</v>
      </c>
      <c r="U94" s="125">
        <f>_xll.qlIndexFixing('3M Monitor'!AA94,R94,TRUE,_xll.ohTrigger(Trigger,Trigger3M))</f>
        <v>2.561000000003863E-2</v>
      </c>
      <c r="V94" s="125">
        <f>_xll.qlQuoteValue(P94,_xll.ohTrigger(Trigger,Trigger3M))</f>
        <v>2.5610000000000001E-2</v>
      </c>
      <c r="W94" s="123" t="b">
        <f t="shared" si="14"/>
        <v>1</v>
      </c>
      <c r="X94" s="144">
        <f t="shared" si="15"/>
        <v>3.862882236305154E-14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obj_003a6#0000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42255</v>
      </c>
      <c r="S95" s="136">
        <f>_xll.qlInterestRateIndexValueDate(AA95,R95)</f>
        <v>42257</v>
      </c>
      <c r="T95" s="136">
        <f>_xll.qlInterestRateIndexMaturity(AA95,S95)</f>
        <v>49928</v>
      </c>
      <c r="U95" s="141">
        <f>_xll.qlIndexFixing('3M Monitor'!AA95,R95,TRUE,_xll.ohTrigger(Trigger,Trigger3M))</f>
        <v>2.575904594737638E-2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obj_0037b#0000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42255</v>
      </c>
      <c r="S96" s="136">
        <f>_xll.qlInterestRateIndexValueDate(AA96,R96)</f>
        <v>42257</v>
      </c>
      <c r="T96" s="136">
        <f>_xll.qlInterestRateIndexMaturity(AA96,S96)</f>
        <v>50293</v>
      </c>
      <c r="U96" s="141">
        <f>_xll.qlIndexFixing('3M Monitor'!AA96,R96,TRUE,_xll.ohTrigger(Trigger,Trigger3M))</f>
        <v>2.5886854526242377E-2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obj_0036a#0000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42255</v>
      </c>
      <c r="S97" s="136">
        <f>_xll.qlInterestRateIndexValueDate(AA97,R97)</f>
        <v>42257</v>
      </c>
      <c r="T97" s="136">
        <f>_xll.qlInterestRateIndexMaturity(AA97,S97)</f>
        <v>50658</v>
      </c>
      <c r="U97" s="141">
        <f>_xll.qlIndexFixing('3M Monitor'!AA97,R97,TRUE,_xll.ohTrigger(Trigger,Trigger3M))</f>
        <v>2.5998720286717941E-2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obj_00395#0000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42255</v>
      </c>
      <c r="S98" s="136">
        <f>_xll.qlInterestRateIndexValueDate(AA98,R98)</f>
        <v>42257</v>
      </c>
      <c r="T98" s="136">
        <f>_xll.qlInterestRateIndexMaturity(AA98,S98)</f>
        <v>51025</v>
      </c>
      <c r="U98" s="141">
        <f>_xll.qlIndexFixing('3M Monitor'!AA98,R98,TRUE,_xll.ohTrigger(Trigger,Trigger3M))</f>
        <v>2.609917351274315E-2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obj_0039b#0000</v>
      </c>
      <c r="AG98" s="158" t="b">
        <v>1</v>
      </c>
      <c r="AH98" s="160" t="str">
        <f>_xll.qlIMMNextCode(EvaluationDate-1,AG98)</f>
        <v>U5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42255</v>
      </c>
      <c r="S99" s="124">
        <f>_xll.qlInterestRateIndexValueDate(AA99,R99)</f>
        <v>42257</v>
      </c>
      <c r="T99" s="124">
        <f>_xll.qlInterestRateIndexMaturity(AA99,S99)</f>
        <v>51389</v>
      </c>
      <c r="U99" s="125">
        <f>_xll.qlIndexFixing('3M Monitor'!AA99,R99,TRUE,_xll.ohTrigger(Trigger,Trigger3M))</f>
        <v>2.6190000000069998E-2</v>
      </c>
      <c r="V99" s="125">
        <f>_xll.qlQuoteValue(P99,_xll.ohTrigger(Trigger,Trigger3M))</f>
        <v>2.6190000000000001E-2</v>
      </c>
      <c r="W99" s="123" t="b">
        <f t="shared" si="14"/>
        <v>1</v>
      </c>
      <c r="X99" s="144">
        <f t="shared" si="15"/>
        <v>6.9996092255664166E-14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obj_003bf#0000</v>
      </c>
      <c r="AG99" s="161" t="b">
        <v>1</v>
      </c>
      <c r="AH99" s="162" t="str">
        <f>_xll.qlIMMNextCode(AH98,AG99)</f>
        <v>Z5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42255</v>
      </c>
      <c r="S100" s="136">
        <f>_xll.qlInterestRateIndexValueDate(AA100,R100)</f>
        <v>42257</v>
      </c>
      <c r="T100" s="136">
        <f>_xll.qlInterestRateIndexMaturity(AA100,S100)</f>
        <v>51754</v>
      </c>
      <c r="U100" s="141">
        <f>_xll.qlIndexFixing('3M Monitor'!AA100,R100,TRUE,_xll.ohTrigger(Trigger,Trigger3M))</f>
        <v>2.6274555308524791E-2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obj_0038e#0000</v>
      </c>
      <c r="AG100" s="161" t="b">
        <v>1</v>
      </c>
      <c r="AH100" s="162" t="str">
        <f>_xll.qlIMMNextCode(AH99,AG100)</f>
        <v>H6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42255</v>
      </c>
      <c r="S101" s="136">
        <f>_xll.qlInterestRateIndexValueDate(AA101,R101)</f>
        <v>42257</v>
      </c>
      <c r="T101" s="136">
        <f>_xll.qlInterestRateIndexMaturity(AA101,S101)</f>
        <v>52119</v>
      </c>
      <c r="U101" s="141">
        <f>_xll.qlIndexFixing('3M Monitor'!AA101,R101,TRUE,_xll.ohTrigger(Trigger,Trigger3M))</f>
        <v>2.6352351143032377E-2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obj_00384#0000</v>
      </c>
      <c r="AG101" s="161" t="b">
        <v>1</v>
      </c>
      <c r="AH101" s="162" t="str">
        <f>_xll.qlIMMNextCode(AH100,AG101)</f>
        <v>M6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42255</v>
      </c>
      <c r="S102" s="136">
        <f>_xll.qlInterestRateIndexValueDate(AA102,R102)</f>
        <v>42257</v>
      </c>
      <c r="T102" s="136">
        <f>_xll.qlInterestRateIndexMaturity(AA102,S102)</f>
        <v>52484</v>
      </c>
      <c r="U102" s="141">
        <f>_xll.qlIndexFixing('3M Monitor'!AA102,R102,TRUE,_xll.ohTrigger(Trigger,Trigger3M))</f>
        <v>2.6422773826445995E-2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obj_00377#0000</v>
      </c>
      <c r="AG102" s="163" t="b">
        <v>1</v>
      </c>
      <c r="AH102" s="165" t="str">
        <f>_xll.qlIMMNextCode(AH101,AG102)</f>
        <v>U6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42255</v>
      </c>
      <c r="S103" s="136">
        <f>_xll.qlInterestRateIndexValueDate(AA103,R103)</f>
        <v>42257</v>
      </c>
      <c r="T103" s="136">
        <f>_xll.qlInterestRateIndexMaturity(AA103,S103)</f>
        <v>52852</v>
      </c>
      <c r="U103" s="141">
        <f>_xll.qlIndexFixing('3M Monitor'!AA103,R103,TRUE,_xll.ohTrigger(Trigger,Trigger3M))</f>
        <v>2.6485891193918448E-2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obj_003b9#0000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42255</v>
      </c>
      <c r="S104" s="124">
        <f>_xll.qlInterestRateIndexValueDate(AA104,R104)</f>
        <v>42257</v>
      </c>
      <c r="T104" s="124">
        <f>_xll.qlInterestRateIndexMaturity(AA104,S104)</f>
        <v>53216</v>
      </c>
      <c r="U104" s="125">
        <f>_xll.qlIndexFixing('3M Monitor'!AA104,R104,TRUE,_xll.ohTrigger(Trigger,Trigger3M))</f>
        <v>2.654000000001101E-2</v>
      </c>
      <c r="V104" s="125">
        <f>_xll.qlQuoteValue(P104,_xll.ohTrigger(Trigger,Trigger3M))</f>
        <v>2.6539999999999998E-2</v>
      </c>
      <c r="W104" s="123" t="b">
        <f t="shared" si="18"/>
        <v>1</v>
      </c>
      <c r="X104" s="144">
        <f t="shared" si="19"/>
        <v>1.1012024625500771E-14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obj_003b1#0000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42255</v>
      </c>
      <c r="S105" s="136">
        <f>_xll.qlInterestRateIndexValueDate(AA105,R105)</f>
        <v>42257</v>
      </c>
      <c r="T105" s="136">
        <f>_xll.qlInterestRateIndexMaturity(AA105,S105)</f>
        <v>55043</v>
      </c>
      <c r="U105" s="141">
        <f>_xll.qlIndexFixing('3M Monitor'!AA105,R105,TRUE,_xll.ohTrigger(Trigger,Trigger3M))</f>
        <v>2.6699079052234245E-2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obj_00390#0000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42255</v>
      </c>
      <c r="S106" s="124">
        <f>_xll.qlInterestRateIndexValueDate(AA106,R106)</f>
        <v>42257</v>
      </c>
      <c r="T106" s="124">
        <f>_xll.qlInterestRateIndexMaturity(AA106,S106)</f>
        <v>56867</v>
      </c>
      <c r="U106" s="125">
        <f>_xll.qlIndexFixing('3M Monitor'!AA106,R106,TRUE,_xll.ohTrigger(Trigger,Trigger3M))</f>
        <v>2.6720000000017192E-2</v>
      </c>
      <c r="V106" s="125">
        <f>_xll.qlQuoteValue(P106,_xll.ohTrigger(Trigger,Trigger3M))</f>
        <v>2.6720000000000001E-2</v>
      </c>
      <c r="W106" s="123" t="b">
        <f t="shared" si="18"/>
        <v>1</v>
      </c>
      <c r="X106" s="144">
        <f t="shared" si="19"/>
        <v>1.7191109646930158E-14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obj_003b0#0000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42255</v>
      </c>
      <c r="S107" s="136">
        <f>_xll.qlInterestRateIndexValueDate(AA107,R107)</f>
        <v>42257</v>
      </c>
      <c r="T107" s="136">
        <f>_xll.qlInterestRateIndexMaturity(AA107,S107)</f>
        <v>58694</v>
      </c>
      <c r="U107" s="141">
        <f>_xll.qlIndexFixing('3M Monitor'!AA107,R107,TRUE,_xll.ohTrigger(Trigger,Trigger3M))</f>
        <v>2.6656639065624755E-2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obj_0037c#0000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42255</v>
      </c>
      <c r="S108" s="124">
        <f>_xll.qlInterestRateIndexValueDate(AA108,R108)</f>
        <v>42257</v>
      </c>
      <c r="T108" s="124">
        <f>_xll.qlInterestRateIndexMaturity(AA108,S108)</f>
        <v>60520</v>
      </c>
      <c r="U108" s="125">
        <f>_xll.qlIndexFixing('3M Monitor'!AA108,R108,TRUE,_xll.ohTrigger(Trigger,Trigger3M))</f>
        <v>2.6569999999991649E-2</v>
      </c>
      <c r="V108" s="125">
        <f>_xll.qlQuoteValue(P108,_xll.ohTrigger(Trigger,Trigger3M))</f>
        <v>2.657E-2</v>
      </c>
      <c r="W108" s="123" t="b">
        <f t="shared" si="18"/>
        <v>1</v>
      </c>
      <c r="X108" s="144">
        <f t="shared" si="19"/>
        <v>-8.3509588133523494E-15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obj_003b4#0000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42255</v>
      </c>
      <c r="S109" s="137">
        <f>_xll.qlInterestRateIndexValueDate(AA109,R109)</f>
        <v>42257</v>
      </c>
      <c r="T109" s="137">
        <f>_xll.qlInterestRateIndexMaturity(AA109,S109)</f>
        <v>64172</v>
      </c>
      <c r="U109" s="142">
        <f>_xll.qlIndexFixing('3M Monitor'!AA109,R109,TRUE,_xll.ohTrigger(Trigger,Trigger3M))</f>
        <v>2.6435357078835011E-2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obj_00380#0000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42261</v>
      </c>
      <c r="S110" s="151">
        <f>_xll.qlIMMdate(AH98)</f>
        <v>42263</v>
      </c>
      <c r="T110" s="151">
        <f>_xll.qlSwapMaturityDate(AA110)</f>
        <v>42634</v>
      </c>
      <c r="U110" s="150">
        <f>_xll.qlVanillaSwapFairRate(AA110,_xll.ohTrigger(Trigger,Trigger3M))</f>
        <v>5.5008848380148478E-3</v>
      </c>
      <c r="V110" s="150">
        <f>_xll.qlQuoteValue(P110,_xll.ohTrigger(Trigger,Trigger3M))</f>
        <v>5.4900000000000001E-3</v>
      </c>
      <c r="W110" s="62" t="b">
        <f t="shared" si="18"/>
        <v>1</v>
      </c>
      <c r="X110" s="152">
        <f t="shared" si="19"/>
        <v>1.0884838014847686E-5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obj_003c3#0000</v>
      </c>
      <c r="AC110" s="114" t="str">
        <f>_xll.qlDiscountingSwapEngine(,DiscountingCurve,,,,Permanent,Trigger,ObjectOverwrite)</f>
        <v>obj_00353#0000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42352</v>
      </c>
      <c r="S111" s="136">
        <f>_xll.qlIMMdate(AH99)</f>
        <v>42354</v>
      </c>
      <c r="T111" s="136">
        <f>_xll.qlSwapMaturityDate(AA111)</f>
        <v>42725</v>
      </c>
      <c r="U111" s="141">
        <f>_xll.qlVanillaSwapFairRate(AA111,_xll.ohTrigger(Trigger,Trigger3M))</f>
        <v>6.9167485548358547E-3</v>
      </c>
      <c r="V111" s="141">
        <f>_xll.qlQuoteValue(P111,_xll.ohTrigger(Trigger,Trigger3M))</f>
        <v>6.9000000000000008E-3</v>
      </c>
      <c r="W111" s="60" t="b">
        <f t="shared" si="18"/>
        <v>1</v>
      </c>
      <c r="X111" s="145">
        <f t="shared" si="19"/>
        <v>1.6748554835853934E-5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obj_003c2#0000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42443</v>
      </c>
      <c r="S112" s="136">
        <f>_xll.qlIMMdate(AH100)</f>
        <v>42445</v>
      </c>
      <c r="T112" s="136">
        <f>_xll.qlSwapMaturityDate(AA112)</f>
        <v>42809</v>
      </c>
      <c r="U112" s="141">
        <f>_xll.qlVanillaSwapFairRate(AA112,_xll.ohTrigger(Trigger,Trigger3M))</f>
        <v>8.3873016084685947E-3</v>
      </c>
      <c r="V112" s="141">
        <f>_xll.qlQuoteValue(P112,_xll.ohTrigger(Trigger,Trigger3M))</f>
        <v>8.369999999999999E-3</v>
      </c>
      <c r="W112" s="60" t="b">
        <f t="shared" si="18"/>
        <v>1</v>
      </c>
      <c r="X112" s="145">
        <f t="shared" si="19"/>
        <v>1.7301608468595769E-5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obj_003c0#0000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42534</v>
      </c>
      <c r="S113" s="136">
        <f>_xll.qlIMMdate(AH101)</f>
        <v>42536</v>
      </c>
      <c r="T113" s="136">
        <f>_xll.qlSwapMaturityDate(AA113)</f>
        <v>42907</v>
      </c>
      <c r="U113" s="141">
        <f>_xll.qlVanillaSwapFairRate(AA113,_xll.ohTrigger(Trigger,Trigger3M))</f>
        <v>1.0060840976314022E-2</v>
      </c>
      <c r="V113" s="141">
        <f>_xll.qlQuoteValue(P113,_xll.ohTrigger(Trigger,Trigger3M))</f>
        <v>0.01</v>
      </c>
      <c r="W113" s="60" t="b">
        <f t="shared" si="18"/>
        <v>1</v>
      </c>
      <c r="X113" s="145">
        <f t="shared" si="19"/>
        <v>6.0840976314022188E-5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obj_003c1#0000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42632</v>
      </c>
      <c r="S114" s="137">
        <f>_xll.qlIMMdate(AH102)</f>
        <v>42634</v>
      </c>
      <c r="T114" s="137">
        <f>_xll.qlSwapMaturityDate(AA114)</f>
        <v>42998</v>
      </c>
      <c r="U114" s="142">
        <f>_xll.qlVanillaSwapFairRate(AA114,_xll.ohTrigger(Trigger,Trigger3M))</f>
        <v>1.1724780553276094E-2</v>
      </c>
      <c r="V114" s="142">
        <f>_xll.qlQuoteValue(P114,_xll.ohTrigger(Trigger,Trigger3M))</f>
        <v>1.1650000000000001E-2</v>
      </c>
      <c r="W114" s="61" t="b">
        <f t="shared" si="18"/>
        <v>1</v>
      </c>
      <c r="X114" s="146">
        <f t="shared" si="19"/>
        <v>7.4780553276093328E-5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obj_003c4#0000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5.4179999999997694E-3</v>
      </c>
      <c r="H3" s="63">
        <f t="shared" ref="H3:H16" si="2">ROUNDDOWN(G3*10,2)/10</f>
        <v>5.0000000000000001E-3</v>
      </c>
      <c r="I3" s="92">
        <f>MAX(_xll.ohPack(Data!$N$4:INDEX(Fwd6M,MATCH(E3+1,SettlementDates,1),1)))</f>
        <v>1.0644972197373051E-2</v>
      </c>
      <c r="J3" s="63">
        <f t="shared" ref="J3:J16" si="3">IF(I3-G3&gt;1%,(QUOTIENT(I3*10000,50)+1)*0.5%,(QUOTIENT(I3*10000,10)+1)*0.1%)</f>
        <v>1.0999999999999999E-2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MIN(_xll.ohPack(Data!$N$4:INDEX(Fwd6M,MATCH(E4+1,SettlementDates,1),1)))</f>
        <v>5.4179999999997694E-3</v>
      </c>
      <c r="H4" s="64">
        <f t="shared" si="2"/>
        <v>5.0000000000000001E-3</v>
      </c>
      <c r="I4" s="93">
        <f>MAX(_xll.ohPack(Data!$N$4:INDEX(Fwd6M,MATCH(E4+1,SettlementDates,1),1)))</f>
        <v>1.6302416961990605E-2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MIN(_xll.ohPack(Data!$N$4:INDEX(Fwd6M,MATCH(E5+1,SettlementDates,1),1)))</f>
        <v>5.4179999999997694E-3</v>
      </c>
      <c r="H5" s="64">
        <f t="shared" si="2"/>
        <v>5.0000000000000001E-3</v>
      </c>
      <c r="I5" s="93">
        <f>MAX(_xll.ohPack(Data!$N$4:INDEX(Fwd6M,MATCH(E5+1,SettlementDates,1),1)))</f>
        <v>2.651540765746838E-2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MIN(_xll.ohPack(Data!$N$4:INDEX(Fwd6M,MATCH(E6+1,SettlementDates,1),1)))</f>
        <v>5.4179999999997694E-3</v>
      </c>
      <c r="H6" s="64">
        <f t="shared" si="2"/>
        <v>5.0000000000000001E-3</v>
      </c>
      <c r="I6" s="93">
        <f>MAX(_xll.ohPack(Data!$N$4:INDEX(Fwd6M,MATCH(E6+1,SettlementDates,1),1)))</f>
        <v>3.1674788431220707E-2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MIN(_xll.ohPack(Data!$N$4:INDEX(Fwd6M,MATCH(E7+1,SettlementDates,1),1)))</f>
        <v>5.4179999999997694E-3</v>
      </c>
      <c r="H7" s="64">
        <f t="shared" si="2"/>
        <v>5.0000000000000001E-3</v>
      </c>
      <c r="I7" s="93">
        <f>MAX(_xll.ohPack(Data!$N$4:INDEX(Fwd6M,MATCH(E7+1,SettlementDates,1),1)))</f>
        <v>3.1914652377394555E-2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MIN(_xll.ohPack(Data!$N$4:INDEX(Fwd6M,MATCH(E8+1,SettlementDates,1),1)))</f>
        <v>5.4179999999997694E-3</v>
      </c>
      <c r="H8" s="64">
        <f t="shared" si="2"/>
        <v>5.0000000000000001E-3</v>
      </c>
      <c r="I8" s="93">
        <f>MAX(_xll.ohPack(Data!$N$4:INDEX(Fwd6M,MATCH(E8+1,SettlementDates,1),1)))</f>
        <v>3.1914652377394555E-2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MIN(_xll.ohPack(Data!$N$4:INDEX(Fwd6M,MATCH(E9+1,SettlementDates,1),1)))</f>
        <v>5.4179999999997694E-3</v>
      </c>
      <c r="H9" s="65">
        <f t="shared" si="2"/>
        <v>5.0000000000000001E-3</v>
      </c>
      <c r="I9" s="94">
        <f>MAX(_xll.ohPack(Data!$N$4:INDEX(Fwd6M,MATCH(E9+1,SettlementDates,1),1)))</f>
        <v>3.1914652377394555E-2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MIN(_xll.ohPack(Data!$O$4:INDEX(ONFwd6M,MATCH(E10+1,SettlementDates,1),1)))</f>
        <v>4.7688216786667681E-3</v>
      </c>
      <c r="H10" s="63">
        <f t="shared" si="2"/>
        <v>4.0000000000000001E-3</v>
      </c>
      <c r="I10" s="92">
        <f>MAX(_xll.ohPack(Data!$O$4:INDEX(ONFwd6M,MATCH(E10+1,SettlementDates,1),1)))</f>
        <v>8.8406935828810873E-3</v>
      </c>
      <c r="J10" s="63">
        <f t="shared" si="3"/>
        <v>9.0000000000000011E-3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MIN(_xll.ohPack(Data!$O$4:INDEX(ONFwd6M,MATCH(E11+1,SettlementDates,1),1)))</f>
        <v>4.7688216786667681E-3</v>
      </c>
      <c r="H11" s="64">
        <f t="shared" si="2"/>
        <v>4.0000000000000001E-3</v>
      </c>
      <c r="I11" s="93">
        <f>MAX(_xll.ohPack(Data!$O$4:INDEX(ONFwd6M,MATCH(E11+1,SettlementDates,1),1)))</f>
        <v>1.5344762690814306E-2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MIN(_xll.ohPack(Data!$O$4:INDEX(ONFwd6M,MATCH(E12+1,SettlementDates,1),1)))</f>
        <v>4.7688216786667681E-3</v>
      </c>
      <c r="H12" s="64">
        <f t="shared" si="2"/>
        <v>4.0000000000000001E-3</v>
      </c>
      <c r="I12" s="93">
        <f>MAX(_xll.ohPack(Data!$O$4:INDEX(ONFwd6M,MATCH(E12+1,SettlementDates,1),1)))</f>
        <v>2.5632739856273901E-2</v>
      </c>
      <c r="J12" s="64">
        <f t="shared" si="3"/>
        <v>0.03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MIN(_xll.ohPack(Data!$O$4:INDEX(ONFwd6M,MATCH(E13+1,SettlementDates,1),1)))</f>
        <v>4.7688216786667681E-3</v>
      </c>
      <c r="H13" s="64">
        <f t="shared" si="2"/>
        <v>4.0000000000000001E-3</v>
      </c>
      <c r="I13" s="93">
        <f>MAX(_xll.ohPack(Data!$O$4:INDEX(ONFwd6M,MATCH(E13+1,SettlementDates,1),1)))</f>
        <v>3.1343226096067767E-2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MIN(_xll.ohPack(Data!$O$4:INDEX(ONFwd6M,MATCH(E14+1,SettlementDates,1),1)))</f>
        <v>4.7688216786667681E-3</v>
      </c>
      <c r="H14" s="64">
        <f t="shared" si="2"/>
        <v>4.0000000000000001E-3</v>
      </c>
      <c r="I14" s="93">
        <f>MAX(_xll.ohPack(Data!$O$4:INDEX(ONFwd6M,MATCH(E14+1,SettlementDates,1),1)))</f>
        <v>3.1660735544704721E-2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MIN(_xll.ohPack(Data!$O$4:INDEX(ONFwd6M,MATCH(E15+1,SettlementDates,1),1)))</f>
        <v>4.7688216786667681E-3</v>
      </c>
      <c r="H15" s="64">
        <f t="shared" si="2"/>
        <v>4.0000000000000001E-3</v>
      </c>
      <c r="I15" s="93">
        <f>MAX(_xll.ohPack(Data!$O$4:INDEX(ONFwd6M,MATCH(E15+1,SettlementDates,1),1)))</f>
        <v>3.1660735544704721E-2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MIN(_xll.ohPack(Data!$O$4:INDEX(ONFwd6M,MATCH(E16+1,SettlementDates,1),1)))</f>
        <v>4.7688216786667681E-3</v>
      </c>
      <c r="H16" s="65">
        <f t="shared" si="2"/>
        <v>4.0000000000000001E-3</v>
      </c>
      <c r="I16" s="94">
        <f>MAX(_xll.ohPack(Data!$O$4:INDEX(ONFwd6M,MATCH(E16+1,SettlementDates,1),1)))</f>
        <v>3.1660735544704721E-2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42286</v>
      </c>
      <c r="S23" s="124">
        <f>_xll.qlCalendarAdvance(JointCalendar,SettlementDate,N23,"mf",TRUE)</f>
        <v>42290</v>
      </c>
      <c r="T23" s="124">
        <f>_xll.qlCalendarAdvance(JointCalendar,SettlementDate,O23,"mf",TRUE)</f>
        <v>42471</v>
      </c>
      <c r="U23" s="125">
        <f>_xll.qlIndexFixing(Index6M,R23,TRUE,_xll.ohTrigger(Trigger,Trigger6M))</f>
        <v>5.7300000001212536E-3</v>
      </c>
      <c r="V23" s="125">
        <f>_xll.qlQuoteValue(P23,_xll.ohTrigger(Trigger,Trigger6M))</f>
        <v>5.7299999999999999E-3</v>
      </c>
      <c r="W23" s="123" t="b">
        <f>NOT(ISERROR(V23))</f>
        <v>1</v>
      </c>
      <c r="X23" s="144">
        <f>U23-V23</f>
        <v>1.2125370152382686E-13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42314</v>
      </c>
      <c r="S24" s="124">
        <f>_xll.qlCalendarAdvance(JointCalendar,SettlementDate,N24,"mf",TRUE)</f>
        <v>42318</v>
      </c>
      <c r="T24" s="124">
        <f>_xll.qlCalendarAdvance(JointCalendar,SettlementDate,O24,"mf",TRUE)</f>
        <v>42500</v>
      </c>
      <c r="U24" s="125">
        <f>_xll.qlIndexFixing(Index6M,R24,TRUE,_xll.ohTrigger(Trigger,Trigger6M))</f>
        <v>6.0899999998704941E-3</v>
      </c>
      <c r="V24" s="125">
        <f>_xll.qlQuoteValue(P24,_xll.ohTrigger(Trigger,Trigger6M))</f>
        <v>6.0899999999999999E-3</v>
      </c>
      <c r="W24" s="123" t="b">
        <f t="shared" ref="W24:W40" si="8">NOT(ISERROR(V24))</f>
        <v>1</v>
      </c>
      <c r="X24" s="144">
        <f t="shared" ref="X24:X40" si="9">U24-V24</f>
        <v>-1.2950578109904853E-13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42346</v>
      </c>
      <c r="S25" s="124">
        <f>_xll.qlCalendarAdvance(JointCalendar,SettlementDate,N25,"mf",TRUE)</f>
        <v>42348</v>
      </c>
      <c r="T25" s="124">
        <f>_xll.qlCalendarAdvance(JointCalendar,SettlementDate,O25,"mf",TRUE)</f>
        <v>42531</v>
      </c>
      <c r="U25" s="125">
        <f>_xll.qlIndexFixing(Index6M,R25,TRUE,_xll.ohTrigger(Trigger,Trigger6M))</f>
        <v>6.4899999999999073E-3</v>
      </c>
      <c r="V25" s="125">
        <f>_xll.qlQuoteValue(P25,_xll.ohTrigger(Trigger,Trigger6M))</f>
        <v>6.4900000000000001E-3</v>
      </c>
      <c r="W25" s="123" t="b">
        <f t="shared" si="8"/>
        <v>1</v>
      </c>
      <c r="X25" s="144">
        <f t="shared" si="9"/>
        <v>-9.280770596475918E-17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42376</v>
      </c>
      <c r="S26" s="124">
        <f>_xll.qlCalendarAdvance(JointCalendar,SettlementDate,N26,"mf",TRUE)</f>
        <v>42380</v>
      </c>
      <c r="T26" s="124">
        <f>_xll.qlCalendarAdvance(JointCalendar,SettlementDate,O26,"mf",TRUE)</f>
        <v>42562</v>
      </c>
      <c r="U26" s="125">
        <f>_xll.qlIndexFixing(Index6M,R26,TRUE,_xll.ohTrigger(Trigger,Trigger6M))</f>
        <v>6.8700000000001642E-3</v>
      </c>
      <c r="V26" s="125">
        <f>_xll.qlQuoteValue(P26,_xll.ohTrigger(Trigger,Trigger6M))</f>
        <v>6.8700000000000002E-3</v>
      </c>
      <c r="W26" s="123" t="b">
        <f t="shared" si="8"/>
        <v>1</v>
      </c>
      <c r="X26" s="144">
        <f t="shared" si="9"/>
        <v>1.6393136847980827E-16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42408</v>
      </c>
      <c r="S27" s="124">
        <f>_xll.qlCalendarAdvance(JointCalendar,SettlementDate,N27,"mf",TRUE)</f>
        <v>42410</v>
      </c>
      <c r="T27" s="124">
        <f>_xll.qlCalendarAdvance(JointCalendar,SettlementDate,O27,"mf",TRUE)</f>
        <v>42592</v>
      </c>
      <c r="U27" s="125">
        <f>_xll.qlIndexFixing(Index6M,R27,TRUE,_xll.ohTrigger(Trigger,Trigger6M))</f>
        <v>7.2799999999996435E-3</v>
      </c>
      <c r="V27" s="125">
        <f>_xll.qlQuoteValue(P27,_xll.ohTrigger(Trigger,Trigger6M))</f>
        <v>7.28E-3</v>
      </c>
      <c r="W27" s="123" t="b">
        <f t="shared" si="8"/>
        <v>1</v>
      </c>
      <c r="X27" s="144">
        <f t="shared" si="9"/>
        <v>-3.5648567431323386E-16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42437</v>
      </c>
      <c r="S28" s="124">
        <f>_xll.qlCalendarAdvance(JointCalendar,SettlementDate,N28,"mf",TRUE)</f>
        <v>42439</v>
      </c>
      <c r="T28" s="124">
        <f>_xll.qlCalendarAdvance(JointCalendar,SettlementDate,O28,"mf",TRUE)</f>
        <v>42625</v>
      </c>
      <c r="U28" s="125">
        <f>_xll.qlIndexFixing(Index6M,R28,TRUE,_xll.ohTrigger(Trigger,Trigger6M))</f>
        <v>7.6999999999997314E-3</v>
      </c>
      <c r="V28" s="125">
        <f>_xll.qlQuoteValue(P28,_xll.ohTrigger(Trigger,Trigger6M))</f>
        <v>7.7000000000000002E-3</v>
      </c>
      <c r="W28" s="123" t="b">
        <f t="shared" si="8"/>
        <v>1</v>
      </c>
      <c r="X28" s="144">
        <f t="shared" si="9"/>
        <v>-2.688821387764051E-16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42467</v>
      </c>
      <c r="S29" s="124">
        <f>_xll.qlCalendarAdvance(JointCalendar,SettlementDate,N29,"mf",TRUE)</f>
        <v>42471</v>
      </c>
      <c r="T29" s="124">
        <f>_xll.qlCalendarAdvance(JointCalendar,SettlementDate,O29,"mf",TRUE)</f>
        <v>42654</v>
      </c>
      <c r="U29" s="125">
        <f>_xll.qlIndexFixing(Index6M,R29,TRUE,_xll.ohTrigger(Trigger,Trigger6M))</f>
        <v>8.1699999983861574E-3</v>
      </c>
      <c r="V29" s="125">
        <f>_xll.qlQuoteValue(P29,_xll.ohTrigger(Trigger,Trigger6M))</f>
        <v>8.1700000000000002E-3</v>
      </c>
      <c r="W29" s="123" t="b">
        <f t="shared" si="8"/>
        <v>1</v>
      </c>
      <c r="X29" s="144">
        <f t="shared" si="9"/>
        <v>-1.6138427400003152E-12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42496</v>
      </c>
      <c r="S30" s="124">
        <f>_xll.qlCalendarAdvance(JointCalendar,SettlementDate,N30,"mf",TRUE)</f>
        <v>42500</v>
      </c>
      <c r="T30" s="124">
        <f>_xll.qlCalendarAdvance(JointCalendar,SettlementDate,O30,"mf",TRUE)</f>
        <v>42684</v>
      </c>
      <c r="U30" s="125">
        <f>_xll.qlIndexFixing(Index6M,R30,TRUE,_xll.ohTrigger(Trigger,Trigger6M))</f>
        <v>8.6299999999997143E-3</v>
      </c>
      <c r="V30" s="125">
        <f>_xll.qlQuoteValue(P30,_xll.ohTrigger(Trigger,Trigger6M))</f>
        <v>8.6300000000000005E-3</v>
      </c>
      <c r="W30" s="123" t="b">
        <f t="shared" si="8"/>
        <v>1</v>
      </c>
      <c r="X30" s="144">
        <f t="shared" si="9"/>
        <v>-2.8622937353617317E-16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42529</v>
      </c>
      <c r="S31" s="124">
        <f>_xll.qlCalendarAdvance(JointCalendar,SettlementDate,N31,"mf",TRUE)</f>
        <v>42531</v>
      </c>
      <c r="T31" s="124">
        <f>_xll.qlCalendarAdvance(JointCalendar,SettlementDate,O31,"mf",TRUE)</f>
        <v>42716</v>
      </c>
      <c r="U31" s="125">
        <f>_xll.qlIndexFixing(Index6M,R31,TRUE,_xll.ohTrigger(Trigger,Trigger6M))</f>
        <v>9.1299999999996453E-3</v>
      </c>
      <c r="V31" s="125">
        <f>_xll.qlQuoteValue(P31,_xll.ohTrigger(Trigger,Trigger6M))</f>
        <v>9.130000000000001E-3</v>
      </c>
      <c r="W31" s="123" t="b">
        <f t="shared" si="8"/>
        <v>1</v>
      </c>
      <c r="X31" s="144">
        <f t="shared" si="9"/>
        <v>-3.5561831257524545E-16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42558</v>
      </c>
      <c r="S32" s="124">
        <f>_xll.qlCalendarAdvance(JointCalendar,SettlementDate,N32,"mf",TRUE)</f>
        <v>42562</v>
      </c>
      <c r="T32" s="124">
        <f>_xll.qlCalendarAdvance(JointCalendar,SettlementDate,O32,"mf",TRUE)</f>
        <v>42745</v>
      </c>
      <c r="U32" s="125">
        <f>_xll.qlIndexFixing(Index6M,R32,TRUE,_xll.ohTrigger(Trigger,Trigger6M))</f>
        <v>9.6500000003034627E-3</v>
      </c>
      <c r="V32" s="125">
        <f>_xll.qlQuoteValue(P32,_xll.ohTrigger(Trigger,Trigger6M))</f>
        <v>9.6499999999999989E-3</v>
      </c>
      <c r="W32" s="123" t="b">
        <f t="shared" si="8"/>
        <v>1</v>
      </c>
      <c r="X32" s="144">
        <f t="shared" si="9"/>
        <v>3.0346385127000275E-13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42590</v>
      </c>
      <c r="S33" s="136">
        <f>_xll.qlCalendarAdvance(JointCalendar,SettlementDate,N33,"mf",TRUE)</f>
        <v>42592</v>
      </c>
      <c r="T33" s="136">
        <f>_xll.qlCalendarAdvance(JointCalendar,SettlementDate,O33,"mf",TRUE)</f>
        <v>42776</v>
      </c>
      <c r="U33" s="141">
        <f>_xll.qlIndexFixing(Index6M,R33,TRUE,_xll.ohTrigger(Trigger,Trigger6M))</f>
        <v>1.0136086836505243E-2</v>
      </c>
      <c r="V33" s="141" t="e">
        <f>_xll.qlQuoteValue(P33,_xll.ohTrigger(Trigger,Trigger6M))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42621</v>
      </c>
      <c r="S34" s="124">
        <f>_xll.qlCalendarAdvance(JointCalendar,SettlementDate,N34,"mf",TRUE)</f>
        <v>42625</v>
      </c>
      <c r="T34" s="124">
        <f>_xll.qlCalendarAdvance(JointCalendar,SettlementDate,O34,"mf",TRUE)</f>
        <v>42804</v>
      </c>
      <c r="U34" s="125">
        <f>_xll.qlIndexFixing(Index6M,R34,TRUE,_xll.ohTrigger(Trigger,Trigger6M))</f>
        <v>1.071000000149263E-2</v>
      </c>
      <c r="V34" s="125">
        <f>_xll.qlQuoteValue(P34,_xll.ohTrigger(Trigger,Trigger6M))</f>
        <v>1.0709999999999999E-2</v>
      </c>
      <c r="W34" s="123" t="b">
        <f t="shared" si="8"/>
        <v>1</v>
      </c>
      <c r="X34" s="144">
        <f t="shared" si="9"/>
        <v>1.4926306718399118E-12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42650</v>
      </c>
      <c r="S35" s="124">
        <f>_xll.qlCalendarAdvance(JointCalendar,SettlementDate,N35,"mf",TRUE)</f>
        <v>42654</v>
      </c>
      <c r="T35" s="124">
        <f>_xll.qlCalendarAdvance(JointCalendar,SettlementDate,O35,"mf",TRUE)</f>
        <v>42835</v>
      </c>
      <c r="U35" s="125">
        <f>_xll.qlIndexFixing(Index6M,R35,TRUE,_xll.ohTrigger(Trigger,Trigger6M))</f>
        <v>1.1249999999653598E-2</v>
      </c>
      <c r="V35" s="125">
        <f>_xll.qlQuoteValue(P35,_xll.ohTrigger(Trigger,Trigger6M))</f>
        <v>1.125E-2</v>
      </c>
      <c r="W35" s="123" t="b">
        <f t="shared" si="8"/>
        <v>1</v>
      </c>
      <c r="X35" s="144">
        <f t="shared" si="9"/>
        <v>-3.4640172674738068E-13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42682</v>
      </c>
      <c r="S36" s="136">
        <f>_xll.qlCalendarAdvance(JointCalendar,SettlementDate,N36,"mf",TRUE)</f>
        <v>42684</v>
      </c>
      <c r="T36" s="136">
        <f>_xll.qlCalendarAdvance(JointCalendar,SettlementDate,O36,"mf",TRUE)</f>
        <v>42865</v>
      </c>
      <c r="U36" s="141">
        <f>_xll.qlIndexFixing(Index6M,R36,TRUE,_xll.ohTrigger(Trigger,Trigger6M))</f>
        <v>1.1764532772817001E-2</v>
      </c>
      <c r="V36" s="141" t="e">
        <f>_xll.qlQuoteValue(P36,_xll.ohTrigger(Trigger,Trigger6M))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42712</v>
      </c>
      <c r="S37" s="136">
        <f>_xll.qlCalendarAdvance(JointCalendar,SettlementDate,N37,"mf",TRUE)</f>
        <v>42716</v>
      </c>
      <c r="T37" s="136">
        <f>_xll.qlCalendarAdvance(JointCalendar,SettlementDate,O37,"mf",TRUE)</f>
        <v>42898</v>
      </c>
      <c r="U37" s="141">
        <f>_xll.qlIndexFixing(Index6M,R37,TRUE,_xll.ohTrigger(Trigger,Trigger6M))</f>
        <v>1.2394922205510483E-2</v>
      </c>
      <c r="V37" s="141" t="e">
        <f>_xll.qlQuoteValue(P37,_xll.ohTrigger(Trigger,Trigger6M))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42741</v>
      </c>
      <c r="S38" s="136">
        <f>_xll.qlCalendarAdvance(JointCalendar,SettlementDate,N38,"mf",TRUE)</f>
        <v>42745</v>
      </c>
      <c r="T38" s="136">
        <f>_xll.qlCalendarAdvance(JointCalendar,SettlementDate,O38,"mf",TRUE)</f>
        <v>42926</v>
      </c>
      <c r="U38" s="141">
        <f>_xll.qlIndexFixing(Index6M,R38,TRUE,_xll.ohTrigger(Trigger,Trigger6M))</f>
        <v>1.2930484803140992E-2</v>
      </c>
      <c r="V38" s="141" t="e">
        <f>_xll.qlQuoteValue(P38,_xll.ohTrigger(Trigger,Trigger6M))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42774</v>
      </c>
      <c r="S39" s="136">
        <f>_xll.qlCalendarAdvance(JointCalendar,SettlementDate,N39,"mf",TRUE)</f>
        <v>42776</v>
      </c>
      <c r="T39" s="136">
        <f>_xll.qlCalendarAdvance(JointCalendar,SettlementDate,O39,"mf",TRUE)</f>
        <v>42957</v>
      </c>
      <c r="U39" s="141">
        <f>_xll.qlIndexFixing(Index6M,R39,TRUE,_xll.ohTrigger(Trigger,Trigger6M))</f>
        <v>1.3534280239999009E-2</v>
      </c>
      <c r="V39" s="141" t="e">
        <f>_xll.qlQuoteValue(P39,_xll.ohTrigger(Trigger,Trigger6M))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42802</v>
      </c>
      <c r="S40" s="137">
        <f>_xll.qlCalendarAdvance(JointCalendar,SettlementDate,N40,"mf",TRUE)</f>
        <v>42804</v>
      </c>
      <c r="T40" s="137">
        <f>_xll.qlCalendarAdvance(JointCalendar,SettlementDate,O40,"mf",TRUE)</f>
        <v>42989</v>
      </c>
      <c r="U40" s="142">
        <f>_xll.qlIndexFixing(Index6M,R40,TRUE,_xll.ohTrigger(Trigger,Trigger6M))</f>
        <v>1.4084144470780611E-2</v>
      </c>
      <c r="V40" s="142">
        <f>_xll.qlQuoteValue(P40,_xll.ohTrigger(Trigger,Trigger6M))</f>
        <v>1.376E-2</v>
      </c>
      <c r="W40" s="61" t="b">
        <f t="shared" si="8"/>
        <v>1</v>
      </c>
      <c r="X40" s="146">
        <f t="shared" si="9"/>
        <v>3.2414447078061084E-4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8.493122366881236E-3</v>
      </c>
      <c r="H3" s="63">
        <f t="shared" ref="H3:H16" si="2">ROUNDDOWN(G3*10,2)/10</f>
        <v>8.0000000000000002E-3</v>
      </c>
      <c r="I3" s="92">
        <f>MAX(_xll.ohPack(Data!$P$4:INDEX(Fwd1Y,MATCH(E3+1,SettlementDates,1),1)))</f>
        <v>1.394448227360091E-2</v>
      </c>
      <c r="J3" s="63">
        <f t="shared" ref="J3:J16" si="3">IF(I3-G3&gt;1%,(QUOTIENT(I3*10000,50)+1)*0.5%,(QUOTIENT(I3*10000,10)+1)*0.1%)</f>
        <v>1.4E-2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MIN(_xll.ohPack(Data!$P$4:INDEX(Fwd1Y,MATCH(E4+1,SettlementDates,1),1)))</f>
        <v>8.493122366881236E-3</v>
      </c>
      <c r="H4" s="64">
        <f t="shared" si="2"/>
        <v>8.0000000000000002E-3</v>
      </c>
      <c r="I4" s="93">
        <f>MAX(_xll.ohPack(Data!$P$4:INDEX(Fwd1Y,MATCH(E4+1,SettlementDates,1),1)))</f>
        <v>1.8836744677068799E-2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MIN(_xll.ohPack(Data!$P$4:INDEX(Fwd1Y,MATCH(E5+1,SettlementDates,1),1)))</f>
        <v>8.493122366881236E-3</v>
      </c>
      <c r="H5" s="64">
        <f t="shared" si="2"/>
        <v>8.0000000000000002E-3</v>
      </c>
      <c r="I5" s="93">
        <f>MAX(_xll.ohPack(Data!$P$4:INDEX(Fwd1Y,MATCH(E5+1,SettlementDates,1),1)))</f>
        <v>2.8839810577880962E-2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MIN(_xll.ohPack(Data!$P$4:INDEX(Fwd1Y,MATCH(E6+1,SettlementDates,1),1)))</f>
        <v>8.493122366881236E-3</v>
      </c>
      <c r="H6" s="64">
        <f t="shared" si="2"/>
        <v>8.0000000000000002E-3</v>
      </c>
      <c r="I6" s="93">
        <f>MAX(_xll.ohPack(Data!$P$4:INDEX(Fwd1Y,MATCH(E6+1,SettlementDates,1),1)))</f>
        <v>3.3132769770579863E-2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MIN(_xll.ohPack(Data!$P$4:INDEX(Fwd1Y,MATCH(E7+1,SettlementDates,1),1)))</f>
        <v>8.493122366881236E-3</v>
      </c>
      <c r="H7" s="64">
        <f t="shared" si="2"/>
        <v>8.0000000000000002E-3</v>
      </c>
      <c r="I7" s="93">
        <f>MAX(_xll.ohPack(Data!$P$4:INDEX(Fwd1Y,MATCH(E7+1,SettlementDates,1),1)))</f>
        <v>3.3683851084663159E-2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MIN(_xll.ohPack(Data!$P$4:INDEX(Fwd1Y,MATCH(E8+1,SettlementDates,1),1)))</f>
        <v>8.493122366881236E-3</v>
      </c>
      <c r="H8" s="64">
        <f t="shared" si="2"/>
        <v>8.0000000000000002E-3</v>
      </c>
      <c r="I8" s="93">
        <f>MAX(_xll.ohPack(Data!$P$4:INDEX(Fwd1Y,MATCH(E8+1,SettlementDates,1),1)))</f>
        <v>3.3683851084663159E-2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MIN(_xll.ohPack(Data!$P$4:INDEX(Fwd1Y,MATCH(E9+1,SettlementDates,1),1)))</f>
        <v>8.493122366881236E-3</v>
      </c>
      <c r="H9" s="65">
        <f t="shared" si="2"/>
        <v>8.0000000000000002E-3</v>
      </c>
      <c r="I9" s="94">
        <f>MAX(_xll.ohPack(Data!$P$4:INDEX(Fwd1Y,MATCH(E9+1,SettlementDates,1),1)))</f>
        <v>3.3683851084663159E-2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MIN(_xll.ohPack(Data!$Q$4:INDEX(ONFwd1Y,MATCH(E10+1,SettlementDates,1),1)))</f>
        <v>8.3594362325900562E-3</v>
      </c>
      <c r="H10" s="63">
        <f t="shared" si="2"/>
        <v>8.0000000000000002E-3</v>
      </c>
      <c r="I10" s="92">
        <f>MAX(_xll.ohPack(Data!$Q$4:INDEX(ONFwd1Y,MATCH(E10+1,SettlementDates,1),1)))</f>
        <v>8.922785648858067E-3</v>
      </c>
      <c r="J10" s="63">
        <f t="shared" si="3"/>
        <v>9.0000000000000011E-3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MIN(_xll.ohPack(Data!$Q$4:INDEX(ONFwd1Y,MATCH(E11+1,SettlementDates,1),1)))</f>
        <v>7.2908110947711435E-3</v>
      </c>
      <c r="H11" s="64">
        <f t="shared" si="2"/>
        <v>7.000000000000001E-3</v>
      </c>
      <c r="I11" s="93">
        <f>MAX(_xll.ohPack(Data!$Q$4:INDEX(ONFwd1Y,MATCH(E11+1,SettlementDates,1),1)))</f>
        <v>1.8106961244619413E-2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MIN(_xll.ohPack(Data!$Q$4:INDEX(ONFwd1Y,MATCH(E12+1,SettlementDates,1),1)))</f>
        <v>7.2908110947711435E-3</v>
      </c>
      <c r="H12" s="64">
        <f t="shared" si="2"/>
        <v>7.000000000000001E-3</v>
      </c>
      <c r="I12" s="93">
        <f>MAX(_xll.ohPack(Data!$Q$4:INDEX(ONFwd1Y,MATCH(E12+1,SettlementDates,1),1)))</f>
        <v>2.723235903019372E-2</v>
      </c>
      <c r="J12" s="64">
        <f t="shared" si="3"/>
        <v>0.03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MIN(_xll.ohPack(Data!$Q$4:INDEX(ONFwd1Y,MATCH(E13+1,SettlementDates,1),1)))</f>
        <v>7.2908110947711435E-3</v>
      </c>
      <c r="H13" s="64">
        <f t="shared" si="2"/>
        <v>7.000000000000001E-3</v>
      </c>
      <c r="I13" s="93">
        <f>MAX(_xll.ohPack(Data!$Q$4:INDEX(ONFwd1Y,MATCH(E13+1,SettlementDates,1),1)))</f>
        <v>3.2435143919586906E-2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MIN(_xll.ohPack(Data!$Q$4:INDEX(ONFwd1Y,MATCH(E14+1,SettlementDates,1),1)))</f>
        <v>7.2908110947711435E-3</v>
      </c>
      <c r="H14" s="64">
        <f t="shared" si="2"/>
        <v>7.000000000000001E-3</v>
      </c>
      <c r="I14" s="93">
        <f>MAX(_xll.ohPack(Data!$Q$4:INDEX(ONFwd1Y,MATCH(E14+1,SettlementDates,1),1)))</f>
        <v>3.3129817215385771E-2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MIN(_xll.ohPack(Data!$Q$4:INDEX(ONFwd1Y,MATCH(E15+1,SettlementDates,1),1)))</f>
        <v>7.2908110947711435E-3</v>
      </c>
      <c r="H15" s="64">
        <f t="shared" si="2"/>
        <v>7.000000000000001E-3</v>
      </c>
      <c r="I15" s="93">
        <f>MAX(_xll.ohPack(Data!$Q$4:INDEX(ONFwd1Y,MATCH(E15+1,SettlementDates,1),1)))</f>
        <v>3.3129817215385771E-2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MIN(_xll.ohPack(Data!$Q$4:INDEX(ONFwd1Y,MATCH(E16+1,SettlementDates,1),1)))</f>
        <v>7.2908110947711435E-3</v>
      </c>
      <c r="H16" s="65">
        <f t="shared" si="2"/>
        <v>7.000000000000001E-3</v>
      </c>
      <c r="I16" s="94">
        <f>MAX(_xll.ohPack(Data!$Q$4:INDEX(ONFwd1Y,MATCH(E16+1,SettlementDates,1),1)))</f>
        <v>3.3129817215385771E-2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42286</v>
      </c>
      <c r="S23" s="133">
        <f>_xll.qlCalendarAdvance(JointCalendar,SettlementDate,N23,"mf",TRUE)</f>
        <v>42290</v>
      </c>
      <c r="T23" s="133">
        <f>_xll.qlCalendarAdvance(JointCalendar,SettlementDate,O23,"mf",TRUE)</f>
        <v>42654</v>
      </c>
      <c r="U23" s="134">
        <f>_xll.qlIndexFixing(Index1Y,R23,TRUE,_xll.ohTrigger(Trigger,Trigger1Y))</f>
        <v>8.5699999999999492E-3</v>
      </c>
      <c r="V23" s="134">
        <f>_xll.qlQuoteValue(P23,_xll.ohTrigger(Trigger,Trigger1Y))</f>
        <v>8.5699999999999995E-3</v>
      </c>
      <c r="W23" s="132" t="b">
        <f>NOT(ISERROR(V23))</f>
        <v>1</v>
      </c>
      <c r="X23" s="143">
        <f>U23-V23</f>
        <v>-5.0306980803327406E-17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42314</v>
      </c>
      <c r="S24" s="124">
        <f>_xll.qlCalendarAdvance(JointCalendar,SettlementDate,N24,"mf",TRUE)</f>
        <v>42318</v>
      </c>
      <c r="T24" s="124">
        <f>_xll.qlCalendarAdvance(JointCalendar,SettlementDate,O24,"mf",TRUE)</f>
        <v>42684</v>
      </c>
      <c r="U24" s="125">
        <f>_xll.qlIndexFixing(Index1Y,R24,TRUE,_xll.ohTrigger(Trigger,Trigger1Y))</f>
        <v>8.5499999998008072E-3</v>
      </c>
      <c r="V24" s="125">
        <f>_xll.qlQuoteValue(P24,_xll.ohTrigger(Trigger,Trigger1Y))</f>
        <v>8.5500000000000003E-3</v>
      </c>
      <c r="W24" s="123" t="b">
        <f t="shared" ref="W24:W46" si="8">NOT(ISERROR(V24))</f>
        <v>1</v>
      </c>
      <c r="X24" s="144">
        <f t="shared" ref="X24:X46" si="9">U24-V24</f>
        <v>-1.9919309257598883E-13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42346</v>
      </c>
      <c r="S25" s="124">
        <f>_xll.qlCalendarAdvance(JointCalendar,SettlementDate,N25,"mf",TRUE)</f>
        <v>42348</v>
      </c>
      <c r="T25" s="124">
        <f>_xll.qlCalendarAdvance(JointCalendar,SettlementDate,O25,"mf",TRUE)</f>
        <v>42716</v>
      </c>
      <c r="U25" s="125">
        <f>_xll.qlIndexFixing(Index1Y,R25,TRUE,_xll.ohTrigger(Trigger,Trigger1Y))</f>
        <v>8.5399999999982122E-3</v>
      </c>
      <c r="V25" s="125">
        <f>_xll.qlQuoteValue(P25,_xll.ohTrigger(Trigger,Trigger1Y))</f>
        <v>8.539999999999999E-3</v>
      </c>
      <c r="W25" s="123" t="b">
        <f t="shared" si="8"/>
        <v>1</v>
      </c>
      <c r="X25" s="144">
        <f t="shared" si="9"/>
        <v>-1.7867651802561113E-15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42376</v>
      </c>
      <c r="S26" s="124">
        <f>_xll.qlCalendarAdvance(JointCalendar,SettlementDate,N26,"mf",TRUE)</f>
        <v>42380</v>
      </c>
      <c r="T26" s="124">
        <f>_xll.qlCalendarAdvance(JointCalendar,SettlementDate,O26,"mf",TRUE)</f>
        <v>42745</v>
      </c>
      <c r="U26" s="125">
        <f>_xll.qlIndexFixing(Index1Y,R26,TRUE,_xll.ohTrigger(Trigger,Trigger1Y))</f>
        <v>9.0500000002941838E-3</v>
      </c>
      <c r="V26" s="125">
        <f>_xll.qlQuoteValue(P26,_xll.ohTrigger(Trigger,Trigger1Y))</f>
        <v>9.0500000000000008E-3</v>
      </c>
      <c r="W26" s="123" t="b">
        <f t="shared" si="8"/>
        <v>1</v>
      </c>
      <c r="X26" s="144">
        <f t="shared" si="9"/>
        <v>2.9418308067352683E-13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42408</v>
      </c>
      <c r="S27" s="124">
        <f>_xll.qlCalendarAdvance(JointCalendar,SettlementDate,N27,"mf",TRUE)</f>
        <v>42410</v>
      </c>
      <c r="T27" s="124">
        <f>_xll.qlCalendarAdvance(JointCalendar,SettlementDate,O27,"mf",TRUE)</f>
        <v>42776</v>
      </c>
      <c r="U27" s="125">
        <f>_xll.qlIndexFixing(Index1Y,R27,TRUE,_xll.ohTrigger(Trigger,Trigger1Y))</f>
        <v>9.559999999618745E-3</v>
      </c>
      <c r="V27" s="125">
        <f>_xll.qlQuoteValue(P27,_xll.ohTrigger(Trigger,Trigger1Y))</f>
        <v>9.5599999999999991E-3</v>
      </c>
      <c r="W27" s="123" t="b">
        <f t="shared" si="8"/>
        <v>1</v>
      </c>
      <c r="X27" s="144">
        <f t="shared" si="9"/>
        <v>-3.8125405610323071E-13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42437</v>
      </c>
      <c r="S28" s="124">
        <f>_xll.qlCalendarAdvance(JointCalendar,SettlementDate,N28,"mf",TRUE)</f>
        <v>42439</v>
      </c>
      <c r="T28" s="124">
        <f>_xll.qlCalendarAdvance(JointCalendar,SettlementDate,O28,"mf",TRUE)</f>
        <v>42804</v>
      </c>
      <c r="U28" s="125">
        <f>_xll.qlIndexFixing(Index1Y,R28,TRUE,_xll.ohTrigger(Trigger,Trigger1Y))</f>
        <v>1.0049999999999866E-2</v>
      </c>
      <c r="V28" s="125">
        <f>_xll.qlQuoteValue(P28,_xll.ohTrigger(Trigger,Trigger1Y))</f>
        <v>1.0049999999999998E-2</v>
      </c>
      <c r="W28" s="123" t="b">
        <f t="shared" si="8"/>
        <v>1</v>
      </c>
      <c r="X28" s="144">
        <f t="shared" si="9"/>
        <v>-1.3183898417423734E-16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42467</v>
      </c>
      <c r="S29" s="136">
        <f>_xll.qlCalendarAdvance(JointCalendar,SettlementDate,N29,"mf",TRUE)</f>
        <v>42471</v>
      </c>
      <c r="T29" s="136">
        <f>_xll.qlCalendarAdvance(JointCalendar,SettlementDate,O29,"mf",TRUE)</f>
        <v>42835</v>
      </c>
      <c r="U29" s="141">
        <f>_xll.qlIndexFixing(Index1Y,R29,TRUE,_xll.ohTrigger(Trigger,Trigger1Y))</f>
        <v>1.0579753509541925E-2</v>
      </c>
      <c r="V29" s="141" t="e">
        <f>_xll.qlQuoteValue(P29,_xll.ohTrigger(Trigger,Trigger1Y))</f>
        <v>#NUM!</v>
      </c>
      <c r="W29" s="60" t="b">
        <f t="shared" si="8"/>
        <v>0</v>
      </c>
      <c r="X29" s="145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42496</v>
      </c>
      <c r="S30" s="136">
        <f>_xll.qlCalendarAdvance(JointCalendar,SettlementDate,N30,"mf",TRUE)</f>
        <v>42500</v>
      </c>
      <c r="T30" s="136">
        <f>_xll.qlCalendarAdvance(JointCalendar,SettlementDate,O30,"mf",TRUE)</f>
        <v>42865</v>
      </c>
      <c r="U30" s="141">
        <f>_xll.qlIndexFixing(Index1Y,R30,TRUE,_xll.ohTrigger(Trigger,Trigger1Y))</f>
        <v>1.106258351902969E-2</v>
      </c>
      <c r="V30" s="141" t="e">
        <f>_xll.qlQuoteValue(P30,_xll.ohTrigger(Trigger,Trigger1Y))</f>
        <v>#NUM!</v>
      </c>
      <c r="W30" s="60" t="b">
        <f t="shared" si="8"/>
        <v>0</v>
      </c>
      <c r="X30" s="145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42529</v>
      </c>
      <c r="S31" s="124">
        <f>_xll.qlCalendarAdvance(JointCalendar,SettlementDate,N31,"mf",TRUE)</f>
        <v>42531</v>
      </c>
      <c r="T31" s="124">
        <f>_xll.qlCalendarAdvance(JointCalendar,SettlementDate,O31,"mf",TRUE)</f>
        <v>42898</v>
      </c>
      <c r="U31" s="125">
        <f>_xll.qlIndexFixing(Index1Y,R31,TRUE,_xll.ohTrigger(Trigger,Trigger1Y))</f>
        <v>1.1670000000000035E-2</v>
      </c>
      <c r="V31" s="125">
        <f>_xll.qlQuoteValue(P31,_xll.ohTrigger(Trigger,Trigger1Y))</f>
        <v>1.167E-2</v>
      </c>
      <c r="W31" s="123" t="b">
        <f t="shared" si="8"/>
        <v>1</v>
      </c>
      <c r="X31" s="144">
        <f t="shared" si="9"/>
        <v>3.4694469519536142E-17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42558</v>
      </c>
      <c r="S32" s="136">
        <f>_xll.qlCalendarAdvance(JointCalendar,SettlementDate,N32,"mf",TRUE)</f>
        <v>42562</v>
      </c>
      <c r="T32" s="136">
        <f>_xll.qlCalendarAdvance(JointCalendar,SettlementDate,O32,"mf",TRUE)</f>
        <v>42926</v>
      </c>
      <c r="U32" s="141">
        <f>_xll.qlIndexFixing(Index1Y,R32,TRUE,_xll.ohTrigger(Trigger,Trigger1Y))</f>
        <v>1.2347872750868018E-2</v>
      </c>
      <c r="V32" s="141" t="e">
        <f>_xll.qlQuoteValue(P32,_xll.ohTrigger(Trigger,Trigger1Y))</f>
        <v>#NUM!</v>
      </c>
      <c r="W32" s="60" t="b">
        <f t="shared" si="8"/>
        <v>0</v>
      </c>
      <c r="X32" s="145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42590</v>
      </c>
      <c r="S33" s="136">
        <f>_xll.qlCalendarAdvance(JointCalendar,SettlementDate,N33,"mf",TRUE)</f>
        <v>42592</v>
      </c>
      <c r="T33" s="136">
        <f>_xll.qlCalendarAdvance(JointCalendar,SettlementDate,O33,"mf",TRUE)</f>
        <v>42957</v>
      </c>
      <c r="U33" s="141">
        <f>_xll.qlIndexFixing(Index1Y,R33,TRUE,_xll.ohTrigger(Trigger,Trigger1Y))</f>
        <v>1.3114635995793815E-2</v>
      </c>
      <c r="V33" s="141" t="e">
        <f>_xll.qlQuoteValue(P33,_xll.ohTrigger(Trigger,Trigger1Y))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42621</v>
      </c>
      <c r="S34" s="136">
        <f>_xll.qlCalendarAdvance(JointCalendar,SettlementDate,N34,"mf",TRUE)</f>
        <v>42625</v>
      </c>
      <c r="T34" s="136">
        <f>_xll.qlCalendarAdvance(JointCalendar,SettlementDate,O34,"mf",TRUE)</f>
        <v>42989</v>
      </c>
      <c r="U34" s="141">
        <f>_xll.qlIndexFixing(Index1Y,R34,TRUE,_xll.ohTrigger(Trigger,Trigger1Y))</f>
        <v>1.4001211275655732E-2</v>
      </c>
      <c r="V34" s="141">
        <f>_xll.qlQuoteValue(P34,_xll.ohTrigger(Trigger,Trigger1Y))</f>
        <v>1.3260000000000001E-2</v>
      </c>
      <c r="W34" s="60" t="b">
        <f t="shared" si="8"/>
        <v>1</v>
      </c>
      <c r="X34" s="145">
        <f t="shared" si="9"/>
        <v>7.4121127565573118E-4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42650</v>
      </c>
      <c r="S35" s="136">
        <f>_xll.qlCalendarAdvance(JointCalendar,SettlementDate,N35,"mf",TRUE)</f>
        <v>42654</v>
      </c>
      <c r="T35" s="136">
        <f>_xll.qlCalendarAdvance(JointCalendar,SettlementDate,O35,"mf",TRUE)</f>
        <v>43018</v>
      </c>
      <c r="U35" s="141">
        <f>_xll.qlIndexFixing(Index1Y,R35,TRUE,_xll.ohTrigger(Trigger,Trigger1Y))</f>
        <v>1.4767721065732309E-2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42682</v>
      </c>
      <c r="S36" s="136">
        <f>_xll.qlCalendarAdvance(JointCalendar,SettlementDate,N36,"mf",TRUE)</f>
        <v>42684</v>
      </c>
      <c r="T36" s="136">
        <f>_xll.qlCalendarAdvance(JointCalendar,SettlementDate,O36,"mf",TRUE)</f>
        <v>43052</v>
      </c>
      <c r="U36" s="141">
        <f>_xll.qlIndexFixing(Index1Y,R36,TRUE,_xll.ohTrigger(Trigger,Trigger1Y))</f>
        <v>1.5579288318441379E-2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42712</v>
      </c>
      <c r="S37" s="136">
        <f>_xll.qlCalendarAdvance(JointCalendar,SettlementDate,N37,"mf",TRUE)</f>
        <v>42716</v>
      </c>
      <c r="T37" s="136">
        <f>_xll.qlCalendarAdvance(JointCalendar,SettlementDate,O37,"mf",TRUE)</f>
        <v>43080</v>
      </c>
      <c r="U37" s="141">
        <f>_xll.qlIndexFixing(Index1Y,R37,TRUE,_xll.ohTrigger(Trigger,Trigger1Y))</f>
        <v>1.6401440445206531E-2</v>
      </c>
      <c r="V37" s="141">
        <f>_xll.qlQuoteValue(P37,_xll.ohTrigger(Trigger,Trigger1Y))</f>
        <v>1.4750000000000001E-2</v>
      </c>
      <c r="W37" s="60" t="b">
        <f t="shared" si="8"/>
        <v>1</v>
      </c>
      <c r="X37" s="145">
        <f t="shared" si="9"/>
        <v>1.6514404452065302E-3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42741</v>
      </c>
      <c r="S38" s="136">
        <f>_xll.qlCalendarAdvance(JointCalendar,SettlementDate,N38,"mf",TRUE)</f>
        <v>42745</v>
      </c>
      <c r="T38" s="136">
        <f>_xll.qlCalendarAdvance(JointCalendar,SettlementDate,O38,"mf",TRUE)</f>
        <v>43110</v>
      </c>
      <c r="U38" s="141">
        <f>_xll.qlIndexFixing(Index1Y,R38,TRUE,_xll.ohTrigger(Trigger,Trigger1Y))</f>
        <v>1.6644447004384846E-2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42774</v>
      </c>
      <c r="S39" s="136">
        <f>_xll.qlCalendarAdvance(JointCalendar,SettlementDate,N39,"mf",TRUE)</f>
        <v>42776</v>
      </c>
      <c r="T39" s="136">
        <f>_xll.qlCalendarAdvance(JointCalendar,SettlementDate,O39,"mf",TRUE)</f>
        <v>43143</v>
      </c>
      <c r="U39" s="141">
        <f>_xll.qlIndexFixing(Index1Y,R39,TRUE,_xll.ohTrigger(Trigger,Trigger1Y))</f>
        <v>1.693869649960765E-2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42802</v>
      </c>
      <c r="S40" s="136">
        <f>_xll.qlCalendarAdvance(JointCalendar,SettlementDate,N40,"mf",TRUE)</f>
        <v>42804</v>
      </c>
      <c r="T40" s="136">
        <f>_xll.qlCalendarAdvance(JointCalendar,SettlementDate,O40,"mf",TRUE)</f>
        <v>43171</v>
      </c>
      <c r="U40" s="141">
        <f>_xll.qlIndexFixing(Index1Y,R40,TRUE,_xll.ohTrigger(Trigger,Trigger1Y))</f>
        <v>1.7216060600098747E-2</v>
      </c>
      <c r="V40" s="141">
        <f>_xll.qlQuoteValue(P40,_xll.ohTrigger(Trigger,Trigger1Y))</f>
        <v>1.61E-2</v>
      </c>
      <c r="W40" s="60" t="b">
        <f t="shared" si="8"/>
        <v>1</v>
      </c>
      <c r="X40" s="145">
        <f t="shared" si="9"/>
        <v>1.1160606000987471E-3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42831</v>
      </c>
      <c r="S41" s="136">
        <f>_xll.qlCalendarAdvance(JointCalendar,SettlementDate,N41,"mf",TRUE)</f>
        <v>42835</v>
      </c>
      <c r="T41" s="136">
        <f>_xll.qlCalendarAdvance(JointCalendar,SettlementDate,O41,"mf",TRUE)</f>
        <v>43200</v>
      </c>
      <c r="U41" s="141">
        <f>_xll.qlIndexFixing(Index1Y,R41,TRUE,_xll.ohTrigger(Trigger,Trigger1Y))</f>
        <v>1.755822072434109E-2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42863</v>
      </c>
      <c r="S42" s="136">
        <f>_xll.qlCalendarAdvance(JointCalendar,SettlementDate,N42,"mf",TRUE)</f>
        <v>42865</v>
      </c>
      <c r="T42" s="136">
        <f>_xll.qlCalendarAdvance(JointCalendar,SettlementDate,O42,"mf",TRUE)</f>
        <v>43230</v>
      </c>
      <c r="U42" s="141">
        <f>_xll.qlIndexFixing(Index1Y,R42,TRUE,_xll.ohTrigger(Trigger,Trigger1Y))</f>
        <v>1.7913597168611638E-2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42894</v>
      </c>
      <c r="S43" s="136">
        <f>_xll.qlCalendarAdvance(JointCalendar,SettlementDate,N43,"mf",TRUE)</f>
        <v>42898</v>
      </c>
      <c r="T43" s="136">
        <f>_xll.qlCalendarAdvance(JointCalendar,SettlementDate,O43,"mf",TRUE)</f>
        <v>43262</v>
      </c>
      <c r="U43" s="141">
        <f>_xll.qlIndexFixing(Index1Y,R43,TRUE,_xll.ohTrigger(Trigger,Trigger1Y))</f>
        <v>1.8257067839528476E-2</v>
      </c>
      <c r="V43" s="141">
        <f>_xll.qlQuoteValue(P43,_xll.ohTrigger(Trigger,Trigger1Y))</f>
        <v>1.7570000000000002E-2</v>
      </c>
      <c r="W43" s="60" t="b">
        <f t="shared" si="8"/>
        <v>1</v>
      </c>
      <c r="X43" s="145">
        <f t="shared" si="9"/>
        <v>6.8706783952847406E-4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42922</v>
      </c>
      <c r="S44" s="136">
        <f>_xll.qlCalendarAdvance(JointCalendar,SettlementDate,N44,"mf",TRUE)</f>
        <v>42926</v>
      </c>
      <c r="T44" s="136">
        <f>_xll.qlCalendarAdvance(JointCalendar,SettlementDate,O44,"mf",TRUE)</f>
        <v>43291</v>
      </c>
      <c r="U44" s="141">
        <f>_xll.qlIndexFixing(Index1Y,R44,TRUE,_xll.ohTrigger(Trigger,Trigger1Y))</f>
        <v>1.8470823806205884E-2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42955</v>
      </c>
      <c r="S45" s="136">
        <f>_xll.qlCalendarAdvance(JointCalendar,SettlementDate,N45,"mf",TRUE)</f>
        <v>42957</v>
      </c>
      <c r="T45" s="136">
        <f>_xll.qlCalendarAdvance(JointCalendar,SettlementDate,O45,"mf",TRUE)</f>
        <v>43322</v>
      </c>
      <c r="U45" s="141">
        <f>_xll.qlIndexFixing(Index1Y,R45,TRUE,_xll.ohTrigger(Trigger,Trigger1Y))</f>
        <v>1.865342801862286E-2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42985</v>
      </c>
      <c r="S46" s="137">
        <f>_xll.qlCalendarAdvance(JointCalendar,SettlementDate,N46,"mf",TRUE)</f>
        <v>42989</v>
      </c>
      <c r="T46" s="137">
        <f>_xll.qlCalendarAdvance(JointCalendar,SettlementDate,O46,"mf",TRUE)</f>
        <v>43353</v>
      </c>
      <c r="U46" s="142">
        <f>_xll.qlIndexFixing(Index1Y,R46,TRUE,_xll.ohTrigger(Trigger,Trigger1Y))</f>
        <v>1.8836744677068799E-2</v>
      </c>
      <c r="V46" s="142">
        <f>_xll.qlQuoteValue(P46,_xll.ohTrigger(Trigger,Trigger1Y))</f>
        <v>1.8929999999999999E-2</v>
      </c>
      <c r="W46" s="61" t="b">
        <f t="shared" si="8"/>
        <v>1</v>
      </c>
      <c r="X46" s="146">
        <f t="shared" si="9"/>
        <v>-9.3255322931199564E-5</v>
      </c>
      <c r="Y46" s="61" t="b">
        <f>ABS(X46)&lt;=ABS('General Settings'!$D$36)</f>
        <v>1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42255</v>
      </c>
      <c r="E4" s="48">
        <f>_xll.qlInterestRateIndexValueDate(IndexON,D4)</f>
        <v>42255</v>
      </c>
      <c r="F4" s="51">
        <f>IFERROR(_xll.qlIndexFixing(IndexON,D4,TRUE,_xll.ohTrigger(RecalcTrigger,TriggerON)),NA())</f>
        <v>2.7999999999384073E-3</v>
      </c>
      <c r="H4" s="48">
        <f>EvaluationDate</f>
        <v>42255</v>
      </c>
      <c r="I4" s="48">
        <f>_xll.qlInterestRateIndexValueDate(Index1M,$H4)</f>
        <v>42257</v>
      </c>
      <c r="J4" s="51">
        <f>IFERROR(_xll.qlIndexFixing(Index1M,$H4,TRUE,_xll.ohTrigger(_xll.ohTrigger(RecalcTrigger,Trigger1M),Trigger1M)),NA())</f>
        <v>2.0329999999990633E-3</v>
      </c>
      <c r="K4" s="51">
        <f>IFERROR(_xll.qlIndexFixing(ONIndex1M,I4,TRUE,_xll.ohTrigger(RecalcTrigger,Trigger1M)),NA())</f>
        <v>1.4890718208082632E-3</v>
      </c>
      <c r="L4" s="51">
        <f>IFERROR(_xll.qlIndexFixing(Index3M,H4,TRUE,_xll.ohTrigger(RecalcTrigger,Trigger3M)),NA())</f>
        <v>3.3635560941072339E-3</v>
      </c>
      <c r="M4" s="51">
        <f>IFERROR(_xll.qlIndexFixing(ONIndex3M,I4,TRUE,_xll.ohTrigger(RecalcTrigger,Trigger3M)),NA())</f>
        <v>2.6787929083749162E-3</v>
      </c>
      <c r="N4" s="51">
        <f>IFERROR(_xll.qlIndexFixing(Index6M,$H4,TRUE,_xll.ohTrigger(RecalcTrigger,Trigger6M)),NA())</f>
        <v>5.4179999999997694E-3</v>
      </c>
      <c r="O4" s="51">
        <f>IFERROR(_xll.qlIndexFixing(ONIndex6M,I4,TRUE,_xll.ohTrigger(RecalcTrigger,Trigger6M)),NA())</f>
        <v>4.7688216786667681E-3</v>
      </c>
      <c r="P4" s="51">
        <f>IFERROR(_xll.qlIndexFixing(Index1Y,$H4,TRUE,_xll.ohTrigger(RecalcTrigger,Trigger1Y)),NA())</f>
        <v>8.6000000000000815E-3</v>
      </c>
      <c r="Q4" s="51">
        <f>IFERROR(_xll.qlIndexFixing(ONIndex1Y,I4,TRUE,_xll.ohTrigger(RecalcTrigger,Trigger1Y)),NA())</f>
        <v>8.9118302390467363E-3</v>
      </c>
    </row>
    <row r="5" spans="2:17" x14ac:dyDescent="0.2">
      <c r="B5" s="46" t="s">
        <v>20</v>
      </c>
      <c r="D5" s="49">
        <f>_xll.qlCalendarAdvance(LocalCalendar,$D4,B5,"f",FALSE)</f>
        <v>42256</v>
      </c>
      <c r="E5" s="49">
        <f>_xll.qlInterestRateIndexValueDate(IndexON,D5)</f>
        <v>42256</v>
      </c>
      <c r="F5" s="52">
        <f>IFERROR(_xll.qlIndexFixing(IndexON,D5,TRUE,_xll.ohTrigger(RecalcTrigger,TriggerON)),NA())</f>
        <v>2.3979922442141088E-3</v>
      </c>
      <c r="H5" s="49">
        <f>_xll.qlCalendarAdvance(IborCalendar,$H4,B5,"f",FALSE)</f>
        <v>42256</v>
      </c>
      <c r="I5" s="49">
        <f>_xll.qlInterestRateIndexValueDate(Index1M,$H5)</f>
        <v>42258</v>
      </c>
      <c r="J5" s="52">
        <f>IFERROR(_xll.qlIndexFixing(Index1M,$H5,TRUE,_xll.ohTrigger(RecalcTrigger,Trigger1M)),NA())</f>
        <v>2.0499892762090854E-3</v>
      </c>
      <c r="K5" s="52">
        <f>IFERROR(_xll.qlIndexFixing(ONIndex1M,I5,TRUE,_xll.ohTrigger(RecalcTrigger,Trigger1M)),NA())</f>
        <v>1.514039930654576E-3</v>
      </c>
      <c r="L5" s="52">
        <f>IFERROR(_xll.qlIndexFixing(Index3M,H5,TRUE,_xll.ohTrigger(RecalcTrigger,Trigger3M)),NA())</f>
        <v>3.3796543629333472E-3</v>
      </c>
      <c r="M5" s="52">
        <f>IFERROR(_xll.qlIndexFixing(ONIndex3M,I5,TRUE,_xll.ohTrigger(RecalcTrigger,Trigger3M)),NA())</f>
        <v>2.6813653462376408E-3</v>
      </c>
      <c r="N5" s="52">
        <f>IFERROR(_xll.qlIndexFixing(Index6M,$H5,TRUE,_xll.ohTrigger(RecalcTrigger,Trigger6M)),NA())</f>
        <v>5.4259065793874593E-3</v>
      </c>
      <c r="O5" s="52">
        <f>IFERROR(_xll.qlIndexFixing(ONIndex6M,I5,TRUE,_xll.ohTrigger(RecalcTrigger,Trigger6M)),NA())</f>
        <v>4.7696229276006363E-3</v>
      </c>
      <c r="P5" s="52">
        <f>IFERROR(_xll.qlIndexFixing(Index1Y,$H5,TRUE,_xll.ohTrigger(RecalcTrigger,Trigger1Y)),NA())</f>
        <v>8.5989374589050364E-3</v>
      </c>
      <c r="Q5" s="52">
        <f>IFERROR(_xll.qlIndexFixing(ONIndex1Y,I5,TRUE,_xll.ohTrigger(RecalcTrigger,Trigger1Y)),NA())</f>
        <v>8.9117870616650663E-3</v>
      </c>
    </row>
    <row r="6" spans="2:17" x14ac:dyDescent="0.2">
      <c r="B6" s="46" t="s">
        <v>20</v>
      </c>
      <c r="D6" s="49">
        <f>_xll.qlCalendarAdvance(LocalCalendar,$D5,B6,"f",FALSE)</f>
        <v>42257</v>
      </c>
      <c r="E6" s="49">
        <f>_xll.qlInterestRateIndexValueDate(IndexON,D6)</f>
        <v>42257</v>
      </c>
      <c r="F6" s="52">
        <f>IFERROR(_xll.qlIndexFixing(IndexON,D6,TRUE,_xll.ohTrigger(RecalcTrigger,TriggerON)),NA())</f>
        <v>1.9864137933733872E-3</v>
      </c>
      <c r="H6" s="49">
        <f>_xll.qlCalendarAdvance(IborCalendar,$H5,B6,"f",FALSE)</f>
        <v>42257</v>
      </c>
      <c r="I6" s="49">
        <f>_xll.qlInterestRateIndexValueDate(Index1M,$H6)</f>
        <v>42261</v>
      </c>
      <c r="J6" s="52">
        <f>IFERROR(_xll.qlIndexFixing(Index1M,$H6,TRUE,_xll.ohTrigger(RecalcTrigger,Trigger1M)),NA())</f>
        <v>2.117557778122503E-3</v>
      </c>
      <c r="K6" s="52">
        <f>IFERROR(_xll.qlIndexFixing(ONIndex1M,I6,TRUE,_xll.ohTrigger(RecalcTrigger,Trigger1M)),NA())</f>
        <v>1.5639570530634472E-3</v>
      </c>
      <c r="L6" s="52">
        <f>IFERROR(_xll.qlIndexFixing(Index3M,H6,TRUE,_xll.ohTrigger(RecalcTrigger,Trigger3M)),NA())</f>
        <v>3.4287465756125367E-3</v>
      </c>
      <c r="M6" s="52">
        <f>IFERROR(_xll.qlIndexFixing(ONIndex3M,I6,TRUE,_xll.ohTrigger(RecalcTrigger,Trigger3M)),NA())</f>
        <v>2.6864503083690039E-3</v>
      </c>
      <c r="N6" s="52">
        <f>IFERROR(_xll.qlIndexFixing(Index6M,$H6,TRUE,_xll.ohTrigger(RecalcTrigger,Trigger6M)),NA())</f>
        <v>5.4498223519625294E-3</v>
      </c>
      <c r="O6" s="52">
        <f>IFERROR(_xll.qlIndexFixing(ONIndex6M,I6,TRUE,_xll.ohTrigger(RecalcTrigger,Trigger6M)),NA())</f>
        <v>4.7710358521513285E-3</v>
      </c>
      <c r="P6" s="52">
        <f>IFERROR(_xll.qlIndexFixing(Index1Y,$H6,TRUE,_xll.ohTrigger(RecalcTrigger,Trigger1Y)),NA())</f>
        <v>8.5950385844440046E-3</v>
      </c>
      <c r="Q6" s="52">
        <f>IFERROR(_xll.qlIndexFixing(ONIndex1Y,I6,TRUE,_xll.ohTrigger(RecalcTrigger,Trigger1Y)),NA())</f>
        <v>8.9110389014113167E-3</v>
      </c>
    </row>
    <row r="7" spans="2:17" x14ac:dyDescent="0.2">
      <c r="B7" s="46" t="s">
        <v>20</v>
      </c>
      <c r="D7" s="49">
        <f>_xll.qlCalendarAdvance(LocalCalendar,$D6,B7,"f",FALSE)</f>
        <v>42258</v>
      </c>
      <c r="E7" s="49">
        <f>_xll.qlInterestRateIndexValueDate(IndexON,D7)</f>
        <v>42258</v>
      </c>
      <c r="F7" s="52">
        <f>IFERROR(_xll.qlIndexFixing(IndexON,D7,TRUE,_xll.ohTrigger(RecalcTrigger,TriggerON)),NA())</f>
        <v>1.4583897848829963E-3</v>
      </c>
      <c r="H7" s="49">
        <f>_xll.qlCalendarAdvance(IborCalendar,$H6,B7,"f",FALSE)</f>
        <v>42258</v>
      </c>
      <c r="I7" s="49">
        <f>_xll.qlInterestRateIndexValueDate(Index1M,$H7)</f>
        <v>42262</v>
      </c>
      <c r="J7" s="52">
        <f>IFERROR(_xll.qlIndexFixing(Index1M,$H7,TRUE,_xll.ohTrigger(RecalcTrigger,Trigger1M)),NA())</f>
        <v>2.1480424745217164E-3</v>
      </c>
      <c r="K7" s="52">
        <f>IFERROR(_xll.qlIndexFixing(ONIndex1M,I7,TRUE,_xll.ohTrigger(RecalcTrigger,Trigger1M)),NA())</f>
        <v>1.6013996751063075E-3</v>
      </c>
      <c r="L7" s="52">
        <f>IFERROR(_xll.qlIndexFixing(Index3M,H7,TRUE,_xll.ohTrigger(RecalcTrigger,Trigger3M)),NA())</f>
        <v>3.4453445410752462E-3</v>
      </c>
      <c r="M7" s="52">
        <f>IFERROR(_xll.qlIndexFixing(ONIndex3M,I7,TRUE,_xll.ohTrigger(RecalcTrigger,Trigger3M)),NA())</f>
        <v>2.6902790085259198E-3</v>
      </c>
      <c r="N7" s="52">
        <f>IFERROR(_xll.qlIndexFixing(Index6M,$H7,TRUE,_xll.ohTrigger(RecalcTrigger,Trigger6M)),NA())</f>
        <v>5.4578770805964964E-3</v>
      </c>
      <c r="O7" s="52">
        <f>IFERROR(_xll.qlIndexFixing(ONIndex6M,I7,TRUE,_xll.ohTrigger(RecalcTrigger,Trigger6M)),NA())</f>
        <v>4.7721429388936087E-3</v>
      </c>
      <c r="P7" s="52">
        <f>IFERROR(_xll.qlIndexFixing(Index1Y,$H7,TRUE,_xll.ohTrigger(RecalcTrigger,Trigger1Y)),NA())</f>
        <v>8.5936372006677683E-3</v>
      </c>
      <c r="Q7" s="52">
        <f>IFERROR(_xll.qlIndexFixing(ONIndex1Y,I7,TRUE,_xll.ohTrigger(RecalcTrigger,Trigger1Y)),NA())</f>
        <v>8.9106432325536389E-3</v>
      </c>
    </row>
    <row r="8" spans="2:17" x14ac:dyDescent="0.2">
      <c r="B8" s="46" t="s">
        <v>20</v>
      </c>
      <c r="D8" s="49">
        <f>_xll.qlCalendarAdvance(LocalCalendar,$D7,B8,"f",FALSE)</f>
        <v>42261</v>
      </c>
      <c r="E8" s="49">
        <f>_xll.qlInterestRateIndexValueDate(IndexON,D8)</f>
        <v>42261</v>
      </c>
      <c r="F8" s="52">
        <f>IFERROR(_xll.qlIndexFixing(IndexON,D8,TRUE,_xll.ohTrigger(RecalcTrigger,TriggerON)),NA())</f>
        <v>1.2254801173039453E-3</v>
      </c>
      <c r="H8" s="49">
        <f>_xll.qlCalendarAdvance(IborCalendar,$H7,B8,"f",FALSE)</f>
        <v>42261</v>
      </c>
      <c r="I8" s="49">
        <f>_xll.qlInterestRateIndexValueDate(Index1M,$H8)</f>
        <v>42263</v>
      </c>
      <c r="J8" s="52">
        <f>IFERROR(_xll.qlIndexFixing(Index1M,$H8,TRUE,_xll.ohTrigger(RecalcTrigger,Trigger1M)),NA())</f>
        <v>2.1775768423477615E-3</v>
      </c>
      <c r="K8" s="52">
        <f>IFERROR(_xll.qlIndexFixing(ONIndex1M,I8,TRUE,_xll.ohTrigger(RecalcTrigger,Trigger1M)),NA())</f>
        <v>1.646330826625686E-3</v>
      </c>
      <c r="L8" s="52">
        <f>IFERROR(_xll.qlIndexFixing(Index3M,H8,TRUE,_xll.ohTrigger(RecalcTrigger,Trigger3M)),NA())</f>
        <v>3.4620434997034346E-3</v>
      </c>
      <c r="M8" s="52">
        <f>IFERROR(_xll.qlIndexFixing(ONIndex3M,I8,TRUE,_xll.ohTrigger(RecalcTrigger,Trigger3M)),NA())</f>
        <v>2.6948734486342829E-3</v>
      </c>
      <c r="N8" s="52">
        <f>IFERROR(_xll.qlIndexFixing(Index6M,$H8,TRUE,_xll.ohTrigger(RecalcTrigger,Trigger6M)),NA())</f>
        <v>5.4659819414892476E-3</v>
      </c>
      <c r="O8" s="52">
        <f>IFERROR(_xll.qlIndexFixing(ONIndex6M,I8,TRUE,_xll.ohTrigger(RecalcTrigger,Trigger6M)),NA())</f>
        <v>4.7734714430003322E-3</v>
      </c>
      <c r="P8" s="52">
        <f>IFERROR(_xll.qlIndexFixing(Index1Y,$H8,TRUE,_xll.ohTrigger(RecalcTrigger,Trigger1Y)),NA())</f>
        <v>8.5922490948167392E-3</v>
      </c>
      <c r="Q8" s="52">
        <f>IFERROR(_xll.qlIndexFixing(ONIndex1Y,I8,TRUE,_xll.ohTrigger(RecalcTrigger,Trigger1Y)),NA())</f>
        <v>8.9101684299563999E-3</v>
      </c>
    </row>
    <row r="9" spans="2:17" x14ac:dyDescent="0.2">
      <c r="B9" s="46" t="s">
        <v>20</v>
      </c>
      <c r="D9" s="49">
        <f>_xll.qlCalendarAdvance(LocalCalendar,$D8,B9,"f",FALSE)</f>
        <v>42262</v>
      </c>
      <c r="E9" s="49">
        <f>_xll.qlInterestRateIndexValueDate(IndexON,D9)</f>
        <v>42262</v>
      </c>
      <c r="F9" s="52">
        <f>IFERROR(_xll.qlIndexFixing(IndexON,D9,TRUE,_xll.ohTrigger(RecalcTrigger,TriggerON)),NA())</f>
        <v>1.2565910283512949E-3</v>
      </c>
      <c r="H9" s="49">
        <f>_xll.qlCalendarAdvance(IborCalendar,$H8,B9,"f",FALSE)</f>
        <v>42262</v>
      </c>
      <c r="I9" s="49">
        <f>_xll.qlInterestRateIndexValueDate(Index1M,$H9)</f>
        <v>42264</v>
      </c>
      <c r="J9" s="52">
        <f>IFERROR(_xll.qlIndexFixing(Index1M,$H9,TRUE,_xll.ohTrigger(RecalcTrigger,Trigger1M)),NA())</f>
        <v>2.2249666911489108E-3</v>
      </c>
      <c r="K9" s="52">
        <f>IFERROR(_xll.qlIndexFixing(ONIndex1M,I9,TRUE,_xll.ohTrigger(RecalcTrigger,Trigger1M)),NA())</f>
        <v>1.6972218476229983E-3</v>
      </c>
      <c r="L9" s="52">
        <f>IFERROR(_xll.qlIndexFixing(Index3M,H9,TRUE,_xll.ohTrigger(RecalcTrigger,Trigger3M)),NA())</f>
        <v>3.4788339671163486E-3</v>
      </c>
      <c r="M9" s="52">
        <f>IFERROR(_xll.qlIndexFixing(ONIndex3M,I9,TRUE,_xll.ohTrigger(RecalcTrigger,Trigger3M)),NA())</f>
        <v>2.7002336289339013E-3</v>
      </c>
      <c r="N9" s="52">
        <f>IFERROR(_xll.qlIndexFixing(Index6M,$H9,TRUE,_xll.ohTrigger(RecalcTrigger,Trigger6M)),NA())</f>
        <v>5.4741421727957469E-3</v>
      </c>
      <c r="O9" s="52">
        <f>IFERROR(_xll.qlIndexFixing(ONIndex6M,I9,TRUE,_xll.ohTrigger(RecalcTrigger,Trigger6M)),NA())</f>
        <v>4.7750213644714989E-3</v>
      </c>
      <c r="P9" s="52">
        <f>IFERROR(_xll.qlIndexFixing(Index1Y,$H9,TRUE,_xll.ohTrigger(RecalcTrigger,Trigger1Y)),NA())</f>
        <v>8.5903610789105269E-3</v>
      </c>
      <c r="Q9" s="52">
        <f>IFERROR(_xll.qlIndexFixing(ONIndex1Y,I9,TRUE,_xll.ohTrigger(RecalcTrigger,Trigger1Y)),NA())</f>
        <v>8.9096144935396637E-3</v>
      </c>
    </row>
    <row r="10" spans="2:17" x14ac:dyDescent="0.2">
      <c r="B10" s="46" t="s">
        <v>20</v>
      </c>
      <c r="D10" s="49">
        <f>_xll.qlCalendarAdvance(LocalCalendar,$D9,B10,"f",FALSE)</f>
        <v>42263</v>
      </c>
      <c r="E10" s="49">
        <f>_xll.qlInterestRateIndexValueDate(IndexON,D10)</f>
        <v>42263</v>
      </c>
      <c r="F10" s="52">
        <f>IFERROR(_xll.qlIndexFixing(IndexON,D10,TRUE,_xll.ohTrigger(RecalcTrigger,TriggerON)),NA())</f>
        <v>1.3762396191463466E-3</v>
      </c>
      <c r="H10" s="49">
        <f>_xll.qlCalendarAdvance(IborCalendar,$H9,B10,"f",FALSE)</f>
        <v>42263</v>
      </c>
      <c r="I10" s="49">
        <f>_xll.qlInterestRateIndexValueDate(Index1M,$H10)</f>
        <v>42265</v>
      </c>
      <c r="J10" s="52">
        <f>IFERROR(_xll.qlIndexFixing(Index1M,$H10,TRUE,_xll.ohTrigger(RecalcTrigger,Trigger1M)),NA())</f>
        <v>2.2419801485305409E-3</v>
      </c>
      <c r="K10" s="52">
        <f>IFERROR(_xll.qlIndexFixing(ONIndex1M,I10,TRUE,_xll.ohTrigger(RecalcTrigger,Trigger1M)),NA())</f>
        <v>1.796458699292458E-3</v>
      </c>
      <c r="L10" s="52">
        <f>IFERROR(_xll.qlIndexFixing(Index3M,H10,TRUE,_xll.ohTrigger(RecalcTrigger,Trigger3M)),NA())</f>
        <v>3.4957068120573583E-3</v>
      </c>
      <c r="M10" s="52">
        <f>IFERROR(_xll.qlIndexFixing(ONIndex3M,I10,TRUE,_xll.ohTrigger(RecalcTrigger,Trigger3M)),NA())</f>
        <v>2.7135269096500991E-3</v>
      </c>
      <c r="N10" s="52">
        <f>IFERROR(_xll.qlIndexFixing(Index6M,$H10,TRUE,_xll.ohTrigger(RecalcTrigger,Trigger6M)),NA())</f>
        <v>5.4823630127614374E-3</v>
      </c>
      <c r="O10" s="52">
        <f>IFERROR(_xll.qlIndexFixing(ONIndex6M,I10,TRUE,_xll.ohTrigger(RecalcTrigger,Trigger6M)),NA())</f>
        <v>4.7789227029770842E-3</v>
      </c>
      <c r="P10" s="52">
        <f>IFERROR(_xll.qlIndexFixing(Index1Y,$H10,TRUE,_xll.ohTrigger(RecalcTrigger,Trigger1Y)),NA())</f>
        <v>8.5892786031505873E-3</v>
      </c>
      <c r="Q10" s="52">
        <f>IFERROR(_xll.qlIndexFixing(ONIndex1Y,I10,TRUE,_xll.ohTrigger(RecalcTrigger,Trigger1Y)),NA())</f>
        <v>8.9084632789759866E-3</v>
      </c>
    </row>
    <row r="11" spans="2:17" x14ac:dyDescent="0.2">
      <c r="B11" s="46" t="s">
        <v>20</v>
      </c>
      <c r="D11" s="49">
        <f>_xll.qlCalendarAdvance(LocalCalendar,$D10,B11,"f",FALSE)</f>
        <v>42264</v>
      </c>
      <c r="E11" s="49">
        <f>_xll.qlInterestRateIndexValueDate(IndexON,D11)</f>
        <v>42264</v>
      </c>
      <c r="F11" s="52">
        <f>IFERROR(_xll.qlIndexFixing(IndexON,D11,TRUE,_xll.ohTrigger(RecalcTrigger,TriggerON)),NA())</f>
        <v>1.5636632992421795E-3</v>
      </c>
      <c r="H11" s="49">
        <f>_xll.qlCalendarAdvance(IborCalendar,$H10,B11,"f",FALSE)</f>
        <v>42264</v>
      </c>
      <c r="I11" s="49">
        <f>_xll.qlInterestRateIndexValueDate(Index1M,$H11)</f>
        <v>42268</v>
      </c>
      <c r="J11" s="52">
        <f>IFERROR(_xll.qlIndexFixing(Index1M,$H11,TRUE,_xll.ohTrigger(RecalcTrigger,Trigger1M)),NA())</f>
        <v>2.3056836039865303E-3</v>
      </c>
      <c r="K11" s="52">
        <f>IFERROR(_xll.qlIndexFixing(ONIndex1M,I11,TRUE,_xll.ohTrigger(RecalcTrigger,Trigger1M)),NA())</f>
        <v>1.8900661446341616E-3</v>
      </c>
      <c r="L11" s="52">
        <f>IFERROR(_xll.qlIndexFixing(Index3M,H11,TRUE,_xll.ohTrigger(RecalcTrigger,Trigger3M)),NA())</f>
        <v>3.5467291804228171E-3</v>
      </c>
      <c r="M11" s="52">
        <f>IFERROR(_xll.qlIndexFixing(ONIndex3M,I11,TRUE,_xll.ohTrigger(RecalcTrigger,Trigger3M)),NA())</f>
        <v>2.7293317515653115E-3</v>
      </c>
      <c r="N11" s="52">
        <f>IFERROR(_xll.qlIndexFixing(Index6M,$H11,TRUE,_xll.ohTrigger(RecalcTrigger,Trigger6M)),NA())</f>
        <v>5.5074415684625566E-3</v>
      </c>
      <c r="O11" s="52">
        <f>IFERROR(_xll.qlIndexFixing(ONIndex6M,I11,TRUE,_xll.ohTrigger(RecalcTrigger,Trigger6M)),NA())</f>
        <v>4.7834352238407263E-3</v>
      </c>
      <c r="P11" s="52">
        <f>IFERROR(_xll.qlIndexFixing(Index1Y,$H11,TRUE,_xll.ohTrigger(RecalcTrigger,Trigger1Y)),NA())</f>
        <v>8.5856061538203323E-3</v>
      </c>
      <c r="Q11" s="52">
        <f>IFERROR(_xll.qlIndexFixing(ONIndex1Y,I11,TRUE,_xll.ohTrigger(RecalcTrigger,Trigger1Y)),NA())</f>
        <v>8.9066074104771076E-3</v>
      </c>
    </row>
    <row r="12" spans="2:17" x14ac:dyDescent="0.2">
      <c r="B12" s="46" t="s">
        <v>20</v>
      </c>
      <c r="D12" s="49">
        <f>_xll.qlCalendarAdvance(LocalCalendar,$D11,B12,"f",FALSE)</f>
        <v>42265</v>
      </c>
      <c r="E12" s="49">
        <f>_xll.qlInterestRateIndexValueDate(IndexON,D12)</f>
        <v>42265</v>
      </c>
      <c r="F12" s="52">
        <f>IFERROR(_xll.qlIndexFixing(IndexON,D12,TRUE,_xll.ohTrigger(RecalcTrigger,TriggerON)),NA())</f>
        <v>1.8599180564482509E-3</v>
      </c>
      <c r="H12" s="49">
        <f>_xll.qlCalendarAdvance(IborCalendar,$H11,B12,"f",FALSE)</f>
        <v>42265</v>
      </c>
      <c r="I12" s="49">
        <f>_xll.qlInterestRateIndexValueDate(Index1M,$H12)</f>
        <v>42269</v>
      </c>
      <c r="J12" s="52">
        <f>IFERROR(_xll.qlIndexFixing(Index1M,$H12,TRUE,_xll.ohTrigger(RecalcTrigger,Trigger1M)),NA())</f>
        <v>2.327481709024859E-3</v>
      </c>
      <c r="K12" s="52">
        <f>IFERROR(_xll.qlIndexFixing(ONIndex1M,I12,TRUE,_xll.ohTrigger(RecalcTrigger,Trigger1M)),NA())</f>
        <v>1.9340686061486423E-3</v>
      </c>
      <c r="L12" s="52">
        <f>IFERROR(_xll.qlIndexFixing(Index3M,H12,TRUE,_xll.ohTrigger(RecalcTrigger,Trigger3M)),NA())</f>
        <v>3.5638411030937478E-3</v>
      </c>
      <c r="M12" s="52">
        <f>IFERROR(_xll.qlIndexFixing(ONIndex3M,I12,TRUE,_xll.ohTrigger(RecalcTrigger,Trigger3M)),NA())</f>
        <v>2.7385206329810785E-3</v>
      </c>
      <c r="N12" s="52">
        <f>IFERROR(_xll.qlIndexFixing(Index6M,$H12,TRUE,_xll.ohTrigger(RecalcTrigger,Trigger6M)),NA())</f>
        <v>5.5159572273908953E-3</v>
      </c>
      <c r="O12" s="52">
        <f>IFERROR(_xll.qlIndexFixing(ONIndex6M,I12,TRUE,_xll.ohTrigger(RecalcTrigger,Trigger6M)),NA())</f>
        <v>4.7860922321341093E-3</v>
      </c>
      <c r="P12" s="52">
        <f>IFERROR(_xll.qlIndexFixing(Index1Y,$H12,TRUE,_xll.ohTrigger(RecalcTrigger,Trigger1Y)),NA())</f>
        <v>8.5843567669527075E-3</v>
      </c>
      <c r="Q12" s="52">
        <f>IFERROR(_xll.qlIndexFixing(ONIndex1Y,I12,TRUE,_xll.ohTrigger(RecalcTrigger,Trigger1Y)),NA())</f>
        <v>8.9056578052826296E-3</v>
      </c>
    </row>
    <row r="13" spans="2:17" x14ac:dyDescent="0.2">
      <c r="B13" s="46" t="s">
        <v>20</v>
      </c>
      <c r="D13" s="49">
        <f>_xll.qlCalendarAdvance(LocalCalendar,$D12,B13,"f",FALSE)</f>
        <v>42268</v>
      </c>
      <c r="E13" s="49">
        <f>_xll.qlInterestRateIndexValueDate(IndexON,D13)</f>
        <v>42268</v>
      </c>
      <c r="F13" s="52">
        <f>IFERROR(_xll.qlIndexFixing(IndexON,D13,TRUE,_xll.ohTrigger(RecalcTrigger,TriggerON)),NA())</f>
        <v>2.0360258732576852E-3</v>
      </c>
      <c r="H13" s="49">
        <f>_xll.qlCalendarAdvance(IborCalendar,$H12,B13,"f",FALSE)</f>
        <v>42268</v>
      </c>
      <c r="I13" s="49">
        <f>_xll.qlInterestRateIndexValueDate(Index1M,$H13)</f>
        <v>42270</v>
      </c>
      <c r="J13" s="52">
        <f>IFERROR(_xll.qlIndexFixing(Index1M,$H13,TRUE,_xll.ohTrigger(RecalcTrigger,Trigger1M)),NA())</f>
        <v>2.3481440491091021E-3</v>
      </c>
      <c r="K13" s="52">
        <f>IFERROR(_xll.qlIndexFixing(ONIndex1M,I13,TRUE,_xll.ohTrigger(RecalcTrigger,Trigger1M)),NA())</f>
        <v>1.9763876211609244E-3</v>
      </c>
      <c r="L13" s="52">
        <f>IFERROR(_xll.qlIndexFixing(Index3M,H13,TRUE,_xll.ohTrigger(RecalcTrigger,Trigger3M)),NA())</f>
        <v>3.5809901863390762E-3</v>
      </c>
      <c r="M13" s="52">
        <f>IFERROR(_xll.qlIndexFixing(ONIndex3M,I13,TRUE,_xll.ohTrigger(RecalcTrigger,Trigger3M)),NA())</f>
        <v>2.7484752546680369E-3</v>
      </c>
      <c r="N13" s="52">
        <f>IFERROR(_xll.qlIndexFixing(Index6M,$H13,TRUE,_xll.ohTrigger(RecalcTrigger,Trigger6M)),NA())</f>
        <v>5.5245596876229621E-3</v>
      </c>
      <c r="O13" s="52">
        <f>IFERROR(_xll.qlIndexFixing(ONIndex6M,I13,TRUE,_xll.ohTrigger(RecalcTrigger,Trigger6M)),NA())</f>
        <v>4.7889706577919355E-3</v>
      </c>
      <c r="P13" s="52">
        <f>IFERROR(_xll.qlIndexFixing(Index1Y,$H13,TRUE,_xll.ohTrigger(RecalcTrigger,Trigger1Y)),NA())</f>
        <v>8.5831403416955724E-3</v>
      </c>
      <c r="Q13" s="52">
        <f>IFERROR(_xll.qlIndexFixing(ONIndex1Y,I13,TRUE,_xll.ohTrigger(RecalcTrigger,Trigger1Y)),NA())</f>
        <v>8.9046290663485905E-3</v>
      </c>
    </row>
    <row r="14" spans="2:17" x14ac:dyDescent="0.2">
      <c r="B14" s="46" t="s">
        <v>20</v>
      </c>
      <c r="D14" s="49">
        <f>_xll.qlCalendarAdvance(LocalCalendar,$D13,B14,"f",FALSE)</f>
        <v>42269</v>
      </c>
      <c r="E14" s="49">
        <f>_xll.qlInterestRateIndexValueDate(IndexON,D14)</f>
        <v>42269</v>
      </c>
      <c r="F14" s="52">
        <f>IFERROR(_xll.qlIndexFixing(IndexON,D14,TRUE,_xll.ohTrigger(RecalcTrigger,TriggerON)),NA())</f>
        <v>2.0640206358457647E-3</v>
      </c>
      <c r="H14" s="49">
        <f>_xll.qlCalendarAdvance(IborCalendar,$H13,B14,"f",FALSE)</f>
        <v>42269</v>
      </c>
      <c r="I14" s="49">
        <f>_xll.qlInterestRateIndexValueDate(Index1M,$H14)</f>
        <v>42271</v>
      </c>
      <c r="J14" s="52">
        <f>IFERROR(_xll.qlIndexFixing(Index1M,$H14,TRUE,_xll.ohTrigger(RecalcTrigger,Trigger1M)),NA())</f>
        <v>2.380987009226454E-3</v>
      </c>
      <c r="K14" s="52">
        <f>IFERROR(_xll.qlIndexFixing(ONIndex1M,I14,TRUE,_xll.ohTrigger(RecalcTrigger,Trigger1M)),NA())</f>
        <v>2.0170231892713275E-3</v>
      </c>
      <c r="L14" s="52">
        <f>IFERROR(_xll.qlIndexFixing(Index3M,H14,TRUE,_xll.ohTrigger(RecalcTrigger,Trigger3M)),NA())</f>
        <v>3.5981673863074203E-3</v>
      </c>
      <c r="M14" s="52">
        <f>IFERROR(_xll.qlIndexFixing(ONIndex3M,I14,TRUE,_xll.ohTrigger(RecalcTrigger,Trigger3M)),NA())</f>
        <v>2.7591956168659948E-3</v>
      </c>
      <c r="N14" s="52">
        <f>IFERROR(_xll.qlIndexFixing(Index6M,$H14,TRUE,_xll.ohTrigger(RecalcTrigger,Trigger6M)),NA())</f>
        <v>5.5332541879865886E-3</v>
      </c>
      <c r="O14" s="52">
        <f>IFERROR(_xll.qlIndexFixing(ONIndex6M,I14,TRUE,_xll.ohTrigger(RecalcTrigger,Trigger6M)),NA())</f>
        <v>4.792070500814205E-3</v>
      </c>
      <c r="P14" s="52">
        <f>IFERROR(_xll.qlIndexFixing(Index1Y,$H14,TRUE,_xll.ohTrigger(RecalcTrigger,Trigger1Y)),NA())</f>
        <v>8.5818961907896396E-3</v>
      </c>
      <c r="Q14" s="52">
        <f>IFERROR(_xll.qlIndexFixing(ONIndex1Y,I14,TRUE,_xll.ohTrigger(RecalcTrigger,Trigger1Y)),NA())</f>
        <v>8.9035211935950542E-3</v>
      </c>
    </row>
    <row r="15" spans="2:17" x14ac:dyDescent="0.2">
      <c r="B15" s="46" t="s">
        <v>20</v>
      </c>
      <c r="D15" s="49">
        <f>_xll.qlCalendarAdvance(LocalCalendar,$D14,B15,"f",FALSE)</f>
        <v>42270</v>
      </c>
      <c r="E15" s="49">
        <f>_xll.qlInterestRateIndexValueDate(IndexON,D15)</f>
        <v>42270</v>
      </c>
      <c r="F15" s="52">
        <f>IFERROR(_xll.qlIndexFixing(IndexON,D15,TRUE,_xll.ohTrigger(RecalcTrigger,TriggerON)),NA())</f>
        <v>2.0559770130379462E-3</v>
      </c>
      <c r="H15" s="49">
        <f>_xll.qlCalendarAdvance(IborCalendar,$H14,B15,"f",FALSE)</f>
        <v>42270</v>
      </c>
      <c r="I15" s="49">
        <f>_xll.qlInterestRateIndexValueDate(Index1M,$H15)</f>
        <v>42272</v>
      </c>
      <c r="J15" s="52">
        <f>IFERROR(_xll.qlIndexFixing(Index1M,$H15,TRUE,_xll.ohTrigger(RecalcTrigger,Trigger1M)),NA())</f>
        <v>2.3927143716106331E-3</v>
      </c>
      <c r="K15" s="52">
        <f>IFERROR(_xll.qlIndexFixing(ONIndex1M,I15,TRUE,_xll.ohTrigger(RecalcTrigger,Trigger1M)),NA())</f>
        <v>2.0926949963584462E-3</v>
      </c>
      <c r="L15" s="52">
        <f>IFERROR(_xll.qlIndexFixing(Index3M,H15,TRUE,_xll.ohTrigger(RecalcTrigger,Trigger3M)),NA())</f>
        <v>3.6466132094447688E-3</v>
      </c>
      <c r="M15" s="52">
        <f>IFERROR(_xll.qlIndexFixing(ONIndex3M,I15,TRUE,_xll.ohTrigger(RecalcTrigger,Trigger3M)),NA())</f>
        <v>2.7832103266600683E-3</v>
      </c>
      <c r="N15" s="52">
        <f>IFERROR(_xll.qlIndexFixing(Index6M,$H15,TRUE,_xll.ohTrigger(RecalcTrigger,Trigger6M)),NA())</f>
        <v>5.5618664024748733E-3</v>
      </c>
      <c r="O15" s="52">
        <f>IFERROR(_xll.qlIndexFixing(ONIndex6M,I15,TRUE,_xll.ohTrigger(RecalcTrigger,Trigger6M)),NA())</f>
        <v>4.7990722187396528E-3</v>
      </c>
      <c r="P15" s="52">
        <f>IFERROR(_xll.qlIndexFixing(Index1Y,$H15,TRUE,_xll.ohTrigger(RecalcTrigger,Trigger1Y)),NA())</f>
        <v>8.5808076078219622E-3</v>
      </c>
      <c r="Q15" s="52">
        <f>IFERROR(_xll.qlIndexFixing(ONIndex1Y,I15,TRUE,_xll.ohTrigger(RecalcTrigger,Trigger1Y)),NA())</f>
        <v>8.9012617500827673E-3</v>
      </c>
    </row>
    <row r="16" spans="2:17" x14ac:dyDescent="0.2">
      <c r="B16" s="46" t="s">
        <v>20</v>
      </c>
      <c r="D16" s="49">
        <f>_xll.qlCalendarAdvance(LocalCalendar,$D15,B16,"f",FALSE)</f>
        <v>42271</v>
      </c>
      <c r="E16" s="49">
        <f>_xll.qlInterestRateIndexValueDate(IndexON,D16)</f>
        <v>42271</v>
      </c>
      <c r="F16" s="52">
        <f>IFERROR(_xll.qlIndexFixing(IndexON,D16,TRUE,_xll.ohTrigger(RecalcTrigger,TriggerON)),NA())</f>
        <v>2.0192113124739564E-3</v>
      </c>
      <c r="H16" s="49">
        <f>_xll.qlCalendarAdvance(IborCalendar,$H15,B16,"f",FALSE)</f>
        <v>42271</v>
      </c>
      <c r="I16" s="49">
        <f>_xll.qlInterestRateIndexValueDate(Index1M,$H16)</f>
        <v>42275</v>
      </c>
      <c r="J16" s="52">
        <f>IFERROR(_xll.qlIndexFixing(Index1M,$H16,TRUE,_xll.ohTrigger(RecalcTrigger,Trigger1M)),NA())</f>
        <v>2.4365500811134311E-3</v>
      </c>
      <c r="K16" s="52">
        <f>IFERROR(_xll.qlIndexFixing(ONIndex1M,I16,TRUE,_xll.ohTrigger(RecalcTrigger,Trigger1M)),NA())</f>
        <v>2.1627309809435502E-3</v>
      </c>
      <c r="L16" s="52">
        <f>IFERROR(_xll.qlIndexFixing(Index3M,H16,TRUE,_xll.ohTrigger(RecalcTrigger,Trigger3M)),NA())</f>
        <v>3.674682422824321E-3</v>
      </c>
      <c r="M16" s="52">
        <f>IFERROR(_xll.qlIndexFixing(ONIndex3M,I16,TRUE,_xll.ohTrigger(RecalcTrigger,Trigger3M)),NA())</f>
        <v>2.8097344714073103E-3</v>
      </c>
      <c r="N16" s="52">
        <f>IFERROR(_xll.qlIndexFixing(Index6M,$H16,TRUE,_xll.ohTrigger(RecalcTrigger,Trigger6M)),NA())</f>
        <v>5.5741483023234572E-3</v>
      </c>
      <c r="O16" s="52">
        <f>IFERROR(_xll.qlIndexFixing(ONIndex6M,I16,TRUE,_xll.ohTrigger(RecalcTrigger,Trigger6M)),NA())</f>
        <v>4.8066840469473959E-3</v>
      </c>
      <c r="P16" s="52">
        <f>IFERROR(_xll.qlIndexFixing(Index1Y,$H16,TRUE,_xll.ohTrigger(RecalcTrigger,Trigger1Y)),NA())</f>
        <v>8.5776510559640359E-3</v>
      </c>
      <c r="Q16" s="52">
        <f>IFERROR(_xll.qlIndexFixing(ONIndex1Y,I16,TRUE,_xll.ohTrigger(RecalcTrigger,Trigger1Y)),NA())</f>
        <v>8.8982983651852976E-3</v>
      </c>
    </row>
    <row r="17" spans="2:17" x14ac:dyDescent="0.2">
      <c r="B17" s="46" t="s">
        <v>20</v>
      </c>
      <c r="D17" s="49">
        <f>_xll.qlCalendarAdvance(LocalCalendar,$D16,B17,"f",FALSE)</f>
        <v>42272</v>
      </c>
      <c r="E17" s="49">
        <f>_xll.qlInterestRateIndexValueDate(IndexON,D17)</f>
        <v>42272</v>
      </c>
      <c r="F17" s="52">
        <f>IFERROR(_xll.qlIndexFixing(IndexON,D17,TRUE,_xll.ohTrigger(RecalcTrigger,TriggerON)),NA())</f>
        <v>1.9572561170999592E-3</v>
      </c>
      <c r="H17" s="49">
        <f>_xll.qlCalendarAdvance(IborCalendar,$H16,B17,"f",FALSE)</f>
        <v>42272</v>
      </c>
      <c r="I17" s="49">
        <f>_xll.qlInterestRateIndexValueDate(Index1M,$H17)</f>
        <v>42276</v>
      </c>
      <c r="J17" s="52">
        <f>IFERROR(_xll.qlIndexFixing(Index1M,$H17,TRUE,_xll.ohTrigger(RecalcTrigger,Trigger1M)),NA())</f>
        <v>2.4516763236546169E-3</v>
      </c>
      <c r="K17" s="52">
        <f>IFERROR(_xll.qlIndexFixing(ONIndex1M,I17,TRUE,_xll.ohTrigger(RecalcTrigger,Trigger1M)),NA())</f>
        <v>2.1949493060713365E-3</v>
      </c>
      <c r="L17" s="52">
        <f>IFERROR(_xll.qlIndexFixing(Index3M,H17,TRUE,_xll.ohTrigger(RecalcTrigger,Trigger3M)),NA())</f>
        <v>3.6841585911806408E-3</v>
      </c>
      <c r="M17" s="52">
        <f>IFERROR(_xll.qlIndexFixing(ONIndex3M,I17,TRUE,_xll.ohTrigger(RecalcTrigger,Trigger3M)),NA())</f>
        <v>2.8242835368796904E-3</v>
      </c>
      <c r="N17" s="52">
        <f>IFERROR(_xll.qlIndexFixing(Index6M,$H17,TRUE,_xll.ohTrigger(RecalcTrigger,Trigger6M)),NA())</f>
        <v>5.5782906581116724E-3</v>
      </c>
      <c r="O17" s="52">
        <f>IFERROR(_xll.qlIndexFixing(ONIndex6M,I17,TRUE,_xll.ohTrigger(RecalcTrigger,Trigger6M)),NA())</f>
        <v>4.8108909770316899E-3</v>
      </c>
      <c r="P17" s="52">
        <f>IFERROR(_xll.qlIndexFixing(Index1Y,$H17,TRUE,_xll.ohTrigger(RecalcTrigger,Trigger1Y)),NA())</f>
        <v>8.5766914500960446E-3</v>
      </c>
      <c r="Q17" s="52">
        <f>IFERROR(_xll.qlIndexFixing(ONIndex1Y,I17,TRUE,_xll.ohTrigger(RecalcTrigger,Trigger1Y)),NA())</f>
        <v>8.8967948236540195E-3</v>
      </c>
    </row>
    <row r="18" spans="2:17" x14ac:dyDescent="0.2">
      <c r="B18" s="46" t="s">
        <v>20</v>
      </c>
      <c r="D18" s="49">
        <f>_xll.qlCalendarAdvance(LocalCalendar,$D17,B18,"f",FALSE)</f>
        <v>42275</v>
      </c>
      <c r="E18" s="49">
        <f>_xll.qlInterestRateIndexValueDate(IndexON,D18)</f>
        <v>42275</v>
      </c>
      <c r="F18" s="52">
        <f>IFERROR(_xll.qlIndexFixing(IndexON,D18,TRUE,_xll.ohTrigger(RecalcTrigger,TriggerON)),NA())</f>
        <v>1.921477808064509E-3</v>
      </c>
      <c r="H18" s="49">
        <f>_xll.qlCalendarAdvance(IborCalendar,$H17,B18,"f",FALSE)</f>
        <v>42275</v>
      </c>
      <c r="I18" s="49">
        <f>_xll.qlInterestRateIndexValueDate(Index1M,$H18)</f>
        <v>42277</v>
      </c>
      <c r="J18" s="52">
        <f>IFERROR(_xll.qlIndexFixing(Index1M,$H18,TRUE,_xll.ohTrigger(RecalcTrigger,Trigger1M)),NA())</f>
        <v>2.4660929706641355E-3</v>
      </c>
      <c r="K18" s="52">
        <f>IFERROR(_xll.qlIndexFixing(ONIndex1M,I18,TRUE,_xll.ohTrigger(RecalcTrigger,Trigger1M)),NA())</f>
        <v>2.2254841810998016E-3</v>
      </c>
      <c r="L18" s="52">
        <f>IFERROR(_xll.qlIndexFixing(Index3M,H18,TRUE,_xll.ohTrigger(RecalcTrigger,Trigger3M)),NA())</f>
        <v>3.7089117731350088E-3</v>
      </c>
      <c r="M18" s="52">
        <f>IFERROR(_xll.qlIndexFixing(ONIndex3M,I18,TRUE,_xll.ohTrigger(RecalcTrigger,Trigger3M)),NA())</f>
        <v>2.8395983432627503E-3</v>
      </c>
      <c r="N18" s="52">
        <f>IFERROR(_xll.qlIndexFixing(Index6M,$H18,TRUE,_xll.ohTrigger(RecalcTrigger,Trigger6M)),NA())</f>
        <v>5.5929351503032614E-3</v>
      </c>
      <c r="O18" s="52">
        <f>IFERROR(_xll.qlIndexFixing(ONIndex6M,I18,TRUE,_xll.ohTrigger(RecalcTrigger,Trigger6M)),NA())</f>
        <v>4.8153193244804271E-3</v>
      </c>
      <c r="P18" s="52">
        <f>IFERROR(_xll.qlIndexFixing(Index1Y,$H18,TRUE,_xll.ohTrigger(RecalcTrigger,Trigger1Y)),NA())</f>
        <v>8.5757844890160355E-3</v>
      </c>
      <c r="Q18" s="52">
        <f>IFERROR(_xll.qlIndexFixing(ONIndex1Y,I18,TRUE,_xll.ohTrigger(RecalcTrigger,Trigger1Y)),NA())</f>
        <v>8.8952121483831803E-3</v>
      </c>
    </row>
    <row r="19" spans="2:17" x14ac:dyDescent="0.2">
      <c r="B19" s="46" t="s">
        <v>20</v>
      </c>
      <c r="D19" s="49">
        <f>_xll.qlCalendarAdvance(LocalCalendar,$D18,B19,"f",FALSE)</f>
        <v>42276</v>
      </c>
      <c r="E19" s="49">
        <f>_xll.qlInterestRateIndexValueDate(IndexON,D19)</f>
        <v>42276</v>
      </c>
      <c r="F19" s="52">
        <f>IFERROR(_xll.qlIndexFixing(IndexON,D19,TRUE,_xll.ohTrigger(RecalcTrigger,TriggerON)),NA())</f>
        <v>1.9166930546710148E-3</v>
      </c>
      <c r="H19" s="49">
        <f>_xll.qlCalendarAdvance(IborCalendar,$H18,B19,"f",FALSE)</f>
        <v>42276</v>
      </c>
      <c r="I19" s="49">
        <f>_xll.qlInterestRateIndexValueDate(Index1M,$H19)</f>
        <v>42278</v>
      </c>
      <c r="J19" s="52">
        <f>IFERROR(_xll.qlIndexFixing(Index1M,$H19,TRUE,_xll.ohTrigger(RecalcTrigger,Trigger1M)),NA())</f>
        <v>2.4908633069417596E-3</v>
      </c>
      <c r="K19" s="52">
        <f>IFERROR(_xll.qlIndexFixing(ONIndex1M,I19,TRUE,_xll.ohTrigger(RecalcTrigger,Trigger1M)),NA())</f>
        <v>2.2543356057891373E-3</v>
      </c>
      <c r="L19" s="52">
        <f>IFERROR(_xll.qlIndexFixing(Index3M,H19,TRUE,_xll.ohTrigger(RecalcTrigger,Trigger3M)),NA())</f>
        <v>3.7484117483283009E-3</v>
      </c>
      <c r="M19" s="52">
        <f>IFERROR(_xll.qlIndexFixing(ONIndex3M,I19,TRUE,_xll.ohTrigger(RecalcTrigger,Trigger3M)),NA())</f>
        <v>2.8556788907163622E-3</v>
      </c>
      <c r="N19" s="52">
        <f>IFERROR(_xll.qlIndexFixing(Index6M,$H19,TRUE,_xll.ohTrigger(RecalcTrigger,Trigger6M)),NA())</f>
        <v>5.6025276258450168E-3</v>
      </c>
      <c r="O19" s="52">
        <f>IFERROR(_xll.qlIndexFixing(ONIndex6M,I19,TRUE,_xll.ohTrigger(RecalcTrigger,Trigger6M)),NA())</f>
        <v>4.8199690893735436E-3</v>
      </c>
      <c r="P19" s="52">
        <f>IFERROR(_xll.qlIndexFixing(Index1Y,$H19,TRUE,_xll.ohTrigger(RecalcTrigger,Trigger1Y)),NA())</f>
        <v>8.5755646274297288E-3</v>
      </c>
      <c r="Q19" s="52">
        <f>IFERROR(_xll.qlIndexFixing(ONIndex1Y,I19,TRUE,_xll.ohTrigger(RecalcTrigger,Trigger1Y)),NA())</f>
        <v>8.8935503393727799E-3</v>
      </c>
    </row>
    <row r="20" spans="2:17" x14ac:dyDescent="0.2">
      <c r="B20" s="46" t="s">
        <v>20</v>
      </c>
      <c r="D20" s="49">
        <f>_xll.qlCalendarAdvance(LocalCalendar,$D19,B20,"f",FALSE)</f>
        <v>42277</v>
      </c>
      <c r="E20" s="49">
        <f>_xll.qlInterestRateIndexValueDate(IndexON,D20)</f>
        <v>42277</v>
      </c>
      <c r="F20" s="52">
        <f>IFERROR(_xll.qlIndexFixing(IndexON,D20,TRUE,_xll.ohTrigger(RecalcTrigger,TriggerON)),NA())</f>
        <v>1.9197677488502762E-3</v>
      </c>
      <c r="H20" s="49">
        <f>_xll.qlCalendarAdvance(IborCalendar,$H19,B20,"f",FALSE)</f>
        <v>42277</v>
      </c>
      <c r="I20" s="49">
        <f>_xll.qlInterestRateIndexValueDate(Index1M,$H20)</f>
        <v>42279</v>
      </c>
      <c r="J20" s="52">
        <f>IFERROR(_xll.qlIndexFixing(Index1M,$H20,TRUE,_xll.ohTrigger(RecalcTrigger,Trigger1M)),NA())</f>
        <v>2.4984775872102347E-3</v>
      </c>
      <c r="K20" s="52">
        <f>IFERROR(_xll.qlIndexFixing(ONIndex1M,I20,TRUE,_xll.ohTrigger(RecalcTrigger,Trigger1M)),NA())</f>
        <v>2.306441727606412E-3</v>
      </c>
      <c r="L20" s="52">
        <f>IFERROR(_xll.qlIndexFixing(Index3M,H20,TRUE,_xll.ohTrigger(RecalcTrigger,Trigger3M)),NA())</f>
        <v>3.7578790972320076E-3</v>
      </c>
      <c r="M20" s="52">
        <f>IFERROR(_xll.qlIndexFixing(ONIndex3M,I20,TRUE,_xll.ohTrigger(RecalcTrigger,Trigger3M)),NA())</f>
        <v>2.8904156625753075E-3</v>
      </c>
      <c r="N20" s="52">
        <f>IFERROR(_xll.qlIndexFixing(Index6M,$H20,TRUE,_xll.ohTrigger(RecalcTrigger,Trigger6M)),NA())</f>
        <v>5.6236132665882926E-3</v>
      </c>
      <c r="O20" s="52">
        <f>IFERROR(_xll.qlIndexFixing(ONIndex6M,I20,TRUE,_xll.ohTrigger(RecalcTrigger,Trigger6M)),NA())</f>
        <v>4.8300714803506395E-3</v>
      </c>
      <c r="P20" s="52">
        <f>IFERROR(_xll.qlIndexFixing(Index1Y,$H20,TRUE,_xll.ohTrigger(RecalcTrigger,Trigger1Y)),NA())</f>
        <v>8.5744863546091017E-3</v>
      </c>
      <c r="Q20" s="52">
        <f>IFERROR(_xll.qlIndexFixing(ONIndex1Y,I20,TRUE,_xll.ohTrigger(RecalcTrigger,Trigger1Y)),NA())</f>
        <v>8.8901824757314785E-3</v>
      </c>
    </row>
    <row r="21" spans="2:17" x14ac:dyDescent="0.2">
      <c r="B21" s="46" t="s">
        <v>20</v>
      </c>
      <c r="D21" s="49">
        <f>_xll.qlCalendarAdvance(LocalCalendar,$D20,B21,"f",FALSE)</f>
        <v>42278</v>
      </c>
      <c r="E21" s="49">
        <f>_xll.qlInterestRateIndexValueDate(IndexON,D21)</f>
        <v>42278</v>
      </c>
      <c r="F21" s="52">
        <f>IFERROR(_xll.qlIndexFixing(IndexON,D21,TRUE,_xll.ohTrigger(RecalcTrigger,TriggerON)),NA())</f>
        <v>1.9293934016051395E-3</v>
      </c>
      <c r="H21" s="49">
        <f>_xll.qlCalendarAdvance(IborCalendar,$H20,B21,"f",FALSE)</f>
        <v>42278</v>
      </c>
      <c r="I21" s="49">
        <f>_xll.qlInterestRateIndexValueDate(Index1M,$H21)</f>
        <v>42282</v>
      </c>
      <c r="J21" s="52">
        <f>IFERROR(_xll.qlIndexFixing(Index1M,$H21,TRUE,_xll.ohTrigger(RecalcTrigger,Trigger1M)),NA())</f>
        <v>2.5350461384425257E-3</v>
      </c>
      <c r="K21" s="52">
        <f>IFERROR(_xll.qlIndexFixing(ONIndex1M,I21,TRUE,_xll.ohTrigger(RecalcTrigger,Trigger1M)),NA())</f>
        <v>2.3529067918026669E-3</v>
      </c>
      <c r="L21" s="52">
        <f>IFERROR(_xll.qlIndexFixing(Index3M,H21,TRUE,_xll.ohTrigger(RecalcTrigger,Trigger3M)),NA())</f>
        <v>3.7937086089341902E-3</v>
      </c>
      <c r="M21" s="52">
        <f>IFERROR(_xll.qlIndexFixing(ONIndex3M,I21,TRUE,_xll.ohTrigger(RecalcTrigger,Trigger3M)),NA())</f>
        <v>2.9276584928350502E-3</v>
      </c>
      <c r="N21" s="52">
        <f>IFERROR(_xll.qlIndexFixing(Index6M,$H21,TRUE,_xll.ohTrigger(RecalcTrigger,Trigger6M)),NA())</f>
        <v>5.6423461375114965E-3</v>
      </c>
      <c r="O21" s="52">
        <f>IFERROR(_xll.qlIndexFixing(ONIndex6M,I21,TRUE,_xll.ohTrigger(RecalcTrigger,Trigger6M)),NA())</f>
        <v>4.840782323629611E-3</v>
      </c>
      <c r="P21" s="52">
        <f>IFERROR(_xll.qlIndexFixing(Index1Y,$H21,TRUE,_xll.ohTrigger(RecalcTrigger,Trigger1Y)),NA())</f>
        <v>8.5721377706550906E-3</v>
      </c>
      <c r="Q21" s="52">
        <f>IFERROR(_xll.qlIndexFixing(ONIndex1Y,I21,TRUE,_xll.ohTrigger(RecalcTrigger,Trigger1Y)),NA())</f>
        <v>8.8861117657756949E-3</v>
      </c>
    </row>
    <row r="22" spans="2:17" x14ac:dyDescent="0.2">
      <c r="B22" s="46" t="s">
        <v>20</v>
      </c>
      <c r="D22" s="49">
        <f>_xll.qlCalendarAdvance(LocalCalendar,$D21,B22,"f",FALSE)</f>
        <v>42279</v>
      </c>
      <c r="E22" s="49">
        <f>_xll.qlInterestRateIndexValueDate(IndexON,D22)</f>
        <v>42279</v>
      </c>
      <c r="F22" s="52">
        <f>IFERROR(_xll.qlIndexFixing(IndexON,D22,TRUE,_xll.ohTrigger(RecalcTrigger,TriggerON)),NA())</f>
        <v>1.9513006378701903E-3</v>
      </c>
      <c r="H22" s="49">
        <f>_xll.qlCalendarAdvance(IborCalendar,$H21,B22,"f",FALSE)</f>
        <v>42279</v>
      </c>
      <c r="I22" s="49">
        <f>_xll.qlInterestRateIndexValueDate(Index1M,$H22)</f>
        <v>42283</v>
      </c>
      <c r="J22" s="52">
        <f>IFERROR(_xll.qlIndexFixing(Index1M,$H22,TRUE,_xll.ohTrigger(RecalcTrigger,Trigger1M)),NA())</f>
        <v>2.5464999347900264E-3</v>
      </c>
      <c r="K22" s="52">
        <f>IFERROR(_xll.qlIndexFixing(ONIndex1M,I22,TRUE,_xll.ohTrigger(RecalcTrigger,Trigger1M)),NA())</f>
        <v>2.3733409584814069E-3</v>
      </c>
      <c r="L22" s="52">
        <f>IFERROR(_xll.qlIndexFixing(Index3M,H22,TRUE,_xll.ohTrigger(RecalcTrigger,Trigger3M)),NA())</f>
        <v>3.8104632775267126E-3</v>
      </c>
      <c r="M22" s="52">
        <f>IFERROR(_xll.qlIndexFixing(ONIndex3M,I22,TRUE,_xll.ohTrigger(RecalcTrigger,Trigger3M)),NA())</f>
        <v>2.9475677470802708E-3</v>
      </c>
      <c r="N22" s="52">
        <f>IFERROR(_xll.qlIndexFixing(Index6M,$H22,TRUE,_xll.ohTrigger(RecalcTrigger,Trigger6M)),NA())</f>
        <v>5.6526889761184867E-3</v>
      </c>
      <c r="O22" s="52">
        <f>IFERROR(_xll.qlIndexFixing(ONIndex6M,I22,TRUE,_xll.ohTrigger(RecalcTrigger,Trigger6M)),NA())</f>
        <v>4.8465391758245602E-3</v>
      </c>
      <c r="P22" s="52">
        <f>IFERROR(_xll.qlIndexFixing(Index1Y,$H22,TRUE,_xll.ohTrigger(RecalcTrigger,Trigger1Y)),NA())</f>
        <v>8.5716057274611082E-3</v>
      </c>
      <c r="Q22" s="52">
        <f>IFERROR(_xll.qlIndexFixing(ONIndex1Y,I22,TRUE,_xll.ohTrigger(RecalcTrigger,Trigger1Y)),NA())</f>
        <v>8.8840542879875528E-3</v>
      </c>
    </row>
    <row r="23" spans="2:17" x14ac:dyDescent="0.2">
      <c r="B23" s="46" t="s">
        <v>20</v>
      </c>
      <c r="D23" s="49">
        <f>_xll.qlCalendarAdvance(LocalCalendar,$D22,B23,"f",FALSE)</f>
        <v>42282</v>
      </c>
      <c r="E23" s="49">
        <f>_xll.qlInterestRateIndexValueDate(IndexON,D23)</f>
        <v>42282</v>
      </c>
      <c r="F23" s="52">
        <f>IFERROR(_xll.qlIndexFixing(IndexON,D23,TRUE,_xll.ohTrigger(RecalcTrigger,TriggerON)),NA())</f>
        <v>1.9732150973972296E-3</v>
      </c>
      <c r="H23" s="49">
        <f>_xll.qlCalendarAdvance(IborCalendar,$H22,B23,"f",FALSE)</f>
        <v>42282</v>
      </c>
      <c r="I23" s="49">
        <f>_xll.qlInterestRateIndexValueDate(Index1M,$H23)</f>
        <v>42284</v>
      </c>
      <c r="J23" s="52">
        <f>IFERROR(_xll.qlIndexFixing(Index1M,$H23,TRUE,_xll.ohTrigger(RecalcTrigger,Trigger1M)),NA())</f>
        <v>2.5686722456942268E-3</v>
      </c>
      <c r="K23" s="52">
        <f>IFERROR(_xll.qlIndexFixing(ONIndex1M,I23,TRUE,_xll.ohTrigger(RecalcTrigger,Trigger1M)),NA())</f>
        <v>2.3920916725028718E-3</v>
      </c>
      <c r="L23" s="52">
        <f>IFERROR(_xll.qlIndexFixing(Index3M,H23,TRUE,_xll.ohTrigger(RecalcTrigger,Trigger3M)),NA())</f>
        <v>3.8271288357201753E-3</v>
      </c>
      <c r="M23" s="52">
        <f>IFERROR(_xll.qlIndexFixing(ONIndex3M,I23,TRUE,_xll.ohTrigger(RecalcTrigger,Trigger3M)),NA())</f>
        <v>2.9682427429555958E-3</v>
      </c>
      <c r="N23" s="52">
        <f>IFERROR(_xll.qlIndexFixing(Index6M,$H23,TRUE,_xll.ohTrigger(RecalcTrigger,Trigger6M)),NA())</f>
        <v>5.663197522828017E-3</v>
      </c>
      <c r="O23" s="52">
        <f>IFERROR(_xll.qlIndexFixing(ONIndex6M,I23,TRUE,_xll.ohTrigger(RecalcTrigger,Trigger6M)),NA())</f>
        <v>4.8525174454638886E-3</v>
      </c>
      <c r="P23" s="52">
        <f>IFERROR(_xll.qlIndexFixing(Index1Y,$H23,TRUE,_xll.ohTrigger(RecalcTrigger,Trigger1Y)),NA())</f>
        <v>8.5711460121415256E-3</v>
      </c>
      <c r="Q23" s="52">
        <f>IFERROR(_xll.qlIndexFixing(ONIndex1Y,I23,TRUE,_xll.ohTrigger(RecalcTrigger,Trigger1Y)),NA())</f>
        <v>8.8819176764598495E-3</v>
      </c>
    </row>
    <row r="24" spans="2:17" x14ac:dyDescent="0.2">
      <c r="B24" s="46" t="s">
        <v>20</v>
      </c>
      <c r="D24" s="49">
        <f>_xll.qlCalendarAdvance(LocalCalendar,$D23,B24,"f",FALSE)</f>
        <v>42283</v>
      </c>
      <c r="E24" s="49">
        <f>_xll.qlInterestRateIndexValueDate(IndexON,D24)</f>
        <v>42283</v>
      </c>
      <c r="F24" s="52">
        <f>IFERROR(_xll.qlIndexFixing(IndexON,D24,TRUE,_xll.ohTrigger(RecalcTrigger,TriggerON)),NA())</f>
        <v>1.9841918032614814E-3</v>
      </c>
      <c r="H24" s="49">
        <f>_xll.qlCalendarAdvance(IborCalendar,$H23,B24,"f",FALSE)</f>
        <v>42283</v>
      </c>
      <c r="I24" s="49">
        <f>_xll.qlInterestRateIndexValueDate(Index1M,$H24)</f>
        <v>42285</v>
      </c>
      <c r="J24" s="52">
        <f>IFERROR(_xll.qlIndexFixing(Index1M,$H24,TRUE,_xll.ohTrigger(RecalcTrigger,Trigger1M)),NA())</f>
        <v>2.5741732839987264E-3</v>
      </c>
      <c r="K24" s="52">
        <f>IFERROR(_xll.qlIndexFixing(ONIndex1M,I24,TRUE,_xll.ohTrigger(RecalcTrigger,Trigger1M)),NA())</f>
        <v>2.4091589338670616E-3</v>
      </c>
      <c r="L24" s="52">
        <f>IFERROR(_xll.qlIndexFixing(Index3M,H24,TRUE,_xll.ohTrigger(RecalcTrigger,Trigger3M)),NA())</f>
        <v>3.8436963356990464E-3</v>
      </c>
      <c r="M24" s="52">
        <f>IFERROR(_xll.qlIndexFixing(ONIndex3M,I24,TRUE,_xll.ohTrigger(RecalcTrigger,Trigger3M)),NA())</f>
        <v>2.9896834807008332E-3</v>
      </c>
      <c r="N24" s="52">
        <f>IFERROR(_xll.qlIndexFixing(Index6M,$H24,TRUE,_xll.ohTrigger(RecalcTrigger,Trigger6M)),NA())</f>
        <v>5.6738769898139491E-3</v>
      </c>
      <c r="O24" s="52">
        <f>IFERROR(_xll.qlIndexFixing(ONIndex6M,I24,TRUE,_xll.ohTrigger(RecalcTrigger,Trigger6M)),NA())</f>
        <v>4.8587171327074685E-3</v>
      </c>
      <c r="P24" s="52">
        <f>IFERROR(_xll.qlIndexFixing(Index1Y,$H24,TRUE,_xll.ohTrigger(RecalcTrigger,Trigger1Y)),NA())</f>
        <v>8.5732132791785046E-3</v>
      </c>
      <c r="Q24" s="52">
        <f>IFERROR(_xll.qlIndexFixing(ONIndex1Y,I24,TRUE,_xll.ohTrigger(RecalcTrigger,Trigger1Y)),NA())</f>
        <v>8.8797019311925851E-3</v>
      </c>
    </row>
    <row r="25" spans="2:17" x14ac:dyDescent="0.2">
      <c r="B25" s="46" t="s">
        <v>20</v>
      </c>
      <c r="D25" s="49">
        <f>_xll.qlCalendarAdvance(LocalCalendar,$D24,B25,"f",FALSE)</f>
        <v>42284</v>
      </c>
      <c r="E25" s="49">
        <f>_xll.qlInterestRateIndexValueDate(IndexON,D25)</f>
        <v>42284</v>
      </c>
      <c r="F25" s="52">
        <f>IFERROR(_xll.qlIndexFixing(IndexON,D25,TRUE,_xll.ohTrigger(RecalcTrigger,TriggerON)),NA())</f>
        <v>1.9951770219162057E-3</v>
      </c>
      <c r="H25" s="49">
        <f>_xll.qlCalendarAdvance(IborCalendar,$H24,B25,"f",FALSE)</f>
        <v>42284</v>
      </c>
      <c r="I25" s="49">
        <f>_xll.qlInterestRateIndexValueDate(Index1M,$H25)</f>
        <v>42286</v>
      </c>
      <c r="J25" s="52">
        <f>IFERROR(_xll.qlIndexFixing(Index1M,$H25,TRUE,_xll.ohTrigger(RecalcTrigger,Trigger1M)),NA())</f>
        <v>2.5794790653957847E-3</v>
      </c>
      <c r="K25" s="52">
        <f>IFERROR(_xll.qlIndexFixing(ONIndex1M,I25,TRUE,_xll.ohTrigger(RecalcTrigger,Trigger1M)),NA())</f>
        <v>2.4434346970148013E-3</v>
      </c>
      <c r="L25" s="52">
        <f>IFERROR(_xll.qlIndexFixing(Index3M,H25,TRUE,_xll.ohTrigger(RecalcTrigger,Trigger3M)),NA())</f>
        <v>3.8742885687563832E-3</v>
      </c>
      <c r="M25" s="52">
        <f>IFERROR(_xll.qlIndexFixing(ONIndex3M,I25,TRUE,_xll.ohTrigger(RecalcTrigger,Trigger3M)),NA())</f>
        <v>3.0471527218467465E-3</v>
      </c>
      <c r="N25" s="52">
        <f>IFERROR(_xll.qlIndexFixing(Index6M,$H25,TRUE,_xll.ohTrigger(RecalcTrigger,Trigger6M)),NA())</f>
        <v>5.6980808543238603E-3</v>
      </c>
      <c r="O25" s="52">
        <f>IFERROR(_xll.qlIndexFixing(ONIndex6M,I25,TRUE,_xll.ohTrigger(RecalcTrigger,Trigger6M)),NA())</f>
        <v>4.8754224757163733E-3</v>
      </c>
      <c r="P25" s="52">
        <f>IFERROR(_xll.qlIndexFixing(Index1Y,$H25,TRUE,_xll.ohTrigger(RecalcTrigger,Trigger1Y)),NA())</f>
        <v>8.5721689898429643E-3</v>
      </c>
      <c r="Q25" s="52">
        <f>IFERROR(_xll.qlIndexFixing(ONIndex1Y,I25,TRUE,_xll.ohTrigger(RecalcTrigger,Trigger1Y)),NA())</f>
        <v>8.8740950035504085E-3</v>
      </c>
    </row>
    <row r="26" spans="2:17" x14ac:dyDescent="0.2">
      <c r="B26" s="46" t="s">
        <v>20</v>
      </c>
      <c r="D26" s="49">
        <f>_xll.qlCalendarAdvance(LocalCalendar,$D25,B26,"f",FALSE)</f>
        <v>42285</v>
      </c>
      <c r="E26" s="49">
        <f>_xll.qlInterestRateIndexValueDate(IndexON,D26)</f>
        <v>42285</v>
      </c>
      <c r="F26" s="52">
        <f>IFERROR(_xll.qlIndexFixing(IndexON,D26,TRUE,_xll.ohTrigger(RecalcTrigger,TriggerON)),NA())</f>
        <v>2.0061707534413387E-3</v>
      </c>
      <c r="H26" s="49">
        <f>_xll.qlCalendarAdvance(IborCalendar,$H25,B26,"f",FALSE)</f>
        <v>42285</v>
      </c>
      <c r="I26" s="49">
        <f>_xll.qlInterestRateIndexValueDate(Index1M,$H26)</f>
        <v>42290</v>
      </c>
      <c r="J26" s="52">
        <f>IFERROR(_xll.qlIndexFixing(Index1M,$H26,TRUE,_xll.ohTrigger(RecalcTrigger,Trigger1M)),NA())</f>
        <v>2.6224257378179841E-3</v>
      </c>
      <c r="K26" s="52">
        <f>IFERROR(_xll.qlIndexFixing(ONIndex1M,I26,TRUE,_xll.ohTrigger(RecalcTrigger,Trigger1M)),NA())</f>
        <v>2.4695478096070644E-3</v>
      </c>
      <c r="L26" s="52">
        <f>IFERROR(_xll.qlIndexFixing(Index3M,H26,TRUE,_xll.ohTrigger(RecalcTrigger,Trigger3M)),NA())</f>
        <v>3.9247497788771303E-3</v>
      </c>
      <c r="M26" s="52">
        <f>IFERROR(_xll.qlIndexFixing(ONIndex3M,I26,TRUE,_xll.ohTrigger(RecalcTrigger,Trigger3M)),NA())</f>
        <v>3.1081944941035999E-3</v>
      </c>
      <c r="N26" s="52">
        <f>IFERROR(_xll.qlIndexFixing(Index6M,$H26,TRUE,_xll.ohTrigger(RecalcTrigger,Trigger6M)),NA())</f>
        <v>5.7300000001212536E-3</v>
      </c>
      <c r="O26" s="52">
        <f>IFERROR(_xll.qlIndexFixing(ONIndex6M,I26,TRUE,_xll.ohTrigger(RecalcTrigger,Trigger6M)),NA())</f>
        <v>4.8929476862191734E-3</v>
      </c>
      <c r="P26" s="52">
        <f>IFERROR(_xll.qlIndexFixing(Index1Y,$H26,TRUE,_xll.ohTrigger(RecalcTrigger,Trigger1Y)),NA())</f>
        <v>8.5699999999999492E-3</v>
      </c>
      <c r="Q26" s="52">
        <f>IFERROR(_xll.qlIndexFixing(ONIndex1Y,I26,TRUE,_xll.ohTrigger(RecalcTrigger,Trigger1Y)),NA())</f>
        <v>8.8674020249790431E-3</v>
      </c>
    </row>
    <row r="27" spans="2:17" x14ac:dyDescent="0.2">
      <c r="B27" s="46" t="s">
        <v>20</v>
      </c>
      <c r="D27" s="49">
        <f>_xll.qlCalendarAdvance(LocalCalendar,$D26,B27,"f",FALSE)</f>
        <v>42286</v>
      </c>
      <c r="E27" s="49">
        <f>_xll.qlInterestRateIndexValueDate(IndexON,D27)</f>
        <v>42286</v>
      </c>
      <c r="F27" s="52">
        <f>IFERROR(_xll.qlIndexFixing(IndexON,D27,TRUE,_xll.ohTrigger(RecalcTrigger,TriggerON)),NA())</f>
        <v>2.0337148789617565E-3</v>
      </c>
      <c r="H27" s="49">
        <f>_xll.qlCalendarAdvance(IborCalendar,$H26,B27,"f",FALSE)</f>
        <v>42286</v>
      </c>
      <c r="I27" s="49">
        <f>_xll.qlInterestRateIndexValueDate(Index1M,$H27)</f>
        <v>42290</v>
      </c>
      <c r="J27" s="52">
        <f>IFERROR(_xll.qlIndexFixing(Index1M,$H27,TRUE,_xll.ohTrigger(RecalcTrigger,Trigger1M)),NA())</f>
        <v>2.6224257378179841E-3</v>
      </c>
      <c r="K27" s="52">
        <f>IFERROR(_xll.qlIndexFixing(ONIndex1M,I27,TRUE,_xll.ohTrigger(RecalcTrigger,Trigger1M)),NA())</f>
        <v>2.4695478096070644E-3</v>
      </c>
      <c r="L27" s="52">
        <f>IFERROR(_xll.qlIndexFixing(Index3M,H27,TRUE,_xll.ohTrigger(RecalcTrigger,Trigger3M)),NA())</f>
        <v>3.9247497788771303E-3</v>
      </c>
      <c r="M27" s="52">
        <f>IFERROR(_xll.qlIndexFixing(ONIndex3M,I27,TRUE,_xll.ohTrigger(RecalcTrigger,Trigger3M)),NA())</f>
        <v>3.1081944941035999E-3</v>
      </c>
      <c r="N27" s="52">
        <f>IFERROR(_xll.qlIndexFixing(Index6M,$H27,TRUE,_xll.ohTrigger(RecalcTrigger,Trigger6M)),NA())</f>
        <v>5.7300000001212536E-3</v>
      </c>
      <c r="O27" s="52">
        <f>IFERROR(_xll.qlIndexFixing(ONIndex6M,I27,TRUE,_xll.ohTrigger(RecalcTrigger,Trigger6M)),NA())</f>
        <v>4.8929476862191734E-3</v>
      </c>
      <c r="P27" s="52">
        <f>IFERROR(_xll.qlIndexFixing(Index1Y,$H27,TRUE,_xll.ohTrigger(RecalcTrigger,Trigger1Y)),NA())</f>
        <v>8.5699999999999492E-3</v>
      </c>
      <c r="Q27" s="52">
        <f>IFERROR(_xll.qlIndexFixing(ONIndex1Y,I27,TRUE,_xll.ohTrigger(RecalcTrigger,Trigger1Y)),NA())</f>
        <v>8.8674020249790431E-3</v>
      </c>
    </row>
    <row r="28" spans="2:17" x14ac:dyDescent="0.2">
      <c r="B28" s="46" t="s">
        <v>20</v>
      </c>
      <c r="D28" s="49">
        <f>_xll.qlCalendarAdvance(LocalCalendar,$D27,B28,"f",FALSE)</f>
        <v>42290</v>
      </c>
      <c r="E28" s="49">
        <f>_xll.qlInterestRateIndexValueDate(IndexON,D28)</f>
        <v>42290</v>
      </c>
      <c r="F28" s="52">
        <f>IFERROR(_xll.qlIndexFixing(IndexON,D28,TRUE,_xll.ohTrigger(RecalcTrigger,TriggerON)),NA())</f>
        <v>2.0612222954063952E-3</v>
      </c>
      <c r="H28" s="49">
        <f>_xll.qlCalendarAdvance(IborCalendar,$H27,B28,"f",FALSE)</f>
        <v>42289</v>
      </c>
      <c r="I28" s="49">
        <f>_xll.qlInterestRateIndexValueDate(Index1M,$H28)</f>
        <v>42291</v>
      </c>
      <c r="J28" s="52">
        <f>IFERROR(_xll.qlIndexFixing(Index1M,$H28,TRUE,_xll.ohTrigger(RecalcTrigger,Trigger1M)),NA())</f>
        <v>2.6452226073292451E-3</v>
      </c>
      <c r="K28" s="52">
        <f>IFERROR(_xll.qlIndexFixing(ONIndex1M,I28,TRUE,_xll.ohTrigger(RecalcTrigger,Trigger1M)),NA())</f>
        <v>2.4783405631723099E-3</v>
      </c>
      <c r="L28" s="52">
        <f>IFERROR(_xll.qlIndexFixing(Index3M,H28,TRUE,_xll.ohTrigger(RecalcTrigger,Trigger3M)),NA())</f>
        <v>3.9405429630462695E-3</v>
      </c>
      <c r="M28" s="52">
        <f>IFERROR(_xll.qlIndexFixing(ONIndex3M,I28,TRUE,_xll.ohTrigger(RecalcTrigger,Trigger3M)),NA())</f>
        <v>3.1331568380554842E-3</v>
      </c>
      <c r="N28" s="52">
        <f>IFERROR(_xll.qlIndexFixing(Index6M,$H28,TRUE,_xll.ohTrigger(RecalcTrigger,Trigger6M)),NA())</f>
        <v>5.7417660972264037E-3</v>
      </c>
      <c r="O28" s="52">
        <f>IFERROR(_xll.qlIndexFixing(ONIndex6M,I28,TRUE,_xll.ohTrigger(RecalcTrigger,Trigger6M)),NA())</f>
        <v>4.8999410062222637E-3</v>
      </c>
      <c r="P28" s="52">
        <f>IFERROR(_xll.qlIndexFixing(Index1Y,$H28,TRUE,_xll.ohTrigger(RecalcTrigger,Trigger1Y)),NA())</f>
        <v>8.570037604570117E-3</v>
      </c>
      <c r="Q28" s="52">
        <f>IFERROR(_xll.qlIndexFixing(ONIndex1Y,I28,TRUE,_xll.ohTrigger(RecalcTrigger,Trigger1Y)),NA())</f>
        <v>8.8645064353709557E-3</v>
      </c>
    </row>
    <row r="29" spans="2:17" x14ac:dyDescent="0.2">
      <c r="B29" s="46" t="s">
        <v>20</v>
      </c>
      <c r="D29" s="49">
        <f>_xll.qlCalendarAdvance(LocalCalendar,$D28,B29,"f",FALSE)</f>
        <v>42291</v>
      </c>
      <c r="E29" s="49">
        <f>_xll.qlInterestRateIndexValueDate(IndexON,D29)</f>
        <v>42291</v>
      </c>
      <c r="F29" s="52">
        <f>IFERROR(_xll.qlIndexFixing(IndexON,D29,TRUE,_xll.ohTrigger(RecalcTrigger,TriggerON)),NA())</f>
        <v>2.0719982594474828E-3</v>
      </c>
      <c r="H29" s="49">
        <f>_xll.qlCalendarAdvance(IborCalendar,$H28,B29,"f",FALSE)</f>
        <v>42290</v>
      </c>
      <c r="I29" s="49">
        <f>_xll.qlInterestRateIndexValueDate(Index1M,$H29)</f>
        <v>42292</v>
      </c>
      <c r="J29" s="52">
        <f>IFERROR(_xll.qlIndexFixing(Index1M,$H29,TRUE,_xll.ohTrigger(RecalcTrigger,Trigger1M)),NA())</f>
        <v>2.65041942498212E-3</v>
      </c>
      <c r="K29" s="52">
        <f>IFERROR(_xll.qlIndexFixing(ONIndex1M,I29,TRUE,_xll.ohTrigger(RecalcTrigger,Trigger1M)),NA())</f>
        <v>2.4872760762217894E-3</v>
      </c>
      <c r="L29" s="52">
        <f>IFERROR(_xll.qlIndexFixing(Index3M,H29,TRUE,_xll.ohTrigger(RecalcTrigger,Trigger3M)),NA())</f>
        <v>3.9561871234916135E-3</v>
      </c>
      <c r="M29" s="52">
        <f>IFERROR(_xll.qlIndexFixing(ONIndex3M,I29,TRUE,_xll.ohTrigger(RecalcTrigger,Trigger3M)),NA())</f>
        <v>3.1578120768660511E-3</v>
      </c>
      <c r="N29" s="52">
        <f>IFERROR(_xll.qlIndexFixing(Index6M,$H29,TRUE,_xll.ohTrigger(RecalcTrigger,Trigger6M)),NA())</f>
        <v>5.7536962609772875E-3</v>
      </c>
      <c r="O29" s="52">
        <f>IFERROR(_xll.qlIndexFixing(ONIndex6M,I29,TRUE,_xll.ohTrigger(RecalcTrigger,Trigger6M)),NA())</f>
        <v>4.9066208712034154E-3</v>
      </c>
      <c r="P29" s="52">
        <f>IFERROR(_xll.qlIndexFixing(Index1Y,$H29,TRUE,_xll.ohTrigger(RecalcTrigger,Trigger1Y)),NA())</f>
        <v>8.5723297699035351E-3</v>
      </c>
      <c r="Q29" s="52">
        <f>IFERROR(_xll.qlIndexFixing(ONIndex1Y,I29,TRUE,_xll.ohTrigger(RecalcTrigger,Trigger1Y)),NA())</f>
        <v>8.8613266701198512E-3</v>
      </c>
    </row>
    <row r="30" spans="2:17" x14ac:dyDescent="0.2">
      <c r="B30" s="46" t="s">
        <v>20</v>
      </c>
      <c r="D30" s="49">
        <f>_xll.qlCalendarAdvance(LocalCalendar,$D29,B30,"f",FALSE)</f>
        <v>42292</v>
      </c>
      <c r="E30" s="49">
        <f>_xll.qlInterestRateIndexValueDate(IndexON,D30)</f>
        <v>42292</v>
      </c>
      <c r="F30" s="52">
        <f>IFERROR(_xll.qlIndexFixing(IndexON,D30,TRUE,_xll.ohTrigger(RecalcTrigger,TriggerON)),NA())</f>
        <v>2.0825138921320985E-3</v>
      </c>
      <c r="H30" s="49">
        <f>_xll.qlCalendarAdvance(IborCalendar,$H29,B30,"f",FALSE)</f>
        <v>42291</v>
      </c>
      <c r="I30" s="49">
        <f>_xll.qlInterestRateIndexValueDate(Index1M,$H30)</f>
        <v>42293</v>
      </c>
      <c r="J30" s="52">
        <f>IFERROR(_xll.qlIndexFixing(Index1M,$H30,TRUE,_xll.ohTrigger(RecalcTrigger,Trigger1M)),NA())</f>
        <v>2.6556637654024367E-3</v>
      </c>
      <c r="K30" s="52">
        <f>IFERROR(_xll.qlIndexFixing(ONIndex1M,I30,TRUE,_xll.ohTrigger(RecalcTrigger,Trigger1M)),NA())</f>
        <v>2.5056404065182392E-3</v>
      </c>
      <c r="L30" s="52">
        <f>IFERROR(_xll.qlIndexFixing(Index3M,H30,TRUE,_xll.ohTrigger(RecalcTrigger,Trigger3M)),NA())</f>
        <v>3.9918150998386965E-3</v>
      </c>
      <c r="M30" s="52">
        <f>IFERROR(_xll.qlIndexFixing(ONIndex3M,I30,TRUE,_xll.ohTrigger(RecalcTrigger,Trigger3M)),NA())</f>
        <v>3.2061274228567527E-3</v>
      </c>
      <c r="N30" s="52">
        <f>IFERROR(_xll.qlIndexFixing(Index6M,$H30,TRUE,_xll.ohTrigger(RecalcTrigger,Trigger6M)),NA())</f>
        <v>5.7811023344222882E-3</v>
      </c>
      <c r="O30" s="52">
        <f>IFERROR(_xll.qlIndexFixing(ONIndex6M,I30,TRUE,_xll.ohTrigger(RecalcTrigger,Trigger6M)),NA())</f>
        <v>4.9190029623158438E-3</v>
      </c>
      <c r="P30" s="52">
        <f>IFERROR(_xll.qlIndexFixing(Index1Y,$H30,TRUE,_xll.ohTrigger(RecalcTrigger,Trigger1Y)),NA())</f>
        <v>8.5713313308348766E-3</v>
      </c>
      <c r="Q30" s="52">
        <f>IFERROR(_xll.qlIndexFixing(ONIndex1Y,I30,TRUE,_xll.ohTrigger(RecalcTrigger,Trigger1Y)),NA())</f>
        <v>8.8542376495759356E-3</v>
      </c>
    </row>
    <row r="31" spans="2:17" x14ac:dyDescent="0.2">
      <c r="B31" s="46" t="s">
        <v>20</v>
      </c>
      <c r="D31" s="49">
        <f>_xll.qlCalendarAdvance(LocalCalendar,$D30,B31,"f",FALSE)</f>
        <v>42293</v>
      </c>
      <c r="E31" s="49">
        <f>_xll.qlInterestRateIndexValueDate(IndexON,D31)</f>
        <v>42293</v>
      </c>
      <c r="F31" s="52">
        <f>IFERROR(_xll.qlIndexFixing(IndexON,D31,TRUE,_xll.ohTrigger(RecalcTrigger,TriggerON)),NA())</f>
        <v>2.1026896674225526E-3</v>
      </c>
      <c r="H31" s="49">
        <f>_xll.qlCalendarAdvance(IborCalendar,$H30,B31,"f",FALSE)</f>
        <v>42292</v>
      </c>
      <c r="I31" s="49">
        <f>_xll.qlInterestRateIndexValueDate(Index1M,$H31)</f>
        <v>42296</v>
      </c>
      <c r="J31" s="52">
        <f>IFERROR(_xll.qlIndexFixing(Index1M,$H31,TRUE,_xll.ohTrigger(RecalcTrigger,Trigger1M)),NA())</f>
        <v>2.6901870099906786E-3</v>
      </c>
      <c r="K31" s="52">
        <f>IFERROR(_xll.qlIndexFixing(ONIndex1M,I31,TRUE,_xll.ohTrigger(RecalcTrigger,Trigger1M)),NA())</f>
        <v>2.5244457232620476E-3</v>
      </c>
      <c r="L31" s="52">
        <f>IFERROR(_xll.qlIndexFixing(Index3M,H31,TRUE,_xll.ohTrigger(RecalcTrigger,Trigger3M)),NA())</f>
        <v>4.0173280162958888E-3</v>
      </c>
      <c r="M31" s="52">
        <f>IFERROR(_xll.qlIndexFixing(ONIndex3M,I31,TRUE,_xll.ohTrigger(RecalcTrigger,Trigger3M)),NA())</f>
        <v>3.2533619792562973E-3</v>
      </c>
      <c r="N31" s="52">
        <f>IFERROR(_xll.qlIndexFixing(Index6M,$H31,TRUE,_xll.ohTrigger(RecalcTrigger,Trigger6M)),NA())</f>
        <v>5.8029119651162447E-3</v>
      </c>
      <c r="O31" s="52">
        <f>IFERROR(_xll.qlIndexFixing(ONIndex6M,I31,TRUE,_xll.ohTrigger(RecalcTrigger,Trigger6M)),NA())</f>
        <v>4.9302057809885724E-3</v>
      </c>
      <c r="P31" s="52">
        <f>IFERROR(_xll.qlIndexFixing(Index1Y,$H31,TRUE,_xll.ohTrigger(RecalcTrigger,Trigger1Y)),NA())</f>
        <v>8.5705849276474684E-3</v>
      </c>
      <c r="Q31" s="52">
        <f>IFERROR(_xll.qlIndexFixing(ONIndex1Y,I31,TRUE,_xll.ohTrigger(RecalcTrigger,Trigger1Y)),NA())</f>
        <v>8.8457658530849415E-3</v>
      </c>
    </row>
    <row r="32" spans="2:17" x14ac:dyDescent="0.2">
      <c r="B32" s="46" t="s">
        <v>20</v>
      </c>
      <c r="D32" s="49">
        <f>_xll.qlCalendarAdvance(LocalCalendar,$D31,B32,"f",FALSE)</f>
        <v>42296</v>
      </c>
      <c r="E32" s="49">
        <f>_xll.qlInterestRateIndexValueDate(IndexON,D32)</f>
        <v>42296</v>
      </c>
      <c r="F32" s="52">
        <f>IFERROR(_xll.qlIndexFixing(IndexON,D32,TRUE,_xll.ohTrigger(RecalcTrigger,TriggerON)),NA())</f>
        <v>2.1219731089061611E-3</v>
      </c>
      <c r="H32" s="49">
        <f>_xll.qlCalendarAdvance(IborCalendar,$H31,B32,"f",FALSE)</f>
        <v>42293</v>
      </c>
      <c r="I32" s="49">
        <f>_xll.qlInterestRateIndexValueDate(Index1M,$H32)</f>
        <v>42297</v>
      </c>
      <c r="J32" s="52">
        <f>IFERROR(_xll.qlIndexFixing(Index1M,$H32,TRUE,_xll.ohTrigger(RecalcTrigger,Trigger1M)),NA())</f>
        <v>2.7019803639331237E-3</v>
      </c>
      <c r="K32" s="52">
        <f>IFERROR(_xll.qlIndexFixing(ONIndex1M,I32,TRUE,_xll.ohTrigger(RecalcTrigger,Trigger1M)),NA())</f>
        <v>2.5340950337326973E-3</v>
      </c>
      <c r="L32" s="52">
        <f>IFERROR(_xll.qlIndexFixing(Index3M,H32,TRUE,_xll.ohTrigger(RecalcTrigger,Trigger3M)),NA())</f>
        <v>4.0322679248313998E-3</v>
      </c>
      <c r="M32" s="52">
        <f>IFERROR(_xll.qlIndexFixing(ONIndex3M,I32,TRUE,_xll.ohTrigger(RecalcTrigger,Trigger3M)),NA())</f>
        <v>3.2764816913211092E-3</v>
      </c>
      <c r="N32" s="52">
        <f>IFERROR(_xll.qlIndexFixing(Index6M,$H32,TRUE,_xll.ohTrigger(RecalcTrigger,Trigger6M)),NA())</f>
        <v>5.8155532478214519E-3</v>
      </c>
      <c r="O32" s="52">
        <f>IFERROR(_xll.qlIndexFixing(ONIndex6M,I32,TRUE,_xll.ohTrigger(RecalcTrigger,Trigger6M)),NA())</f>
        <v>4.9353183708600312E-3</v>
      </c>
      <c r="P32" s="52">
        <f>IFERROR(_xll.qlIndexFixing(Index1Y,$H32,TRUE,_xll.ohTrigger(RecalcTrigger,Trigger1Y)),NA())</f>
        <v>8.5706902232898386E-3</v>
      </c>
      <c r="Q32" s="52">
        <f>IFERROR(_xll.qlIndexFixing(ONIndex1Y,I32,TRUE,_xll.ohTrigger(RecalcTrigger,Trigger1Y)),NA())</f>
        <v>8.8411652099384952E-3</v>
      </c>
    </row>
    <row r="33" spans="2:17" x14ac:dyDescent="0.2">
      <c r="B33" s="46" t="s">
        <v>20</v>
      </c>
      <c r="D33" s="49">
        <f>_xll.qlCalendarAdvance(LocalCalendar,$D32,B33,"f",FALSE)</f>
        <v>42297</v>
      </c>
      <c r="E33" s="49">
        <f>_xll.qlInterestRateIndexValueDate(IndexON,D33)</f>
        <v>42297</v>
      </c>
      <c r="F33" s="52">
        <f>IFERROR(_xll.qlIndexFixing(IndexON,D33,TRUE,_xll.ohTrigger(RecalcTrigger,TriggerON)),NA())</f>
        <v>2.1311870844087366E-3</v>
      </c>
      <c r="H33" s="49">
        <f>_xll.qlCalendarAdvance(IborCalendar,$H32,B33,"f",FALSE)</f>
        <v>42296</v>
      </c>
      <c r="I33" s="49">
        <f>_xll.qlInterestRateIndexValueDate(Index1M,$H33)</f>
        <v>42298</v>
      </c>
      <c r="J33" s="52">
        <f>IFERROR(_xll.qlIndexFixing(Index1M,$H33,TRUE,_xll.ohTrigger(RecalcTrigger,Trigger1M)),NA())</f>
        <v>2.726777691002269E-3</v>
      </c>
      <c r="K33" s="52">
        <f>IFERROR(_xll.qlIndexFixing(ONIndex1M,I33,TRUE,_xll.ohTrigger(RecalcTrigger,Trigger1M)),NA())</f>
        <v>2.5438871038474531E-3</v>
      </c>
      <c r="L33" s="52">
        <f>IFERROR(_xll.qlIndexFixing(Index3M,H33,TRUE,_xll.ohTrigger(RecalcTrigger,Trigger3M)),NA())</f>
        <v>4.0470751567320152E-3</v>
      </c>
      <c r="M33" s="52">
        <f>IFERROR(_xll.qlIndexFixing(ONIndex3M,I33,TRUE,_xll.ohTrigger(RecalcTrigger,Trigger3M)),NA())</f>
        <v>3.2992942977649875E-3</v>
      </c>
      <c r="N33" s="52">
        <f>IFERROR(_xll.qlIndexFixing(Index6M,$H33,TRUE,_xll.ohTrigger(RecalcTrigger,Trigger6M)),NA())</f>
        <v>5.8283149104075855E-3</v>
      </c>
      <c r="O33" s="52">
        <f>IFERROR(_xll.qlIndexFixing(ONIndex6M,I33,TRUE,_xll.ohTrigger(RecalcTrigger,Trigger6M)),NA())</f>
        <v>4.9401175057095514E-3</v>
      </c>
      <c r="P33" s="52">
        <f>IFERROR(_xll.qlIndexFixing(Index1Y,$H33,TRUE,_xll.ohTrigger(RecalcTrigger,Trigger1Y)),NA())</f>
        <v>8.5707687862470704E-3</v>
      </c>
      <c r="Q33" s="52">
        <f>IFERROR(_xll.qlIndexFixing(ONIndex1Y,I33,TRUE,_xll.ohTrigger(RecalcTrigger,Trigger1Y)),NA())</f>
        <v>8.8362803910690957E-3</v>
      </c>
    </row>
    <row r="34" spans="2:17" x14ac:dyDescent="0.2">
      <c r="B34" s="46" t="s">
        <v>20</v>
      </c>
      <c r="D34" s="49">
        <f>_xll.qlCalendarAdvance(LocalCalendar,$D33,B34,"f",FALSE)</f>
        <v>42298</v>
      </c>
      <c r="E34" s="49">
        <f>_xll.qlInterestRateIndexValueDate(IndexON,D34)</f>
        <v>42298</v>
      </c>
      <c r="F34" s="52">
        <f>IFERROR(_xll.qlIndexFixing(IndexON,D34,TRUE,_xll.ohTrigger(RecalcTrigger,TriggerON)),NA())</f>
        <v>2.1401407284749041E-3</v>
      </c>
      <c r="H34" s="49">
        <f>_xll.qlCalendarAdvance(IborCalendar,$H33,B34,"f",FALSE)</f>
        <v>42297</v>
      </c>
      <c r="I34" s="49">
        <f>_xll.qlInterestRateIndexValueDate(Index1M,$H34)</f>
        <v>42299</v>
      </c>
      <c r="J34" s="52">
        <f>IFERROR(_xll.qlIndexFixing(Index1M,$H34,TRUE,_xll.ohTrigger(RecalcTrigger,Trigger1M)),NA())</f>
        <v>2.7324737132261578E-3</v>
      </c>
      <c r="K34" s="52">
        <f>IFERROR(_xll.qlIndexFixing(ONIndex1M,I34,TRUE,_xll.ohTrigger(RecalcTrigger,Trigger1M)),NA())</f>
        <v>2.5538219334464429E-3</v>
      </c>
      <c r="L34" s="52">
        <f>IFERROR(_xll.qlIndexFixing(Index3M,H34,TRUE,_xll.ohTrigger(RecalcTrigger,Trigger3M)),NA())</f>
        <v>4.0617526742507864E-3</v>
      </c>
      <c r="M34" s="52">
        <f>IFERROR(_xll.qlIndexFixing(ONIndex3M,I34,TRUE,_xll.ohTrigger(RecalcTrigger,Trigger3M)),NA())</f>
        <v>3.3217997986678682E-3</v>
      </c>
      <c r="N34" s="52">
        <f>IFERROR(_xll.qlIndexFixing(Index6M,$H34,TRUE,_xll.ohTrigger(RecalcTrigger,Trigger6M)),NA())</f>
        <v>5.8411896711951248E-3</v>
      </c>
      <c r="O34" s="52">
        <f>IFERROR(_xll.qlIndexFixing(ONIndex6M,I34,TRUE,_xll.ohTrigger(RecalcTrigger,Trigger6M)),NA())</f>
        <v>4.944603185457197E-3</v>
      </c>
      <c r="P34" s="52">
        <f>IFERROR(_xll.qlIndexFixing(Index1Y,$H34,TRUE,_xll.ohTrigger(RecalcTrigger,Trigger1Y)),NA())</f>
        <v>8.5725544083053284E-3</v>
      </c>
      <c r="Q34" s="52">
        <f>IFERROR(_xll.qlIndexFixing(ONIndex1Y,I34,TRUE,_xll.ohTrigger(RecalcTrigger,Trigger1Y)),NA())</f>
        <v>8.8311113967964872E-3</v>
      </c>
    </row>
    <row r="35" spans="2:17" x14ac:dyDescent="0.2">
      <c r="B35" s="46" t="s">
        <v>20</v>
      </c>
      <c r="D35" s="49">
        <f>_xll.qlCalendarAdvance(LocalCalendar,$D34,B35,"f",FALSE)</f>
        <v>42299</v>
      </c>
      <c r="E35" s="49">
        <f>_xll.qlInterestRateIndexValueDate(IndexON,D35)</f>
        <v>42299</v>
      </c>
      <c r="F35" s="52">
        <f>IFERROR(_xll.qlIndexFixing(IndexON,D35,TRUE,_xll.ohTrigger(RecalcTrigger,TriggerON)),NA())</f>
        <v>2.1488340409447915E-3</v>
      </c>
      <c r="H35" s="49">
        <f>_xll.qlCalendarAdvance(IborCalendar,$H34,B35,"f",FALSE)</f>
        <v>42298</v>
      </c>
      <c r="I35" s="49">
        <f>_xll.qlInterestRateIndexValueDate(Index1M,$H35)</f>
        <v>42300</v>
      </c>
      <c r="J35" s="52">
        <f>IFERROR(_xll.qlIndexFixing(Index1M,$H35,TRUE,_xll.ohTrigger(RecalcTrigger,Trigger1M)),NA())</f>
        <v>2.7382172490901658E-3</v>
      </c>
      <c r="K35" s="52">
        <f>IFERROR(_xll.qlIndexFixing(ONIndex1M,I35,TRUE,_xll.ohTrigger(RecalcTrigger,Trigger1M)),NA())</f>
        <v>2.5741858641747939E-3</v>
      </c>
      <c r="L35" s="52">
        <f>IFERROR(_xll.qlIndexFixing(Index3M,H35,TRUE,_xll.ohTrigger(RecalcTrigger,Trigger3M)),NA())</f>
        <v>4.0891625910311159E-3</v>
      </c>
      <c r="M35" s="52">
        <f>IFERROR(_xll.qlIndexFixing(ONIndex3M,I35,TRUE,_xll.ohTrigger(RecalcTrigger,Trigger3M)),NA())</f>
        <v>3.3658185826723752E-3</v>
      </c>
      <c r="N35" s="52">
        <f>IFERROR(_xll.qlIndexFixing(Index6M,$H35,TRUE,_xll.ohTrigger(RecalcTrigger,Trigger6M)),NA())</f>
        <v>5.8705291064067968E-3</v>
      </c>
      <c r="O35" s="52">
        <f>IFERROR(_xll.qlIndexFixing(ONIndex6M,I35,TRUE,_xll.ohTrigger(RecalcTrigger,Trigger6M)),NA())</f>
        <v>4.9525978270192894E-3</v>
      </c>
      <c r="P35" s="52">
        <f>IFERROR(_xll.qlIndexFixing(Index1Y,$H35,TRUE,_xll.ohTrigger(RecalcTrigger,Trigger1Y)),NA())</f>
        <v>8.5716396236158263E-3</v>
      </c>
      <c r="Q35" s="52">
        <f>IFERROR(_xll.qlIndexFixing(ONIndex1Y,I35,TRUE,_xll.ohTrigger(RecalcTrigger,Trigger1Y)),NA())</f>
        <v>8.820042239525705E-3</v>
      </c>
    </row>
    <row r="36" spans="2:17" x14ac:dyDescent="0.2">
      <c r="B36" s="46" t="s">
        <v>20</v>
      </c>
      <c r="D36" s="49">
        <f>_xll.qlCalendarAdvance(LocalCalendar,$D35,B36,"f",FALSE)</f>
        <v>42300</v>
      </c>
      <c r="E36" s="49">
        <f>_xll.qlInterestRateIndexValueDate(IndexON,D36)</f>
        <v>42300</v>
      </c>
      <c r="F36" s="52">
        <f>IFERROR(_xll.qlIndexFixing(IndexON,D36,TRUE,_xll.ohTrigger(RecalcTrigger,TriggerON)),NA())</f>
        <v>2.1653659183851204E-3</v>
      </c>
      <c r="H36" s="49">
        <f>_xll.qlCalendarAdvance(IborCalendar,$H35,B36,"f",FALSE)</f>
        <v>42299</v>
      </c>
      <c r="I36" s="49">
        <f>_xll.qlInterestRateIndexValueDate(Index1M,$H36)</f>
        <v>42303</v>
      </c>
      <c r="J36" s="52">
        <f>IFERROR(_xll.qlIndexFixing(Index1M,$H36,TRUE,_xll.ohTrigger(RecalcTrigger,Trigger1M)),NA())</f>
        <v>2.7825036046233431E-3</v>
      </c>
      <c r="K36" s="52">
        <f>IFERROR(_xll.qlIndexFixing(ONIndex1M,I36,TRUE,_xll.ohTrigger(RecalcTrigger,Trigger1M)),NA())</f>
        <v>2.5949888473242311E-3</v>
      </c>
      <c r="L36" s="52">
        <f>IFERROR(_xll.qlIndexFixing(Index3M,H36,TRUE,_xll.ohTrigger(RecalcTrigger,Trigger3M)),NA())</f>
        <v>4.1192462265645614E-3</v>
      </c>
      <c r="M36" s="52">
        <f>IFERROR(_xll.qlIndexFixing(ONIndex3M,I36,TRUE,_xll.ohTrigger(RecalcTrigger,Trigger3M)),NA())</f>
        <v>3.4087507451907584E-3</v>
      </c>
      <c r="N36" s="52">
        <f>IFERROR(_xll.qlIndexFixing(Index6M,$H36,TRUE,_xll.ohTrigger(RecalcTrigger,Trigger6M)),NA())</f>
        <v>5.8936740567653977E-3</v>
      </c>
      <c r="O36" s="52">
        <f>IFERROR(_xll.qlIndexFixing(ONIndex6M,I36,TRUE,_xll.ohTrigger(RecalcTrigger,Trigger6M)),NA())</f>
        <v>4.9594113534290329E-3</v>
      </c>
      <c r="P36" s="52">
        <f>IFERROR(_xll.qlIndexFixing(Index1Y,$H36,TRUE,_xll.ohTrigger(RecalcTrigger,Trigger1Y)),NA())</f>
        <v>8.5703804653064226E-3</v>
      </c>
      <c r="Q36" s="52">
        <f>IFERROR(_xll.qlIndexFixing(ONIndex1Y,I36,TRUE,_xll.ohTrigger(RecalcTrigger,Trigger1Y)),NA())</f>
        <v>8.8075936640752417E-3</v>
      </c>
    </row>
    <row r="37" spans="2:17" x14ac:dyDescent="0.2">
      <c r="B37" s="46" t="s">
        <v>20</v>
      </c>
      <c r="D37" s="49">
        <f>_xll.qlCalendarAdvance(LocalCalendar,$D36,B37,"f",FALSE)</f>
        <v>42303</v>
      </c>
      <c r="E37" s="49">
        <f>_xll.qlInterestRateIndexValueDate(IndexON,D37)</f>
        <v>42303</v>
      </c>
      <c r="F37" s="52">
        <f>IFERROR(_xll.qlIndexFixing(IndexON,D37,TRUE,_xll.ohTrigger(RecalcTrigger,TriggerON)),NA())</f>
        <v>2.1810039754210919E-3</v>
      </c>
      <c r="H37" s="49">
        <f>_xll.qlCalendarAdvance(IborCalendar,$H36,B37,"f",FALSE)</f>
        <v>42300</v>
      </c>
      <c r="I37" s="49">
        <f>_xll.qlInterestRateIndexValueDate(Index1M,$H37)</f>
        <v>42304</v>
      </c>
      <c r="J37" s="52">
        <f>IFERROR(_xll.qlIndexFixing(Index1M,$H37,TRUE,_xll.ohTrigger(RecalcTrigger,Trigger1M)),NA())</f>
        <v>2.7885323671801802E-3</v>
      </c>
      <c r="K37" s="52">
        <f>IFERROR(_xll.qlIndexFixing(ONIndex1M,I37,TRUE,_xll.ohTrigger(RecalcTrigger,Trigger1M)),NA())</f>
        <v>2.6056374748240074E-3</v>
      </c>
      <c r="L37" s="52">
        <f>IFERROR(_xll.qlIndexFixing(Index3M,H37,TRUE,_xll.ohTrigger(RecalcTrigger,Trigger3M)),NA())</f>
        <v>4.1333362361983816E-3</v>
      </c>
      <c r="M37" s="52">
        <f>IFERROR(_xll.qlIndexFixing(ONIndex3M,I37,TRUE,_xll.ohTrigger(RecalcTrigger,Trigger3M)),NA())</f>
        <v>3.4297207172695465E-3</v>
      </c>
      <c r="N37" s="52">
        <f>IFERROR(_xll.qlIndexFixing(Index6M,$H37,TRUE,_xll.ohTrigger(RecalcTrigger,Trigger6M)),NA())</f>
        <v>5.9070050773042289E-3</v>
      </c>
      <c r="O37" s="52">
        <f>IFERROR(_xll.qlIndexFixing(ONIndex6M,I37,TRUE,_xll.ohTrigger(RecalcTrigger,Trigger6M)),NA())</f>
        <v>4.9623297576673053E-3</v>
      </c>
      <c r="P37" s="52">
        <f>IFERROR(_xll.qlIndexFixing(Index1Y,$H37,TRUE,_xll.ohTrigger(RecalcTrigger,Trigger1Y)),NA())</f>
        <v>8.5700705450320602E-3</v>
      </c>
      <c r="Q37" s="52">
        <f>IFERROR(_xll.qlIndexFixing(ONIndex1Y,I37,TRUE,_xll.ohTrigger(RecalcTrigger,Trigger1Y)),NA())</f>
        <v>8.8010037922270357E-3</v>
      </c>
    </row>
    <row r="38" spans="2:17" x14ac:dyDescent="0.2">
      <c r="B38" s="46" t="s">
        <v>20</v>
      </c>
      <c r="D38" s="49">
        <f>_xll.qlCalendarAdvance(LocalCalendar,$D37,B38,"f",FALSE)</f>
        <v>42304</v>
      </c>
      <c r="E38" s="49">
        <f>_xll.qlInterestRateIndexValueDate(IndexON,D38)</f>
        <v>42304</v>
      </c>
      <c r="F38" s="52">
        <f>IFERROR(_xll.qlIndexFixing(IndexON,D38,TRUE,_xll.ohTrigger(RecalcTrigger,TriggerON)),NA())</f>
        <v>2.1883956300694507E-3</v>
      </c>
      <c r="H38" s="49">
        <f>_xll.qlCalendarAdvance(IborCalendar,$H37,B38,"f",FALSE)</f>
        <v>42303</v>
      </c>
      <c r="I38" s="49">
        <f>_xll.qlInterestRateIndexValueDate(Index1M,$H38)</f>
        <v>42305</v>
      </c>
      <c r="J38" s="52">
        <f>IFERROR(_xll.qlIndexFixing(Index1M,$H38,TRUE,_xll.ohTrigger(RecalcTrigger,Trigger1M)),NA())</f>
        <v>2.815330341896718E-3</v>
      </c>
      <c r="K38" s="52">
        <f>IFERROR(_xll.qlIndexFixing(ONIndex1M,I38,TRUE,_xll.ohTrigger(RecalcTrigger,Trigger1M)),NA())</f>
        <v>2.6164288618080178E-3</v>
      </c>
      <c r="L38" s="52">
        <f>IFERROR(_xll.qlIndexFixing(Index3M,H38,TRUE,_xll.ohTrigger(RecalcTrigger,Trigger3M)),NA())</f>
        <v>4.1473211951006108E-3</v>
      </c>
      <c r="M38" s="52">
        <f>IFERROR(_xll.qlIndexFixing(ONIndex3M,I38,TRUE,_xll.ohTrigger(RecalcTrigger,Trigger3M)),NA())</f>
        <v>3.4503835834875929E-3</v>
      </c>
      <c r="N38" s="52">
        <f>IFERROR(_xll.qlIndexFixing(Index6M,$H38,TRUE,_xll.ohTrigger(RecalcTrigger,Trigger6M)),NA())</f>
        <v>5.9204055022749882E-3</v>
      </c>
      <c r="O38" s="52">
        <f>IFERROR(_xll.qlIndexFixing(ONIndex6M,I38,TRUE,_xll.ohTrigger(RecalcTrigger,Trigger6M)),NA())</f>
        <v>4.9649347068037031E-3</v>
      </c>
      <c r="P38" s="52">
        <f>IFERROR(_xll.qlIndexFixing(Index1Y,$H38,TRUE,_xll.ohTrigger(RecalcTrigger,Trigger1Y)),NA())</f>
        <v>8.5696578631912282E-3</v>
      </c>
      <c r="Q38" s="52">
        <f>IFERROR(_xll.qlIndexFixing(ONIndex1Y,I38,TRUE,_xll.ohTrigger(RecalcTrigger,Trigger1Y)),NA())</f>
        <v>8.7941297448157485E-3</v>
      </c>
    </row>
    <row r="39" spans="2:17" x14ac:dyDescent="0.2">
      <c r="B39" s="46" t="s">
        <v>20</v>
      </c>
      <c r="D39" s="49">
        <f>_xll.qlCalendarAdvance(LocalCalendar,$D38,B39,"f",FALSE)</f>
        <v>42305</v>
      </c>
      <c r="E39" s="49">
        <f>_xll.qlInterestRateIndexValueDate(IndexON,D39)</f>
        <v>42305</v>
      </c>
      <c r="F39" s="52">
        <f>IFERROR(_xll.qlIndexFixing(IndexON,D39,TRUE,_xll.ohTrigger(RecalcTrigger,TriggerON)),NA())</f>
        <v>2.1955269530415933E-3</v>
      </c>
      <c r="H39" s="49">
        <f>_xll.qlCalendarAdvance(IborCalendar,$H38,B39,"f",FALSE)</f>
        <v>42304</v>
      </c>
      <c r="I39" s="49">
        <f>_xll.qlInterestRateIndexValueDate(Index1M,$H39)</f>
        <v>42306</v>
      </c>
      <c r="J39" s="52">
        <f>IFERROR(_xll.qlIndexFixing(Index1M,$H39,TRUE,_xll.ohTrigger(RecalcTrigger,Trigger1M)),NA())</f>
        <v>2.8215255067029488E-3</v>
      </c>
      <c r="K39" s="52">
        <f>IFERROR(_xll.qlIndexFixing(ONIndex1M,I39,TRUE,_xll.ohTrigger(RecalcTrigger,Trigger1M)),NA())</f>
        <v>2.6273630085160704E-3</v>
      </c>
      <c r="L39" s="52">
        <f>IFERROR(_xll.qlIndexFixing(Index3M,H39,TRUE,_xll.ohTrigger(RecalcTrigger,Trigger3M)),NA())</f>
        <v>4.1612052537112398E-3</v>
      </c>
      <c r="M39" s="52">
        <f>IFERROR(_xll.qlIndexFixing(ONIndex3M,I39,TRUE,_xll.ohTrigger(RecalcTrigger,Trigger3M)),NA())</f>
        <v>3.4707393436050893E-3</v>
      </c>
      <c r="N39" s="52">
        <f>IFERROR(_xll.qlIndexFixing(Index6M,$H39,TRUE,_xll.ohTrigger(RecalcTrigger,Trigger6M)),NA())</f>
        <v>5.9338680487353388E-3</v>
      </c>
      <c r="O39" s="52">
        <f>IFERROR(_xll.qlIndexFixing(ONIndex6M,I39,TRUE,_xll.ohTrigger(RecalcTrigger,Trigger6M)),NA())</f>
        <v>4.9672262006783541E-3</v>
      </c>
      <c r="P39" s="52">
        <f>IFERROR(_xll.qlIndexFixing(Index1Y,$H39,TRUE,_xll.ohTrigger(RecalcTrigger,Trigger1Y)),NA())</f>
        <v>8.5692825184669162E-3</v>
      </c>
      <c r="Q39" s="52">
        <f>IFERROR(_xll.qlIndexFixing(ONIndex1Y,I39,TRUE,_xll.ohTrigger(RecalcTrigger,Trigger1Y)),NA())</f>
        <v>8.7869715220012523E-3</v>
      </c>
    </row>
    <row r="40" spans="2:17" x14ac:dyDescent="0.2">
      <c r="B40" s="46" t="s">
        <v>20</v>
      </c>
      <c r="D40" s="49">
        <f>_xll.qlCalendarAdvance(LocalCalendar,$D39,B40,"f",FALSE)</f>
        <v>42306</v>
      </c>
      <c r="E40" s="49">
        <f>_xll.qlInterestRateIndexValueDate(IndexON,D40)</f>
        <v>42306</v>
      </c>
      <c r="F40" s="52">
        <f>IFERROR(_xll.qlIndexFixing(IndexON,D40,TRUE,_xll.ohTrigger(RecalcTrigger,TriggerON)),NA())</f>
        <v>2.2023979444174557E-3</v>
      </c>
      <c r="H40" s="49">
        <f>_xll.qlCalendarAdvance(IborCalendar,$H39,B40,"f",FALSE)</f>
        <v>42305</v>
      </c>
      <c r="I40" s="49">
        <f>_xll.qlInterestRateIndexValueDate(Index1M,$H40)</f>
        <v>42307</v>
      </c>
      <c r="J40" s="52">
        <f>IFERROR(_xll.qlIndexFixing(Index1M,$H40,TRUE,_xll.ohTrigger(RecalcTrigger,Trigger1M)),NA())</f>
        <v>2.827768175390336E-3</v>
      </c>
      <c r="K40" s="52">
        <f>IFERROR(_xll.qlIndexFixing(ONIndex1M,I40,TRUE,_xll.ohTrigger(RecalcTrigger,Trigger1M)),NA())</f>
        <v>2.649726669918806E-3</v>
      </c>
      <c r="L40" s="52">
        <f>IFERROR(_xll.qlIndexFixing(Index3M,H40,TRUE,_xll.ohTrigger(RecalcTrigger,Trigger3M)),NA())</f>
        <v>4.1687526004805424E-3</v>
      </c>
      <c r="M40" s="52">
        <f>IFERROR(_xll.qlIndexFixing(ONIndex3M,I40,TRUE,_xll.ohTrigger(RecalcTrigger,Trigger3M)),NA())</f>
        <v>3.5104614076963969E-3</v>
      </c>
      <c r="N40" s="52">
        <f>IFERROR(_xll.qlIndexFixing(Index6M,$H40,TRUE,_xll.ohTrigger(RecalcTrigger,Trigger6M)),NA())</f>
        <v>5.9390973209034314E-3</v>
      </c>
      <c r="O40" s="52">
        <f>IFERROR(_xll.qlIndexFixing(ONIndex6M,I40,TRUE,_xll.ohTrigger(RecalcTrigger,Trigger6M)),NA())</f>
        <v>4.9708329731057432E-3</v>
      </c>
      <c r="P40" s="52">
        <f>IFERROR(_xll.qlIndexFixing(Index1Y,$H40,TRUE,_xll.ohTrigger(RecalcTrigger,Trigger1Y)),NA())</f>
        <v>8.5684802187756259E-3</v>
      </c>
      <c r="Q40" s="52">
        <f>IFERROR(_xll.qlIndexFixing(ONIndex1Y,I40,TRUE,_xll.ohTrigger(RecalcTrigger,Trigger1Y)),NA())</f>
        <v>8.7719215567005904E-3</v>
      </c>
    </row>
    <row r="41" spans="2:17" x14ac:dyDescent="0.2">
      <c r="B41" s="46" t="s">
        <v>20</v>
      </c>
      <c r="D41" s="49">
        <f>_xll.qlCalendarAdvance(LocalCalendar,$D40,B41,"f",FALSE)</f>
        <v>42307</v>
      </c>
      <c r="E41" s="49">
        <f>_xll.qlInterestRateIndexValueDate(IndexON,D41)</f>
        <v>42307</v>
      </c>
      <c r="F41" s="52">
        <f>IFERROR(_xll.qlIndexFixing(IndexON,D41,TRUE,_xll.ohTrigger(RecalcTrigger,TriggerON)),NA())</f>
        <v>2.2152857867308029E-3</v>
      </c>
      <c r="H41" s="49">
        <f>_xll.qlCalendarAdvance(IborCalendar,$H40,B41,"f",FALSE)</f>
        <v>42306</v>
      </c>
      <c r="I41" s="49">
        <f>_xll.qlInterestRateIndexValueDate(Index1M,$H41)</f>
        <v>42310</v>
      </c>
      <c r="J41" s="52">
        <f>IFERROR(_xll.qlIndexFixing(Index1M,$H41,TRUE,_xll.ohTrigger(RecalcTrigger,Trigger1M)),NA())</f>
        <v>2.8610721867874389E-3</v>
      </c>
      <c r="K41" s="52">
        <f>IFERROR(_xll.qlIndexFixing(ONIndex1M,I41,TRUE,_xll.ohTrigger(RecalcTrigger,Trigger1M)),NA())</f>
        <v>2.6725271917094062E-3</v>
      </c>
      <c r="L41" s="52">
        <f>IFERROR(_xll.qlIndexFixing(Index3M,H41,TRUE,_xll.ohTrigger(RecalcTrigger,Trigger3M)),NA())</f>
        <v>4.2158154964339299E-3</v>
      </c>
      <c r="M41" s="52">
        <f>IFERROR(_xll.qlIndexFixing(ONIndex3M,I41,TRUE,_xll.ohTrigger(RecalcTrigger,Trigger3M)),NA())</f>
        <v>3.5490913234692556E-3</v>
      </c>
      <c r="N41" s="52">
        <f>IFERROR(_xll.qlIndexFixing(Index6M,$H41,TRUE,_xll.ohTrigger(RecalcTrigger,Trigger6M)),NA())</f>
        <v>5.9881937838400989E-3</v>
      </c>
      <c r="O41" s="52">
        <f>IFERROR(_xll.qlIndexFixing(ONIndex6M,I41,TRUE,_xll.ohTrigger(RecalcTrigger,Trigger6M)),NA())</f>
        <v>4.9732576249184035E-3</v>
      </c>
      <c r="P41" s="52">
        <f>IFERROR(_xll.qlIndexFixing(Index1Y,$H41,TRUE,_xll.ohTrigger(RecalcTrigger,Trigger1Y)),NA())</f>
        <v>8.5656728925953187E-3</v>
      </c>
      <c r="Q41" s="52">
        <f>IFERROR(_xll.qlIndexFixing(ONIndex1Y,I41,TRUE,_xll.ohTrigger(RecalcTrigger,Trigger1Y)),NA())</f>
        <v>8.7554968763914331E-3</v>
      </c>
    </row>
    <row r="42" spans="2:17" x14ac:dyDescent="0.2">
      <c r="B42" s="46" t="s">
        <v>20</v>
      </c>
      <c r="D42" s="49">
        <f>_xll.qlCalendarAdvance(LocalCalendar,$D41,B42,"f",FALSE)</f>
        <v>42310</v>
      </c>
      <c r="E42" s="49">
        <f>_xll.qlInterestRateIndexValueDate(IndexON,D42)</f>
        <v>42310</v>
      </c>
      <c r="F42" s="52">
        <f>IFERROR(_xll.qlIndexFixing(IndexON,D42,TRUE,_xll.ohTrigger(RecalcTrigger,TriggerON)),NA())</f>
        <v>2.2272785932386796E-3</v>
      </c>
      <c r="H42" s="49">
        <f>_xll.qlCalendarAdvance(IborCalendar,$H41,B42,"f",FALSE)</f>
        <v>42307</v>
      </c>
      <c r="I42" s="49">
        <f>_xll.qlInterestRateIndexValueDate(Index1M,$H42)</f>
        <v>42311</v>
      </c>
      <c r="J42" s="52">
        <f>IFERROR(_xll.qlIndexFixing(Index1M,$H42,TRUE,_xll.ohTrigger(RecalcTrigger,Trigger1M)),NA())</f>
        <v>2.8747933183677077E-3</v>
      </c>
      <c r="K42" s="52">
        <f>IFERROR(_xll.qlIndexFixing(ONIndex1M,I42,TRUE,_xll.ohTrigger(RecalcTrigger,Trigger1M)),NA())</f>
        <v>2.6841751367978617E-3</v>
      </c>
      <c r="L42" s="52">
        <f>IFERROR(_xll.qlIndexFixing(Index3M,H42,TRUE,_xll.ohTrigger(RecalcTrigger,Trigger3M)),NA())</f>
        <v>4.2292573125428095E-3</v>
      </c>
      <c r="M42" s="52">
        <f>IFERROR(_xll.qlIndexFixing(ONIndex3M,I42,TRUE,_xll.ohTrigger(RecalcTrigger,Trigger3M)),NA())</f>
        <v>3.5679115529241301E-3</v>
      </c>
      <c r="N42" s="52">
        <f>IFERROR(_xll.qlIndexFixing(Index6M,$H42,TRUE,_xll.ohTrigger(RecalcTrigger,Trigger6M)),NA())</f>
        <v>5.9936875557186457E-3</v>
      </c>
      <c r="O42" s="52">
        <f>IFERROR(_xll.qlIndexFixing(ONIndex6M,I42,TRUE,_xll.ohTrigger(RecalcTrigger,Trigger6M)),NA())</f>
        <v>4.9739818431238092E-3</v>
      </c>
      <c r="P42" s="52">
        <f>IFERROR(_xll.qlIndexFixing(Index1Y,$H42,TRUE,_xll.ohTrigger(RecalcTrigger,Trigger1Y)),NA())</f>
        <v>8.5644155597655557E-3</v>
      </c>
      <c r="Q42" s="52">
        <f>IFERROR(_xll.qlIndexFixing(ONIndex1Y,I42,TRUE,_xll.ohTrigger(RecalcTrigger,Trigger1Y)),NA())</f>
        <v>8.7469177765608919E-3</v>
      </c>
    </row>
    <row r="43" spans="2:17" x14ac:dyDescent="0.2">
      <c r="B43" s="46" t="s">
        <v>20</v>
      </c>
      <c r="D43" s="49">
        <f>_xll.qlCalendarAdvance(LocalCalendar,$D42,B43,"f",FALSE)</f>
        <v>42311</v>
      </c>
      <c r="E43" s="49">
        <f>_xll.qlInterestRateIndexValueDate(IndexON,D43)</f>
        <v>42311</v>
      </c>
      <c r="F43" s="52">
        <f>IFERROR(_xll.qlIndexFixing(IndexON,D43,TRUE,_xll.ohTrigger(RecalcTrigger,TriggerON)),NA())</f>
        <v>2.2328479262334611E-3</v>
      </c>
      <c r="H43" s="49">
        <f>_xll.qlCalendarAdvance(IborCalendar,$H42,B43,"f",FALSE)</f>
        <v>42310</v>
      </c>
      <c r="I43" s="49">
        <f>_xll.qlInterestRateIndexValueDate(Index1M,$H43)</f>
        <v>42312</v>
      </c>
      <c r="J43" s="52">
        <f>IFERROR(_xll.qlIndexFixing(Index1M,$H43,TRUE,_xll.ohTrigger(RecalcTrigger,Trigger1M)),NA())</f>
        <v>2.88865725825449E-3</v>
      </c>
      <c r="K43" s="52">
        <f>IFERROR(_xll.qlIndexFixing(ONIndex1M,I43,TRUE,_xll.ohTrigger(RecalcTrigger,Trigger1M)),NA())</f>
        <v>2.6959658414504872E-3</v>
      </c>
      <c r="L43" s="52">
        <f>IFERROR(_xll.qlIndexFixing(Index3M,H43,TRUE,_xll.ohTrigger(RecalcTrigger,Trigger3M)),NA())</f>
        <v>4.2426231323876235E-3</v>
      </c>
      <c r="M43" s="52">
        <f>IFERROR(_xll.qlIndexFixing(ONIndex3M,I43,TRUE,_xll.ohTrigger(RecalcTrigger,Trigger3M)),NA())</f>
        <v>3.5864246761185825E-3</v>
      </c>
      <c r="N43" s="52">
        <f>IFERROR(_xll.qlIndexFixing(Index6M,$H43,TRUE,_xll.ohTrigger(RecalcTrigger,Trigger6M)),NA())</f>
        <v>6.0074223540243655E-3</v>
      </c>
      <c r="O43" s="52">
        <f>IFERROR(_xll.qlIndexFixing(ONIndex6M,I43,TRUE,_xll.ohTrigger(RecalcTrigger,Trigger6M)),NA())</f>
        <v>4.9743926061474042E-3</v>
      </c>
      <c r="P43" s="52">
        <f>IFERROR(_xll.qlIndexFixing(Index1Y,$H43,TRUE,_xll.ohTrigger(RecalcTrigger,Trigger1Y)),NA())</f>
        <v>8.5629794390669096E-3</v>
      </c>
      <c r="Q43" s="52">
        <f>IFERROR(_xll.qlIndexFixing(ONIndex1Y,I43,TRUE,_xll.ohTrigger(RecalcTrigger,Trigger1Y)),NA())</f>
        <v>8.7380545014070776E-3</v>
      </c>
    </row>
    <row r="44" spans="2:17" x14ac:dyDescent="0.2">
      <c r="B44" s="46" t="s">
        <v>20</v>
      </c>
      <c r="D44" s="49">
        <f>_xll.qlCalendarAdvance(LocalCalendar,$D43,B44,"f",FALSE)</f>
        <v>42312</v>
      </c>
      <c r="E44" s="49">
        <f>_xll.qlInterestRateIndexValueDate(IndexON,D44)</f>
        <v>42312</v>
      </c>
      <c r="F44" s="52">
        <f>IFERROR(_xll.qlIndexFixing(IndexON,D44,TRUE,_xll.ohTrigger(RecalcTrigger,TriggerON)),NA())</f>
        <v>2.2381569274720903E-3</v>
      </c>
      <c r="H44" s="49">
        <f>_xll.qlCalendarAdvance(IborCalendar,$H43,B44,"f",FALSE)</f>
        <v>42311</v>
      </c>
      <c r="I44" s="49">
        <f>_xll.qlInterestRateIndexValueDate(Index1M,$H44)</f>
        <v>42313</v>
      </c>
      <c r="J44" s="52">
        <f>IFERROR(_xll.qlIndexFixing(Index1M,$H44,TRUE,_xll.ohTrigger(RecalcTrigger,Trigger1M)),NA())</f>
        <v>2.9175749715321109E-3</v>
      </c>
      <c r="K44" s="52">
        <f>IFERROR(_xll.qlIndexFixing(ONIndex1M,I44,TRUE,_xll.ohTrigger(RecalcTrigger,Trigger1M)),NA())</f>
        <v>2.707899305907091E-3</v>
      </c>
      <c r="L44" s="52">
        <f>IFERROR(_xll.qlIndexFixing(Index3M,H44,TRUE,_xll.ohTrigger(RecalcTrigger,Trigger3M)),NA())</f>
        <v>4.2559171068584411E-3</v>
      </c>
      <c r="M44" s="52">
        <f>IFERROR(_xll.qlIndexFixing(ONIndex3M,I44,TRUE,_xll.ohTrigger(RecalcTrigger,Trigger3M)),NA())</f>
        <v>3.6046306930526129E-3</v>
      </c>
      <c r="N44" s="52">
        <f>IFERROR(_xll.qlIndexFixing(Index6M,$H44,TRUE,_xll.ohTrigger(RecalcTrigger,Trigger6M)),NA())</f>
        <v>6.0211774004510672E-3</v>
      </c>
      <c r="O44" s="52">
        <f>IFERROR(_xll.qlIndexFixing(ONIndex6M,I44,TRUE,_xll.ohTrigger(RecalcTrigger,Trigger6M)),NA())</f>
        <v>4.9744899139891885E-3</v>
      </c>
      <c r="P44" s="52">
        <f>IFERROR(_xll.qlIndexFixing(Index1Y,$H44,TRUE,_xll.ohTrigger(RecalcTrigger,Trigger1Y)),NA())</f>
        <v>8.5588088203166247E-3</v>
      </c>
      <c r="Q44" s="52">
        <f>IFERROR(_xll.qlIndexFixing(ONIndex1Y,I44,TRUE,_xll.ohTrigger(RecalcTrigger,Trigger1Y)),NA())</f>
        <v>8.7289070508500544E-3</v>
      </c>
    </row>
    <row r="45" spans="2:17" x14ac:dyDescent="0.2">
      <c r="B45" s="46" t="s">
        <v>20</v>
      </c>
      <c r="D45" s="49">
        <f>_xll.qlCalendarAdvance(LocalCalendar,$D44,B45,"f",FALSE)</f>
        <v>42313</v>
      </c>
      <c r="E45" s="49">
        <f>_xll.qlInterestRateIndexValueDate(IndexON,D45)</f>
        <v>42313</v>
      </c>
      <c r="F45" s="52">
        <f>IFERROR(_xll.qlIndexFixing(IndexON,D45,TRUE,_xll.ohTrigger(RecalcTrigger,TriggerON)),NA())</f>
        <v>2.2432055969545672E-3</v>
      </c>
      <c r="H45" s="49">
        <f>_xll.qlCalendarAdvance(IborCalendar,$H44,B45,"f",FALSE)</f>
        <v>42312</v>
      </c>
      <c r="I45" s="49">
        <f>_xll.qlInterestRateIndexValueDate(Index1M,$H45)</f>
        <v>42314</v>
      </c>
      <c r="J45" s="52">
        <f>IFERROR(_xll.qlIndexFixing(Index1M,$H45,TRUE,_xll.ohTrigger(RecalcTrigger,Trigger1M)),NA())</f>
        <v>2.9243167061399427E-3</v>
      </c>
      <c r="K45" s="52">
        <f>IFERROR(_xll.qlIndexFixing(ONIndex1M,I45,TRUE,_xll.ohTrigger(RecalcTrigger,Trigger1M)),NA())</f>
        <v>2.732262836939725E-3</v>
      </c>
      <c r="L45" s="52">
        <f>IFERROR(_xll.qlIndexFixing(Index3M,H45,TRUE,_xll.ohTrigger(RecalcTrigger,Trigger3M)),NA())</f>
        <v>4.2813652239153399E-3</v>
      </c>
      <c r="M45" s="52">
        <f>IFERROR(_xll.qlIndexFixing(ONIndex3M,I45,TRUE,_xll.ohTrigger(RecalcTrigger,Trigger3M)),NA())</f>
        <v>3.6400558434657171E-3</v>
      </c>
      <c r="N45" s="52">
        <f>IFERROR(_xll.qlIndexFixing(Index6M,$H45,TRUE,_xll.ohTrigger(RecalcTrigger,Trigger6M)),NA())</f>
        <v>6.0349453707880625E-3</v>
      </c>
      <c r="O45" s="52">
        <f>IFERROR(_xll.qlIndexFixing(ONIndex6M,I45,TRUE,_xll.ohTrigger(RecalcTrigger,Trigger6M)),NA())</f>
        <v>4.9737083935941229E-3</v>
      </c>
      <c r="P45" s="52">
        <f>IFERROR(_xll.qlIndexFixing(Index1Y,$H45,TRUE,_xll.ohTrigger(RecalcTrigger,Trigger1Y)),NA())</f>
        <v>8.5581378285396262E-3</v>
      </c>
      <c r="Q45" s="52">
        <f>IFERROR(_xll.qlIndexFixing(ONIndex1Y,I45,TRUE,_xll.ohTrigger(RecalcTrigger,Trigger1Y)),NA())</f>
        <v>8.7098756178871639E-3</v>
      </c>
    </row>
    <row r="46" spans="2:17" x14ac:dyDescent="0.2">
      <c r="B46" s="46" t="s">
        <v>20</v>
      </c>
      <c r="D46" s="49">
        <f>_xll.qlCalendarAdvance(LocalCalendar,$D45,B46,"f",FALSE)</f>
        <v>42314</v>
      </c>
      <c r="E46" s="49">
        <f>_xll.qlInterestRateIndexValueDate(IndexON,D46)</f>
        <v>42314</v>
      </c>
      <c r="F46" s="52">
        <f>IFERROR(_xll.qlIndexFixing(IndexON,D46,TRUE,_xll.ohTrigger(RecalcTrigger,TriggerON)),NA())</f>
        <v>2.2524492564723886E-3</v>
      </c>
      <c r="H46" s="49">
        <f>_xll.qlCalendarAdvance(IborCalendar,$H45,B46,"f",FALSE)</f>
        <v>42313</v>
      </c>
      <c r="I46" s="49">
        <f>_xll.qlInterestRateIndexValueDate(Index1M,$H46)</f>
        <v>42317</v>
      </c>
      <c r="J46" s="52">
        <f>IFERROR(_xll.qlIndexFixing(Index1M,$H46,TRUE,_xll.ohTrigger(RecalcTrigger,Trigger1M)),NA())</f>
        <v>2.9601190998134186E-3</v>
      </c>
      <c r="K46" s="52">
        <f>IFERROR(_xll.qlIndexFixing(ONIndex1M,I46,TRUE,_xll.ohTrigger(RecalcTrigger,Trigger1M)),NA())</f>
        <v>2.7570607610538644E-3</v>
      </c>
      <c r="L46" s="52">
        <f>IFERROR(_xll.qlIndexFixing(Index3M,H46,TRUE,_xll.ohTrigger(RecalcTrigger,Trigger3M)),NA())</f>
        <v>4.3084575709204948E-3</v>
      </c>
      <c r="M46" s="52">
        <f>IFERROR(_xll.qlIndexFixing(ONIndex3M,I46,TRUE,_xll.ohTrigger(RecalcTrigger,Trigger3M)),NA())</f>
        <v>3.6743836963459842E-3</v>
      </c>
      <c r="N46" s="52">
        <f>IFERROR(_xll.qlIndexFixing(Index6M,$H46,TRUE,_xll.ohTrigger(RecalcTrigger,Trigger6M)),NA())</f>
        <v>6.0762535800834147E-3</v>
      </c>
      <c r="O46" s="52">
        <f>IFERROR(_xll.qlIndexFixing(ONIndex6M,I46,TRUE,_xll.ohTrigger(RecalcTrigger,Trigger6M)),NA())</f>
        <v>4.9717445936980909E-3</v>
      </c>
      <c r="P46" s="52">
        <f>IFERROR(_xll.qlIndexFixing(Index1Y,$H46,TRUE,_xll.ohTrigger(RecalcTrigger,Trigger1Y)),NA())</f>
        <v>8.5527369095477323E-3</v>
      </c>
      <c r="Q46" s="52">
        <f>IFERROR(_xll.qlIndexFixing(ONIndex1Y,I46,TRUE,_xll.ohTrigger(RecalcTrigger,Trigger1Y)),NA())</f>
        <v>8.6894754960287202E-3</v>
      </c>
    </row>
    <row r="47" spans="2:17" x14ac:dyDescent="0.2">
      <c r="B47" s="46" t="s">
        <v>20</v>
      </c>
      <c r="D47" s="49">
        <f>_xll.qlCalendarAdvance(LocalCalendar,$D46,B47,"f",FALSE)</f>
        <v>42317</v>
      </c>
      <c r="E47" s="49">
        <f>_xll.qlInterestRateIndexValueDate(IndexON,D47)</f>
        <v>42317</v>
      </c>
      <c r="F47" s="52">
        <f>IFERROR(_xll.qlIndexFixing(IndexON,D47,TRUE,_xll.ohTrigger(RecalcTrigger,TriggerON)),NA())</f>
        <v>2.2607969574828246E-3</v>
      </c>
      <c r="H47" s="49">
        <f>_xll.qlCalendarAdvance(IborCalendar,$H46,B47,"f",FALSE)</f>
        <v>42314</v>
      </c>
      <c r="I47" s="49">
        <f>_xll.qlInterestRateIndexValueDate(Index1M,$H47)</f>
        <v>42318</v>
      </c>
      <c r="J47" s="52">
        <f>IFERROR(_xll.qlIndexFixing(Index1M,$H47,TRUE,_xll.ohTrigger(RecalcTrigger,Trigger1M)),NA())</f>
        <v>2.974839900120152E-3</v>
      </c>
      <c r="K47" s="52">
        <f>IFERROR(_xll.qlIndexFixing(ONIndex1M,I47,TRUE,_xll.ohTrigger(RecalcTrigger,Trigger1M)),NA())</f>
        <v>2.776113739528796E-3</v>
      </c>
      <c r="L47" s="52">
        <f>IFERROR(_xll.qlIndexFixing(Index3M,H47,TRUE,_xll.ohTrigger(RecalcTrigger,Trigger3M)),NA())</f>
        <v>4.3214545839732471E-3</v>
      </c>
      <c r="M47" s="52">
        <f>IFERROR(_xll.qlIndexFixing(ONIndex3M,I47,TRUE,_xll.ohTrigger(RecalcTrigger,Trigger3M)),NA())</f>
        <v>3.6993897932591224E-3</v>
      </c>
      <c r="N47" s="52">
        <f>IFERROR(_xll.qlIndexFixing(Index6M,$H47,TRUE,_xll.ohTrigger(RecalcTrigger,Trigger6M)),NA())</f>
        <v>6.0899999998704941E-3</v>
      </c>
      <c r="O47" s="52">
        <f>IFERROR(_xll.qlIndexFixing(ONIndex6M,I47,TRUE,_xll.ohTrigger(RecalcTrigger,Trigger6M)),NA())</f>
        <v>4.970289428030128E-3</v>
      </c>
      <c r="P47" s="52">
        <f>IFERROR(_xll.qlIndexFixing(Index1Y,$H47,TRUE,_xll.ohTrigger(RecalcTrigger,Trigger1Y)),NA())</f>
        <v>8.5499999998008072E-3</v>
      </c>
      <c r="Q47" s="52">
        <f>IFERROR(_xll.qlIndexFixing(ONIndex1Y,I47,TRUE,_xll.ohTrigger(RecalcTrigger,Trigger1Y)),NA())</f>
        <v>8.6743806176814431E-3</v>
      </c>
    </row>
    <row r="48" spans="2:17" x14ac:dyDescent="0.2">
      <c r="B48" s="46" t="s">
        <v>20</v>
      </c>
      <c r="D48" s="49">
        <f>_xll.qlCalendarAdvance(LocalCalendar,$D47,B48,"f",FALSE)</f>
        <v>42318</v>
      </c>
      <c r="E48" s="49">
        <f>_xll.qlInterestRateIndexValueDate(IndexON,D48)</f>
        <v>42318</v>
      </c>
      <c r="F48" s="52">
        <f>IFERROR(_xll.qlIndexFixing(IndexON,D48,TRUE,_xll.ohTrigger(RecalcTrigger,TriggerON)),NA())</f>
        <v>2.2670680301839496E-3</v>
      </c>
      <c r="H48" s="49">
        <f>_xll.qlCalendarAdvance(IborCalendar,$H47,B48,"f",FALSE)</f>
        <v>42317</v>
      </c>
      <c r="I48" s="49">
        <f>_xll.qlInterestRateIndexValueDate(Index1M,$H48)</f>
        <v>42320</v>
      </c>
      <c r="J48" s="52">
        <f>IFERROR(_xll.qlIndexFixing(Index1M,$H48,TRUE,_xll.ohTrigger(RecalcTrigger,Trigger1M)),NA())</f>
        <v>3.0205502623514846E-3</v>
      </c>
      <c r="K48" s="52">
        <f>IFERROR(_xll.qlIndexFixing(ONIndex1M,I48,TRUE,_xll.ohTrigger(RecalcTrigger,Trigger1M)),NA())</f>
        <v>2.7954308301758601E-3</v>
      </c>
      <c r="L48" s="52">
        <f>IFERROR(_xll.qlIndexFixing(Index3M,H48,TRUE,_xll.ohTrigger(RecalcTrigger,Trigger3M)),NA())</f>
        <v>4.3473090088342742E-3</v>
      </c>
      <c r="M48" s="52">
        <f>IFERROR(_xll.qlIndexFixing(ONIndex3M,I48,TRUE,_xll.ohTrigger(RecalcTrigger,Trigger3M)),NA())</f>
        <v>3.7241146815158999E-3</v>
      </c>
      <c r="N48" s="52">
        <f>IFERROR(_xll.qlIndexFixing(Index6M,$H48,TRUE,_xll.ohTrigger(RecalcTrigger,Trigger6M)),NA())</f>
        <v>6.1174219067466956E-3</v>
      </c>
      <c r="O48" s="52">
        <f>IFERROR(_xll.qlIndexFixing(ONIndex6M,I48,TRUE,_xll.ohTrigger(RecalcTrigger,Trigger6M)),NA())</f>
        <v>4.9705372910402446E-3</v>
      </c>
      <c r="P48" s="52">
        <f>IFERROR(_xll.qlIndexFixing(Index1Y,$H48,TRUE,_xll.ohTrigger(RecalcTrigger,Trigger1Y)),NA())</f>
        <v>8.5379825016189837E-3</v>
      </c>
      <c r="Q48" s="52">
        <f>IFERROR(_xll.qlIndexFixing(ONIndex1Y,I48,TRUE,_xll.ohTrigger(RecalcTrigger,Trigger1Y)),NA())</f>
        <v>8.6606951670287202E-3</v>
      </c>
    </row>
    <row r="49" spans="2:17" x14ac:dyDescent="0.2">
      <c r="B49" s="46" t="s">
        <v>20</v>
      </c>
      <c r="D49" s="49">
        <f>_xll.qlCalendarAdvance(LocalCalendar,$D48,B49,"f",FALSE)</f>
        <v>42320</v>
      </c>
      <c r="E49" s="49">
        <f>_xll.qlInterestRateIndexValueDate(IndexON,D49)</f>
        <v>42320</v>
      </c>
      <c r="F49" s="52">
        <f>IFERROR(_xll.qlIndexFixing(IndexON,D49,TRUE,_xll.ohTrigger(RecalcTrigger,TriggerON)),NA())</f>
        <v>2.2749315196435305E-3</v>
      </c>
      <c r="H49" s="49">
        <f>_xll.qlCalendarAdvance(IborCalendar,$H48,B49,"f",FALSE)</f>
        <v>42318</v>
      </c>
      <c r="I49" s="49">
        <f>_xll.qlInterestRateIndexValueDate(Index1M,$H49)</f>
        <v>42320</v>
      </c>
      <c r="J49" s="52">
        <f>IFERROR(_xll.qlIndexFixing(Index1M,$H49,TRUE,_xll.ohTrigger(RecalcTrigger,Trigger1M)),NA())</f>
        <v>3.0205502623514846E-3</v>
      </c>
      <c r="K49" s="52">
        <f>IFERROR(_xll.qlIndexFixing(ONIndex1M,I49,TRUE,_xll.ohTrigger(RecalcTrigger,Trigger1M)),NA())</f>
        <v>2.7954308301758601E-3</v>
      </c>
      <c r="L49" s="52">
        <f>IFERROR(_xll.qlIndexFixing(Index3M,H49,TRUE,_xll.ohTrigger(RecalcTrigger,Trigger3M)),NA())</f>
        <v>4.3473090088342742E-3</v>
      </c>
      <c r="M49" s="52">
        <f>IFERROR(_xll.qlIndexFixing(ONIndex3M,I49,TRUE,_xll.ohTrigger(RecalcTrigger,Trigger3M)),NA())</f>
        <v>3.7241146815158999E-3</v>
      </c>
      <c r="N49" s="52">
        <f>IFERROR(_xll.qlIndexFixing(Index6M,$H49,TRUE,_xll.ohTrigger(RecalcTrigger,Trigger6M)),NA())</f>
        <v>6.1174219067466956E-3</v>
      </c>
      <c r="O49" s="52">
        <f>IFERROR(_xll.qlIndexFixing(ONIndex6M,I49,TRUE,_xll.ohTrigger(RecalcTrigger,Trigger6M)),NA())</f>
        <v>4.9705372910402446E-3</v>
      </c>
      <c r="P49" s="52">
        <f>IFERROR(_xll.qlIndexFixing(Index1Y,$H49,TRUE,_xll.ohTrigger(RecalcTrigger,Trigger1Y)),NA())</f>
        <v>8.5379825016189837E-3</v>
      </c>
      <c r="Q49" s="52">
        <f>IFERROR(_xll.qlIndexFixing(ONIndex1Y,I49,TRUE,_xll.ohTrigger(RecalcTrigger,Trigger1Y)),NA())</f>
        <v>8.6606951670287202E-3</v>
      </c>
    </row>
    <row r="50" spans="2:17" x14ac:dyDescent="0.2">
      <c r="B50" s="46" t="s">
        <v>20</v>
      </c>
      <c r="D50" s="49">
        <f>_xll.qlCalendarAdvance(LocalCalendar,$D49,B50,"f",FALSE)</f>
        <v>42321</v>
      </c>
      <c r="E50" s="49">
        <f>_xll.qlInterestRateIndexValueDate(IndexON,D50)</f>
        <v>42321</v>
      </c>
      <c r="F50" s="52">
        <f>IFERROR(_xll.qlIndexFixing(IndexON,D50,TRUE,_xll.ohTrigger(RecalcTrigger,TriggerON)),NA())</f>
        <v>2.2890404233688599E-3</v>
      </c>
      <c r="H50" s="49">
        <f>_xll.qlCalendarAdvance(IborCalendar,$H49,B50,"f",FALSE)</f>
        <v>42319</v>
      </c>
      <c r="I50" s="49">
        <f>_xll.qlInterestRateIndexValueDate(Index1M,$H50)</f>
        <v>42321</v>
      </c>
      <c r="J50" s="52">
        <f>IFERROR(_xll.qlIndexFixing(Index1M,$H50,TRUE,_xll.ohTrigger(RecalcTrigger,Trigger1M)),NA())</f>
        <v>3.0277886684827414E-3</v>
      </c>
      <c r="K50" s="52">
        <f>IFERROR(_xll.qlIndexFixing(ONIndex1M,I50,TRUE,_xll.ohTrigger(RecalcTrigger,Trigger1M)),NA())</f>
        <v>2.8217943797059775E-3</v>
      </c>
      <c r="L50" s="52">
        <f>IFERROR(_xll.qlIndexFixing(Index3M,H50,TRUE,_xll.ohTrigger(RecalcTrigger,Trigger3M)),NA())</f>
        <v>4.3783832615016394E-3</v>
      </c>
      <c r="M50" s="52">
        <f>IFERROR(_xll.qlIndexFixing(ONIndex3M,I50,TRUE,_xll.ohTrigger(RecalcTrigger,Trigger3M)),NA())</f>
        <v>3.7567268140836774E-3</v>
      </c>
      <c r="N50" s="52">
        <f>IFERROR(_xll.qlIndexFixing(Index6M,$H50,TRUE,_xll.ohTrigger(RecalcTrigger,Trigger6M)),NA())</f>
        <v>6.1310930462787783E-3</v>
      </c>
      <c r="O50" s="52">
        <f>IFERROR(_xll.qlIndexFixing(ONIndex6M,I50,TRUE,_xll.ohTrigger(RecalcTrigger,Trigger6M)),NA())</f>
        <v>4.9749616717420508E-3</v>
      </c>
      <c r="P50" s="52">
        <f>IFERROR(_xll.qlIndexFixing(Index1Y,$H50,TRUE,_xll.ohTrigger(RecalcTrigger,Trigger1Y)),NA())</f>
        <v>8.5374427452690124E-3</v>
      </c>
      <c r="Q50" s="52">
        <f>IFERROR(_xll.qlIndexFixing(ONIndex1Y,I50,TRUE,_xll.ohTrigger(RecalcTrigger,Trigger1Y)),NA())</f>
        <v>8.6464293686461247E-3</v>
      </c>
    </row>
    <row r="51" spans="2:17" x14ac:dyDescent="0.2">
      <c r="B51" s="46" t="s">
        <v>20</v>
      </c>
      <c r="D51" s="49">
        <f>_xll.qlCalendarAdvance(LocalCalendar,$D50,B51,"f",FALSE)</f>
        <v>42324</v>
      </c>
      <c r="E51" s="49">
        <f>_xll.qlInterestRateIndexValueDate(IndexON,D51)</f>
        <v>42324</v>
      </c>
      <c r="F51" s="52">
        <f>IFERROR(_xll.qlIndexFixing(IndexON,D51,TRUE,_xll.ohTrigger(RecalcTrigger,TriggerON)),NA())</f>
        <v>2.306120367467912E-3</v>
      </c>
      <c r="H51" s="49">
        <f>_xll.qlCalendarAdvance(IborCalendar,$H50,B51,"f",FALSE)</f>
        <v>42320</v>
      </c>
      <c r="I51" s="49">
        <f>_xll.qlInterestRateIndexValueDate(Index1M,$H51)</f>
        <v>42324</v>
      </c>
      <c r="J51" s="52">
        <f>IFERROR(_xll.qlIndexFixing(Index1M,$H51,TRUE,_xll.ohTrigger(RecalcTrigger,Trigger1M)),NA())</f>
        <v>3.0659044851955031E-3</v>
      </c>
      <c r="K51" s="52">
        <f>IFERROR(_xll.qlIndexFixing(ONIndex1M,I51,TRUE,_xll.ohTrigger(RecalcTrigger,Trigger1M)),NA())</f>
        <v>2.8485895601537692E-3</v>
      </c>
      <c r="L51" s="52">
        <f>IFERROR(_xll.qlIndexFixing(Index3M,H51,TRUE,_xll.ohTrigger(RecalcTrigger,Trigger3M)),NA())</f>
        <v>4.3985169671740439E-3</v>
      </c>
      <c r="M51" s="52">
        <f>IFERROR(_xll.qlIndexFixing(ONIndex3M,I51,TRUE,_xll.ohTrigger(RecalcTrigger,Trigger3M)),NA())</f>
        <v>3.7889114345190933E-3</v>
      </c>
      <c r="N51" s="52">
        <f>IFERROR(_xll.qlIndexFixing(Index6M,$H51,TRUE,_xll.ohTrigger(RecalcTrigger,Trigger6M)),NA())</f>
        <v>6.1719267428294294E-3</v>
      </c>
      <c r="O51" s="52">
        <f>IFERROR(_xll.qlIndexFixing(ONIndex6M,I51,TRUE,_xll.ohTrigger(RecalcTrigger,Trigger6M)),NA())</f>
        <v>4.9825647214518654E-3</v>
      </c>
      <c r="P51" s="52">
        <f>IFERROR(_xll.qlIndexFixing(Index1Y,$H51,TRUE,_xll.ohTrigger(RecalcTrigger,Trigger1Y)),NA())</f>
        <v>8.5296245381744715E-3</v>
      </c>
      <c r="Q51" s="52">
        <f>IFERROR(_xll.qlIndexFixing(ONIndex1Y,I51,TRUE,_xll.ohTrigger(RecalcTrigger,Trigger1Y)),NA())</f>
        <v>8.6347769737571411E-3</v>
      </c>
    </row>
    <row r="52" spans="2:17" x14ac:dyDescent="0.2">
      <c r="B52" s="46" t="s">
        <v>20</v>
      </c>
      <c r="D52" s="49">
        <f>_xll.qlCalendarAdvance(LocalCalendar,$D51,B52,"f",FALSE)</f>
        <v>42325</v>
      </c>
      <c r="E52" s="49">
        <f>_xll.qlInterestRateIndexValueDate(IndexON,D52)</f>
        <v>42325</v>
      </c>
      <c r="F52" s="52">
        <f>IFERROR(_xll.qlIndexFixing(IndexON,D52,TRUE,_xll.ohTrigger(RecalcTrigger,TriggerON)),NA())</f>
        <v>2.3161676916405582E-3</v>
      </c>
      <c r="H52" s="49">
        <f>_xll.qlCalendarAdvance(IborCalendar,$H51,B52,"f",FALSE)</f>
        <v>42321</v>
      </c>
      <c r="I52" s="49">
        <f>_xll.qlInterestRateIndexValueDate(Index1M,$H52)</f>
        <v>42325</v>
      </c>
      <c r="J52" s="52">
        <f>IFERROR(_xll.qlIndexFixing(Index1M,$H52,TRUE,_xll.ohTrigger(RecalcTrigger,Trigger1M)),NA())</f>
        <v>3.0814725294785461E-3</v>
      </c>
      <c r="K52" s="52">
        <f>IFERROR(_xll.qlIndexFixing(ONIndex1M,I52,TRUE,_xll.ohTrigger(RecalcTrigger,Trigger1M)),NA())</f>
        <v>2.8622361423380482E-3</v>
      </c>
      <c r="L52" s="52">
        <f>IFERROR(_xll.qlIndexFixing(Index3M,H52,TRUE,_xll.ohTrigger(RecalcTrigger,Trigger3M)),NA())</f>
        <v>4.4112259749975657E-3</v>
      </c>
      <c r="M52" s="52">
        <f>IFERROR(_xll.qlIndexFixing(ONIndex3M,I52,TRUE,_xll.ohTrigger(RecalcTrigger,Trigger3M)),NA())</f>
        <v>3.8048487913933116E-3</v>
      </c>
      <c r="N52" s="52">
        <f>IFERROR(_xll.qlIndexFixing(Index6M,$H52,TRUE,_xll.ohTrigger(RecalcTrigger,Trigger6M)),NA())</f>
        <v>6.1854723822817332E-3</v>
      </c>
      <c r="O52" s="52">
        <f>IFERROR(_xll.qlIndexFixing(ONIndex6M,I52,TRUE,_xll.ohTrigger(RecalcTrigger,Trigger6M)),NA())</f>
        <v>4.9880587044803804E-3</v>
      </c>
      <c r="P52" s="52">
        <f>IFERROR(_xll.qlIndexFixing(Index1Y,$H52,TRUE,_xll.ohTrigger(RecalcTrigger,Trigger1Y)),NA())</f>
        <v>8.5259207459677678E-3</v>
      </c>
      <c r="Q52" s="52">
        <f>IFERROR(_xll.qlIndexFixing(ONIndex1Y,I52,TRUE,_xll.ohTrigger(RecalcTrigger,Trigger1Y)),NA())</f>
        <v>8.6305689686927423E-3</v>
      </c>
    </row>
    <row r="53" spans="2:17" x14ac:dyDescent="0.2">
      <c r="B53" s="46" t="s">
        <v>20</v>
      </c>
      <c r="D53" s="49">
        <f>_xll.qlCalendarAdvance(LocalCalendar,$D52,B53,"f",FALSE)</f>
        <v>42326</v>
      </c>
      <c r="E53" s="49">
        <f>_xll.qlInterestRateIndexValueDate(IndexON,D53)</f>
        <v>42326</v>
      </c>
      <c r="F53" s="52">
        <f>IFERROR(_xll.qlIndexFixing(IndexON,D53,TRUE,_xll.ohTrigger(RecalcTrigger,TriggerON)),NA())</f>
        <v>2.3271150608916713E-3</v>
      </c>
      <c r="H53" s="49">
        <f>_xll.qlCalendarAdvance(IborCalendar,$H52,B53,"f",FALSE)</f>
        <v>42324</v>
      </c>
      <c r="I53" s="49">
        <f>_xll.qlInterestRateIndexValueDate(Index1M,$H53)</f>
        <v>42326</v>
      </c>
      <c r="J53" s="52">
        <f>IFERROR(_xll.qlIndexFixing(Index1M,$H53,TRUE,_xll.ohTrigger(RecalcTrigger,Trigger1M)),NA())</f>
        <v>3.0971329724076568E-3</v>
      </c>
      <c r="K53" s="52">
        <f>IFERROR(_xll.qlIndexFixing(ONIndex1M,I53,TRUE,_xll.ohTrigger(RecalcTrigger,Trigger1M)),NA())</f>
        <v>2.8760254844861777E-3</v>
      </c>
      <c r="L53" s="52">
        <f>IFERROR(_xll.qlIndexFixing(Index3M,H53,TRUE,_xll.ohTrigger(RecalcTrigger,Trigger3M)),NA())</f>
        <v>4.4239016887196985E-3</v>
      </c>
      <c r="M53" s="52">
        <f>IFERROR(_xll.qlIndexFixing(ONIndex3M,I53,TRUE,_xll.ohTrigger(RecalcTrigger,Trigger3M)),NA())</f>
        <v>3.8206814156449553E-3</v>
      </c>
      <c r="N53" s="52">
        <f>IFERROR(_xll.qlIndexFixing(Index6M,$H53,TRUE,_xll.ohTrigger(RecalcTrigger,Trigger6M)),NA())</f>
        <v>6.1989823825637407E-3</v>
      </c>
      <c r="O53" s="52">
        <f>IFERROR(_xll.qlIndexFixing(ONIndex6M,I53,TRUE,_xll.ohTrigger(RecalcTrigger,Trigger6M)),NA())</f>
        <v>4.9945475377910498E-3</v>
      </c>
      <c r="P53" s="52">
        <f>IFERROR(_xll.qlIndexFixing(Index1Y,$H53,TRUE,_xll.ohTrigger(RecalcTrigger,Trigger1Y)),NA())</f>
        <v>8.5222316545985524E-3</v>
      </c>
      <c r="Q53" s="52">
        <f>IFERROR(_xll.qlIndexFixing(ONIndex1Y,I53,TRUE,_xll.ohTrigger(RecalcTrigger,Trigger1Y)),NA())</f>
        <v>8.6272695806499655E-3</v>
      </c>
    </row>
    <row r="54" spans="2:17" x14ac:dyDescent="0.2">
      <c r="B54" s="46" t="s">
        <v>20</v>
      </c>
      <c r="D54" s="49">
        <f>_xll.qlCalendarAdvance(LocalCalendar,$D53,B54,"f",FALSE)</f>
        <v>42327</v>
      </c>
      <c r="E54" s="49">
        <f>_xll.qlInterestRateIndexValueDate(IndexON,D54)</f>
        <v>42327</v>
      </c>
      <c r="F54" s="52">
        <f>IFERROR(_xll.qlIndexFixing(IndexON,D54,TRUE,_xll.ohTrigger(RecalcTrigger,TriggerON)),NA())</f>
        <v>2.3389624752212512E-3</v>
      </c>
      <c r="H54" s="49">
        <f>_xll.qlCalendarAdvance(IborCalendar,$H53,B54,"f",FALSE)</f>
        <v>42325</v>
      </c>
      <c r="I54" s="49">
        <f>_xll.qlInterestRateIndexValueDate(Index1M,$H54)</f>
        <v>42327</v>
      </c>
      <c r="J54" s="52">
        <f>IFERROR(_xll.qlIndexFixing(Index1M,$H54,TRUE,_xll.ohTrigger(RecalcTrigger,Trigger1M)),NA())</f>
        <v>3.1291697451796274E-3</v>
      </c>
      <c r="K54" s="52">
        <f>IFERROR(_xll.qlIndexFixing(ONIndex1M,I54,TRUE,_xll.ohTrigger(RecalcTrigger,Trigger1M)),NA())</f>
        <v>2.8899575865182214E-3</v>
      </c>
      <c r="L54" s="52">
        <f>IFERROR(_xll.qlIndexFixing(Index3M,H54,TRUE,_xll.ohTrigger(RecalcTrigger,Trigger3M)),NA())</f>
        <v>4.4365460576854749E-3</v>
      </c>
      <c r="M54" s="52">
        <f>IFERROR(_xll.qlIndexFixing(ONIndex3M,I54,TRUE,_xll.ohTrigger(RecalcTrigger,Trigger3M)),NA())</f>
        <v>3.8364093073539607E-3</v>
      </c>
      <c r="N54" s="52">
        <f>IFERROR(_xll.qlIndexFixing(Index6M,$H54,TRUE,_xll.ohTrigger(RecalcTrigger,Trigger6M)),NA())</f>
        <v>6.2124550379265026E-3</v>
      </c>
      <c r="O54" s="52">
        <f>IFERROR(_xll.qlIndexFixing(ONIndex6M,I54,TRUE,_xll.ohTrigger(RecalcTrigger,Trigger6M)),NA())</f>
        <v>5.0020312213039375E-3</v>
      </c>
      <c r="P54" s="52">
        <f>IFERROR(_xll.qlIndexFixing(Index1Y,$H54,TRUE,_xll.ohTrigger(RecalcTrigger,Trigger1Y)),NA())</f>
        <v>8.5126551441615916E-3</v>
      </c>
      <c r="Q54" s="52">
        <f>IFERROR(_xll.qlIndexFixing(ONIndex1Y,I54,TRUE,_xll.ohTrigger(RecalcTrigger,Trigger1Y)),NA())</f>
        <v>8.6248788099485552E-3</v>
      </c>
    </row>
    <row r="55" spans="2:17" x14ac:dyDescent="0.2">
      <c r="B55" s="46" t="s">
        <v>20</v>
      </c>
      <c r="D55" s="49">
        <f>_xll.qlCalendarAdvance(LocalCalendar,$D54,B55,"f",FALSE)</f>
        <v>42328</v>
      </c>
      <c r="E55" s="49">
        <f>_xll.qlInterestRateIndexValueDate(IndexON,D55)</f>
        <v>42328</v>
      </c>
      <c r="F55" s="52">
        <f>IFERROR(_xll.qlIndexFixing(IndexON,D55,TRUE,_xll.ohTrigger(RecalcTrigger,TriggerON)),NA())</f>
        <v>2.3656729999466108E-3</v>
      </c>
      <c r="H55" s="49">
        <f>_xll.qlCalendarAdvance(IborCalendar,$H54,B55,"f",FALSE)</f>
        <v>42326</v>
      </c>
      <c r="I55" s="49">
        <f>_xll.qlInterestRateIndexValueDate(Index1M,$H55)</f>
        <v>42328</v>
      </c>
      <c r="J55" s="52">
        <f>IFERROR(_xll.qlIndexFixing(Index1M,$H55,TRUE,_xll.ohTrigger(RecalcTrigger,Trigger1M)),NA())</f>
        <v>3.1368610847712993E-3</v>
      </c>
      <c r="K55" s="52">
        <f>IFERROR(_xll.qlIndexFixing(ONIndex1M,I55,TRUE,_xll.ohTrigger(RecalcTrigger,Trigger1M)),NA())</f>
        <v>2.9183213138317399E-3</v>
      </c>
      <c r="L55" s="52">
        <f>IFERROR(_xll.qlIndexFixing(Index3M,H55,TRUE,_xll.ohTrigger(RecalcTrigger,Trigger3M)),NA())</f>
        <v>4.4613300627882125E-3</v>
      </c>
      <c r="M55" s="52">
        <f>IFERROR(_xll.qlIndexFixing(ONIndex3M,I55,TRUE,_xll.ohTrigger(RecalcTrigger,Trigger3M)),NA())</f>
        <v>3.8675575310875843E-3</v>
      </c>
      <c r="N55" s="52">
        <f>IFERROR(_xll.qlIndexFixing(Index6M,$H55,TRUE,_xll.ohTrigger(RecalcTrigger,Trigger6M)),NA())</f>
        <v>6.2258886425758334E-3</v>
      </c>
      <c r="O55" s="52">
        <f>IFERROR(_xll.qlIndexFixing(ONIndex6M,I55,TRUE,_xll.ohTrigger(RecalcTrigger,Trigger6M)),NA())</f>
        <v>5.020384766734054E-3</v>
      </c>
      <c r="P55" s="52">
        <f>IFERROR(_xll.qlIndexFixing(Index1Y,$H55,TRUE,_xll.ohTrigger(RecalcTrigger,Trigger1Y)),NA())</f>
        <v>8.5121454236545165E-3</v>
      </c>
      <c r="Q55" s="52">
        <f>IFERROR(_xll.qlIndexFixing(ONIndex1Y,I55,TRUE,_xll.ohTrigger(RecalcTrigger,Trigger1Y)),NA())</f>
        <v>8.6233325446460896E-3</v>
      </c>
    </row>
    <row r="56" spans="2:17" x14ac:dyDescent="0.2">
      <c r="B56" s="46" t="s">
        <v>20</v>
      </c>
      <c r="D56" s="49">
        <f>_xll.qlCalendarAdvance(LocalCalendar,$D55,B56,"f",FALSE)</f>
        <v>42331</v>
      </c>
      <c r="E56" s="49">
        <f>_xll.qlInterestRateIndexValueDate(IndexON,D56)</f>
        <v>42331</v>
      </c>
      <c r="F56" s="52">
        <f>IFERROR(_xll.qlIndexFixing(IndexON,D56,TRUE,_xll.ohTrigger(RecalcTrigger,TriggerON)),NA())</f>
        <v>2.3953525855624491E-3</v>
      </c>
      <c r="H56" s="49">
        <f>_xll.qlCalendarAdvance(IborCalendar,$H55,B56,"f",FALSE)</f>
        <v>42327</v>
      </c>
      <c r="I56" s="49">
        <f>_xll.qlInterestRateIndexValueDate(Index1M,$H56)</f>
        <v>42331</v>
      </c>
      <c r="J56" s="52">
        <f>IFERROR(_xll.qlIndexFixing(Index1M,$H56,TRUE,_xll.ohTrigger(RecalcTrigger,Trigger1M)),NA())</f>
        <v>3.1765690945277925E-3</v>
      </c>
      <c r="K56" s="52">
        <f>IFERROR(_xll.qlIndexFixing(ONIndex1M,I56,TRUE,_xll.ohTrigger(RecalcTrigger,Trigger1M)),NA())</f>
        <v>2.9471135943648363E-3</v>
      </c>
      <c r="L56" s="52">
        <f>IFERROR(_xll.qlIndexFixing(Index3M,H56,TRUE,_xll.ohTrigger(RecalcTrigger,Trigger3M)),NA())</f>
        <v>4.4868490738275467E-3</v>
      </c>
      <c r="M56" s="52">
        <f>IFERROR(_xll.qlIndexFixing(ONIndex3M,I56,TRUE,_xll.ohTrigger(RecalcTrigger,Trigger3M)),NA())</f>
        <v>3.8982735478843011E-3</v>
      </c>
      <c r="N56" s="52">
        <f>IFERROR(_xll.qlIndexFixing(Index6M,$H56,TRUE,_xll.ohTrigger(RecalcTrigger,Trigger6M)),NA())</f>
        <v>6.2659380936478165E-3</v>
      </c>
      <c r="O56" s="52">
        <f>IFERROR(_xll.qlIndexFixing(ONIndex6M,I56,TRUE,_xll.ohTrigger(RecalcTrigger,Trigger6M)),NA())</f>
        <v>5.0419144603353061E-3</v>
      </c>
      <c r="P56" s="52">
        <f>IFERROR(_xll.qlIndexFixing(Index1Y,$H56,TRUE,_xll.ohTrigger(RecalcTrigger,Trigger1Y)),NA())</f>
        <v>8.5053541531212914E-3</v>
      </c>
      <c r="Q56" s="52">
        <f>IFERROR(_xll.qlIndexFixing(ONIndex1Y,I56,TRUE,_xll.ohTrigger(RecalcTrigger,Trigger1Y)),NA())</f>
        <v>8.6244018982384318E-3</v>
      </c>
    </row>
    <row r="57" spans="2:17" x14ac:dyDescent="0.2">
      <c r="B57" s="46" t="s">
        <v>20</v>
      </c>
      <c r="D57" s="49">
        <f>_xll.qlCalendarAdvance(LocalCalendar,$D56,B57,"f",FALSE)</f>
        <v>42332</v>
      </c>
      <c r="E57" s="49">
        <f>_xll.qlInterestRateIndexValueDate(IndexON,D57)</f>
        <v>42332</v>
      </c>
      <c r="F57" s="52">
        <f>IFERROR(_xll.qlIndexFixing(IndexON,D57,TRUE,_xll.ohTrigger(RecalcTrigger,TriggerON)),NA())</f>
        <v>2.4117002269630206E-3</v>
      </c>
      <c r="H57" s="49">
        <f>_xll.qlCalendarAdvance(IborCalendar,$H56,B57,"f",FALSE)</f>
        <v>42328</v>
      </c>
      <c r="I57" s="49">
        <f>_xll.qlInterestRateIndexValueDate(Index1M,$H57)</f>
        <v>42332</v>
      </c>
      <c r="J57" s="52">
        <f>IFERROR(_xll.qlIndexFixing(Index1M,$H57,TRUE,_xll.ohTrigger(RecalcTrigger,Trigger1M)),NA())</f>
        <v>3.1926326854945231E-3</v>
      </c>
      <c r="K57" s="52">
        <f>IFERROR(_xll.qlIndexFixing(ONIndex1M,I57,TRUE,_xll.ohTrigger(RecalcTrigger,Trigger1M)),NA())</f>
        <v>2.9617594962960681E-3</v>
      </c>
      <c r="L57" s="52">
        <f>IFERROR(_xll.qlIndexFixing(Index3M,H57,TRUE,_xll.ohTrigger(RecalcTrigger,Trigger3M)),NA())</f>
        <v>4.4993659601176034E-3</v>
      </c>
      <c r="M57" s="52">
        <f>IFERROR(_xll.qlIndexFixing(ONIndex3M,I57,TRUE,_xll.ohTrigger(RecalcTrigger,Trigger3M)),NA())</f>
        <v>3.913477776400498E-3</v>
      </c>
      <c r="N57" s="52">
        <f>IFERROR(_xll.qlIndexFixing(Index6M,$H57,TRUE,_xll.ohTrigger(RecalcTrigger,Trigger6M)),NA())</f>
        <v>6.2791984366319118E-3</v>
      </c>
      <c r="O57" s="52">
        <f>IFERROR(_xll.qlIndexFixing(ONIndex6M,I57,TRUE,_xll.ohTrigger(RecalcTrigger,Trigger6M)),NA())</f>
        <v>5.0543723966178788E-3</v>
      </c>
      <c r="P57" s="52">
        <f>IFERROR(_xll.qlIndexFixing(Index1Y,$H57,TRUE,_xll.ohTrigger(RecalcTrigger,Trigger1Y)),NA())</f>
        <v>8.5006012983338854E-3</v>
      </c>
      <c r="Q57" s="52">
        <f>IFERROR(_xll.qlIndexFixing(ONIndex1Y,I57,TRUE,_xll.ohTrigger(RecalcTrigger,Trigger1Y)),NA())</f>
        <v>8.6265542132046846E-3</v>
      </c>
    </row>
    <row r="58" spans="2:17" x14ac:dyDescent="0.2">
      <c r="B58" s="46" t="s">
        <v>20</v>
      </c>
      <c r="D58" s="49">
        <f>_xll.qlCalendarAdvance(LocalCalendar,$D57,B58,"f",FALSE)</f>
        <v>42333</v>
      </c>
      <c r="E58" s="49">
        <f>_xll.qlInterestRateIndexValueDate(IndexON,D58)</f>
        <v>42333</v>
      </c>
      <c r="F58" s="52">
        <f>IFERROR(_xll.qlIndexFixing(IndexON,D58,TRUE,_xll.ohTrigger(RecalcTrigger,TriggerON)),NA())</f>
        <v>2.4380300359361229E-3</v>
      </c>
      <c r="H58" s="49">
        <f>_xll.qlCalendarAdvance(IborCalendar,$H57,B58,"f",FALSE)</f>
        <v>42331</v>
      </c>
      <c r="I58" s="49">
        <f>_xll.qlInterestRateIndexValueDate(Index1M,$H58)</f>
        <v>42333</v>
      </c>
      <c r="J58" s="52">
        <f>IFERROR(_xll.qlIndexFixing(Index1M,$H58,TRUE,_xll.ohTrigger(RecalcTrigger,Trigger1M)),NA())</f>
        <v>3.2412607375605332E-3</v>
      </c>
      <c r="K58" s="52">
        <f>IFERROR(_xll.qlIndexFixing(ONIndex1M,I58,TRUE,_xll.ohTrigger(RecalcTrigger,Trigger1M)),NA())</f>
        <v>2.9840262364277947E-3</v>
      </c>
      <c r="L58" s="52">
        <f>IFERROR(_xll.qlIndexFixing(Index3M,H58,TRUE,_xll.ohTrigger(RecalcTrigger,Trigger3M)),NA())</f>
        <v>4.5118631982714987E-3</v>
      </c>
      <c r="M58" s="52">
        <f>IFERROR(_xll.qlIndexFixing(ONIndex3M,I58,TRUE,_xll.ohTrigger(RecalcTrigger,Trigger3M)),NA())</f>
        <v>3.9360961713974518E-3</v>
      </c>
      <c r="N58" s="52">
        <f>IFERROR(_xll.qlIndexFixing(Index6M,$H58,TRUE,_xll.ohTrigger(RecalcTrigger,Trigger6M)),NA())</f>
        <v>6.2924111992811709E-3</v>
      </c>
      <c r="O58" s="52">
        <f>IFERROR(_xll.qlIndexFixing(ONIndex6M,I58,TRUE,_xll.ohTrigger(RecalcTrigger,Trigger6M)),NA())</f>
        <v>5.0750847749503336E-3</v>
      </c>
      <c r="P58" s="52">
        <f>IFERROR(_xll.qlIndexFixing(Index1Y,$H58,TRUE,_xll.ohTrigger(RecalcTrigger,Trigger1Y)),NA())</f>
        <v>8.5000534808752394E-3</v>
      </c>
      <c r="Q58" s="52">
        <f>IFERROR(_xll.qlIndexFixing(ONIndex1Y,I58,TRUE,_xll.ohTrigger(RecalcTrigger,Trigger1Y)),NA())</f>
        <v>8.6317033983629443E-3</v>
      </c>
    </row>
    <row r="59" spans="2:17" x14ac:dyDescent="0.2">
      <c r="B59" s="46" t="s">
        <v>20</v>
      </c>
      <c r="D59" s="49">
        <f>_xll.qlCalendarAdvance(LocalCalendar,$D58,B59,"f",FALSE)</f>
        <v>42335</v>
      </c>
      <c r="E59" s="49">
        <f>_xll.qlInterestRateIndexValueDate(IndexON,D59)</f>
        <v>42335</v>
      </c>
      <c r="F59" s="52">
        <f>IFERROR(_xll.qlIndexFixing(IndexON,D59,TRUE,_xll.ohTrigger(RecalcTrigger,TriggerON)),NA())</f>
        <v>2.4864084389530916E-3</v>
      </c>
      <c r="H59" s="49">
        <f>_xll.qlCalendarAdvance(IborCalendar,$H58,B59,"f",FALSE)</f>
        <v>42332</v>
      </c>
      <c r="I59" s="49">
        <f>_xll.qlInterestRateIndexValueDate(Index1M,$H59)</f>
        <v>42335</v>
      </c>
      <c r="J59" s="52">
        <f>IFERROR(_xll.qlIndexFixing(Index1M,$H59,TRUE,_xll.ohTrigger(RecalcTrigger,Trigger1M)),NA())</f>
        <v>3.2572838948785598E-3</v>
      </c>
      <c r="K59" s="52">
        <f>IFERROR(_xll.qlIndexFixing(ONIndex1M,I59,TRUE,_xll.ohTrigger(RecalcTrigger,Trigger1M)),NA())</f>
        <v>3.0218436562101658E-3</v>
      </c>
      <c r="L59" s="52">
        <f>IFERROR(_xll.qlIndexFixing(Index3M,H59,TRUE,_xll.ohTrigger(RecalcTrigger,Trigger3M)),NA())</f>
        <v>4.5491160473149529E-3</v>
      </c>
      <c r="M59" s="52">
        <f>IFERROR(_xll.qlIndexFixing(ONIndex3M,I59,TRUE,_xll.ohTrigger(RecalcTrigger,Trigger3M)),NA())</f>
        <v>3.9732563037553348E-3</v>
      </c>
      <c r="N59" s="52">
        <f>IFERROR(_xll.qlIndexFixing(Index6M,$H59,TRUE,_xll.ohTrigger(RecalcTrigger,Trigger6M)),NA())</f>
        <v>6.3186871593276369E-3</v>
      </c>
      <c r="O59" s="52">
        <f>IFERROR(_xll.qlIndexFixing(ONIndex6M,I59,TRUE,_xll.ohTrigger(RecalcTrigger,Trigger6M)),NA())</f>
        <v>5.1145569290689252E-3</v>
      </c>
      <c r="P59" s="52">
        <f>IFERROR(_xll.qlIndexFixing(Index1Y,$H59,TRUE,_xll.ohTrigger(RecalcTrigger,Trigger1Y)),NA())</f>
        <v>8.4952140304301715E-3</v>
      </c>
      <c r="Q59" s="52">
        <f>IFERROR(_xll.qlIndexFixing(ONIndex1Y,I59,TRUE,_xll.ohTrigger(RecalcTrigger,Trigger1Y)),NA())</f>
        <v>8.6447600974182137E-3</v>
      </c>
    </row>
    <row r="60" spans="2:17" x14ac:dyDescent="0.2">
      <c r="B60" s="46" t="s">
        <v>20</v>
      </c>
      <c r="D60" s="49">
        <f>_xll.qlCalendarAdvance(LocalCalendar,$D59,B60,"f",FALSE)</f>
        <v>42338</v>
      </c>
      <c r="E60" s="49">
        <f>_xll.qlInterestRateIndexValueDate(IndexON,D60)</f>
        <v>42338</v>
      </c>
      <c r="F60" s="52">
        <f>IFERROR(_xll.qlIndexFixing(IndexON,D60,TRUE,_xll.ohTrigger(RecalcTrigger,TriggerON)),NA())</f>
        <v>2.5286870406393547E-3</v>
      </c>
      <c r="H60" s="49">
        <f>_xll.qlCalendarAdvance(IborCalendar,$H59,B60,"f",FALSE)</f>
        <v>42333</v>
      </c>
      <c r="I60" s="49">
        <f>_xll.qlInterestRateIndexValueDate(Index1M,$H60)</f>
        <v>42335</v>
      </c>
      <c r="J60" s="52">
        <f>IFERROR(_xll.qlIndexFixing(Index1M,$H60,TRUE,_xll.ohTrigger(RecalcTrigger,Trigger1M)),NA())</f>
        <v>3.2572838948785598E-3</v>
      </c>
      <c r="K60" s="52">
        <f>IFERROR(_xll.qlIndexFixing(ONIndex1M,I60,TRUE,_xll.ohTrigger(RecalcTrigger,Trigger1M)),NA())</f>
        <v>3.0218436562101658E-3</v>
      </c>
      <c r="L60" s="52">
        <f>IFERROR(_xll.qlIndexFixing(Index3M,H60,TRUE,_xll.ohTrigger(RecalcTrigger,Trigger3M)),NA())</f>
        <v>4.5491160473149529E-3</v>
      </c>
      <c r="M60" s="52">
        <f>IFERROR(_xll.qlIndexFixing(ONIndex3M,I60,TRUE,_xll.ohTrigger(RecalcTrigger,Trigger3M)),NA())</f>
        <v>3.9732563037553348E-3</v>
      </c>
      <c r="N60" s="52">
        <f>IFERROR(_xll.qlIndexFixing(Index6M,$H60,TRUE,_xll.ohTrigger(RecalcTrigger,Trigger6M)),NA())</f>
        <v>6.3186871593276369E-3</v>
      </c>
      <c r="O60" s="52">
        <f>IFERROR(_xll.qlIndexFixing(ONIndex6M,I60,TRUE,_xll.ohTrigger(RecalcTrigger,Trigger6M)),NA())</f>
        <v>5.1145569290689252E-3</v>
      </c>
      <c r="P60" s="52">
        <f>IFERROR(_xll.qlIndexFixing(Index1Y,$H60,TRUE,_xll.ohTrigger(RecalcTrigger,Trigger1Y)),NA())</f>
        <v>8.4952140304301715E-3</v>
      </c>
      <c r="Q60" s="52">
        <f>IFERROR(_xll.qlIndexFixing(ONIndex1Y,I60,TRUE,_xll.ohTrigger(RecalcTrigger,Trigger1Y)),NA())</f>
        <v>8.6447600974182137E-3</v>
      </c>
    </row>
    <row r="61" spans="2:17" x14ac:dyDescent="0.2">
      <c r="B61" s="46" t="s">
        <v>20</v>
      </c>
      <c r="D61" s="49">
        <f>_xll.qlCalendarAdvance(LocalCalendar,$D60,B61,"f",FALSE)</f>
        <v>42339</v>
      </c>
      <c r="E61" s="49">
        <f>_xll.qlInterestRateIndexValueDate(IndexON,D61)</f>
        <v>42339</v>
      </c>
      <c r="F61" s="52">
        <f>IFERROR(_xll.qlIndexFixing(IndexON,D61,TRUE,_xll.ohTrigger(RecalcTrigger,TriggerON)),NA())</f>
        <v>2.5513350051831196E-3</v>
      </c>
      <c r="H61" s="49">
        <f>_xll.qlCalendarAdvance(IborCalendar,$H60,B61,"f",FALSE)</f>
        <v>42334</v>
      </c>
      <c r="I61" s="49">
        <f>_xll.qlInterestRateIndexValueDate(Index1M,$H61)</f>
        <v>42338</v>
      </c>
      <c r="J61" s="52">
        <f>IFERROR(_xll.qlIndexFixing(Index1M,$H61,TRUE,_xll.ohTrigger(RecalcTrigger,Trigger1M)),NA())</f>
        <v>3.2977088669847794E-3</v>
      </c>
      <c r="K61" s="52">
        <f>IFERROR(_xll.qlIndexFixing(ONIndex1M,I61,TRUE,_xll.ohTrigger(RecalcTrigger,Trigger1M)),NA())</f>
        <v>3.052632869442462E-3</v>
      </c>
      <c r="L61" s="52">
        <f>IFERROR(_xll.qlIndexFixing(Index3M,H61,TRUE,_xll.ohTrigger(RecalcTrigger,Trigger3M)),NA())</f>
        <v>4.5679491875241455E-3</v>
      </c>
      <c r="M61" s="52">
        <f>IFERROR(_xll.qlIndexFixing(ONIndex3M,I61,TRUE,_xll.ohTrigger(RecalcTrigger,Trigger3M)),NA())</f>
        <v>4.0025037608248937E-3</v>
      </c>
      <c r="N61" s="52">
        <f>IFERROR(_xll.qlIndexFixing(Index6M,$H61,TRUE,_xll.ohTrigger(RecalcTrigger,Trigger6M)),NA())</f>
        <v>6.3640138410192013E-3</v>
      </c>
      <c r="O61" s="52">
        <f>IFERROR(_xll.qlIndexFixing(ONIndex6M,I61,TRUE,_xll.ohTrigger(RecalcTrigger,Trigger6M)),NA())</f>
        <v>5.1500118853464727E-3</v>
      </c>
      <c r="P61" s="52">
        <f>IFERROR(_xll.qlIndexFixing(Index1Y,$H61,TRUE,_xll.ohTrigger(RecalcTrigger,Trigger1Y)),NA())</f>
        <v>8.493122366881236E-3</v>
      </c>
      <c r="Q61" s="52">
        <f>IFERROR(_xll.qlIndexFixing(ONIndex1Y,I61,TRUE,_xll.ohTrigger(RecalcTrigger,Trigger1Y)),NA())</f>
        <v>8.6585490642132612E-3</v>
      </c>
    </row>
    <row r="62" spans="2:17" x14ac:dyDescent="0.2">
      <c r="B62" s="46" t="s">
        <v>20</v>
      </c>
      <c r="D62" s="49">
        <f>_xll.qlCalendarAdvance(LocalCalendar,$D61,B62,"f",FALSE)</f>
        <v>42340</v>
      </c>
      <c r="E62" s="49">
        <f>_xll.qlInterestRateIndexValueDate(IndexON,D62)</f>
        <v>42340</v>
      </c>
      <c r="F62" s="52">
        <f>IFERROR(_xll.qlIndexFixing(IndexON,D62,TRUE,_xll.ohTrigger(RecalcTrigger,TriggerON)),NA())</f>
        <v>2.5748830165639447E-3</v>
      </c>
      <c r="H62" s="49">
        <f>_xll.qlCalendarAdvance(IborCalendar,$H61,B62,"f",FALSE)</f>
        <v>42335</v>
      </c>
      <c r="I62" s="49">
        <f>_xll.qlInterestRateIndexValueDate(Index1M,$H62)</f>
        <v>42339</v>
      </c>
      <c r="J62" s="52">
        <f>IFERROR(_xll.qlIndexFixing(Index1M,$H62,TRUE,_xll.ohTrigger(RecalcTrigger,Trigger1M)),NA())</f>
        <v>3.3378706565570355E-3</v>
      </c>
      <c r="K62" s="52">
        <f>IFERROR(_xll.qlIndexFixing(ONIndex1M,I62,TRUE,_xll.ohTrigger(RecalcTrigger,Trigger1M)),NA())</f>
        <v>3.0682780920798791E-3</v>
      </c>
      <c r="L62" s="52">
        <f>IFERROR(_xll.qlIndexFixing(Index3M,H62,TRUE,_xll.ohTrigger(RecalcTrigger,Trigger3M)),NA())</f>
        <v>4.5803535056163905E-3</v>
      </c>
      <c r="M62" s="52">
        <f>IFERROR(_xll.qlIndexFixing(ONIndex3M,I62,TRUE,_xll.ohTrigger(RecalcTrigger,Trigger3M)),NA())</f>
        <v>4.0169748603435806E-3</v>
      </c>
      <c r="N62" s="52">
        <f>IFERROR(_xll.qlIndexFixing(Index6M,$H62,TRUE,_xll.ohTrigger(RecalcTrigger,Trigger6M)),NA())</f>
        <v>6.3768823053810646E-3</v>
      </c>
      <c r="O62" s="52">
        <f>IFERROR(_xll.qlIndexFixing(ONIndex6M,I62,TRUE,_xll.ohTrigger(RecalcTrigger,Trigger6M)),NA())</f>
        <v>5.1694337799190748E-3</v>
      </c>
      <c r="P62" s="52">
        <f>IFERROR(_xll.qlIndexFixing(Index1Y,$H62,TRUE,_xll.ohTrigger(RecalcTrigger,Trigger1Y)),NA())</f>
        <v>8.4931276414875623E-3</v>
      </c>
      <c r="Q62" s="52">
        <f>IFERROR(_xll.qlIndexFixing(ONIndex1Y,I62,TRUE,_xll.ohTrigger(RecalcTrigger,Trigger1Y)),NA())</f>
        <v>8.6670617000095262E-3</v>
      </c>
    </row>
    <row r="63" spans="2:17" x14ac:dyDescent="0.2">
      <c r="B63" s="46" t="s">
        <v>20</v>
      </c>
      <c r="D63" s="49">
        <f>_xll.qlCalendarAdvance(LocalCalendar,$D62,B63,"f",FALSE)</f>
        <v>42341</v>
      </c>
      <c r="E63" s="49">
        <f>_xll.qlInterestRateIndexValueDate(IndexON,D63)</f>
        <v>42341</v>
      </c>
      <c r="F63" s="52">
        <f>IFERROR(_xll.qlIndexFixing(IndexON,D63,TRUE,_xll.ohTrigger(RecalcTrigger,TriggerON)),NA())</f>
        <v>2.599331074941702E-3</v>
      </c>
      <c r="H63" s="49">
        <f>_xll.qlCalendarAdvance(IborCalendar,$H62,B63,"f",FALSE)</f>
        <v>42338</v>
      </c>
      <c r="I63" s="49">
        <f>_xll.qlInterestRateIndexValueDate(Index1M,$H63)</f>
        <v>42340</v>
      </c>
      <c r="J63" s="52">
        <f>IFERROR(_xll.qlIndexFixing(Index1M,$H63,TRUE,_xll.ohTrigger(RecalcTrigger,Trigger1M)),NA())</f>
        <v>3.346011610171441E-3</v>
      </c>
      <c r="K63" s="52">
        <f>IFERROR(_xll.qlIndexFixing(ONIndex1M,I63,TRUE,_xll.ohTrigger(RecalcTrigger,Trigger1M)),NA())</f>
        <v>3.0840660748410187E-3</v>
      </c>
      <c r="L63" s="52">
        <f>IFERROR(_xll.qlIndexFixing(Index3M,H63,TRUE,_xll.ohTrigger(RecalcTrigger,Trigger3M)),NA())</f>
        <v>4.5927509370486024E-3</v>
      </c>
      <c r="M63" s="52">
        <f>IFERROR(_xll.qlIndexFixing(ONIndex3M,I63,TRUE,_xll.ohTrigger(RecalcTrigger,Trigger3M)),NA())</f>
        <v>4.031341226999885E-3</v>
      </c>
      <c r="N63" s="52">
        <f>IFERROR(_xll.qlIndexFixing(Index6M,$H63,TRUE,_xll.ohTrigger(RecalcTrigger,Trigger6M)),NA())</f>
        <v>6.3896953288669943E-3</v>
      </c>
      <c r="O63" s="52">
        <f>IFERROR(_xll.qlIndexFixing(ONIndex6M,I63,TRUE,_xll.ohTrigger(RecalcTrigger,Trigger6M)),NA())</f>
        <v>5.1898505262926165E-3</v>
      </c>
      <c r="P63" s="52">
        <f>IFERROR(_xll.qlIndexFixing(Index1Y,$H63,TRUE,_xll.ohTrigger(RecalcTrigger,Trigger1Y)),NA())</f>
        <v>8.4936865759635324E-3</v>
      </c>
      <c r="Q63" s="52">
        <f>IFERROR(_xll.qlIndexFixing(ONIndex1Y,I63,TRUE,_xll.ohTrigger(RecalcTrigger,Trigger1Y)),NA())</f>
        <v>8.6764829533070298E-3</v>
      </c>
    </row>
    <row r="64" spans="2:17" x14ac:dyDescent="0.2">
      <c r="B64" s="46" t="s">
        <v>20</v>
      </c>
      <c r="D64" s="49">
        <f>_xll.qlCalendarAdvance(LocalCalendar,$D63,B64,"f",FALSE)</f>
        <v>42342</v>
      </c>
      <c r="E64" s="49">
        <f>_xll.qlInterestRateIndexValueDate(IndexON,D64)</f>
        <v>42342</v>
      </c>
      <c r="F64" s="52">
        <f>IFERROR(_xll.qlIndexFixing(IndexON,D64,TRUE,_xll.ohTrigger(RecalcTrigger,TriggerON)),NA())</f>
        <v>2.6512468734818384E-3</v>
      </c>
      <c r="H64" s="49">
        <f>_xll.qlCalendarAdvance(IborCalendar,$H63,B64,"f",FALSE)</f>
        <v>42339</v>
      </c>
      <c r="I64" s="49">
        <f>_xll.qlInterestRateIndexValueDate(Index1M,$H64)</f>
        <v>42341</v>
      </c>
      <c r="J64" s="52">
        <f>IFERROR(_xll.qlIndexFixing(Index1M,$H64,TRUE,_xll.ohTrigger(RecalcTrigger,Trigger1M)),NA())</f>
        <v>3.3541686734908649E-3</v>
      </c>
      <c r="K64" s="52">
        <f>IFERROR(_xll.qlIndexFixing(ONIndex1M,I64,TRUE,_xll.ohTrigger(RecalcTrigger,Trigger1M)),NA())</f>
        <v>3.0999968177258808E-3</v>
      </c>
      <c r="L64" s="52">
        <f>IFERROR(_xll.qlIndexFixing(Index3M,H64,TRUE,_xll.ohTrigger(RecalcTrigger,Trigger3M)),NA())</f>
        <v>4.6051434529130819E-3</v>
      </c>
      <c r="M64" s="52">
        <f>IFERROR(_xll.qlIndexFixing(ONIndex3M,I64,TRUE,_xll.ohTrigger(RecalcTrigger,Trigger3M)),NA())</f>
        <v>4.0456028610336148E-3</v>
      </c>
      <c r="N64" s="52">
        <f>IFERROR(_xll.qlIndexFixing(Index6M,$H64,TRUE,_xll.ohTrigger(RecalcTrigger,Trigger6M)),NA())</f>
        <v>6.4024512145013151E-3</v>
      </c>
      <c r="O64" s="52">
        <f>IFERROR(_xll.qlIndexFixing(ONIndex6M,I64,TRUE,_xll.ohTrigger(RecalcTrigger,Trigger6M)),NA())</f>
        <v>5.2112621245470336E-3</v>
      </c>
      <c r="P64" s="52">
        <f>IFERROR(_xll.qlIndexFixing(Index1Y,$H64,TRUE,_xll.ohTrigger(RecalcTrigger,Trigger1Y)),NA())</f>
        <v>8.5005299903501627E-3</v>
      </c>
      <c r="Q64" s="52">
        <f>IFERROR(_xll.qlIndexFixing(ONIndex1Y,I64,TRUE,_xll.ohTrigger(RecalcTrigger,Trigger1Y)),NA())</f>
        <v>8.6868128241057718E-3</v>
      </c>
    </row>
    <row r="65" spans="2:17" x14ac:dyDescent="0.2">
      <c r="B65" s="46" t="s">
        <v>20</v>
      </c>
      <c r="D65" s="49">
        <f>_xll.qlCalendarAdvance(LocalCalendar,$D64,B65,"f",FALSE)</f>
        <v>42345</v>
      </c>
      <c r="E65" s="49">
        <f>_xll.qlInterestRateIndexValueDate(IndexON,D65)</f>
        <v>42345</v>
      </c>
      <c r="F65" s="52">
        <f>IFERROR(_xll.qlIndexFixing(IndexON,D65,TRUE,_xll.ohTrigger(RecalcTrigger,TriggerON)),NA())</f>
        <v>2.7061237816994321E-3</v>
      </c>
      <c r="H65" s="49">
        <f>_xll.qlCalendarAdvance(IborCalendar,$H64,B65,"f",FALSE)</f>
        <v>42340</v>
      </c>
      <c r="I65" s="49">
        <f>_xll.qlInterestRateIndexValueDate(Index1M,$H65)</f>
        <v>42342</v>
      </c>
      <c r="J65" s="52">
        <f>IFERROR(_xll.qlIndexFixing(Index1M,$H65,TRUE,_xll.ohTrigger(RecalcTrigger,Trigger1M)),NA())</f>
        <v>3.3623388121688021E-3</v>
      </c>
      <c r="K65" s="52">
        <f>IFERROR(_xll.qlIndexFixing(ONIndex1M,I65,TRUE,_xll.ohTrigger(RecalcTrigger,Trigger1M)),NA())</f>
        <v>3.1323614249867404E-3</v>
      </c>
      <c r="L65" s="52">
        <f>IFERROR(_xll.qlIndexFixing(Index3M,H65,TRUE,_xll.ohTrigger(RecalcTrigger,Trigger3M)),NA())</f>
        <v>4.6175330243214529E-3</v>
      </c>
      <c r="M65" s="52">
        <f>IFERROR(_xll.qlIndexFixing(ONIndex3M,I65,TRUE,_xll.ohTrigger(RecalcTrigger,Trigger3M)),NA())</f>
        <v>4.0738231186310259E-3</v>
      </c>
      <c r="N65" s="52">
        <f>IFERROR(_xll.qlIndexFixing(Index6M,$H65,TRUE,_xll.ohTrigger(RecalcTrigger,Trigger6M)),NA())</f>
        <v>6.4276263284193001E-3</v>
      </c>
      <c r="O65" s="52">
        <f>IFERROR(_xll.qlIndexFixing(ONIndex6M,I65,TRUE,_xll.ohTrigger(RecalcTrigger,Trigger6M)),NA())</f>
        <v>5.2574782734549075E-3</v>
      </c>
      <c r="P65" s="52">
        <f>IFERROR(_xll.qlIndexFixing(Index1Y,$H65,TRUE,_xll.ohTrigger(RecalcTrigger,Trigger1Y)),NA())</f>
        <v>8.4998173068023541E-3</v>
      </c>
      <c r="Q65" s="52">
        <f>IFERROR(_xll.qlIndexFixing(ONIndex1Y,I65,TRUE,_xll.ohTrigger(RecalcTrigger,Trigger1Y)),NA())</f>
        <v>8.7107120507301516E-3</v>
      </c>
    </row>
    <row r="66" spans="2:17" x14ac:dyDescent="0.2">
      <c r="B66" s="46" t="s">
        <v>20</v>
      </c>
      <c r="D66" s="49">
        <f>_xll.qlCalendarAdvance(LocalCalendar,$D65,B66,"f",FALSE)</f>
        <v>42346</v>
      </c>
      <c r="E66" s="49">
        <f>_xll.qlInterestRateIndexValueDate(IndexON,D66)</f>
        <v>42346</v>
      </c>
      <c r="F66" s="52">
        <f>IFERROR(_xll.qlIndexFixing(IndexON,D66,TRUE,_xll.ohTrigger(RecalcTrigger,TriggerON)),NA())</f>
        <v>2.7350720778596127E-3</v>
      </c>
      <c r="H66" s="49">
        <f>_xll.qlCalendarAdvance(IborCalendar,$H65,B66,"f",FALSE)</f>
        <v>42341</v>
      </c>
      <c r="I66" s="49">
        <f>_xll.qlInterestRateIndexValueDate(Index1M,$H66)</f>
        <v>42345</v>
      </c>
      <c r="J66" s="52">
        <f>IFERROR(_xll.qlIndexFixing(Index1M,$H66,TRUE,_xll.ohTrigger(RecalcTrigger,Trigger1M)),NA())</f>
        <v>3.4105056033669505E-3</v>
      </c>
      <c r="K66" s="52">
        <f>IFERROR(_xll.qlIndexFixing(ONIndex1M,I66,TRUE,_xll.ohTrigger(RecalcTrigger,Trigger1M)),NA())</f>
        <v>3.1651473916216588E-3</v>
      </c>
      <c r="L66" s="52">
        <f>IFERROR(_xll.qlIndexFixing(Index3M,H66,TRUE,_xll.ohTrigger(RecalcTrigger,Trigger3M)),NA())</f>
        <v>4.6547037833346424E-3</v>
      </c>
      <c r="M66" s="52">
        <f>IFERROR(_xll.qlIndexFixing(ONIndex3M,I66,TRUE,_xll.ohTrigger(RecalcTrigger,Trigger3M)),NA())</f>
        <v>4.1016020687845156E-3</v>
      </c>
      <c r="N66" s="52">
        <f>IFERROR(_xll.qlIndexFixing(Index6M,$H66,TRUE,_xll.ohTrigger(RecalcTrigger,Trigger6M)),NA())</f>
        <v>6.4528694376348172E-3</v>
      </c>
      <c r="O66" s="52">
        <f>IFERROR(_xll.qlIndexFixing(ONIndex6M,I66,TRUE,_xll.ohTrigger(RecalcTrigger,Trigger6M)),NA())</f>
        <v>5.306857040610069E-3</v>
      </c>
      <c r="P66" s="52">
        <f>IFERROR(_xll.qlIndexFixing(Index1Y,$H66,TRUE,_xll.ohTrigger(RecalcTrigger,Trigger1Y)),NA())</f>
        <v>8.5061336611627954E-3</v>
      </c>
      <c r="Q66" s="52">
        <f>IFERROR(_xll.qlIndexFixing(ONIndex1Y,I66,TRUE,_xll.ohTrigger(RecalcTrigger,Trigger1Y)),NA())</f>
        <v>8.7372184844713985E-3</v>
      </c>
    </row>
    <row r="67" spans="2:17" x14ac:dyDescent="0.2">
      <c r="B67" s="46" t="s">
        <v>20</v>
      </c>
      <c r="D67" s="49">
        <f>_xll.qlCalendarAdvance(LocalCalendar,$D66,B67,"f",FALSE)</f>
        <v>42347</v>
      </c>
      <c r="E67" s="49">
        <f>_xll.qlInterestRateIndexValueDate(IndexON,D67)</f>
        <v>42347</v>
      </c>
      <c r="F67" s="52">
        <f>IFERROR(_xll.qlIndexFixing(IndexON,D67,TRUE,_xll.ohTrigger(RecalcTrigger,TriggerON)),NA())</f>
        <v>2.7649204220558943E-3</v>
      </c>
      <c r="H67" s="49">
        <f>_xll.qlCalendarAdvance(IborCalendar,$H66,B67,"f",FALSE)</f>
        <v>42342</v>
      </c>
      <c r="I67" s="49">
        <f>_xll.qlInterestRateIndexValueDate(Index1M,$H67)</f>
        <v>42346</v>
      </c>
      <c r="J67" s="52">
        <f>IFERROR(_xll.qlIndexFixing(Index1M,$H67,TRUE,_xll.ohTrigger(RecalcTrigger,Trigger1M)),NA())</f>
        <v>3.4264658024286652E-3</v>
      </c>
      <c r="K67" s="52">
        <f>IFERROR(_xll.qlIndexFixing(ONIndex1M,I67,TRUE,_xll.ohTrigger(RecalcTrigger,Trigger1M)),NA())</f>
        <v>3.1817919356846858E-3</v>
      </c>
      <c r="L67" s="52">
        <f>IFERROR(_xll.qlIndexFixing(Index3M,H67,TRUE,_xll.ohTrigger(RecalcTrigger,Trigger3M)),NA())</f>
        <v>4.6671012885627691E-3</v>
      </c>
      <c r="M67" s="52">
        <f>IFERROR(_xll.qlIndexFixing(ONIndex3M,I67,TRUE,_xll.ohTrigger(RecalcTrigger,Trigger3M)),NA())</f>
        <v>4.1153400386662042E-3</v>
      </c>
      <c r="N67" s="52">
        <f>IFERROR(_xll.qlIndexFixing(Index6M,$H67,TRUE,_xll.ohTrigger(RecalcTrigger,Trigger6M)),NA())</f>
        <v>6.4653141780148769E-3</v>
      </c>
      <c r="O67" s="52">
        <f>IFERROR(_xll.qlIndexFixing(ONIndex6M,I67,TRUE,_xll.ohTrigger(RecalcTrigger,Trigger6M)),NA())</f>
        <v>5.3332429013064342E-3</v>
      </c>
      <c r="P67" s="52">
        <f>IFERROR(_xll.qlIndexFixing(Index1Y,$H67,TRUE,_xll.ohTrigger(RecalcTrigger,Trigger1Y)),NA())</f>
        <v>8.5108230860107947E-3</v>
      </c>
      <c r="Q67" s="52">
        <f>IFERROR(_xll.qlIndexFixing(ONIndex1Y,I67,TRUE,_xll.ohTrigger(RecalcTrigger,Trigger1Y)),NA())</f>
        <v>8.7520914443750542E-3</v>
      </c>
    </row>
    <row r="68" spans="2:17" x14ac:dyDescent="0.2">
      <c r="B68" s="46" t="s">
        <v>20</v>
      </c>
      <c r="D68" s="49">
        <f>_xll.qlCalendarAdvance(LocalCalendar,$D67,B68,"f",FALSE)</f>
        <v>42348</v>
      </c>
      <c r="E68" s="49">
        <f>_xll.qlInterestRateIndexValueDate(IndexON,D68)</f>
        <v>42348</v>
      </c>
      <c r="F68" s="52">
        <f>IFERROR(_xll.qlIndexFixing(IndexON,D68,TRUE,_xll.ohTrigger(RecalcTrigger,TriggerON)),NA())</f>
        <v>2.795359346556836E-3</v>
      </c>
      <c r="H68" s="49">
        <f>_xll.qlCalendarAdvance(IborCalendar,$H67,B68,"f",FALSE)</f>
        <v>42345</v>
      </c>
      <c r="I68" s="49">
        <f>_xll.qlInterestRateIndexValueDate(Index1M,$H68)</f>
        <v>42347</v>
      </c>
      <c r="J68" s="52">
        <f>IFERROR(_xll.qlIndexFixing(Index1M,$H68,TRUE,_xll.ohTrigger(RecalcTrigger,Trigger1M)),NA())</f>
        <v>3.457844758859675E-3</v>
      </c>
      <c r="K68" s="52">
        <f>IFERROR(_xll.qlIndexFixing(ONIndex1M,I68,TRUE,_xll.ohTrigger(RecalcTrigger,Trigger1M)),NA())</f>
        <v>3.1985792401112434E-3</v>
      </c>
      <c r="L68" s="52">
        <f>IFERROR(_xll.qlIndexFixing(Index3M,H68,TRUE,_xll.ohTrigger(RecalcTrigger,Trigger3M)),NA())</f>
        <v>4.6795057052785418E-3</v>
      </c>
      <c r="M68" s="52">
        <f>IFERROR(_xll.qlIndexFixing(ONIndex3M,I68,TRUE,_xll.ohTrigger(RecalcTrigger,Trigger3M)),NA())</f>
        <v>4.1289732756855102E-3</v>
      </c>
      <c r="N68" s="52">
        <f>IFERROR(_xll.qlIndexFixing(Index6M,$H68,TRUE,_xll.ohTrigger(RecalcTrigger,Trigger6M)),NA())</f>
        <v>6.4776915978824942E-3</v>
      </c>
      <c r="O68" s="52">
        <f>IFERROR(_xll.qlIndexFixing(ONIndex6M,I68,TRUE,_xll.ohTrigger(RecalcTrigger,Trigger6M)),NA())</f>
        <v>5.3606236151626518E-3</v>
      </c>
      <c r="P68" s="52">
        <f>IFERROR(_xll.qlIndexFixing(Index1Y,$H68,TRUE,_xll.ohTrigger(RecalcTrigger,Trigger1Y)),NA())</f>
        <v>8.516335698216854E-3</v>
      </c>
      <c r="Q68" s="52">
        <f>IFERROR(_xll.qlIndexFixing(ONIndex1Y,I68,TRUE,_xll.ohTrigger(RecalcTrigger,Trigger1Y)),NA())</f>
        <v>8.7678730223395007E-3</v>
      </c>
    </row>
    <row r="69" spans="2:17" x14ac:dyDescent="0.2">
      <c r="B69" s="46" t="s">
        <v>20</v>
      </c>
      <c r="D69" s="49">
        <f>_xll.qlCalendarAdvance(LocalCalendar,$D68,B69,"f",FALSE)</f>
        <v>42349</v>
      </c>
      <c r="E69" s="49">
        <f>_xll.qlInterestRateIndexValueDate(IndexON,D69)</f>
        <v>42349</v>
      </c>
      <c r="F69" s="52">
        <f>IFERROR(_xll.qlIndexFixing(IndexON,D69,TRUE,_xll.ohTrigger(RecalcTrigger,TriggerON)),NA())</f>
        <v>2.8536895508501914E-3</v>
      </c>
      <c r="H69" s="49">
        <f>_xll.qlCalendarAdvance(IborCalendar,$H68,B69,"f",FALSE)</f>
        <v>42346</v>
      </c>
      <c r="I69" s="49">
        <f>_xll.qlInterestRateIndexValueDate(Index1M,$H69)</f>
        <v>42348</v>
      </c>
      <c r="J69" s="52">
        <f>IFERROR(_xll.qlIndexFixing(Index1M,$H69,TRUE,_xll.ohTrigger(RecalcTrigger,Trigger1M)),NA())</f>
        <v>3.465916011856085E-3</v>
      </c>
      <c r="K69" s="52">
        <f>IFERROR(_xll.qlIndexFixing(ONIndex1M,I69,TRUE,_xll.ohTrigger(RecalcTrigger,Trigger1M)),NA())</f>
        <v>3.2154733019407189E-3</v>
      </c>
      <c r="L69" s="52">
        <f>IFERROR(_xll.qlIndexFixing(Index3M,H69,TRUE,_xll.ohTrigger(RecalcTrigger,Trigger3M)),NA())</f>
        <v>4.6919190047455522E-3</v>
      </c>
      <c r="M69" s="52">
        <f>IFERROR(_xll.qlIndexFixing(ONIndex3M,I69,TRUE,_xll.ohTrigger(RecalcTrigger,Trigger3M)),NA())</f>
        <v>4.1425017798424335E-3</v>
      </c>
      <c r="N69" s="52">
        <f>IFERROR(_xll.qlIndexFixing(Index6M,$H69,TRUE,_xll.ohTrigger(RecalcTrigger,Trigger6M)),NA())</f>
        <v>6.4899999999999073E-3</v>
      </c>
      <c r="O69" s="52">
        <f>IFERROR(_xll.qlIndexFixing(ONIndex6M,I69,TRUE,_xll.ohTrigger(RecalcTrigger,Trigger6M)),NA())</f>
        <v>5.3886811967807091E-3</v>
      </c>
      <c r="P69" s="52">
        <f>IFERROR(_xll.qlIndexFixing(Index1Y,$H69,TRUE,_xll.ohTrigger(RecalcTrigger,Trigger1Y)),NA())</f>
        <v>8.5399999999982122E-3</v>
      </c>
      <c r="Q69" s="52">
        <f>IFERROR(_xll.qlIndexFixing(ONIndex1Y,I69,TRUE,_xll.ohTrigger(RecalcTrigger,Trigger1Y)),NA())</f>
        <v>8.7842549030714423E-3</v>
      </c>
    </row>
    <row r="70" spans="2:17" x14ac:dyDescent="0.2">
      <c r="B70" s="46" t="s">
        <v>20</v>
      </c>
      <c r="D70" s="49">
        <f>_xll.qlCalendarAdvance(LocalCalendar,$D69,B70,"f",FALSE)</f>
        <v>42352</v>
      </c>
      <c r="E70" s="49">
        <f>_xll.qlInterestRateIndexValueDate(IndexON,D70)</f>
        <v>42352</v>
      </c>
      <c r="F70" s="52">
        <f>IFERROR(_xll.qlIndexFixing(IndexON,D70,TRUE,_xll.ohTrigger(RecalcTrigger,TriggerON)),NA())</f>
        <v>2.9087853132558905E-3</v>
      </c>
      <c r="H70" s="49">
        <f>_xll.qlCalendarAdvance(IborCalendar,$H69,B70,"f",FALSE)</f>
        <v>42347</v>
      </c>
      <c r="I70" s="49">
        <f>_xll.qlInterestRateIndexValueDate(Index1M,$H70)</f>
        <v>42349</v>
      </c>
      <c r="J70" s="52">
        <f>IFERROR(_xll.qlIndexFixing(Index1M,$H70,TRUE,_xll.ohTrigger(RecalcTrigger,Trigger1M)),NA())</f>
        <v>3.4739637799565612E-3</v>
      </c>
      <c r="K70" s="52">
        <f>IFERROR(_xll.qlIndexFixing(ONIndex1M,I70,TRUE,_xll.ohTrigger(RecalcTrigger,Trigger1M)),NA())</f>
        <v>3.249118564330189E-3</v>
      </c>
      <c r="L70" s="52">
        <f>IFERROR(_xll.qlIndexFixing(Index3M,H70,TRUE,_xll.ohTrigger(RecalcTrigger,Trigger3M)),NA())</f>
        <v>4.7043431582493526E-3</v>
      </c>
      <c r="M70" s="52">
        <f>IFERROR(_xll.qlIndexFixing(ONIndex3M,I70,TRUE,_xll.ohTrigger(RecalcTrigger,Trigger3M)),NA())</f>
        <v>4.1692579627650161E-3</v>
      </c>
      <c r="N70" s="52">
        <f>IFERROR(_xll.qlIndexFixing(Index6M,$H70,TRUE,_xll.ohTrigger(RecalcTrigger,Trigger6M)),NA())</f>
        <v>6.5148615492669187E-3</v>
      </c>
      <c r="O70" s="52">
        <f>IFERROR(_xll.qlIndexFixing(ONIndex6M,I70,TRUE,_xll.ohTrigger(RecalcTrigger,Trigger6M)),NA())</f>
        <v>5.4424710720013536E-3</v>
      </c>
      <c r="P70" s="52">
        <f>IFERROR(_xll.qlIndexFixing(Index1Y,$H70,TRUE,_xll.ohTrigger(RecalcTrigger,Trigger1Y)),NA())</f>
        <v>8.5391260945802908E-3</v>
      </c>
      <c r="Q70" s="52">
        <f>IFERROR(_xll.qlIndexFixing(ONIndex1Y,I70,TRUE,_xll.ohTrigger(RecalcTrigger,Trigger1Y)),NA())</f>
        <v>8.8147135356209105E-3</v>
      </c>
    </row>
    <row r="71" spans="2:17" x14ac:dyDescent="0.2">
      <c r="B71" s="46" t="s">
        <v>20</v>
      </c>
      <c r="D71" s="49">
        <f>_xll.qlCalendarAdvance(LocalCalendar,$D70,B71,"f",FALSE)</f>
        <v>42353</v>
      </c>
      <c r="E71" s="49">
        <f>_xll.qlInterestRateIndexValueDate(IndexON,D71)</f>
        <v>42353</v>
      </c>
      <c r="F71" s="52">
        <f>IFERROR(_xll.qlIndexFixing(IndexON,D71,TRUE,_xll.ohTrigger(RecalcTrigger,TriggerON)),NA())</f>
        <v>2.9347499028542501E-3</v>
      </c>
      <c r="H71" s="49">
        <f>_xll.qlCalendarAdvance(IborCalendar,$H70,B71,"f",FALSE)</f>
        <v>42348</v>
      </c>
      <c r="I71" s="49">
        <f>_xll.qlInterestRateIndexValueDate(Index1M,$H71)</f>
        <v>42352</v>
      </c>
      <c r="J71" s="52">
        <f>IFERROR(_xll.qlIndexFixing(Index1M,$H71,TRUE,_xll.ohTrigger(RecalcTrigger,Trigger1M)),NA())</f>
        <v>3.5208117294478983E-3</v>
      </c>
      <c r="K71" s="52">
        <f>IFERROR(_xll.qlIndexFixing(ONIndex1M,I71,TRUE,_xll.ohTrigger(RecalcTrigger,Trigger1M)),NA())</f>
        <v>3.2824609886183964E-3</v>
      </c>
      <c r="L71" s="52">
        <f>IFERROR(_xll.qlIndexFixing(Index3M,H71,TRUE,_xll.ohTrigger(RecalcTrigger,Trigger3M)),NA())</f>
        <v>4.7417004562349428E-3</v>
      </c>
      <c r="M71" s="52">
        <f>IFERROR(_xll.qlIndexFixing(ONIndex3M,I71,TRUE,_xll.ohTrigger(RecalcTrigger,Trigger3M)),NA())</f>
        <v>4.1955684675265559E-3</v>
      </c>
      <c r="N71" s="52">
        <f>IFERROR(_xll.qlIndexFixing(Index6M,$H71,TRUE,_xll.ohTrigger(RecalcTrigger,Trigger6M)),NA())</f>
        <v>6.5385874167818601E-3</v>
      </c>
      <c r="O71" s="52">
        <f>IFERROR(_xll.qlIndexFixing(ONIndex6M,I71,TRUE,_xll.ohTrigger(RecalcTrigger,Trigger6M)),NA())</f>
        <v>5.4930528578545079E-3</v>
      </c>
      <c r="P71" s="52">
        <f>IFERROR(_xll.qlIndexFixing(Index1Y,$H71,TRUE,_xll.ohTrigger(RecalcTrigger,Trigger1Y)),NA())</f>
        <v>8.5575334558916673E-3</v>
      </c>
      <c r="Q71" s="52">
        <f>IFERROR(_xll.qlIndexFixing(ONIndex1Y,I71,TRUE,_xll.ohTrigger(RecalcTrigger,Trigger1Y)),NA())</f>
        <v>8.8416029417093256E-3</v>
      </c>
    </row>
    <row r="72" spans="2:17" x14ac:dyDescent="0.2">
      <c r="B72" s="46" t="s">
        <v>20</v>
      </c>
      <c r="D72" s="49">
        <f>_xll.qlCalendarAdvance(LocalCalendar,$D71,B72,"f",FALSE)</f>
        <v>42354</v>
      </c>
      <c r="E72" s="49">
        <f>_xll.qlInterestRateIndexValueDate(IndexON,D72)</f>
        <v>42354</v>
      </c>
      <c r="F72" s="52">
        <f>IFERROR(_xll.qlIndexFixing(IndexON,D72,TRUE,_xll.ohTrigger(RecalcTrigger,TriggerON)),NA())</f>
        <v>2.9597577311424317E-3</v>
      </c>
      <c r="H72" s="49">
        <f>_xll.qlCalendarAdvance(IborCalendar,$H71,B72,"f",FALSE)</f>
        <v>42349</v>
      </c>
      <c r="I72" s="49">
        <f>_xll.qlInterestRateIndexValueDate(Index1M,$H72)</f>
        <v>42353</v>
      </c>
      <c r="J72" s="52">
        <f>IFERROR(_xll.qlIndexFixing(Index1M,$H72,TRUE,_xll.ohTrigger(RecalcTrigger,Trigger1M)),NA())</f>
        <v>3.5362811952800765E-3</v>
      </c>
      <c r="K72" s="52">
        <f>IFERROR(_xll.qlIndexFixing(ONIndex1M,I72,TRUE,_xll.ohTrigger(RecalcTrigger,Trigger1M)),NA())</f>
        <v>3.2990247672071149E-3</v>
      </c>
      <c r="L72" s="52">
        <f>IFERROR(_xll.qlIndexFixing(Index3M,H72,TRUE,_xll.ohTrigger(RecalcTrigger,Trigger3M)),NA())</f>
        <v>4.7541877392614515E-3</v>
      </c>
      <c r="M72" s="52">
        <f>IFERROR(_xll.qlIndexFixing(ONIndex3M,I72,TRUE,_xll.ohTrigger(RecalcTrigger,Trigger3M)),NA())</f>
        <v>4.2085733072916298E-3</v>
      </c>
      <c r="N72" s="52">
        <f>IFERROR(_xll.qlIndexFixing(Index6M,$H72,TRUE,_xll.ohTrigger(RecalcTrigger,Trigger6M)),NA())</f>
        <v>6.5505995500349679E-3</v>
      </c>
      <c r="O72" s="52">
        <f>IFERROR(_xll.qlIndexFixing(ONIndex6M,I72,TRUE,_xll.ohTrigger(RecalcTrigger,Trigger6M)),NA())</f>
        <v>5.5168631201762963E-3</v>
      </c>
      <c r="P72" s="52">
        <f>IFERROR(_xll.qlIndexFixing(Index1Y,$H72,TRUE,_xll.ohTrigger(RecalcTrigger,Trigger1Y)),NA())</f>
        <v>8.568571446692607E-3</v>
      </c>
      <c r="Q72" s="52">
        <f>IFERROR(_xll.qlIndexFixing(ONIndex1Y,I72,TRUE,_xll.ohTrigger(RecalcTrigger,Trigger1Y)),NA())</f>
        <v>8.8535867642836052E-3</v>
      </c>
    </row>
    <row r="73" spans="2:17" x14ac:dyDescent="0.2">
      <c r="B73" s="46" t="s">
        <v>20</v>
      </c>
      <c r="D73" s="49">
        <f>_xll.qlCalendarAdvance(LocalCalendar,$D72,B73,"f",FALSE)</f>
        <v>42355</v>
      </c>
      <c r="E73" s="49">
        <f>_xll.qlInterestRateIndexValueDate(IndexON,D73)</f>
        <v>42355</v>
      </c>
      <c r="F73" s="52">
        <f>IFERROR(_xll.qlIndexFixing(IndexON,D73,TRUE,_xll.ohTrigger(RecalcTrigger,TriggerON)),NA())</f>
        <v>2.9838087980404993E-3</v>
      </c>
      <c r="H73" s="49">
        <f>_xll.qlCalendarAdvance(IborCalendar,$H72,B73,"f",FALSE)</f>
        <v>42352</v>
      </c>
      <c r="I73" s="49">
        <f>_xll.qlInterestRateIndexValueDate(Index1M,$H73)</f>
        <v>42354</v>
      </c>
      <c r="J73" s="52">
        <f>IFERROR(_xll.qlIndexFixing(Index1M,$H73,TRUE,_xll.ohTrigger(RecalcTrigger,Trigger1M)),NA())</f>
        <v>3.5740921702996724E-3</v>
      </c>
      <c r="K73" s="52">
        <f>IFERROR(_xll.qlIndexFixing(ONIndex1M,I73,TRUE,_xll.ohTrigger(RecalcTrigger,Trigger1M)),NA())</f>
        <v>3.3155152884756234E-3</v>
      </c>
      <c r="L73" s="52">
        <f>IFERROR(_xll.qlIndexFixing(Index3M,H73,TRUE,_xll.ohTrigger(RecalcTrigger,Trigger3M)),NA())</f>
        <v>4.7666957331346247E-3</v>
      </c>
      <c r="M73" s="52">
        <f>IFERROR(_xll.qlIndexFixing(ONIndex3M,I73,TRUE,_xll.ohTrigger(RecalcTrigger,Trigger3M)),NA())</f>
        <v>4.2214814440910686E-3</v>
      </c>
      <c r="N73" s="52">
        <f>IFERROR(_xll.qlIndexFixing(Index6M,$H73,TRUE,_xll.ohTrigger(RecalcTrigger,Trigger6M)),NA())</f>
        <v>6.5625690132601281E-3</v>
      </c>
      <c r="O73" s="52">
        <f>IFERROR(_xll.qlIndexFixing(ONIndex6M,I73,TRUE,_xll.ohTrigger(RecalcTrigger,Trigger6M)),NA())</f>
        <v>5.5397603209517143E-3</v>
      </c>
      <c r="P73" s="52">
        <f>IFERROR(_xll.qlIndexFixing(Index1Y,$H73,TRUE,_xll.ohTrigger(RecalcTrigger,Trigger1Y)),NA())</f>
        <v>8.5804677510702629E-3</v>
      </c>
      <c r="Q73" s="52">
        <f>IFERROR(_xll.qlIndexFixing(ONIndex1Y,I73,TRUE,_xll.ohTrigger(RecalcTrigger,Trigger1Y)),NA())</f>
        <v>8.8646293118799235E-3</v>
      </c>
    </row>
    <row r="74" spans="2:17" x14ac:dyDescent="0.2">
      <c r="B74" s="46" t="s">
        <v>20</v>
      </c>
      <c r="D74" s="49">
        <f>_xll.qlCalendarAdvance(LocalCalendar,$D73,B74,"f",FALSE)</f>
        <v>42356</v>
      </c>
      <c r="E74" s="49">
        <f>_xll.qlInterestRateIndexValueDate(IndexON,D74)</f>
        <v>42356</v>
      </c>
      <c r="F74" s="52">
        <f>IFERROR(_xll.qlIndexFixing(IndexON,D74,TRUE,_xll.ohTrigger(RecalcTrigger,TriggerON)),NA())</f>
        <v>3.0287472065282373E-3</v>
      </c>
      <c r="H74" s="49">
        <f>_xll.qlCalendarAdvance(IborCalendar,$H73,B74,"f",FALSE)</f>
        <v>42353</v>
      </c>
      <c r="I74" s="49">
        <f>_xll.qlInterestRateIndexValueDate(Index1M,$H74)</f>
        <v>42355</v>
      </c>
      <c r="J74" s="52">
        <f>IFERROR(_xll.qlIndexFixing(Index1M,$H74,TRUE,_xll.ohTrigger(RecalcTrigger,Trigger1M)),NA())</f>
        <v>3.5818948449780922E-3</v>
      </c>
      <c r="K74" s="52">
        <f>IFERROR(_xll.qlIndexFixing(ONIndex1M,I74,TRUE,_xll.ohTrigger(RecalcTrigger,Trigger1M)),NA())</f>
        <v>3.3319325525038579E-3</v>
      </c>
      <c r="L74" s="52">
        <f>IFERROR(_xll.qlIndexFixing(Index3M,H74,TRUE,_xll.ohTrigger(RecalcTrigger,Trigger3M)),NA())</f>
        <v>4.7792261952574753E-3</v>
      </c>
      <c r="M74" s="52">
        <f>IFERROR(_xll.qlIndexFixing(ONIndex3M,I74,TRUE,_xll.ohTrigger(RecalcTrigger,Trigger3M)),NA())</f>
        <v>4.234324998311223E-3</v>
      </c>
      <c r="N74" s="52">
        <f>IFERROR(_xll.qlIndexFixing(Index6M,$H74,TRUE,_xll.ohTrigger(RecalcTrigger,Trigger6M)),NA())</f>
        <v>6.5745014158758433E-3</v>
      </c>
      <c r="O74" s="52">
        <f>IFERROR(_xll.qlIndexFixing(ONIndex6M,I74,TRUE,_xll.ohTrigger(RecalcTrigger,Trigger6M)),NA())</f>
        <v>5.5617444600208898E-3</v>
      </c>
      <c r="P74" s="52">
        <f>IFERROR(_xll.qlIndexFixing(Index1Y,$H74,TRUE,_xll.ohTrigger(RecalcTrigger,Trigger1Y)),NA())</f>
        <v>8.6227041688218178E-3</v>
      </c>
      <c r="Q74" s="52">
        <f>IFERROR(_xll.qlIndexFixing(ONIndex1Y,I74,TRUE,_xll.ohTrigger(RecalcTrigger,Trigger1Y)),NA())</f>
        <v>8.8747305843384083E-3</v>
      </c>
    </row>
    <row r="75" spans="2:17" x14ac:dyDescent="0.2">
      <c r="B75" s="46" t="s">
        <v>20</v>
      </c>
      <c r="D75" s="49">
        <f>_xll.qlCalendarAdvance(LocalCalendar,$D74,B75,"f",FALSE)</f>
        <v>42359</v>
      </c>
      <c r="E75" s="49">
        <f>_xll.qlInterestRateIndexValueDate(IndexON,D75)</f>
        <v>42359</v>
      </c>
      <c r="F75" s="52">
        <f>IFERROR(_xll.qlIndexFixing(IndexON,D75,TRUE,_xll.ohTrigger(RecalcTrigger,TriggerON)),NA())</f>
        <v>3.070445447095338E-3</v>
      </c>
      <c r="H75" s="49">
        <f>_xll.qlCalendarAdvance(IborCalendar,$H74,B75,"f",FALSE)</f>
        <v>42354</v>
      </c>
      <c r="I75" s="49">
        <f>_xll.qlInterestRateIndexValueDate(Index1M,$H75)</f>
        <v>42356</v>
      </c>
      <c r="J75" s="52">
        <f>IFERROR(_xll.qlIndexFixing(Index1M,$H75,TRUE,_xll.ohTrigger(RecalcTrigger,Trigger1M)),NA())</f>
        <v>3.5896729428741558E-3</v>
      </c>
      <c r="K75" s="52">
        <f>IFERROR(_xll.qlIndexFixing(ONIndex1M,I75,TRUE,_xll.ohTrigger(RecalcTrigger,Trigger1M)),NA())</f>
        <v>3.3645543339400064E-3</v>
      </c>
      <c r="L75" s="52">
        <f>IFERROR(_xll.qlIndexFixing(Index3M,H75,TRUE,_xll.ohTrigger(RecalcTrigger,Trigger3M)),NA())</f>
        <v>4.7917800268976367E-3</v>
      </c>
      <c r="M75" s="52">
        <f>IFERROR(_xll.qlIndexFixing(ONIndex3M,I75,TRUE,_xll.ohTrigger(RecalcTrigger,Trigger3M)),NA())</f>
        <v>4.259874004448605E-3</v>
      </c>
      <c r="N75" s="52">
        <f>IFERROR(_xll.qlIndexFixing(Index6M,$H75,TRUE,_xll.ohTrigger(RecalcTrigger,Trigger6M)),NA())</f>
        <v>6.5993388292693248E-3</v>
      </c>
      <c r="O75" s="52">
        <f>IFERROR(_xll.qlIndexFixing(ONIndex6M,I75,TRUE,_xll.ohTrigger(RecalcTrigger,Trigger6M)),NA())</f>
        <v>5.6027563926175361E-3</v>
      </c>
      <c r="P75" s="52">
        <f>IFERROR(_xll.qlIndexFixing(Index1Y,$H75,TRUE,_xll.ohTrigger(RecalcTrigger,Trigger1Y)),NA())</f>
        <v>8.6218049033555295E-3</v>
      </c>
      <c r="Q75" s="52">
        <f>IFERROR(_xll.qlIndexFixing(ONIndex1Y,I75,TRUE,_xll.ohTrigger(RecalcTrigger,Trigger1Y)),NA())</f>
        <v>8.8920151691951332E-3</v>
      </c>
    </row>
    <row r="76" spans="2:17" x14ac:dyDescent="0.2">
      <c r="B76" s="46" t="s">
        <v>20</v>
      </c>
      <c r="D76" s="49">
        <f>_xll.qlCalendarAdvance(LocalCalendar,$D75,B76,"f",FALSE)</f>
        <v>42360</v>
      </c>
      <c r="E76" s="49">
        <f>_xll.qlInterestRateIndexValueDate(IndexON,D76)</f>
        <v>42360</v>
      </c>
      <c r="F76" s="52">
        <f>IFERROR(_xll.qlIndexFixing(IndexON,D76,TRUE,_xll.ohTrigger(RecalcTrigger,TriggerON)),NA())</f>
        <v>3.0897127039253292E-3</v>
      </c>
      <c r="H76" s="49">
        <f>_xll.qlCalendarAdvance(IborCalendar,$H75,B76,"f",FALSE)</f>
        <v>42355</v>
      </c>
      <c r="I76" s="49">
        <f>_xll.qlInterestRateIndexValueDate(Index1M,$H76)</f>
        <v>42359</v>
      </c>
      <c r="J76" s="52">
        <f>IFERROR(_xll.qlIndexFixing(Index1M,$H76,TRUE,_xll.ohTrigger(RecalcTrigger,Trigger1M)),NA())</f>
        <v>3.6275595378857275E-3</v>
      </c>
      <c r="K76" s="52">
        <f>IFERROR(_xll.qlIndexFixing(ONIndex1M,I76,TRUE,_xll.ohTrigger(RecalcTrigger,Trigger1M)),NA())</f>
        <v>3.3968690356545039E-3</v>
      </c>
      <c r="L76" s="52">
        <f>IFERROR(_xll.qlIndexFixing(Index3M,H76,TRUE,_xll.ohTrigger(RecalcTrigger,Trigger3M)),NA())</f>
        <v>4.8295886114078602E-3</v>
      </c>
      <c r="M76" s="52">
        <f>IFERROR(_xll.qlIndexFixing(ONIndex3M,I76,TRUE,_xll.ohTrigger(RecalcTrigger,Trigger3M)),NA())</f>
        <v>4.2851336906046811E-3</v>
      </c>
      <c r="N76" s="52">
        <f>IFERROR(_xll.qlIndexFixing(Index6M,$H76,TRUE,_xll.ohTrigger(RecalcTrigger,Trigger6M)),NA())</f>
        <v>6.6219726134397567E-3</v>
      </c>
      <c r="O76" s="52">
        <f>IFERROR(_xll.qlIndexFixing(ONIndex6M,I76,TRUE,_xll.ohTrigger(RecalcTrigger,Trigger6M)),NA())</f>
        <v>5.6405503959577885E-3</v>
      </c>
      <c r="P76" s="52">
        <f>IFERROR(_xll.qlIndexFixing(Index1Y,$H76,TRUE,_xll.ohTrigger(RecalcTrigger,Trigger1Y)),NA())</f>
        <v>8.6513173415822594E-3</v>
      </c>
      <c r="Q76" s="52">
        <f>IFERROR(_xll.qlIndexFixing(ONIndex1Y,I76,TRUE,_xll.ohTrigger(RecalcTrigger,Trigger1Y)),NA())</f>
        <v>8.9057229215150358E-3</v>
      </c>
    </row>
    <row r="77" spans="2:17" x14ac:dyDescent="0.2">
      <c r="B77" s="46" t="s">
        <v>20</v>
      </c>
      <c r="D77" s="49">
        <f>_xll.qlCalendarAdvance(LocalCalendar,$D76,B77,"f",FALSE)</f>
        <v>42361</v>
      </c>
      <c r="E77" s="49">
        <f>_xll.qlInterestRateIndexValueDate(IndexON,D77)</f>
        <v>42361</v>
      </c>
      <c r="F77" s="52">
        <f>IFERROR(_xll.qlIndexFixing(IndexON,D77,TRUE,_xll.ohTrigger(RecalcTrigger,TriggerON)),NA())</f>
        <v>3.1080231982461015E-3</v>
      </c>
      <c r="H77" s="49">
        <f>_xll.qlCalendarAdvance(IborCalendar,$H76,B77,"f",FALSE)</f>
        <v>42356</v>
      </c>
      <c r="I77" s="49">
        <f>_xll.qlInterestRateIndexValueDate(Index1M,$H77)</f>
        <v>42360</v>
      </c>
      <c r="J77" s="52">
        <f>IFERROR(_xll.qlIndexFixing(Index1M,$H77,TRUE,_xll.ohTrigger(RecalcTrigger,Trigger1M)),NA())</f>
        <v>3.6425161835651116E-3</v>
      </c>
      <c r="K77" s="52">
        <f>IFERROR(_xll.qlIndexFixing(ONIndex1M,I77,TRUE,_xll.ohTrigger(RecalcTrigger,Trigger1M)),NA())</f>
        <v>3.4129200132415605E-3</v>
      </c>
      <c r="L77" s="52">
        <f>IFERROR(_xll.qlIndexFixing(Index3M,H77,TRUE,_xll.ohTrigger(RecalcTrigger,Trigger3M)),NA())</f>
        <v>4.8422427936470613E-3</v>
      </c>
      <c r="M77" s="52">
        <f>IFERROR(_xll.qlIndexFixing(ONIndex3M,I77,TRUE,_xll.ohTrigger(RecalcTrigger,Trigger3M)),NA())</f>
        <v>4.2976944824513197E-3</v>
      </c>
      <c r="N77" s="52">
        <f>IFERROR(_xll.qlIndexFixing(Index6M,$H77,TRUE,_xll.ohTrigger(RecalcTrigger,Trigger6M)),NA())</f>
        <v>6.6338038590950691E-3</v>
      </c>
      <c r="O77" s="52">
        <f>IFERROR(_xll.qlIndexFixing(ONIndex6M,I77,TRUE,_xll.ohTrigger(RecalcTrigger,Trigger6M)),NA())</f>
        <v>5.6579692240976698E-3</v>
      </c>
      <c r="P77" s="52">
        <f>IFERROR(_xll.qlIndexFixing(Index1Y,$H77,TRUE,_xll.ohTrigger(RecalcTrigger,Trigger1Y)),NA())</f>
        <v>8.6674595372496187E-3</v>
      </c>
      <c r="Q77" s="52">
        <f>IFERROR(_xll.qlIndexFixing(ONIndex1Y,I77,TRUE,_xll.ohTrigger(RecalcTrigger,Trigger1Y)),NA())</f>
        <v>8.9111178174050565E-3</v>
      </c>
    </row>
    <row r="78" spans="2:17" x14ac:dyDescent="0.2">
      <c r="B78" s="46" t="s">
        <v>20</v>
      </c>
      <c r="D78" s="49">
        <f>_xll.qlCalendarAdvance(LocalCalendar,$D77,B78,"f",FALSE)</f>
        <v>42362</v>
      </c>
      <c r="E78" s="49">
        <f>_xll.qlInterestRateIndexValueDate(IndexON,D78)</f>
        <v>42362</v>
      </c>
      <c r="F78" s="52">
        <f>IFERROR(_xll.qlIndexFixing(IndexON,D78,TRUE,_xll.ohTrigger(RecalcTrigger,TriggerON)),NA())</f>
        <v>3.1490569380920874E-3</v>
      </c>
      <c r="H78" s="49">
        <f>_xll.qlCalendarAdvance(IborCalendar,$H77,B78,"f",FALSE)</f>
        <v>42359</v>
      </c>
      <c r="I78" s="49">
        <f>_xll.qlInterestRateIndexValueDate(Index1M,$H78)</f>
        <v>42361</v>
      </c>
      <c r="J78" s="52">
        <f>IFERROR(_xll.qlIndexFixing(Index1M,$H78,TRUE,_xll.ohTrigger(RecalcTrigger,Trigger1M)),NA())</f>
        <v>3.6718563087594965E-3</v>
      </c>
      <c r="K78" s="52">
        <f>IFERROR(_xll.qlIndexFixing(ONIndex1M,I78,TRUE,_xll.ohTrigger(RecalcTrigger,Trigger1M)),NA())</f>
        <v>3.4288977334284709E-3</v>
      </c>
      <c r="L78" s="52">
        <f>IFERROR(_xll.qlIndexFixing(Index3M,H78,TRUE,_xll.ohTrigger(RecalcTrigger,Trigger3M)),NA())</f>
        <v>4.8549237817141488E-3</v>
      </c>
      <c r="M78" s="52">
        <f>IFERROR(_xll.qlIndexFixing(ONIndex3M,I78,TRUE,_xll.ohTrigger(RecalcTrigger,Trigger3M)),NA())</f>
        <v>4.3101987217752935E-3</v>
      </c>
      <c r="N78" s="52">
        <f>IFERROR(_xll.qlIndexFixing(Index6M,$H78,TRUE,_xll.ohTrigger(RecalcTrigger,Trigger6M)),NA())</f>
        <v>6.6456317035252866E-3</v>
      </c>
      <c r="O78" s="52">
        <f>IFERROR(_xll.qlIndexFixing(ONIndex6M,I78,TRUE,_xll.ohTrigger(RecalcTrigger,Trigger6M)),NA())</f>
        <v>5.6744749896520119E-3</v>
      </c>
      <c r="P78" s="52">
        <f>IFERROR(_xll.qlIndexFixing(Index1Y,$H78,TRUE,_xll.ohTrigger(RecalcTrigger,Trigger1Y)),NA())</f>
        <v>8.6841587077530653E-3</v>
      </c>
      <c r="Q78" s="52">
        <f>IFERROR(_xll.qlIndexFixing(ONIndex1Y,I78,TRUE,_xll.ohTrigger(RecalcTrigger,Trigger1Y)),NA())</f>
        <v>8.9155714376776274E-3</v>
      </c>
    </row>
    <row r="79" spans="2:17" x14ac:dyDescent="0.2">
      <c r="B79" s="46" t="s">
        <v>20</v>
      </c>
      <c r="D79" s="49">
        <f>_xll.qlCalendarAdvance(LocalCalendar,$D78,B79,"f",FALSE)</f>
        <v>42366</v>
      </c>
      <c r="E79" s="49">
        <f>_xll.qlInterestRateIndexValueDate(IndexON,D79)</f>
        <v>42366</v>
      </c>
      <c r="F79" s="52">
        <f>IFERROR(_xll.qlIndexFixing(IndexON,D79,TRUE,_xll.ohTrigger(RecalcTrigger,TriggerON)),NA())</f>
        <v>3.1852242276553255E-3</v>
      </c>
      <c r="H79" s="49">
        <f>_xll.qlCalendarAdvance(IborCalendar,$H78,B79,"f",FALSE)</f>
        <v>42360</v>
      </c>
      <c r="I79" s="49">
        <f>_xll.qlInterestRateIndexValueDate(Index1M,$H79)</f>
        <v>42362</v>
      </c>
      <c r="J79" s="52">
        <f>IFERROR(_xll.qlIndexFixing(Index1M,$H79,TRUE,_xll.ohTrigger(RecalcTrigger,Trigger1M)),NA())</f>
        <v>3.6794137188694842E-3</v>
      </c>
      <c r="K79" s="52">
        <f>IFERROR(_xll.qlIndexFixing(ONIndex1M,I79,TRUE,_xll.ohTrigger(RecalcTrigger,Trigger1M)),NA())</f>
        <v>3.4763852301633591E-3</v>
      </c>
      <c r="L79" s="52">
        <f>IFERROR(_xll.qlIndexFixing(Index3M,H79,TRUE,_xll.ohTrigger(RecalcTrigger,Trigger3M)),NA())</f>
        <v>4.8676322628967133E-3</v>
      </c>
      <c r="M79" s="52">
        <f>IFERROR(_xll.qlIndexFixing(ONIndex3M,I79,TRUE,_xll.ohTrigger(RecalcTrigger,Trigger3M)),NA())</f>
        <v>4.3474205684042033E-3</v>
      </c>
      <c r="N79" s="52">
        <f>IFERROR(_xll.qlIndexFixing(Index6M,$H79,TRUE,_xll.ohTrigger(RecalcTrigger,Trigger6M)),NA())</f>
        <v>6.6574617570998472E-3</v>
      </c>
      <c r="O79" s="52">
        <f>IFERROR(_xll.qlIndexFixing(ONIndex6M,I79,TRUE,_xll.ohTrigger(RecalcTrigger,Trigger6M)),NA())</f>
        <v>5.7177824650658238E-3</v>
      </c>
      <c r="P79" s="52">
        <f>IFERROR(_xll.qlIndexFixing(Index1Y,$H79,TRUE,_xll.ohTrigger(RecalcTrigger,Trigger1Y)),NA())</f>
        <v>8.7769608394372735E-3</v>
      </c>
      <c r="Q79" s="52">
        <f>IFERROR(_xll.qlIndexFixing(ONIndex1Y,I79,TRUE,_xll.ohTrigger(RecalcTrigger,Trigger1Y)),NA())</f>
        <v>8.922785648858067E-3</v>
      </c>
    </row>
    <row r="80" spans="2:17" x14ac:dyDescent="0.2">
      <c r="B80" s="46" t="s">
        <v>20</v>
      </c>
      <c r="D80" s="49">
        <f>_xll.qlCalendarAdvance(LocalCalendar,$D79,B80,"f",FALSE)</f>
        <v>42367</v>
      </c>
      <c r="E80" s="49">
        <f>_xll.qlInterestRateIndexValueDate(IndexON,D80)</f>
        <v>42367</v>
      </c>
      <c r="F80" s="52">
        <f>IFERROR(_xll.qlIndexFixing(IndexON,D80,TRUE,_xll.ohTrigger(RecalcTrigger,TriggerON)),NA())</f>
        <v>3.1977941442029589E-3</v>
      </c>
      <c r="H80" s="49">
        <f>_xll.qlCalendarAdvance(IborCalendar,$H79,B80,"f",FALSE)</f>
        <v>42361</v>
      </c>
      <c r="I80" s="49">
        <f>_xll.qlInterestRateIndexValueDate(Index1M,$H80)</f>
        <v>42367</v>
      </c>
      <c r="J80" s="52">
        <f>IFERROR(_xll.qlIndexFixing(Index1M,$H80,TRUE,_xll.ohTrigger(RecalcTrigger,Trigger1M)),NA())</f>
        <v>3.7451613750471048E-3</v>
      </c>
      <c r="K80" s="52">
        <f>IFERROR(_xll.qlIndexFixing(ONIndex1M,I80,TRUE,_xll.ohTrigger(RecalcTrigger,Trigger1M)),NA())</f>
        <v>3.5232256500261627E-3</v>
      </c>
      <c r="L80" s="52">
        <f>IFERROR(_xll.qlIndexFixing(Index3M,H80,TRUE,_xll.ohTrigger(RecalcTrigger,Trigger3M)),NA())</f>
        <v>4.931611121359241E-3</v>
      </c>
      <c r="M80" s="52">
        <f>IFERROR(_xll.qlIndexFixing(ONIndex3M,I80,TRUE,_xll.ohTrigger(RecalcTrigger,Trigger3M)),NA())</f>
        <v>4.3840365550629201E-3</v>
      </c>
      <c r="N80" s="52">
        <f>IFERROR(_xll.qlIndexFixing(Index6M,$H80,TRUE,_xll.ohTrigger(RecalcTrigger,Trigger6M)),NA())</f>
        <v>6.7168415345263072E-3</v>
      </c>
      <c r="O80" s="52">
        <f>IFERROR(_xll.qlIndexFixing(ONIndex6M,I80,TRUE,_xll.ohTrigger(RecalcTrigger,Trigger6M)),NA())</f>
        <v>5.7543352613276255E-3</v>
      </c>
      <c r="P80" s="52">
        <f>IFERROR(_xll.qlIndexFixing(Index1Y,$H80,TRUE,_xll.ohTrigger(RecalcTrigger,Trigger1Y)),NA())</f>
        <v>8.7936390255548939E-3</v>
      </c>
      <c r="Q80" s="52">
        <f>IFERROR(_xll.qlIndexFixing(ONIndex1Y,I80,TRUE,_xll.ohTrigger(RecalcTrigger,Trigger1Y)),NA())</f>
        <v>8.9225263734249438E-3</v>
      </c>
    </row>
    <row r="81" spans="2:17" x14ac:dyDescent="0.2">
      <c r="B81" s="46" t="s">
        <v>20</v>
      </c>
      <c r="D81" s="49">
        <f>_xll.qlCalendarAdvance(LocalCalendar,$D80,B81,"f",FALSE)</f>
        <v>42368</v>
      </c>
      <c r="E81" s="49">
        <f>_xll.qlInterestRateIndexValueDate(IndexON,D81)</f>
        <v>42368</v>
      </c>
      <c r="F81" s="52">
        <f>IFERROR(_xll.qlIndexFixing(IndexON,D81,TRUE,_xll.ohTrigger(RecalcTrigger,TriggerON)),NA())</f>
        <v>3.2094072973620769E-3</v>
      </c>
      <c r="H81" s="49">
        <f>_xll.qlCalendarAdvance(IborCalendar,$H80,B81,"f",FALSE)</f>
        <v>42362</v>
      </c>
      <c r="I81" s="49">
        <f>_xll.qlInterestRateIndexValueDate(Index1M,$H81)</f>
        <v>42368</v>
      </c>
      <c r="J81" s="52">
        <f>IFERROR(_xll.qlIndexFixing(Index1M,$H81,TRUE,_xll.ohTrigger(RecalcTrigger,Trigger1M)),NA())</f>
        <v>3.7525225075940583E-3</v>
      </c>
      <c r="K81" s="52">
        <f>IFERROR(_xll.qlIndexFixing(ONIndex1M,I81,TRUE,_xll.ohTrigger(RecalcTrigger,Trigger1M)),NA())</f>
        <v>3.5386905685719228E-3</v>
      </c>
      <c r="L81" s="52">
        <f>IFERROR(_xll.qlIndexFixing(Index3M,H81,TRUE,_xll.ohTrigger(RecalcTrigger,Trigger3M)),NA())</f>
        <v>4.9444989948537995E-3</v>
      </c>
      <c r="M81" s="52">
        <f>IFERROR(_xll.qlIndexFixing(ONIndex3M,I81,TRUE,_xll.ohTrigger(RecalcTrigger,Trigger3M)),NA())</f>
        <v>4.3961449268081765E-3</v>
      </c>
      <c r="N81" s="52">
        <f>IFERROR(_xll.qlIndexFixing(Index6M,$H81,TRUE,_xll.ohTrigger(RecalcTrigger,Trigger6M)),NA())</f>
        <v>6.7288026682936876E-3</v>
      </c>
      <c r="O81" s="52">
        <f>IFERROR(_xll.qlIndexFixing(ONIndex6M,I81,TRUE,_xll.ohTrigger(RecalcTrigger,Trigger6M)),NA())</f>
        <v>5.7644495854258793E-3</v>
      </c>
      <c r="P81" s="52">
        <f>IFERROR(_xll.qlIndexFixing(Index1Y,$H81,TRUE,_xll.ohTrigger(RecalcTrigger,Trigger1Y)),NA())</f>
        <v>8.8130313782994966E-3</v>
      </c>
      <c r="Q81" s="52">
        <f>IFERROR(_xll.qlIndexFixing(ONIndex1Y,I81,TRUE,_xll.ohTrigger(RecalcTrigger,Trigger1Y)),NA())</f>
        <v>8.9203910648549822E-3</v>
      </c>
    </row>
    <row r="82" spans="2:17" x14ac:dyDescent="0.2">
      <c r="B82" s="46" t="s">
        <v>20</v>
      </c>
      <c r="D82" s="49">
        <f>_xll.qlCalendarAdvance(LocalCalendar,$D81,B82,"f",FALSE)</f>
        <v>42369</v>
      </c>
      <c r="E82" s="49">
        <f>_xll.qlInterestRateIndexValueDate(IndexON,D82)</f>
        <v>42369</v>
      </c>
      <c r="F82" s="52">
        <f>IFERROR(_xll.qlIndexFixing(IndexON,D82,TRUE,_xll.ohTrigger(RecalcTrigger,TriggerON)),NA())</f>
        <v>3.2336999318460791E-3</v>
      </c>
      <c r="H82" s="49">
        <f>_xll.qlCalendarAdvance(IborCalendar,$H81,B82,"f",FALSE)</f>
        <v>42367</v>
      </c>
      <c r="I82" s="49">
        <f>_xll.qlInterestRateIndexValueDate(Index1M,$H82)</f>
        <v>42369</v>
      </c>
      <c r="J82" s="52">
        <f>IFERROR(_xll.qlIndexFixing(Index1M,$H82,TRUE,_xll.ohTrigger(RecalcTrigger,Trigger1M)),NA())</f>
        <v>3.759859064461826E-3</v>
      </c>
      <c r="K82" s="52">
        <f>IFERROR(_xll.qlIndexFixing(ONIndex1M,I82,TRUE,_xll.ohTrigger(RecalcTrigger,Trigger1M)),NA())</f>
        <v>3.5770398897505551E-3</v>
      </c>
      <c r="L82" s="52">
        <f>IFERROR(_xll.qlIndexFixing(Index3M,H82,TRUE,_xll.ohTrigger(RecalcTrigger,Trigger3M)),NA())</f>
        <v>4.9574191727571769E-3</v>
      </c>
      <c r="M82" s="52">
        <f>IFERROR(_xll.qlIndexFixing(ONIndex3M,I82,TRUE,_xll.ohTrigger(RecalcTrigger,Trigger3M)),NA())</f>
        <v>4.4262147213625092E-3</v>
      </c>
      <c r="N82" s="52">
        <f>IFERROR(_xll.qlIndexFixing(Index6M,$H82,TRUE,_xll.ohTrigger(RecalcTrigger,Trigger6M)),NA())</f>
        <v>6.7339934844782619E-3</v>
      </c>
      <c r="O82" s="52">
        <f>IFERROR(_xll.qlIndexFixing(ONIndex6M,I82,TRUE,_xll.ohTrigger(RecalcTrigger,Trigger6M)),NA())</f>
        <v>5.7853095304571944E-3</v>
      </c>
      <c r="P82" s="52">
        <f>IFERROR(_xll.qlIndexFixing(Index1Y,$H82,TRUE,_xll.ohTrigger(RecalcTrigger,Trigger1Y)),NA())</f>
        <v>8.812518877964793E-3</v>
      </c>
      <c r="Q82" s="52">
        <f>IFERROR(_xll.qlIndexFixing(ONIndex1Y,I82,TRUE,_xll.ohTrigger(RecalcTrigger,Trigger1Y)),NA())</f>
        <v>8.9106772306979387E-3</v>
      </c>
    </row>
    <row r="83" spans="2:17" x14ac:dyDescent="0.2">
      <c r="B83" s="46" t="s">
        <v>20</v>
      </c>
      <c r="D83" s="49">
        <f>_xll.qlCalendarAdvance(LocalCalendar,$D82,B83,"f",FALSE)</f>
        <v>42373</v>
      </c>
      <c r="E83" s="49">
        <f>_xll.qlInterestRateIndexValueDate(IndexON,D83)</f>
        <v>42373</v>
      </c>
      <c r="F83" s="52">
        <f>IFERROR(_xll.qlIndexFixing(IndexON,D83,TRUE,_xll.ohTrigger(RecalcTrigger,TriggerON)),NA())</f>
        <v>3.2531216100117888E-3</v>
      </c>
      <c r="H83" s="49">
        <f>_xll.qlCalendarAdvance(IborCalendar,$H82,B83,"f",FALSE)</f>
        <v>42368</v>
      </c>
      <c r="I83" s="49">
        <f>_xll.qlInterestRateIndexValueDate(Index1M,$H83)</f>
        <v>42373</v>
      </c>
      <c r="J83" s="52">
        <f>IFERROR(_xll.qlIndexFixing(Index1M,$H83,TRUE,_xll.ohTrigger(RecalcTrigger,Trigger1M)),NA())</f>
        <v>3.8302857102974351E-3</v>
      </c>
      <c r="K83" s="52">
        <f>IFERROR(_xll.qlIndexFixing(ONIndex1M,I83,TRUE,_xll.ohTrigger(RecalcTrigger,Trigger1M)),NA())</f>
        <v>3.6149163002185958E-3</v>
      </c>
      <c r="L83" s="52">
        <f>IFERROR(_xll.qlIndexFixing(Index3M,H83,TRUE,_xll.ohTrigger(RecalcTrigger,Trigger3M)),NA())</f>
        <v>5.0094366759341133E-3</v>
      </c>
      <c r="M83" s="52">
        <f>IFERROR(_xll.qlIndexFixing(ONIndex3M,I83,TRUE,_xll.ohTrigger(RecalcTrigger,Trigger3M)),NA())</f>
        <v>4.4558384968951259E-3</v>
      </c>
      <c r="N83" s="52">
        <f>IFERROR(_xll.qlIndexFixing(Index6M,$H83,TRUE,_xll.ohTrigger(RecalcTrigger,Trigger6M)),NA())</f>
        <v>6.7893428512352128E-3</v>
      </c>
      <c r="O83" s="52">
        <f>IFERROR(_xll.qlIndexFixing(ONIndex6M,I83,TRUE,_xll.ohTrigger(RecalcTrigger,Trigger6M)),NA())</f>
        <v>5.8013252532251869E-3</v>
      </c>
      <c r="P83" s="52">
        <f>IFERROR(_xll.qlIndexFixing(Index1Y,$H83,TRUE,_xll.ohTrigger(RecalcTrigger,Trigger1Y)),NA())</f>
        <v>8.9123186738010191E-3</v>
      </c>
      <c r="Q83" s="52">
        <f>IFERROR(_xll.qlIndexFixing(ONIndex1Y,I83,TRUE,_xll.ohTrigger(RecalcTrigger,Trigger1Y)),NA())</f>
        <v>8.8955953894220841E-3</v>
      </c>
    </row>
    <row r="84" spans="2:17" x14ac:dyDescent="0.2">
      <c r="B84" s="46" t="s">
        <v>20</v>
      </c>
      <c r="D84" s="49">
        <f>_xll.qlCalendarAdvance(LocalCalendar,$D83,B84,"f",FALSE)</f>
        <v>42374</v>
      </c>
      <c r="E84" s="49">
        <f>_xll.qlInterestRateIndexValueDate(IndexON,D84)</f>
        <v>42374</v>
      </c>
      <c r="F84" s="52">
        <f>IFERROR(_xll.qlIndexFixing(IndexON,D84,TRUE,_xll.ohTrigger(RecalcTrigger,TriggerON)),NA())</f>
        <v>3.2589941814009649E-3</v>
      </c>
      <c r="H84" s="49">
        <f>_xll.qlCalendarAdvance(IborCalendar,$H83,B84,"f",FALSE)</f>
        <v>42369</v>
      </c>
      <c r="I84" s="49">
        <f>_xll.qlInterestRateIndexValueDate(Index1M,$H84)</f>
        <v>42374</v>
      </c>
      <c r="J84" s="52">
        <f>IFERROR(_xll.qlIndexFixing(Index1M,$H84,TRUE,_xll.ohTrigger(RecalcTrigger,Trigger1M)),NA())</f>
        <v>3.844216674547997E-3</v>
      </c>
      <c r="K84" s="52">
        <f>IFERROR(_xll.qlIndexFixing(ONIndex1M,I84,TRUE,_xll.ohTrigger(RecalcTrigger,Trigger1M)),NA())</f>
        <v>3.6299416742036072E-3</v>
      </c>
      <c r="L84" s="52">
        <f>IFERROR(_xll.qlIndexFixing(Index3M,H84,TRUE,_xll.ohTrigger(RecalcTrigger,Trigger3M)),NA())</f>
        <v>5.0225286865727831E-3</v>
      </c>
      <c r="M84" s="52">
        <f>IFERROR(_xll.qlIndexFixing(ONIndex3M,I84,TRUE,_xll.ohTrigger(RecalcTrigger,Trigger3M)),NA())</f>
        <v>4.4676075531846493E-3</v>
      </c>
      <c r="N84" s="52">
        <f>IFERROR(_xll.qlIndexFixing(Index6M,$H84,TRUE,_xll.ohTrigger(RecalcTrigger,Trigger6M)),NA())</f>
        <v>6.7946620247884481E-3</v>
      </c>
      <c r="O84" s="52">
        <f>IFERROR(_xll.qlIndexFixing(ONIndex6M,I84,TRUE,_xll.ohTrigger(RecalcTrigger,Trigger6M)),NA())</f>
        <v>5.8059611958150015E-3</v>
      </c>
      <c r="P84" s="52">
        <f>IFERROR(_xll.qlIndexFixing(Index1Y,$H84,TRUE,_xll.ohTrigger(RecalcTrigger,Trigger1Y)),NA())</f>
        <v>8.9323396603741105E-3</v>
      </c>
      <c r="Q84" s="52">
        <f>IFERROR(_xll.qlIndexFixing(ONIndex1Y,I84,TRUE,_xll.ohTrigger(RecalcTrigger,Trigger1Y)),NA())</f>
        <v>8.8878124280267201E-3</v>
      </c>
    </row>
    <row r="85" spans="2:17" x14ac:dyDescent="0.2">
      <c r="B85" s="46" t="s">
        <v>20</v>
      </c>
      <c r="D85" s="49">
        <f>_xll.qlCalendarAdvance(LocalCalendar,$D84,B85,"f",FALSE)</f>
        <v>42375</v>
      </c>
      <c r="E85" s="49">
        <f>_xll.qlInterestRateIndexValueDate(IndexON,D85)</f>
        <v>42375</v>
      </c>
      <c r="F85" s="52">
        <f>IFERROR(_xll.qlIndexFixing(IndexON,D85,TRUE,_xll.ohTrigger(RecalcTrigger,TriggerON)),NA())</f>
        <v>3.2639099889220091E-3</v>
      </c>
      <c r="H85" s="49">
        <f>_xll.qlCalendarAdvance(IborCalendar,$H84,B85,"f",FALSE)</f>
        <v>42373</v>
      </c>
      <c r="I85" s="49">
        <f>_xll.qlInterestRateIndexValueDate(Index1M,$H85)</f>
        <v>42375</v>
      </c>
      <c r="J85" s="52">
        <f>IFERROR(_xll.qlIndexFixing(Index1M,$H85,TRUE,_xll.ohTrigger(RecalcTrigger,Trigger1M)),NA())</f>
        <v>3.8715096014555173E-3</v>
      </c>
      <c r="K85" s="52">
        <f>IFERROR(_xll.qlIndexFixing(ONIndex1M,I85,TRUE,_xll.ohTrigger(RecalcTrigger,Trigger1M)),NA())</f>
        <v>3.6448937907884726E-3</v>
      </c>
      <c r="L85" s="52">
        <f>IFERROR(_xll.qlIndexFixing(Index3M,H85,TRUE,_xll.ohTrigger(RecalcTrigger,Trigger3M)),NA())</f>
        <v>5.0356571259650941E-3</v>
      </c>
      <c r="M85" s="52">
        <f>IFERROR(_xll.qlIndexFixing(ONIndex3M,I85,TRUE,_xll.ohTrigger(RecalcTrigger,Trigger3M)),NA())</f>
        <v>4.4793200569515079E-3</v>
      </c>
      <c r="N85" s="52">
        <f>IFERROR(_xll.qlIndexFixing(Index6M,$H85,TRUE,_xll.ohTrigger(RecalcTrigger,Trigger6M)),NA())</f>
        <v>6.8069980383981838E-3</v>
      </c>
      <c r="O85" s="52">
        <f>IFERROR(_xll.qlIndexFixing(ONIndex6M,I85,TRUE,_xll.ohTrigger(RecalcTrigger,Trigger6M)),NA())</f>
        <v>5.8096840747001721E-3</v>
      </c>
      <c r="P85" s="52">
        <f>IFERROR(_xll.qlIndexFixing(Index1Y,$H85,TRUE,_xll.ohTrigger(RecalcTrigger,Trigger1Y)),NA())</f>
        <v>8.9523146137577003E-3</v>
      </c>
      <c r="Q85" s="52">
        <f>IFERROR(_xll.qlIndexFixing(ONIndex1Y,I85,TRUE,_xll.ohTrigger(RecalcTrigger,Trigger1Y)),NA())</f>
        <v>8.8790881914135866E-3</v>
      </c>
    </row>
    <row r="86" spans="2:17" x14ac:dyDescent="0.2">
      <c r="B86" s="46" t="s">
        <v>20</v>
      </c>
      <c r="D86" s="49">
        <f>_xll.qlCalendarAdvance(LocalCalendar,$D85,B86,"f",FALSE)</f>
        <v>42376</v>
      </c>
      <c r="E86" s="49">
        <f>_xll.qlInterestRateIndexValueDate(IndexON,D86)</f>
        <v>42376</v>
      </c>
      <c r="F86" s="52">
        <f>IFERROR(_xll.qlIndexFixing(IndexON,D86,TRUE,_xll.ohTrigger(RecalcTrigger,TriggerON)),NA())</f>
        <v>3.2678690325749216E-3</v>
      </c>
      <c r="H86" s="49">
        <f>_xll.qlCalendarAdvance(IborCalendar,$H85,B86,"f",FALSE)</f>
        <v>42374</v>
      </c>
      <c r="I86" s="49">
        <f>_xll.qlInterestRateIndexValueDate(Index1M,$H86)</f>
        <v>42376</v>
      </c>
      <c r="J86" s="52">
        <f>IFERROR(_xll.qlIndexFixing(Index1M,$H86,TRUE,_xll.ohTrigger(RecalcTrigger,Trigger1M)),NA())</f>
        <v>3.8785520763434667E-3</v>
      </c>
      <c r="K86" s="52">
        <f>IFERROR(_xll.qlIndexFixing(ONIndex1M,I86,TRUE,_xll.ohTrigger(RecalcTrigger,Trigger1M)),NA())</f>
        <v>3.6597726498133198E-3</v>
      </c>
      <c r="L86" s="52">
        <f>IFERROR(_xll.qlIndexFixing(Index3M,H86,TRUE,_xll.ohTrigger(RecalcTrigger,Trigger3M)),NA())</f>
        <v>5.048822681538302E-3</v>
      </c>
      <c r="M86" s="52">
        <f>IFERROR(_xll.qlIndexFixing(ONIndex3M,I86,TRUE,_xll.ohTrigger(RecalcTrigger,Trigger3M)),NA())</f>
        <v>4.4909760081157657E-3</v>
      </c>
      <c r="N86" s="52">
        <f>IFERROR(_xll.qlIndexFixing(Index6M,$H86,TRUE,_xll.ohTrigger(RecalcTrigger,Trigger6M)),NA())</f>
        <v>6.8194146538746395E-3</v>
      </c>
      <c r="O86" s="52">
        <f>IFERROR(_xll.qlIndexFixing(ONIndex6M,I86,TRUE,_xll.ohTrigger(RecalcTrigger,Trigger6M)),NA())</f>
        <v>5.8124938898806988E-3</v>
      </c>
      <c r="P86" s="52">
        <f>IFERROR(_xll.qlIndexFixing(Index1Y,$H86,TRUE,_xll.ohTrigger(RecalcTrigger,Trigger1Y)),NA())</f>
        <v>9.0111730954939052E-3</v>
      </c>
      <c r="Q86" s="52">
        <f>IFERROR(_xll.qlIndexFixing(ONIndex1Y,I86,TRUE,_xll.ohTrigger(RecalcTrigger,Trigger1Y)),NA())</f>
        <v>8.8694226795027475E-3</v>
      </c>
    </row>
    <row r="87" spans="2:17" x14ac:dyDescent="0.2">
      <c r="B87" s="46" t="s">
        <v>20</v>
      </c>
      <c r="D87" s="49">
        <f>_xll.qlCalendarAdvance(LocalCalendar,$D86,B87,"f",FALSE)</f>
        <v>42377</v>
      </c>
      <c r="E87" s="49">
        <f>_xll.qlInterestRateIndexValueDate(IndexON,D87)</f>
        <v>42377</v>
      </c>
      <c r="F87" s="52">
        <f>IFERROR(_xll.qlIndexFixing(IndexON,D87,TRUE,_xll.ohTrigger(RecalcTrigger,TriggerON)),NA())</f>
        <v>3.2726276565764323E-3</v>
      </c>
      <c r="H87" s="49">
        <f>_xll.qlCalendarAdvance(IborCalendar,$H86,B87,"f",FALSE)</f>
        <v>42375</v>
      </c>
      <c r="I87" s="49">
        <f>_xll.qlInterestRateIndexValueDate(Index1M,$H87)</f>
        <v>42377</v>
      </c>
      <c r="J87" s="52">
        <f>IFERROR(_xll.qlIndexFixing(Index1M,$H87,TRUE,_xll.ohTrigger(RecalcTrigger,Trigger1M)),NA())</f>
        <v>3.8855699763579703E-3</v>
      </c>
      <c r="K87" s="52">
        <f>IFERROR(_xll.qlIndexFixing(ONIndex1M,I87,TRUE,_xll.ohTrigger(RecalcTrigger,Trigger1M)),NA())</f>
        <v>3.6893239841262471E-3</v>
      </c>
      <c r="L87" s="52">
        <f>IFERROR(_xll.qlIndexFixing(Index3M,H87,TRUE,_xll.ohTrigger(RecalcTrigger,Trigger3M)),NA())</f>
        <v>5.0620260407258149E-3</v>
      </c>
      <c r="M87" s="52">
        <f>IFERROR(_xll.qlIndexFixing(ONIndex3M,I87,TRUE,_xll.ohTrigger(RecalcTrigger,Trigger3M)),NA())</f>
        <v>4.5141560049177798E-3</v>
      </c>
      <c r="N87" s="52">
        <f>IFERROR(_xll.qlIndexFixing(Index6M,$H87,TRUE,_xll.ohTrigger(RecalcTrigger,Trigger6M)),NA())</f>
        <v>6.8319175143797956E-3</v>
      </c>
      <c r="O87" s="52">
        <f>IFERROR(_xll.qlIndexFixing(ONIndex6M,I87,TRUE,_xll.ohTrigger(RecalcTrigger,Trigger6M)),NA())</f>
        <v>5.8151639052628212E-3</v>
      </c>
      <c r="P87" s="52">
        <f>IFERROR(_xll.qlIndexFixing(Index1Y,$H87,TRUE,_xll.ohTrigger(RecalcTrigger,Trigger1Y)),NA())</f>
        <v>9.0113373215216317E-3</v>
      </c>
      <c r="Q87" s="52">
        <f>IFERROR(_xll.qlIndexFixing(ONIndex1Y,I87,TRUE,_xll.ohTrigger(RecalcTrigger,Trigger1Y)),NA())</f>
        <v>8.8471714864812867E-3</v>
      </c>
    </row>
    <row r="88" spans="2:17" x14ac:dyDescent="0.2">
      <c r="B88" s="46" t="s">
        <v>20</v>
      </c>
      <c r="D88" s="49">
        <f>_xll.qlCalendarAdvance(LocalCalendar,$D87,B88,"f",FALSE)</f>
        <v>42380</v>
      </c>
      <c r="E88" s="49">
        <f>_xll.qlInterestRateIndexValueDate(IndexON,D88)</f>
        <v>42380</v>
      </c>
      <c r="F88" s="52">
        <f>IFERROR(_xll.qlIndexFixing(IndexON,D88,TRUE,_xll.ohTrigger(RecalcTrigger,TriggerON)),NA())</f>
        <v>3.2743399484580493E-3</v>
      </c>
      <c r="H88" s="49">
        <f>_xll.qlCalendarAdvance(IborCalendar,$H87,B88,"f",FALSE)</f>
        <v>42376</v>
      </c>
      <c r="I88" s="49">
        <f>_xll.qlInterestRateIndexValueDate(Index1M,$H88)</f>
        <v>42380</v>
      </c>
      <c r="J88" s="52">
        <f>IFERROR(_xll.qlIndexFixing(Index1M,$H88,TRUE,_xll.ohTrigger(RecalcTrigger,Trigger1M)),NA())</f>
        <v>3.9262638862978053E-3</v>
      </c>
      <c r="K88" s="52">
        <f>IFERROR(_xll.qlIndexFixing(ONIndex1M,I88,TRUE,_xll.ohTrigger(RecalcTrigger,Trigger1M)),NA())</f>
        <v>3.7185555111118873E-3</v>
      </c>
      <c r="L88" s="52">
        <f>IFERROR(_xll.qlIndexFixing(Index3M,H88,TRUE,_xll.ohTrigger(RecalcTrigger,Trigger3M)),NA())</f>
        <v>5.1018698144962345E-3</v>
      </c>
      <c r="M88" s="52">
        <f>IFERROR(_xll.qlIndexFixing(ONIndex3M,I88,TRUE,_xll.ohTrigger(RecalcTrigger,Trigger3M)),NA())</f>
        <v>4.5370342868267244E-3</v>
      </c>
      <c r="N88" s="52">
        <f>IFERROR(_xll.qlIndexFixing(Index6M,$H88,TRUE,_xll.ohTrigger(RecalcTrigger,Trigger6M)),NA())</f>
        <v>6.8700000000001642E-3</v>
      </c>
      <c r="O88" s="52">
        <f>IFERROR(_xll.qlIndexFixing(ONIndex6M,I88,TRUE,_xll.ohTrigger(RecalcTrigger,Trigger6M)),NA())</f>
        <v>5.814822660177299E-3</v>
      </c>
      <c r="P88" s="52">
        <f>IFERROR(_xll.qlIndexFixing(Index1Y,$H88,TRUE,_xll.ohTrigger(RecalcTrigger,Trigger1Y)),NA())</f>
        <v>9.0500000002941838E-3</v>
      </c>
      <c r="Q88" s="52">
        <f>IFERROR(_xll.qlIndexFixing(ONIndex1Y,I88,TRUE,_xll.ohTrigger(RecalcTrigger,Trigger1Y)),NA())</f>
        <v>8.8215351115916718E-3</v>
      </c>
    </row>
    <row r="89" spans="2:17" x14ac:dyDescent="0.2">
      <c r="B89" s="46" t="s">
        <v>20</v>
      </c>
      <c r="D89" s="49">
        <f>_xll.qlCalendarAdvance(LocalCalendar,$D88,B89,"f",FALSE)</f>
        <v>42381</v>
      </c>
      <c r="E89" s="49">
        <f>_xll.qlInterestRateIndexValueDate(IndexON,D89)</f>
        <v>42381</v>
      </c>
      <c r="F89" s="52">
        <f>IFERROR(_xll.qlIndexFixing(IndexON,D89,TRUE,_xll.ohTrigger(RecalcTrigger,TriggerON)),NA())</f>
        <v>3.2747294562440743E-3</v>
      </c>
      <c r="H89" s="49">
        <f>_xll.qlCalendarAdvance(IborCalendar,$H88,B89,"f",FALSE)</f>
        <v>42377</v>
      </c>
      <c r="I89" s="49">
        <f>_xll.qlInterestRateIndexValueDate(Index1M,$H89)</f>
        <v>42381</v>
      </c>
      <c r="J89" s="52">
        <f>IFERROR(_xll.qlIndexFixing(Index1M,$H89,TRUE,_xll.ohTrigger(RecalcTrigger,Trigger1M)),NA())</f>
        <v>3.9396819902186792E-3</v>
      </c>
      <c r="K89" s="52">
        <f>IFERROR(_xll.qlIndexFixing(ONIndex1M,I89,TRUE,_xll.ohTrigger(RecalcTrigger,Trigger1M)),NA())</f>
        <v>3.7330680826563878E-3</v>
      </c>
      <c r="L89" s="52">
        <f>IFERROR(_xll.qlIndexFixing(Index3M,H89,TRUE,_xll.ohTrigger(RecalcTrigger,Trigger3M)),NA())</f>
        <v>5.1152312627113306E-3</v>
      </c>
      <c r="M89" s="52">
        <f>IFERROR(_xll.qlIndexFixing(ONIndex3M,I89,TRUE,_xll.ohTrigger(RecalcTrigger,Trigger3M)),NA())</f>
        <v>4.5484074748980419E-3</v>
      </c>
      <c r="N89" s="52">
        <f>IFERROR(_xll.qlIndexFixing(Index6M,$H89,TRUE,_xll.ohTrigger(RecalcTrigger,Trigger6M)),NA())</f>
        <v>6.8829024298020904E-3</v>
      </c>
      <c r="O89" s="52">
        <f>IFERROR(_xll.qlIndexFixing(ONIndex6M,I89,TRUE,_xll.ohTrigger(RecalcTrigger,Trigger6M)),NA())</f>
        <v>5.8143880434347039E-3</v>
      </c>
      <c r="P89" s="52">
        <f>IFERROR(_xll.qlIndexFixing(Index1Y,$H89,TRUE,_xll.ohTrigger(RecalcTrigger,Trigger1Y)),NA())</f>
        <v>9.0688603954229043E-3</v>
      </c>
      <c r="Q89" s="52">
        <f>IFERROR(_xll.qlIndexFixing(ONIndex1Y,I89,TRUE,_xll.ohTrigger(RecalcTrigger,Trigger1Y)),NA())</f>
        <v>8.8082866066585552E-3</v>
      </c>
    </row>
    <row r="90" spans="2:17" x14ac:dyDescent="0.2">
      <c r="B90" s="46" t="s">
        <v>20</v>
      </c>
      <c r="D90" s="49">
        <f>_xll.qlCalendarAdvance(LocalCalendar,$D89,B90,"f",FALSE)</f>
        <v>42382</v>
      </c>
      <c r="E90" s="49">
        <f>_xll.qlInterestRateIndexValueDate(IndexON,D90)</f>
        <v>42382</v>
      </c>
      <c r="F90" s="52">
        <f>IFERROR(_xll.qlIndexFixing(IndexON,D90,TRUE,_xll.ohTrigger(RecalcTrigger,TriggerON)),NA())</f>
        <v>3.2753764841153554E-3</v>
      </c>
      <c r="H90" s="49">
        <f>_xll.qlCalendarAdvance(IborCalendar,$H89,B90,"f",FALSE)</f>
        <v>42380</v>
      </c>
      <c r="I90" s="49">
        <f>_xll.qlInterestRateIndexValueDate(Index1M,$H90)</f>
        <v>42382</v>
      </c>
      <c r="J90" s="52">
        <f>IFERROR(_xll.qlIndexFixing(Index1M,$H90,TRUE,_xll.ohTrigger(RecalcTrigger,Trigger1M)),NA())</f>
        <v>3.9723770278177846E-3</v>
      </c>
      <c r="K90" s="52">
        <f>IFERROR(_xll.qlIndexFixing(ONIndex1M,I90,TRUE,_xll.ohTrigger(RecalcTrigger,Trigger1M)),NA())</f>
        <v>3.7475073967208061E-3</v>
      </c>
      <c r="L90" s="52">
        <f>IFERROR(_xll.qlIndexFixing(Index3M,H90,TRUE,_xll.ohTrigger(RecalcTrigger,Trigger3M)),NA())</f>
        <v>5.1286339518764228E-3</v>
      </c>
      <c r="M90" s="52">
        <f>IFERROR(_xll.qlIndexFixing(ONIndex3M,I90,TRUE,_xll.ohTrigger(RecalcTrigger,Trigger3M)),NA())</f>
        <v>4.5597241104466946E-3</v>
      </c>
      <c r="N90" s="52">
        <f>IFERROR(_xll.qlIndexFixing(Index6M,$H90,TRUE,_xll.ohTrigger(RecalcTrigger,Trigger6M)),NA())</f>
        <v>6.8959082494602546E-3</v>
      </c>
      <c r="O90" s="52">
        <f>IFERROR(_xll.qlIndexFixing(ONIndex6M,I90,TRUE,_xll.ohTrigger(RecalcTrigger,Trigger6M)),NA())</f>
        <v>5.8143612500671793E-3</v>
      </c>
      <c r="P90" s="52">
        <f>IFERROR(_xll.qlIndexFixing(Index1Y,$H90,TRUE,_xll.ohTrigger(RecalcTrigger,Trigger1Y)),NA())</f>
        <v>9.087485293535421E-3</v>
      </c>
      <c r="Q90" s="52">
        <f>IFERROR(_xll.qlIndexFixing(ONIndex1Y,I90,TRUE,_xll.ohTrigger(RecalcTrigger,Trigger1Y)),NA())</f>
        <v>8.7952202085350706E-3</v>
      </c>
    </row>
    <row r="91" spans="2:17" x14ac:dyDescent="0.2">
      <c r="B91" s="46" t="s">
        <v>20</v>
      </c>
      <c r="D91" s="49">
        <f>_xll.qlCalendarAdvance(LocalCalendar,$D90,B91,"f",FALSE)</f>
        <v>42383</v>
      </c>
      <c r="E91" s="49">
        <f>_xll.qlInterestRateIndexValueDate(IndexON,D91)</f>
        <v>42383</v>
      </c>
      <c r="F91" s="52">
        <f>IFERROR(_xll.qlIndexFixing(IndexON,D91,TRUE,_xll.ohTrigger(RecalcTrigger,TriggerON)),NA())</f>
        <v>3.2762810319120206E-3</v>
      </c>
      <c r="H91" s="49">
        <f>_xll.qlCalendarAdvance(IborCalendar,$H90,B91,"f",FALSE)</f>
        <v>42381</v>
      </c>
      <c r="I91" s="49">
        <f>_xll.qlInterestRateIndexValueDate(Index1M,$H91)</f>
        <v>42383</v>
      </c>
      <c r="J91" s="52">
        <f>IFERROR(_xll.qlIndexFixing(Index1M,$H91,TRUE,_xll.ohTrigger(RecalcTrigger,Trigger1M)),NA())</f>
        <v>3.9791498371354421E-3</v>
      </c>
      <c r="K91" s="52">
        <f>IFERROR(_xll.qlIndexFixing(ONIndex1M,I91,TRUE,_xll.ohTrigger(RecalcTrigger,Trigger1M)),NA())</f>
        <v>3.7618734532252063E-3</v>
      </c>
      <c r="L91" s="52">
        <f>IFERROR(_xll.qlIndexFixing(Index3M,H91,TRUE,_xll.ohTrigger(RecalcTrigger,Trigger3M)),NA())</f>
        <v>5.1420785694899201E-3</v>
      </c>
      <c r="M91" s="52">
        <f>IFERROR(_xll.qlIndexFixing(ONIndex3M,I91,TRUE,_xll.ohTrigger(RecalcTrigger,Trigger3M)),NA())</f>
        <v>4.5709841933927464E-3</v>
      </c>
      <c r="N91" s="52">
        <f>IFERROR(_xll.qlIndexFixing(Index6M,$H91,TRUE,_xll.ohTrigger(RecalcTrigger,Trigger6M)),NA())</f>
        <v>6.9090120294975675E-3</v>
      </c>
      <c r="O91" s="52">
        <f>IFERROR(_xll.qlIndexFixing(ONIndex6M,I91,TRUE,_xll.ohTrigger(RecalcTrigger,Trigger6M)),NA())</f>
        <v>5.814742280074725E-3</v>
      </c>
      <c r="P91" s="52">
        <f>IFERROR(_xll.qlIndexFixing(Index1Y,$H91,TRUE,_xll.ohTrigger(RecalcTrigger,Trigger1Y)),NA())</f>
        <v>9.157353156292845E-3</v>
      </c>
      <c r="Q91" s="52">
        <f>IFERROR(_xll.qlIndexFixing(ONIndex1Y,I91,TRUE,_xll.ohTrigger(RecalcTrigger,Trigger1Y)),NA())</f>
        <v>8.7823359173011539E-3</v>
      </c>
    </row>
    <row r="92" spans="2:17" x14ac:dyDescent="0.2">
      <c r="B92" s="46" t="s">
        <v>20</v>
      </c>
      <c r="D92" s="49">
        <f>_xll.qlCalendarAdvance(LocalCalendar,$D91,B92,"f",FALSE)</f>
        <v>42384</v>
      </c>
      <c r="E92" s="49">
        <f>_xll.qlInterestRateIndexValueDate(IndexON,D92)</f>
        <v>42384</v>
      </c>
      <c r="F92" s="52">
        <f>IFERROR(_xll.qlIndexFixing(IndexON,D92,TRUE,_xll.ohTrigger(RecalcTrigger,TriggerON)),NA())</f>
        <v>3.2798748237561348E-3</v>
      </c>
      <c r="H92" s="49">
        <f>_xll.qlCalendarAdvance(IborCalendar,$H91,B92,"f",FALSE)</f>
        <v>42382</v>
      </c>
      <c r="I92" s="49">
        <f>_xll.qlInterestRateIndexValueDate(Index1M,$H92)</f>
        <v>42384</v>
      </c>
      <c r="J92" s="52">
        <f>IFERROR(_xll.qlIndexFixing(Index1M,$H92,TRUE,_xll.ohTrigger(RecalcTrigger,Trigger1M)),NA())</f>
        <v>3.9858980729001736E-3</v>
      </c>
      <c r="K92" s="52">
        <f>IFERROR(_xll.qlIndexFixing(ONIndex1M,I92,TRUE,_xll.ohTrigger(RecalcTrigger,Trigger1M)),NA())</f>
        <v>3.7974823918429657E-3</v>
      </c>
      <c r="L92" s="52">
        <f>IFERROR(_xll.qlIndexFixing(Index3M,H92,TRUE,_xll.ohTrigger(RecalcTrigger,Trigger3M)),NA())</f>
        <v>5.1555658030607741E-3</v>
      </c>
      <c r="M92" s="52">
        <f>IFERROR(_xll.qlIndexFixing(ONIndex3M,I92,TRUE,_xll.ohTrigger(RecalcTrigger,Trigger3M)),NA())</f>
        <v>4.5989397606338578E-3</v>
      </c>
      <c r="N92" s="52">
        <f>IFERROR(_xll.qlIndexFixing(Index6M,$H92,TRUE,_xll.ohTrigger(RecalcTrigger,Trigger6M)),NA())</f>
        <v>6.9222083403078141E-3</v>
      </c>
      <c r="O92" s="52">
        <f>IFERROR(_xll.qlIndexFixing(ONIndex6M,I92,TRUE,_xll.ohTrigger(RecalcTrigger,Trigger6M)),NA())</f>
        <v>5.817874998619299E-3</v>
      </c>
      <c r="P92" s="52">
        <f>IFERROR(_xll.qlIndexFixing(Index1Y,$H92,TRUE,_xll.ohTrigger(RecalcTrigger,Trigger1Y)),NA())</f>
        <v>9.1581488083791497E-3</v>
      </c>
      <c r="Q92" s="52">
        <f>IFERROR(_xll.qlIndexFixing(ONIndex1Y,I92,TRUE,_xll.ohTrigger(RecalcTrigger,Trigger1Y)),NA())</f>
        <v>8.7513548145778941E-3</v>
      </c>
    </row>
    <row r="93" spans="2:17" x14ac:dyDescent="0.2">
      <c r="B93" s="46" t="s">
        <v>20</v>
      </c>
      <c r="D93" s="49">
        <f>_xll.qlCalendarAdvance(LocalCalendar,$D92,B93,"f",FALSE)</f>
        <v>42388</v>
      </c>
      <c r="E93" s="49">
        <f>_xll.qlInterestRateIndexValueDate(IndexON,D93)</f>
        <v>42388</v>
      </c>
      <c r="F93" s="52">
        <f>IFERROR(_xll.qlIndexFixing(IndexON,D93,TRUE,_xll.ohTrigger(RecalcTrigger,TriggerON)),NA())</f>
        <v>3.2846665709751477E-3</v>
      </c>
      <c r="H93" s="49">
        <f>_xll.qlCalendarAdvance(IborCalendar,$H92,B93,"f",FALSE)</f>
        <v>42383</v>
      </c>
      <c r="I93" s="49">
        <f>_xll.qlInterestRateIndexValueDate(Index1M,$H93)</f>
        <v>42388</v>
      </c>
      <c r="J93" s="52">
        <f>IFERROR(_xll.qlIndexFixing(Index1M,$H93,TRUE,_xll.ohTrigger(RecalcTrigger,Trigger1M)),NA())</f>
        <v>4.0315572335389918E-3</v>
      </c>
      <c r="K93" s="52">
        <f>IFERROR(_xll.qlIndexFixing(ONIndex1M,I93,TRUE,_xll.ohTrigger(RecalcTrigger,Trigger1M)),NA())</f>
        <v>3.8326048723469341E-3</v>
      </c>
      <c r="L93" s="52">
        <f>IFERROR(_xll.qlIndexFixing(Index3M,H93,TRUE,_xll.ohTrigger(RecalcTrigger,Trigger3M)),NA())</f>
        <v>5.2099546474736113E-3</v>
      </c>
      <c r="M93" s="52">
        <f>IFERROR(_xll.qlIndexFixing(ONIndex3M,I93,TRUE,_xll.ohTrigger(RecalcTrigger,Trigger3M)),NA())</f>
        <v>4.6264363183645685E-3</v>
      </c>
      <c r="N93" s="52">
        <f>IFERROR(_xll.qlIndexFixing(Index6M,$H93,TRUE,_xll.ohTrigger(RecalcTrigger,Trigger6M)),NA())</f>
        <v>6.975810294511396E-3</v>
      </c>
      <c r="O93" s="52">
        <f>IFERROR(_xll.qlIndexFixing(ONIndex6M,I93,TRUE,_xll.ohTrigger(RecalcTrigger,Trigger6M)),NA())</f>
        <v>5.8227647808184457E-3</v>
      </c>
      <c r="P93" s="52">
        <f>IFERROR(_xll.qlIndexFixing(Index1Y,$H93,TRUE,_xll.ohTrigger(RecalcTrigger,Trigger1Y)),NA())</f>
        <v>9.1949321348789945E-3</v>
      </c>
      <c r="Q93" s="52">
        <f>IFERROR(_xll.qlIndexFixing(ONIndex1Y,I93,TRUE,_xll.ohTrigger(RecalcTrigger,Trigger1Y)),NA())</f>
        <v>8.7206460643152184E-3</v>
      </c>
    </row>
    <row r="94" spans="2:17" x14ac:dyDescent="0.2">
      <c r="B94" s="46" t="s">
        <v>20</v>
      </c>
      <c r="D94" s="49">
        <f>_xll.qlCalendarAdvance(LocalCalendar,$D93,B94,"f",FALSE)</f>
        <v>42389</v>
      </c>
      <c r="E94" s="49">
        <f>_xll.qlInterestRateIndexValueDate(IndexON,D94)</f>
        <v>42389</v>
      </c>
      <c r="F94" s="52">
        <f>IFERROR(_xll.qlIndexFixing(IndexON,D94,TRUE,_xll.ohTrigger(RecalcTrigger,TriggerON)),NA())</f>
        <v>3.2871162388037334E-3</v>
      </c>
      <c r="H94" s="49">
        <f>_xll.qlCalendarAdvance(IborCalendar,$H93,B94,"f",FALSE)</f>
        <v>42384</v>
      </c>
      <c r="I94" s="49">
        <f>_xll.qlInterestRateIndexValueDate(Index1M,$H94)</f>
        <v>42388</v>
      </c>
      <c r="J94" s="52">
        <f>IFERROR(_xll.qlIndexFixing(Index1M,$H94,TRUE,_xll.ohTrigger(RecalcTrigger,Trigger1M)),NA())</f>
        <v>4.0315572335389918E-3</v>
      </c>
      <c r="K94" s="52">
        <f>IFERROR(_xll.qlIndexFixing(ONIndex1M,I94,TRUE,_xll.ohTrigger(RecalcTrigger,Trigger1M)),NA())</f>
        <v>3.8326048723469341E-3</v>
      </c>
      <c r="L94" s="52">
        <f>IFERROR(_xll.qlIndexFixing(Index3M,H94,TRUE,_xll.ohTrigger(RecalcTrigger,Trigger3M)),NA())</f>
        <v>5.2099546474736113E-3</v>
      </c>
      <c r="M94" s="52">
        <f>IFERROR(_xll.qlIndexFixing(ONIndex3M,I94,TRUE,_xll.ohTrigger(RecalcTrigger,Trigger3M)),NA())</f>
        <v>4.6264363183645685E-3</v>
      </c>
      <c r="N94" s="52">
        <f>IFERROR(_xll.qlIndexFixing(Index6M,$H94,TRUE,_xll.ohTrigger(RecalcTrigger,Trigger6M)),NA())</f>
        <v>6.975810294511396E-3</v>
      </c>
      <c r="O94" s="52">
        <f>IFERROR(_xll.qlIndexFixing(ONIndex6M,I94,TRUE,_xll.ohTrigger(RecalcTrigger,Trigger6M)),NA())</f>
        <v>5.8227647808184457E-3</v>
      </c>
      <c r="P94" s="52">
        <f>IFERROR(_xll.qlIndexFixing(Index1Y,$H94,TRUE,_xll.ohTrigger(RecalcTrigger,Trigger1Y)),NA())</f>
        <v>9.1949321348789945E-3</v>
      </c>
      <c r="Q94" s="52">
        <f>IFERROR(_xll.qlIndexFixing(ONIndex1Y,I94,TRUE,_xll.ohTrigger(RecalcTrigger,Trigger1Y)),NA())</f>
        <v>8.7206460643152184E-3</v>
      </c>
    </row>
    <row r="95" spans="2:17" x14ac:dyDescent="0.2">
      <c r="B95" s="46" t="s">
        <v>20</v>
      </c>
      <c r="D95" s="49">
        <f>_xll.qlCalendarAdvance(LocalCalendar,$D94,B95,"f",FALSE)</f>
        <v>42390</v>
      </c>
      <c r="E95" s="49">
        <f>_xll.qlInterestRateIndexValueDate(IndexON,D95)</f>
        <v>42390</v>
      </c>
      <c r="F95" s="52">
        <f>IFERROR(_xll.qlIndexFixing(IndexON,D95,TRUE,_xll.ohTrigger(RecalcTrigger,TriggerON)),NA())</f>
        <v>3.2898234266376392E-3</v>
      </c>
      <c r="H95" s="49">
        <f>_xll.qlCalendarAdvance(IborCalendar,$H94,B95,"f",FALSE)</f>
        <v>42387</v>
      </c>
      <c r="I95" s="49">
        <f>_xll.qlInterestRateIndexValueDate(Index1M,$H95)</f>
        <v>42389</v>
      </c>
      <c r="J95" s="52">
        <f>IFERROR(_xll.qlIndexFixing(Index1M,$H95,TRUE,_xll.ohTrigger(RecalcTrigger,Trigger1M)),NA())</f>
        <v>4.0568027573312749E-3</v>
      </c>
      <c r="K95" s="52">
        <f>IFERROR(_xll.qlIndexFixing(ONIndex1M,I95,TRUE,_xll.ohTrigger(RecalcTrigger,Trigger1M)),NA())</f>
        <v>3.8465313834112891E-3</v>
      </c>
      <c r="L95" s="52">
        <f>IFERROR(_xll.qlIndexFixing(Index3M,H95,TRUE,_xll.ohTrigger(RecalcTrigger,Trigger3M)),NA())</f>
        <v>5.2236652738423522E-3</v>
      </c>
      <c r="M95" s="52">
        <f>IFERROR(_xll.qlIndexFixing(ONIndex3M,I95,TRUE,_xll.ohTrigger(RecalcTrigger,Trigger3M)),NA())</f>
        <v>4.637357085375271E-3</v>
      </c>
      <c r="N95" s="52">
        <f>IFERROR(_xll.qlIndexFixing(Index6M,$H95,TRUE,_xll.ohTrigger(RecalcTrigger,Trigger6M)),NA())</f>
        <v>6.9893878104220954E-3</v>
      </c>
      <c r="O95" s="52">
        <f>IFERROR(_xll.qlIndexFixing(ONIndex6M,I95,TRUE,_xll.ohTrigger(RecalcTrigger,Trigger6M)),NA())</f>
        <v>5.8255927510764138E-3</v>
      </c>
      <c r="P95" s="52">
        <f>IFERROR(_xll.qlIndexFixing(Index1Y,$H95,TRUE,_xll.ohTrigger(RecalcTrigger,Trigger1Y)),NA())</f>
        <v>9.2122300190685003E-3</v>
      </c>
      <c r="Q95" s="52">
        <f>IFERROR(_xll.qlIndexFixing(ONIndex1Y,I95,TRUE,_xll.ohTrigger(RecalcTrigger,Trigger1Y)),NA())</f>
        <v>8.7088544141789015E-3</v>
      </c>
    </row>
    <row r="96" spans="2:17" x14ac:dyDescent="0.2">
      <c r="B96" s="46" t="s">
        <v>20</v>
      </c>
      <c r="D96" s="49">
        <f>_xll.qlCalendarAdvance(LocalCalendar,$D95,B96,"f",FALSE)</f>
        <v>42391</v>
      </c>
      <c r="E96" s="49">
        <f>_xll.qlInterestRateIndexValueDate(IndexON,D96)</f>
        <v>42391</v>
      </c>
      <c r="F96" s="52">
        <f>IFERROR(_xll.qlIndexFixing(IndexON,D96,TRUE,_xll.ohTrigger(RecalcTrigger,TriggerON)),NA())</f>
        <v>3.2961263809028196E-3</v>
      </c>
      <c r="H96" s="49">
        <f>_xll.qlCalendarAdvance(IborCalendar,$H95,B96,"f",FALSE)</f>
        <v>42388</v>
      </c>
      <c r="I96" s="49">
        <f>_xll.qlInterestRateIndexValueDate(Index1M,$H96)</f>
        <v>42390</v>
      </c>
      <c r="J96" s="52">
        <f>IFERROR(_xll.qlIndexFixing(Index1M,$H96,TRUE,_xll.ohTrigger(RecalcTrigger,Trigger1M)),NA())</f>
        <v>4.0633303218554073E-3</v>
      </c>
      <c r="K96" s="52">
        <f>IFERROR(_xll.qlIndexFixing(ONIndex1M,I96,TRUE,_xll.ohTrigger(RecalcTrigger,Trigger1M)),NA())</f>
        <v>3.8603846369156258E-3</v>
      </c>
      <c r="L96" s="52">
        <f>IFERROR(_xll.qlIndexFixing(Index3M,H96,TRUE,_xll.ohTrigger(RecalcTrigger,Trigger3M)),NA())</f>
        <v>5.2374226414514209E-3</v>
      </c>
      <c r="M96" s="52">
        <f>IFERROR(_xll.qlIndexFixing(ONIndex3M,I96,TRUE,_xll.ohTrigger(RecalcTrigger,Trigger3M)),NA())</f>
        <v>4.6482431312000472E-3</v>
      </c>
      <c r="N96" s="52">
        <f>IFERROR(_xll.qlIndexFixing(Index6M,$H96,TRUE,_xll.ohTrigger(RecalcTrigger,Trigger6M)),NA())</f>
        <v>7.0030252766355395E-3</v>
      </c>
      <c r="O96" s="52">
        <f>IFERROR(_xll.qlIndexFixing(ONIndex6M,I96,TRUE,_xll.ohTrigger(RecalcTrigger,Trigger6M)),NA())</f>
        <v>5.8288285447893884E-3</v>
      </c>
      <c r="P96" s="52">
        <f>IFERROR(_xll.qlIndexFixing(Index1Y,$H96,TRUE,_xll.ohTrigger(RecalcTrigger,Trigger1Y)),NA())</f>
        <v>9.2606457403887864E-3</v>
      </c>
      <c r="Q96" s="52">
        <f>IFERROR(_xll.qlIndexFixing(ONIndex1Y,I96,TRUE,_xll.ohTrigger(RecalcTrigger,Trigger1Y)),NA())</f>
        <v>8.6972448707722805E-3</v>
      </c>
    </row>
    <row r="97" spans="2:17" x14ac:dyDescent="0.2">
      <c r="B97" s="46" t="s">
        <v>20</v>
      </c>
      <c r="D97" s="49">
        <f>_xll.qlCalendarAdvance(LocalCalendar,$D96,B97,"f",FALSE)</f>
        <v>42394</v>
      </c>
      <c r="E97" s="49">
        <f>_xll.qlInterestRateIndexValueDate(IndexON,D97)</f>
        <v>42394</v>
      </c>
      <c r="F97" s="52">
        <f>IFERROR(_xll.qlIndexFixing(IndexON,D97,TRUE,_xll.ohTrigger(RecalcTrigger,TriggerON)),NA())</f>
        <v>3.3032273781863353E-3</v>
      </c>
      <c r="H97" s="49">
        <f>_xll.qlCalendarAdvance(IborCalendar,$H96,B97,"f",FALSE)</f>
        <v>42389</v>
      </c>
      <c r="I97" s="49">
        <f>_xll.qlInterestRateIndexValueDate(Index1M,$H97)</f>
        <v>42391</v>
      </c>
      <c r="J97" s="52">
        <f>IFERROR(_xll.qlIndexFixing(Index1M,$H97,TRUE,_xll.ohTrigger(RecalcTrigger,Trigger1M)),NA())</f>
        <v>4.0698333148499058E-3</v>
      </c>
      <c r="K97" s="52">
        <f>IFERROR(_xll.qlIndexFixing(ONIndex1M,I97,TRUE,_xll.ohTrigger(RecalcTrigger,Trigger1M)),NA())</f>
        <v>3.8878889389515336E-3</v>
      </c>
      <c r="L97" s="52">
        <f>IFERROR(_xll.qlIndexFixing(Index3M,H97,TRUE,_xll.ohTrigger(RecalcTrigger,Trigger3M)),NA())</f>
        <v>5.2512271976625268E-3</v>
      </c>
      <c r="M97" s="52">
        <f>IFERROR(_xll.qlIndexFixing(ONIndex3M,I97,TRUE,_xll.ohTrigger(RecalcTrigger,Trigger3M)),NA())</f>
        <v>4.6702802648646013E-3</v>
      </c>
      <c r="N97" s="52">
        <f>IFERROR(_xll.qlIndexFixing(Index6M,$H97,TRUE,_xll.ohTrigger(RecalcTrigger,Trigger6M)),NA())</f>
        <v>7.0167172625823261E-3</v>
      </c>
      <c r="O97" s="52">
        <f>IFERROR(_xll.qlIndexFixing(ONIndex6M,I97,TRUE,_xll.ohTrigger(RecalcTrigger,Trigger6M)),NA())</f>
        <v>5.8367541736359385E-3</v>
      </c>
      <c r="P97" s="52">
        <f>IFERROR(_xll.qlIndexFixing(Index1Y,$H97,TRUE,_xll.ohTrigger(RecalcTrigger,Trigger1Y)),NA())</f>
        <v>9.2619571328743412E-3</v>
      </c>
      <c r="Q97" s="52">
        <f>IFERROR(_xll.qlIndexFixing(ONIndex1Y,I97,TRUE,_xll.ohTrigger(RecalcTrigger,Trigger1Y)),NA())</f>
        <v>8.6748418338533639E-3</v>
      </c>
    </row>
    <row r="98" spans="2:17" x14ac:dyDescent="0.2">
      <c r="B98" s="46" t="s">
        <v>20</v>
      </c>
      <c r="D98" s="49">
        <f>_xll.qlCalendarAdvance(LocalCalendar,$D97,B98,"f",FALSE)</f>
        <v>42395</v>
      </c>
      <c r="E98" s="49">
        <f>_xll.qlInterestRateIndexValueDate(IndexON,D98)</f>
        <v>42395</v>
      </c>
      <c r="F98" s="52">
        <f>IFERROR(_xll.qlIndexFixing(IndexON,D98,TRUE,_xll.ohTrigger(RecalcTrigger,TriggerON)),NA())</f>
        <v>3.3072221662067136E-3</v>
      </c>
      <c r="H98" s="49">
        <f>_xll.qlCalendarAdvance(IborCalendar,$H97,B98,"f",FALSE)</f>
        <v>42390</v>
      </c>
      <c r="I98" s="49">
        <f>_xll.qlInterestRateIndexValueDate(Index1M,$H98)</f>
        <v>42394</v>
      </c>
      <c r="J98" s="52">
        <f>IFERROR(_xll.qlIndexFixing(Index1M,$H98,TRUE,_xll.ohTrigger(RecalcTrigger,Trigger1M)),NA())</f>
        <v>4.1074499729067526E-3</v>
      </c>
      <c r="K98" s="52">
        <f>IFERROR(_xll.qlIndexFixing(ONIndex1M,I98,TRUE,_xll.ohTrigger(RecalcTrigger,Trigger1M)),NA())</f>
        <v>3.9150650747732385E-3</v>
      </c>
      <c r="L98" s="52">
        <f>IFERROR(_xll.qlIndexFixing(Index3M,H98,TRUE,_xll.ohTrigger(RecalcTrigger,Trigger3M)),NA())</f>
        <v>5.2929179018701058E-3</v>
      </c>
      <c r="M98" s="52">
        <f>IFERROR(_xll.qlIndexFixing(ONIndex3M,I98,TRUE,_xll.ohTrigger(RecalcTrigger,Trigger3M)),NA())</f>
        <v>4.6924443450890863E-3</v>
      </c>
      <c r="N98" s="52">
        <f>IFERROR(_xll.qlIndexFixing(Index6M,$H98,TRUE,_xll.ohTrigger(RecalcTrigger,Trigger6M)),NA())</f>
        <v>7.0580660309441136E-3</v>
      </c>
      <c r="O98" s="52">
        <f>IFERROR(_xll.qlIndexFixing(ONIndex6M,I98,TRUE,_xll.ohTrigger(RecalcTrigger,Trigger6M)),NA())</f>
        <v>5.845849954031479E-3</v>
      </c>
      <c r="P98" s="52">
        <f>IFERROR(_xll.qlIndexFixing(Index1Y,$H98,TRUE,_xll.ohTrigger(RecalcTrigger,Trigger1Y)),NA())</f>
        <v>9.2967946020127354E-3</v>
      </c>
      <c r="Q98" s="52">
        <f>IFERROR(_xll.qlIndexFixing(ONIndex1Y,I98,TRUE,_xll.ohTrigger(RecalcTrigger,Trigger1Y)),NA())</f>
        <v>8.6526277646825633E-3</v>
      </c>
    </row>
    <row r="99" spans="2:17" x14ac:dyDescent="0.2">
      <c r="B99" s="46" t="s">
        <v>20</v>
      </c>
      <c r="D99" s="49">
        <f>_xll.qlCalendarAdvance(LocalCalendar,$D98,B99,"f",FALSE)</f>
        <v>42396</v>
      </c>
      <c r="E99" s="49">
        <f>_xll.qlInterestRateIndexValueDate(IndexON,D99)</f>
        <v>42396</v>
      </c>
      <c r="F99" s="52">
        <f>IFERROR(_xll.qlIndexFixing(IndexON,D99,TRUE,_xll.ohTrigger(RecalcTrigger,TriggerON)),NA())</f>
        <v>3.311474474232412E-3</v>
      </c>
      <c r="H99" s="49">
        <f>_xll.qlCalendarAdvance(IborCalendar,$H98,B99,"f",FALSE)</f>
        <v>42391</v>
      </c>
      <c r="I99" s="49">
        <f>_xll.qlInterestRateIndexValueDate(Index1M,$H99)</f>
        <v>42395</v>
      </c>
      <c r="J99" s="52">
        <f>IFERROR(_xll.qlIndexFixing(Index1M,$H99,TRUE,_xll.ohTrigger(RecalcTrigger,Trigger1M)),NA())</f>
        <v>4.1198423193151484E-3</v>
      </c>
      <c r="K99" s="52">
        <f>IFERROR(_xll.qlIndexFixing(ONIndex1M,I99,TRUE,_xll.ohTrigger(RecalcTrigger,Trigger1M)),NA())</f>
        <v>3.9285520401577401E-3</v>
      </c>
      <c r="L99" s="52">
        <f>IFERROR(_xll.qlIndexFixing(Index3M,H99,TRUE,_xll.ohTrigger(RecalcTrigger,Trigger3M)),NA())</f>
        <v>5.30690463596454E-3</v>
      </c>
      <c r="M99" s="52">
        <f>IFERROR(_xll.qlIndexFixing(ONIndex3M,I99,TRUE,_xll.ohTrigger(RecalcTrigger,Trigger3M)),NA())</f>
        <v>4.7036807377054402E-3</v>
      </c>
      <c r="N99" s="52">
        <f>IFERROR(_xll.qlIndexFixing(Index6M,$H99,TRUE,_xll.ohTrigger(RecalcTrigger,Trigger6M)),NA())</f>
        <v>7.0719217872073298E-3</v>
      </c>
      <c r="O99" s="52">
        <f>IFERROR(_xll.qlIndexFixing(ONIndex6M,I99,TRUE,_xll.ohTrigger(RecalcTrigger,Trigger6M)),NA())</f>
        <v>5.8511248650194858E-3</v>
      </c>
      <c r="P99" s="52">
        <f>IFERROR(_xll.qlIndexFixing(Index1Y,$H99,TRUE,_xll.ohTrigger(RecalcTrigger,Trigger1Y)),NA())</f>
        <v>9.3134029673150095E-3</v>
      </c>
      <c r="Q99" s="52">
        <f>IFERROR(_xll.qlIndexFixing(ONIndex1Y,I99,TRUE,_xll.ohTrigger(RecalcTrigger,Trigger1Y)),NA())</f>
        <v>8.6419287550043578E-3</v>
      </c>
    </row>
    <row r="100" spans="2:17" x14ac:dyDescent="0.2">
      <c r="B100" s="46" t="s">
        <v>20</v>
      </c>
      <c r="D100" s="49">
        <f>_xll.qlCalendarAdvance(LocalCalendar,$D99,B100,"f",FALSE)</f>
        <v>42397</v>
      </c>
      <c r="E100" s="49">
        <f>_xll.qlInterestRateIndexValueDate(IndexON,D100)</f>
        <v>42397</v>
      </c>
      <c r="F100" s="52">
        <f>IFERROR(_xll.qlIndexFixing(IndexON,D100,TRUE,_xll.ohTrigger(RecalcTrigger,TriggerON)),NA())</f>
        <v>3.3159843023433666E-3</v>
      </c>
      <c r="H100" s="49">
        <f>_xll.qlCalendarAdvance(IborCalendar,$H99,B100,"f",FALSE)</f>
        <v>42394</v>
      </c>
      <c r="I100" s="49">
        <f>_xll.qlInterestRateIndexValueDate(Index1M,$H100)</f>
        <v>42396</v>
      </c>
      <c r="J100" s="52">
        <f>IFERROR(_xll.qlIndexFixing(Index1M,$H100,TRUE,_xll.ohTrigger(RecalcTrigger,Trigger1M)),NA())</f>
        <v>4.1440640531277178E-3</v>
      </c>
      <c r="K100" s="52">
        <f>IFERROR(_xll.qlIndexFixing(ONIndex1M,I100,TRUE,_xll.ohTrigger(RecalcTrigger,Trigger1M)),NA())</f>
        <v>3.9419657479022874E-3</v>
      </c>
      <c r="L100" s="52">
        <f>IFERROR(_xll.qlIndexFixing(Index3M,H100,TRUE,_xll.ohTrigger(RecalcTrigger,Trigger3M)),NA())</f>
        <v>5.3209350301296979E-3</v>
      </c>
      <c r="M100" s="52">
        <f>IFERROR(_xll.qlIndexFixing(ONIndex3M,I100,TRUE,_xll.ohTrigger(RecalcTrigger,Trigger3M)),NA())</f>
        <v>4.7149915660593678E-3</v>
      </c>
      <c r="N100" s="52">
        <f>IFERROR(_xll.qlIndexFixing(Index6M,$H100,TRUE,_xll.ohTrigger(RecalcTrigger,Trigger6M)),NA())</f>
        <v>7.0858049081538119E-3</v>
      </c>
      <c r="O100" s="52">
        <f>IFERROR(_xll.qlIndexFixing(ONIndex6M,I100,TRUE,_xll.ohTrigger(RecalcTrigger,Trigger6M)),NA())</f>
        <v>5.8568075994624991E-3</v>
      </c>
      <c r="P100" s="52">
        <f>IFERROR(_xll.qlIndexFixing(Index1Y,$H100,TRUE,_xll.ohTrigger(RecalcTrigger,Trigger1Y)),NA())</f>
        <v>9.3299366247500699E-3</v>
      </c>
      <c r="Q100" s="52">
        <f>IFERROR(_xll.qlIndexFixing(ONIndex1Y,I100,TRUE,_xll.ohTrigger(RecalcTrigger,Trigger1Y)),NA())</f>
        <v>8.6314118518959759E-3</v>
      </c>
    </row>
    <row r="101" spans="2:17" x14ac:dyDescent="0.2">
      <c r="B101" s="46" t="s">
        <v>20</v>
      </c>
      <c r="D101" s="49">
        <f>_xll.qlCalendarAdvance(LocalCalendar,$D100,B101,"f",FALSE)</f>
        <v>42398</v>
      </c>
      <c r="E101" s="49">
        <f>_xll.qlInterestRateIndexValueDate(IndexON,D101)</f>
        <v>42398</v>
      </c>
      <c r="F101" s="52">
        <f>IFERROR(_xll.qlIndexFixing(IndexON,D101,TRUE,_xll.ohTrigger(RecalcTrigger,TriggerON)),NA())</f>
        <v>3.3258930849644486E-3</v>
      </c>
      <c r="H101" s="49">
        <f>_xll.qlCalendarAdvance(IborCalendar,$H100,B101,"f",FALSE)</f>
        <v>42395</v>
      </c>
      <c r="I101" s="49">
        <f>_xll.qlInterestRateIndexValueDate(Index1M,$H101)</f>
        <v>42397</v>
      </c>
      <c r="J101" s="52">
        <f>IFERROR(_xll.qlIndexFixing(Index1M,$H101,TRUE,_xll.ohTrigger(RecalcTrigger,Trigger1M)),NA())</f>
        <v>4.1503341794038584E-3</v>
      </c>
      <c r="K101" s="52">
        <f>IFERROR(_xll.qlIndexFixing(ONIndex1M,I101,TRUE,_xll.ohTrigger(RecalcTrigger,Trigger1M)),NA())</f>
        <v>3.9553061980068804E-3</v>
      </c>
      <c r="L101" s="52">
        <f>IFERROR(_xll.qlIndexFixing(Index3M,H101,TRUE,_xll.ohTrigger(RecalcTrigger,Trigger3M)),NA())</f>
        <v>5.3350083305913933E-3</v>
      </c>
      <c r="M101" s="52">
        <f>IFERROR(_xll.qlIndexFixing(ONIndex3M,I101,TRUE,_xll.ohTrigger(RecalcTrigger,Trigger3M)),NA())</f>
        <v>4.726376829990997E-3</v>
      </c>
      <c r="N101" s="52">
        <f>IFERROR(_xll.qlIndexFixing(Index6M,$H101,TRUE,_xll.ohTrigger(RecalcTrigger,Trigger6M)),NA())</f>
        <v>7.0997099623256402E-3</v>
      </c>
      <c r="O101" s="52">
        <f>IFERROR(_xll.qlIndexFixing(ONIndex6M,I101,TRUE,_xll.ohTrigger(RecalcTrigger,Trigger6M)),NA())</f>
        <v>5.8628981574404548E-3</v>
      </c>
      <c r="P101" s="52">
        <f>IFERROR(_xll.qlIndexFixing(Index1Y,$H101,TRUE,_xll.ohTrigger(RecalcTrigger,Trigger1Y)),NA())</f>
        <v>9.3755034978809434E-3</v>
      </c>
      <c r="Q101" s="52">
        <f>IFERROR(_xll.qlIndexFixing(ONIndex1Y,I101,TRUE,_xll.ohTrigger(RecalcTrigger,Trigger1Y)),NA())</f>
        <v>8.62107705551729E-3</v>
      </c>
    </row>
    <row r="102" spans="2:17" x14ac:dyDescent="0.2">
      <c r="B102" s="46" t="s">
        <v>20</v>
      </c>
      <c r="D102" s="49">
        <f>_xll.qlCalendarAdvance(LocalCalendar,$D101,B102,"f",FALSE)</f>
        <v>42401</v>
      </c>
      <c r="E102" s="49">
        <f>_xll.qlInterestRateIndexValueDate(IndexON,D102)</f>
        <v>42401</v>
      </c>
      <c r="F102" s="52">
        <f>IFERROR(_xll.qlIndexFixing(IndexON,D102,TRUE,_xll.ohTrigger(RecalcTrigger,TriggerON)),NA())</f>
        <v>3.3365988157196824E-3</v>
      </c>
      <c r="H102" s="49">
        <f>_xll.qlCalendarAdvance(IborCalendar,$H101,B102,"f",FALSE)</f>
        <v>42396</v>
      </c>
      <c r="I102" s="49">
        <f>_xll.qlInterestRateIndexValueDate(Index1M,$H102)</f>
        <v>42398</v>
      </c>
      <c r="J102" s="52">
        <f>IFERROR(_xll.qlIndexFixing(Index1M,$H102,TRUE,_xll.ohTrigger(RecalcTrigger,Trigger1M)),NA())</f>
        <v>4.156579736428718E-3</v>
      </c>
      <c r="K102" s="52">
        <f>IFERROR(_xll.qlIndexFixing(ONIndex1M,I102,TRUE,_xll.ohTrigger(RecalcTrigger,Trigger1M)),NA())</f>
        <v>3.9817869455749388E-3</v>
      </c>
      <c r="L102" s="52">
        <f>IFERROR(_xll.qlIndexFixing(Index3M,H102,TRUE,_xll.ohTrigger(RecalcTrigger,Trigger3M)),NA())</f>
        <v>5.3491237835613858E-3</v>
      </c>
      <c r="M102" s="52">
        <f>IFERROR(_xll.qlIndexFixing(ONIndex3M,I102,TRUE,_xll.ohTrigger(RecalcTrigger,Trigger3M)),NA())</f>
        <v>4.7494581346452236E-3</v>
      </c>
      <c r="N102" s="52">
        <f>IFERROR(_xll.qlIndexFixing(Index6M,$H102,TRUE,_xll.ohTrigger(RecalcTrigger,Trigger6M)),NA())</f>
        <v>7.1136315181124883E-3</v>
      </c>
      <c r="O102" s="52">
        <f>IFERROR(_xll.qlIndexFixing(ONIndex6M,I102,TRUE,_xll.ohTrigger(RecalcTrigger,Trigger6M)),NA())</f>
        <v>5.876534609381423E-3</v>
      </c>
      <c r="P102" s="52">
        <f>IFERROR(_xll.qlIndexFixing(Index1Y,$H102,TRUE,_xll.ohTrigger(RecalcTrigger,Trigger1Y)),NA())</f>
        <v>9.3917099587016786E-3</v>
      </c>
      <c r="Q102" s="52">
        <f>IFERROR(_xll.qlIndexFixing(ONIndex1Y,I102,TRUE,_xll.ohTrigger(RecalcTrigger,Trigger1Y)),NA())</f>
        <v>8.6012199792140365E-3</v>
      </c>
    </row>
    <row r="103" spans="2:17" x14ac:dyDescent="0.2">
      <c r="B103" s="46" t="s">
        <v>20</v>
      </c>
      <c r="D103" s="49">
        <f>_xll.qlCalendarAdvance(LocalCalendar,$D102,B103,"f",FALSE)</f>
        <v>42402</v>
      </c>
      <c r="E103" s="49">
        <f>_xll.qlInterestRateIndexValueDate(IndexON,D103)</f>
        <v>42402</v>
      </c>
      <c r="F103" s="52">
        <f>IFERROR(_xll.qlIndexFixing(IndexON,D103,TRUE,_xll.ohTrigger(RecalcTrigger,TriggerON)),NA())</f>
        <v>3.3423962443368538E-3</v>
      </c>
      <c r="H103" s="49">
        <f>_xll.qlCalendarAdvance(IborCalendar,$H102,B103,"f",FALSE)</f>
        <v>42397</v>
      </c>
      <c r="I103" s="49">
        <f>_xll.qlInterestRateIndexValueDate(Index1M,$H103)</f>
        <v>42401</v>
      </c>
      <c r="J103" s="52">
        <f>IFERROR(_xll.qlIndexFixing(Index1M,$H103,TRUE,_xll.ohTrigger(RecalcTrigger,Trigger1M)),NA())</f>
        <v>4.1810228592528411E-3</v>
      </c>
      <c r="K103" s="52">
        <f>IFERROR(_xll.qlIndexFixing(ONIndex1M,I103,TRUE,_xll.ohTrigger(RecalcTrigger,Trigger1M)),NA())</f>
        <v>4.0079354216260299E-3</v>
      </c>
      <c r="L103" s="52">
        <f>IFERROR(_xll.qlIndexFixing(Index3M,H103,TRUE,_xll.ohTrigger(RecalcTrigger,Trigger3M)),NA())</f>
        <v>5.3991789152413082E-3</v>
      </c>
      <c r="M103" s="52">
        <f>IFERROR(_xll.qlIndexFixing(ONIndex3M,I103,TRUE,_xll.ohTrigger(RecalcTrigger,Trigger3M)),NA())</f>
        <v>4.7726622426136345E-3</v>
      </c>
      <c r="N103" s="52">
        <f>IFERROR(_xll.qlIndexFixing(Index6M,$H103,TRUE,_xll.ohTrigger(RecalcTrigger,Trigger6M)),NA())</f>
        <v>7.1554408767918101E-3</v>
      </c>
      <c r="O103" s="52">
        <f>IFERROR(_xll.qlIndexFixing(ONIndex6M,I103,TRUE,_xll.ohTrigger(RecalcTrigger,Trigger6M)),NA())</f>
        <v>5.8913386248615751E-3</v>
      </c>
      <c r="P103" s="52">
        <f>IFERROR(_xll.qlIndexFixing(Index1Y,$H103,TRUE,_xll.ohTrigger(RecalcTrigger,Trigger1Y)),NA())</f>
        <v>9.4118865148526097E-3</v>
      </c>
      <c r="Q103" s="52">
        <f>IFERROR(_xll.qlIndexFixing(ONIndex1Y,I103,TRUE,_xll.ohTrigger(RecalcTrigger,Trigger1Y)),NA())</f>
        <v>8.5815589361004641E-3</v>
      </c>
    </row>
    <row r="104" spans="2:17" x14ac:dyDescent="0.2">
      <c r="B104" s="46" t="s">
        <v>20</v>
      </c>
      <c r="D104" s="49">
        <f>_xll.qlCalendarAdvance(LocalCalendar,$D103,B104,"f",FALSE)</f>
        <v>42403</v>
      </c>
      <c r="E104" s="49">
        <f>_xll.qlInterestRateIndexValueDate(IndexON,D104)</f>
        <v>42403</v>
      </c>
      <c r="F104" s="52">
        <f>IFERROR(_xll.qlIndexFixing(IndexON,D104,TRUE,_xll.ohTrigger(RecalcTrigger,TriggerON)),NA())</f>
        <v>3.3484511930392813E-3</v>
      </c>
      <c r="H104" s="49">
        <f>_xll.qlCalendarAdvance(IborCalendar,$H103,B104,"f",FALSE)</f>
        <v>42398</v>
      </c>
      <c r="I104" s="49">
        <f>_xll.qlInterestRateIndexValueDate(Index1M,$H104)</f>
        <v>42402</v>
      </c>
      <c r="J104" s="52">
        <f>IFERROR(_xll.qlIndexFixing(Index1M,$H104,TRUE,_xll.ohTrigger(RecalcTrigger,Trigger1M)),NA())</f>
        <v>4.1929753034017454E-3</v>
      </c>
      <c r="K104" s="52">
        <f>IFERROR(_xll.qlIndexFixing(ONIndex1M,I104,TRUE,_xll.ohTrigger(RecalcTrigger,Trigger1M)),NA())</f>
        <v>4.0209095832910435E-3</v>
      </c>
      <c r="L104" s="52">
        <f>IFERROR(_xll.qlIndexFixing(Index3M,H104,TRUE,_xll.ohTrigger(RecalcTrigger,Trigger3M)),NA())</f>
        <v>5.4059920444678791E-3</v>
      </c>
      <c r="M104" s="52">
        <f>IFERROR(_xll.qlIndexFixing(ONIndex3M,I104,TRUE,_xll.ohTrigger(RecalcTrigger,Trigger3M)),NA())</f>
        <v>4.7844196850732601E-3</v>
      </c>
      <c r="N104" s="52">
        <f>IFERROR(_xll.qlIndexFixing(Index6M,$H104,TRUE,_xll.ohTrigger(RecalcTrigger,Trigger6M)),NA())</f>
        <v>7.1693741199031725E-3</v>
      </c>
      <c r="O104" s="52">
        <f>IFERROR(_xll.qlIndexFixing(ONIndex6M,I104,TRUE,_xll.ohTrigger(RecalcTrigger,Trigger6M)),NA())</f>
        <v>5.8994683007540516E-3</v>
      </c>
      <c r="P104" s="52">
        <f>IFERROR(_xll.qlIndexFixing(Index1Y,$H104,TRUE,_xll.ohTrigger(RecalcTrigger,Trigger1Y)),NA())</f>
        <v>9.4282132683877543E-3</v>
      </c>
      <c r="Q104" s="52">
        <f>IFERROR(_xll.qlIndexFixing(ONIndex1Y,I104,TRUE,_xll.ohTrigger(RecalcTrigger,Trigger1Y)),NA())</f>
        <v>8.572134672730769E-3</v>
      </c>
    </row>
    <row r="105" spans="2:17" x14ac:dyDescent="0.2">
      <c r="B105" s="46" t="s">
        <v>20</v>
      </c>
      <c r="D105" s="49">
        <f>_xll.qlCalendarAdvance(LocalCalendar,$D104,B105,"f",FALSE)</f>
        <v>42404</v>
      </c>
      <c r="E105" s="49">
        <f>_xll.qlInterestRateIndexValueDate(IndexON,D105)</f>
        <v>42404</v>
      </c>
      <c r="F105" s="52">
        <f>IFERROR(_xll.qlIndexFixing(IndexON,D105,TRUE,_xll.ohTrigger(RecalcTrigger,TriggerON)),NA())</f>
        <v>3.354763661906901E-3</v>
      </c>
      <c r="H105" s="49">
        <f>_xll.qlCalendarAdvance(IborCalendar,$H104,B105,"f",FALSE)</f>
        <v>42401</v>
      </c>
      <c r="I105" s="49">
        <f>_xll.qlInterestRateIndexValueDate(Index1M,$H105)</f>
        <v>42403</v>
      </c>
      <c r="J105" s="52">
        <f>IFERROR(_xll.qlIndexFixing(Index1M,$H105,TRUE,_xll.ohTrigger(RecalcTrigger,Trigger1M)),NA())</f>
        <v>4.2048544768893874E-3</v>
      </c>
      <c r="K105" s="52">
        <f>IFERROR(_xll.qlIndexFixing(ONIndex1M,I105,TRUE,_xll.ohTrigger(RecalcTrigger,Trigger1M)),NA())</f>
        <v>4.0338104872361669E-3</v>
      </c>
      <c r="L105" s="52">
        <f>IFERROR(_xll.qlIndexFixing(Index3M,H105,TRUE,_xll.ohTrigger(RecalcTrigger,Trigger3M)),NA())</f>
        <v>5.4128264672570481E-3</v>
      </c>
      <c r="M105" s="52">
        <f>IFERROR(_xll.qlIndexFixing(ONIndex3M,I105,TRUE,_xll.ohTrigger(RecalcTrigger,Trigger3M)),NA())</f>
        <v>4.7962515632704594E-3</v>
      </c>
      <c r="N105" s="52">
        <f>IFERROR(_xll.qlIndexFixing(Index6M,$H105,TRUE,_xll.ohTrigger(RecalcTrigger,Trigger6M)),NA())</f>
        <v>7.183296704299306E-3</v>
      </c>
      <c r="O105" s="52">
        <f>IFERROR(_xll.qlIndexFixing(ONIndex6M,I105,TRUE,_xll.ohTrigger(RecalcTrigger,Trigger6M)),NA())</f>
        <v>5.9080058003413427E-3</v>
      </c>
      <c r="P105" s="52">
        <f>IFERROR(_xll.qlIndexFixing(Index1Y,$H105,TRUE,_xll.ohTrigger(RecalcTrigger,Trigger1Y)),NA())</f>
        <v>9.4445457689506709E-3</v>
      </c>
      <c r="Q105" s="52">
        <f>IFERROR(_xll.qlIndexFixing(ONIndex1Y,I105,TRUE,_xll.ohTrigger(RecalcTrigger,Trigger1Y)),NA())</f>
        <v>8.5628925159308977E-3</v>
      </c>
    </row>
    <row r="106" spans="2:17" x14ac:dyDescent="0.2">
      <c r="B106" s="46" t="s">
        <v>20</v>
      </c>
      <c r="D106" s="49">
        <f>_xll.qlCalendarAdvance(LocalCalendar,$D105,B106,"f",FALSE)</f>
        <v>42405</v>
      </c>
      <c r="E106" s="49">
        <f>_xll.qlInterestRateIndexValueDate(IndexON,D106)</f>
        <v>42405</v>
      </c>
      <c r="F106" s="52">
        <f>IFERROR(_xll.qlIndexFixing(IndexON,D106,TRUE,_xll.ohTrigger(RecalcTrigger,TriggerON)),NA())</f>
        <v>3.3682785144506511E-3</v>
      </c>
      <c r="H106" s="49">
        <f>_xll.qlCalendarAdvance(IborCalendar,$H105,B106,"f",FALSE)</f>
        <v>42402</v>
      </c>
      <c r="I106" s="49">
        <f>_xll.qlInterestRateIndexValueDate(Index1M,$H106)</f>
        <v>42404</v>
      </c>
      <c r="J106" s="52">
        <f>IFERROR(_xll.qlIndexFixing(Index1M,$H106,TRUE,_xll.ohTrigger(RecalcTrigger,Trigger1M)),NA())</f>
        <v>4.2166603795062794E-3</v>
      </c>
      <c r="K106" s="52">
        <f>IFERROR(_xll.qlIndexFixing(ONIndex1M,I106,TRUE,_xll.ohTrigger(RecalcTrigger,Trigger1M)),NA())</f>
        <v>4.0466381335413359E-3</v>
      </c>
      <c r="L106" s="52">
        <f>IFERROR(_xll.qlIndexFixing(Index3M,H106,TRUE,_xll.ohTrigger(RecalcTrigger,Trigger3M)),NA())</f>
        <v>5.4271685958866556E-3</v>
      </c>
      <c r="M106" s="52">
        <f>IFERROR(_xll.qlIndexFixing(ONIndex3M,I106,TRUE,_xll.ohTrigger(RecalcTrigger,Trigger3M)),NA())</f>
        <v>4.8081578770453604E-3</v>
      </c>
      <c r="N106" s="52">
        <f>IFERROR(_xll.qlIndexFixing(Index6M,$H106,TRUE,_xll.ohTrigger(RecalcTrigger,Trigger6M)),NA())</f>
        <v>7.1972031974558903E-3</v>
      </c>
      <c r="O106" s="52">
        <f>IFERROR(_xll.qlIndexFixing(ONIndex6M,I106,TRUE,_xll.ohTrigger(RecalcTrigger,Trigger6M)),NA())</f>
        <v>5.9169511235435124E-3</v>
      </c>
      <c r="P106" s="52">
        <f>IFERROR(_xll.qlIndexFixing(Index1Y,$H106,TRUE,_xll.ohTrigger(RecalcTrigger,Trigger1Y)),NA())</f>
        <v>9.4890096863487899E-3</v>
      </c>
      <c r="Q106" s="52">
        <f>IFERROR(_xll.qlIndexFixing(ONIndex1Y,I106,TRUE,_xll.ohTrigger(RecalcTrigger,Trigger1Y)),NA())</f>
        <v>8.5538324657008502E-3</v>
      </c>
    </row>
    <row r="107" spans="2:17" x14ac:dyDescent="0.2">
      <c r="B107" s="46" t="s">
        <v>20</v>
      </c>
      <c r="D107" s="49">
        <f>_xll.qlCalendarAdvance(LocalCalendar,$D106,B107,"f",FALSE)</f>
        <v>42408</v>
      </c>
      <c r="E107" s="49">
        <f>_xll.qlInterestRateIndexValueDate(IndexON,D107)</f>
        <v>42408</v>
      </c>
      <c r="F107" s="52">
        <f>IFERROR(_xll.qlIndexFixing(IndexON,D107,TRUE,_xll.ohTrigger(RecalcTrigger,TriggerON)),NA())</f>
        <v>3.382588739189174E-3</v>
      </c>
      <c r="H107" s="49">
        <f>_xll.qlCalendarAdvance(IborCalendar,$H106,B107,"f",FALSE)</f>
        <v>42403</v>
      </c>
      <c r="I107" s="49">
        <f>_xll.qlInterestRateIndexValueDate(Index1M,$H107)</f>
        <v>42405</v>
      </c>
      <c r="J107" s="52">
        <f>IFERROR(_xll.qlIndexFixing(Index1M,$H107,TRUE,_xll.ohTrigger(RecalcTrigger,Trigger1M)),NA())</f>
        <v>4.2397358845354619E-3</v>
      </c>
      <c r="K107" s="52">
        <f>IFERROR(_xll.qlIndexFixing(ONIndex1M,I107,TRUE,_xll.ohTrigger(RecalcTrigger,Trigger1M)),NA())</f>
        <v>4.0720952936812438E-3</v>
      </c>
      <c r="L107" s="52">
        <f>IFERROR(_xll.qlIndexFixing(Index3M,H107,TRUE,_xll.ohTrigger(RecalcTrigger,Trigger3M)),NA())</f>
        <v>5.4415479425840019E-3</v>
      </c>
      <c r="M107" s="52">
        <f>IFERROR(_xll.qlIndexFixing(ONIndex3M,I107,TRUE,_xll.ohTrigger(RecalcTrigger,Trigger3M)),NA())</f>
        <v>4.8322834861025399E-3</v>
      </c>
      <c r="N107" s="52">
        <f>IFERROR(_xll.qlIndexFixing(Index6M,$H107,TRUE,_xll.ohTrigger(RecalcTrigger,Trigger6M)),NA())</f>
        <v>7.2110881666983947E-3</v>
      </c>
      <c r="O107" s="52">
        <f>IFERROR(_xll.qlIndexFixing(ONIndex6M,I107,TRUE,_xll.ohTrigger(RecalcTrigger,Trigger6M)),NA())</f>
        <v>5.9362990676437022E-3</v>
      </c>
      <c r="P107" s="52">
        <f>IFERROR(_xll.qlIndexFixing(Index1Y,$H107,TRUE,_xll.ohTrigger(RecalcTrigger,Trigger1Y)),NA())</f>
        <v>9.4913323329773487E-3</v>
      </c>
      <c r="Q107" s="52">
        <f>IFERROR(_xll.qlIndexFixing(ONIndex1Y,I107,TRUE,_xll.ohTrigger(RecalcTrigger,Trigger1Y)),NA())</f>
        <v>8.5365218017052769E-3</v>
      </c>
    </row>
    <row r="108" spans="2:17" x14ac:dyDescent="0.2">
      <c r="B108" s="46" t="s">
        <v>20</v>
      </c>
      <c r="D108" s="49">
        <f>_xll.qlCalendarAdvance(LocalCalendar,$D107,B108,"f",FALSE)</f>
        <v>42409</v>
      </c>
      <c r="E108" s="49">
        <f>_xll.qlInterestRateIndexValueDate(IndexON,D108)</f>
        <v>42409</v>
      </c>
      <c r="F108" s="52">
        <f>IFERROR(_xll.qlIndexFixing(IndexON,D108,TRUE,_xll.ohTrigger(RecalcTrigger,TriggerON)),NA())</f>
        <v>3.3901888090426269E-3</v>
      </c>
      <c r="H108" s="49">
        <f>_xll.qlCalendarAdvance(IborCalendar,$H107,B108,"f",FALSE)</f>
        <v>42404</v>
      </c>
      <c r="I108" s="49">
        <f>_xll.qlInterestRateIndexValueDate(Index1M,$H108)</f>
        <v>42408</v>
      </c>
      <c r="J108" s="52">
        <f>IFERROR(_xll.qlIndexFixing(Index1M,$H108,TRUE,_xll.ohTrigger(RecalcTrigger,Trigger1M)),NA())</f>
        <v>4.2631512771206977E-3</v>
      </c>
      <c r="K108" s="52">
        <f>IFERROR(_xll.qlIndexFixing(ONIndex1M,I108,TRUE,_xll.ohTrigger(RecalcTrigger,Trigger1M)),NA())</f>
        <v>4.0972161414032371E-3</v>
      </c>
      <c r="L108" s="52">
        <f>IFERROR(_xll.qlIndexFixing(Index3M,H108,TRUE,_xll.ohTrigger(RecalcTrigger,Trigger3M)),NA())</f>
        <v>5.4924308613790839E-3</v>
      </c>
      <c r="M108" s="52">
        <f>IFERROR(_xll.qlIndexFixing(ONIndex3M,I108,TRUE,_xll.ohTrigger(RecalcTrigger,Trigger3M)),NA())</f>
        <v>4.8565274899203814E-3</v>
      </c>
      <c r="N108" s="52">
        <f>IFERROR(_xll.qlIndexFixing(Index6M,$H108,TRUE,_xll.ohTrigger(RecalcTrigger,Trigger6M)),NA())</f>
        <v>7.2525596019179517E-3</v>
      </c>
      <c r="O108" s="52">
        <f>IFERROR(_xll.qlIndexFixing(ONIndex6M,I108,TRUE,_xll.ohTrigger(RecalcTrigger,Trigger6M)),NA())</f>
        <v>5.9568106540996979E-3</v>
      </c>
      <c r="P108" s="52">
        <f>IFERROR(_xll.qlIndexFixing(Index1Y,$H108,TRUE,_xll.ohTrigger(RecalcTrigger,Trigger1Y)),NA())</f>
        <v>9.5266968846155452E-3</v>
      </c>
      <c r="Q108" s="52">
        <f>IFERROR(_xll.qlIndexFixing(ONIndex1Y,I108,TRUE,_xll.ohTrigger(RecalcTrigger,Trigger1Y)),NA())</f>
        <v>8.5194133299992814E-3</v>
      </c>
    </row>
    <row r="109" spans="2:17" x14ac:dyDescent="0.2">
      <c r="B109" s="46" t="s">
        <v>20</v>
      </c>
      <c r="D109" s="49">
        <f>_xll.qlCalendarAdvance(LocalCalendar,$D108,B109,"f",FALSE)</f>
        <v>42410</v>
      </c>
      <c r="E109" s="49">
        <f>_xll.qlInterestRateIndexValueDate(IndexON,D109)</f>
        <v>42410</v>
      </c>
      <c r="F109" s="52">
        <f>IFERROR(_xll.qlIndexFixing(IndexON,D109,TRUE,_xll.ohTrigger(RecalcTrigger,TriggerON)),NA())</f>
        <v>3.3980142180833894E-3</v>
      </c>
      <c r="H109" s="49">
        <f>_xll.qlCalendarAdvance(IborCalendar,$H108,B109,"f",FALSE)</f>
        <v>42405</v>
      </c>
      <c r="I109" s="49">
        <f>_xll.qlInterestRateIndexValueDate(Index1M,$H109)</f>
        <v>42409</v>
      </c>
      <c r="J109" s="52">
        <f>IFERROR(_xll.qlIndexFixing(Index1M,$H109,TRUE,_xll.ohTrigger(RecalcTrigger,Trigger1M)),NA())</f>
        <v>4.2745908222801146E-3</v>
      </c>
      <c r="K109" s="52">
        <f>IFERROR(_xll.qlIndexFixing(ONIndex1M,I109,TRUE,_xll.ohTrigger(RecalcTrigger,Trigger1M)),NA())</f>
        <v>4.1096774990290186E-3</v>
      </c>
      <c r="L109" s="52">
        <f>IFERROR(_xll.qlIndexFixing(Index3M,H109,TRUE,_xll.ohTrigger(RecalcTrigger,Trigger3M)),NA())</f>
        <v>5.4994222652418046E-3</v>
      </c>
      <c r="M109" s="52">
        <f>IFERROR(_xll.qlIndexFixing(ONIndex3M,I109,TRUE,_xll.ohTrigger(RecalcTrigger,Trigger3M)),NA())</f>
        <v>4.8688059824630869E-3</v>
      </c>
      <c r="N109" s="52">
        <f>IFERROR(_xll.qlIndexFixing(Index6M,$H109,TRUE,_xll.ohTrigger(RecalcTrigger,Trigger6M)),NA())</f>
        <v>7.2663041457322478E-3</v>
      </c>
      <c r="O109" s="52">
        <f>IFERROR(_xll.qlIndexFixing(ONIndex6M,I109,TRUE,_xll.ohTrigger(RecalcTrigger,Trigger6M)),NA())</f>
        <v>5.967795096175621E-3</v>
      </c>
      <c r="P109" s="52">
        <f>IFERROR(_xll.qlIndexFixing(Index1Y,$H109,TRUE,_xll.ohTrigger(RecalcTrigger,Trigger1Y)),NA())</f>
        <v>9.5433053224929891E-3</v>
      </c>
      <c r="Q109" s="52">
        <f>IFERROR(_xll.qlIndexFixing(ONIndex1Y,I109,TRUE,_xll.ohTrigger(RecalcTrigger,Trigger1Y)),NA())</f>
        <v>8.5112638122986084E-3</v>
      </c>
    </row>
    <row r="110" spans="2:17" x14ac:dyDescent="0.2">
      <c r="B110" s="46" t="s">
        <v>20</v>
      </c>
      <c r="D110" s="49">
        <f>_xll.qlCalendarAdvance(LocalCalendar,$D109,B110,"f",FALSE)</f>
        <v>42411</v>
      </c>
      <c r="E110" s="49">
        <f>_xll.qlInterestRateIndexValueDate(IndexON,D110)</f>
        <v>42411</v>
      </c>
      <c r="F110" s="52">
        <f>IFERROR(_xll.qlIndexFixing(IndexON,D110,TRUE,_xll.ohTrigger(RecalcTrigger,TriggerON)),NA())</f>
        <v>3.4059362423199957E-3</v>
      </c>
      <c r="H110" s="49">
        <f>_xll.qlCalendarAdvance(IborCalendar,$H109,B110,"f",FALSE)</f>
        <v>42408</v>
      </c>
      <c r="I110" s="49">
        <f>_xll.qlInterestRateIndexValueDate(Index1M,$H110)</f>
        <v>42410</v>
      </c>
      <c r="J110" s="52">
        <f>IFERROR(_xll.qlIndexFixing(Index1M,$H110,TRUE,_xll.ohTrigger(RecalcTrigger,Trigger1M)),NA())</f>
        <v>4.2859570953339083E-3</v>
      </c>
      <c r="K110" s="52">
        <f>IFERROR(_xll.qlIndexFixing(ONIndex1M,I110,TRUE,_xll.ohTrigger(RecalcTrigger,Trigger1M)),NA())</f>
        <v>4.1220655988549737E-3</v>
      </c>
      <c r="L110" s="52">
        <f>IFERROR(_xll.qlIndexFixing(Index3M,H110,TRUE,_xll.ohTrigger(RecalcTrigger,Trigger3M)),NA())</f>
        <v>5.5139762685847415E-3</v>
      </c>
      <c r="M110" s="52">
        <f>IFERROR(_xll.qlIndexFixing(ONIndex3M,I110,TRUE,_xll.ohTrigger(RecalcTrigger,Trigger3M)),NA())</f>
        <v>4.8811589108233022E-3</v>
      </c>
      <c r="N110" s="52">
        <f>IFERROR(_xll.qlIndexFixing(Index6M,$H110,TRUE,_xll.ohTrigger(RecalcTrigger,Trigger6M)),NA())</f>
        <v>7.2799999999996435E-3</v>
      </c>
      <c r="O110" s="52">
        <f>IFERROR(_xll.qlIndexFixing(ONIndex6M,I110,TRUE,_xll.ohTrigger(RecalcTrigger,Trigger6M)),NA())</f>
        <v>5.9790788616975732E-3</v>
      </c>
      <c r="P110" s="52">
        <f>IFERROR(_xll.qlIndexFixing(Index1Y,$H110,TRUE,_xll.ohTrigger(RecalcTrigger,Trigger1Y)),NA())</f>
        <v>9.559999999618745E-3</v>
      </c>
      <c r="Q110" s="52">
        <f>IFERROR(_xll.qlIndexFixing(ONIndex1Y,I110,TRUE,_xll.ohTrigger(RecalcTrigger,Trigger1Y)),NA())</f>
        <v>8.5033202772688554E-3</v>
      </c>
    </row>
    <row r="111" spans="2:17" x14ac:dyDescent="0.2">
      <c r="B111" s="46" t="s">
        <v>20</v>
      </c>
      <c r="D111" s="49">
        <f>_xll.qlCalendarAdvance(LocalCalendar,$D110,B111,"f",FALSE)</f>
        <v>42412</v>
      </c>
      <c r="E111" s="49">
        <f>_xll.qlInterestRateIndexValueDate(IndexON,D111)</f>
        <v>42412</v>
      </c>
      <c r="F111" s="52">
        <f>IFERROR(_xll.qlIndexFixing(IndexON,D111,TRUE,_xll.ohTrigger(RecalcTrigger,TriggerON)),NA())</f>
        <v>3.4261123822987294E-3</v>
      </c>
      <c r="H111" s="49">
        <f>_xll.qlCalendarAdvance(IborCalendar,$H110,B111,"f",FALSE)</f>
        <v>42409</v>
      </c>
      <c r="I111" s="49">
        <f>_xll.qlInterestRateIndexValueDate(Index1M,$H111)</f>
        <v>42411</v>
      </c>
      <c r="J111" s="52">
        <f>IFERROR(_xll.qlIndexFixing(Index1M,$H111,TRUE,_xll.ohTrigger(RecalcTrigger,Trigger1M)),NA())</f>
        <v>4.2972508852096216E-3</v>
      </c>
      <c r="K111" s="52">
        <f>IFERROR(_xll.qlIndexFixing(ONIndex1M,I111,TRUE,_xll.ohTrigger(RecalcTrigger,Trigger1M)),NA())</f>
        <v>4.1343804408811025E-3</v>
      </c>
      <c r="L111" s="52">
        <f>IFERROR(_xll.qlIndexFixing(Index3M,H111,TRUE,_xll.ohTrigger(RecalcTrigger,Trigger3M)),NA())</f>
        <v>5.5285629164485428E-3</v>
      </c>
      <c r="M111" s="52">
        <f>IFERROR(_xll.qlIndexFixing(ONIndex3M,I111,TRUE,_xll.ohTrigger(RecalcTrigger,Trigger3M)),NA())</f>
        <v>4.8935862750010273E-3</v>
      </c>
      <c r="N111" s="52">
        <f>IFERROR(_xll.qlIndexFixing(Index6M,$H111,TRUE,_xll.ohTrigger(RecalcTrigger,Trigger6M)),NA())</f>
        <v>7.2936434877765551E-3</v>
      </c>
      <c r="O111" s="52">
        <f>IFERROR(_xll.qlIndexFixing(ONIndex6M,I111,TRUE,_xll.ohTrigger(RecalcTrigger,Trigger6M)),NA())</f>
        <v>5.9902279483914356E-3</v>
      </c>
      <c r="P111" s="52">
        <f>IFERROR(_xll.qlIndexFixing(Index1Y,$H111,TRUE,_xll.ohTrigger(RecalcTrigger,Trigger1Y)),NA())</f>
        <v>9.6050105607075453E-3</v>
      </c>
      <c r="Q111" s="52">
        <f>IFERROR(_xll.qlIndexFixing(ONIndex1Y,I111,TRUE,_xll.ohTrigger(RecalcTrigger,Trigger1Y)),NA())</f>
        <v>8.4956782293943434E-3</v>
      </c>
    </row>
    <row r="112" spans="2:17" x14ac:dyDescent="0.2">
      <c r="B112" s="46" t="s">
        <v>20</v>
      </c>
      <c r="D112" s="49">
        <f>_xll.qlCalendarAdvance(LocalCalendar,$D111,B112,"f",FALSE)</f>
        <v>42416</v>
      </c>
      <c r="E112" s="49">
        <f>_xll.qlInterestRateIndexValueDate(IndexON,D112)</f>
        <v>42416</v>
      </c>
      <c r="F112" s="52">
        <f>IFERROR(_xll.qlIndexFixing(IndexON,D112,TRUE,_xll.ohTrigger(RecalcTrigger,TriggerON)),NA())</f>
        <v>3.4465128770921893E-3</v>
      </c>
      <c r="H112" s="49">
        <f>_xll.qlCalendarAdvance(IborCalendar,$H111,B112,"f",FALSE)</f>
        <v>42410</v>
      </c>
      <c r="I112" s="49">
        <f>_xll.qlInterestRateIndexValueDate(Index1M,$H112)</f>
        <v>42412</v>
      </c>
      <c r="J112" s="52">
        <f>IFERROR(_xll.qlIndexFixing(Index1M,$H112,TRUE,_xll.ohTrigger(RecalcTrigger,Trigger1M)),NA())</f>
        <v>4.3193489291309768E-3</v>
      </c>
      <c r="K112" s="52">
        <f>IFERROR(_xll.qlIndexFixing(ONIndex1M,I112,TRUE,_xll.ohTrigger(RecalcTrigger,Trigger1M)),NA())</f>
        <v>4.1648735307342477E-3</v>
      </c>
      <c r="L112" s="52">
        <f>IFERROR(_xll.qlIndexFixing(Index3M,H112,TRUE,_xll.ohTrigger(RecalcTrigger,Trigger3M)),NA())</f>
        <v>5.5431814465398688E-3</v>
      </c>
      <c r="M112" s="52">
        <f>IFERROR(_xll.qlIndexFixing(ONIndex3M,I112,TRUE,_xll.ohTrigger(RecalcTrigger,Trigger3M)),NA())</f>
        <v>4.9251279310480456E-3</v>
      </c>
      <c r="N112" s="52">
        <f>IFERROR(_xll.qlIndexFixing(Index6M,$H112,TRUE,_xll.ohTrigger(RecalcTrigger,Trigger6M)),NA())</f>
        <v>7.3072379585726625E-3</v>
      </c>
      <c r="O112" s="52">
        <f>IFERROR(_xll.qlIndexFixing(ONIndex6M,I112,TRUE,_xll.ohTrigger(RecalcTrigger,Trigger6M)),NA())</f>
        <v>6.0170356150579529E-3</v>
      </c>
      <c r="P112" s="52">
        <f>IFERROR(_xll.qlIndexFixing(Index1Y,$H112,TRUE,_xll.ohTrigger(RecalcTrigger,Trigger1Y)),NA())</f>
        <v>9.6078065289613001E-3</v>
      </c>
      <c r="Q112" s="52">
        <f>IFERROR(_xll.qlIndexFixing(ONIndex1Y,I112,TRUE,_xll.ohTrigger(RecalcTrigger,Trigger1Y)),NA())</f>
        <v>8.4784994297315563E-3</v>
      </c>
    </row>
    <row r="113" spans="2:17" x14ac:dyDescent="0.2">
      <c r="B113" s="46" t="s">
        <v>20</v>
      </c>
      <c r="D113" s="49">
        <f>_xll.qlCalendarAdvance(LocalCalendar,$D112,B113,"f",FALSE)</f>
        <v>42417</v>
      </c>
      <c r="E113" s="49">
        <f>_xll.qlInterestRateIndexValueDate(IndexON,D113)</f>
        <v>42417</v>
      </c>
      <c r="F113" s="52">
        <f>IFERROR(_xll.qlIndexFixing(IndexON,D113,TRUE,_xll.ohTrigger(RecalcTrigger,TriggerON)),NA())</f>
        <v>3.4548215067164989E-3</v>
      </c>
      <c r="H113" s="49">
        <f>_xll.qlCalendarAdvance(IborCalendar,$H112,B113,"f",FALSE)</f>
        <v>42411</v>
      </c>
      <c r="I113" s="49">
        <f>_xll.qlInterestRateIndexValueDate(Index1M,$H113)</f>
        <v>42416</v>
      </c>
      <c r="J113" s="52">
        <f>IFERROR(_xll.qlIndexFixing(Index1M,$H113,TRUE,_xll.ohTrigger(RecalcTrigger,Trigger1M)),NA())</f>
        <v>4.352786460658317E-3</v>
      </c>
      <c r="K113" s="52">
        <f>IFERROR(_xll.qlIndexFixing(ONIndex1M,I113,TRUE,_xll.ohTrigger(RecalcTrigger,Trigger1M)),NA())</f>
        <v>4.1948557845739032E-3</v>
      </c>
      <c r="L113" s="52">
        <f>IFERROR(_xll.qlIndexFixing(Index3M,H113,TRUE,_xll.ohTrigger(RecalcTrigger,Trigger3M)),NA())</f>
        <v>5.601959142943258E-3</v>
      </c>
      <c r="M113" s="52">
        <f>IFERROR(_xll.qlIndexFixing(ONIndex3M,I113,TRUE,_xll.ohTrigger(RecalcTrigger,Trigger3M)),NA())</f>
        <v>4.9568396324328745E-3</v>
      </c>
      <c r="N113" s="52">
        <f>IFERROR(_xll.qlIndexFixing(Index6M,$H113,TRUE,_xll.ohTrigger(RecalcTrigger,Trigger6M)),NA())</f>
        <v>7.3612277992095472E-3</v>
      </c>
      <c r="O113" s="52">
        <f>IFERROR(_xll.qlIndexFixing(ONIndex6M,I113,TRUE,_xll.ohTrigger(RecalcTrigger,Trigger6M)),NA())</f>
        <v>6.042325690671646E-3</v>
      </c>
      <c r="P113" s="52">
        <f>IFERROR(_xll.qlIndexFixing(Index1Y,$H113,TRUE,_xll.ohTrigger(RecalcTrigger,Trigger1Y)),NA())</f>
        <v>9.6619994162859477E-3</v>
      </c>
      <c r="Q113" s="52">
        <f>IFERROR(_xll.qlIndexFixing(ONIndex1Y,I113,TRUE,_xll.ohTrigger(RecalcTrigger,Trigger1Y)),NA())</f>
        <v>8.4623484379076075E-3</v>
      </c>
    </row>
    <row r="114" spans="2:17" x14ac:dyDescent="0.2">
      <c r="B114" s="46" t="s">
        <v>20</v>
      </c>
      <c r="D114" s="49">
        <f>_xll.qlCalendarAdvance(LocalCalendar,$D113,B114,"f",FALSE)</f>
        <v>42418</v>
      </c>
      <c r="E114" s="49">
        <f>_xll.qlInterestRateIndexValueDate(IndexON,D114)</f>
        <v>42418</v>
      </c>
      <c r="F114" s="52">
        <f>IFERROR(_xll.qlIndexFixing(IndexON,D114,TRUE,_xll.ohTrigger(RecalcTrigger,TriggerON)),NA())</f>
        <v>3.4631945706387057E-3</v>
      </c>
      <c r="H114" s="49">
        <f>_xll.qlCalendarAdvance(IborCalendar,$H113,B114,"f",FALSE)</f>
        <v>42412</v>
      </c>
      <c r="I114" s="49">
        <f>_xll.qlInterestRateIndexValueDate(Index1M,$H114)</f>
        <v>42416</v>
      </c>
      <c r="J114" s="52">
        <f>IFERROR(_xll.qlIndexFixing(Index1M,$H114,TRUE,_xll.ohTrigger(RecalcTrigger,Trigger1M)),NA())</f>
        <v>4.352786460658317E-3</v>
      </c>
      <c r="K114" s="52">
        <f>IFERROR(_xll.qlIndexFixing(ONIndex1M,I114,TRUE,_xll.ohTrigger(RecalcTrigger,Trigger1M)),NA())</f>
        <v>4.1948557845739032E-3</v>
      </c>
      <c r="L114" s="52">
        <f>IFERROR(_xll.qlIndexFixing(Index3M,H114,TRUE,_xll.ohTrigger(RecalcTrigger,Trigger3M)),NA())</f>
        <v>5.601959142943258E-3</v>
      </c>
      <c r="M114" s="52">
        <f>IFERROR(_xll.qlIndexFixing(ONIndex3M,I114,TRUE,_xll.ohTrigger(RecalcTrigger,Trigger3M)),NA())</f>
        <v>4.9568396324328745E-3</v>
      </c>
      <c r="N114" s="52">
        <f>IFERROR(_xll.qlIndexFixing(Index6M,$H114,TRUE,_xll.ohTrigger(RecalcTrigger,Trigger6M)),NA())</f>
        <v>7.3612277992095472E-3</v>
      </c>
      <c r="O114" s="52">
        <f>IFERROR(_xll.qlIndexFixing(ONIndex6M,I114,TRUE,_xll.ohTrigger(RecalcTrigger,Trigger6M)),NA())</f>
        <v>6.042325690671646E-3</v>
      </c>
      <c r="P114" s="52">
        <f>IFERROR(_xll.qlIndexFixing(Index1Y,$H114,TRUE,_xll.ohTrigger(RecalcTrigger,Trigger1Y)),NA())</f>
        <v>9.6619994162859477E-3</v>
      </c>
      <c r="Q114" s="52">
        <f>IFERROR(_xll.qlIndexFixing(ONIndex1Y,I114,TRUE,_xll.ohTrigger(RecalcTrigger,Trigger1Y)),NA())</f>
        <v>8.4623484379076075E-3</v>
      </c>
    </row>
    <row r="115" spans="2:17" x14ac:dyDescent="0.2">
      <c r="B115" s="46" t="s">
        <v>20</v>
      </c>
      <c r="D115" s="49">
        <f>_xll.qlCalendarAdvance(LocalCalendar,$D114,B115,"f",FALSE)</f>
        <v>42419</v>
      </c>
      <c r="E115" s="49">
        <f>_xll.qlInterestRateIndexValueDate(IndexON,D115)</f>
        <v>42419</v>
      </c>
      <c r="F115" s="52">
        <f>IFERROR(_xll.qlIndexFixing(IndexON,D115,TRUE,_xll.ohTrigger(RecalcTrigger,TriggerON)),NA())</f>
        <v>3.4801891222979719E-3</v>
      </c>
      <c r="H115" s="49">
        <f>_xll.qlCalendarAdvance(IborCalendar,$H114,B115,"f",FALSE)</f>
        <v>42415</v>
      </c>
      <c r="I115" s="49">
        <f>_xll.qlInterestRateIndexValueDate(Index1M,$H115)</f>
        <v>42417</v>
      </c>
      <c r="J115" s="52">
        <f>IFERROR(_xll.qlIndexFixing(Index1M,$H115,TRUE,_xll.ohTrigger(RecalcTrigger,Trigger1M)),NA())</f>
        <v>4.3637400433364443E-3</v>
      </c>
      <c r="K115" s="52">
        <f>IFERROR(_xll.qlIndexFixing(ONIndex1M,I115,TRUE,_xll.ohTrigger(RecalcTrigger,Trigger1M)),NA())</f>
        <v>4.2067310798810098E-3</v>
      </c>
      <c r="L115" s="52">
        <f>IFERROR(_xll.qlIndexFixing(Index3M,H115,TRUE,_xll.ohTrigger(RecalcTrigger,Trigger3M)),NA())</f>
        <v>5.61672564940352E-3</v>
      </c>
      <c r="M115" s="52">
        <f>IFERROR(_xll.qlIndexFixing(ONIndex3M,I115,TRUE,_xll.ohTrigger(RecalcTrigger,Trigger3M)),NA())</f>
        <v>4.9697136114357221E-3</v>
      </c>
      <c r="N115" s="52">
        <f>IFERROR(_xll.qlIndexFixing(Index6M,$H115,TRUE,_xll.ohTrigger(RecalcTrigger,Trigger6M)),NA())</f>
        <v>7.3746537817827203E-3</v>
      </c>
      <c r="O115" s="52">
        <f>IFERROR(_xll.qlIndexFixing(ONIndex6M,I115,TRUE,_xll.ohTrigger(RecalcTrigger,Trigger6M)),NA())</f>
        <v>6.0520157007459829E-3</v>
      </c>
      <c r="P115" s="52">
        <f>IFERROR(_xll.qlIndexFixing(Index1Y,$H115,TRUE,_xll.ohTrigger(RecalcTrigger,Trigger1Y)),NA())</f>
        <v>9.6792530582961375E-3</v>
      </c>
      <c r="Q115" s="52">
        <f>IFERROR(_xll.qlIndexFixing(ONIndex1Y,I115,TRUE,_xll.ohTrigger(RecalcTrigger,Trigger1Y)),NA())</f>
        <v>8.4566585690915019E-3</v>
      </c>
    </row>
    <row r="116" spans="2:17" x14ac:dyDescent="0.2">
      <c r="B116" s="46" t="s">
        <v>20</v>
      </c>
      <c r="D116" s="49">
        <f>_xll.qlCalendarAdvance(LocalCalendar,$D115,B116,"f",FALSE)</f>
        <v>42422</v>
      </c>
      <c r="E116" s="49">
        <f>_xll.qlInterestRateIndexValueDate(IndexON,D116)</f>
        <v>42422</v>
      </c>
      <c r="F116" s="52">
        <f>IFERROR(_xll.qlIndexFixing(IndexON,D116,TRUE,_xll.ohTrigger(RecalcTrigger,TriggerON)),NA())</f>
        <v>3.4973311687469533E-3</v>
      </c>
      <c r="H116" s="49">
        <f>_xll.qlCalendarAdvance(IborCalendar,$H115,B116,"f",FALSE)</f>
        <v>42416</v>
      </c>
      <c r="I116" s="49">
        <f>_xll.qlInterestRateIndexValueDate(Index1M,$H116)</f>
        <v>42418</v>
      </c>
      <c r="J116" s="52">
        <f>IFERROR(_xll.qlIndexFixing(Index1M,$H116,TRUE,_xll.ohTrigger(RecalcTrigger,Trigger1M)),NA())</f>
        <v>4.3746534960848477E-3</v>
      </c>
      <c r="K116" s="52">
        <f>IFERROR(_xll.qlIndexFixing(ONIndex1M,I116,TRUE,_xll.ohTrigger(RecalcTrigger,Trigger1M)),NA())</f>
        <v>4.2185331174682261E-3</v>
      </c>
      <c r="L116" s="52">
        <f>IFERROR(_xll.qlIndexFixing(Index3M,H116,TRUE,_xll.ohTrigger(RecalcTrigger,Trigger3M)),NA())</f>
        <v>5.6315194641118893E-3</v>
      </c>
      <c r="M116" s="52">
        <f>IFERROR(_xll.qlIndexFixing(ONIndex3M,I116,TRUE,_xll.ohTrigger(RecalcTrigger,Trigger3M)),NA())</f>
        <v>4.9826620261761434E-3</v>
      </c>
      <c r="N116" s="52">
        <f>IFERROR(_xll.qlIndexFixing(Index6M,$H116,TRUE,_xll.ohTrigger(RecalcTrigger,Trigger6M)),NA())</f>
        <v>7.3880613870324942E-3</v>
      </c>
      <c r="O116" s="52">
        <f>IFERROR(_xll.qlIndexFixing(ONIndex6M,I116,TRUE,_xll.ohTrigger(RecalcTrigger,Trigger6M)),NA())</f>
        <v>6.0614625313437642E-3</v>
      </c>
      <c r="P116" s="52">
        <f>IFERROR(_xll.qlIndexFixing(Index1Y,$H116,TRUE,_xll.ohTrigger(RecalcTrigger,Trigger1Y)),NA())</f>
        <v>9.7388724251204969E-3</v>
      </c>
      <c r="Q116" s="52">
        <f>IFERROR(_xll.qlIndexFixing(ONIndex1Y,I116,TRUE,_xll.ohTrigger(RecalcTrigger,Trigger1Y)),NA())</f>
        <v>8.4512940634517975E-3</v>
      </c>
    </row>
    <row r="117" spans="2:17" x14ac:dyDescent="0.2">
      <c r="B117" s="46" t="s">
        <v>20</v>
      </c>
      <c r="D117" s="49">
        <f>_xll.qlCalendarAdvance(LocalCalendar,$D116,B117,"f",FALSE)</f>
        <v>42423</v>
      </c>
      <c r="E117" s="49">
        <f>_xll.qlInterestRateIndexValueDate(IndexON,D117)</f>
        <v>42423</v>
      </c>
      <c r="F117" s="52">
        <f>IFERROR(_xll.qlIndexFixing(IndexON,D117,TRUE,_xll.ohTrigger(RecalcTrigger,TriggerON)),NA())</f>
        <v>3.5060264039188382E-3</v>
      </c>
      <c r="H117" s="49">
        <f>_xll.qlCalendarAdvance(IborCalendar,$H116,B117,"f",FALSE)</f>
        <v>42417</v>
      </c>
      <c r="I117" s="49">
        <f>_xll.qlInterestRateIndexValueDate(Index1M,$H117)</f>
        <v>42419</v>
      </c>
      <c r="J117" s="52">
        <f>IFERROR(_xll.qlIndexFixing(Index1M,$H117,TRUE,_xll.ohTrigger(RecalcTrigger,Trigger1M)),NA())</f>
        <v>4.3962596529825435E-3</v>
      </c>
      <c r="K117" s="52">
        <f>IFERROR(_xll.qlIndexFixing(ONIndex1M,I117,TRUE,_xll.ohTrigger(RecalcTrigger,Trigger1M)),NA())</f>
        <v>4.2419429821816124E-3</v>
      </c>
      <c r="L117" s="52">
        <f>IFERROR(_xll.qlIndexFixing(Index3M,H117,TRUE,_xll.ohTrigger(RecalcTrigger,Trigger3M)),NA())</f>
        <v>5.6463398246986429E-3</v>
      </c>
      <c r="M117" s="52">
        <f>IFERROR(_xll.qlIndexFixing(ONIndex3M,I117,TRUE,_xll.ohTrigger(RecalcTrigger,Trigger3M)),NA())</f>
        <v>5.0088766646627647E-3</v>
      </c>
      <c r="N117" s="52">
        <f>IFERROR(_xll.qlIndexFixing(Index6M,$H117,TRUE,_xll.ohTrigger(RecalcTrigger,Trigger6M)),NA())</f>
        <v>7.4014557220569103E-3</v>
      </c>
      <c r="O117" s="52">
        <f>IFERROR(_xll.qlIndexFixing(ONIndex6M,I117,TRUE,_xll.ohTrigger(RecalcTrigger,Trigger6M)),NA())</f>
        <v>6.079648263543902E-3</v>
      </c>
      <c r="P117" s="52">
        <f>IFERROR(_xll.qlIndexFixing(Index1Y,$H117,TRUE,_xll.ohTrigger(RecalcTrigger,Trigger1Y)),NA())</f>
        <v>9.7421425746094612E-3</v>
      </c>
      <c r="Q117" s="52">
        <f>IFERROR(_xll.qlIndexFixing(ONIndex1Y,I117,TRUE,_xll.ohTrigger(RecalcTrigger,Trigger1Y)),NA())</f>
        <v>8.4418475458836184E-3</v>
      </c>
    </row>
    <row r="118" spans="2:17" x14ac:dyDescent="0.2">
      <c r="B118" s="46" t="s">
        <v>20</v>
      </c>
      <c r="D118" s="49">
        <f>_xll.qlCalendarAdvance(LocalCalendar,$D117,B118,"f",FALSE)</f>
        <v>42424</v>
      </c>
      <c r="E118" s="49">
        <f>_xll.qlInterestRateIndexValueDate(IndexON,D118)</f>
        <v>42424</v>
      </c>
      <c r="F118" s="52">
        <f>IFERROR(_xll.qlIndexFixing(IndexON,D118,TRUE,_xll.ohTrigger(RecalcTrigger,TriggerON)),NA())</f>
        <v>3.5147860733886205E-3</v>
      </c>
      <c r="H118" s="49">
        <f>_xll.qlCalendarAdvance(IborCalendar,$H117,B118,"f",FALSE)</f>
        <v>42418</v>
      </c>
      <c r="I118" s="49">
        <f>_xll.qlInterestRateIndexValueDate(Index1M,$H118)</f>
        <v>42422</v>
      </c>
      <c r="J118" s="52">
        <f>IFERROR(_xll.qlIndexFixing(Index1M,$H118,TRUE,_xll.ohTrigger(RecalcTrigger,Trigger1M)),NA())</f>
        <v>4.4180007019399411E-3</v>
      </c>
      <c r="K118" s="52">
        <f>IFERROR(_xll.qlIndexFixing(ONIndex1M,I118,TRUE,_xll.ohTrigger(RecalcTrigger,Trigger1M)),NA())</f>
        <v>4.2650086892592753E-3</v>
      </c>
      <c r="L118" s="52">
        <f>IFERROR(_xll.qlIndexFixing(Index3M,H118,TRUE,_xll.ohTrigger(RecalcTrigger,Trigger3M)),NA())</f>
        <v>5.6985803914971706E-3</v>
      </c>
      <c r="M118" s="52">
        <f>IFERROR(_xll.qlIndexFixing(ONIndex3M,I118,TRUE,_xll.ohTrigger(RecalcTrigger,Trigger3M)),NA())</f>
        <v>5.0352000437126065E-3</v>
      </c>
      <c r="N118" s="52">
        <f>IFERROR(_xll.qlIndexFixing(Index6M,$H118,TRUE,_xll.ohTrigger(RecalcTrigger,Trigger6M)),NA())</f>
        <v>7.4416101788332446E-3</v>
      </c>
      <c r="O118" s="52">
        <f>IFERROR(_xll.qlIndexFixing(ONIndex6M,I118,TRUE,_xll.ohTrigger(RecalcTrigger,Trigger6M)),NA())</f>
        <v>6.0968180580900366E-3</v>
      </c>
      <c r="P118" s="52">
        <f>IFERROR(_xll.qlIndexFixing(Index1Y,$H118,TRUE,_xll.ohTrigger(RecalcTrigger,Trigger1Y)),NA())</f>
        <v>9.7662590981524196E-3</v>
      </c>
      <c r="Q118" s="52">
        <f>IFERROR(_xll.qlIndexFixing(ONIndex1Y,I118,TRUE,_xll.ohTrigger(RecalcTrigger,Trigger1Y)),NA())</f>
        <v>8.4330896719375659E-3</v>
      </c>
    </row>
    <row r="119" spans="2:17" x14ac:dyDescent="0.2">
      <c r="B119" s="46" t="s">
        <v>20</v>
      </c>
      <c r="D119" s="49">
        <f>_xll.qlCalendarAdvance(LocalCalendar,$D118,B119,"f",FALSE)</f>
        <v>42425</v>
      </c>
      <c r="E119" s="49">
        <f>_xll.qlInterestRateIndexValueDate(IndexON,D119)</f>
        <v>42425</v>
      </c>
      <c r="F119" s="52">
        <f>IFERROR(_xll.qlIndexFixing(IndexON,D119,TRUE,_xll.ohTrigger(RecalcTrigger,TriggerON)),NA())</f>
        <v>3.5236101771563E-3</v>
      </c>
      <c r="H119" s="49">
        <f>_xll.qlCalendarAdvance(IborCalendar,$H118,B119,"f",FALSE)</f>
        <v>42419</v>
      </c>
      <c r="I119" s="49">
        <f>_xll.qlInterestRateIndexValueDate(Index1M,$H119)</f>
        <v>42423</v>
      </c>
      <c r="J119" s="52">
        <f>IFERROR(_xll.qlIndexFixing(Index1M,$H119,TRUE,_xll.ohTrigger(RecalcTrigger,Trigger1M)),NA())</f>
        <v>4.4287845258014092E-3</v>
      </c>
      <c r="K119" s="52">
        <f>IFERROR(_xll.qlIndexFixing(ONIndex1M,I119,TRUE,_xll.ohTrigger(RecalcTrigger,Trigger1M)),NA())</f>
        <v>4.2764444375276156E-3</v>
      </c>
      <c r="L119" s="52">
        <f>IFERROR(_xll.qlIndexFixing(Index3M,H119,TRUE,_xll.ohTrigger(RecalcTrigger,Trigger3M)),NA())</f>
        <v>5.7058714781268449E-3</v>
      </c>
      <c r="M119" s="52">
        <f>IFERROR(_xll.qlIndexFixing(ONIndex3M,I119,TRUE,_xll.ohTrigger(RecalcTrigger,Trigger3M)),NA())</f>
        <v>5.0485206377803848E-3</v>
      </c>
      <c r="N119" s="52">
        <f>IFERROR(_xll.qlIndexFixing(Index6M,$H119,TRUE,_xll.ohTrigger(RecalcTrigger,Trigger6M)),NA())</f>
        <v>7.455002506700583E-3</v>
      </c>
      <c r="O119" s="52">
        <f>IFERROR(_xll.qlIndexFixing(ONIndex6M,I119,TRUE,_xll.ohTrigger(RecalcTrigger,Trigger6M)),NA())</f>
        <v>6.1050489907454875E-3</v>
      </c>
      <c r="P119" s="52">
        <f>IFERROR(_xll.qlIndexFixing(Index1Y,$H119,TRUE,_xll.ohTrigger(RecalcTrigger,Trigger1Y)),NA())</f>
        <v>9.7837670735735523E-3</v>
      </c>
      <c r="Q119" s="52">
        <f>IFERROR(_xll.qlIndexFixing(ONIndex1Y,I119,TRUE,_xll.ohTrigger(RecalcTrigger,Trigger1Y)),NA())</f>
        <v>8.4293519817801865E-3</v>
      </c>
    </row>
    <row r="120" spans="2:17" x14ac:dyDescent="0.2">
      <c r="B120" s="46" t="s">
        <v>20</v>
      </c>
      <c r="D120" s="49">
        <f>_xll.qlCalendarAdvance(LocalCalendar,$D119,B120,"f",FALSE)</f>
        <v>42426</v>
      </c>
      <c r="E120" s="49">
        <f>_xll.qlInterestRateIndexValueDate(IndexON,D120)</f>
        <v>42426</v>
      </c>
      <c r="F120" s="52">
        <f>IFERROR(_xll.qlIndexFixing(IndexON,D120,TRUE,_xll.ohTrigger(RecalcTrigger,TriggerON)),NA())</f>
        <v>3.541508004589744E-3</v>
      </c>
      <c r="H120" s="49">
        <f>_xll.qlCalendarAdvance(IborCalendar,$H119,B120,"f",FALSE)</f>
        <v>42422</v>
      </c>
      <c r="I120" s="49">
        <f>_xll.qlInterestRateIndexValueDate(Index1M,$H120)</f>
        <v>42424</v>
      </c>
      <c r="J120" s="52">
        <f>IFERROR(_xll.qlIndexFixing(Index1M,$H120,TRUE,_xll.ohTrigger(RecalcTrigger,Trigger1M)),NA())</f>
        <v>4.4395566281535976E-3</v>
      </c>
      <c r="K120" s="52">
        <f>IFERROR(_xll.qlIndexFixing(ONIndex1M,I120,TRUE,_xll.ohTrigger(RecalcTrigger,Trigger1M)),NA())</f>
        <v>4.2878069279961295E-3</v>
      </c>
      <c r="L120" s="52">
        <f>IFERROR(_xll.qlIndexFixing(Index3M,H120,TRUE,_xll.ohTrigger(RecalcTrigger,Trigger3M)),NA())</f>
        <v>5.7208131322283862E-3</v>
      </c>
      <c r="M120" s="52">
        <f>IFERROR(_xll.qlIndexFixing(ONIndex3M,I120,TRUE,_xll.ohTrigger(RecalcTrigger,Trigger3M)),NA())</f>
        <v>5.0619156676656729E-3</v>
      </c>
      <c r="N120" s="52">
        <f>IFERROR(_xll.qlIndexFixing(Index6M,$H120,TRUE,_xll.ohTrigger(RecalcTrigger,Trigger6M)),NA())</f>
        <v>7.4684071019036399E-3</v>
      </c>
      <c r="O120" s="52">
        <f>IFERROR(_xll.qlIndexFixing(ONIndex6M,I120,TRUE,_xll.ohTrigger(RecalcTrigger,Trigger6M)),NA())</f>
        <v>6.1130367439243827E-3</v>
      </c>
      <c r="P120" s="52">
        <f>IFERROR(_xll.qlIndexFixing(Index1Y,$H120,TRUE,_xll.ohTrigger(RecalcTrigger,Trigger1Y)),NA())</f>
        <v>9.80129703675078E-3</v>
      </c>
      <c r="Q120" s="52">
        <f>IFERROR(_xll.qlIndexFixing(ONIndex1Y,I120,TRUE,_xll.ohTrigger(RecalcTrigger,Trigger1Y)),NA())</f>
        <v>8.4259396546393361E-3</v>
      </c>
    </row>
    <row r="121" spans="2:17" x14ac:dyDescent="0.2">
      <c r="B121" s="46" t="s">
        <v>20</v>
      </c>
      <c r="D121" s="49">
        <f>_xll.qlCalendarAdvance(LocalCalendar,$D120,B121,"f",FALSE)</f>
        <v>42429</v>
      </c>
      <c r="E121" s="49">
        <f>_xll.qlInterestRateIndexValueDate(IndexON,D121)</f>
        <v>42429</v>
      </c>
      <c r="F121" s="52">
        <f>IFERROR(_xll.qlIndexFixing(IndexON,D121,TRUE,_xll.ohTrigger(RecalcTrigger,TriggerON)),NA())</f>
        <v>3.5595509349661825E-3</v>
      </c>
      <c r="H121" s="49">
        <f>_xll.qlCalendarAdvance(IborCalendar,$H120,B121,"f",FALSE)</f>
        <v>42423</v>
      </c>
      <c r="I121" s="49">
        <f>_xll.qlInterestRateIndexValueDate(Index1M,$H121)</f>
        <v>42425</v>
      </c>
      <c r="J121" s="52">
        <f>IFERROR(_xll.qlIndexFixing(Index1M,$H121,TRUE,_xll.ohTrigger(RecalcTrigger,Trigger1M)),NA())</f>
        <v>4.4720833593709331E-3</v>
      </c>
      <c r="K121" s="52">
        <f>IFERROR(_xll.qlIndexFixing(ONIndex1M,I121,TRUE,_xll.ohTrigger(RecalcTrigger,Trigger1M)),NA())</f>
        <v>4.299096160584881E-3</v>
      </c>
      <c r="L121" s="52">
        <f>IFERROR(_xll.qlIndexFixing(Index3M,H121,TRUE,_xll.ohTrigger(RecalcTrigger,Trigger3M)),NA())</f>
        <v>5.7357767577785879E-3</v>
      </c>
      <c r="M121" s="52">
        <f>IFERROR(_xll.qlIndexFixing(ONIndex3M,I121,TRUE,_xll.ohTrigger(RecalcTrigger,Trigger3M)),NA())</f>
        <v>5.0753851335283429E-3</v>
      </c>
      <c r="N121" s="52">
        <f>IFERROR(_xll.qlIndexFixing(Index6M,$H121,TRUE,_xll.ohTrigger(RecalcTrigger,Trigger6M)),NA())</f>
        <v>7.4818290723688043E-3</v>
      </c>
      <c r="O121" s="52">
        <f>IFERROR(_xll.qlIndexFixing(ONIndex6M,I121,TRUE,_xll.ohTrigger(RecalcTrigger,Trigger6M)),NA())</f>
        <v>6.1207813173869141E-3</v>
      </c>
      <c r="P121" s="52">
        <f>IFERROR(_xll.qlIndexFixing(Index1Y,$H121,TRUE,_xll.ohTrigger(RecalcTrigger,Trigger1Y)),NA())</f>
        <v>9.846634348513161E-3</v>
      </c>
      <c r="Q121" s="52">
        <f>IFERROR(_xll.qlIndexFixing(ONIndex1Y,I121,TRUE,_xll.ohTrigger(RecalcTrigger,Trigger1Y)),NA())</f>
        <v>8.4228526905949508E-3</v>
      </c>
    </row>
    <row r="122" spans="2:17" x14ac:dyDescent="0.2">
      <c r="B122" s="46" t="s">
        <v>20</v>
      </c>
      <c r="D122" s="49">
        <f>_xll.qlCalendarAdvance(LocalCalendar,$D121,B122,"f",FALSE)</f>
        <v>42430</v>
      </c>
      <c r="E122" s="49">
        <f>_xll.qlInterestRateIndexValueDate(IndexON,D122)</f>
        <v>42430</v>
      </c>
      <c r="F122" s="52">
        <f>IFERROR(_xll.qlIndexFixing(IndexON,D122,TRUE,_xll.ohTrigger(RecalcTrigger,TriggerON)),NA())</f>
        <v>3.5686972102233483E-3</v>
      </c>
      <c r="H122" s="49">
        <f>_xll.qlCalendarAdvance(IborCalendar,$H121,B122,"f",FALSE)</f>
        <v>42424</v>
      </c>
      <c r="I122" s="49">
        <f>_xll.qlInterestRateIndexValueDate(Index1M,$H122)</f>
        <v>42426</v>
      </c>
      <c r="J122" s="52">
        <f>IFERROR(_xll.qlIndexFixing(Index1M,$H122,TRUE,_xll.ohTrigger(RecalcTrigger,Trigger1M)),NA())</f>
        <v>4.4774357400939602E-3</v>
      </c>
      <c r="K122" s="52">
        <f>IFERROR(_xll.qlIndexFixing(ONIndex1M,I122,TRUE,_xll.ohTrigger(RecalcTrigger,Trigger1M)),NA())</f>
        <v>4.3214823073345343E-3</v>
      </c>
      <c r="L122" s="52">
        <f>IFERROR(_xll.qlIndexFixing(Index3M,H122,TRUE,_xll.ohTrigger(RecalcTrigger,Trigger3M)),NA())</f>
        <v>5.7507615923357847E-3</v>
      </c>
      <c r="M122" s="52">
        <f>IFERROR(_xll.qlIndexFixing(ONIndex3M,I122,TRUE,_xll.ohTrigger(RecalcTrigger,Trigger3M)),NA())</f>
        <v>5.1026445078594662E-3</v>
      </c>
      <c r="N122" s="52">
        <f>IFERROR(_xll.qlIndexFixing(Index6M,$H122,TRUE,_xll.ohTrigger(RecalcTrigger,Trigger6M)),NA())</f>
        <v>7.4952735261595007E-3</v>
      </c>
      <c r="O122" s="52">
        <f>IFERROR(_xll.qlIndexFixing(ONIndex6M,I122,TRUE,_xll.ohTrigger(RecalcTrigger,Trigger6M)),NA())</f>
        <v>6.1355644323324299E-3</v>
      </c>
      <c r="P122" s="52">
        <f>IFERROR(_xll.qlIndexFixing(Index1Y,$H122,TRUE,_xll.ohTrigger(RecalcTrigger,Trigger1Y)),NA())</f>
        <v>9.8502833973286054E-3</v>
      </c>
      <c r="Q122" s="52">
        <f>IFERROR(_xll.qlIndexFixing(ONIndex1Y,I122,TRUE,_xll.ohTrigger(RecalcTrigger,Trigger1Y)),NA())</f>
        <v>8.4179601372724733E-3</v>
      </c>
    </row>
    <row r="123" spans="2:17" x14ac:dyDescent="0.2">
      <c r="B123" s="46" t="s">
        <v>20</v>
      </c>
      <c r="D123" s="49">
        <f>_xll.qlCalendarAdvance(LocalCalendar,$D122,B123,"f",FALSE)</f>
        <v>42431</v>
      </c>
      <c r="E123" s="49">
        <f>_xll.qlInterestRateIndexValueDate(IndexON,D123)</f>
        <v>42431</v>
      </c>
      <c r="F123" s="52">
        <f>IFERROR(_xll.qlIndexFixing(IndexON,D123,TRUE,_xll.ohTrigger(RecalcTrigger,TriggerON)),NA())</f>
        <v>3.5779079196185393E-3</v>
      </c>
      <c r="H123" s="49">
        <f>_xll.qlCalendarAdvance(IborCalendar,$H122,B123,"f",FALSE)</f>
        <v>42425</v>
      </c>
      <c r="I123" s="49">
        <f>_xll.qlInterestRateIndexValueDate(Index1M,$H123)</f>
        <v>42429</v>
      </c>
      <c r="J123" s="52">
        <f>IFERROR(_xll.qlIndexFixing(Index1M,$H123,TRUE,_xll.ohTrigger(RecalcTrigger,Trigger1M)),NA())</f>
        <v>4.5044217811836132E-3</v>
      </c>
      <c r="K123" s="52">
        <f>IFERROR(_xll.qlIndexFixing(ONIndex1M,I123,TRUE,_xll.ohTrigger(RecalcTrigger,Trigger1M)),NA())</f>
        <v>4.3435205122221987E-3</v>
      </c>
      <c r="L123" s="52">
        <f>IFERROR(_xll.qlIndexFixing(Index3M,H123,TRUE,_xll.ohTrigger(RecalcTrigger,Trigger3M)),NA())</f>
        <v>5.8111613351002666E-3</v>
      </c>
      <c r="M123" s="52">
        <f>IFERROR(_xll.qlIndexFixing(ONIndex3M,I123,TRUE,_xll.ohTrigger(RecalcTrigger,Trigger3M)),NA())</f>
        <v>5.1300073557936088E-3</v>
      </c>
      <c r="N123" s="52">
        <f>IFERROR(_xll.qlIndexFixing(Index6M,$H123,TRUE,_xll.ohTrigger(RecalcTrigger,Trigger6M)),NA())</f>
        <v>7.5479374638493697E-3</v>
      </c>
      <c r="O123" s="52">
        <f>IFERROR(_xll.qlIndexFixing(ONIndex6M,I123,TRUE,_xll.ohTrigger(RecalcTrigger,Trigger6M)),NA())</f>
        <v>6.1493278146329544E-3</v>
      </c>
      <c r="P123" s="52">
        <f>IFERROR(_xll.qlIndexFixing(Index1Y,$H123,TRUE,_xll.ohTrigger(RecalcTrigger,Trigger1Y)),NA())</f>
        <v>9.8752782874274095E-3</v>
      </c>
      <c r="Q123" s="52">
        <f>IFERROR(_xll.qlIndexFixing(ONIndex1Y,I123,TRUE,_xll.ohTrigger(RecalcTrigger,Trigger1Y)),NA())</f>
        <v>8.4137584647425712E-3</v>
      </c>
    </row>
    <row r="124" spans="2:17" x14ac:dyDescent="0.2">
      <c r="B124" s="46" t="s">
        <v>20</v>
      </c>
      <c r="D124" s="49">
        <f>_xll.qlCalendarAdvance(LocalCalendar,$D123,B124,"f",FALSE)</f>
        <v>42432</v>
      </c>
      <c r="E124" s="49">
        <f>_xll.qlInterestRateIndexValueDate(IndexON,D124)</f>
        <v>42432</v>
      </c>
      <c r="F124" s="52">
        <f>IFERROR(_xll.qlIndexFixing(IndexON,D124,TRUE,_xll.ohTrigger(RecalcTrigger,TriggerON)),NA())</f>
        <v>3.5871830635514357E-3</v>
      </c>
      <c r="H124" s="49">
        <f>_xll.qlCalendarAdvance(IborCalendar,$H123,B124,"f",FALSE)</f>
        <v>42426</v>
      </c>
      <c r="I124" s="49">
        <f>_xll.qlInterestRateIndexValueDate(Index1M,$H124)</f>
        <v>42430</v>
      </c>
      <c r="J124" s="52">
        <f>IFERROR(_xll.qlIndexFixing(Index1M,$H124,TRUE,_xll.ohTrigger(RecalcTrigger,Trigger1M)),NA())</f>
        <v>4.5152734965138129E-3</v>
      </c>
      <c r="K124" s="52">
        <f>IFERROR(_xll.qlIndexFixing(ONIndex1M,I124,TRUE,_xll.ohTrigger(RecalcTrigger,Trigger1M)),NA())</f>
        <v>4.3544434554121381E-3</v>
      </c>
      <c r="L124" s="52">
        <f>IFERROR(_xll.qlIndexFixing(Index3M,H124,TRUE,_xll.ohTrigger(RecalcTrigger,Trigger3M)),NA())</f>
        <v>5.8262318169583667E-3</v>
      </c>
      <c r="M124" s="52">
        <f>IFERROR(_xll.qlIndexFixing(ONIndex3M,I124,TRUE,_xll.ohTrigger(RecalcTrigger,Trigger3M)),NA())</f>
        <v>5.1438490011435078E-3</v>
      </c>
      <c r="N124" s="52">
        <f>IFERROR(_xll.qlIndexFixing(Index6M,$H124,TRUE,_xll.ohTrigger(RecalcTrigger,Trigger6M)),NA())</f>
        <v>7.5615456999890487E-3</v>
      </c>
      <c r="O124" s="52">
        <f>IFERROR(_xll.qlIndexFixing(ONIndex6M,I124,TRUE,_xll.ohTrigger(RecalcTrigger,Trigger6M)),NA())</f>
        <v>6.1558564897534751E-3</v>
      </c>
      <c r="P124" s="52">
        <f>IFERROR(_xll.qlIndexFixing(Index1Y,$H124,TRUE,_xll.ohTrigger(RecalcTrigger,Trigger1Y)),NA())</f>
        <v>9.8928833495890295E-3</v>
      </c>
      <c r="Q124" s="52">
        <f>IFERROR(_xll.qlIndexFixing(ONIndex1Y,I124,TRUE,_xll.ohTrigger(RecalcTrigger,Trigger1Y)),NA())</f>
        <v>8.4122983157808306E-3</v>
      </c>
    </row>
    <row r="125" spans="2:17" x14ac:dyDescent="0.2">
      <c r="B125" s="46" t="s">
        <v>20</v>
      </c>
      <c r="D125" s="49">
        <f>_xll.qlCalendarAdvance(LocalCalendar,$D124,B125,"f",FALSE)</f>
        <v>42433</v>
      </c>
      <c r="E125" s="49">
        <f>_xll.qlInterestRateIndexValueDate(IndexON,D125)</f>
        <v>42433</v>
      </c>
      <c r="F125" s="52">
        <f>IFERROR(_xll.qlIndexFixing(IndexON,D125,TRUE,_xll.ohTrigger(RecalcTrigger,TriggerON)),NA())</f>
        <v>3.6059842512781159E-3</v>
      </c>
      <c r="H125" s="49">
        <f>_xll.qlCalendarAdvance(IborCalendar,$H124,B125,"f",FALSE)</f>
        <v>42429</v>
      </c>
      <c r="I125" s="49">
        <f>_xll.qlInterestRateIndexValueDate(Index1M,$H125)</f>
        <v>42431</v>
      </c>
      <c r="J125" s="52">
        <f>IFERROR(_xll.qlIndexFixing(Index1M,$H125,TRUE,_xll.ohTrigger(RecalcTrigger,Trigger1M)),NA())</f>
        <v>4.5373506837620425E-3</v>
      </c>
      <c r="K125" s="52">
        <f>IFERROR(_xll.qlIndexFixing(ONIndex1M,I125,TRUE,_xll.ohTrigger(RecalcTrigger,Trigger1M)),NA())</f>
        <v>4.3652931406423789E-3</v>
      </c>
      <c r="L125" s="52">
        <f>IFERROR(_xll.qlIndexFixing(Index3M,H125,TRUE,_xll.ohTrigger(RecalcTrigger,Trigger3M)),NA())</f>
        <v>5.8413194486710467E-3</v>
      </c>
      <c r="M125" s="52">
        <f>IFERROR(_xll.qlIndexFixing(ONIndex3M,I125,TRUE,_xll.ohTrigger(RecalcTrigger,Trigger3M)),NA())</f>
        <v>5.1577650824707888E-3</v>
      </c>
      <c r="N125" s="52">
        <f>IFERROR(_xll.qlIndexFixing(Index6M,$H125,TRUE,_xll.ohTrigger(RecalcTrigger,Trigger6M)),NA())</f>
        <v>7.5752088962512667E-3</v>
      </c>
      <c r="O125" s="52">
        <f>IFERROR(_xll.qlIndexFixing(ONIndex6M,I125,TRUE,_xll.ohTrigger(RecalcTrigger,Trigger6M)),NA())</f>
        <v>6.162141985157632E-3</v>
      </c>
      <c r="P125" s="52">
        <f>IFERROR(_xll.qlIndexFixing(Index1Y,$H125,TRUE,_xll.ohTrigger(RecalcTrigger,Trigger1Y)),NA())</f>
        <v>9.9104744779422403E-3</v>
      </c>
      <c r="Q125" s="52">
        <f>IFERROR(_xll.qlIndexFixing(ONIndex1Y,I125,TRUE,_xll.ohTrigger(RecalcTrigger,Trigger1Y)),NA())</f>
        <v>8.4111635298356191E-3</v>
      </c>
    </row>
    <row r="126" spans="2:17" x14ac:dyDescent="0.2">
      <c r="B126" s="46" t="s">
        <v>20</v>
      </c>
      <c r="D126" s="49">
        <f>_xll.qlCalendarAdvance(LocalCalendar,$D125,B126,"f",FALSE)</f>
        <v>42436</v>
      </c>
      <c r="E126" s="49">
        <f>_xll.qlInterestRateIndexValueDate(IndexON,D126)</f>
        <v>42436</v>
      </c>
      <c r="F126" s="52">
        <f>IFERROR(_xll.qlIndexFixing(IndexON,D126,TRUE,_xll.ohTrigger(RecalcTrigger,TriggerON)),NA())</f>
        <v>3.6249279819422497E-3</v>
      </c>
      <c r="H126" s="49">
        <f>_xll.qlCalendarAdvance(IborCalendar,$H125,B126,"f",FALSE)</f>
        <v>42430</v>
      </c>
      <c r="I126" s="49">
        <f>_xll.qlInterestRateIndexValueDate(Index1M,$H126)</f>
        <v>42432</v>
      </c>
      <c r="J126" s="52">
        <f>IFERROR(_xll.qlIndexFixing(Index1M,$H126,TRUE,_xll.ohTrigger(RecalcTrigger,Trigger1M)),NA())</f>
        <v>4.5426723983843509E-3</v>
      </c>
      <c r="K126" s="52">
        <f>IFERROR(_xll.qlIndexFixing(ONIndex1M,I126,TRUE,_xll.ohTrigger(RecalcTrigger,Trigger1M)),NA())</f>
        <v>4.3760695679928574E-3</v>
      </c>
      <c r="L126" s="52">
        <f>IFERROR(_xll.qlIndexFixing(Index3M,H126,TRUE,_xll.ohTrigger(RecalcTrigger,Trigger3M)),NA())</f>
        <v>5.8564234842845737E-3</v>
      </c>
      <c r="M126" s="52">
        <f>IFERROR(_xll.qlIndexFixing(ONIndex3M,I126,TRUE,_xll.ohTrigger(RecalcTrigger,Trigger3M)),NA())</f>
        <v>5.1717555996955156E-3</v>
      </c>
      <c r="N126" s="52">
        <f>IFERROR(_xll.qlIndexFixing(Index6M,$H126,TRUE,_xll.ohTrigger(RecalcTrigger,Trigger6M)),NA())</f>
        <v>7.6075322767161346E-3</v>
      </c>
      <c r="O126" s="52">
        <f>IFERROR(_xll.qlIndexFixing(ONIndex6M,I126,TRUE,_xll.ohTrigger(RecalcTrigger,Trigger6M)),NA())</f>
        <v>6.1681843007654891E-3</v>
      </c>
      <c r="P126" s="52">
        <f>IFERROR(_xll.qlIndexFixing(Index1Y,$H126,TRUE,_xll.ohTrigger(RecalcTrigger,Trigger1Y)),NA())</f>
        <v>9.9280458241399212E-3</v>
      </c>
      <c r="Q126" s="52">
        <f>IFERROR(_xll.qlIndexFixing(ONIndex1Y,I126,TRUE,_xll.ohTrigger(RecalcTrigger,Trigger1Y)),NA())</f>
        <v>8.4103541069868726E-3</v>
      </c>
    </row>
    <row r="127" spans="2:17" x14ac:dyDescent="0.2">
      <c r="B127" s="46" t="s">
        <v>20</v>
      </c>
      <c r="D127" s="49">
        <f>_xll.qlCalendarAdvance(LocalCalendar,$D126,B127,"f",FALSE)</f>
        <v>42437</v>
      </c>
      <c r="E127" s="49">
        <f>_xll.qlInterestRateIndexValueDate(IndexON,D127)</f>
        <v>42437</v>
      </c>
      <c r="F127" s="52">
        <f>IFERROR(_xll.qlIndexFixing(IndexON,D127,TRUE,_xll.ohTrigger(RecalcTrigger,TriggerON)),NA())</f>
        <v>3.6345252974445685E-3</v>
      </c>
      <c r="H127" s="49">
        <f>_xll.qlCalendarAdvance(IborCalendar,$H126,B127,"f",FALSE)</f>
        <v>42431</v>
      </c>
      <c r="I127" s="49">
        <f>_xll.qlInterestRateIndexValueDate(Index1M,$H127)</f>
        <v>42433</v>
      </c>
      <c r="J127" s="52">
        <f>IFERROR(_xll.qlIndexFixing(Index1M,$H127,TRUE,_xll.ohTrigger(RecalcTrigger,Trigger1M)),NA())</f>
        <v>4.5479913989939884E-3</v>
      </c>
      <c r="K127" s="52">
        <f>IFERROR(_xll.qlIndexFixing(ONIndex1M,I127,TRUE,_xll.ohTrigger(RecalcTrigger,Trigger1M)),NA())</f>
        <v>4.3974319434614273E-3</v>
      </c>
      <c r="L127" s="52">
        <f>IFERROR(_xll.qlIndexFixing(Index3M,H127,TRUE,_xll.ohTrigger(RecalcTrigger,Trigger3M)),NA())</f>
        <v>5.8869102431109146E-3</v>
      </c>
      <c r="M127" s="52">
        <f>IFERROR(_xll.qlIndexFixing(ONIndex3M,I127,TRUE,_xll.ohTrigger(RecalcTrigger,Trigger3M)),NA())</f>
        <v>5.200059864947093E-3</v>
      </c>
      <c r="N127" s="52">
        <f>IFERROR(_xll.qlIndexFixing(Index6M,$H127,TRUE,_xll.ohTrigger(RecalcTrigger,Trigger6M)),NA())</f>
        <v>7.6151402300601353E-3</v>
      </c>
      <c r="O127" s="52">
        <f>IFERROR(_xll.qlIndexFixing(ONIndex6M,I127,TRUE,_xll.ohTrigger(RecalcTrigger,Trigger6M)),NA())</f>
        <v>6.1795644048512344E-3</v>
      </c>
      <c r="P127" s="52">
        <f>IFERROR(_xll.qlIndexFixing(Index1Y,$H127,TRUE,_xll.ohTrigger(RecalcTrigger,Trigger1Y)),NA())</f>
        <v>9.9724868088346113E-3</v>
      </c>
      <c r="Q127" s="52">
        <f>IFERROR(_xll.qlIndexFixing(ONIndex1Y,I127,TRUE,_xll.ohTrigger(RecalcTrigger,Trigger1Y)),NA())</f>
        <v>8.4100162645661669E-3</v>
      </c>
    </row>
    <row r="128" spans="2:17" x14ac:dyDescent="0.2">
      <c r="B128" s="46" t="s">
        <v>20</v>
      </c>
      <c r="D128" s="49">
        <f>_xll.qlCalendarAdvance(LocalCalendar,$D127,B128,"f",FALSE)</f>
        <v>42438</v>
      </c>
      <c r="E128" s="49">
        <f>_xll.qlInterestRateIndexValueDate(IndexON,D128)</f>
        <v>42438</v>
      </c>
      <c r="F128" s="52">
        <f>IFERROR(_xll.qlIndexFixing(IndexON,D128,TRUE,_xll.ohTrigger(RecalcTrigger,TriggerON)),NA())</f>
        <v>3.6441870472447846E-3</v>
      </c>
      <c r="H128" s="49">
        <f>_xll.qlCalendarAdvance(IborCalendar,$H127,B128,"f",FALSE)</f>
        <v>42432</v>
      </c>
      <c r="I128" s="49">
        <f>_xll.qlInterestRateIndexValueDate(Index1M,$H128)</f>
        <v>42436</v>
      </c>
      <c r="J128" s="52">
        <f>IFERROR(_xll.qlIndexFixing(Index1M,$H128,TRUE,_xll.ohTrigger(RecalcTrigger,Trigger1M)),NA())</f>
        <v>4.5810464575733335E-3</v>
      </c>
      <c r="K128" s="52">
        <f>IFERROR(_xll.qlIndexFixing(ONIndex1M,I128,TRUE,_xll.ohTrigger(RecalcTrigger,Trigger1M)),NA())</f>
        <v>4.4184426981175307E-3</v>
      </c>
      <c r="L128" s="52">
        <f>IFERROR(_xll.qlIndexFixing(Index3M,H128,TRUE,_xll.ohTrigger(RecalcTrigger,Trigger3M)),NA())</f>
        <v>5.9169887462354308E-3</v>
      </c>
      <c r="M128" s="52">
        <f>IFERROR(_xll.qlIndexFixing(ONIndex3M,I128,TRUE,_xll.ohTrigger(RecalcTrigger,Trigger3M)),NA())</f>
        <v>5.2284620283682415E-3</v>
      </c>
      <c r="N128" s="52">
        <f>IFERROR(_xll.qlIndexFixing(Index6M,$H128,TRUE,_xll.ohTrigger(RecalcTrigger,Trigger6M)),NA())</f>
        <v>7.6445261672383148E-3</v>
      </c>
      <c r="O128" s="52">
        <f>IFERROR(_xll.qlIndexFixing(ONIndex6M,I128,TRUE,_xll.ohTrigger(RecalcTrigger,Trigger6M)),NA())</f>
        <v>6.1899217657135353E-3</v>
      </c>
      <c r="P128" s="52">
        <f>IFERROR(_xll.qlIndexFixing(Index1Y,$H128,TRUE,_xll.ohTrigger(RecalcTrigger,Trigger1Y)),NA())</f>
        <v>9.9980164060612838E-3</v>
      </c>
      <c r="Q128" s="52">
        <f>IFERROR(_xll.qlIndexFixing(ONIndex1Y,I128,TRUE,_xll.ohTrigger(RecalcTrigger,Trigger1Y)),NA())</f>
        <v>8.4103700454374319E-3</v>
      </c>
    </row>
    <row r="129" spans="2:17" x14ac:dyDescent="0.2">
      <c r="B129" s="46" t="s">
        <v>20</v>
      </c>
      <c r="D129" s="49">
        <f>_xll.qlCalendarAdvance(LocalCalendar,$D128,B129,"f",FALSE)</f>
        <v>42439</v>
      </c>
      <c r="E129" s="49">
        <f>_xll.qlInterestRateIndexValueDate(IndexON,D129)</f>
        <v>42439</v>
      </c>
      <c r="F129" s="52">
        <f>IFERROR(_xll.qlIndexFixing(IndexON,D129,TRUE,_xll.ohTrigger(RecalcTrigger,TriggerON)),NA())</f>
        <v>3.6539574191962743E-3</v>
      </c>
      <c r="H129" s="49">
        <f>_xll.qlCalendarAdvance(IborCalendar,$H128,B129,"f",FALSE)</f>
        <v>42433</v>
      </c>
      <c r="I129" s="49">
        <f>_xll.qlInterestRateIndexValueDate(Index1M,$H129)</f>
        <v>42437</v>
      </c>
      <c r="J129" s="52">
        <f>IFERROR(_xll.qlIndexFixing(Index1M,$H129,TRUE,_xll.ohTrigger(RecalcTrigger,Trigger1M)),NA())</f>
        <v>4.5921604055855535E-3</v>
      </c>
      <c r="K129" s="52">
        <f>IFERROR(_xll.qlIndexFixing(ONIndex1M,I129,TRUE,_xll.ohTrigger(RecalcTrigger,Trigger1M)),NA())</f>
        <v>4.4288528358293888E-3</v>
      </c>
      <c r="L129" s="52">
        <f>IFERROR(_xll.qlIndexFixing(Index3M,H129,TRUE,_xll.ohTrigger(RecalcTrigger,Trigger3M)),NA())</f>
        <v>5.9321636116223091E-3</v>
      </c>
      <c r="M129" s="52">
        <f>IFERROR(_xll.qlIndexFixing(ONIndex3M,I129,TRUE,_xll.ohTrigger(RecalcTrigger,Trigger3M)),NA())</f>
        <v>5.2428247255598137E-3</v>
      </c>
      <c r="N129" s="52">
        <f>IFERROR(_xll.qlIndexFixing(Index6M,$H129,TRUE,_xll.ohTrigger(RecalcTrigger,Trigger6M)),NA())</f>
        <v>7.6586252590271639E-3</v>
      </c>
      <c r="O129" s="52">
        <f>IFERROR(_xll.qlIndexFixing(ONIndex6M,I129,TRUE,_xll.ohTrigger(RecalcTrigger,Trigger6M)),NA())</f>
        <v>6.1947481824997652E-3</v>
      </c>
      <c r="P129" s="52">
        <f>IFERROR(_xll.qlIndexFixing(Index1Y,$H129,TRUE,_xll.ohTrigger(RecalcTrigger,Trigger1Y)),NA())</f>
        <v>1.001540110192542E-2</v>
      </c>
      <c r="Q129" s="52">
        <f>IFERROR(_xll.qlIndexFixing(ONIndex1Y,I129,TRUE,_xll.ohTrigger(RecalcTrigger,Trigger1Y)),NA())</f>
        <v>8.4111874375913942E-3</v>
      </c>
    </row>
    <row r="130" spans="2:17" x14ac:dyDescent="0.2">
      <c r="B130" s="46" t="s">
        <v>20</v>
      </c>
      <c r="D130" s="49">
        <f>_xll.qlCalendarAdvance(LocalCalendar,$D129,B130,"f",FALSE)</f>
        <v>42440</v>
      </c>
      <c r="E130" s="49">
        <f>_xll.qlInterestRateIndexValueDate(IndexON,D130)</f>
        <v>42440</v>
      </c>
      <c r="F130" s="52">
        <f>IFERROR(_xll.qlIndexFixing(IndexON,D130,TRUE,_xll.ohTrigger(RecalcTrigger,TriggerON)),NA())</f>
        <v>3.6745458318776514E-3</v>
      </c>
      <c r="H130" s="49">
        <f>_xll.qlCalendarAdvance(IborCalendar,$H129,B130,"f",FALSE)</f>
        <v>42436</v>
      </c>
      <c r="I130" s="49">
        <f>_xll.qlInterestRateIndexValueDate(Index1M,$H130)</f>
        <v>42438</v>
      </c>
      <c r="J130" s="52">
        <f>IFERROR(_xll.qlIndexFixing(Index1M,$H130,TRUE,_xll.ohTrigger(RecalcTrigger,Trigger1M)),NA())</f>
        <v>4.6149582175916944E-3</v>
      </c>
      <c r="K130" s="52">
        <f>IFERROR(_xll.qlIndexFixing(ONIndex1M,I130,TRUE,_xll.ohTrigger(RecalcTrigger,Trigger1M)),NA())</f>
        <v>4.4391897155815485E-3</v>
      </c>
      <c r="L130" s="52">
        <f>IFERROR(_xll.qlIndexFixing(Index3M,H130,TRUE,_xll.ohTrigger(RecalcTrigger,Trigger3M)),NA())</f>
        <v>5.9473504049400031E-3</v>
      </c>
      <c r="M130" s="52">
        <f>IFERROR(_xll.qlIndexFixing(ONIndex3M,I130,TRUE,_xll.ohTrigger(RecalcTrigger,Trigger3M)),NA())</f>
        <v>5.2572618586488318E-3</v>
      </c>
      <c r="N130" s="52">
        <f>IFERROR(_xll.qlIndexFixing(Index6M,$H130,TRUE,_xll.ohTrigger(RecalcTrigger,Trigger6M)),NA())</f>
        <v>7.6728146906099191E-3</v>
      </c>
      <c r="O130" s="52">
        <f>IFERROR(_xll.qlIndexFixing(ONIndex6M,I130,TRUE,_xll.ohTrigger(RecalcTrigger,Trigger6M)),NA())</f>
        <v>6.1993314195696314E-3</v>
      </c>
      <c r="P130" s="52">
        <f>IFERROR(_xll.qlIndexFixing(Index1Y,$H130,TRUE,_xll.ohTrigger(RecalcTrigger,Trigger1Y)),NA())</f>
        <v>1.0032730916967476E-2</v>
      </c>
      <c r="Q130" s="52">
        <f>IFERROR(_xll.qlIndexFixing(ONIndex1Y,I130,TRUE,_xll.ohTrigger(RecalcTrigger,Trigger1Y)),NA())</f>
        <v>8.4123301926819494E-3</v>
      </c>
    </row>
    <row r="131" spans="2:17" x14ac:dyDescent="0.2">
      <c r="B131" s="46" t="s">
        <v>20</v>
      </c>
      <c r="D131" s="49">
        <f>_xll.qlCalendarAdvance(LocalCalendar,$D130,B131,"f",FALSE)</f>
        <v>42443</v>
      </c>
      <c r="E131" s="49">
        <f>_xll.qlInterestRateIndexValueDate(IndexON,D131)</f>
        <v>42443</v>
      </c>
      <c r="F131" s="52">
        <f>IFERROR(_xll.qlIndexFixing(IndexON,D131,TRUE,_xll.ohTrigger(RecalcTrigger,TriggerON)),NA())</f>
        <v>3.6961577721683625E-3</v>
      </c>
      <c r="H131" s="49">
        <f>_xll.qlCalendarAdvance(IborCalendar,$H130,B131,"f",FALSE)</f>
        <v>42437</v>
      </c>
      <c r="I131" s="49">
        <f>_xll.qlInterestRateIndexValueDate(Index1M,$H131)</f>
        <v>42439</v>
      </c>
      <c r="J131" s="52">
        <f>IFERROR(_xll.qlIndexFixing(Index1M,$H131,TRUE,_xll.ohTrigger(RecalcTrigger,Trigger1M)),NA())</f>
        <v>4.6203940088218598E-3</v>
      </c>
      <c r="K131" s="52">
        <f>IFERROR(_xll.qlIndexFixing(ONIndex1M,I131,TRUE,_xll.ohTrigger(RecalcTrigger,Trigger1M)),NA())</f>
        <v>4.4494762144342559E-3</v>
      </c>
      <c r="L131" s="52">
        <f>IFERROR(_xll.qlIndexFixing(Index3M,H131,TRUE,_xll.ohTrigger(RecalcTrigger,Trigger3M)),NA())</f>
        <v>5.9625483801513694E-3</v>
      </c>
      <c r="M131" s="52">
        <f>IFERROR(_xll.qlIndexFixing(ONIndex3M,I131,TRUE,_xll.ohTrigger(RecalcTrigger,Trigger3M)),NA())</f>
        <v>5.2717734277951678E-3</v>
      </c>
      <c r="N131" s="52">
        <f>IFERROR(_xll.qlIndexFixing(Index6M,$H131,TRUE,_xll.ohTrigger(RecalcTrigger,Trigger6M)),NA())</f>
        <v>7.6999999999997314E-3</v>
      </c>
      <c r="O131" s="52">
        <f>IFERROR(_xll.qlIndexFixing(ONIndex6M,I131,TRUE,_xll.ohTrigger(RecalcTrigger,Trigger6M)),NA())</f>
        <v>6.203907346087334E-3</v>
      </c>
      <c r="P131" s="52">
        <f>IFERROR(_xll.qlIndexFixing(Index1Y,$H131,TRUE,_xll.ohTrigger(RecalcTrigger,Trigger1Y)),NA())</f>
        <v>1.0049999999999866E-2</v>
      </c>
      <c r="Q131" s="52">
        <f>IFERROR(_xll.qlIndexFixing(ONIndex1Y,I131,TRUE,_xll.ohTrigger(RecalcTrigger,Trigger1Y)),NA())</f>
        <v>8.4137383063875859E-3</v>
      </c>
    </row>
    <row r="132" spans="2:17" x14ac:dyDescent="0.2">
      <c r="B132" s="46" t="s">
        <v>20</v>
      </c>
      <c r="D132" s="49">
        <f>_xll.qlCalendarAdvance(LocalCalendar,$D131,B132,"f",FALSE)</f>
        <v>42444</v>
      </c>
      <c r="E132" s="49">
        <f>_xll.qlInterestRateIndexValueDate(IndexON,D132)</f>
        <v>42444</v>
      </c>
      <c r="F132" s="52">
        <f>IFERROR(_xll.qlIndexFixing(IndexON,D132,TRUE,_xll.ohTrigger(RecalcTrigger,TriggerON)),NA())</f>
        <v>3.7075317647161654E-3</v>
      </c>
      <c r="H132" s="49">
        <f>_xll.qlCalendarAdvance(IborCalendar,$H131,B132,"f",FALSE)</f>
        <v>42438</v>
      </c>
      <c r="I132" s="49">
        <f>_xll.qlInterestRateIndexValueDate(Index1M,$H132)</f>
        <v>42440</v>
      </c>
      <c r="J132" s="52">
        <f>IFERROR(_xll.qlIndexFixing(Index1M,$H132,TRUE,_xll.ohTrigger(RecalcTrigger,Trigger1M)),NA())</f>
        <v>4.6258503121403777E-3</v>
      </c>
      <c r="K132" s="52">
        <f>IFERROR(_xll.qlIndexFixing(ONIndex1M,I132,TRUE,_xll.ohTrigger(RecalcTrigger,Trigger1M)),NA())</f>
        <v>4.4702723141831768E-3</v>
      </c>
      <c r="L132" s="52">
        <f>IFERROR(_xll.qlIndexFixing(Index3M,H132,TRUE,_xll.ohTrigger(RecalcTrigger,Trigger3M)),NA())</f>
        <v>5.9931733150262786E-3</v>
      </c>
      <c r="M132" s="52">
        <f>IFERROR(_xll.qlIndexFixing(ONIndex3M,I132,TRUE,_xll.ohTrigger(RecalcTrigger,Trigger3M)),NA())</f>
        <v>5.3011227447985476E-3</v>
      </c>
      <c r="N132" s="52">
        <f>IFERROR(_xll.qlIndexFixing(Index6M,$H132,TRUE,_xll.ohTrigger(RecalcTrigger,Trigger6M)),NA())</f>
        <v>7.7079541555587485E-3</v>
      </c>
      <c r="O132" s="52">
        <f>IFERROR(_xll.qlIndexFixing(ONIndex6M,I132,TRUE,_xll.ohTrigger(RecalcTrigger,Trigger6M)),NA())</f>
        <v>6.2166015956588438E-3</v>
      </c>
      <c r="P132" s="52">
        <f>IFERROR(_xll.qlIndexFixing(Index1Y,$H132,TRUE,_xll.ohTrigger(RecalcTrigger,Trigger1Y)),NA())</f>
        <v>1.0092705478241338E-2</v>
      </c>
      <c r="Q132" s="52">
        <f>IFERROR(_xll.qlIndexFixing(ONIndex1Y,I132,TRUE,_xll.ohTrigger(RecalcTrigger,Trigger1Y)),NA())</f>
        <v>8.4167557705061569E-3</v>
      </c>
    </row>
    <row r="133" spans="2:17" x14ac:dyDescent="0.2">
      <c r="B133" s="46" t="s">
        <v>20</v>
      </c>
      <c r="D133" s="49">
        <f>_xll.qlCalendarAdvance(LocalCalendar,$D132,B133,"f",FALSE)</f>
        <v>42445</v>
      </c>
      <c r="E133" s="49">
        <f>_xll.qlInterestRateIndexValueDate(IndexON,D133)</f>
        <v>42445</v>
      </c>
      <c r="F133" s="52">
        <f>IFERROR(_xll.qlIndexFixing(IndexON,D133,TRUE,_xll.ohTrigger(RecalcTrigger,TriggerON)),NA())</f>
        <v>3.7192353190018679E-3</v>
      </c>
      <c r="H133" s="49">
        <f>_xll.qlCalendarAdvance(IborCalendar,$H132,B133,"f",FALSE)</f>
        <v>42439</v>
      </c>
      <c r="I133" s="49">
        <f>_xll.qlInterestRateIndexValueDate(Index1M,$H133)</f>
        <v>42443</v>
      </c>
      <c r="J133" s="52">
        <f>IFERROR(_xll.qlIndexFixing(Index1M,$H133,TRUE,_xll.ohTrigger(RecalcTrigger,Trigger1M)),NA())</f>
        <v>4.6601106718586176E-3</v>
      </c>
      <c r="K133" s="52">
        <f>IFERROR(_xll.qlIndexFixing(ONIndex1M,I133,TRUE,_xll.ohTrigger(RecalcTrigger,Trigger1M)),NA())</f>
        <v>4.4911707461814387E-3</v>
      </c>
      <c r="L133" s="52">
        <f>IFERROR(_xll.qlIndexFixing(Index3M,H133,TRUE,_xll.ohTrigger(RecalcTrigger,Trigger3M)),NA())</f>
        <v>6.0234371788526614E-3</v>
      </c>
      <c r="M133" s="52">
        <f>IFERROR(_xll.qlIndexFixing(ONIndex3M,I133,TRUE,_xll.ohTrigger(RecalcTrigger,Trigger3M)),NA())</f>
        <v>5.3305640645540109E-3</v>
      </c>
      <c r="N133" s="52">
        <f>IFERROR(_xll.qlIndexFixing(Index6M,$H133,TRUE,_xll.ohTrigger(RecalcTrigger,Trigger6M)),NA())</f>
        <v>7.7452104826020414E-3</v>
      </c>
      <c r="O133" s="52">
        <f>IFERROR(_xll.qlIndexFixing(ONIndex6M,I133,TRUE,_xll.ohTrigger(RecalcTrigger,Trigger6M)),NA())</f>
        <v>6.2329879389810827E-3</v>
      </c>
      <c r="P133" s="52">
        <f>IFERROR(_xll.qlIndexFixing(Index1Y,$H133,TRUE,_xll.ohTrigger(RecalcTrigger,Trigger1Y)),NA())</f>
        <v>1.0118438346168157E-2</v>
      </c>
      <c r="Q133" s="52">
        <f>IFERROR(_xll.qlIndexFixing(ONIndex1Y,I133,TRUE,_xll.ohTrigger(RecalcTrigger,Trigger1Y)),NA())</f>
        <v>8.4192641373803667E-3</v>
      </c>
    </row>
    <row r="134" spans="2:17" x14ac:dyDescent="0.2">
      <c r="B134" s="46" t="s">
        <v>20</v>
      </c>
      <c r="D134" s="49">
        <f>_xll.qlCalendarAdvance(LocalCalendar,$D133,B134,"f",FALSE)</f>
        <v>42446</v>
      </c>
      <c r="E134" s="49">
        <f>_xll.qlInterestRateIndexValueDate(IndexON,D134)</f>
        <v>42446</v>
      </c>
      <c r="F134" s="52">
        <f>IFERROR(_xll.qlIndexFixing(IndexON,D134,TRUE,_xll.ohTrigger(RecalcTrigger,TriggerON)),NA())</f>
        <v>3.7312684350254699E-3</v>
      </c>
      <c r="H134" s="49">
        <f>_xll.qlCalendarAdvance(IborCalendar,$H133,B134,"f",FALSE)</f>
        <v>42440</v>
      </c>
      <c r="I134" s="49">
        <f>_xll.qlInterestRateIndexValueDate(Index1M,$H134)</f>
        <v>42444</v>
      </c>
      <c r="J134" s="52">
        <f>IFERROR(_xll.qlIndexFixing(Index1M,$H134,TRUE,_xll.ohTrigger(RecalcTrigger,Trigger1M)),NA())</f>
        <v>4.671658872460854E-3</v>
      </c>
      <c r="K134" s="52">
        <f>IFERROR(_xll.qlIndexFixing(ONIndex1M,I134,TRUE,_xll.ohTrigger(RecalcTrigger,Trigger1M)),NA())</f>
        <v>4.501754390302537E-3</v>
      </c>
      <c r="L134" s="52">
        <f>IFERROR(_xll.qlIndexFixing(Index3M,H134,TRUE,_xll.ohTrigger(RecalcTrigger,Trigger3M)),NA())</f>
        <v>6.0386798726137607E-3</v>
      </c>
      <c r="M134" s="52">
        <f>IFERROR(_xll.qlIndexFixing(ONIndex3M,I134,TRUE,_xll.ohTrigger(RecalcTrigger,Trigger3M)),NA())</f>
        <v>5.3454478138270645E-3</v>
      </c>
      <c r="N134" s="52">
        <f>IFERROR(_xll.qlIndexFixing(Index6M,$H134,TRUE,_xll.ohTrigger(RecalcTrigger,Trigger6M)),NA())</f>
        <v>7.7599671744652838E-3</v>
      </c>
      <c r="O134" s="52">
        <f>IFERROR(_xll.qlIndexFixing(ONIndex6M,I134,TRUE,_xll.ohTrigger(RecalcTrigger,Trigger6M)),NA())</f>
        <v>6.2431881786739751E-3</v>
      </c>
      <c r="P134" s="52">
        <f>IFERROR(_xll.qlIndexFixing(Index1Y,$H134,TRUE,_xll.ohTrigger(RecalcTrigger,Trigger1Y)),NA())</f>
        <v>1.0135398313479909E-2</v>
      </c>
      <c r="Q134" s="52">
        <f>IFERROR(_xll.qlIndexFixing(ONIndex1Y,I134,TRUE,_xll.ohTrigger(RecalcTrigger,Trigger1Y)),NA())</f>
        <v>8.4205589346897369E-3</v>
      </c>
    </row>
    <row r="135" spans="2:17" x14ac:dyDescent="0.2">
      <c r="B135" s="46" t="s">
        <v>20</v>
      </c>
      <c r="D135" s="49">
        <f>_xll.qlCalendarAdvance(LocalCalendar,$D134,B135,"f",FALSE)</f>
        <v>42447</v>
      </c>
      <c r="E135" s="49">
        <f>_xll.qlInterestRateIndexValueDate(IndexON,D135)</f>
        <v>42447</v>
      </c>
      <c r="F135" s="52">
        <f>IFERROR(_xll.qlIndexFixing(IndexON,D135,TRUE,_xll.ohTrigger(RecalcTrigger,TriggerON)),NA())</f>
        <v>3.7564724032446151E-3</v>
      </c>
      <c r="H135" s="49">
        <f>_xll.qlCalendarAdvance(IborCalendar,$H134,B135,"f",FALSE)</f>
        <v>42443</v>
      </c>
      <c r="I135" s="49">
        <f>_xll.qlInterestRateIndexValueDate(Index1M,$H135)</f>
        <v>42445</v>
      </c>
      <c r="J135" s="52">
        <f>IFERROR(_xll.qlIndexFixing(Index1M,$H135,TRUE,_xll.ohTrigger(RecalcTrigger,Trigger1M)),NA())</f>
        <v>4.6953501156441688E-3</v>
      </c>
      <c r="K135" s="52">
        <f>IFERROR(_xll.qlIndexFixing(ONIndex1M,I135,TRUE,_xll.ohTrigger(RecalcTrigger,Trigger1M)),NA())</f>
        <v>4.5124020389053499E-3</v>
      </c>
      <c r="L135" s="52">
        <f>IFERROR(_xll.qlIndexFixing(Index3M,H135,TRUE,_xll.ohTrigger(RecalcTrigger,Trigger3M)),NA())</f>
        <v>6.0539292718197546E-3</v>
      </c>
      <c r="M135" s="52">
        <f>IFERROR(_xll.qlIndexFixing(ONIndex3M,I135,TRUE,_xll.ohTrigger(RecalcTrigger,Trigger3M)),NA())</f>
        <v>5.3603945751756754E-3</v>
      </c>
      <c r="N135" s="52">
        <f>IFERROR(_xll.qlIndexFixing(Index6M,$H135,TRUE,_xll.ohTrigger(RecalcTrigger,Trigger6M)),NA())</f>
        <v>7.7748086802483267E-3</v>
      </c>
      <c r="O135" s="52">
        <f>IFERROR(_xll.qlIndexFixing(ONIndex6M,I135,TRUE,_xll.ohTrigger(RecalcTrigger,Trigger6M)),NA())</f>
        <v>6.2545604549146816E-3</v>
      </c>
      <c r="P135" s="52">
        <f>IFERROR(_xll.qlIndexFixing(Index1Y,$H135,TRUE,_xll.ohTrigger(RecalcTrigger,Trigger1Y)),NA())</f>
        <v>1.0152302924356609E-2</v>
      </c>
      <c r="Q135" s="52">
        <f>IFERROR(_xll.qlIndexFixing(ONIndex1Y,I135,TRUE,_xll.ohTrigger(RecalcTrigger,Trigger1Y)),NA())</f>
        <v>8.4218190678075899E-3</v>
      </c>
    </row>
    <row r="136" spans="2:17" x14ac:dyDescent="0.2">
      <c r="B136" s="46" t="s">
        <v>20</v>
      </c>
      <c r="D136" s="49">
        <f>_xll.qlCalendarAdvance(LocalCalendar,$D135,B136,"f",FALSE)</f>
        <v>42450</v>
      </c>
      <c r="E136" s="49">
        <f>_xll.qlInterestRateIndexValueDate(IndexON,D136)</f>
        <v>42450</v>
      </c>
      <c r="F136" s="52">
        <f>IFERROR(_xll.qlIndexFixing(IndexON,D136,TRUE,_xll.ohTrigger(RecalcTrigger,TriggerON)),NA())</f>
        <v>3.7826965178577865E-3</v>
      </c>
      <c r="H136" s="49">
        <f>_xll.qlCalendarAdvance(IborCalendar,$H135,B136,"f",FALSE)</f>
        <v>42444</v>
      </c>
      <c r="I136" s="49">
        <f>_xll.qlInterestRateIndexValueDate(Index1M,$H136)</f>
        <v>42446</v>
      </c>
      <c r="J136" s="52">
        <f>IFERROR(_xll.qlIndexFixing(Index1M,$H136,TRUE,_xll.ohTrigger(RecalcTrigger,Trigger1M)),NA())</f>
        <v>4.7010083184870211E-3</v>
      </c>
      <c r="K136" s="52">
        <f>IFERROR(_xll.qlIndexFixing(ONIndex1M,I136,TRUE,_xll.ohTrigger(RecalcTrigger,Trigger1M)),NA())</f>
        <v>4.5231136920698134E-3</v>
      </c>
      <c r="L136" s="52">
        <f>IFERROR(_xll.qlIndexFixing(Index3M,H136,TRUE,_xll.ohTrigger(RecalcTrigger,Trigger3M)),NA())</f>
        <v>6.0691847811546731E-3</v>
      </c>
      <c r="M136" s="52">
        <f>IFERROR(_xll.qlIndexFixing(ONIndex3M,I136,TRUE,_xll.ohTrigger(RecalcTrigger,Trigger3M)),NA())</f>
        <v>5.375358652113249E-3</v>
      </c>
      <c r="N136" s="52">
        <f>IFERROR(_xll.qlIndexFixing(Index6M,$H136,TRUE,_xll.ohTrigger(RecalcTrigger,Trigger6M)),NA())</f>
        <v>7.8034559705918109E-3</v>
      </c>
      <c r="O136" s="52">
        <f>IFERROR(_xll.qlIndexFixing(ONIndex6M,I136,TRUE,_xll.ohTrigger(RecalcTrigger,Trigger6M)),NA())</f>
        <v>6.2671047681828185E-3</v>
      </c>
      <c r="P136" s="52">
        <f>IFERROR(_xll.qlIndexFixing(Index1Y,$H136,TRUE,_xll.ohTrigger(RecalcTrigger,Trigger1Y)),NA())</f>
        <v>1.0169154424712836E-2</v>
      </c>
      <c r="Q136" s="52">
        <f>IFERROR(_xll.qlIndexFixing(ONIndex1Y,I136,TRUE,_xll.ohTrigger(RecalcTrigger,Trigger1Y)),NA())</f>
        <v>8.4230445367339257E-3</v>
      </c>
    </row>
    <row r="137" spans="2:17" x14ac:dyDescent="0.2">
      <c r="B137" s="46" t="s">
        <v>20</v>
      </c>
      <c r="D137" s="49">
        <f>_xll.qlCalendarAdvance(LocalCalendar,$D136,B137,"f",FALSE)</f>
        <v>42451</v>
      </c>
      <c r="E137" s="49">
        <f>_xll.qlInterestRateIndexValueDate(IndexON,D137)</f>
        <v>42451</v>
      </c>
      <c r="F137" s="52">
        <f>IFERROR(_xll.qlIndexFixing(IndexON,D137,TRUE,_xll.ohTrigger(RecalcTrigger,TriggerON)),NA())</f>
        <v>3.7963774434501829E-3</v>
      </c>
      <c r="H137" s="49">
        <f>_xll.qlCalendarAdvance(IborCalendar,$H136,B137,"f",FALSE)</f>
        <v>42445</v>
      </c>
      <c r="I137" s="49">
        <f>_xll.qlInterestRateIndexValueDate(Index1M,$H137)</f>
        <v>42447</v>
      </c>
      <c r="J137" s="52">
        <f>IFERROR(_xll.qlIndexFixing(Index1M,$H137,TRUE,_xll.ohTrigger(RecalcTrigger,Trigger1M)),NA())</f>
        <v>4.7066877190351806E-3</v>
      </c>
      <c r="K137" s="52">
        <f>IFERROR(_xll.qlIndexFixing(ONIndex1M,I137,TRUE,_xll.ohTrigger(RecalcTrigger,Trigger1M)),NA())</f>
        <v>4.544807721069688E-3</v>
      </c>
      <c r="L137" s="52">
        <f>IFERROR(_xll.qlIndexFixing(Index3M,H137,TRUE,_xll.ohTrigger(RecalcTrigger,Trigger3M)),NA())</f>
        <v>6.0999100072981925E-3</v>
      </c>
      <c r="M137" s="52">
        <f>IFERROR(_xll.qlIndexFixing(ONIndex3M,I137,TRUE,_xll.ohTrigger(RecalcTrigger,Trigger3M)),NA())</f>
        <v>5.4053876039716897E-3</v>
      </c>
      <c r="N137" s="52">
        <f>IFERROR(_xll.qlIndexFixing(Index6M,$H137,TRUE,_xll.ohTrigger(RecalcTrigger,Trigger6M)),NA())</f>
        <v>7.8116245820477699E-3</v>
      </c>
      <c r="O137" s="52">
        <f>IFERROR(_xll.qlIndexFixing(ONIndex6M,I137,TRUE,_xll.ohTrigger(RecalcTrigger,Trigger6M)),NA())</f>
        <v>6.2962102986485746E-3</v>
      </c>
      <c r="P137" s="52">
        <f>IFERROR(_xll.qlIndexFixing(Index1Y,$H137,TRUE,_xll.ohTrigger(RecalcTrigger,Trigger1Y)),NA())</f>
        <v>1.0210109142299459E-2</v>
      </c>
      <c r="Q137" s="52">
        <f>IFERROR(_xll.qlIndexFixing(ONIndex1Y,I137,TRUE,_xll.ohTrigger(RecalcTrigger,Trigger1Y)),NA())</f>
        <v>8.4255771152808023E-3</v>
      </c>
    </row>
    <row r="138" spans="2:17" x14ac:dyDescent="0.2">
      <c r="B138" s="46" t="s">
        <v>20</v>
      </c>
      <c r="D138" s="49">
        <f>_xll.qlCalendarAdvance(LocalCalendar,$D137,B138,"f",FALSE)</f>
        <v>42452</v>
      </c>
      <c r="E138" s="49">
        <f>_xll.qlInterestRateIndexValueDate(IndexON,D138)</f>
        <v>42452</v>
      </c>
      <c r="F138" s="52">
        <f>IFERROR(_xll.qlIndexFixing(IndexON,D138,TRUE,_xll.ohTrigger(RecalcTrigger,TriggerON)),NA())</f>
        <v>3.8103879310202871E-3</v>
      </c>
      <c r="H138" s="49">
        <f>_xll.qlCalendarAdvance(IborCalendar,$H137,B138,"f",FALSE)</f>
        <v>42446</v>
      </c>
      <c r="I138" s="49">
        <f>_xll.qlInterestRateIndexValueDate(Index1M,$H138)</f>
        <v>42450</v>
      </c>
      <c r="J138" s="52">
        <f>IFERROR(_xll.qlIndexFixing(Index1M,$H138,TRUE,_xll.ohTrigger(RecalcTrigger,Trigger1M)),NA())</f>
        <v>4.742292936823489E-3</v>
      </c>
      <c r="K138" s="52">
        <f>IFERROR(_xll.qlIndexFixing(ONIndex1M,I138,TRUE,_xll.ohTrigger(RecalcTrigger,Trigger1M)),NA())</f>
        <v>4.5666003495448138E-3</v>
      </c>
      <c r="L138" s="52">
        <f>IFERROR(_xll.qlIndexFixing(Index3M,H138,TRUE,_xll.ohTrigger(RecalcTrigger,Trigger3M)),NA())</f>
        <v>6.1302695854329511E-3</v>
      </c>
      <c r="M138" s="52">
        <f>IFERROR(_xll.qlIndexFixing(ONIndex3M,I138,TRUE,_xll.ohTrigger(RecalcTrigger,Trigger3M)),NA())</f>
        <v>5.4352738754559482E-3</v>
      </c>
      <c r="N138" s="52">
        <f>IFERROR(_xll.qlIndexFixing(Index6M,$H138,TRUE,_xll.ohTrigger(RecalcTrigger,Trigger6M)),NA())</f>
        <v>7.8501682085650674E-3</v>
      </c>
      <c r="O138" s="52">
        <f>IFERROR(_xll.qlIndexFixing(ONIndex6M,I138,TRUE,_xll.ohTrigger(RecalcTrigger,Trigger6M)),NA())</f>
        <v>6.3290023920892224E-3</v>
      </c>
      <c r="P138" s="52">
        <f>IFERROR(_xll.qlIndexFixing(Index1Y,$H138,TRUE,_xll.ohTrigger(RecalcTrigger,Trigger1Y)),NA())</f>
        <v>1.0236074244811308E-2</v>
      </c>
      <c r="Q138" s="52">
        <f>IFERROR(_xll.qlIndexFixing(ONIndex1Y,I138,TRUE,_xll.ohTrigger(RecalcTrigger,Trigger1Y)),NA())</f>
        <v>8.4275997710836492E-3</v>
      </c>
    </row>
    <row r="139" spans="2:17" x14ac:dyDescent="0.2">
      <c r="B139" s="46" t="s">
        <v>20</v>
      </c>
      <c r="D139" s="49">
        <f>_xll.qlCalendarAdvance(LocalCalendar,$D138,B139,"f",FALSE)</f>
        <v>42453</v>
      </c>
      <c r="E139" s="49">
        <f>_xll.qlInterestRateIndexValueDate(IndexON,D139)</f>
        <v>42453</v>
      </c>
      <c r="F139" s="52">
        <f>IFERROR(_xll.qlIndexFixing(IndexON,D139,TRUE,_xll.ohTrigger(RecalcTrigger,TriggerON)),NA())</f>
        <v>3.8247279805680989E-3</v>
      </c>
      <c r="H139" s="49">
        <f>_xll.qlCalendarAdvance(IborCalendar,$H138,B139,"f",FALSE)</f>
        <v>42447</v>
      </c>
      <c r="I139" s="49">
        <f>_xll.qlInterestRateIndexValueDate(Index1M,$H139)</f>
        <v>42451</v>
      </c>
      <c r="J139" s="52">
        <f>IFERROR(_xll.qlIndexFixing(Index1M,$H139,TRUE,_xll.ohTrigger(RecalcTrigger,Trigger1M)),NA())</f>
        <v>4.7542894261583127E-3</v>
      </c>
      <c r="K139" s="52">
        <f>IFERROR(_xll.qlIndexFixing(ONIndex1M,I139,TRUE,_xll.ohTrigger(RecalcTrigger,Trigger1M)),NA())</f>
        <v>4.5776320252777225E-3</v>
      </c>
      <c r="L139" s="52">
        <f>IFERROR(_xll.qlIndexFixing(Index3M,H139,TRUE,_xll.ohTrigger(RecalcTrigger,Trigger3M)),NA())</f>
        <v>6.1455572716707513E-3</v>
      </c>
      <c r="M139" s="52">
        <f>IFERROR(_xll.qlIndexFixing(ONIndex3M,I139,TRUE,_xll.ohTrigger(RecalcTrigger,Trigger3M)),NA())</f>
        <v>5.4502674102696602E-3</v>
      </c>
      <c r="N139" s="52">
        <f>IFERROR(_xll.qlIndexFixing(Index6M,$H139,TRUE,_xll.ohTrigger(RecalcTrigger,Trigger6M)),NA())</f>
        <v>7.8654464708816582E-3</v>
      </c>
      <c r="O139" s="52">
        <f>IFERROR(_xll.qlIndexFixing(ONIndex6M,I139,TRUE,_xll.ohTrigger(RecalcTrigger,Trigger6M)),NA())</f>
        <v>6.3474068915336801E-3</v>
      </c>
      <c r="P139" s="52">
        <f>IFERROR(_xll.qlIndexFixing(Index1Y,$H139,TRUE,_xll.ohTrigger(RecalcTrigger,Trigger1Y)),NA())</f>
        <v>1.0252693886860512E-2</v>
      </c>
      <c r="Q139" s="52">
        <f>IFERROR(_xll.qlIndexFixing(ONIndex1Y,I139,TRUE,_xll.ohTrigger(RecalcTrigger,Trigger1Y)),NA())</f>
        <v>8.4286519192122711E-3</v>
      </c>
    </row>
    <row r="140" spans="2:17" x14ac:dyDescent="0.2">
      <c r="B140" s="46" t="s">
        <v>20</v>
      </c>
      <c r="D140" s="49">
        <f>_xll.qlCalendarAdvance(LocalCalendar,$D139,B140,"f",FALSE)</f>
        <v>42454</v>
      </c>
      <c r="E140" s="49">
        <f>_xll.qlInterestRateIndexValueDate(IndexON,D140)</f>
        <v>42454</v>
      </c>
      <c r="F140" s="52">
        <f>IFERROR(_xll.qlIndexFixing(IndexON,D140,TRUE,_xll.ohTrigger(RecalcTrigger,TriggerON)),NA())</f>
        <v>3.8545478901230723E-3</v>
      </c>
      <c r="H140" s="49">
        <f>_xll.qlCalendarAdvance(IborCalendar,$H139,B140,"f",FALSE)</f>
        <v>42450</v>
      </c>
      <c r="I140" s="49">
        <f>_xll.qlInterestRateIndexValueDate(Index1M,$H140)</f>
        <v>42452</v>
      </c>
      <c r="J140" s="52">
        <f>IFERROR(_xll.qlIndexFixing(Index1M,$H140,TRUE,_xll.ohTrigger(RecalcTrigger,Trigger1M)),NA())</f>
        <v>4.7788794511240762E-3</v>
      </c>
      <c r="K140" s="52">
        <f>IFERROR(_xll.qlIndexFixing(ONIndex1M,I140,TRUE,_xll.ohTrigger(RecalcTrigger,Trigger1M)),NA())</f>
        <v>4.5887277054923459E-3</v>
      </c>
      <c r="L140" s="52">
        <f>IFERROR(_xll.qlIndexFixing(Index3M,H140,TRUE,_xll.ohTrigger(RecalcTrigger,Trigger3M)),NA())</f>
        <v>6.1608518693564871E-3</v>
      </c>
      <c r="M140" s="52">
        <f>IFERROR(_xll.qlIndexFixing(ONIndex3M,I140,TRUE,_xll.ohTrigger(RecalcTrigger,Trigger3M)),NA())</f>
        <v>5.4652668366106383E-3</v>
      </c>
      <c r="N140" s="52">
        <f>IFERROR(_xll.qlIndexFixing(Index6M,$H140,TRUE,_xll.ohTrigger(RecalcTrigger,Trigger6M)),NA())</f>
        <v>7.880785503881084E-3</v>
      </c>
      <c r="O140" s="52">
        <f>IFERROR(_xll.qlIndexFixing(ONIndex6M,I140,TRUE,_xll.ohTrigger(RecalcTrigger,Trigger6M)),NA())</f>
        <v>6.3669834288848648E-3</v>
      </c>
      <c r="P140" s="52">
        <f>IFERROR(_xll.qlIndexFixing(Index1Y,$H140,TRUE,_xll.ohTrigger(RecalcTrigger,Trigger1Y)),NA())</f>
        <v>1.0269273897210154E-2</v>
      </c>
      <c r="Q140" s="52">
        <f>IFERROR(_xll.qlIndexFixing(ONIndex1Y,I140,TRUE,_xll.ohTrigger(RecalcTrigger,Trigger1Y)),NA())</f>
        <v>8.4296694031493757E-3</v>
      </c>
    </row>
    <row r="141" spans="2:17" x14ac:dyDescent="0.2">
      <c r="B141" s="46" t="s">
        <v>20</v>
      </c>
      <c r="D141" s="49">
        <f>_xll.qlCalendarAdvance(LocalCalendar,$D140,B141,"f",FALSE)</f>
        <v>42457</v>
      </c>
      <c r="E141" s="49">
        <f>_xll.qlInterestRateIndexValueDate(IndexON,D141)</f>
        <v>42457</v>
      </c>
      <c r="F141" s="52">
        <f>IFERROR(_xll.qlIndexFixing(IndexON,D141,TRUE,_xll.ohTrigger(RecalcTrigger,TriggerON)),NA())</f>
        <v>3.8853838002150809E-3</v>
      </c>
      <c r="H141" s="49">
        <f>_xll.qlCalendarAdvance(IborCalendar,$H140,B141,"f",FALSE)</f>
        <v>42451</v>
      </c>
      <c r="I141" s="49">
        <f>_xll.qlInterestRateIndexValueDate(Index1M,$H141)</f>
        <v>42453</v>
      </c>
      <c r="J141" s="52">
        <f>IFERROR(_xll.qlIndexFixing(Index1M,$H141,TRUE,_xll.ohTrigger(RecalcTrigger,Trigger1M)),NA())</f>
        <v>4.7847607043885465E-3</v>
      </c>
      <c r="K141" s="52">
        <f>IFERROR(_xll.qlIndexFixing(ONIndex1M,I141,TRUE,_xll.ohTrigger(RecalcTrigger,Trigger1M)),NA())</f>
        <v>4.6225814855116454E-3</v>
      </c>
      <c r="L141" s="52">
        <f>IFERROR(_xll.qlIndexFixing(Index3M,H141,TRUE,_xll.ohTrigger(RecalcTrigger,Trigger3M)),NA())</f>
        <v>6.1761535371884302E-3</v>
      </c>
      <c r="M141" s="52">
        <f>IFERROR(_xll.qlIndexFixing(ONIndex3M,I141,TRUE,_xll.ohTrigger(RecalcTrigger,Trigger3M)),NA())</f>
        <v>5.5104750445238437E-3</v>
      </c>
      <c r="N141" s="52">
        <f>IFERROR(_xll.qlIndexFixing(Index6M,$H141,TRUE,_xll.ohTrigger(RecalcTrigger,Trigger6M)),NA())</f>
        <v>7.9109774101303269E-3</v>
      </c>
      <c r="O141" s="52">
        <f>IFERROR(_xll.qlIndexFixing(ONIndex6M,I141,TRUE,_xll.ohTrigger(RecalcTrigger,Trigger6M)),NA())</f>
        <v>6.434147284130276E-3</v>
      </c>
      <c r="P141" s="52">
        <f>IFERROR(_xll.qlIndexFixing(Index1Y,$H141,TRUE,_xll.ohTrigger(RecalcTrigger,Trigger1Y)),NA())</f>
        <v>1.0285816522877704E-2</v>
      </c>
      <c r="Q141" s="52">
        <f>IFERROR(_xll.qlIndexFixing(ONIndex1Y,I141,TRUE,_xll.ohTrigger(RecalcTrigger,Trigger1Y)),NA())</f>
        <v>8.4328742523513966E-3</v>
      </c>
    </row>
    <row r="142" spans="2:17" x14ac:dyDescent="0.2">
      <c r="B142" s="46" t="s">
        <v>20</v>
      </c>
      <c r="D142" s="49">
        <f>_xll.qlCalendarAdvance(LocalCalendar,$D141,B142,"f",FALSE)</f>
        <v>42458</v>
      </c>
      <c r="E142" s="49">
        <f>_xll.qlInterestRateIndexValueDate(IndexON,D142)</f>
        <v>42458</v>
      </c>
      <c r="F142" s="52">
        <f>IFERROR(_xll.qlIndexFixing(IndexON,D142,TRUE,_xll.ohTrigger(RecalcTrigger,TriggerON)),NA())</f>
        <v>3.9013716606106641E-3</v>
      </c>
      <c r="H142" s="49">
        <f>_xll.qlCalendarAdvance(IborCalendar,$H141,B142,"f",FALSE)</f>
        <v>42452</v>
      </c>
      <c r="I142" s="49">
        <f>_xll.qlInterestRateIndexValueDate(Index1M,$H142)</f>
        <v>42458</v>
      </c>
      <c r="J142" s="52">
        <f>IFERROR(_xll.qlIndexFixing(Index1M,$H142,TRUE,_xll.ohTrigger(RecalcTrigger,Trigger1M)),NA())</f>
        <v>4.8400580396419871E-3</v>
      </c>
      <c r="K142" s="52">
        <f>IFERROR(_xll.qlIndexFixing(ONIndex1M,I142,TRUE,_xll.ohTrigger(RecalcTrigger,Trigger1M)),NA())</f>
        <v>4.65664588217507E-3</v>
      </c>
      <c r="L142" s="52">
        <f>IFERROR(_xll.qlIndexFixing(Index3M,H142,TRUE,_xll.ohTrigger(RecalcTrigger,Trigger3M)),NA())</f>
        <v>6.2527734830259592E-3</v>
      </c>
      <c r="M142" s="52">
        <f>IFERROR(_xll.qlIndexFixing(ONIndex3M,I142,TRUE,_xll.ohTrigger(RecalcTrigger,Trigger3M)),NA())</f>
        <v>5.5553871176083902E-3</v>
      </c>
      <c r="N142" s="52">
        <f>IFERROR(_xll.qlIndexFixing(Index6M,$H142,TRUE,_xll.ohTrigger(RecalcTrigger,Trigger6M)),NA())</f>
        <v>7.9739035108801794E-3</v>
      </c>
      <c r="O142" s="52">
        <f>IFERROR(_xll.qlIndexFixing(ONIndex6M,I142,TRUE,_xll.ohTrigger(RecalcTrigger,Trigger6M)),NA())</f>
        <v>6.5090554567870385E-3</v>
      </c>
      <c r="P142" s="52">
        <f>IFERROR(_xll.qlIndexFixing(Index1Y,$H142,TRUE,_xll.ohTrigger(RecalcTrigger,Trigger1Y)),NA())</f>
        <v>1.0368047537286403E-2</v>
      </c>
      <c r="Q142" s="52">
        <f>IFERROR(_xll.qlIndexFixing(ONIndex1Y,I142,TRUE,_xll.ohTrigger(RecalcTrigger,Trigger1Y)),NA())</f>
        <v>8.4350463593096947E-3</v>
      </c>
    </row>
    <row r="143" spans="2:17" x14ac:dyDescent="0.2">
      <c r="B143" s="46" t="s">
        <v>20</v>
      </c>
      <c r="D143" s="49">
        <f>_xll.qlCalendarAdvance(LocalCalendar,$D142,B143,"f",FALSE)</f>
        <v>42459</v>
      </c>
      <c r="E143" s="49">
        <f>_xll.qlInterestRateIndexValueDate(IndexON,D143)</f>
        <v>42459</v>
      </c>
      <c r="F143" s="52">
        <f>IFERROR(_xll.qlIndexFixing(IndexON,D143,TRUE,_xll.ohTrigger(RecalcTrigger,TriggerON)),NA())</f>
        <v>3.9176890833836353E-3</v>
      </c>
      <c r="H143" s="49">
        <f>_xll.qlCalendarAdvance(IborCalendar,$H142,B143,"f",FALSE)</f>
        <v>42453</v>
      </c>
      <c r="I143" s="49">
        <f>_xll.qlInterestRateIndexValueDate(Index1M,$H143)</f>
        <v>42459</v>
      </c>
      <c r="J143" s="52">
        <f>IFERROR(_xll.qlIndexFixing(Index1M,$H143,TRUE,_xll.ohTrigger(RecalcTrigger,Trigger1M)),NA())</f>
        <v>4.8461090931857242E-3</v>
      </c>
      <c r="K143" s="52">
        <f>IFERROR(_xll.qlIndexFixing(ONIndex1M,I143,TRUE,_xll.ohTrigger(RecalcTrigger,Trigger1M)),NA())</f>
        <v>4.6681895942413121E-3</v>
      </c>
      <c r="L143" s="52">
        <f>IFERROR(_xll.qlIndexFixing(Index3M,H143,TRUE,_xll.ohTrigger(RecalcTrigger,Trigger3M)),NA())</f>
        <v>6.2681209044674994E-3</v>
      </c>
      <c r="M143" s="52">
        <f>IFERROR(_xll.qlIndexFixing(ONIndex3M,I143,TRUE,_xll.ohTrigger(RecalcTrigger,Trigger3M)),NA())</f>
        <v>5.5704277849599748E-3</v>
      </c>
      <c r="N143" s="52">
        <f>IFERROR(_xll.qlIndexFixing(Index6M,$H143,TRUE,_xll.ohTrigger(RecalcTrigger,Trigger6M)),NA())</f>
        <v>7.9895717487998841E-3</v>
      </c>
      <c r="O143" s="52">
        <f>IFERROR(_xll.qlIndexFixing(ONIndex6M,I143,TRUE,_xll.ohTrigger(RecalcTrigger,Trigger6M)),NA())</f>
        <v>6.536836264361412E-3</v>
      </c>
      <c r="P143" s="52">
        <f>IFERROR(_xll.qlIndexFixing(Index1Y,$H143,TRUE,_xll.ohTrigger(RecalcTrigger,Trigger1Y)),NA())</f>
        <v>1.0384413050767994E-2</v>
      </c>
      <c r="Q143" s="52">
        <f>IFERROR(_xll.qlIndexFixing(ONIndex1Y,I143,TRUE,_xll.ohTrigger(RecalcTrigger,Trigger1Y)),NA())</f>
        <v>8.435821194066051E-3</v>
      </c>
    </row>
    <row r="144" spans="2:17" x14ac:dyDescent="0.2">
      <c r="B144" s="46" t="s">
        <v>20</v>
      </c>
      <c r="D144" s="49">
        <f>_xll.qlCalendarAdvance(LocalCalendar,$D143,B144,"f",FALSE)</f>
        <v>42460</v>
      </c>
      <c r="E144" s="49">
        <f>_xll.qlInterestRateIndexValueDate(IndexON,D144)</f>
        <v>42460</v>
      </c>
      <c r="F144" s="52">
        <f>IFERROR(_xll.qlIndexFixing(IndexON,D144,TRUE,_xll.ohTrigger(RecalcTrigger,TriggerON)),NA())</f>
        <v>3.9343360684540585E-3</v>
      </c>
      <c r="H144" s="49">
        <f>_xll.qlCalendarAdvance(IborCalendar,$H143,B144,"f",FALSE)</f>
        <v>42458</v>
      </c>
      <c r="I144" s="49">
        <f>_xll.qlInterestRateIndexValueDate(Index1M,$H144)</f>
        <v>42460</v>
      </c>
      <c r="J144" s="52">
        <f>IFERROR(_xll.qlIndexFixing(Index1M,$H144,TRUE,_xll.ohTrigger(RecalcTrigger,Trigger1M)),NA())</f>
        <v>4.8521813291484183E-3</v>
      </c>
      <c r="K144" s="52">
        <f>IFERROR(_xll.qlIndexFixing(ONIndex1M,I144,TRUE,_xll.ohTrigger(RecalcTrigger,Trigger1M)),NA())</f>
        <v>4.6797973108692048E-3</v>
      </c>
      <c r="L144" s="52">
        <f>IFERROR(_xll.qlIndexFixing(Index3M,H144,TRUE,_xll.ohTrigger(RecalcTrigger,Trigger3M)),NA())</f>
        <v>6.2756907554850517E-3</v>
      </c>
      <c r="M144" s="52">
        <f>IFERROR(_xll.qlIndexFixing(ONIndex3M,I144,TRUE,_xll.ohTrigger(RecalcTrigger,Trigger3M)),NA())</f>
        <v>5.5854743438388255E-3</v>
      </c>
      <c r="N144" s="52">
        <f>IFERROR(_xll.qlIndexFixing(Index6M,$H144,TRUE,_xll.ohTrigger(RecalcTrigger,Trigger6M)),NA())</f>
        <v>7.9973649788885205E-3</v>
      </c>
      <c r="O144" s="52">
        <f>IFERROR(_xll.qlIndexFixing(ONIndex6M,I144,TRUE,_xll.ohTrigger(RecalcTrigger,Trigger6M)),NA())</f>
        <v>6.5657891115211697E-3</v>
      </c>
      <c r="P144" s="52">
        <f>IFERROR(_xll.qlIndexFixing(Index1Y,$H144,TRUE,_xll.ohTrigger(RecalcTrigger,Trigger1Y)),NA())</f>
        <v>1.0400756912947466E-2</v>
      </c>
      <c r="Q144" s="52">
        <f>IFERROR(_xll.qlIndexFixing(ONIndex1Y,I144,TRUE,_xll.ohTrigger(RecalcTrigger,Trigger1Y)),NA())</f>
        <v>8.4365613647108262E-3</v>
      </c>
    </row>
    <row r="145" spans="2:17" x14ac:dyDescent="0.2">
      <c r="B145" s="46" t="s">
        <v>20</v>
      </c>
      <c r="D145" s="49">
        <f>_xll.qlCalendarAdvance(LocalCalendar,$D144,B145,"f",FALSE)</f>
        <v>42461</v>
      </c>
      <c r="E145" s="49">
        <f>_xll.qlInterestRateIndexValueDate(IndexON,D145)</f>
        <v>42461</v>
      </c>
      <c r="F145" s="52">
        <f>IFERROR(_xll.qlIndexFixing(IndexON,D145,TRUE,_xll.ohTrigger(RecalcTrigger,TriggerON)),NA())</f>
        <v>3.9687723320547263E-3</v>
      </c>
      <c r="H145" s="49">
        <f>_xll.qlCalendarAdvance(IborCalendar,$H144,B145,"f",FALSE)</f>
        <v>42459</v>
      </c>
      <c r="I145" s="49">
        <f>_xll.qlInterestRateIndexValueDate(Index1M,$H145)</f>
        <v>42461</v>
      </c>
      <c r="J145" s="52">
        <f>IFERROR(_xll.qlIndexFixing(Index1M,$H145,TRUE,_xll.ohTrigger(RecalcTrigger,Trigger1M)),NA())</f>
        <v>4.8843203491494291E-3</v>
      </c>
      <c r="K145" s="52">
        <f>IFERROR(_xll.qlIndexFixing(ONIndex1M,I145,TRUE,_xll.ohTrigger(RecalcTrigger,Trigger1M)),NA())</f>
        <v>4.7032875383656858E-3</v>
      </c>
      <c r="L145" s="52">
        <f>IFERROR(_xll.qlIndexFixing(Index3M,H145,TRUE,_xll.ohTrigger(RecalcTrigger,Trigger3M)),NA())</f>
        <v>6.2910492535047944E-3</v>
      </c>
      <c r="M145" s="52">
        <f>IFERROR(_xll.qlIndexFixing(ONIndex3M,I145,TRUE,_xll.ohTrigger(RecalcTrigger,Trigger3M)),NA())</f>
        <v>5.6156746972568783E-3</v>
      </c>
      <c r="N145" s="52">
        <f>IFERROR(_xll.qlIndexFixing(Index6M,$H145,TRUE,_xll.ohTrigger(RecalcTrigger,Trigger6M)),NA())</f>
        <v>8.029120521660332E-3</v>
      </c>
      <c r="O145" s="52">
        <f>IFERROR(_xll.qlIndexFixing(ONIndex6M,I145,TRUE,_xll.ohTrigger(RecalcTrigger,Trigger6M)),NA())</f>
        <v>6.6277236199230316E-3</v>
      </c>
      <c r="P145" s="52">
        <f>IFERROR(_xll.qlIndexFixing(Index1Y,$H145,TRUE,_xll.ohTrigger(RecalcTrigger,Trigger1Y)),NA())</f>
        <v>1.0439203777590538E-2</v>
      </c>
      <c r="Q145" s="52">
        <f>IFERROR(_xll.qlIndexFixing(ONIndex1Y,I145,TRUE,_xll.ohTrigger(RecalcTrigger,Trigger1Y)),NA())</f>
        <v>8.4381239340380887E-3</v>
      </c>
    </row>
    <row r="146" spans="2:17" x14ac:dyDescent="0.2">
      <c r="B146" s="46" t="s">
        <v>20</v>
      </c>
      <c r="D146" s="49">
        <f>_xll.qlCalendarAdvance(LocalCalendar,$D145,B146,"f",FALSE)</f>
        <v>42464</v>
      </c>
      <c r="E146" s="49">
        <f>_xll.qlInterestRateIndexValueDate(IndexON,D146)</f>
        <v>42464</v>
      </c>
      <c r="F146" s="52">
        <f>IFERROR(_xll.qlIndexFixing(IndexON,D146,TRUE,_xll.ohTrigger(RecalcTrigger,TriggerON)),NA())</f>
        <v>4.0042196329892477E-3</v>
      </c>
      <c r="H146" s="49">
        <f>_xll.qlCalendarAdvance(IborCalendar,$H145,B146,"f",FALSE)</f>
        <v>42460</v>
      </c>
      <c r="I146" s="49">
        <f>_xll.qlInterestRateIndexValueDate(Index1M,$H146)</f>
        <v>42464</v>
      </c>
      <c r="J146" s="52">
        <f>IFERROR(_xll.qlIndexFixing(Index1M,$H146,TRUE,_xll.ohTrigger(RecalcTrigger,Trigger1M)),NA())</f>
        <v>4.9094529390902863E-3</v>
      </c>
      <c r="K146" s="52">
        <f>IFERROR(_xll.qlIndexFixing(ONIndex1M,I146,TRUE,_xll.ohTrigger(RecalcTrigger,Trigger1M)),NA())</f>
        <v>4.7268682233969628E-3</v>
      </c>
      <c r="L146" s="52">
        <f>IFERROR(_xll.qlIndexFixing(Index3M,H146,TRUE,_xll.ohTrigger(RecalcTrigger,Trigger3M)),NA())</f>
        <v>6.3449839022679325E-3</v>
      </c>
      <c r="M146" s="52">
        <f>IFERROR(_xll.qlIndexFixing(ONIndex3M,I146,TRUE,_xll.ohTrigger(RecalcTrigger,Trigger3M)),NA())</f>
        <v>5.645719495346313E-3</v>
      </c>
      <c r="N146" s="52">
        <f>IFERROR(_xll.qlIndexFixing(Index6M,$H146,TRUE,_xll.ohTrigger(RecalcTrigger,Trigger6M)),NA())</f>
        <v>8.0600053780871279E-3</v>
      </c>
      <c r="O146" s="52">
        <f>IFERROR(_xll.qlIndexFixing(ONIndex6M,I146,TRUE,_xll.ohTrigger(RecalcTrigger,Trigger6M)),NA())</f>
        <v>6.6933209020092477E-3</v>
      </c>
      <c r="P146" s="52">
        <f>IFERROR(_xll.qlIndexFixing(Index1Y,$H146,TRUE,_xll.ohTrigger(RecalcTrigger,Trigger1Y)),NA())</f>
        <v>1.0465960815397529E-2</v>
      </c>
      <c r="Q146" s="52">
        <f>IFERROR(_xll.qlIndexFixing(ONIndex1Y,I146,TRUE,_xll.ohTrigger(RecalcTrigger,Trigger1Y)),NA())</f>
        <v>8.4391754052948187E-3</v>
      </c>
    </row>
    <row r="147" spans="2:17" x14ac:dyDescent="0.2">
      <c r="B147" s="46" t="s">
        <v>20</v>
      </c>
      <c r="D147" s="49">
        <f>_xll.qlCalendarAdvance(LocalCalendar,$D146,B147,"f",FALSE)</f>
        <v>42465</v>
      </c>
      <c r="E147" s="49">
        <f>_xll.qlInterestRateIndexValueDate(IndexON,D147)</f>
        <v>42465</v>
      </c>
      <c r="F147" s="52">
        <f>IFERROR(_xll.qlIndexFixing(IndexON,D147,TRUE,_xll.ohTrigger(RecalcTrigger,TriggerON)),NA())</f>
        <v>4.0225144305061633E-3</v>
      </c>
      <c r="H147" s="49">
        <f>_xll.qlCalendarAdvance(IborCalendar,$H146,B147,"f",FALSE)</f>
        <v>42461</v>
      </c>
      <c r="I147" s="49">
        <f>_xll.qlInterestRateIndexValueDate(Index1M,$H147)</f>
        <v>42465</v>
      </c>
      <c r="J147" s="52">
        <f>IFERROR(_xll.qlIndexFixing(Index1M,$H147,TRUE,_xll.ohTrigger(RecalcTrigger,Trigger1M)),NA())</f>
        <v>4.9223138372660458E-3</v>
      </c>
      <c r="K147" s="52">
        <f>IFERROR(_xll.qlIndexFixing(ONIndex1M,I147,TRUE,_xll.ohTrigger(RecalcTrigger,Trigger1M)),NA())</f>
        <v>4.7387959630729171E-3</v>
      </c>
      <c r="L147" s="52">
        <f>IFERROR(_xll.qlIndexFixing(Index3M,H147,TRUE,_xll.ohTrigger(RecalcTrigger,Trigger3M)),NA())</f>
        <v>6.3525685020212773E-3</v>
      </c>
      <c r="M147" s="52">
        <f>IFERROR(_xll.qlIndexFixing(ONIndex3M,I147,TRUE,_xll.ohTrigger(RecalcTrigger,Trigger3M)),NA())</f>
        <v>5.6607955121013021E-3</v>
      </c>
      <c r="N147" s="52">
        <f>IFERROR(_xll.qlIndexFixing(Index6M,$H147,TRUE,_xll.ohTrigger(RecalcTrigger,Trigger6M)),NA())</f>
        <v>8.075707152772834E-3</v>
      </c>
      <c r="O147" s="52">
        <f>IFERROR(_xll.qlIndexFixing(ONIndex6M,I147,TRUE,_xll.ohTrigger(RecalcTrigger,Trigger6M)),NA())</f>
        <v>6.728133951652282E-3</v>
      </c>
      <c r="P147" s="52">
        <f>IFERROR(_xll.qlIndexFixing(Index1Y,$H147,TRUE,_xll.ohTrigger(RecalcTrigger,Trigger1Y)),NA())</f>
        <v>1.0482230147428809E-2</v>
      </c>
      <c r="Q147" s="52">
        <f>IFERROR(_xll.qlIndexFixing(ONIndex1Y,I147,TRUE,_xll.ohTrigger(RecalcTrigger,Trigger1Y)),NA())</f>
        <v>8.4397422550619439E-3</v>
      </c>
    </row>
    <row r="148" spans="2:17" x14ac:dyDescent="0.2">
      <c r="B148" s="46" t="s">
        <v>20</v>
      </c>
      <c r="D148" s="49">
        <f>_xll.qlCalendarAdvance(LocalCalendar,$D147,B148,"f",FALSE)</f>
        <v>42466</v>
      </c>
      <c r="E148" s="49">
        <f>_xll.qlInterestRateIndexValueDate(IndexON,D148)</f>
        <v>42466</v>
      </c>
      <c r="F148" s="52">
        <f>IFERROR(_xll.qlIndexFixing(IndexON,D148,TRUE,_xll.ohTrigger(RecalcTrigger,TriggerON)),NA())</f>
        <v>4.0411387906402751E-3</v>
      </c>
      <c r="H148" s="49">
        <f>_xll.qlCalendarAdvance(IborCalendar,$H147,B148,"f",FALSE)</f>
        <v>42464</v>
      </c>
      <c r="I148" s="49">
        <f>_xll.qlInterestRateIndexValueDate(Index1M,$H148)</f>
        <v>42466</v>
      </c>
      <c r="J148" s="52">
        <f>IFERROR(_xll.qlIndexFixing(Index1M,$H148,TRUE,_xll.ohTrigger(RecalcTrigger,Trigger1M)),NA())</f>
        <v>4.9352387789163288E-3</v>
      </c>
      <c r="K148" s="52">
        <f>IFERROR(_xll.qlIndexFixing(ONIndex1M,I148,TRUE,_xll.ohTrigger(RecalcTrigger,Trigger1M)),NA())</f>
        <v>4.750787707310522E-3</v>
      </c>
      <c r="L148" s="52">
        <f>IFERROR(_xll.qlIndexFixing(Index3M,H148,TRUE,_xll.ohTrigger(RecalcTrigger,Trigger3M)),NA())</f>
        <v>6.3679704305687644E-3</v>
      </c>
      <c r="M148" s="52">
        <f>IFERROR(_xll.qlIndexFixing(ONIndex3M,I148,TRUE,_xll.ohTrigger(RecalcTrigger,Trigger3M)),NA())</f>
        <v>5.6758774204634932E-3</v>
      </c>
      <c r="N148" s="52">
        <f>IFERROR(_xll.qlIndexFixing(Index6M,$H148,TRUE,_xll.ohTrigger(RecalcTrigger,Trigger6M)),NA())</f>
        <v>8.0914186869811312E-3</v>
      </c>
      <c r="O148" s="52">
        <f>IFERROR(_xll.qlIndexFixing(ONIndex6M,I148,TRUE,_xll.ohTrigger(RecalcTrigger,Trigger6M)),NA())</f>
        <v>6.764119042799166E-3</v>
      </c>
      <c r="P148" s="52">
        <f>IFERROR(_xll.qlIndexFixing(Index1Y,$H148,TRUE,_xll.ohTrigger(RecalcTrigger,Trigger1Y)),NA())</f>
        <v>1.0498491319737549E-2</v>
      </c>
      <c r="Q148" s="52">
        <f>IFERROR(_xll.qlIndexFixing(ONIndex1Y,I148,TRUE,_xll.ohTrigger(RecalcTrigger,Trigger1Y)),NA())</f>
        <v>8.4402744405576158E-3</v>
      </c>
    </row>
    <row r="149" spans="2:17" x14ac:dyDescent="0.2">
      <c r="B149" s="46" t="s">
        <v>20</v>
      </c>
      <c r="D149" s="49">
        <f>_xll.qlCalendarAdvance(LocalCalendar,$D148,B149,"f",FALSE)</f>
        <v>42467</v>
      </c>
      <c r="E149" s="49">
        <f>_xll.qlInterestRateIndexValueDate(IndexON,D149)</f>
        <v>42467</v>
      </c>
      <c r="F149" s="52">
        <f>IFERROR(_xll.qlIndexFixing(IndexON,D149,TRUE,_xll.ohTrigger(RecalcTrigger,TriggerON)),NA())</f>
        <v>4.0600927133915832E-3</v>
      </c>
      <c r="H149" s="49">
        <f>_xll.qlCalendarAdvance(IborCalendar,$H148,B149,"f",FALSE)</f>
        <v>42465</v>
      </c>
      <c r="I149" s="49">
        <f>_xll.qlInterestRateIndexValueDate(Index1M,$H149)</f>
        <v>42467</v>
      </c>
      <c r="J149" s="52">
        <f>IFERROR(_xll.qlIndexFixing(Index1M,$H149,TRUE,_xll.ohTrigger(RecalcTrigger,Trigger1M)),NA())</f>
        <v>4.9616799877019724E-3</v>
      </c>
      <c r="K149" s="52">
        <f>IFERROR(_xll.qlIndexFixing(ONIndex1M,I149,TRUE,_xll.ohTrigger(RecalcTrigger,Trigger1M)),NA())</f>
        <v>4.7628434561897137E-3</v>
      </c>
      <c r="L149" s="52">
        <f>IFERROR(_xll.qlIndexFixing(Index3M,H149,TRUE,_xll.ohTrigger(RecalcTrigger,Trigger3M)),NA())</f>
        <v>6.3833815266164176E-3</v>
      </c>
      <c r="M149" s="52">
        <f>IFERROR(_xll.qlIndexFixing(ONIndex3M,I149,TRUE,_xll.ohTrigger(RecalcTrigger,Trigger3M)),NA())</f>
        <v>5.6909652204328864E-3</v>
      </c>
      <c r="N149" s="52">
        <f>IFERROR(_xll.qlIndexFixing(Index6M,$H149,TRUE,_xll.ohTrigger(RecalcTrigger,Trigger6M)),NA())</f>
        <v>8.1071365253029427E-3</v>
      </c>
      <c r="O149" s="52">
        <f>IFERROR(_xll.qlIndexFixing(ONIndex6M,I149,TRUE,_xll.ohTrigger(RecalcTrigger,Trigger6M)),NA())</f>
        <v>6.8012761756897078E-3</v>
      </c>
      <c r="P149" s="52">
        <f>IFERROR(_xll.qlIndexFixing(Index1Y,$H149,TRUE,_xll.ohTrigger(RecalcTrigger,Trigger1Y)),NA())</f>
        <v>1.051474658143752E-2</v>
      </c>
      <c r="Q149" s="52">
        <f>IFERROR(_xll.qlIndexFixing(ONIndex1Y,I149,TRUE,_xll.ohTrigger(RecalcTrigger,Trigger1Y)),NA())</f>
        <v>8.4407719619417065E-3</v>
      </c>
    </row>
    <row r="150" spans="2:17" x14ac:dyDescent="0.2">
      <c r="B150" s="46" t="s">
        <v>20</v>
      </c>
      <c r="D150" s="49">
        <f>_xll.qlCalendarAdvance(LocalCalendar,$D149,B150,"f",FALSE)</f>
        <v>42468</v>
      </c>
      <c r="E150" s="49">
        <f>_xll.qlInterestRateIndexValueDate(IndexON,D150)</f>
        <v>42468</v>
      </c>
      <c r="F150" s="52">
        <f>IFERROR(_xll.qlIndexFixing(IndexON,D150,TRUE,_xll.ohTrigger(RecalcTrigger,TriggerON)),NA())</f>
        <v>4.0991457751893279E-3</v>
      </c>
      <c r="H150" s="49">
        <f>_xll.qlCalendarAdvance(IborCalendar,$H149,B150,"f",FALSE)</f>
        <v>42466</v>
      </c>
      <c r="I150" s="49">
        <f>_xll.qlInterestRateIndexValueDate(Index1M,$H150)</f>
        <v>42468</v>
      </c>
      <c r="J150" s="52">
        <f>IFERROR(_xll.qlIndexFixing(Index1M,$H150,TRUE,_xll.ohTrigger(RecalcTrigger,Trigger1M)),NA())</f>
        <v>4.9680283417493391E-3</v>
      </c>
      <c r="K150" s="52">
        <f>IFERROR(_xll.qlIndexFixing(ONIndex1M,I150,TRUE,_xll.ohTrigger(RecalcTrigger,Trigger1M)),NA())</f>
        <v>4.7872319611652614E-3</v>
      </c>
      <c r="L150" s="52">
        <f>IFERROR(_xll.qlIndexFixing(Index3M,H150,TRUE,_xll.ohTrigger(RecalcTrigger,Trigger3M)),NA())</f>
        <v>6.3988019506345554E-3</v>
      </c>
      <c r="M150" s="52">
        <f>IFERROR(_xll.qlIndexFixing(ONIndex3M,I150,TRUE,_xll.ohTrigger(RecalcTrigger,Trigger3M)),NA())</f>
        <v>5.7212513805726672E-3</v>
      </c>
      <c r="N150" s="52">
        <f>IFERROR(_xll.qlIndexFixing(Index6M,$H150,TRUE,_xll.ohTrigger(RecalcTrigger,Trigger6M)),NA())</f>
        <v>8.1496483917262059E-3</v>
      </c>
      <c r="O150" s="52">
        <f>IFERROR(_xll.qlIndexFixing(ONIndex6M,I150,TRUE,_xll.ohTrigger(RecalcTrigger,Trigger6M)),NA())</f>
        <v>6.8796287141204004E-3</v>
      </c>
      <c r="P150" s="52">
        <f>IFERROR(_xll.qlIndexFixing(Index1Y,$H150,TRUE,_xll.ohTrigger(RecalcTrigger,Trigger1Y)),NA())</f>
        <v>1.0552428329613919E-2</v>
      </c>
      <c r="Q150" s="52">
        <f>IFERROR(_xll.qlIndexFixing(ONIndex1Y,I150,TRUE,_xll.ohTrigger(RecalcTrigger,Trigger1Y)),NA())</f>
        <v>8.4418494075144679E-3</v>
      </c>
    </row>
    <row r="151" spans="2:17" x14ac:dyDescent="0.2">
      <c r="B151" s="46" t="s">
        <v>20</v>
      </c>
      <c r="D151" s="49">
        <f>_xll.qlCalendarAdvance(LocalCalendar,$D150,B151,"f",FALSE)</f>
        <v>42471</v>
      </c>
      <c r="E151" s="49">
        <f>_xll.qlInterestRateIndexValueDate(IndexON,D151)</f>
        <v>42471</v>
      </c>
      <c r="F151" s="52">
        <f>IFERROR(_xll.qlIndexFixing(IndexON,D151,TRUE,_xll.ohTrigger(RecalcTrigger,TriggerON)),NA())</f>
        <v>4.1391217296027349E-3</v>
      </c>
      <c r="H151" s="49">
        <f>_xll.qlCalendarAdvance(IborCalendar,$H150,B151,"f",FALSE)</f>
        <v>42467</v>
      </c>
      <c r="I151" s="49">
        <f>_xll.qlInterestRateIndexValueDate(Index1M,$H151)</f>
        <v>42471</v>
      </c>
      <c r="J151" s="52">
        <f>IFERROR(_xll.qlIndexFixing(Index1M,$H151,TRUE,_xll.ohTrigger(RecalcTrigger,Trigger1M)),NA())</f>
        <v>5.00082414658376E-3</v>
      </c>
      <c r="K151" s="52">
        <f>IFERROR(_xll.qlIndexFixing(ONIndex1M,I151,TRUE,_xll.ohTrigger(RecalcTrigger,Trigger1M)),NA())</f>
        <v>4.8117064980424118E-3</v>
      </c>
      <c r="L151" s="52">
        <f>IFERROR(_xll.qlIndexFixing(Index3M,H151,TRUE,_xll.ohTrigger(RecalcTrigger,Trigger3M)),NA())</f>
        <v>6.4451207952589754E-3</v>
      </c>
      <c r="M151" s="52">
        <f>IFERROR(_xll.qlIndexFixing(ONIndex3M,I151,TRUE,_xll.ohTrigger(RecalcTrigger,Trigger3M)),NA())</f>
        <v>5.7513753361426723E-3</v>
      </c>
      <c r="N151" s="52">
        <f>IFERROR(_xll.qlIndexFixing(Index6M,$H151,TRUE,_xll.ohTrigger(RecalcTrigger,Trigger6M)),NA())</f>
        <v>8.1699999983861574E-3</v>
      </c>
      <c r="O151" s="52">
        <f>IFERROR(_xll.qlIndexFixing(ONIndex6M,I151,TRUE,_xll.ohTrigger(RecalcTrigger,Trigger6M)),NA())</f>
        <v>6.9611560415960838E-3</v>
      </c>
      <c r="P151" s="52">
        <f>IFERROR(_xll.qlIndexFixing(Index1Y,$H151,TRUE,_xll.ohTrigger(RecalcTrigger,Trigger1Y)),NA())</f>
        <v>1.0579753509541925E-2</v>
      </c>
      <c r="Q151" s="52">
        <f>IFERROR(_xll.qlIndexFixing(ONIndex1Y,I151,TRUE,_xll.ohTrigger(RecalcTrigger,Trigger1Y)),NA())</f>
        <v>8.4424154056428335E-3</v>
      </c>
    </row>
    <row r="152" spans="2:17" x14ac:dyDescent="0.2">
      <c r="B152" s="46" t="s">
        <v>20</v>
      </c>
      <c r="D152" s="49">
        <f>_xll.qlCalendarAdvance(LocalCalendar,$D151,B152,"f",FALSE)</f>
        <v>42472</v>
      </c>
      <c r="E152" s="49">
        <f>_xll.qlInterestRateIndexValueDate(IndexON,D152)</f>
        <v>42472</v>
      </c>
      <c r="F152" s="52">
        <f>IFERROR(_xll.qlIndexFixing(IndexON,D152,TRUE,_xll.ohTrigger(RecalcTrigger,TriggerON)),NA())</f>
        <v>4.1592296500514436E-3</v>
      </c>
      <c r="H152" s="49">
        <f>_xll.qlCalendarAdvance(IborCalendar,$H151,B152,"f",FALSE)</f>
        <v>42468</v>
      </c>
      <c r="I152" s="49">
        <f>_xll.qlInterestRateIndexValueDate(Index1M,$H152)</f>
        <v>42472</v>
      </c>
      <c r="J152" s="52">
        <f>IFERROR(_xll.qlIndexFixing(Index1M,$H152,TRUE,_xll.ohTrigger(RecalcTrigger,Trigger1M)),NA())</f>
        <v>5.0141333534723387E-3</v>
      </c>
      <c r="K152" s="52">
        <f>IFERROR(_xll.qlIndexFixing(ONIndex1M,I152,TRUE,_xll.ohTrigger(RecalcTrigger,Trigger1M)),NA())</f>
        <v>4.8240822702094732E-3</v>
      </c>
      <c r="L152" s="52">
        <f>IFERROR(_xll.qlIndexFixing(Index3M,H152,TRUE,_xll.ohTrigger(RecalcTrigger,Trigger3M)),NA())</f>
        <v>6.4605801359184506E-3</v>
      </c>
      <c r="M152" s="52">
        <f>IFERROR(_xll.qlIndexFixing(ONIndex3M,I152,TRUE,_xll.ohTrigger(RecalcTrigger,Trigger3M)),NA())</f>
        <v>5.7664925939882039E-3</v>
      </c>
      <c r="N152" s="52">
        <f>IFERROR(_xll.qlIndexFixing(Index6M,$H152,TRUE,_xll.ohTrigger(RecalcTrigger,Trigger6M)),NA())</f>
        <v>8.1856874308613853E-3</v>
      </c>
      <c r="O152" s="52">
        <f>IFERROR(_xll.qlIndexFixing(ONIndex6M,I152,TRUE,_xll.ohTrigger(RecalcTrigger,Trigger6M)),NA())</f>
        <v>7.0013588394068904E-3</v>
      </c>
      <c r="P152" s="52">
        <f>IFERROR(_xll.qlIndexFixing(Index1Y,$H152,TRUE,_xll.ohTrigger(RecalcTrigger,Trigger1Y)),NA())</f>
        <v>1.0596012960026886E-2</v>
      </c>
      <c r="Q152" s="52">
        <f>IFERROR(_xll.qlIndexFixing(ONIndex1Y,I152,TRUE,_xll.ohTrigger(RecalcTrigger,Trigger1Y)),NA())</f>
        <v>8.4427396061492743E-3</v>
      </c>
    </row>
    <row r="153" spans="2:17" x14ac:dyDescent="0.2">
      <c r="B153" s="46" t="s">
        <v>20</v>
      </c>
      <c r="D153" s="49">
        <f>_xll.qlCalendarAdvance(LocalCalendar,$D152,B153,"f",FALSE)</f>
        <v>42473</v>
      </c>
      <c r="E153" s="49">
        <f>_xll.qlInterestRateIndexValueDate(IndexON,D153)</f>
        <v>42473</v>
      </c>
      <c r="F153" s="52">
        <f>IFERROR(_xll.qlIndexFixing(IndexON,D153,TRUE,_xll.ohTrigger(RecalcTrigger,TriggerON)),NA())</f>
        <v>4.1791733169294076E-3</v>
      </c>
      <c r="H153" s="49">
        <f>_xll.qlCalendarAdvance(IborCalendar,$H152,B153,"f",FALSE)</f>
        <v>42471</v>
      </c>
      <c r="I153" s="49">
        <f>_xll.qlInterestRateIndexValueDate(Index1M,$H153)</f>
        <v>42473</v>
      </c>
      <c r="J153" s="52">
        <f>IFERROR(_xll.qlIndexFixing(Index1M,$H153,TRUE,_xll.ohTrigger(RecalcTrigger,Trigger1M)),NA())</f>
        <v>5.0275066053009354E-3</v>
      </c>
      <c r="K153" s="52">
        <f>IFERROR(_xll.qlIndexFixing(ONIndex1M,I153,TRUE,_xll.ohTrigger(RecalcTrigger,Trigger1M)),NA())</f>
        <v>4.8365220468582493E-3</v>
      </c>
      <c r="L153" s="52">
        <f>IFERROR(_xll.qlIndexFixing(Index3M,H153,TRUE,_xll.ohTrigger(RecalcTrigger,Trigger3M)),NA())</f>
        <v>6.4760496069404087E-3</v>
      </c>
      <c r="M153" s="52">
        <f>IFERROR(_xll.qlIndexFixing(ONIndex3M,I153,TRUE,_xll.ohTrigger(RecalcTrigger,Trigger3M)),NA())</f>
        <v>5.7816157434409376E-3</v>
      </c>
      <c r="N153" s="52">
        <f>IFERROR(_xll.qlIndexFixing(Index6M,$H153,TRUE,_xll.ohTrigger(RecalcTrigger,Trigger6M)),NA())</f>
        <v>8.201354164140813E-3</v>
      </c>
      <c r="O153" s="52">
        <f>IFERROR(_xll.qlIndexFixing(ONIndex6M,I153,TRUE,_xll.ohTrigger(RecalcTrigger,Trigger6M)),NA())</f>
        <v>7.0399191306069753E-3</v>
      </c>
      <c r="P153" s="52">
        <f>IFERROR(_xll.qlIndexFixing(Index1Y,$H153,TRUE,_xll.ohTrigger(RecalcTrigger,Trigger1Y)),NA())</f>
        <v>1.0612279997662042E-2</v>
      </c>
      <c r="Q153" s="52">
        <f>IFERROR(_xll.qlIndexFixing(ONIndex1Y,I153,TRUE,_xll.ohTrigger(RecalcTrigger,Trigger1Y)),NA())</f>
        <v>8.4430291424641979E-3</v>
      </c>
    </row>
    <row r="154" spans="2:17" x14ac:dyDescent="0.2">
      <c r="B154" s="46" t="s">
        <v>20</v>
      </c>
      <c r="D154" s="49">
        <f>_xll.qlCalendarAdvance(LocalCalendar,$D153,B154,"f",FALSE)</f>
        <v>42474</v>
      </c>
      <c r="E154" s="49">
        <f>_xll.qlInterestRateIndexValueDate(IndexON,D154)</f>
        <v>42474</v>
      </c>
      <c r="F154" s="52">
        <f>IFERROR(_xll.qlIndexFixing(IndexON,D154,TRUE,_xll.ohTrigger(RecalcTrigger,TriggerON)),NA())</f>
        <v>4.1989527301566909E-3</v>
      </c>
      <c r="H154" s="49">
        <f>_xll.qlCalendarAdvance(IborCalendar,$H153,B154,"f",FALSE)</f>
        <v>42472</v>
      </c>
      <c r="I154" s="49">
        <f>_xll.qlInterestRateIndexValueDate(Index1M,$H154)</f>
        <v>42474</v>
      </c>
      <c r="J154" s="52">
        <f>IFERROR(_xll.qlIndexFixing(Index1M,$H154,TRUE,_xll.ohTrigger(RecalcTrigger,Trigger1M)),NA())</f>
        <v>5.0548470330905038E-3</v>
      </c>
      <c r="K154" s="52">
        <f>IFERROR(_xll.qlIndexFixing(ONIndex1M,I154,TRUE,_xll.ohTrigger(RecalcTrigger,Trigger1M)),NA())</f>
        <v>4.8490258283084842E-3</v>
      </c>
      <c r="L154" s="52">
        <f>IFERROR(_xll.qlIndexFixing(Index3M,H154,TRUE,_xll.ohTrigger(RecalcTrigger,Trigger3M)),NA())</f>
        <v>6.4915293688109794E-3</v>
      </c>
      <c r="M154" s="52">
        <f>IFERROR(_xll.qlIndexFixing(ONIndex3M,I154,TRUE,_xll.ohTrigger(RecalcTrigger,Trigger3M)),NA())</f>
        <v>5.7967447845008735E-3</v>
      </c>
      <c r="N154" s="52">
        <f>IFERROR(_xll.qlIndexFixing(Index6M,$H154,TRUE,_xll.ohTrigger(RecalcTrigger,Trigger6M)),NA())</f>
        <v>8.2170013296760953E-3</v>
      </c>
      <c r="O154" s="52">
        <f>IFERROR(_xll.qlIndexFixing(ONIndex6M,I154,TRUE,_xll.ohTrigger(RecalcTrigger,Trigger6M)),NA())</f>
        <v>7.0768369144769139E-3</v>
      </c>
      <c r="P154" s="52">
        <f>IFERROR(_xll.qlIndexFixing(Index1Y,$H154,TRUE,_xll.ohTrigger(RecalcTrigger,Trigger1Y)),NA())</f>
        <v>1.0670410683186263E-2</v>
      </c>
      <c r="Q154" s="52">
        <f>IFERROR(_xll.qlIndexFixing(ONIndex1Y,I154,TRUE,_xll.ohTrigger(RecalcTrigger,Trigger1Y)),NA())</f>
        <v>8.4432840145876042E-3</v>
      </c>
    </row>
    <row r="155" spans="2:17" x14ac:dyDescent="0.2">
      <c r="B155" s="46" t="s">
        <v>20</v>
      </c>
      <c r="D155" s="49">
        <f>_xll.qlCalendarAdvance(LocalCalendar,$D154,B155,"f",FALSE)</f>
        <v>42475</v>
      </c>
      <c r="E155" s="49">
        <f>_xll.qlInterestRateIndexValueDate(IndexON,D155)</f>
        <v>42475</v>
      </c>
      <c r="F155" s="52">
        <f>IFERROR(_xll.qlIndexFixing(IndexON,D155,TRUE,_xll.ohTrigger(RecalcTrigger,TriggerON)),NA())</f>
        <v>4.2380139342679257E-3</v>
      </c>
      <c r="H155" s="49">
        <f>_xll.qlCalendarAdvance(IborCalendar,$H154,B155,"f",FALSE)</f>
        <v>42473</v>
      </c>
      <c r="I155" s="49">
        <f>_xll.qlInterestRateIndexValueDate(Index1M,$H155)</f>
        <v>42475</v>
      </c>
      <c r="J155" s="52">
        <f>IFERROR(_xll.qlIndexFixing(Index1M,$H155,TRUE,_xll.ohTrigger(RecalcTrigger,Trigger1M)),NA())</f>
        <v>5.0614182519390007E-3</v>
      </c>
      <c r="K155" s="52">
        <f>IFERROR(_xll.qlIndexFixing(ONIndex1M,I155,TRUE,_xll.ohTrigger(RecalcTrigger,Trigger1M)),NA())</f>
        <v>4.8743127354367033E-3</v>
      </c>
      <c r="L155" s="52">
        <f>IFERROR(_xll.qlIndexFixing(Index3M,H155,TRUE,_xll.ohTrigger(RecalcTrigger,Trigger3M)),NA())</f>
        <v>6.5070195820189289E-3</v>
      </c>
      <c r="M155" s="52">
        <f>IFERROR(_xll.qlIndexFixing(ONIndex3M,I155,TRUE,_xll.ohTrigger(RecalcTrigger,Trigger3M)),NA())</f>
        <v>5.8271168226919912E-3</v>
      </c>
      <c r="N155" s="52">
        <f>IFERROR(_xll.qlIndexFixing(Index6M,$H155,TRUE,_xll.ohTrigger(RecalcTrigger,Trigger6M)),NA())</f>
        <v>8.2518919760507844E-3</v>
      </c>
      <c r="O155" s="52">
        <f>IFERROR(_xll.qlIndexFixing(ONIndex6M,I155,TRUE,_xll.ohTrigger(RecalcTrigger,Trigger6M)),NA())</f>
        <v>7.1453392720766118E-3</v>
      </c>
      <c r="P155" s="52">
        <f>IFERROR(_xll.qlIndexFixing(Index1Y,$H155,TRUE,_xll.ohTrigger(RecalcTrigger,Trigger1Y)),NA())</f>
        <v>1.0676212262572708E-2</v>
      </c>
      <c r="Q155" s="52">
        <f>IFERROR(_xll.qlIndexFixing(ONIndex1Y,I155,TRUE,_xll.ohTrigger(RecalcTrigger,Trigger1Y)),NA())</f>
        <v>8.4438762568428416E-3</v>
      </c>
    </row>
    <row r="156" spans="2:17" x14ac:dyDescent="0.2">
      <c r="B156" s="46" t="s">
        <v>20</v>
      </c>
      <c r="D156" s="49">
        <f>_xll.qlCalendarAdvance(LocalCalendar,$D155,B156,"f",FALSE)</f>
        <v>42478</v>
      </c>
      <c r="E156" s="49">
        <f>_xll.qlInterestRateIndexValueDate(IndexON,D156)</f>
        <v>42478</v>
      </c>
      <c r="F156" s="52">
        <f>IFERROR(_xll.qlIndexFixing(IndexON,D156,TRUE,_xll.ohTrigger(RecalcTrigger,TriggerON)),NA())</f>
        <v>4.2764278466389527E-3</v>
      </c>
      <c r="H156" s="49">
        <f>_xll.qlCalendarAdvance(IborCalendar,$H155,B156,"f",FALSE)</f>
        <v>42474</v>
      </c>
      <c r="I156" s="49">
        <f>_xll.qlInterestRateIndexValueDate(Index1M,$H156)</f>
        <v>42478</v>
      </c>
      <c r="J156" s="52">
        <f>IFERROR(_xll.qlIndexFixing(Index1M,$H156,TRUE,_xll.ohTrigger(RecalcTrigger,Trigger1M)),NA())</f>
        <v>5.0953335461594307E-3</v>
      </c>
      <c r="K156" s="52">
        <f>IFERROR(_xll.qlIndexFixing(ONIndex1M,I156,TRUE,_xll.ohTrigger(RecalcTrigger,Trigger1M)),NA())</f>
        <v>4.8996810007650993E-3</v>
      </c>
      <c r="L156" s="52">
        <f>IFERROR(_xll.qlIndexFixing(Index3M,H156,TRUE,_xll.ohTrigger(RecalcTrigger,Trigger3M)),NA())</f>
        <v>6.5535545345959808E-3</v>
      </c>
      <c r="M156" s="52">
        <f>IFERROR(_xll.qlIndexFixing(ONIndex3M,I156,TRUE,_xll.ohTrigger(RecalcTrigger,Trigger3M)),NA())</f>
        <v>5.8573198645728297E-3</v>
      </c>
      <c r="N156" s="52">
        <f>IFERROR(_xll.qlIndexFixing(Index6M,$H156,TRUE,_xll.ohTrigger(RecalcTrigger,Trigger6M)),NA())</f>
        <v>8.2794169446816935E-3</v>
      </c>
      <c r="O156" s="52">
        <f>IFERROR(_xll.qlIndexFixing(ONIndex6M,I156,TRUE,_xll.ohTrigger(RecalcTrigger,Trigger6M)),NA())</f>
        <v>7.2080829685017278E-3</v>
      </c>
      <c r="P156" s="52">
        <f>IFERROR(_xll.qlIndexFixing(Index1Y,$H156,TRUE,_xll.ohTrigger(RecalcTrigger,Trigger1Y)),NA())</f>
        <v>1.0693807753164947E-2</v>
      </c>
      <c r="Q156" s="52">
        <f>IFERROR(_xll.qlIndexFixing(ONIndex1Y,I156,TRUE,_xll.ohTrigger(RecalcTrigger,Trigger1Y)),NA())</f>
        <v>8.4439568614858018E-3</v>
      </c>
    </row>
    <row r="157" spans="2:17" x14ac:dyDescent="0.2">
      <c r="B157" s="46" t="s">
        <v>20</v>
      </c>
      <c r="D157" s="49">
        <f>_xll.qlCalendarAdvance(LocalCalendar,$D156,B157,"f",FALSE)</f>
        <v>42479</v>
      </c>
      <c r="E157" s="49">
        <f>_xll.qlInterestRateIndexValueDate(IndexON,D157)</f>
        <v>42479</v>
      </c>
      <c r="F157" s="52">
        <f>IFERROR(_xll.qlIndexFixing(IndexON,D157,TRUE,_xll.ohTrigger(RecalcTrigger,TriggerON)),NA())</f>
        <v>4.2953859914529602E-3</v>
      </c>
      <c r="H157" s="49">
        <f>_xll.qlCalendarAdvance(IborCalendar,$H156,B157,"f",FALSE)</f>
        <v>42475</v>
      </c>
      <c r="I157" s="49">
        <f>_xll.qlInterestRateIndexValueDate(Index1M,$H157)</f>
        <v>42479</v>
      </c>
      <c r="J157" s="52">
        <f>IFERROR(_xll.qlIndexFixing(Index1M,$H157,TRUE,_xll.ohTrigger(RecalcTrigger,Trigger1M)),NA())</f>
        <v>5.1090910721924843E-3</v>
      </c>
      <c r="K157" s="52">
        <f>IFERROR(_xll.qlIndexFixing(ONIndex1M,I157,TRUE,_xll.ohTrigger(RecalcTrigger,Trigger1M)),NA())</f>
        <v>4.912504805663076E-3</v>
      </c>
      <c r="L157" s="52">
        <f>IFERROR(_xll.qlIndexFixing(Index3M,H157,TRUE,_xll.ohTrigger(RecalcTrigger,Trigger3M)),NA())</f>
        <v>6.5690881580937974E-3</v>
      </c>
      <c r="M157" s="52">
        <f>IFERROR(_xll.qlIndexFixing(ONIndex3M,I157,TRUE,_xll.ohTrigger(RecalcTrigger,Trigger3M)),NA())</f>
        <v>5.872478363508904E-3</v>
      </c>
      <c r="N157" s="52">
        <f>IFERROR(_xll.qlIndexFixing(Index6M,$H157,TRUE,_xll.ohTrigger(RecalcTrigger,Trigger6M)),NA())</f>
        <v>8.2949832445430357E-3</v>
      </c>
      <c r="O157" s="52">
        <f>IFERROR(_xll.qlIndexFixing(ONIndex6M,I157,TRUE,_xll.ohTrigger(RecalcTrigger,Trigger6M)),NA())</f>
        <v>7.2367882093260505E-3</v>
      </c>
      <c r="P157" s="52">
        <f>IFERROR(_xll.qlIndexFixing(Index1Y,$H157,TRUE,_xll.ohTrigger(RecalcTrigger,Trigger1Y)),NA())</f>
        <v>1.0710167571812345E-2</v>
      </c>
      <c r="Q157" s="52">
        <f>IFERROR(_xll.qlIndexFixing(ONIndex1Y,I157,TRUE,_xll.ohTrigger(RecalcTrigger,Trigger1Y)),NA())</f>
        <v>8.4440384127315582E-3</v>
      </c>
    </row>
    <row r="158" spans="2:17" x14ac:dyDescent="0.2">
      <c r="B158" s="46" t="s">
        <v>20</v>
      </c>
      <c r="D158" s="49">
        <f>_xll.qlCalendarAdvance(LocalCalendar,$D157,B158,"f",FALSE)</f>
        <v>42480</v>
      </c>
      <c r="E158" s="49">
        <f>_xll.qlInterestRateIndexValueDate(IndexON,D158)</f>
        <v>42480</v>
      </c>
      <c r="F158" s="52">
        <f>IFERROR(_xll.qlIndexFixing(IndexON,D158,TRUE,_xll.ohTrigger(RecalcTrigger,TriggerON)),NA())</f>
        <v>4.3141798825363509E-3</v>
      </c>
      <c r="H158" s="49">
        <f>_xll.qlCalendarAdvance(IborCalendar,$H157,B158,"f",FALSE)</f>
        <v>42478</v>
      </c>
      <c r="I158" s="49">
        <f>_xll.qlInterestRateIndexValueDate(Index1M,$H158)</f>
        <v>42480</v>
      </c>
      <c r="J158" s="52">
        <f>IFERROR(_xll.qlIndexFixing(Index1M,$H158,TRUE,_xll.ohTrigger(RecalcTrigger,Trigger1M)),NA())</f>
        <v>5.12291264468967E-3</v>
      </c>
      <c r="K158" s="52">
        <f>IFERROR(_xll.qlIndexFixing(ONIndex1M,I158,TRUE,_xll.ohTrigger(RecalcTrigger,Trigger1M)),NA())</f>
        <v>4.9253926152026395E-3</v>
      </c>
      <c r="L158" s="52">
        <f>IFERROR(_xll.qlIndexFixing(Index3M,H158,TRUE,_xll.ohTrigger(RecalcTrigger,Trigger3M)),NA())</f>
        <v>6.5846330354123479E-3</v>
      </c>
      <c r="M158" s="52">
        <f>IFERROR(_xll.qlIndexFixing(ONIndex3M,I158,TRUE,_xll.ohTrigger(RecalcTrigger,Trigger3M)),NA())</f>
        <v>5.8876427541321164E-3</v>
      </c>
      <c r="N158" s="52">
        <f>IFERROR(_xll.qlIndexFixing(Index6M,$H158,TRUE,_xll.ohTrigger(RecalcTrigger,Trigger6M)),NA())</f>
        <v>8.3105367661315127E-3</v>
      </c>
      <c r="O158" s="52">
        <f>IFERROR(_xll.qlIndexFixing(ONIndex6M,I158,TRUE,_xll.ohTrigger(RecalcTrigger,Trigger6M)),NA())</f>
        <v>7.2638509402622731E-3</v>
      </c>
      <c r="P158" s="52">
        <f>IFERROR(_xll.qlIndexFixing(Index1Y,$H158,TRUE,_xll.ohTrigger(RecalcTrigger,Trigger1Y)),NA())</f>
        <v>1.0726550731694443E-2</v>
      </c>
      <c r="Q158" s="52">
        <f>IFERROR(_xll.qlIndexFixing(ONIndex1Y,I158,TRUE,_xll.ohTrigger(RecalcTrigger,Trigger1Y)),NA())</f>
        <v>8.4440852997857974E-3</v>
      </c>
    </row>
    <row r="159" spans="2:17" x14ac:dyDescent="0.2">
      <c r="B159" s="46" t="s">
        <v>20</v>
      </c>
      <c r="D159" s="49">
        <f>_xll.qlCalendarAdvance(LocalCalendar,$D158,B159,"f",FALSE)</f>
        <v>42481</v>
      </c>
      <c r="E159" s="49">
        <f>_xll.qlInterestRateIndexValueDate(IndexON,D159)</f>
        <v>42481</v>
      </c>
      <c r="F159" s="52">
        <f>IFERROR(_xll.qlIndexFixing(IndexON,D159,TRUE,_xll.ohTrigger(RecalcTrigger,TriggerON)),NA())</f>
        <v>4.3328095198891248E-3</v>
      </c>
      <c r="H159" s="49">
        <f>_xll.qlCalendarAdvance(IborCalendar,$H158,B159,"f",FALSE)</f>
        <v>42479</v>
      </c>
      <c r="I159" s="49">
        <f>_xll.qlInterestRateIndexValueDate(Index1M,$H159)</f>
        <v>42481</v>
      </c>
      <c r="J159" s="52">
        <f>IFERROR(_xll.qlIndexFixing(Index1M,$H159,TRUE,_xll.ohTrigger(RecalcTrigger,Trigger1M)),NA())</f>
        <v>5.1511524506511752E-3</v>
      </c>
      <c r="K159" s="52">
        <f>IFERROR(_xll.qlIndexFixing(ONIndex1M,I159,TRUE,_xll.ohTrigger(RecalcTrigger,Trigger1M)),NA())</f>
        <v>4.9383444294637258E-3</v>
      </c>
      <c r="L159" s="52">
        <f>IFERROR(_xll.qlIndexFixing(Index3M,H159,TRUE,_xll.ohTrigger(RecalcTrigger,Trigger3M)),NA())</f>
        <v>6.6001893270544497E-3</v>
      </c>
      <c r="M159" s="52">
        <f>IFERROR(_xll.qlIndexFixing(ONIndex3M,I159,TRUE,_xll.ohTrigger(RecalcTrigger,Trigger3M)),NA())</f>
        <v>5.9028130362026587E-3</v>
      </c>
      <c r="N159" s="52">
        <f>IFERROR(_xll.qlIndexFixing(Index6M,$H159,TRUE,_xll.ohTrigger(RecalcTrigger,Trigger6M)),NA())</f>
        <v>8.3260786411530011E-3</v>
      </c>
      <c r="O159" s="52">
        <f>IFERROR(_xll.qlIndexFixing(ONIndex6M,I159,TRUE,_xll.ohTrigger(RecalcTrigger,Trigger6M)),NA())</f>
        <v>7.2892711609107153E-3</v>
      </c>
      <c r="P159" s="52">
        <f>IFERROR(_xll.qlIndexFixing(Index1Y,$H159,TRUE,_xll.ohTrigger(RecalcTrigger,Trigger1Y)),NA())</f>
        <v>1.0742959483988892E-2</v>
      </c>
      <c r="Q159" s="52">
        <f>IFERROR(_xll.qlIndexFixing(ONIndex1Y,I159,TRUE,_xll.ohTrigger(RecalcTrigger,Trigger1Y)),NA())</f>
        <v>8.4440975227284554E-3</v>
      </c>
    </row>
    <row r="160" spans="2:17" x14ac:dyDescent="0.2">
      <c r="B160" s="46" t="s">
        <v>20</v>
      </c>
      <c r="D160" s="49">
        <f>_xll.qlCalendarAdvance(LocalCalendar,$D159,B160,"f",FALSE)</f>
        <v>42482</v>
      </c>
      <c r="E160" s="49">
        <f>_xll.qlInterestRateIndexValueDate(IndexON,D160)</f>
        <v>42482</v>
      </c>
      <c r="F160" s="52">
        <f>IFERROR(_xll.qlIndexFixing(IndexON,D160,TRUE,_xll.ohTrigger(RecalcTrigger,TriggerON)),NA())</f>
        <v>4.3695743168026269E-3</v>
      </c>
      <c r="H160" s="49">
        <f>_xll.qlCalendarAdvance(IborCalendar,$H159,B160,"f",FALSE)</f>
        <v>42480</v>
      </c>
      <c r="I160" s="49">
        <f>_xll.qlInterestRateIndexValueDate(Index1M,$H160)</f>
        <v>42482</v>
      </c>
      <c r="J160" s="52">
        <f>IFERROR(_xll.qlIndexFixing(Index1M,$H160,TRUE,_xll.ohTrigger(RecalcTrigger,Trigger1M)),NA())</f>
        <v>5.1579464707635619E-3</v>
      </c>
      <c r="K160" s="52">
        <f>IFERROR(_xll.qlIndexFixing(ONIndex1M,I160,TRUE,_xll.ohTrigger(RecalcTrigger,Trigger1M)),NA())</f>
        <v>4.9645298680012218E-3</v>
      </c>
      <c r="L160" s="52">
        <f>IFERROR(_xll.qlIndexFixing(Index3M,H160,TRUE,_xll.ohTrigger(RecalcTrigger,Trigger3M)),NA())</f>
        <v>6.6157571935290729E-3</v>
      </c>
      <c r="M160" s="52">
        <f>IFERROR(_xll.qlIndexFixing(ONIndex3M,I160,TRUE,_xll.ohTrigger(RecalcTrigger,Trigger3M)),NA())</f>
        <v>5.9332710243875653E-3</v>
      </c>
      <c r="N160" s="52">
        <f>IFERROR(_xll.qlIndexFixing(Index6M,$H160,TRUE,_xll.ohTrigger(RecalcTrigger,Trigger6M)),NA())</f>
        <v>8.3616480581434702E-3</v>
      </c>
      <c r="O160" s="52">
        <f>IFERROR(_xll.qlIndexFixing(ONIndex6M,I160,TRUE,_xll.ohTrigger(RecalcTrigger,Trigger6M)),NA())</f>
        <v>7.3347860026995448E-3</v>
      </c>
      <c r="P160" s="52">
        <f>IFERROR(_xll.qlIndexFixing(Index1Y,$H160,TRUE,_xll.ohTrigger(RecalcTrigger,Trigger1Y)),NA())</f>
        <v>1.0780068521909963E-2</v>
      </c>
      <c r="Q160" s="52">
        <f>IFERROR(_xll.qlIndexFixing(ONIndex1Y,I160,TRUE,_xll.ohTrigger(RecalcTrigger,Trigger1Y)),NA())</f>
        <v>8.4442044818899831E-3</v>
      </c>
    </row>
    <row r="161" spans="2:17" x14ac:dyDescent="0.2">
      <c r="B161" s="46" t="s">
        <v>20</v>
      </c>
      <c r="D161" s="49">
        <f>_xll.qlCalendarAdvance(LocalCalendar,$D160,B161,"f",FALSE)</f>
        <v>42485</v>
      </c>
      <c r="E161" s="49">
        <f>_xll.qlInterestRateIndexValueDate(IndexON,D161)</f>
        <v>42485</v>
      </c>
      <c r="F161" s="52">
        <f>IFERROR(_xll.qlIndexFixing(IndexON,D161,TRUE,_xll.ohTrigger(RecalcTrigger,TriggerON)),NA())</f>
        <v>4.4056855303953313E-3</v>
      </c>
      <c r="H161" s="49">
        <f>_xll.qlCalendarAdvance(IborCalendar,$H160,B161,"f",FALSE)</f>
        <v>42481</v>
      </c>
      <c r="I161" s="49">
        <f>_xll.qlInterestRateIndexValueDate(Index1M,$H161)</f>
        <v>42485</v>
      </c>
      <c r="J161" s="52">
        <f>IFERROR(_xll.qlIndexFixing(Index1M,$H161,TRUE,_xll.ohTrigger(RecalcTrigger,Trigger1M)),NA())</f>
        <v>5.1929812119233532E-3</v>
      </c>
      <c r="K161" s="52">
        <f>IFERROR(_xll.qlIndexFixing(ONIndex1M,I161,TRUE,_xll.ohTrigger(RecalcTrigger,Trigger1M)),NA())</f>
        <v>4.9907917338032348E-3</v>
      </c>
      <c r="L161" s="52">
        <f>IFERROR(_xll.qlIndexFixing(Index3M,H161,TRUE,_xll.ohTrigger(RecalcTrigger,Trigger3M)),NA())</f>
        <v>6.6625318470482963E-3</v>
      </c>
      <c r="M161" s="52">
        <f>IFERROR(_xll.qlIndexFixing(ONIndex3M,I161,TRUE,_xll.ohTrigger(RecalcTrigger,Trigger3M)),NA())</f>
        <v>5.9635530808765935E-3</v>
      </c>
      <c r="N161" s="52">
        <f>IFERROR(_xll.qlIndexFixing(Index6M,$H161,TRUE,_xll.ohTrigger(RecalcTrigger,Trigger6M)),NA())</f>
        <v>8.3881523109131471E-3</v>
      </c>
      <c r="O161" s="52">
        <f>IFERROR(_xll.qlIndexFixing(ONIndex6M,I161,TRUE,_xll.ohTrigger(RecalcTrigger,Trigger6M)),NA())</f>
        <v>7.3745269342317954E-3</v>
      </c>
      <c r="P161" s="52">
        <f>IFERROR(_xll.qlIndexFixing(Index1Y,$H161,TRUE,_xll.ohTrigger(RecalcTrigger,Trigger1Y)),NA())</f>
        <v>1.0808895446105979E-2</v>
      </c>
      <c r="Q161" s="52">
        <f>IFERROR(_xll.qlIndexFixing(ONIndex1Y,I161,TRUE,_xll.ohTrigger(RecalcTrigger,Trigger1Y)),NA())</f>
        <v>8.4437997726638514E-3</v>
      </c>
    </row>
    <row r="162" spans="2:17" x14ac:dyDescent="0.2">
      <c r="B162" s="46" t="s">
        <v>20</v>
      </c>
      <c r="D162" s="49">
        <f>_xll.qlCalendarAdvance(LocalCalendar,$D161,B162,"f",FALSE)</f>
        <v>42486</v>
      </c>
      <c r="E162" s="49">
        <f>_xll.qlInterestRateIndexValueDate(IndexON,D162)</f>
        <v>42486</v>
      </c>
      <c r="F162" s="52">
        <f>IFERROR(_xll.qlIndexFixing(IndexON,D162,TRUE,_xll.ohTrigger(RecalcTrigger,TriggerON)),NA())</f>
        <v>4.4234938983755967E-3</v>
      </c>
      <c r="H162" s="49">
        <f>_xll.qlCalendarAdvance(IborCalendar,$H161,B162,"f",FALSE)</f>
        <v>42482</v>
      </c>
      <c r="I162" s="49">
        <f>_xll.qlInterestRateIndexValueDate(Index1M,$H162)</f>
        <v>42486</v>
      </c>
      <c r="J162" s="52">
        <f>IFERROR(_xll.qlIndexFixing(Index1M,$H162,TRUE,_xll.ohTrigger(RecalcTrigger,Trigger1M)),NA())</f>
        <v>5.2071870678895849E-3</v>
      </c>
      <c r="K162" s="52">
        <f>IFERROR(_xll.qlIndexFixing(ONIndex1M,I162,TRUE,_xll.ohTrigger(RecalcTrigger,Trigger1M)),NA())</f>
        <v>5.0040635717518711E-3</v>
      </c>
      <c r="L162" s="52">
        <f>IFERROR(_xll.qlIndexFixing(Index3M,H162,TRUE,_xll.ohTrigger(RecalcTrigger,Trigger3M)),NA())</f>
        <v>6.6781476179690437E-3</v>
      </c>
      <c r="M162" s="52">
        <f>IFERROR(_xll.qlIndexFixing(ONIndex3M,I162,TRUE,_xll.ohTrigger(RecalcTrigger,Trigger3M)),NA())</f>
        <v>5.9787528209032104E-3</v>
      </c>
      <c r="N162" s="52">
        <f>IFERROR(_xll.qlIndexFixing(Index6M,$H162,TRUE,_xll.ohTrigger(RecalcTrigger,Trigger6M)),NA())</f>
        <v>8.403652929921384E-3</v>
      </c>
      <c r="O162" s="52">
        <f>IFERROR(_xll.qlIndexFixing(ONIndex6M,I162,TRUE,_xll.ohTrigger(RecalcTrigger,Trigger6M)),NA())</f>
        <v>7.3917345988050442E-3</v>
      </c>
      <c r="P162" s="52">
        <f>IFERROR(_xll.qlIndexFixing(Index1Y,$H162,TRUE,_xll.ohTrigger(RecalcTrigger,Trigger1Y)),NA())</f>
        <v>1.0825465933398865E-2</v>
      </c>
      <c r="Q162" s="52">
        <f>IFERROR(_xll.qlIndexFixing(ONIndex1Y,I162,TRUE,_xll.ohTrigger(RecalcTrigger,Trigger1Y)),NA())</f>
        <v>8.4436386746489234E-3</v>
      </c>
    </row>
    <row r="163" spans="2:17" x14ac:dyDescent="0.2">
      <c r="B163" s="46" t="s">
        <v>20</v>
      </c>
      <c r="D163" s="49">
        <f>_xll.qlCalendarAdvance(LocalCalendar,$D162,B163,"f",FALSE)</f>
        <v>42487</v>
      </c>
      <c r="E163" s="49">
        <f>_xll.qlInterestRateIndexValueDate(IndexON,D163)</f>
        <v>42487</v>
      </c>
      <c r="F163" s="52">
        <f>IFERROR(_xll.qlIndexFixing(IndexON,D163,TRUE,_xll.ohTrigger(RecalcTrigger,TriggerON)),NA())</f>
        <v>4.4411380123055011E-3</v>
      </c>
      <c r="H163" s="49">
        <f>_xll.qlCalendarAdvance(IborCalendar,$H162,B163,"f",FALSE)</f>
        <v>42485</v>
      </c>
      <c r="I163" s="49">
        <f>_xll.qlInterestRateIndexValueDate(Index1M,$H163)</f>
        <v>42487</v>
      </c>
      <c r="J163" s="52">
        <f>IFERROR(_xll.qlIndexFixing(Index1M,$H163,TRUE,_xll.ohTrigger(RecalcTrigger,Trigger1M)),NA())</f>
        <v>5.22145697188936E-3</v>
      </c>
      <c r="K163" s="52">
        <f>IFERROR(_xll.qlIndexFixing(ONIndex1M,I163,TRUE,_xll.ohTrigger(RecalcTrigger,Trigger1M)),NA())</f>
        <v>5.0173994145019662E-3</v>
      </c>
      <c r="L163" s="52">
        <f>IFERROR(_xll.qlIndexFixing(Index3M,H163,TRUE,_xll.ohTrigger(RecalcTrigger,Trigger3M)),NA())</f>
        <v>6.6937757662961436E-3</v>
      </c>
      <c r="M163" s="52">
        <f>IFERROR(_xll.qlIndexFixing(ONIndex3M,I163,TRUE,_xll.ohTrigger(RecalcTrigger,Trigger3M)),NA())</f>
        <v>5.9939584526969014E-3</v>
      </c>
      <c r="N163" s="52">
        <f>IFERROR(_xll.qlIndexFixing(Index6M,$H163,TRUE,_xll.ohTrigger(RecalcTrigger,Trigger6M)),NA())</f>
        <v>8.4191486933422131E-3</v>
      </c>
      <c r="O163" s="52">
        <f>IFERROR(_xll.qlIndexFixing(ONIndex6M,I163,TRUE,_xll.ohTrigger(RecalcTrigger,Trigger6M)),NA())</f>
        <v>7.4072997513319194E-3</v>
      </c>
      <c r="P163" s="52">
        <f>IFERROR(_xll.qlIndexFixing(Index1Y,$H163,TRUE,_xll.ohTrigger(RecalcTrigger,Trigger1Y)),NA())</f>
        <v>1.084207552334295E-2</v>
      </c>
      <c r="Q163" s="52">
        <f>IFERROR(_xll.qlIndexFixing(ONIndex1Y,I163,TRUE,_xll.ohTrigger(RecalcTrigger,Trigger1Y)),NA())</f>
        <v>8.4434429126023502E-3</v>
      </c>
    </row>
    <row r="164" spans="2:17" x14ac:dyDescent="0.2">
      <c r="B164" s="46" t="s">
        <v>20</v>
      </c>
      <c r="D164" s="49">
        <f>_xll.qlCalendarAdvance(LocalCalendar,$D163,B164,"f",FALSE)</f>
        <v>42488</v>
      </c>
      <c r="E164" s="49">
        <f>_xll.qlInterestRateIndexValueDate(IndexON,D164)</f>
        <v>42488</v>
      </c>
      <c r="F164" s="52">
        <f>IFERROR(_xll.qlIndexFixing(IndexON,D164,TRUE,_xll.ohTrigger(RecalcTrigger,TriggerON)),NA())</f>
        <v>4.4586178723449166E-3</v>
      </c>
      <c r="H164" s="49">
        <f>_xll.qlCalendarAdvance(IborCalendar,$H163,B164,"f",FALSE)</f>
        <v>42486</v>
      </c>
      <c r="I164" s="49">
        <f>_xll.qlInterestRateIndexValueDate(Index1M,$H164)</f>
        <v>42488</v>
      </c>
      <c r="J164" s="52">
        <f>IFERROR(_xll.qlIndexFixing(Index1M,$H164,TRUE,_xll.ohTrigger(RecalcTrigger,Trigger1M)),NA())</f>
        <v>5.2580313661635108E-3</v>
      </c>
      <c r="K164" s="52">
        <f>IFERROR(_xll.qlIndexFixing(ONIndex1M,I164,TRUE,_xll.ohTrigger(RecalcTrigger,Trigger1M)),NA())</f>
        <v>5.0307992619735842E-3</v>
      </c>
      <c r="L164" s="52">
        <f>IFERROR(_xll.qlIndexFixing(Index3M,H164,TRUE,_xll.ohTrigger(RecalcTrigger,Trigger3M)),NA())</f>
        <v>6.709416452551741E-3</v>
      </c>
      <c r="M164" s="52">
        <f>IFERROR(_xll.qlIndexFixing(ONIndex3M,I164,TRUE,_xll.ohTrigger(RecalcTrigger,Trigger3M)),NA())</f>
        <v>6.0091699760178585E-3</v>
      </c>
      <c r="N164" s="52">
        <f>IFERROR(_xll.qlIndexFixing(Index6M,$H164,TRUE,_xll.ohTrigger(RecalcTrigger,Trigger6M)),NA())</f>
        <v>8.4346407331296197E-3</v>
      </c>
      <c r="O164" s="52">
        <f>IFERROR(_xll.qlIndexFixing(ONIndex6M,I164,TRUE,_xll.ohTrigger(RecalcTrigger,Trigger6M)),NA())</f>
        <v>7.4212223916525488E-3</v>
      </c>
      <c r="P164" s="52">
        <f>IFERROR(_xll.qlIndexFixing(Index1Y,$H164,TRUE,_xll.ohTrigger(RecalcTrigger,Trigger1Y)),NA())</f>
        <v>1.0858726468179586E-2</v>
      </c>
      <c r="Q164" s="52">
        <f>IFERROR(_xll.qlIndexFixing(ONIndex1Y,I164,TRUE,_xll.ohTrigger(RecalcTrigger,Trigger1Y)),NA())</f>
        <v>8.4432124862043878E-3</v>
      </c>
    </row>
    <row r="165" spans="2:17" x14ac:dyDescent="0.2">
      <c r="B165" s="46" t="s">
        <v>20</v>
      </c>
      <c r="D165" s="49">
        <f>_xll.qlCalendarAdvance(LocalCalendar,$D164,B165,"f",FALSE)</f>
        <v>42489</v>
      </c>
      <c r="E165" s="49">
        <f>_xll.qlInterestRateIndexValueDate(IndexON,D165)</f>
        <v>42489</v>
      </c>
      <c r="F165" s="52">
        <f>IFERROR(_xll.qlIndexFixing(IndexON,D165,TRUE,_xll.ohTrigger(RecalcTrigger,TriggerON)),NA())</f>
        <v>4.4930861548664325E-3</v>
      </c>
      <c r="H165" s="49">
        <f>_xll.qlCalendarAdvance(IborCalendar,$H164,B165,"f",FALSE)</f>
        <v>42487</v>
      </c>
      <c r="I165" s="49">
        <f>_xll.qlInterestRateIndexValueDate(Index1M,$H165)</f>
        <v>42489</v>
      </c>
      <c r="J165" s="52">
        <f>IFERROR(_xll.qlIndexFixing(Index1M,$H165,TRUE,_xll.ohTrigger(RecalcTrigger,Trigger1M)),NA())</f>
        <v>5.2650587931593607E-3</v>
      </c>
      <c r="K165" s="52">
        <f>IFERROR(_xll.qlIndexFixing(ONIndex1M,I165,TRUE,_xll.ohTrigger(RecalcTrigger,Trigger1M)),NA())</f>
        <v>5.0647257817071356E-3</v>
      </c>
      <c r="L165" s="52">
        <f>IFERROR(_xll.qlIndexFixing(Index3M,H165,TRUE,_xll.ohTrigger(RecalcTrigger,Trigger3M)),NA())</f>
        <v>6.7250698372606161E-3</v>
      </c>
      <c r="M165" s="52">
        <f>IFERROR(_xll.qlIndexFixing(ONIndex3M,I165,TRUE,_xll.ohTrigger(RecalcTrigger,Trigger3M)),NA())</f>
        <v>6.0473806142713471E-3</v>
      </c>
      <c r="N165" s="52">
        <f>IFERROR(_xll.qlIndexFixing(Index6M,$H165,TRUE,_xll.ohTrigger(RecalcTrigger,Trigger6M)),NA())</f>
        <v>8.4701854323288098E-3</v>
      </c>
      <c r="O165" s="52">
        <f>IFERROR(_xll.qlIndexFixing(ONIndex6M,I165,TRUE,_xll.ohTrigger(RecalcTrigger,Trigger6M)),NA())</f>
        <v>7.4480475576610417E-3</v>
      </c>
      <c r="P165" s="52">
        <f>IFERROR(_xll.qlIndexFixing(Index1Y,$H165,TRUE,_xll.ohTrigger(RecalcTrigger,Trigger1Y)),NA())</f>
        <v>1.0865107672233816E-2</v>
      </c>
      <c r="Q165" s="52">
        <f>IFERROR(_xll.qlIndexFixing(ONIndex1Y,I165,TRUE,_xll.ohTrigger(RecalcTrigger,Trigger1Y)),NA())</f>
        <v>8.4427600841485706E-3</v>
      </c>
    </row>
    <row r="166" spans="2:17" x14ac:dyDescent="0.2">
      <c r="B166" s="46" t="s">
        <v>20</v>
      </c>
      <c r="D166" s="49">
        <f>_xll.qlCalendarAdvance(LocalCalendar,$D165,B166,"f",FALSE)</f>
        <v>42492</v>
      </c>
      <c r="E166" s="49">
        <f>_xll.qlInterestRateIndexValueDate(IndexON,D166)</f>
        <v>42492</v>
      </c>
      <c r="F166" s="52">
        <f>IFERROR(_xll.qlIndexFixing(IndexON,D166,TRUE,_xll.ohTrigger(RecalcTrigger,TriggerON)),NA())</f>
        <v>4.5268947722387765E-3</v>
      </c>
      <c r="H166" s="49">
        <f>_xll.qlCalendarAdvance(IborCalendar,$H165,B166,"f",FALSE)</f>
        <v>42488</v>
      </c>
      <c r="I166" s="49">
        <f>_xll.qlInterestRateIndexValueDate(Index1M,$H166)</f>
        <v>42493</v>
      </c>
      <c r="J166" s="52">
        <f>IFERROR(_xll.qlIndexFixing(Index1M,$H166,TRUE,_xll.ohTrigger(RecalcTrigger,Trigger1M)),NA())</f>
        <v>5.3159745251529058E-3</v>
      </c>
      <c r="K166" s="52">
        <f>IFERROR(_xll.qlIndexFixing(ONIndex1M,I166,TRUE,_xll.ohTrigger(RecalcTrigger,Trigger1M)),NA())</f>
        <v>5.0987585710338124E-3</v>
      </c>
      <c r="L166" s="52">
        <f>IFERROR(_xll.qlIndexFixing(Index3M,H166,TRUE,_xll.ohTrigger(RecalcTrigger,Trigger3M)),NA())</f>
        <v>6.7958399053888339E-3</v>
      </c>
      <c r="M166" s="52">
        <f>IFERROR(_xll.qlIndexFixing(ONIndex3M,I166,TRUE,_xll.ohTrigger(RecalcTrigger,Trigger3M)),NA())</f>
        <v>6.0853159665708034E-3</v>
      </c>
      <c r="N166" s="52">
        <f>IFERROR(_xll.qlIndexFixing(Index6M,$H166,TRUE,_xll.ohTrigger(RecalcTrigger,Trigger6M)),NA())</f>
        <v>8.5219856944837458E-3</v>
      </c>
      <c r="O166" s="52">
        <f>IFERROR(_xll.qlIndexFixing(ONIndex6M,I166,TRUE,_xll.ohTrigger(RecalcTrigger,Trigger6M)),NA())</f>
        <v>7.4661979039269966E-3</v>
      </c>
      <c r="P166" s="52">
        <f>IFERROR(_xll.qlIndexFixing(Index1Y,$H166,TRUE,_xll.ohTrigger(RecalcTrigger,Trigger1Y)),NA())</f>
        <v>1.0942680355151148E-2</v>
      </c>
      <c r="Q166" s="52">
        <f>IFERROR(_xll.qlIndexFixing(ONIndex1Y,I166,TRUE,_xll.ohTrigger(RecalcTrigger,Trigger1Y)),NA())</f>
        <v>8.441540392061242E-3</v>
      </c>
    </row>
    <row r="167" spans="2:17" x14ac:dyDescent="0.2">
      <c r="B167" s="46" t="s">
        <v>20</v>
      </c>
      <c r="D167" s="49">
        <f>_xll.qlCalendarAdvance(LocalCalendar,$D166,B167,"f",FALSE)</f>
        <v>42493</v>
      </c>
      <c r="E167" s="49">
        <f>_xll.qlInterestRateIndexValueDate(IndexON,D167)</f>
        <v>42493</v>
      </c>
      <c r="F167" s="52">
        <f>IFERROR(_xll.qlIndexFixing(IndexON,D167,TRUE,_xll.ohTrigger(RecalcTrigger,TriggerON)),NA())</f>
        <v>4.5435533621063229E-3</v>
      </c>
      <c r="H167" s="49">
        <f>_xll.qlCalendarAdvance(IborCalendar,$H166,B167,"f",FALSE)</f>
        <v>42489</v>
      </c>
      <c r="I167" s="49">
        <f>_xll.qlInterestRateIndexValueDate(Index1M,$H167)</f>
        <v>42494</v>
      </c>
      <c r="J167" s="52">
        <f>IFERROR(_xll.qlIndexFixing(Index1M,$H167,TRUE,_xll.ohTrigger(RecalcTrigger,Trigger1M)),NA())</f>
        <v>5.3459604381094813E-3</v>
      </c>
      <c r="K167" s="52">
        <f>IFERROR(_xll.qlIndexFixing(ONIndex1M,I167,TRUE,_xll.ohTrigger(RecalcTrigger,Trigger1M)),NA())</f>
        <v>5.1125424472342473E-3</v>
      </c>
      <c r="L167" s="52">
        <f>IFERROR(_xll.qlIndexFixing(Index3M,H167,TRUE,_xll.ohTrigger(RecalcTrigger,Trigger3M)),NA())</f>
        <v>6.8115681173190794E-3</v>
      </c>
      <c r="M167" s="52">
        <f>IFERROR(_xll.qlIndexFixing(ONIndex3M,I167,TRUE,_xll.ohTrigger(RecalcTrigger,Trigger3M)),NA())</f>
        <v>6.1005628394550371E-3</v>
      </c>
      <c r="N167" s="52">
        <f>IFERROR(_xll.qlIndexFixing(Index6M,$H167,TRUE,_xll.ohTrigger(RecalcTrigger,Trigger6M)),NA())</f>
        <v>8.5374216620644032E-3</v>
      </c>
      <c r="O167" s="52">
        <f>IFERROR(_xll.qlIndexFixing(ONIndex6M,I167,TRUE,_xll.ohTrigger(RecalcTrigger,Trigger6M)),NA())</f>
        <v>7.4702654675729008E-3</v>
      </c>
      <c r="P167" s="52">
        <f>IFERROR(_xll.qlIndexFixing(Index1Y,$H167,TRUE,_xll.ohTrigger(RecalcTrigger,Trigger1Y)),NA())</f>
        <v>1.0959626735192194E-2</v>
      </c>
      <c r="Q167" s="52">
        <f>IFERROR(_xll.qlIndexFixing(ONIndex1Y,I167,TRUE,_xll.ohTrigger(RecalcTrigger,Trigger1Y)),NA())</f>
        <v>8.4411019807539844E-3</v>
      </c>
    </row>
    <row r="168" spans="2:17" x14ac:dyDescent="0.2">
      <c r="B168" s="46" t="s">
        <v>20</v>
      </c>
      <c r="D168" s="49">
        <f>_xll.qlCalendarAdvance(LocalCalendar,$D167,B168,"f",FALSE)</f>
        <v>42494</v>
      </c>
      <c r="E168" s="49">
        <f>_xll.qlInterestRateIndexValueDate(IndexON,D168)</f>
        <v>42494</v>
      </c>
      <c r="F168" s="52">
        <f>IFERROR(_xll.qlIndexFixing(IndexON,D168,TRUE,_xll.ohTrigger(RecalcTrigger,TriggerON)),NA())</f>
        <v>4.5600476977636362E-3</v>
      </c>
      <c r="H168" s="49">
        <f>_xll.qlCalendarAdvance(IborCalendar,$H167,B168,"f",FALSE)</f>
        <v>42493</v>
      </c>
      <c r="I168" s="49">
        <f>_xll.qlInterestRateIndexValueDate(Index1M,$H168)</f>
        <v>42495</v>
      </c>
      <c r="J168" s="52">
        <f>IFERROR(_xll.qlIndexFixing(Index1M,$H168,TRUE,_xll.ohTrigger(RecalcTrigger,Trigger1M)),NA())</f>
        <v>5.3531787271191011E-3</v>
      </c>
      <c r="K168" s="52">
        <f>IFERROR(_xll.qlIndexFixing(ONIndex1M,I168,TRUE,_xll.ohTrigger(RecalcTrigger,Trigger1M)),NA())</f>
        <v>5.1263903282361412E-3</v>
      </c>
      <c r="L168" s="52">
        <f>IFERROR(_xll.qlIndexFixing(Index3M,H168,TRUE,_xll.ohTrigger(RecalcTrigger,Trigger3M)),NA())</f>
        <v>6.8273100669142446E-3</v>
      </c>
      <c r="M168" s="52">
        <f>IFERROR(_xll.qlIndexFixing(ONIndex3M,I168,TRUE,_xll.ohTrigger(RecalcTrigger,Trigger3M)),NA())</f>
        <v>6.1158156039464728E-3</v>
      </c>
      <c r="N168" s="52">
        <f>IFERROR(_xll.qlIndexFixing(Index6M,$H168,TRUE,_xll.ohTrigger(RecalcTrigger,Trigger6M)),NA())</f>
        <v>8.5721232191670795E-3</v>
      </c>
      <c r="O168" s="52">
        <f>IFERROR(_xll.qlIndexFixing(ONIndex6M,I168,TRUE,_xll.ohTrigger(RecalcTrigger,Trigger6M)),NA())</f>
        <v>7.4726905182931347E-3</v>
      </c>
      <c r="P168" s="52">
        <f>IFERROR(_xll.qlIndexFixing(Index1Y,$H168,TRUE,_xll.ohTrigger(RecalcTrigger,Trigger1Y)),NA())</f>
        <v>1.0976630240224881E-2</v>
      </c>
      <c r="Q168" s="52">
        <f>IFERROR(_xll.qlIndexFixing(ONIndex1Y,I168,TRUE,_xll.ohTrigger(RecalcTrigger,Trigger1Y)),NA())</f>
        <v>8.4406289050953376E-3</v>
      </c>
    </row>
    <row r="169" spans="2:17" x14ac:dyDescent="0.2">
      <c r="B169" s="46" t="s">
        <v>20</v>
      </c>
      <c r="D169" s="49">
        <f>_xll.qlCalendarAdvance(LocalCalendar,$D168,B169,"f",FALSE)</f>
        <v>42495</v>
      </c>
      <c r="E169" s="49">
        <f>_xll.qlInterestRateIndexValueDate(IndexON,D169)</f>
        <v>42495</v>
      </c>
      <c r="F169" s="52">
        <f>IFERROR(_xll.qlIndexFixing(IndexON,D169,TRUE,_xll.ohTrigger(RecalcTrigger,TriggerON)),NA())</f>
        <v>4.5763777793705884E-3</v>
      </c>
      <c r="H169" s="49">
        <f>_xll.qlCalendarAdvance(IborCalendar,$H168,B169,"f",FALSE)</f>
        <v>42494</v>
      </c>
      <c r="I169" s="49">
        <f>_xll.qlInterestRateIndexValueDate(Index1M,$H169)</f>
        <v>42496</v>
      </c>
      <c r="J169" s="52">
        <f>IFERROR(_xll.qlIndexFixing(Index1M,$H169,TRUE,_xll.ohTrigger(RecalcTrigger,Trigger1M)),NA())</f>
        <v>5.3604181497141261E-3</v>
      </c>
      <c r="K169" s="52">
        <f>IFERROR(_xll.qlIndexFixing(ONIndex1M,I169,TRUE,_xll.ohTrigger(RecalcTrigger,Trigger1M)),NA())</f>
        <v>5.154373236546661E-3</v>
      </c>
      <c r="L169" s="52">
        <f>IFERROR(_xll.qlIndexFixing(Index3M,H169,TRUE,_xll.ohTrigger(RecalcTrigger,Trigger3M)),NA())</f>
        <v>6.8591927766779824E-3</v>
      </c>
      <c r="M169" s="52">
        <f>IFERROR(_xll.qlIndexFixing(ONIndex3M,I169,TRUE,_xll.ohTrigger(RecalcTrigger,Trigger3M)),NA())</f>
        <v>6.1464457095183889E-3</v>
      </c>
      <c r="N169" s="52">
        <f>IFERROR(_xll.qlIndexFixing(Index6M,$H169,TRUE,_xll.ohTrigger(RecalcTrigger,Trigger6M)),NA())</f>
        <v>8.5778880433461536E-3</v>
      </c>
      <c r="O169" s="52">
        <f>IFERROR(_xll.qlIndexFixing(ONIndex6M,I169,TRUE,_xll.ohTrigger(RecalcTrigger,Trigger6M)),NA())</f>
        <v>7.4722206650701395E-3</v>
      </c>
      <c r="P169" s="52">
        <f>IFERROR(_xll.qlIndexFixing(Index1Y,$H169,TRUE,_xll.ohTrigger(RecalcTrigger,Trigger1Y)),NA())</f>
        <v>1.1014416457481276E-2</v>
      </c>
      <c r="Q169" s="52">
        <f>IFERROR(_xll.qlIndexFixing(ONIndex1Y,I169,TRUE,_xll.ohTrigger(RecalcTrigger,Trigger1Y)),NA())</f>
        <v>8.43976505919386E-3</v>
      </c>
    </row>
    <row r="170" spans="2:17" x14ac:dyDescent="0.2">
      <c r="B170" s="46" t="s">
        <v>20</v>
      </c>
      <c r="D170" s="49">
        <f>_xll.qlCalendarAdvance(LocalCalendar,$D169,B170,"f",FALSE)</f>
        <v>42496</v>
      </c>
      <c r="E170" s="49">
        <f>_xll.qlInterestRateIndexValueDate(IndexON,D170)</f>
        <v>42496</v>
      </c>
      <c r="F170" s="52">
        <f>IFERROR(_xll.qlIndexFixing(IndexON,D170,TRUE,_xll.ohTrigger(RecalcTrigger,TriggerON)),NA())</f>
        <v>4.6085494236258739E-3</v>
      </c>
      <c r="H170" s="49">
        <f>_xll.qlCalendarAdvance(IborCalendar,$H169,B170,"f",FALSE)</f>
        <v>42495</v>
      </c>
      <c r="I170" s="49">
        <f>_xll.qlInterestRateIndexValueDate(Index1M,$H170)</f>
        <v>42499</v>
      </c>
      <c r="J170" s="52">
        <f>IFERROR(_xll.qlIndexFixing(Index1M,$H170,TRUE,_xll.ohTrigger(RecalcTrigger,Trigger1M)),NA())</f>
        <v>5.4054382427715097E-3</v>
      </c>
      <c r="K170" s="52">
        <f>IFERROR(_xll.qlIndexFixing(ONIndex1M,I170,TRUE,_xll.ohTrigger(RecalcTrigger,Trigger1M)),NA())</f>
        <v>5.1824219006579852E-3</v>
      </c>
      <c r="L170" s="52">
        <f>IFERROR(_xll.qlIndexFixing(Index3M,H170,TRUE,_xll.ohTrigger(RecalcTrigger,Trigger3M)),NA())</f>
        <v>6.8904184181234106E-3</v>
      </c>
      <c r="M170" s="52">
        <f>IFERROR(_xll.qlIndexFixing(ONIndex3M,I170,TRUE,_xll.ohTrigger(RecalcTrigger,Trigger3M)),NA())</f>
        <v>6.1768855779842369E-3</v>
      </c>
      <c r="N170" s="52">
        <f>IFERROR(_xll.qlIndexFixing(Index6M,$H170,TRUE,_xll.ohTrigger(RecalcTrigger,Trigger6M)),NA())</f>
        <v>8.6145691074146977E-3</v>
      </c>
      <c r="O170" s="52">
        <f>IFERROR(_xll.qlIndexFixing(ONIndex6M,I170,TRUE,_xll.ohTrigger(RecalcTrigger,Trigger6M)),NA())</f>
        <v>7.4659655895192856E-3</v>
      </c>
      <c r="P170" s="52">
        <f>IFERROR(_xll.qlIndexFixing(Index1Y,$H170,TRUE,_xll.ohTrigger(RecalcTrigger,Trigger1Y)),NA())</f>
        <v>1.1045260583022836E-2</v>
      </c>
      <c r="Q170" s="52">
        <f>IFERROR(_xll.qlIndexFixing(ONIndex1Y,I170,TRUE,_xll.ohTrigger(RecalcTrigger,Trigger1Y)),NA())</f>
        <v>8.4383899612650026E-3</v>
      </c>
    </row>
    <row r="171" spans="2:17" x14ac:dyDescent="0.2">
      <c r="B171" s="46" t="s">
        <v>20</v>
      </c>
      <c r="D171" s="49">
        <f>_xll.qlCalendarAdvance(LocalCalendar,$D170,B171,"f",FALSE)</f>
        <v>42499</v>
      </c>
      <c r="E171" s="49">
        <f>_xll.qlInterestRateIndexValueDate(IndexON,D171)</f>
        <v>42499</v>
      </c>
      <c r="F171" s="52">
        <f>IFERROR(_xll.qlIndexFixing(IndexON,D171,TRUE,_xll.ohTrigger(RecalcTrigger,TriggerON)),NA())</f>
        <v>4.6400555639358743E-3</v>
      </c>
      <c r="H171" s="49">
        <f>_xll.qlCalendarAdvance(IborCalendar,$H170,B171,"f",FALSE)</f>
        <v>42496</v>
      </c>
      <c r="I171" s="49">
        <f>_xll.qlInterestRateIndexValueDate(Index1M,$H171)</f>
        <v>42500</v>
      </c>
      <c r="J171" s="52">
        <f>IFERROR(_xll.qlIndexFixing(Index1M,$H171,TRUE,_xll.ohTrigger(RecalcTrigger,Trigger1M)),NA())</f>
        <v>5.4205730457256331E-3</v>
      </c>
      <c r="K171" s="52">
        <f>IFERROR(_xll.qlIndexFixing(ONIndex1M,I171,TRUE,_xll.ohTrigger(RecalcTrigger,Trigger1M)),NA())</f>
        <v>5.1965898058270454E-3</v>
      </c>
      <c r="L171" s="52">
        <f>IFERROR(_xll.qlIndexFixing(Index3M,H171,TRUE,_xll.ohTrigger(RecalcTrigger,Trigger3M)),NA())</f>
        <v>6.9062314382002492E-3</v>
      </c>
      <c r="M171" s="52">
        <f>IFERROR(_xll.qlIndexFixing(ONIndex3M,I171,TRUE,_xll.ohTrigger(RecalcTrigger,Trigger3M)),NA())</f>
        <v>6.1921678005116831E-3</v>
      </c>
      <c r="N171" s="52">
        <f>IFERROR(_xll.qlIndexFixing(Index6M,$H171,TRUE,_xll.ohTrigger(RecalcTrigger,Trigger6M)),NA())</f>
        <v>8.6299999999997143E-3</v>
      </c>
      <c r="O171" s="52">
        <f>IFERROR(_xll.qlIndexFixing(ONIndex6M,I171,TRUE,_xll.ohTrigger(RecalcTrigger,Trigger6M)),NA())</f>
        <v>7.4605660782811611E-3</v>
      </c>
      <c r="P171" s="52">
        <f>IFERROR(_xll.qlIndexFixing(Index1Y,$H171,TRUE,_xll.ohTrigger(RecalcTrigger,Trigger1Y)),NA())</f>
        <v>1.106258351902969E-2</v>
      </c>
      <c r="Q171" s="52">
        <f>IFERROR(_xll.qlIndexFixing(ONIndex1Y,I171,TRUE,_xll.ohTrigger(RecalcTrigger,Trigger1Y)),NA())</f>
        <v>8.4377435648885779E-3</v>
      </c>
    </row>
    <row r="172" spans="2:17" x14ac:dyDescent="0.2">
      <c r="B172" s="46" t="s">
        <v>20</v>
      </c>
      <c r="D172" s="49">
        <f>_xll.qlCalendarAdvance(LocalCalendar,$D171,B172,"f",FALSE)</f>
        <v>42500</v>
      </c>
      <c r="E172" s="49">
        <f>_xll.qlInterestRateIndexValueDate(IndexON,D172)</f>
        <v>42500</v>
      </c>
      <c r="F172" s="52">
        <f>IFERROR(_xll.qlIndexFixing(IndexON,D172,TRUE,_xll.ohTrigger(RecalcTrigger,TriggerON)),NA())</f>
        <v>4.6555381453128319E-3</v>
      </c>
      <c r="H172" s="49">
        <f>_xll.qlCalendarAdvance(IborCalendar,$H171,B172,"f",FALSE)</f>
        <v>42499</v>
      </c>
      <c r="I172" s="49">
        <f>_xll.qlInterestRateIndexValueDate(Index1M,$H172)</f>
        <v>42501</v>
      </c>
      <c r="J172" s="52">
        <f>IFERROR(_xll.qlIndexFixing(Index1M,$H172,TRUE,_xll.ohTrigger(RecalcTrigger,Trigger1M)),NA())</f>
        <v>5.4514531152656661E-3</v>
      </c>
      <c r="K172" s="52">
        <f>IFERROR(_xll.qlIndexFixing(ONIndex1M,I172,TRUE,_xll.ohTrigger(RecalcTrigger,Trigger1M)),NA())</f>
        <v>5.2108217158775005E-3</v>
      </c>
      <c r="L172" s="52">
        <f>IFERROR(_xll.qlIndexFixing(Index3M,H172,TRUE,_xll.ohTrigger(RecalcTrigger,Trigger3M)),NA())</f>
        <v>6.9220591488249961E-3</v>
      </c>
      <c r="M172" s="52">
        <f>IFERROR(_xll.qlIndexFixing(ONIndex3M,I172,TRUE,_xll.ohTrigger(RecalcTrigger,Trigger3M)),NA())</f>
        <v>6.2074559146463315E-3</v>
      </c>
      <c r="N172" s="52">
        <f>IFERROR(_xll.qlIndexFixing(Index6M,$H172,TRUE,_xll.ohTrigger(RecalcTrigger,Trigger6M)),NA())</f>
        <v>8.6724107847739578E-3</v>
      </c>
      <c r="O172" s="52">
        <f>IFERROR(_xll.qlIndexFixing(ONIndex6M,I172,TRUE,_xll.ohTrigger(RecalcTrigger,Trigger6M)),NA())</f>
        <v>7.4554640719437515E-3</v>
      </c>
      <c r="P172" s="52">
        <f>IFERROR(_xll.qlIndexFixing(Index1Y,$H172,TRUE,_xll.ohTrigger(RecalcTrigger,Trigger1Y)),NA())</f>
        <v>1.1079977103604524E-2</v>
      </c>
      <c r="Q172" s="52">
        <f>IFERROR(_xll.qlIndexFixing(ONIndex1Y,I172,TRUE,_xll.ohTrigger(RecalcTrigger,Trigger1Y)),NA())</f>
        <v>8.4370625042406999E-3</v>
      </c>
    </row>
    <row r="173" spans="2:17" x14ac:dyDescent="0.2">
      <c r="B173" s="46" t="s">
        <v>20</v>
      </c>
      <c r="D173" s="49">
        <f>_xll.qlCalendarAdvance(LocalCalendar,$D172,B173,"f",FALSE)</f>
        <v>42501</v>
      </c>
      <c r="E173" s="49">
        <f>_xll.qlInterestRateIndexValueDate(IndexON,D173)</f>
        <v>42501</v>
      </c>
      <c r="F173" s="52">
        <f>IFERROR(_xll.qlIndexFixing(IndexON,D173,TRUE,_xll.ohTrigger(RecalcTrigger,TriggerON)),NA())</f>
        <v>4.6707253264255399E-3</v>
      </c>
      <c r="H173" s="49">
        <f>_xll.qlCalendarAdvance(IborCalendar,$H172,B173,"f",FALSE)</f>
        <v>42500</v>
      </c>
      <c r="I173" s="49">
        <f>_xll.qlInterestRateIndexValueDate(Index1M,$H173)</f>
        <v>42502</v>
      </c>
      <c r="J173" s="52">
        <f>IFERROR(_xll.qlIndexFixing(Index1M,$H173,TRUE,_xll.ohTrigger(RecalcTrigger,Trigger1M)),NA())</f>
        <v>5.4588938317118307E-3</v>
      </c>
      <c r="K173" s="52">
        <f>IFERROR(_xll.qlIndexFixing(ONIndex1M,I173,TRUE,_xll.ohTrigger(RecalcTrigger,Trigger1M)),NA())</f>
        <v>5.2251176308093505E-3</v>
      </c>
      <c r="L173" s="52">
        <f>IFERROR(_xll.qlIndexFixing(Index3M,H173,TRUE,_xll.ohTrigger(RecalcTrigger,Trigger3M)),NA())</f>
        <v>6.9379017088193034E-3</v>
      </c>
      <c r="M173" s="52">
        <f>IFERROR(_xll.qlIndexFixing(ONIndex3M,I173,TRUE,_xll.ohTrigger(RecalcTrigger,Trigger3M)),NA())</f>
        <v>6.222749920388182E-3</v>
      </c>
      <c r="N173" s="52">
        <f>IFERROR(_xll.qlIndexFixing(Index6M,$H173,TRUE,_xll.ohTrigger(RecalcTrigger,Trigger6M)),NA())</f>
        <v>8.6787737749082598E-3</v>
      </c>
      <c r="O173" s="52">
        <f>IFERROR(_xll.qlIndexFixing(ONIndex6M,I173,TRUE,_xll.ohTrigger(RecalcTrigger,Trigger6M)),NA())</f>
        <v>7.4510475740563464E-3</v>
      </c>
      <c r="P173" s="52">
        <f>IFERROR(_xll.qlIndexFixing(Index1Y,$H173,TRUE,_xll.ohTrigger(RecalcTrigger,Trigger1Y)),NA())</f>
        <v>1.109744359126939E-2</v>
      </c>
      <c r="Q173" s="52">
        <f>IFERROR(_xll.qlIndexFixing(ONIndex1Y,I173,TRUE,_xll.ohTrigger(RecalcTrigger,Trigger1Y)),NA())</f>
        <v>8.4363467794812408E-3</v>
      </c>
    </row>
    <row r="174" spans="2:17" x14ac:dyDescent="0.2">
      <c r="B174" s="46" t="s">
        <v>20</v>
      </c>
      <c r="D174" s="49">
        <f>_xll.qlCalendarAdvance(LocalCalendar,$D173,B174,"f",FALSE)</f>
        <v>42502</v>
      </c>
      <c r="E174" s="49">
        <f>_xll.qlInterestRateIndexValueDate(IndexON,D174)</f>
        <v>42502</v>
      </c>
      <c r="F174" s="52">
        <f>IFERROR(_xll.qlIndexFixing(IndexON,D174,TRUE,_xll.ohTrigger(RecalcTrigger,TriggerON)),NA())</f>
        <v>4.6855908778553612E-3</v>
      </c>
      <c r="H174" s="49">
        <f>_xll.qlCalendarAdvance(IborCalendar,$H173,B174,"f",FALSE)</f>
        <v>42501</v>
      </c>
      <c r="I174" s="49">
        <f>_xll.qlInterestRateIndexValueDate(Index1M,$H174)</f>
        <v>42503</v>
      </c>
      <c r="J174" s="52">
        <f>IFERROR(_xll.qlIndexFixing(Index1M,$H174,TRUE,_xll.ohTrigger(RecalcTrigger,Trigger1M)),NA())</f>
        <v>5.4663556596165888E-3</v>
      </c>
      <c r="K174" s="52">
        <f>IFERROR(_xll.qlIndexFixing(ONIndex1M,I174,TRUE,_xll.ohTrigger(RecalcTrigger,Trigger1M)),NA())</f>
        <v>5.2539994874223339E-3</v>
      </c>
      <c r="L174" s="52">
        <f>IFERROR(_xll.qlIndexFixing(Index3M,H174,TRUE,_xll.ohTrigger(RecalcTrigger,Trigger3M)),NA())</f>
        <v>6.9700176620386359E-3</v>
      </c>
      <c r="M174" s="52">
        <f>IFERROR(_xll.qlIndexFixing(ONIndex3M,I174,TRUE,_xll.ohTrigger(RecalcTrigger,Trigger3M)),NA())</f>
        <v>6.2534661945257142E-3</v>
      </c>
      <c r="N174" s="52">
        <f>IFERROR(_xll.qlIndexFixing(Index6M,$H174,TRUE,_xll.ohTrigger(RecalcTrigger,Trigger6M)),NA())</f>
        <v>8.6852303714598789E-3</v>
      </c>
      <c r="O174" s="52">
        <f>IFERROR(_xll.qlIndexFixing(ONIndex6M,I174,TRUE,_xll.ohTrigger(RecalcTrigger,Trigger6M)),NA())</f>
        <v>7.4446535537031622E-3</v>
      </c>
      <c r="P174" s="52">
        <f>IFERROR(_xll.qlIndexFixing(Index1Y,$H174,TRUE,_xll.ohTrigger(RecalcTrigger,Trigger1Y)),NA())</f>
        <v>1.113602706522502E-2</v>
      </c>
      <c r="Q174" s="52">
        <f>IFERROR(_xll.qlIndexFixing(ONIndex1Y,I174,TRUE,_xll.ohTrigger(RecalcTrigger,Trigger1Y)),NA())</f>
        <v>8.4349974116637583E-3</v>
      </c>
    </row>
    <row r="175" spans="2:17" x14ac:dyDescent="0.2">
      <c r="B175" s="46" t="s">
        <v>20</v>
      </c>
      <c r="D175" s="49">
        <f>_xll.qlCalendarAdvance(LocalCalendar,$D174,B175,"f",FALSE)</f>
        <v>42503</v>
      </c>
      <c r="E175" s="49">
        <f>_xll.qlInterestRateIndexValueDate(IndexON,D175)</f>
        <v>42503</v>
      </c>
      <c r="F175" s="52">
        <f>IFERROR(_xll.qlIndexFixing(IndexON,D175,TRUE,_xll.ohTrigger(RecalcTrigger,TriggerON)),NA())</f>
        <v>4.7143116158299136E-3</v>
      </c>
      <c r="H175" s="49">
        <f>_xll.qlCalendarAdvance(IborCalendar,$H174,B175,"f",FALSE)</f>
        <v>42502</v>
      </c>
      <c r="I175" s="49">
        <f>_xll.qlInterestRateIndexValueDate(Index1M,$H175)</f>
        <v>42506</v>
      </c>
      <c r="J175" s="52">
        <f>IFERROR(_xll.qlIndexFixing(Index1M,$H175,TRUE,_xll.ohTrigger(RecalcTrigger,Trigger1M)),NA())</f>
        <v>5.5126780719483293E-3</v>
      </c>
      <c r="K175" s="52">
        <f>IFERROR(_xll.qlIndexFixing(ONIndex1M,I175,TRUE,_xll.ohTrigger(RecalcTrigger,Trigger1M)),NA())</f>
        <v>5.2829413393506996E-3</v>
      </c>
      <c r="L175" s="52">
        <f>IFERROR(_xll.qlIndexFixing(Index3M,H175,TRUE,_xll.ohTrigger(RecalcTrigger,Trigger3M)),NA())</f>
        <v>7.0014236190589678E-3</v>
      </c>
      <c r="M175" s="52">
        <f>IFERROR(_xll.qlIndexFixing(ONIndex3M,I175,TRUE,_xll.ohTrigger(RecalcTrigger,Trigger3M)),NA())</f>
        <v>6.2839848593476688E-3</v>
      </c>
      <c r="N175" s="52">
        <f>IFERROR(_xll.qlIndexFixing(Index6M,$H175,TRUE,_xll.ohTrigger(RecalcTrigger,Trigger6M)),NA())</f>
        <v>8.7227322039740637E-3</v>
      </c>
      <c r="O175" s="52">
        <f>IFERROR(_xll.qlIndexFixing(ONIndex6M,I175,TRUE,_xll.ohTrigger(RecalcTrigger,Trigger6M)),NA())</f>
        <v>7.4402366672465803E-3</v>
      </c>
      <c r="P175" s="52">
        <f>IFERROR(_xll.qlIndexFixing(Index1Y,$H175,TRUE,_xll.ohTrigger(RecalcTrigger,Trigger1Y)),NA())</f>
        <v>1.116808366936016E-2</v>
      </c>
      <c r="Q175" s="52">
        <f>IFERROR(_xll.qlIndexFixing(ONIndex1Y,I175,TRUE,_xll.ohTrigger(RecalcTrigger,Trigger1Y)),NA())</f>
        <v>8.4331372387680403E-3</v>
      </c>
    </row>
    <row r="176" spans="2:17" x14ac:dyDescent="0.2">
      <c r="B176" s="46" t="s">
        <v>20</v>
      </c>
      <c r="D176" s="49">
        <f>_xll.qlCalendarAdvance(LocalCalendar,$D175,B176,"f",FALSE)</f>
        <v>42506</v>
      </c>
      <c r="E176" s="49">
        <f>_xll.qlInterestRateIndexValueDate(IndexON,D176)</f>
        <v>42506</v>
      </c>
      <c r="F176" s="52">
        <f>IFERROR(_xll.qlIndexFixing(IndexON,D176,TRUE,_xll.ohTrigger(RecalcTrigger,TriggerON)),NA())</f>
        <v>4.7418367871454592E-3</v>
      </c>
      <c r="H176" s="49">
        <f>_xll.qlCalendarAdvance(IborCalendar,$H175,B176,"f",FALSE)</f>
        <v>42503</v>
      </c>
      <c r="I176" s="49">
        <f>_xll.qlInterestRateIndexValueDate(Index1M,$H176)</f>
        <v>42507</v>
      </c>
      <c r="J176" s="52">
        <f>IFERROR(_xll.qlIndexFixing(Index1M,$H176,TRUE,_xll.ohTrigger(RecalcTrigger,Trigger1M)),NA())</f>
        <v>5.528232491623178E-3</v>
      </c>
      <c r="K176" s="52">
        <f>IFERROR(_xll.qlIndexFixing(ONIndex1M,I176,TRUE,_xll.ohTrigger(RecalcTrigger,Trigger1M)),NA())</f>
        <v>5.2975572787694603E-3</v>
      </c>
      <c r="L176" s="52">
        <f>IFERROR(_xll.qlIndexFixing(Index3M,H176,TRUE,_xll.ohTrigger(RecalcTrigger,Trigger3M)),NA())</f>
        <v>7.0173428083483589E-3</v>
      </c>
      <c r="M176" s="52">
        <f>IFERROR(_xll.qlIndexFixing(ONIndex3M,I176,TRUE,_xll.ohTrigger(RecalcTrigger,Trigger3M)),NA())</f>
        <v>6.2993083232054659E-3</v>
      </c>
      <c r="N176" s="52">
        <f>IFERROR(_xll.qlIndexFixing(Index6M,$H176,TRUE,_xll.ohTrigger(RecalcTrigger,Trigger6M)),NA())</f>
        <v>8.738233362002544E-3</v>
      </c>
      <c r="O176" s="52">
        <f>IFERROR(_xll.qlIndexFixing(ONIndex6M,I176,TRUE,_xll.ohTrigger(RecalcTrigger,Trigger6M)),NA())</f>
        <v>7.4392477115292621E-3</v>
      </c>
      <c r="P176" s="52">
        <f>IFERROR(_xll.qlIndexFixing(Index1Y,$H176,TRUE,_xll.ohTrigger(RecalcTrigger,Trigger1Y)),NA())</f>
        <v>1.1185948496423969E-2</v>
      </c>
      <c r="Q176" s="52">
        <f>IFERROR(_xll.qlIndexFixing(ONIndex1Y,I176,TRUE,_xll.ohTrigger(RecalcTrigger,Trigger1Y)),NA())</f>
        <v>8.4322481931309312E-3</v>
      </c>
    </row>
    <row r="177" spans="2:17" x14ac:dyDescent="0.2">
      <c r="B177" s="46" t="s">
        <v>20</v>
      </c>
      <c r="D177" s="49">
        <f>_xll.qlCalendarAdvance(LocalCalendar,$D176,B177,"f",FALSE)</f>
        <v>42507</v>
      </c>
      <c r="E177" s="49">
        <f>_xll.qlInterestRateIndexValueDate(IndexON,D177)</f>
        <v>42507</v>
      </c>
      <c r="F177" s="52">
        <f>IFERROR(_xll.qlIndexFixing(IndexON,D177,TRUE,_xll.ohTrigger(RecalcTrigger,TriggerON)),NA())</f>
        <v>4.7550941900809107E-3</v>
      </c>
      <c r="H177" s="49">
        <f>_xll.qlCalendarAdvance(IborCalendar,$H176,B177,"f",FALSE)</f>
        <v>42506</v>
      </c>
      <c r="I177" s="49">
        <f>_xll.qlInterestRateIndexValueDate(Index1M,$H177)</f>
        <v>42508</v>
      </c>
      <c r="J177" s="52">
        <f>IFERROR(_xll.qlIndexFixing(Index1M,$H177,TRUE,_xll.ohTrigger(RecalcTrigger,Trigger1M)),NA())</f>
        <v>5.5598833250075138E-3</v>
      </c>
      <c r="K177" s="52">
        <f>IFERROR(_xll.qlIndexFixing(ONIndex1M,I177,TRUE,_xll.ohTrigger(RecalcTrigger,Trigger1M)),NA())</f>
        <v>5.3122372230696158E-3</v>
      </c>
      <c r="L177" s="52">
        <f>IFERROR(_xll.qlIndexFixing(Index3M,H177,TRUE,_xll.ohTrigger(RecalcTrigger,Trigger3M)),NA())</f>
        <v>7.0332778000049903E-3</v>
      </c>
      <c r="M177" s="52">
        <f>IFERROR(_xll.qlIndexFixing(ONIndex3M,I177,TRUE,_xll.ohTrigger(RecalcTrigger,Trigger3M)),NA())</f>
        <v>6.3146376785905289E-3</v>
      </c>
      <c r="N177" s="52">
        <f>IFERROR(_xll.qlIndexFixing(Index6M,$H177,TRUE,_xll.ohTrigger(RecalcTrigger,Trigger6M)),NA())</f>
        <v>8.7537537499182694E-3</v>
      </c>
      <c r="O177" s="52">
        <f>IFERROR(_xll.qlIndexFixing(ONIndex6M,I177,TRUE,_xll.ohTrigger(RecalcTrigger,Trigger6M)),NA())</f>
        <v>7.4389442643418846E-3</v>
      </c>
      <c r="P177" s="52">
        <f>IFERROR(_xll.qlIndexFixing(Index1Y,$H177,TRUE,_xll.ohTrigger(RecalcTrigger,Trigger1Y)),NA())</f>
        <v>1.1203899757406871E-2</v>
      </c>
      <c r="Q177" s="52">
        <f>IFERROR(_xll.qlIndexFixing(ONIndex1Y,I177,TRUE,_xll.ohTrigger(RecalcTrigger,Trigger1Y)),NA())</f>
        <v>8.4313244833822409E-3</v>
      </c>
    </row>
    <row r="178" spans="2:17" x14ac:dyDescent="0.2">
      <c r="B178" s="46" t="s">
        <v>20</v>
      </c>
      <c r="D178" s="49">
        <f>_xll.qlCalendarAdvance(LocalCalendar,$D177,B178,"f",FALSE)</f>
        <v>42508</v>
      </c>
      <c r="E178" s="49">
        <f>_xll.qlInterestRateIndexValueDate(IndexON,D178)</f>
        <v>42508</v>
      </c>
      <c r="F178" s="52">
        <f>IFERROR(_xll.qlIndexFixing(IndexON,D178,TRUE,_xll.ohTrigger(RecalcTrigger,TriggerON)),NA())</f>
        <v>4.7680299631736034E-3</v>
      </c>
      <c r="H178" s="49">
        <f>_xll.qlCalendarAdvance(IborCalendar,$H177,B178,"f",FALSE)</f>
        <v>42507</v>
      </c>
      <c r="I178" s="49">
        <f>_xll.qlInterestRateIndexValueDate(Index1M,$H178)</f>
        <v>42509</v>
      </c>
      <c r="J178" s="52">
        <f>IFERROR(_xll.qlIndexFixing(Index1M,$H178,TRUE,_xll.ohTrigger(RecalcTrigger,Trigger1M)),NA())</f>
        <v>5.5675401098759236E-3</v>
      </c>
      <c r="K178" s="52">
        <f>IFERROR(_xll.qlIndexFixing(ONIndex1M,I178,TRUE,_xll.ohTrigger(RecalcTrigger,Trigger1M)),NA())</f>
        <v>5.3269811722511662E-3</v>
      </c>
      <c r="L178" s="52">
        <f>IFERROR(_xll.qlIndexFixing(Index3M,H178,TRUE,_xll.ohTrigger(RecalcTrigger,Trigger3M)),NA())</f>
        <v>7.0492287528704971E-3</v>
      </c>
      <c r="M178" s="52">
        <f>IFERROR(_xll.qlIndexFixing(ONIndex3M,I178,TRUE,_xll.ohTrigger(RecalcTrigger,Trigger3M)),NA())</f>
        <v>6.3299729255827941E-3</v>
      </c>
      <c r="N178" s="52">
        <f>IFERROR(_xll.qlIndexFixing(Index6M,$H178,TRUE,_xll.ohTrigger(RecalcTrigger,Trigger6M)),NA())</f>
        <v>8.7861839751795165E-3</v>
      </c>
      <c r="O178" s="52">
        <f>IFERROR(_xll.qlIndexFixing(ONIndex6M,I178,TRUE,_xll.ohTrigger(RecalcTrigger,Trigger6M)),NA())</f>
        <v>7.4393263254446396E-3</v>
      </c>
      <c r="P178" s="52">
        <f>IFERROR(_xll.qlIndexFixing(Index1Y,$H178,TRUE,_xll.ohTrigger(RecalcTrigger,Trigger1Y)),NA())</f>
        <v>1.1221939708080761E-2</v>
      </c>
      <c r="Q178" s="52">
        <f>IFERROR(_xll.qlIndexFixing(ONIndex1Y,I178,TRUE,_xll.ohTrigger(RecalcTrigger,Trigger1Y)),NA())</f>
        <v>8.4303661093620974E-3</v>
      </c>
    </row>
    <row r="179" spans="2:17" x14ac:dyDescent="0.2">
      <c r="B179" s="46" t="s">
        <v>20</v>
      </c>
      <c r="D179" s="49">
        <f>_xll.qlCalendarAdvance(LocalCalendar,$D178,B179,"f",FALSE)</f>
        <v>42509</v>
      </c>
      <c r="E179" s="49">
        <f>_xll.qlInterestRateIndexValueDate(IndexON,D179)</f>
        <v>42509</v>
      </c>
      <c r="F179" s="52">
        <f>IFERROR(_xll.qlIndexFixing(IndexON,D179,TRUE,_xll.ohTrigger(RecalcTrigger,TriggerON)),NA())</f>
        <v>4.7806441065834093E-3</v>
      </c>
      <c r="H179" s="49">
        <f>_xll.qlCalendarAdvance(IborCalendar,$H178,B179,"f",FALSE)</f>
        <v>42508</v>
      </c>
      <c r="I179" s="49">
        <f>_xll.qlInterestRateIndexValueDate(Index1M,$H179)</f>
        <v>42510</v>
      </c>
      <c r="J179" s="52">
        <f>IFERROR(_xll.qlIndexFixing(Index1M,$H179,TRUE,_xll.ohTrigger(RecalcTrigger,Trigger1M)),NA())</f>
        <v>5.5752175781620394E-3</v>
      </c>
      <c r="K179" s="52">
        <f>IFERROR(_xll.qlIndexFixing(ONIndex1M,I179,TRUE,_xll.ohTrigger(RecalcTrigger,Trigger1M)),NA())</f>
        <v>5.3567621263539422E-3</v>
      </c>
      <c r="L179" s="52">
        <f>IFERROR(_xll.qlIndexFixing(Index3M,H179,TRUE,_xll.ohTrigger(RecalcTrigger,Trigger3M)),NA())</f>
        <v>7.0815914636329982E-3</v>
      </c>
      <c r="M179" s="52">
        <f>IFERROR(_xll.qlIndexFixing(ONIndex3M,I179,TRUE,_xll.ohTrigger(RecalcTrigger,Trigger3M)),NA())</f>
        <v>6.3607754421468599E-3</v>
      </c>
      <c r="N179" s="52">
        <f>IFERROR(_xll.qlIndexFixing(Index6M,$H179,TRUE,_xll.ohTrigger(RecalcTrigger,Trigger6M)),NA())</f>
        <v>8.7932825754147414E-3</v>
      </c>
      <c r="O179" s="52">
        <f>IFERROR(_xll.qlIndexFixing(ONIndex6M,I179,TRUE,_xll.ohTrigger(RecalcTrigger,Trigger6M)),NA())</f>
        <v>7.4425293349822397E-3</v>
      </c>
      <c r="P179" s="52">
        <f>IFERROR(_xll.qlIndexFixing(Index1Y,$H179,TRUE,_xll.ohTrigger(RecalcTrigger,Trigger1Y)),NA())</f>
        <v>1.1261620873938257E-2</v>
      </c>
      <c r="Q179" s="52">
        <f>IFERROR(_xll.qlIndexFixing(ONIndex1Y,I179,TRUE,_xll.ohTrigger(RecalcTrigger,Trigger1Y)),NA())</f>
        <v>8.4285311402521046E-3</v>
      </c>
    </row>
    <row r="180" spans="2:17" x14ac:dyDescent="0.2">
      <c r="B180" s="46" t="s">
        <v>20</v>
      </c>
      <c r="D180" s="49">
        <f>_xll.qlCalendarAdvance(LocalCalendar,$D179,B180,"f",FALSE)</f>
        <v>42510</v>
      </c>
      <c r="E180" s="49">
        <f>_xll.qlInterestRateIndexValueDate(IndexON,D180)</f>
        <v>42510</v>
      </c>
      <c r="F180" s="52">
        <f>IFERROR(_xll.qlIndexFixing(IndexON,D180,TRUE,_xll.ohTrigger(RecalcTrigger,TriggerON)),NA())</f>
        <v>4.8048644216969194E-3</v>
      </c>
      <c r="H180" s="49">
        <f>_xll.qlCalendarAdvance(IborCalendar,$H179,B180,"f",FALSE)</f>
        <v>42509</v>
      </c>
      <c r="I180" s="49">
        <f>_xll.qlInterestRateIndexValueDate(Index1M,$H180)</f>
        <v>42513</v>
      </c>
      <c r="J180" s="52">
        <f>IFERROR(_xll.qlIndexFixing(Index1M,$H180,TRUE,_xll.ohTrigger(RecalcTrigger,Trigger1M)),NA())</f>
        <v>5.6226568768939196E-3</v>
      </c>
      <c r="K180" s="52">
        <f>IFERROR(_xll.qlIndexFixing(ONIndex1M,I180,TRUE,_xll.ohTrigger(RecalcTrigger,Trigger1M)),NA())</f>
        <v>5.3865970185107415E-3</v>
      </c>
      <c r="L180" s="52">
        <f>IFERROR(_xll.qlIndexFixing(Index3M,H180,TRUE,_xll.ohTrigger(RecalcTrigger,Trigger3M)),NA())</f>
        <v>7.1131953533730367E-3</v>
      </c>
      <c r="M180" s="52">
        <f>IFERROR(_xll.qlIndexFixing(ONIndex3M,I180,TRUE,_xll.ohTrigger(RecalcTrigger,Trigger3M)),NA())</f>
        <v>6.3913728297038119E-3</v>
      </c>
      <c r="N180" s="52">
        <f>IFERROR(_xll.qlIndexFixing(Index6M,$H180,TRUE,_xll.ohTrigger(RecalcTrigger,Trigger6M)),NA())</f>
        <v>8.8317248233086825E-3</v>
      </c>
      <c r="O180" s="52">
        <f>IFERROR(_xll.qlIndexFixing(ONIndex6M,I180,TRUE,_xll.ohTrigger(RecalcTrigger,Trigger6M)),NA())</f>
        <v>7.4477096541158971E-3</v>
      </c>
      <c r="P180" s="52">
        <f>IFERROR(_xll.qlIndexFixing(Index1Y,$H180,TRUE,_xll.ohTrigger(RecalcTrigger,Trigger1Y)),NA())</f>
        <v>1.1295031529681114E-2</v>
      </c>
      <c r="Q180" s="52">
        <f>IFERROR(_xll.qlIndexFixing(ONIndex1Y,I180,TRUE,_xll.ohTrigger(RecalcTrigger,Trigger1Y)),NA())</f>
        <v>8.4261859718459675E-3</v>
      </c>
    </row>
    <row r="181" spans="2:17" x14ac:dyDescent="0.2">
      <c r="B181" s="46" t="s">
        <v>20</v>
      </c>
      <c r="D181" s="49">
        <f>_xll.qlCalendarAdvance(LocalCalendar,$D180,B181,"f",FALSE)</f>
        <v>42513</v>
      </c>
      <c r="E181" s="49">
        <f>_xll.qlInterestRateIndexValueDate(IndexON,D181)</f>
        <v>42513</v>
      </c>
      <c r="F181" s="52">
        <f>IFERROR(_xll.qlIndexFixing(IndexON,D181,TRUE,_xll.ohTrigger(RecalcTrigger,TriggerON)),NA())</f>
        <v>4.8278843805960037E-3</v>
      </c>
      <c r="H181" s="49">
        <f>_xll.qlCalendarAdvance(IborCalendar,$H180,B181,"f",FALSE)</f>
        <v>42510</v>
      </c>
      <c r="I181" s="49">
        <f>_xll.qlInterestRateIndexValueDate(Index1M,$H181)</f>
        <v>42514</v>
      </c>
      <c r="J181" s="52">
        <f>IFERROR(_xll.qlIndexFixing(Index1M,$H181,TRUE,_xll.ohTrigger(RecalcTrigger,Trigger1M)),NA())</f>
        <v>5.6385645726532829E-3</v>
      </c>
      <c r="K181" s="52">
        <f>IFERROR(_xll.qlIndexFixing(ONIndex1M,I181,TRUE,_xll.ohTrigger(RecalcTrigger,Trigger1M)),NA())</f>
        <v>5.4016609924190107E-3</v>
      </c>
      <c r="L181" s="52">
        <f>IFERROR(_xll.qlIndexFixing(Index3M,H181,TRUE,_xll.ohTrigger(RecalcTrigger,Trigger3M)),NA())</f>
        <v>7.1292284950195423E-3</v>
      </c>
      <c r="M181" s="52">
        <f>IFERROR(_xll.qlIndexFixing(ONIndex3M,I181,TRUE,_xll.ohTrigger(RecalcTrigger,Trigger3M)),NA())</f>
        <v>6.4067375347320876E-3</v>
      </c>
      <c r="N181" s="52">
        <f>IFERROR(_xll.qlIndexFixing(Index6M,$H181,TRUE,_xll.ohTrigger(RecalcTrigger,Trigger6M)),NA())</f>
        <v>8.8556806932588977E-3</v>
      </c>
      <c r="O181" s="52">
        <f>IFERROR(_xll.qlIndexFixing(ONIndex6M,I181,TRUE,_xll.ohTrigger(RecalcTrigger,Trigger6M)),NA())</f>
        <v>7.451519257388739E-3</v>
      </c>
      <c r="P181" s="52">
        <f>IFERROR(_xll.qlIndexFixing(Index1Y,$H181,TRUE,_xll.ohTrigger(RecalcTrigger,Trigger1Y)),NA())</f>
        <v>1.1313548771973396E-2</v>
      </c>
      <c r="Q181" s="52">
        <f>IFERROR(_xll.qlIndexFixing(ONIndex1Y,I181,TRUE,_xll.ohTrigger(RecalcTrigger,Trigger1Y)),NA())</f>
        <v>8.4250542770281101E-3</v>
      </c>
    </row>
    <row r="182" spans="2:17" x14ac:dyDescent="0.2">
      <c r="B182" s="46" t="s">
        <v>20</v>
      </c>
      <c r="D182" s="49">
        <f>_xll.qlCalendarAdvance(LocalCalendar,$D181,B182,"f",FALSE)</f>
        <v>42514</v>
      </c>
      <c r="E182" s="49">
        <f>_xll.qlInterestRateIndexValueDate(IndexON,D182)</f>
        <v>42514</v>
      </c>
      <c r="F182" s="52">
        <f>IFERROR(_xll.qlIndexFixing(IndexON,D182,TRUE,_xll.ohTrigger(RecalcTrigger,TriggerON)),NA())</f>
        <v>4.8388903742324629E-3</v>
      </c>
      <c r="H182" s="49">
        <f>_xll.qlCalendarAdvance(IborCalendar,$H181,B182,"f",FALSE)</f>
        <v>42513</v>
      </c>
      <c r="I182" s="49">
        <f>_xll.qlInterestRateIndexValueDate(Index1M,$H182)</f>
        <v>42515</v>
      </c>
      <c r="J182" s="52">
        <f>IFERROR(_xll.qlIndexFixing(Index1M,$H182,TRUE,_xll.ohTrigger(RecalcTrigger,Trigger1M)),NA())</f>
        <v>5.6708269503970921E-3</v>
      </c>
      <c r="K182" s="52">
        <f>IFERROR(_xll.qlIndexFixing(ONIndex1M,I182,TRUE,_xll.ohTrigger(RecalcTrigger,Trigger1M)),NA())</f>
        <v>5.4167889713685469E-3</v>
      </c>
      <c r="L182" s="52">
        <f>IFERROR(_xll.qlIndexFixing(Index3M,H182,TRUE,_xll.ohTrigger(RecalcTrigger,Trigger3M)),NA())</f>
        <v>7.1452785509890336E-3</v>
      </c>
      <c r="M182" s="52">
        <f>IFERROR(_xll.qlIndexFixing(ONIndex3M,I182,TRUE,_xll.ohTrigger(RecalcTrigger,Trigger3M)),NA())</f>
        <v>6.4221081314475015E-3</v>
      </c>
      <c r="N182" s="52">
        <f>IFERROR(_xll.qlIndexFixing(Index6M,$H182,TRUE,_xll.ohTrigger(RecalcTrigger,Trigger6M)),NA())</f>
        <v>8.8631285504852022E-3</v>
      </c>
      <c r="O182" s="52">
        <f>IFERROR(_xll.qlIndexFixing(ONIndex6M,I182,TRUE,_xll.ohTrigger(RecalcTrigger,Trigger6M)),NA())</f>
        <v>7.4560143691115854E-3</v>
      </c>
      <c r="P182" s="52">
        <f>IFERROR(_xll.qlIndexFixing(Index1Y,$H182,TRUE,_xll.ohTrigger(RecalcTrigger,Trigger1Y)),NA())</f>
        <v>1.1332168242568432E-2</v>
      </c>
      <c r="Q182" s="52">
        <f>IFERROR(_xll.qlIndexFixing(ONIndex1Y,I182,TRUE,_xll.ohTrigger(RecalcTrigger,Trigger1Y)),NA())</f>
        <v>8.4238879180187354E-3</v>
      </c>
    </row>
    <row r="183" spans="2:17" x14ac:dyDescent="0.2">
      <c r="B183" s="46" t="s">
        <v>20</v>
      </c>
      <c r="D183" s="49">
        <f>_xll.qlCalendarAdvance(LocalCalendar,$D182,B183,"f",FALSE)</f>
        <v>42515</v>
      </c>
      <c r="E183" s="49">
        <f>_xll.qlInterestRateIndexValueDate(IndexON,D183)</f>
        <v>42515</v>
      </c>
      <c r="F183" s="52">
        <f>IFERROR(_xll.qlIndexFixing(IndexON,D183,TRUE,_xll.ohTrigger(RecalcTrigger,TriggerON)),NA())</f>
        <v>4.8495747377064191E-3</v>
      </c>
      <c r="H183" s="49">
        <f>_xll.qlCalendarAdvance(IborCalendar,$H182,B183,"f",FALSE)</f>
        <v>42514</v>
      </c>
      <c r="I183" s="49">
        <f>_xll.qlInterestRateIndexValueDate(Index1M,$H183)</f>
        <v>42516</v>
      </c>
      <c r="J183" s="52">
        <f>IFERROR(_xll.qlIndexFixing(Index1M,$H183,TRUE,_xll.ohTrigger(RecalcTrigger,Trigger1M)),NA())</f>
        <v>5.6786801922056873E-3</v>
      </c>
      <c r="K183" s="52">
        <f>IFERROR(_xll.qlIndexFixing(ONIndex1M,I183,TRUE,_xll.ohTrigger(RecalcTrigger,Trigger1M)),NA())</f>
        <v>5.431980955279414E-3</v>
      </c>
      <c r="L183" s="52">
        <f>IFERROR(_xll.qlIndexFixing(Index3M,H183,TRUE,_xll.ohTrigger(RecalcTrigger,Trigger3M)),NA())</f>
        <v>7.1613456801422623E-3</v>
      </c>
      <c r="M183" s="52">
        <f>IFERROR(_xll.qlIndexFixing(ONIndex3M,I183,TRUE,_xll.ohTrigger(RecalcTrigger,Trigger3M)),NA())</f>
        <v>6.4374846197701174E-3</v>
      </c>
      <c r="N183" s="52">
        <f>IFERROR(_xll.qlIndexFixing(Index6M,$H183,TRUE,_xll.ohTrigger(RecalcTrigger,Trigger6M)),NA())</f>
        <v>8.8953361900353974E-3</v>
      </c>
      <c r="O183" s="52">
        <f>IFERROR(_xll.qlIndexFixing(ONIndex6M,I183,TRUE,_xll.ohTrigger(RecalcTrigger,Trigger6M)),NA())</f>
        <v>7.4611949893643725E-3</v>
      </c>
      <c r="P183" s="52">
        <f>IFERROR(_xll.qlIndexFixing(Index1Y,$H183,TRUE,_xll.ohTrigger(RecalcTrigger,Trigger1Y)),NA())</f>
        <v>1.135089219858499E-2</v>
      </c>
      <c r="Q183" s="52">
        <f>IFERROR(_xll.qlIndexFixing(ONIndex1Y,I183,TRUE,_xll.ohTrigger(RecalcTrigger,Trigger1Y)),NA())</f>
        <v>8.4226868948977796E-3</v>
      </c>
    </row>
    <row r="184" spans="2:17" x14ac:dyDescent="0.2">
      <c r="B184" s="46" t="s">
        <v>20</v>
      </c>
      <c r="D184" s="49">
        <f>_xll.qlCalendarAdvance(LocalCalendar,$D183,B184,"f",FALSE)</f>
        <v>42516</v>
      </c>
      <c r="E184" s="49">
        <f>_xll.qlInterestRateIndexValueDate(IndexON,D184)</f>
        <v>42516</v>
      </c>
      <c r="F184" s="52">
        <f>IFERROR(_xll.qlIndexFixing(IndexON,D184,TRUE,_xll.ohTrigger(RecalcTrigger,TriggerON)),NA())</f>
        <v>4.8599374712576804E-3</v>
      </c>
      <c r="H184" s="49">
        <f>_xll.qlCalendarAdvance(IborCalendar,$H183,B184,"f",FALSE)</f>
        <v>42515</v>
      </c>
      <c r="I184" s="49">
        <f>_xll.qlInterestRateIndexValueDate(Index1M,$H184)</f>
        <v>42517</v>
      </c>
      <c r="J184" s="52">
        <f>IFERROR(_xll.qlIndexFixing(Index1M,$H184,TRUE,_xll.ohTrigger(RecalcTrigger,Trigger1M)),NA())</f>
        <v>5.686552428651871E-3</v>
      </c>
      <c r="K184" s="52">
        <f>IFERROR(_xll.qlIndexFixing(ONIndex1M,I184,TRUE,_xll.ohTrigger(RecalcTrigger,Trigger1M)),NA())</f>
        <v>5.4704056239862631E-3</v>
      </c>
      <c r="L184" s="52">
        <f>IFERROR(_xll.qlIndexFixing(Index3M,H184,TRUE,_xll.ohTrigger(RecalcTrigger,Trigger3M)),NA())</f>
        <v>7.2022469411914727E-3</v>
      </c>
      <c r="M184" s="52">
        <f>IFERROR(_xll.qlIndexFixing(ONIndex3M,I184,TRUE,_xll.ohTrigger(RecalcTrigger,Trigger3M)),NA())</f>
        <v>6.4761300419324819E-3</v>
      </c>
      <c r="N184" s="52">
        <f>IFERROR(_xll.qlIndexFixing(Index6M,$H184,TRUE,_xll.ohTrigger(RecalcTrigger,Trigger6M)),NA())</f>
        <v>8.9029037871305068E-3</v>
      </c>
      <c r="O184" s="52">
        <f>IFERROR(_xll.qlIndexFixing(ONIndex6M,I184,TRUE,_xll.ohTrigger(RecalcTrigger,Trigger6M)),NA())</f>
        <v>7.4778070613223946E-3</v>
      </c>
      <c r="P184" s="52">
        <f>IFERROR(_xll.qlIndexFixing(Index1Y,$H184,TRUE,_xll.ohTrigger(RecalcTrigger,Trigger1Y)),NA())</f>
        <v>1.1403163703667264E-2</v>
      </c>
      <c r="Q184" s="52">
        <f>IFERROR(_xll.qlIndexFixing(ONIndex1Y,I184,TRUE,_xll.ohTrigger(RecalcTrigger,Trigger1Y)),NA())</f>
        <v>8.4198063880847052E-3</v>
      </c>
    </row>
    <row r="185" spans="2:17" x14ac:dyDescent="0.2">
      <c r="B185" s="46" t="s">
        <v>20</v>
      </c>
      <c r="D185" s="49">
        <f>_xll.qlCalendarAdvance(LocalCalendar,$D184,B185,"f",FALSE)</f>
        <v>42517</v>
      </c>
      <c r="E185" s="49">
        <f>_xll.qlInterestRateIndexValueDate(IndexON,D185)</f>
        <v>42517</v>
      </c>
      <c r="F185" s="52">
        <f>IFERROR(_xll.qlIndexFixing(IndexON,D185,TRUE,_xll.ohTrigger(RecalcTrigger,TriggerON)),NA())</f>
        <v>4.8843355541317024E-3</v>
      </c>
      <c r="H185" s="49">
        <f>_xll.qlCalendarAdvance(IborCalendar,$H184,B185,"f",FALSE)</f>
        <v>42516</v>
      </c>
      <c r="I185" s="49">
        <f>_xll.qlInterestRateIndexValueDate(Index1M,$H185)</f>
        <v>42521</v>
      </c>
      <c r="J185" s="52">
        <f>IFERROR(_xll.qlIndexFixing(Index1M,$H185,TRUE,_xll.ohTrigger(RecalcTrigger,Trigger1M)),NA())</f>
        <v>5.7428719403418427E-3</v>
      </c>
      <c r="K185" s="52">
        <f>IFERROR(_xll.qlIndexFixing(ONIndex1M,I185,TRUE,_xll.ohTrigger(RecalcTrigger,Trigger1M)),NA())</f>
        <v>5.5089009496533947E-3</v>
      </c>
      <c r="L185" s="52">
        <f>IFERROR(_xll.qlIndexFixing(Index3M,H185,TRUE,_xll.ohTrigger(RecalcTrigger,Trigger3M)),NA())</f>
        <v>7.2419429840479051E-3</v>
      </c>
      <c r="M185" s="52">
        <f>IFERROR(_xll.qlIndexFixing(ONIndex3M,I185,TRUE,_xll.ohTrigger(RecalcTrigger,Trigger3M)),NA())</f>
        <v>6.5144554355711648E-3</v>
      </c>
      <c r="N185" s="52">
        <f>IFERROR(_xll.qlIndexFixing(Index6M,$H185,TRUE,_xll.ohTrigger(RecalcTrigger,Trigger6M)),NA())</f>
        <v>8.9500943094463648E-3</v>
      </c>
      <c r="O185" s="52">
        <f>IFERROR(_xll.qlIndexFixing(ONIndex6M,I185,TRUE,_xll.ohTrigger(RecalcTrigger,Trigger6M)),NA())</f>
        <v>7.4973807192169062E-3</v>
      </c>
      <c r="P185" s="52">
        <f>IFERROR(_xll.qlIndexFixing(Index1Y,$H185,TRUE,_xll.ohTrigger(RecalcTrigger,Trigger1Y)),NA())</f>
        <v>1.1446158273385422E-2</v>
      </c>
      <c r="Q185" s="52">
        <f>IFERROR(_xll.qlIndexFixing(ONIndex1Y,I185,TRUE,_xll.ohTrigger(RecalcTrigger,Trigger1Y)),NA())</f>
        <v>8.4161618165801144E-3</v>
      </c>
    </row>
    <row r="186" spans="2:17" x14ac:dyDescent="0.2">
      <c r="B186" s="46" t="s">
        <v>20</v>
      </c>
      <c r="D186" s="49">
        <f>_xll.qlCalendarAdvance(LocalCalendar,$D185,B186,"f",FALSE)</f>
        <v>42521</v>
      </c>
      <c r="E186" s="49">
        <f>_xll.qlInterestRateIndexValueDate(IndexON,D186)</f>
        <v>42521</v>
      </c>
      <c r="F186" s="52">
        <f>IFERROR(_xll.qlIndexFixing(IndexON,D186,TRUE,_xll.ohTrigger(RecalcTrigger,TriggerON)),NA())</f>
        <v>4.9069266867363126E-3</v>
      </c>
      <c r="H186" s="49">
        <f>_xll.qlCalendarAdvance(IborCalendar,$H185,B186,"f",FALSE)</f>
        <v>42517</v>
      </c>
      <c r="I186" s="49">
        <f>_xll.qlInterestRateIndexValueDate(Index1M,$H186)</f>
        <v>42522</v>
      </c>
      <c r="J186" s="52">
        <f>IFERROR(_xll.qlIndexFixing(Index1M,$H186,TRUE,_xll.ohTrigger(RecalcTrigger,Trigger1M)),NA())</f>
        <v>5.7590885936447123E-3</v>
      </c>
      <c r="K186" s="52">
        <f>IFERROR(_xll.qlIndexFixing(ONIndex1M,I186,TRUE,_xll.ohTrigger(RecalcTrigger,Trigger1M)),NA())</f>
        <v>5.5244769634921198E-3</v>
      </c>
      <c r="L186" s="52">
        <f>IFERROR(_xll.qlIndexFixing(Index3M,H186,TRUE,_xll.ohTrigger(RecalcTrigger,Trigger3M)),NA())</f>
        <v>7.2581158885704662E-3</v>
      </c>
      <c r="M186" s="52">
        <f>IFERROR(_xll.qlIndexFixing(ONIndex3M,I186,TRUE,_xll.ohTrigger(RecalcTrigger,Trigger3M)),NA())</f>
        <v>6.5298672735369934E-3</v>
      </c>
      <c r="N186" s="52">
        <f>IFERROR(_xll.qlIndexFixing(Index6M,$H186,TRUE,_xll.ohTrigger(RecalcTrigger,Trigger6M)),NA())</f>
        <v>8.9661142251738889E-3</v>
      </c>
      <c r="O186" s="52">
        <f>IFERROR(_xll.qlIndexFixing(ONIndex6M,I186,TRUE,_xll.ohTrigger(RecalcTrigger,Trigger6M)),NA())</f>
        <v>7.5066743912088896E-3</v>
      </c>
      <c r="P186" s="52">
        <f>IFERROR(_xll.qlIndexFixing(Index1Y,$H186,TRUE,_xll.ohTrigger(RecalcTrigger,Trigger1Y)),NA())</f>
        <v>1.1465556552875969E-2</v>
      </c>
      <c r="Q186" s="52">
        <f>IFERROR(_xll.qlIndexFixing(ONIndex1Y,I186,TRUE,_xll.ohTrigger(RecalcTrigger,Trigger1Y)),NA())</f>
        <v>8.4147528083899914E-3</v>
      </c>
    </row>
    <row r="187" spans="2:17" x14ac:dyDescent="0.2">
      <c r="B187" s="46" t="s">
        <v>20</v>
      </c>
      <c r="D187" s="49">
        <f>_xll.qlCalendarAdvance(LocalCalendar,$D186,B187,"f",FALSE)</f>
        <v>42522</v>
      </c>
      <c r="E187" s="49">
        <f>_xll.qlInterestRateIndexValueDate(IndexON,D187)</f>
        <v>42522</v>
      </c>
      <c r="F187" s="52">
        <f>IFERROR(_xll.qlIndexFixing(IndexON,D187,TRUE,_xll.ohTrigger(RecalcTrigger,TriggerON)),NA())</f>
        <v>4.9153596392326193E-3</v>
      </c>
      <c r="H187" s="49">
        <f>_xll.qlCalendarAdvance(IborCalendar,$H186,B187,"f",FALSE)</f>
        <v>42521</v>
      </c>
      <c r="I187" s="49">
        <f>_xll.qlInterestRateIndexValueDate(Index1M,$H187)</f>
        <v>42523</v>
      </c>
      <c r="J187" s="52">
        <f>IFERROR(_xll.qlIndexFixing(Index1M,$H187,TRUE,_xll.ohTrigger(RecalcTrigger,Trigger1M)),NA())</f>
        <v>5.8001357738616966E-3</v>
      </c>
      <c r="K187" s="52">
        <f>IFERROR(_xll.qlIndexFixing(ONIndex1M,I187,TRUE,_xll.ohTrigger(RecalcTrigger,Trigger1M)),NA())</f>
        <v>5.540116982531984E-3</v>
      </c>
      <c r="L187" s="52">
        <f>IFERROR(_xll.qlIndexFixing(Index3M,H187,TRUE,_xll.ohTrigger(RecalcTrigger,Trigger3M)),NA())</f>
        <v>7.2743069783915114E-3</v>
      </c>
      <c r="M187" s="52">
        <f>IFERROR(_xll.qlIndexFixing(ONIndex3M,I187,TRUE,_xll.ohTrigger(RecalcTrigger,Trigger3M)),NA())</f>
        <v>6.5452850031899601E-3</v>
      </c>
      <c r="N187" s="52">
        <f>IFERROR(_xll.qlIndexFixing(Index6M,$H187,TRUE,_xll.ohTrigger(RecalcTrigger,Trigger6M)),NA())</f>
        <v>8.9821821674275562E-3</v>
      </c>
      <c r="O187" s="52">
        <f>IFERROR(_xll.qlIndexFixing(ONIndex6M,I187,TRUE,_xll.ohTrigger(RecalcTrigger,Trigger6M)),NA())</f>
        <v>7.5166535719706218E-3</v>
      </c>
      <c r="P187" s="52">
        <f>IFERROR(_xll.qlIndexFixing(Index1Y,$H187,TRUE,_xll.ohTrigger(RecalcTrigger,Trigger1Y)),NA())</f>
        <v>1.1485075123396037E-2</v>
      </c>
      <c r="Q187" s="52">
        <f>IFERROR(_xll.qlIndexFixing(ONIndex1Y,I187,TRUE,_xll.ohTrigger(RecalcTrigger,Trigger1Y)),NA())</f>
        <v>8.4133091360083512E-3</v>
      </c>
    </row>
    <row r="188" spans="2:17" x14ac:dyDescent="0.2">
      <c r="B188" s="46" t="s">
        <v>20</v>
      </c>
      <c r="D188" s="49">
        <f>_xll.qlCalendarAdvance(LocalCalendar,$D187,B188,"f",FALSE)</f>
        <v>42523</v>
      </c>
      <c r="E188" s="49">
        <f>_xll.qlInterestRateIndexValueDate(IndexON,D188)</f>
        <v>42523</v>
      </c>
      <c r="F188" s="52">
        <f>IFERROR(_xll.qlIndexFixing(IndexON,D188,TRUE,_xll.ohTrigger(RecalcTrigger,TriggerON)),NA())</f>
        <v>4.9234709615664229E-3</v>
      </c>
      <c r="H188" s="49">
        <f>_xll.qlCalendarAdvance(IborCalendar,$H187,B188,"f",FALSE)</f>
        <v>42522</v>
      </c>
      <c r="I188" s="49">
        <f>_xll.qlInterestRateIndexValueDate(Index1M,$H188)</f>
        <v>42524</v>
      </c>
      <c r="J188" s="52">
        <f>IFERROR(_xll.qlIndexFixing(Index1M,$H188,TRUE,_xll.ohTrigger(RecalcTrigger,Trigger1M)),NA())</f>
        <v>5.8081719778899088E-3</v>
      </c>
      <c r="K188" s="52">
        <f>IFERROR(_xll.qlIndexFixing(ONIndex1M,I188,TRUE,_xll.ohTrigger(RecalcTrigger,Trigger1M)),NA())</f>
        <v>5.5716966008922952E-3</v>
      </c>
      <c r="L188" s="52">
        <f>IFERROR(_xll.qlIndexFixing(Index3M,H188,TRUE,_xll.ohTrigger(RecalcTrigger,Trigger3M)),NA())</f>
        <v>7.3155512593323525E-3</v>
      </c>
      <c r="M188" s="52">
        <f>IFERROR(_xll.qlIndexFixing(ONIndex3M,I188,TRUE,_xll.ohTrigger(RecalcTrigger,Trigger3M)),NA())</f>
        <v>6.5762602284280547E-3</v>
      </c>
      <c r="N188" s="52">
        <f>IFERROR(_xll.qlIndexFixing(Index6M,$H188,TRUE,_xll.ohTrigger(RecalcTrigger,Trigger6M)),NA())</f>
        <v>9.0148806513690484E-3</v>
      </c>
      <c r="O188" s="52">
        <f>IFERROR(_xll.qlIndexFixing(ONIndex6M,I188,TRUE,_xll.ohTrigger(RecalcTrigger,Trigger6M)),NA())</f>
        <v>7.5390548390252832E-3</v>
      </c>
      <c r="P188" s="52">
        <f>IFERROR(_xll.qlIndexFixing(Index1Y,$H188,TRUE,_xll.ohTrigger(RecalcTrigger,Trigger1Y)),NA())</f>
        <v>1.1527837010866725E-2</v>
      </c>
      <c r="Q188" s="52">
        <f>IFERROR(_xll.qlIndexFixing(ONIndex1Y,I188,TRUE,_xll.ohTrigger(RecalcTrigger,Trigger1Y)),NA())</f>
        <v>8.4105027269298915E-3</v>
      </c>
    </row>
    <row r="189" spans="2:17" x14ac:dyDescent="0.2">
      <c r="B189" s="46" t="s">
        <v>20</v>
      </c>
      <c r="D189" s="49">
        <f>_xll.qlCalendarAdvance(LocalCalendar,$D188,B189,"f",FALSE)</f>
        <v>42524</v>
      </c>
      <c r="E189" s="49">
        <f>_xll.qlInterestRateIndexValueDate(IndexON,D189)</f>
        <v>42524</v>
      </c>
      <c r="F189" s="52">
        <f>IFERROR(_xll.qlIndexFixing(IndexON,D189,TRUE,_xll.ohTrigger(RecalcTrigger,TriggerON)),NA())</f>
        <v>4.9386892554714734E-3</v>
      </c>
      <c r="H189" s="49">
        <f>_xll.qlCalendarAdvance(IborCalendar,$H188,B189,"f",FALSE)</f>
        <v>42523</v>
      </c>
      <c r="I189" s="49">
        <f>_xll.qlInterestRateIndexValueDate(Index1M,$H189)</f>
        <v>42527</v>
      </c>
      <c r="J189" s="52">
        <f>IFERROR(_xll.qlIndexFixing(Index1M,$H189,TRUE,_xll.ohTrigger(RecalcTrigger,Trigger1M)),NA())</f>
        <v>5.8406623530586899E-3</v>
      </c>
      <c r="K189" s="52">
        <f>IFERROR(_xll.qlIndexFixing(ONIndex1M,I189,TRUE,_xll.ohTrigger(RecalcTrigger,Trigger1M)),NA())</f>
        <v>5.603317108784367E-3</v>
      </c>
      <c r="L189" s="52">
        <f>IFERROR(_xll.qlIndexFixing(Index3M,H189,TRUE,_xll.ohTrigger(RecalcTrigger,Trigger3M)),NA())</f>
        <v>7.3392563683925289E-3</v>
      </c>
      <c r="M189" s="52">
        <f>IFERROR(_xll.qlIndexFixing(ONIndex3M,I189,TRUE,_xll.ohTrigger(RecalcTrigger,Trigger3M)),NA())</f>
        <v>6.6070148379537841E-3</v>
      </c>
      <c r="N189" s="52">
        <f>IFERROR(_xll.qlIndexFixing(Index6M,$H189,TRUE,_xll.ohTrigger(RecalcTrigger,Trigger6M)),NA())</f>
        <v>9.0469805778625369E-3</v>
      </c>
      <c r="O189" s="52">
        <f>IFERROR(_xll.qlIndexFixing(ONIndex6M,I189,TRUE,_xll.ohTrigger(RecalcTrigger,Trigger6M)),NA())</f>
        <v>7.5634253841538879E-3</v>
      </c>
      <c r="P189" s="52">
        <f>IFERROR(_xll.qlIndexFixing(Index1Y,$H189,TRUE,_xll.ohTrigger(RecalcTrigger,Trigger1Y)),NA())</f>
        <v>1.1564397495112119E-2</v>
      </c>
      <c r="Q189" s="52">
        <f>IFERROR(_xll.qlIndexFixing(ONIndex1Y,I189,TRUE,_xll.ohTrigger(RecalcTrigger,Trigger1Y)),NA())</f>
        <v>8.4071878050462345E-3</v>
      </c>
    </row>
    <row r="190" spans="2:17" x14ac:dyDescent="0.2">
      <c r="B190" s="46" t="s">
        <v>20</v>
      </c>
      <c r="D190" s="49">
        <f>_xll.qlCalendarAdvance(LocalCalendar,$D189,B190,"f",FALSE)</f>
        <v>42527</v>
      </c>
      <c r="E190" s="49">
        <f>_xll.qlInterestRateIndexValueDate(IndexON,D190)</f>
        <v>42527</v>
      </c>
      <c r="F190" s="52">
        <f>IFERROR(_xll.qlIndexFixing(IndexON,D190,TRUE,_xll.ohTrigger(RecalcTrigger,TriggerON)),NA())</f>
        <v>4.9526999479176936E-3</v>
      </c>
      <c r="H190" s="49">
        <f>_xll.qlCalendarAdvance(IborCalendar,$H189,B190,"f",FALSE)</f>
        <v>42524</v>
      </c>
      <c r="I190" s="49">
        <f>_xll.qlInterestRateIndexValueDate(Index1M,$H190)</f>
        <v>42528</v>
      </c>
      <c r="J190" s="52">
        <f>IFERROR(_xll.qlIndexFixing(Index1M,$H190,TRUE,_xll.ohTrigger(RecalcTrigger,Trigger1M)),NA())</f>
        <v>5.8570653761584879E-3</v>
      </c>
      <c r="K190" s="52">
        <f>IFERROR(_xll.qlIndexFixing(ONIndex1M,I190,TRUE,_xll.ohTrigger(RecalcTrigger,Trigger1M)),NA())</f>
        <v>5.6192771531105024E-3</v>
      </c>
      <c r="L190" s="52">
        <f>IFERROR(_xll.qlIndexFixing(Index3M,H190,TRUE,_xll.ohTrigger(RecalcTrigger,Trigger3M)),NA())</f>
        <v>7.3555407680334448E-3</v>
      </c>
      <c r="M190" s="52">
        <f>IFERROR(_xll.qlIndexFixing(ONIndex3M,I190,TRUE,_xll.ohTrigger(RecalcTrigger,Trigger3M)),NA())</f>
        <v>6.6224620257226974E-3</v>
      </c>
      <c r="N190" s="52">
        <f>IFERROR(_xll.qlIndexFixing(Index6M,$H190,TRUE,_xll.ohTrigger(RecalcTrigger,Trigger6M)),NA())</f>
        <v>9.0633234355687944E-3</v>
      </c>
      <c r="O190" s="52">
        <f>IFERROR(_xll.qlIndexFixing(ONIndex6M,I190,TRUE,_xll.ohTrigger(RecalcTrigger,Trigger6M)),NA())</f>
        <v>7.576832109883469E-3</v>
      </c>
      <c r="P190" s="52">
        <f>IFERROR(_xll.qlIndexFixing(Index1Y,$H190,TRUE,_xll.ohTrigger(RecalcTrigger,Trigger1Y)),NA())</f>
        <v>1.1584551407255882E-2</v>
      </c>
      <c r="Q190" s="52">
        <f>IFERROR(_xll.qlIndexFixing(ONIndex1Y,I190,TRUE,_xll.ohTrigger(RecalcTrigger,Trigger1Y)),NA())</f>
        <v>8.4055708118668804E-3</v>
      </c>
    </row>
    <row r="191" spans="2:17" x14ac:dyDescent="0.2">
      <c r="B191" s="46" t="s">
        <v>20</v>
      </c>
      <c r="D191" s="49">
        <f>_xll.qlCalendarAdvance(LocalCalendar,$D190,B191,"f",FALSE)</f>
        <v>42528</v>
      </c>
      <c r="E191" s="49">
        <f>_xll.qlInterestRateIndexValueDate(IndexON,D191)</f>
        <v>42528</v>
      </c>
      <c r="F191" s="52">
        <f>IFERROR(_xll.qlIndexFixing(IndexON,D191,TRUE,_xll.ohTrigger(RecalcTrigger,TriggerON)),NA())</f>
        <v>4.9592031187195573E-3</v>
      </c>
      <c r="H191" s="49">
        <f>_xll.qlCalendarAdvance(IborCalendar,$H190,B191,"f",FALSE)</f>
        <v>42527</v>
      </c>
      <c r="I191" s="49">
        <f>_xll.qlInterestRateIndexValueDate(Index1M,$H191)</f>
        <v>42529</v>
      </c>
      <c r="J191" s="52">
        <f>IFERROR(_xll.qlIndexFixing(Index1M,$H191,TRUE,_xll.ohTrigger(RecalcTrigger,Trigger1M)),NA())</f>
        <v>5.8734945471714539E-3</v>
      </c>
      <c r="K191" s="52">
        <f>IFERROR(_xll.qlIndexFixing(ONIndex1M,I191,TRUE,_xll.ohTrigger(RecalcTrigger,Trigger1M)),NA())</f>
        <v>5.6353012023979687E-3</v>
      </c>
      <c r="L191" s="52">
        <f>IFERROR(_xll.qlIndexFixing(Index3M,H191,TRUE,_xll.ohTrigger(RecalcTrigger,Trigger3M)),NA())</f>
        <v>7.3718443063241568E-3</v>
      </c>
      <c r="M191" s="52">
        <f>IFERROR(_xll.qlIndexFixing(ONIndex3M,I191,TRUE,_xll.ohTrigger(RecalcTrigger,Trigger3M)),NA())</f>
        <v>6.6379151051787488E-3</v>
      </c>
      <c r="N191" s="52">
        <f>IFERROR(_xll.qlIndexFixing(Index6M,$H191,TRUE,_xll.ohTrigger(RecalcTrigger,Trigger6M)),NA())</f>
        <v>9.0797282334945609E-3</v>
      </c>
      <c r="O191" s="52">
        <f>IFERROR(_xll.qlIndexFixing(ONIndex6M,I191,TRUE,_xll.ohTrigger(RecalcTrigger,Trigger6M)),NA())</f>
        <v>7.5909243447025432E-3</v>
      </c>
      <c r="P191" s="52">
        <f>IFERROR(_xll.qlIndexFixing(Index1Y,$H191,TRUE,_xll.ohTrigger(RecalcTrigger,Trigger1Y)),NA())</f>
        <v>1.1604839166612193E-2</v>
      </c>
      <c r="Q191" s="52">
        <f>IFERROR(_xll.qlIndexFixing(ONIndex1Y,I191,TRUE,_xll.ohTrigger(RecalcTrigger,Trigger1Y)),NA())</f>
        <v>8.4039191545759451E-3</v>
      </c>
    </row>
    <row r="192" spans="2:17" x14ac:dyDescent="0.2">
      <c r="B192" s="46" t="s">
        <v>20</v>
      </c>
      <c r="D192" s="49">
        <f>_xll.qlCalendarAdvance(LocalCalendar,$D191,B192,"f",FALSE)</f>
        <v>42529</v>
      </c>
      <c r="E192" s="49">
        <f>_xll.qlInterestRateIndexValueDate(IndexON,D192)</f>
        <v>42529</v>
      </c>
      <c r="F192" s="52">
        <f>IFERROR(_xll.qlIndexFixing(IndexON,D192,TRUE,_xll.ohTrigger(RecalcTrigger,TriggerON)),NA())</f>
        <v>4.9653846591990458E-3</v>
      </c>
      <c r="H192" s="49">
        <f>_xll.qlCalendarAdvance(IborCalendar,$H191,B192,"f",FALSE)</f>
        <v>42528</v>
      </c>
      <c r="I192" s="49">
        <f>_xll.qlInterestRateIndexValueDate(Index1M,$H192)</f>
        <v>42530</v>
      </c>
      <c r="J192" s="52">
        <f>IFERROR(_xll.qlIndexFixing(Index1M,$H192,TRUE,_xll.ohTrigger(RecalcTrigger,Trigger1M)),NA())</f>
        <v>5.9066360500331649E-3</v>
      </c>
      <c r="K192" s="52">
        <f>IFERROR(_xll.qlIndexFixing(ONIndex1M,I192,TRUE,_xll.ohTrigger(RecalcTrigger,Trigger1M)),NA())</f>
        <v>5.6513892568865742E-3</v>
      </c>
      <c r="L192" s="52">
        <f>IFERROR(_xll.qlIndexFixing(Index3M,H192,TRUE,_xll.ohTrigger(RecalcTrigger,Trigger3M)),NA())</f>
        <v>7.3881671421671203E-3</v>
      </c>
      <c r="M192" s="52">
        <f>IFERROR(_xll.qlIndexFixing(ONIndex3M,I192,TRUE,_xll.ohTrigger(RecalcTrigger,Trigger3M)),NA())</f>
        <v>6.6533740760821303E-3</v>
      </c>
      <c r="N192" s="52">
        <f>IFERROR(_xll.qlIndexFixing(Index6M,$H192,TRUE,_xll.ohTrigger(RecalcTrigger,Trigger6M)),NA())</f>
        <v>9.0961972908744793E-3</v>
      </c>
      <c r="O192" s="52">
        <f>IFERROR(_xll.qlIndexFixing(ONIndex6M,I192,TRUE,_xll.ohTrigger(RecalcTrigger,Trigger6M)),NA())</f>
        <v>7.6057020888509186E-3</v>
      </c>
      <c r="P192" s="52">
        <f>IFERROR(_xll.qlIndexFixing(Index1Y,$H192,TRUE,_xll.ohTrigger(RecalcTrigger,Trigger1Y)),NA())</f>
        <v>1.1625263033355124E-2</v>
      </c>
      <c r="Q192" s="52">
        <f>IFERROR(_xll.qlIndexFixing(ONIndex1Y,I192,TRUE,_xll.ohTrigger(RecalcTrigger,Trigger1Y)),NA())</f>
        <v>8.4022328330934926E-3</v>
      </c>
    </row>
    <row r="193" spans="2:17" x14ac:dyDescent="0.2">
      <c r="B193" s="46" t="s">
        <v>20</v>
      </c>
      <c r="D193" s="49">
        <f>_xll.qlCalendarAdvance(LocalCalendar,$D192,B193,"f",FALSE)</f>
        <v>42530</v>
      </c>
      <c r="E193" s="49">
        <f>_xll.qlInterestRateIndexValueDate(IndexON,D193)</f>
        <v>42530</v>
      </c>
      <c r="F193" s="52">
        <f>IFERROR(_xll.qlIndexFixing(IndexON,D193,TRUE,_xll.ohTrigger(RecalcTrigger,TriggerON)),NA())</f>
        <v>4.971244569196287E-3</v>
      </c>
      <c r="H193" s="49">
        <f>_xll.qlCalendarAdvance(IborCalendar,$H192,B193,"f",FALSE)</f>
        <v>42529</v>
      </c>
      <c r="I193" s="49">
        <f>_xll.qlInterestRateIndexValueDate(Index1M,$H193)</f>
        <v>42531</v>
      </c>
      <c r="J193" s="52">
        <f>IFERROR(_xll.qlIndexFixing(Index1M,$H193,TRUE,_xll.ohTrigger(RecalcTrigger,Trigger1M)),NA())</f>
        <v>5.9147769655904852E-3</v>
      </c>
      <c r="K193" s="52">
        <f>IFERROR(_xll.qlIndexFixing(ONIndex1M,I193,TRUE,_xll.ohTrigger(RecalcTrigger,Trigger1M)),NA())</f>
        <v>5.6838052992969068E-3</v>
      </c>
      <c r="L193" s="52">
        <f>IFERROR(_xll.qlIndexFixing(Index3M,H193,TRUE,_xll.ohTrigger(RecalcTrigger,Trigger3M)),NA())</f>
        <v>7.4213396842426572E-3</v>
      </c>
      <c r="M193" s="52">
        <f>IFERROR(_xll.qlIndexFixing(ONIndex3M,I193,TRUE,_xll.ohTrigger(RecalcTrigger,Trigger3M)),NA())</f>
        <v>6.6844357686601796E-3</v>
      </c>
      <c r="N193" s="52">
        <f>IFERROR(_xll.qlIndexFixing(Index6M,$H193,TRUE,_xll.ohTrigger(RecalcTrigger,Trigger6M)),NA())</f>
        <v>9.1299999999996453E-3</v>
      </c>
      <c r="O193" s="52">
        <f>IFERROR(_xll.qlIndexFixing(ONIndex6M,I193,TRUE,_xll.ohTrigger(RecalcTrigger,Trigger6M)),NA())</f>
        <v>7.6368416422134544E-3</v>
      </c>
      <c r="P193" s="52">
        <f>IFERROR(_xll.qlIndexFixing(Index1Y,$H193,TRUE,_xll.ohTrigger(RecalcTrigger,Trigger1Y)),NA())</f>
        <v>1.1670000000000035E-2</v>
      </c>
      <c r="Q193" s="52">
        <f>IFERROR(_xll.qlIndexFixing(ONIndex1Y,I193,TRUE,_xll.ohTrigger(RecalcTrigger,Trigger1Y)),NA())</f>
        <v>8.3990455461790958E-3</v>
      </c>
    </row>
    <row r="194" spans="2:17" x14ac:dyDescent="0.2">
      <c r="B194" s="46" t="s">
        <v>20</v>
      </c>
      <c r="D194" s="49">
        <f>_xll.qlCalendarAdvance(LocalCalendar,$D193,B194,"f",FALSE)</f>
        <v>42531</v>
      </c>
      <c r="E194" s="49">
        <f>_xll.qlInterestRateIndexValueDate(IndexON,D194)</f>
        <v>42531</v>
      </c>
      <c r="F194" s="52">
        <f>IFERROR(_xll.qlIndexFixing(IndexON,D194,TRUE,_xll.ohTrigger(RecalcTrigger,TriggerON)),NA())</f>
        <v>4.9822322316828149E-3</v>
      </c>
      <c r="H194" s="49">
        <f>_xll.qlCalendarAdvance(IborCalendar,$H193,B194,"f",FALSE)</f>
        <v>42530</v>
      </c>
      <c r="I194" s="49">
        <f>_xll.qlInterestRateIndexValueDate(Index1M,$H194)</f>
        <v>42534</v>
      </c>
      <c r="J194" s="52">
        <f>IFERROR(_xll.qlIndexFixing(Index1M,$H194,TRUE,_xll.ohTrigger(RecalcTrigger,Trigger1M)),NA())</f>
        <v>5.9559898010954626E-3</v>
      </c>
      <c r="K194" s="52">
        <f>IFERROR(_xll.qlIndexFixing(ONIndex1M,I194,TRUE,_xll.ohTrigger(RecalcTrigger,Trigger1M)),NA())</f>
        <v>5.7161219004520092E-3</v>
      </c>
      <c r="L194" s="52">
        <f>IFERROR(_xll.qlIndexFixing(Index3M,H194,TRUE,_xll.ohTrigger(RecalcTrigger,Trigger3M)),NA())</f>
        <v>7.4536546392114092E-3</v>
      </c>
      <c r="M194" s="52">
        <f>IFERROR(_xll.qlIndexFixing(ONIndex3M,I194,TRUE,_xll.ohTrigger(RecalcTrigger,Trigger3M)),NA())</f>
        <v>6.7152688764871016E-3</v>
      </c>
      <c r="N194" s="52">
        <f>IFERROR(_xll.qlIndexFixing(Index6M,$H194,TRUE,_xll.ohTrigger(RecalcTrigger,Trigger6M)),NA())</f>
        <v>9.1627748557677555E-3</v>
      </c>
      <c r="O194" s="52">
        <f>IFERROR(_xll.qlIndexFixing(ONIndex6M,I194,TRUE,_xll.ohTrigger(RecalcTrigger,Trigger6M)),NA())</f>
        <v>7.6681204187156737E-3</v>
      </c>
      <c r="P194" s="52">
        <f>IFERROR(_xll.qlIndexFixing(Index1Y,$H194,TRUE,_xll.ohTrigger(RecalcTrigger,Trigger1Y)),NA())</f>
        <v>1.1708363282496234E-2</v>
      </c>
      <c r="Q194" s="52">
        <f>IFERROR(_xll.qlIndexFixing(ONIndex1Y,I194,TRUE,_xll.ohTrigger(RecalcTrigger,Trigger1Y)),NA())</f>
        <v>8.3955723890571932E-3</v>
      </c>
    </row>
    <row r="195" spans="2:17" x14ac:dyDescent="0.2">
      <c r="B195" s="46" t="s">
        <v>20</v>
      </c>
      <c r="D195" s="49">
        <f>_xll.qlCalendarAdvance(LocalCalendar,$D194,B195,"f",FALSE)</f>
        <v>42534</v>
      </c>
      <c r="E195" s="49">
        <f>_xll.qlInterestRateIndexValueDate(IndexON,D195)</f>
        <v>42534</v>
      </c>
      <c r="F195" s="52">
        <f>IFERROR(_xll.qlIndexFixing(IndexON,D195,TRUE,_xll.ohTrigger(RecalcTrigger,TriggerON)),NA())</f>
        <v>4.9925819899065971E-3</v>
      </c>
      <c r="H195" s="49">
        <f>_xll.qlCalendarAdvance(IborCalendar,$H194,B195,"f",FALSE)</f>
        <v>42531</v>
      </c>
      <c r="I195" s="49">
        <f>_xll.qlInterestRateIndexValueDate(Index1M,$H195)</f>
        <v>42535</v>
      </c>
      <c r="J195" s="52">
        <f>IFERROR(_xll.qlIndexFixing(Index1M,$H195,TRUE,_xll.ohTrigger(RecalcTrigger,Trigger1M)),NA())</f>
        <v>5.9725550349760681E-3</v>
      </c>
      <c r="K195" s="52">
        <f>IFERROR(_xll.qlIndexFixing(ONIndex1M,I195,TRUE,_xll.ohTrigger(RecalcTrigger,Trigger1M)),NA())</f>
        <v>5.7323615748572365E-3</v>
      </c>
      <c r="L195" s="52">
        <f>IFERROR(_xll.qlIndexFixing(Index3M,H195,TRUE,_xll.ohTrigger(RecalcTrigger,Trigger3M)),NA())</f>
        <v>7.470076346452398E-3</v>
      </c>
      <c r="M195" s="52">
        <f>IFERROR(_xll.qlIndexFixing(ONIndex3M,I195,TRUE,_xll.ohTrigger(RecalcTrigger,Trigger3M)),NA())</f>
        <v>6.7307573055863656E-3</v>
      </c>
      <c r="N195" s="52">
        <f>IFERROR(_xll.qlIndexFixing(Index6M,$H195,TRUE,_xll.ohTrigger(RecalcTrigger,Trigger6M)),NA())</f>
        <v>9.1796064632115246E-3</v>
      </c>
      <c r="O195" s="52">
        <f>IFERROR(_xll.qlIndexFixing(ONIndex6M,I195,TRUE,_xll.ohTrigger(RecalcTrigger,Trigger6M)),NA())</f>
        <v>7.6840244727893747E-3</v>
      </c>
      <c r="P195" s="52">
        <f>IFERROR(_xll.qlIndexFixing(Index1Y,$H195,TRUE,_xll.ohTrigger(RecalcTrigger,Trigger1Y)),NA())</f>
        <v>1.1729495985673976E-2</v>
      </c>
      <c r="Q195" s="52">
        <f>IFERROR(_xll.qlIndexFixing(ONIndex1Y,I195,TRUE,_xll.ohTrigger(RecalcTrigger,Trigger1Y)),NA())</f>
        <v>8.3939926280951482E-3</v>
      </c>
    </row>
    <row r="196" spans="2:17" x14ac:dyDescent="0.2">
      <c r="B196" s="46" t="s">
        <v>20</v>
      </c>
      <c r="D196" s="49">
        <f>_xll.qlCalendarAdvance(LocalCalendar,$D195,B196,"f",FALSE)</f>
        <v>42535</v>
      </c>
      <c r="E196" s="49">
        <f>_xll.qlInterestRateIndexValueDate(IndexON,D196)</f>
        <v>42535</v>
      </c>
      <c r="F196" s="52">
        <f>IFERROR(_xll.qlIndexFixing(IndexON,D196,TRUE,_xll.ohTrigger(RecalcTrigger,TriggerON)),NA())</f>
        <v>4.9975563973525539E-3</v>
      </c>
      <c r="H196" s="49">
        <f>_xll.qlCalendarAdvance(IborCalendar,$H195,B196,"f",FALSE)</f>
        <v>42534</v>
      </c>
      <c r="I196" s="49">
        <f>_xll.qlInterestRateIndexValueDate(Index1M,$H196)</f>
        <v>42536</v>
      </c>
      <c r="J196" s="52">
        <f>IFERROR(_xll.qlIndexFixing(Index1M,$H196,TRUE,_xll.ohTrigger(RecalcTrigger,Trigger1M)),NA())</f>
        <v>5.9891422052960053E-3</v>
      </c>
      <c r="K196" s="52">
        <f>IFERROR(_xll.qlIndexFixing(ONIndex1M,I196,TRUE,_xll.ohTrigger(RecalcTrigger,Trigger1M)),NA())</f>
        <v>5.7486231530212706E-3</v>
      </c>
      <c r="L196" s="52">
        <f>IFERROR(_xll.qlIndexFixing(Index3M,H196,TRUE,_xll.ohTrigger(RecalcTrigger,Trigger3M)),NA())</f>
        <v>7.486518304720329E-3</v>
      </c>
      <c r="M196" s="52">
        <f>IFERROR(_xll.qlIndexFixing(ONIndex3M,I196,TRUE,_xll.ohTrigger(RecalcTrigger,Trigger3M)),NA())</f>
        <v>6.7462516264527039E-3</v>
      </c>
      <c r="N196" s="52">
        <f>IFERROR(_xll.qlIndexFixing(Index6M,$H196,TRUE,_xll.ohTrigger(RecalcTrigger,Trigger6M)),NA())</f>
        <v>9.1965065687175974E-3</v>
      </c>
      <c r="O196" s="52">
        <f>IFERROR(_xll.qlIndexFixing(ONIndex6M,I196,TRUE,_xll.ohTrigger(RecalcTrigger,Trigger6M)),NA())</f>
        <v>7.7000387271120019E-3</v>
      </c>
      <c r="P196" s="52">
        <f>IFERROR(_xll.qlIndexFixing(Index1Y,$H196,TRUE,_xll.ohTrigger(RecalcTrigger,Trigger1Y)),NA())</f>
        <v>1.1750770016865555E-2</v>
      </c>
      <c r="Q196" s="52">
        <f>IFERROR(_xll.qlIndexFixing(ONIndex1Y,I196,TRUE,_xll.ohTrigger(RecalcTrigger,Trigger1Y)),NA())</f>
        <v>8.3924481732111644E-3</v>
      </c>
    </row>
    <row r="197" spans="2:17" x14ac:dyDescent="0.2">
      <c r="B197" s="46" t="s">
        <v>20</v>
      </c>
      <c r="D197" s="49">
        <f>_xll.qlCalendarAdvance(LocalCalendar,$D196,B197,"f",FALSE)</f>
        <v>42536</v>
      </c>
      <c r="E197" s="49">
        <f>_xll.qlInterestRateIndexValueDate(IndexON,D197)</f>
        <v>42536</v>
      </c>
      <c r="F197" s="52">
        <f>IFERROR(_xll.qlIndexFixing(IndexON,D197,TRUE,_xll.ohTrigger(RecalcTrigger,TriggerON)),NA())</f>
        <v>5.0023898367612674E-3</v>
      </c>
      <c r="H197" s="49">
        <f>_xll.qlCalendarAdvance(IborCalendar,$H196,B197,"f",FALSE)</f>
        <v>42535</v>
      </c>
      <c r="I197" s="49">
        <f>_xll.qlInterestRateIndexValueDate(Index1M,$H197)</f>
        <v>42537</v>
      </c>
      <c r="J197" s="52">
        <f>IFERROR(_xll.qlIndexFixing(Index1M,$H197,TRUE,_xll.ohTrigger(RecalcTrigger,Trigger1M)),NA())</f>
        <v>6.0225963116386505E-3</v>
      </c>
      <c r="K197" s="52">
        <f>IFERROR(_xll.qlIndexFixing(ONIndex1M,I197,TRUE,_xll.ohTrigger(RecalcTrigger,Trigger1M)),NA())</f>
        <v>5.7649066349441114E-3</v>
      </c>
      <c r="L197" s="52">
        <f>IFERROR(_xll.qlIndexFixing(Index3M,H197,TRUE,_xll.ohTrigger(RecalcTrigger,Trigger3M)),NA())</f>
        <v>7.5029806997205665E-3</v>
      </c>
      <c r="M197" s="52">
        <f>IFERROR(_xll.qlIndexFixing(ONIndex3M,I197,TRUE,_xll.ohTrigger(RecalcTrigger,Trigger3M)),NA())</f>
        <v>6.7617542671438713E-3</v>
      </c>
      <c r="N197" s="52">
        <f>IFERROR(_xll.qlIndexFixing(Index6M,$H197,TRUE,_xll.ohTrigger(RecalcTrigger,Trigger6M)),NA())</f>
        <v>9.213469494064366E-3</v>
      </c>
      <c r="O197" s="52">
        <f>IFERROR(_xll.qlIndexFixing(ONIndex6M,I197,TRUE,_xll.ohTrigger(RecalcTrigger,Trigger6M)),NA())</f>
        <v>7.7161631816036191E-3</v>
      </c>
      <c r="P197" s="52">
        <f>IFERROR(_xll.qlIndexFixing(Index1Y,$H197,TRUE,_xll.ohTrigger(RecalcTrigger,Trigger1Y)),NA())</f>
        <v>1.17721836586831E-2</v>
      </c>
      <c r="Q197" s="52">
        <f>IFERROR(_xll.qlIndexFixing(ONIndex1Y,I197,TRUE,_xll.ohTrigger(RecalcTrigger,Trigger1Y)),NA())</f>
        <v>8.3909390244851778E-3</v>
      </c>
    </row>
    <row r="198" spans="2:17" x14ac:dyDescent="0.2">
      <c r="B198" s="46" t="s">
        <v>20</v>
      </c>
      <c r="D198" s="49">
        <f>_xll.qlCalendarAdvance(LocalCalendar,$D197,B198,"f",FALSE)</f>
        <v>42537</v>
      </c>
      <c r="E198" s="49">
        <f>_xll.qlInterestRateIndexValueDate(IndexON,D198)</f>
        <v>42537</v>
      </c>
      <c r="F198" s="52">
        <f>IFERROR(_xll.qlIndexFixing(IndexON,D198,TRUE,_xll.ohTrigger(RecalcTrigger,TriggerON)),NA())</f>
        <v>5.0070823080528015E-3</v>
      </c>
      <c r="H198" s="49">
        <f>_xll.qlCalendarAdvance(IborCalendar,$H197,B198,"f",FALSE)</f>
        <v>42536</v>
      </c>
      <c r="I198" s="49">
        <f>_xll.qlInterestRateIndexValueDate(Index1M,$H198)</f>
        <v>42538</v>
      </c>
      <c r="J198" s="52">
        <f>IFERROR(_xll.qlIndexFixing(Index1M,$H198,TRUE,_xll.ohTrigger(RecalcTrigger,Trigger1M)),NA())</f>
        <v>6.03081230666031E-3</v>
      </c>
      <c r="K198" s="52">
        <f>IFERROR(_xll.qlIndexFixing(ONIndex1M,I198,TRUE,_xll.ohTrigger(RecalcTrigger,Trigger1M)),NA())</f>
        <v>5.7976399769277265E-3</v>
      </c>
      <c r="L198" s="52">
        <f>IFERROR(_xll.qlIndexFixing(Index3M,H198,TRUE,_xll.ohTrigger(RecalcTrigger,Trigger3M)),NA())</f>
        <v>7.5364441550297727E-3</v>
      </c>
      <c r="M198" s="52">
        <f>IFERROR(_xll.qlIndexFixing(ONIndex3M,I198,TRUE,_xll.ohTrigger(RecalcTrigger,Trigger3M)),NA())</f>
        <v>6.7929510710307284E-3</v>
      </c>
      <c r="N198" s="52">
        <f>IFERROR(_xll.qlIndexFixing(Index6M,$H198,TRUE,_xll.ohTrigger(RecalcTrigger,Trigger6M)),NA())</f>
        <v>9.2485965665907287E-3</v>
      </c>
      <c r="O198" s="52">
        <f>IFERROR(_xll.qlIndexFixing(ONIndex6M,I198,TRUE,_xll.ohTrigger(RecalcTrigger,Trigger6M)),NA())</f>
        <v>7.7489462133062403E-3</v>
      </c>
      <c r="P198" s="52">
        <f>IFERROR(_xll.qlIndexFixing(Index1Y,$H198,TRUE,_xll.ohTrigger(RecalcTrigger,Trigger1Y)),NA())</f>
        <v>1.1819001359067528E-2</v>
      </c>
      <c r="Q198" s="52">
        <f>IFERROR(_xll.qlIndexFixing(ONIndex1Y,I198,TRUE,_xll.ohTrigger(RecalcTrigger,Trigger1Y)),NA())</f>
        <v>8.3882338579677196E-3</v>
      </c>
    </row>
    <row r="199" spans="2:17" x14ac:dyDescent="0.2">
      <c r="B199" s="46" t="s">
        <v>20</v>
      </c>
      <c r="D199" s="49">
        <f>_xll.qlCalendarAdvance(LocalCalendar,$D198,B199,"f",FALSE)</f>
        <v>42538</v>
      </c>
      <c r="E199" s="49">
        <f>_xll.qlInterestRateIndexValueDate(IndexON,D199)</f>
        <v>42538</v>
      </c>
      <c r="F199" s="52">
        <f>IFERROR(_xll.qlIndexFixing(IndexON,D199,TRUE,_xll.ohTrigger(RecalcTrigger,TriggerON)),NA())</f>
        <v>5.0160672468191336E-3</v>
      </c>
      <c r="H199" s="49">
        <f>_xll.qlCalendarAdvance(IborCalendar,$H198,B199,"f",FALSE)</f>
        <v>42537</v>
      </c>
      <c r="I199" s="49">
        <f>_xll.qlInterestRateIndexValueDate(Index1M,$H199)</f>
        <v>42541</v>
      </c>
      <c r="J199" s="52">
        <f>IFERROR(_xll.qlIndexFixing(Index1M,$H199,TRUE,_xll.ohTrigger(RecalcTrigger,Trigger1M)),NA())</f>
        <v>6.0724071066617924E-3</v>
      </c>
      <c r="K199" s="52">
        <f>IFERROR(_xll.qlIndexFixing(ONIndex1M,I199,TRUE,_xll.ohTrigger(RecalcTrigger,Trigger1M)),NA())</f>
        <v>5.8302596000636697E-3</v>
      </c>
      <c r="L199" s="52">
        <f>IFERROR(_xll.qlIndexFixing(Index3M,H199,TRUE,_xll.ohTrigger(RecalcTrigger,Trigger3M)),NA())</f>
        <v>7.5690390791401411E-3</v>
      </c>
      <c r="M199" s="52">
        <f>IFERROR(_xll.qlIndexFixing(ONIndex3M,I199,TRUE,_xll.ohTrigger(RecalcTrigger,Trigger3M)),NA())</f>
        <v>6.8239597317631961E-3</v>
      </c>
      <c r="N199" s="52">
        <f>IFERROR(_xll.qlIndexFixing(Index6M,$H199,TRUE,_xll.ohTrigger(RecalcTrigger,Trigger6M)),NA())</f>
        <v>9.2818358227775479E-3</v>
      </c>
      <c r="O199" s="52">
        <f>IFERROR(_xll.qlIndexFixing(ONIndex6M,I199,TRUE,_xll.ohTrigger(RecalcTrigger,Trigger6M)),NA())</f>
        <v>7.7817630018994777E-3</v>
      </c>
      <c r="P199" s="52">
        <f>IFERROR(_xll.qlIndexFixing(Index1Y,$H199,TRUE,_xll.ohTrigger(RecalcTrigger,Trigger1Y)),NA())</f>
        <v>1.1859199981295627E-2</v>
      </c>
      <c r="Q199" s="52">
        <f>IFERROR(_xll.qlIndexFixing(ONIndex1Y,I199,TRUE,_xll.ohTrigger(RecalcTrigger,Trigger1Y)),NA())</f>
        <v>8.3852554911612032E-3</v>
      </c>
    </row>
    <row r="200" spans="2:17" x14ac:dyDescent="0.2">
      <c r="B200" s="46" t="s">
        <v>20</v>
      </c>
      <c r="D200" s="49">
        <f>_xll.qlCalendarAdvance(LocalCalendar,$D199,B200,"f",FALSE)</f>
        <v>42541</v>
      </c>
      <c r="E200" s="49">
        <f>_xll.qlInterestRateIndexValueDate(IndexON,D200)</f>
        <v>42541</v>
      </c>
      <c r="F200" s="52">
        <f>IFERROR(_xll.qlIndexFixing(IndexON,D200,TRUE,_xll.ohTrigger(RecalcTrigger,TriggerON)),NA())</f>
        <v>5.0244425122869529E-3</v>
      </c>
      <c r="H200" s="49">
        <f>_xll.qlCalendarAdvance(IborCalendar,$H199,B200,"f",FALSE)</f>
        <v>42538</v>
      </c>
      <c r="I200" s="49">
        <f>_xll.qlInterestRateIndexValueDate(Index1M,$H200)</f>
        <v>42542</v>
      </c>
      <c r="J200" s="52">
        <f>IFERROR(_xll.qlIndexFixing(Index1M,$H200,TRUE,_xll.ohTrigger(RecalcTrigger,Trigger1M)),NA())</f>
        <v>6.0891258975281914E-3</v>
      </c>
      <c r="K200" s="52">
        <f>IFERROR(_xll.qlIndexFixing(ONIndex1M,I200,TRUE,_xll.ohTrigger(RecalcTrigger,Trigger1M)),NA())</f>
        <v>5.8466526007006081E-3</v>
      </c>
      <c r="L200" s="52">
        <f>IFERROR(_xll.qlIndexFixing(Index3M,H200,TRUE,_xll.ohTrigger(RecalcTrigger,Trigger3M)),NA())</f>
        <v>7.585606705077387E-3</v>
      </c>
      <c r="M200" s="52">
        <f>IFERROR(_xll.qlIndexFixing(ONIndex3M,I200,TRUE,_xll.ohTrigger(RecalcTrigger,Trigger3M)),NA())</f>
        <v>6.8395622515993182E-3</v>
      </c>
      <c r="N200" s="52">
        <f>IFERROR(_xll.qlIndexFixing(Index6M,$H200,TRUE,_xll.ohTrigger(RecalcTrigger,Trigger6M)),NA())</f>
        <v>9.2990276673362085E-3</v>
      </c>
      <c r="O200" s="52">
        <f>IFERROR(_xll.qlIndexFixing(ONIndex6M,I200,TRUE,_xll.ohTrigger(RecalcTrigger,Trigger6M)),NA())</f>
        <v>7.7984384576357257E-3</v>
      </c>
      <c r="P200" s="52">
        <f>IFERROR(_xll.qlIndexFixing(Index1Y,$H200,TRUE,_xll.ohTrigger(RecalcTrigger,Trigger1Y)),NA())</f>
        <v>1.1881285912229384E-2</v>
      </c>
      <c r="Q200" s="52">
        <f>IFERROR(_xll.qlIndexFixing(ONIndex1Y,I200,TRUE,_xll.ohTrigger(RecalcTrigger,Trigger1Y)),NA())</f>
        <v>8.3839228732252025E-3</v>
      </c>
    </row>
    <row r="201" spans="2:17" x14ac:dyDescent="0.2">
      <c r="B201" s="46" t="s">
        <v>20</v>
      </c>
      <c r="D201" s="49">
        <f>_xll.qlCalendarAdvance(LocalCalendar,$D200,B201,"f",FALSE)</f>
        <v>42542</v>
      </c>
      <c r="E201" s="49">
        <f>_xll.qlInterestRateIndexValueDate(IndexON,D201)</f>
        <v>42542</v>
      </c>
      <c r="F201" s="52">
        <f>IFERROR(_xll.qlIndexFixing(IndexON,D201,TRUE,_xll.ohTrigger(RecalcTrigger,TriggerON)),NA())</f>
        <v>5.0284301431524625E-3</v>
      </c>
      <c r="H201" s="49">
        <f>_xll.qlCalendarAdvance(IborCalendar,$H200,B201,"f",FALSE)</f>
        <v>42541</v>
      </c>
      <c r="I201" s="49">
        <f>_xll.qlInterestRateIndexValueDate(Index1M,$H201)</f>
        <v>42543</v>
      </c>
      <c r="J201" s="52">
        <f>IFERROR(_xll.qlIndexFixing(Index1M,$H201,TRUE,_xll.ohTrigger(RecalcTrigger,Trigger1M)),NA())</f>
        <v>6.1058666254734106E-3</v>
      </c>
      <c r="K201" s="52">
        <f>IFERROR(_xll.qlIndexFixing(ONIndex1M,I201,TRUE,_xll.ohTrigger(RecalcTrigger,Trigger1M)),NA())</f>
        <v>5.8630675050963532E-3</v>
      </c>
      <c r="L201" s="52">
        <f>IFERROR(_xll.qlIndexFixing(Index3M,H201,TRUE,_xll.ohTrigger(RecalcTrigger,Trigger3M)),NA())</f>
        <v>7.6021958653706692E-3</v>
      </c>
      <c r="M201" s="52">
        <f>IFERROR(_xll.qlIndexFixing(ONIndex3M,I201,TRUE,_xll.ohTrigger(RecalcTrigger,Trigger3M)),NA())</f>
        <v>6.8551852329878926E-3</v>
      </c>
      <c r="N201" s="52">
        <f>IFERROR(_xll.qlIndexFixing(Index6M,$H201,TRUE,_xll.ohTrigger(RecalcTrigger,Trigger6M)),NA())</f>
        <v>9.3162482583877063E-3</v>
      </c>
      <c r="O201" s="52">
        <f>IFERROR(_xll.qlIndexFixing(ONIndex6M,I201,TRUE,_xll.ohTrigger(RecalcTrigger,Trigger6M)),NA())</f>
        <v>7.8152241136209E-3</v>
      </c>
      <c r="P201" s="52">
        <f>IFERROR(_xll.qlIndexFixing(Index1Y,$H201,TRUE,_xll.ohTrigger(RecalcTrigger,Trigger1Y)),NA())</f>
        <v>1.1903501147510535E-2</v>
      </c>
      <c r="Q201" s="52">
        <f>IFERROR(_xll.qlIndexFixing(ONIndex1Y,I201,TRUE,_xll.ohTrigger(RecalcTrigger,Trigger1Y)),NA())</f>
        <v>8.3826255614471989E-3</v>
      </c>
    </row>
    <row r="202" spans="2:17" x14ac:dyDescent="0.2">
      <c r="B202" s="46" t="s">
        <v>20</v>
      </c>
      <c r="D202" s="49">
        <f>_xll.qlCalendarAdvance(LocalCalendar,$D201,B202,"f",FALSE)</f>
        <v>42543</v>
      </c>
      <c r="E202" s="49">
        <f>_xll.qlInterestRateIndexValueDate(IndexON,D202)</f>
        <v>42543</v>
      </c>
      <c r="F202" s="52">
        <f>IFERROR(_xll.qlIndexFixing(IndexON,D202,TRUE,_xll.ohTrigger(RecalcTrigger,TriggerON)),NA())</f>
        <v>5.0322768058208567E-3</v>
      </c>
      <c r="H202" s="49">
        <f>_xll.qlCalendarAdvance(IborCalendar,$H201,B202,"f",FALSE)</f>
        <v>42542</v>
      </c>
      <c r="I202" s="49">
        <f>_xll.qlInterestRateIndexValueDate(Index1M,$H202)</f>
        <v>42544</v>
      </c>
      <c r="J202" s="52">
        <f>IFERROR(_xll.qlIndexFixing(Index1M,$H202,TRUE,_xll.ohTrigger(RecalcTrigger,Trigger1M)),NA())</f>
        <v>6.1396318028769659E-3</v>
      </c>
      <c r="K202" s="52">
        <f>IFERROR(_xll.qlIndexFixing(ONIndex1M,I202,TRUE,_xll.ohTrigger(RecalcTrigger,Trigger1M)),NA())</f>
        <v>5.8795043132509051E-3</v>
      </c>
      <c r="L202" s="52">
        <f>IFERROR(_xll.qlIndexFixing(Index3M,H202,TRUE,_xll.ohTrigger(RecalcTrigger,Trigger3M)),NA())</f>
        <v>7.6188067209877501E-3</v>
      </c>
      <c r="M202" s="52">
        <f>IFERROR(_xll.qlIndexFixing(ONIndex3M,I202,TRUE,_xll.ohTrigger(RecalcTrigger,Trigger3M)),NA())</f>
        <v>6.8708286759289194E-3</v>
      </c>
      <c r="N202" s="52">
        <f>IFERROR(_xll.qlIndexFixing(Index6M,$H202,TRUE,_xll.ohTrigger(RecalcTrigger,Trigger6M)),NA())</f>
        <v>9.3334919163585075E-3</v>
      </c>
      <c r="O202" s="52">
        <f>IFERROR(_xll.qlIndexFixing(ONIndex6M,I202,TRUE,_xll.ohTrigger(RecalcTrigger,Trigger6M)),NA())</f>
        <v>7.8321199700148725E-3</v>
      </c>
      <c r="P202" s="52">
        <f>IFERROR(_xll.qlIndexFixing(Index1Y,$H202,TRUE,_xll.ohTrigger(RecalcTrigger,Trigger1Y)),NA())</f>
        <v>1.1925843969078425E-2</v>
      </c>
      <c r="Q202" s="52">
        <f>IFERROR(_xll.qlIndexFixing(ONIndex1Y,I202,TRUE,_xll.ohTrigger(RecalcTrigger,Trigger1Y)),NA())</f>
        <v>8.3813635558271926E-3</v>
      </c>
    </row>
    <row r="203" spans="2:17" x14ac:dyDescent="0.2">
      <c r="B203" s="46" t="s">
        <v>20</v>
      </c>
      <c r="D203" s="49">
        <f>_xll.qlCalendarAdvance(LocalCalendar,$D202,B203,"f",FALSE)</f>
        <v>42544</v>
      </c>
      <c r="E203" s="49">
        <f>_xll.qlInterestRateIndexValueDate(IndexON,D203)</f>
        <v>42544</v>
      </c>
      <c r="F203" s="52">
        <f>IFERROR(_xll.qlIndexFixing(IndexON,D203,TRUE,_xll.ohTrigger(RecalcTrigger,TriggerON)),NA())</f>
        <v>5.0359825004520076E-3</v>
      </c>
      <c r="H203" s="49">
        <f>_xll.qlCalendarAdvance(IborCalendar,$H202,B203,"f",FALSE)</f>
        <v>42543</v>
      </c>
      <c r="I203" s="49">
        <f>_xll.qlInterestRateIndexValueDate(Index1M,$H203)</f>
        <v>42545</v>
      </c>
      <c r="J203" s="52">
        <f>IFERROR(_xll.qlIndexFixing(Index1M,$H203,TRUE,_xll.ohTrigger(RecalcTrigger,Trigger1M)),NA())</f>
        <v>6.1479226046175098E-3</v>
      </c>
      <c r="K203" s="52">
        <f>IFERROR(_xll.qlIndexFixing(ONIndex1M,I203,TRUE,_xll.ohTrigger(RecalcTrigger,Trigger1M)),NA())</f>
        <v>5.9125480453481316E-3</v>
      </c>
      <c r="L203" s="52">
        <f>IFERROR(_xll.qlIndexFixing(Index3M,H203,TRUE,_xll.ohTrigger(RecalcTrigger,Trigger3M)),NA())</f>
        <v>7.6525825872950266E-3</v>
      </c>
      <c r="M203" s="52">
        <f>IFERROR(_xll.qlIndexFixing(ONIndex3M,I203,TRUE,_xll.ohTrigger(RecalcTrigger,Trigger3M)),NA())</f>
        <v>6.9023161010228762E-3</v>
      </c>
      <c r="N203" s="52">
        <f>IFERROR(_xll.qlIndexFixing(Index6M,$H203,TRUE,_xll.ohTrigger(RecalcTrigger,Trigger6M)),NA())</f>
        <v>9.3876225720357538E-3</v>
      </c>
      <c r="O203" s="52">
        <f>IFERROR(_xll.qlIndexFixing(ONIndex6M,I203,TRUE,_xll.ohTrigger(RecalcTrigger,Trigger6M)),NA())</f>
        <v>7.8664509024317653E-3</v>
      </c>
      <c r="P203" s="52">
        <f>IFERROR(_xll.qlIndexFixing(Index1Y,$H203,TRUE,_xll.ohTrigger(RecalcTrigger,Trigger1Y)),NA())</f>
        <v>1.1974481346889145E-2</v>
      </c>
      <c r="Q203" s="52">
        <f>IFERROR(_xll.qlIndexFixing(ONIndex1Y,I203,TRUE,_xll.ohTrigger(RecalcTrigger,Trigger1Y)),NA())</f>
        <v>8.3791522524734319E-3</v>
      </c>
    </row>
    <row r="204" spans="2:17" x14ac:dyDescent="0.2">
      <c r="B204" s="46" t="s">
        <v>20</v>
      </c>
      <c r="D204" s="49">
        <f>_xll.qlCalendarAdvance(LocalCalendar,$D203,B204,"f",FALSE)</f>
        <v>42545</v>
      </c>
      <c r="E204" s="49">
        <f>_xll.qlInterestRateIndexValueDate(IndexON,D204)</f>
        <v>42545</v>
      </c>
      <c r="F204" s="52">
        <f>IFERROR(_xll.qlIndexFixing(IndexON,D204,TRUE,_xll.ohTrigger(RecalcTrigger,TriggerON)),NA())</f>
        <v>5.0429946381758128E-3</v>
      </c>
      <c r="H204" s="49">
        <f>_xll.qlCalendarAdvance(IborCalendar,$H203,B204,"f",FALSE)</f>
        <v>42544</v>
      </c>
      <c r="I204" s="49">
        <f>_xll.qlInterestRateIndexValueDate(Index1M,$H204)</f>
        <v>42548</v>
      </c>
      <c r="J204" s="52">
        <f>IFERROR(_xll.qlIndexFixing(Index1M,$H204,TRUE,_xll.ohTrigger(RecalcTrigger,Trigger1M)),NA())</f>
        <v>6.1898993245712575E-3</v>
      </c>
      <c r="K204" s="52">
        <f>IFERROR(_xll.qlIndexFixing(ONIndex1M,I204,TRUE,_xll.ohTrigger(RecalcTrigger,Trigger1M)),NA())</f>
        <v>5.9454705835371158E-3</v>
      </c>
      <c r="L204" s="52">
        <f>IFERROR(_xll.qlIndexFixing(Index3M,H204,TRUE,_xll.ohTrigger(RecalcTrigger,Trigger3M)),NA())</f>
        <v>7.6854703161439823E-3</v>
      </c>
      <c r="M204" s="52">
        <f>IFERROR(_xll.qlIndexFixing(ONIndex3M,I204,TRUE,_xll.ohTrigger(RecalcTrigger,Trigger3M)),NA())</f>
        <v>6.9336070624981261E-3</v>
      </c>
      <c r="N204" s="52">
        <f>IFERROR(_xll.qlIndexFixing(Index6M,$H204,TRUE,_xll.ohTrigger(RecalcTrigger,Trigger6M)),NA())</f>
        <v>9.4118073047064574E-3</v>
      </c>
      <c r="O204" s="52">
        <f>IFERROR(_xll.qlIndexFixing(ONIndex6M,I204,TRUE,_xll.ohTrigger(RecalcTrigger,Trigger6M)),NA())</f>
        <v>7.9008053988793847E-3</v>
      </c>
      <c r="P204" s="52">
        <f>IFERROR(_xll.qlIndexFixing(Index1Y,$H204,TRUE,_xll.ohTrigger(RecalcTrigger,Trigger1Y)),NA())</f>
        <v>1.2016456753282615E-2</v>
      </c>
      <c r="Q204" s="52">
        <f>IFERROR(_xll.qlIndexFixing(ONIndex1Y,I204,TRUE,_xll.ohTrigger(RecalcTrigger,Trigger1Y)),NA())</f>
        <v>8.376668594767267E-3</v>
      </c>
    </row>
    <row r="205" spans="2:17" x14ac:dyDescent="0.2">
      <c r="B205" s="46" t="s">
        <v>20</v>
      </c>
      <c r="D205" s="49">
        <f>_xll.qlCalendarAdvance(LocalCalendar,$D204,B205,"f",FALSE)</f>
        <v>42548</v>
      </c>
      <c r="E205" s="49">
        <f>_xll.qlInterestRateIndexValueDate(IndexON,D205)</f>
        <v>42548</v>
      </c>
      <c r="F205" s="52">
        <f>IFERROR(_xll.qlIndexFixing(IndexON,D205,TRUE,_xll.ohTrigger(RecalcTrigger,TriggerON)),NA())</f>
        <v>5.0493955976449456E-3</v>
      </c>
      <c r="H205" s="49">
        <f>_xll.qlCalendarAdvance(IborCalendar,$H204,B205,"f",FALSE)</f>
        <v>42545</v>
      </c>
      <c r="I205" s="49">
        <f>_xll.qlInterestRateIndexValueDate(Index1M,$H205)</f>
        <v>42549</v>
      </c>
      <c r="J205" s="52">
        <f>IFERROR(_xll.qlIndexFixing(Index1M,$H205,TRUE,_xll.ohTrigger(RecalcTrigger,Trigger1M)),NA())</f>
        <v>6.2067716769105274E-3</v>
      </c>
      <c r="K205" s="52">
        <f>IFERROR(_xll.qlIndexFixing(ONIndex1M,I205,TRUE,_xll.ohTrigger(RecalcTrigger,Trigger1M)),NA())</f>
        <v>5.9620169104857013E-3</v>
      </c>
      <c r="L205" s="52">
        <f>IFERROR(_xll.qlIndexFixing(Index3M,H205,TRUE,_xll.ohTrigger(RecalcTrigger,Trigger3M)),NA())</f>
        <v>7.7021920629955195E-3</v>
      </c>
      <c r="M205" s="52">
        <f>IFERROR(_xll.qlIndexFixing(ONIndex3M,I205,TRUE,_xll.ohTrigger(RecalcTrigger,Trigger3M)),NA())</f>
        <v>6.9493528128816706E-3</v>
      </c>
      <c r="N205" s="52">
        <f>IFERROR(_xll.qlIndexFixing(Index6M,$H205,TRUE,_xll.ohTrigger(RecalcTrigger,Trigger6M)),NA())</f>
        <v>9.4198574111103994E-3</v>
      </c>
      <c r="O205" s="52">
        <f>IFERROR(_xll.qlIndexFixing(ONIndex6M,I205,TRUE,_xll.ohTrigger(RecalcTrigger,Trigger6M)),NA())</f>
        <v>7.9182522569976044E-3</v>
      </c>
      <c r="P205" s="52">
        <f>IFERROR(_xll.qlIndexFixing(Index1Y,$H205,TRUE,_xll.ohTrigger(RecalcTrigger,Trigger1Y)),NA())</f>
        <v>1.2039411731620493E-2</v>
      </c>
      <c r="Q205" s="52">
        <f>IFERROR(_xll.qlIndexFixing(ONIndex1Y,I205,TRUE,_xll.ohTrigger(RecalcTrigger,Trigger1Y)),NA())</f>
        <v>8.3755831198573105E-3</v>
      </c>
    </row>
    <row r="206" spans="2:17" x14ac:dyDescent="0.2">
      <c r="B206" s="46" t="s">
        <v>20</v>
      </c>
      <c r="D206" s="49">
        <f>_xll.qlCalendarAdvance(LocalCalendar,$D205,B206,"f",FALSE)</f>
        <v>42549</v>
      </c>
      <c r="E206" s="49">
        <f>_xll.qlInterestRateIndexValueDate(IndexON,D206)</f>
        <v>42549</v>
      </c>
      <c r="F206" s="52">
        <f>IFERROR(_xll.qlIndexFixing(IndexON,D206,TRUE,_xll.ohTrigger(RecalcTrigger,TriggerON)),NA())</f>
        <v>5.0523964516901998E-3</v>
      </c>
      <c r="H206" s="49">
        <f>_xll.qlCalendarAdvance(IborCalendar,$H205,B206,"f",FALSE)</f>
        <v>42548</v>
      </c>
      <c r="I206" s="49">
        <f>_xll.qlInterestRateIndexValueDate(Index1M,$H206)</f>
        <v>42550</v>
      </c>
      <c r="J206" s="52">
        <f>IFERROR(_xll.qlIndexFixing(Index1M,$H206,TRUE,_xll.ohTrigger(RecalcTrigger,Trigger1M)),NA())</f>
        <v>6.2236659669707706E-3</v>
      </c>
      <c r="K206" s="52">
        <f>IFERROR(_xll.qlIndexFixing(ONIndex1M,I206,TRUE,_xll.ohTrigger(RecalcTrigger,Trigger1M)),NA())</f>
        <v>5.9785851411930935E-3</v>
      </c>
      <c r="L206" s="52">
        <f>IFERROR(_xll.qlIndexFixing(Index3M,H206,TRUE,_xll.ohTrigger(RecalcTrigger,Trigger3M)),NA())</f>
        <v>7.7189364710391088E-3</v>
      </c>
      <c r="M206" s="52">
        <f>IFERROR(_xll.qlIndexFixing(ONIndex3M,I206,TRUE,_xll.ohTrigger(RecalcTrigger,Trigger3M)),NA())</f>
        <v>6.9651190248176675E-3</v>
      </c>
      <c r="N206" s="52">
        <f>IFERROR(_xll.qlIndexFixing(Index6M,$H206,TRUE,_xll.ohTrigger(RecalcTrigger,Trigger6M)),NA())</f>
        <v>9.43712018848584E-3</v>
      </c>
      <c r="O206" s="52">
        <f>IFERROR(_xll.qlIndexFixing(ONIndex6M,I206,TRUE,_xll.ohTrigger(RecalcTrigger,Trigger6M)),NA())</f>
        <v>7.9358093155246223E-3</v>
      </c>
      <c r="P206" s="52">
        <f>IFERROR(_xll.qlIndexFixing(Index1Y,$H206,TRUE,_xll.ohTrigger(RecalcTrigger,Trigger1Y)),NA())</f>
        <v>1.2062483985597873E-2</v>
      </c>
      <c r="Q206" s="52">
        <f>IFERROR(_xll.qlIndexFixing(ONIndex1Y,I206,TRUE,_xll.ohTrigger(RecalcTrigger,Trigger1Y)),NA())</f>
        <v>8.3745329511852873E-3</v>
      </c>
    </row>
    <row r="207" spans="2:17" x14ac:dyDescent="0.2">
      <c r="B207" s="46" t="s">
        <v>20</v>
      </c>
      <c r="D207" s="49">
        <f>_xll.qlCalendarAdvance(LocalCalendar,$D206,B207,"f",FALSE)</f>
        <v>42550</v>
      </c>
      <c r="E207" s="49">
        <f>_xll.qlInterestRateIndexValueDate(IndexON,D207)</f>
        <v>42550</v>
      </c>
      <c r="F207" s="52">
        <f>IFERROR(_xll.qlIndexFixing(IndexON,D207,TRUE,_xll.ohTrigger(RecalcTrigger,TriggerON)),NA())</f>
        <v>5.0552563374584025E-3</v>
      </c>
      <c r="H207" s="49">
        <f>_xll.qlCalendarAdvance(IborCalendar,$H206,B207,"f",FALSE)</f>
        <v>42549</v>
      </c>
      <c r="I207" s="49">
        <f>_xll.qlInterestRateIndexValueDate(Index1M,$H207)</f>
        <v>42551</v>
      </c>
      <c r="J207" s="52">
        <f>IFERROR(_xll.qlIndexFixing(Index1M,$H207,TRUE,_xll.ohTrigger(RecalcTrigger,Trigger1M)),NA())</f>
        <v>6.2320135337542316E-3</v>
      </c>
      <c r="K207" s="52">
        <f>IFERROR(_xll.qlIndexFixing(ONIndex1M,I207,TRUE,_xll.ohTrigger(RecalcTrigger,Trigger1M)),NA())</f>
        <v>5.9951752757392285E-3</v>
      </c>
      <c r="L207" s="52">
        <f>IFERROR(_xll.qlIndexFixing(Index3M,H207,TRUE,_xll.ohTrigger(RecalcTrigger,Trigger3M)),NA())</f>
        <v>7.7357037012642351E-3</v>
      </c>
      <c r="M207" s="52">
        <f>IFERROR(_xll.qlIndexFixing(ONIndex3M,I207,TRUE,_xll.ohTrigger(RecalcTrigger,Trigger3M)),NA())</f>
        <v>6.9809056983061168E-3</v>
      </c>
      <c r="N207" s="52">
        <f>IFERROR(_xll.qlIndexFixing(Index6M,$H207,TRUE,_xll.ohTrigger(RecalcTrigger,Trigger6M)),NA())</f>
        <v>9.454366270225804E-3</v>
      </c>
      <c r="O207" s="52">
        <f>IFERROR(_xll.qlIndexFixing(ONIndex6M,I207,TRUE,_xll.ohTrigger(RecalcTrigger,Trigger6M)),NA())</f>
        <v>7.9534765745403746E-3</v>
      </c>
      <c r="P207" s="52">
        <f>IFERROR(_xll.qlIndexFixing(Index1Y,$H207,TRUE,_xll.ohTrigger(RecalcTrigger,Trigger1Y)),NA())</f>
        <v>1.2085671796372479E-2</v>
      </c>
      <c r="Q207" s="52">
        <f>IFERROR(_xll.qlIndexFixing(ONIndex1Y,I207,TRUE,_xll.ohTrigger(RecalcTrigger,Trigger1Y)),NA())</f>
        <v>8.3735180885913252E-3</v>
      </c>
    </row>
    <row r="208" spans="2:17" x14ac:dyDescent="0.2">
      <c r="B208" s="46" t="s">
        <v>20</v>
      </c>
      <c r="D208" s="49">
        <f>_xll.qlCalendarAdvance(LocalCalendar,$D207,B208,"f",FALSE)</f>
        <v>42551</v>
      </c>
      <c r="E208" s="49">
        <f>_xll.qlInterestRateIndexValueDate(IndexON,D208)</f>
        <v>42551</v>
      </c>
      <c r="F208" s="52">
        <f>IFERROR(_xll.qlIndexFixing(IndexON,D208,TRUE,_xll.ohTrigger(RecalcTrigger,TriggerON)),NA())</f>
        <v>5.057975255269298E-3</v>
      </c>
      <c r="H208" s="49">
        <f>_xll.qlCalendarAdvance(IborCalendar,$H207,B208,"f",FALSE)</f>
        <v>42550</v>
      </c>
      <c r="I208" s="49">
        <f>_xll.qlInterestRateIndexValueDate(Index1M,$H208)</f>
        <v>42552</v>
      </c>
      <c r="J208" s="52">
        <f>IFERROR(_xll.qlIndexFixing(Index1M,$H208,TRUE,_xll.ohTrigger(RecalcTrigger,Trigger1M)),NA())</f>
        <v>6.2661078919393296E-3</v>
      </c>
      <c r="K208" s="52">
        <f>IFERROR(_xll.qlIndexFixing(ONIndex1M,I208,TRUE,_xll.ohTrigger(RecalcTrigger,Trigger1M)),NA())</f>
        <v>6.0369119759151602E-3</v>
      </c>
      <c r="L208" s="52">
        <f>IFERROR(_xll.qlIndexFixing(Index3M,H208,TRUE,_xll.ohTrigger(RecalcTrigger,Trigger3M)),NA())</f>
        <v>7.7698139079392242E-3</v>
      </c>
      <c r="M208" s="52">
        <f>IFERROR(_xll.qlIndexFixing(ONIndex3M,I208,TRUE,_xll.ohTrigger(RecalcTrigger,Trigger3M)),NA())</f>
        <v>7.0206800545946635E-3</v>
      </c>
      <c r="N208" s="52">
        <f>IFERROR(_xll.qlIndexFixing(Index6M,$H208,TRUE,_xll.ohTrigger(RecalcTrigger,Trigger6M)),NA())</f>
        <v>9.4989564878385085E-3</v>
      </c>
      <c r="O208" s="52">
        <f>IFERROR(_xll.qlIndexFixing(ONIndex6M,I208,TRUE,_xll.ohTrigger(RecalcTrigger,Trigger6M)),NA())</f>
        <v>7.998462273965945E-3</v>
      </c>
      <c r="P208" s="52">
        <f>IFERROR(_xll.qlIndexFixing(Index1Y,$H208,TRUE,_xll.ohTrigger(RecalcTrigger,Trigger1Y)),NA())</f>
        <v>1.2135853816025853E-2</v>
      </c>
      <c r="Q208" s="52">
        <f>IFERROR(_xll.qlIndexFixing(ONIndex1Y,I208,TRUE,_xll.ohTrigger(RecalcTrigger,Trigger1Y)),NA())</f>
        <v>8.3714494519293581E-3</v>
      </c>
    </row>
    <row r="209" spans="2:17" x14ac:dyDescent="0.2">
      <c r="B209" s="46" t="s">
        <v>20</v>
      </c>
      <c r="D209" s="49">
        <f>_xll.qlCalendarAdvance(LocalCalendar,$D208,B209,"f",FALSE)</f>
        <v>42552</v>
      </c>
      <c r="E209" s="49">
        <f>_xll.qlInterestRateIndexValueDate(IndexON,D209)</f>
        <v>42552</v>
      </c>
      <c r="F209" s="52">
        <f>IFERROR(_xll.qlIndexFixing(IndexON,D209,TRUE,_xll.ohTrigger(RecalcTrigger,TriggerON)),NA())</f>
        <v>5.0641745630364277E-3</v>
      </c>
      <c r="H209" s="49">
        <f>_xll.qlCalendarAdvance(IborCalendar,$H208,B209,"f",FALSE)</f>
        <v>42551</v>
      </c>
      <c r="I209" s="49">
        <f>_xll.qlInterestRateIndexValueDate(Index1M,$H209)</f>
        <v>42556</v>
      </c>
      <c r="J209" s="52">
        <f>IFERROR(_xll.qlIndexFixing(Index1M,$H209,TRUE,_xll.ohTrigger(RecalcTrigger,Trigger1M)),NA())</f>
        <v>6.3341250027268339E-3</v>
      </c>
      <c r="K209" s="52">
        <f>IFERROR(_xll.qlIndexFixing(ONIndex1M,I209,TRUE,_xll.ohTrigger(RecalcTrigger,Trigger1M)),NA())</f>
        <v>6.0784545053316208E-3</v>
      </c>
      <c r="L209" s="52">
        <f>IFERROR(_xll.qlIndexFixing(Index3M,H209,TRUE,_xll.ohTrigger(RecalcTrigger,Trigger3M)),NA())</f>
        <v>7.8198878199342101E-3</v>
      </c>
      <c r="M209" s="52">
        <f>IFERROR(_xll.qlIndexFixing(ONIndex3M,I209,TRUE,_xll.ohTrigger(RecalcTrigger,Trigger3M)),NA())</f>
        <v>7.0601459885555329E-3</v>
      </c>
      <c r="N209" s="52">
        <f>IFERROR(_xll.qlIndexFixing(Index6M,$H209,TRUE,_xll.ohTrigger(RecalcTrigger,Trigger6M)),NA())</f>
        <v>9.5491596941716071E-3</v>
      </c>
      <c r="O209" s="52">
        <f>IFERROR(_xll.qlIndexFixing(ONIndex6M,I209,TRUE,_xll.ohTrigger(RecalcTrigger,Trigger6M)),NA())</f>
        <v>8.0434658763106626E-3</v>
      </c>
      <c r="P209" s="52">
        <f>IFERROR(_xll.qlIndexFixing(Index1Y,$H209,TRUE,_xll.ohTrigger(RecalcTrigger,Trigger1Y)),NA())</f>
        <v>1.2203284034241686E-2</v>
      </c>
      <c r="Q209" s="52">
        <f>IFERROR(_xll.qlIndexFixing(ONIndex1Y,I209,TRUE,_xll.ohTrigger(RecalcTrigger,Trigger1Y)),NA())</f>
        <v>8.3689733679914724E-3</v>
      </c>
    </row>
    <row r="210" spans="2:17" x14ac:dyDescent="0.2">
      <c r="B210" s="46" t="s">
        <v>20</v>
      </c>
      <c r="D210" s="49">
        <f>_xll.qlCalendarAdvance(LocalCalendar,$D209,B210,"f",FALSE)</f>
        <v>42556</v>
      </c>
      <c r="E210" s="49">
        <f>_xll.qlInterestRateIndexValueDate(IndexON,D210)</f>
        <v>42556</v>
      </c>
      <c r="F210" s="52">
        <f>IFERROR(_xll.qlIndexFixing(IndexON,D210,TRUE,_xll.ohTrigger(RecalcTrigger,TriggerON)),NA())</f>
        <v>5.0694553215269167E-3</v>
      </c>
      <c r="H210" s="49">
        <f>_xll.qlCalendarAdvance(IborCalendar,$H209,B210,"f",FALSE)</f>
        <v>42552</v>
      </c>
      <c r="I210" s="49">
        <f>_xll.qlInterestRateIndexValueDate(Index1M,$H210)</f>
        <v>42556</v>
      </c>
      <c r="J210" s="52">
        <f>IFERROR(_xll.qlIndexFixing(Index1M,$H210,TRUE,_xll.ohTrigger(RecalcTrigger,Trigger1M)),NA())</f>
        <v>6.3341250027268339E-3</v>
      </c>
      <c r="K210" s="52">
        <f>IFERROR(_xll.qlIndexFixing(ONIndex1M,I210,TRUE,_xll.ohTrigger(RecalcTrigger,Trigger1M)),NA())</f>
        <v>6.0784545053316208E-3</v>
      </c>
      <c r="L210" s="52">
        <f>IFERROR(_xll.qlIndexFixing(Index3M,H210,TRUE,_xll.ohTrigger(RecalcTrigger,Trigger3M)),NA())</f>
        <v>7.8198878199342101E-3</v>
      </c>
      <c r="M210" s="52">
        <f>IFERROR(_xll.qlIndexFixing(ONIndex3M,I210,TRUE,_xll.ohTrigger(RecalcTrigger,Trigger3M)),NA())</f>
        <v>7.0601459885555329E-3</v>
      </c>
      <c r="N210" s="52">
        <f>IFERROR(_xll.qlIndexFixing(Index6M,$H210,TRUE,_xll.ohTrigger(RecalcTrigger,Trigger6M)),NA())</f>
        <v>9.5491596941716071E-3</v>
      </c>
      <c r="O210" s="52">
        <f>IFERROR(_xll.qlIndexFixing(ONIndex6M,I210,TRUE,_xll.ohTrigger(RecalcTrigger,Trigger6M)),NA())</f>
        <v>8.0434658763106626E-3</v>
      </c>
      <c r="P210" s="52">
        <f>IFERROR(_xll.qlIndexFixing(Index1Y,$H210,TRUE,_xll.ohTrigger(RecalcTrigger,Trigger1Y)),NA())</f>
        <v>1.2203284034241686E-2</v>
      </c>
      <c r="Q210" s="52">
        <f>IFERROR(_xll.qlIndexFixing(ONIndex1Y,I210,TRUE,_xll.ohTrigger(RecalcTrigger,Trigger1Y)),NA())</f>
        <v>8.3689733679914724E-3</v>
      </c>
    </row>
    <row r="211" spans="2:17" x14ac:dyDescent="0.2">
      <c r="B211" s="46" t="s">
        <v>20</v>
      </c>
      <c r="D211" s="49">
        <f>_xll.qlCalendarAdvance(LocalCalendar,$D210,B211,"f",FALSE)</f>
        <v>42557</v>
      </c>
      <c r="E211" s="49">
        <f>_xll.qlInterestRateIndexValueDate(IndexON,D211)</f>
        <v>42557</v>
      </c>
      <c r="F211" s="52">
        <f>IFERROR(_xll.qlIndexFixing(IndexON,D211,TRUE,_xll.ohTrigger(RecalcTrigger,TriggerON)),NA())</f>
        <v>5.071328430394928E-3</v>
      </c>
      <c r="H211" s="49">
        <f>_xll.qlCalendarAdvance(IborCalendar,$H210,B211,"f",FALSE)</f>
        <v>42555</v>
      </c>
      <c r="I211" s="49">
        <f>_xll.qlInterestRateIndexValueDate(Index1M,$H211)</f>
        <v>42557</v>
      </c>
      <c r="J211" s="52">
        <f>IFERROR(_xll.qlIndexFixing(Index1M,$H211,TRUE,_xll.ohTrigger(RecalcTrigger,Trigger1M)),NA())</f>
        <v>6.3684947107118207E-3</v>
      </c>
      <c r="K211" s="52">
        <f>IFERROR(_xll.qlIndexFixing(ONIndex1M,I211,TRUE,_xll.ohTrigger(RecalcTrigger,Trigger1M)),NA())</f>
        <v>6.0951760625105322E-3</v>
      </c>
      <c r="L211" s="52">
        <f>IFERROR(_xll.qlIndexFixing(Index3M,H211,TRUE,_xll.ohTrigger(RecalcTrigger,Trigger3M)),NA())</f>
        <v>7.8367953641892956E-3</v>
      </c>
      <c r="M211" s="52">
        <f>IFERROR(_xll.qlIndexFixing(ONIndex3M,I211,TRUE,_xll.ohTrigger(RecalcTrigger,Trigger3M)),NA())</f>
        <v>7.0760554311188884E-3</v>
      </c>
      <c r="N211" s="52">
        <f>IFERROR(_xll.qlIndexFixing(Index6M,$H211,TRUE,_xll.ohTrigger(RecalcTrigger,Trigger6M)),NA())</f>
        <v>9.5661380671778189E-3</v>
      </c>
      <c r="O211" s="52">
        <f>IFERROR(_xll.qlIndexFixing(ONIndex6M,I211,TRUE,_xll.ohTrigger(RecalcTrigger,Trigger6M)),NA())</f>
        <v>8.0617943380989487E-3</v>
      </c>
      <c r="P211" s="52">
        <f>IFERROR(_xll.qlIndexFixing(Index1Y,$H211,TRUE,_xll.ohTrigger(RecalcTrigger,Trigger1Y)),NA())</f>
        <v>1.2227129083271565E-2</v>
      </c>
      <c r="Q211" s="52">
        <f>IFERROR(_xll.qlIndexFixing(ONIndex1Y,I211,TRUE,_xll.ohTrigger(RecalcTrigger,Trigger1Y)),NA())</f>
        <v>8.3681703422655573E-3</v>
      </c>
    </row>
    <row r="212" spans="2:17" x14ac:dyDescent="0.2">
      <c r="B212" s="46" t="s">
        <v>20</v>
      </c>
      <c r="D212" s="49">
        <f>_xll.qlCalendarAdvance(LocalCalendar,$D211,B212,"f",FALSE)</f>
        <v>42558</v>
      </c>
      <c r="E212" s="49">
        <f>_xll.qlInterestRateIndexValueDate(IndexON,D212)</f>
        <v>42558</v>
      </c>
      <c r="F212" s="52">
        <f>IFERROR(_xll.qlIndexFixing(IndexON,D212,TRUE,_xll.ohTrigger(RecalcTrigger,TriggerON)),NA())</f>
        <v>5.0730605710658239E-3</v>
      </c>
      <c r="H212" s="49">
        <f>_xll.qlCalendarAdvance(IborCalendar,$H211,B212,"f",FALSE)</f>
        <v>42556</v>
      </c>
      <c r="I212" s="49">
        <f>_xll.qlInterestRateIndexValueDate(Index1M,$H212)</f>
        <v>42558</v>
      </c>
      <c r="J212" s="52">
        <f>IFERROR(_xll.qlIndexFixing(Index1M,$H212,TRUE,_xll.ohTrigger(RecalcTrigger,Trigger1M)),NA())</f>
        <v>6.3769279504161114E-3</v>
      </c>
      <c r="K212" s="52">
        <f>IFERROR(_xll.qlIndexFixing(ONIndex1M,I212,TRUE,_xll.ohTrigger(RecalcTrigger,Trigger1M)),NA())</f>
        <v>6.1119195236880586E-3</v>
      </c>
      <c r="L212" s="52">
        <f>IFERROR(_xll.qlIndexFixing(Index3M,H212,TRUE,_xll.ohTrigger(RecalcTrigger,Trigger3M)),NA())</f>
        <v>7.8537268576365764E-3</v>
      </c>
      <c r="M212" s="52">
        <f>IFERROR(_xll.qlIndexFixing(ONIndex3M,I212,TRUE,_xll.ohTrigger(RecalcTrigger,Trigger3M)),NA())</f>
        <v>7.0919853353146323E-3</v>
      </c>
      <c r="N212" s="52">
        <f>IFERROR(_xll.qlIndexFixing(Index6M,$H212,TRUE,_xll.ohTrigger(RecalcTrigger,Trigger6M)),NA())</f>
        <v>9.6006905946353863E-3</v>
      </c>
      <c r="O212" s="52">
        <f>IFERROR(_xll.qlIndexFixing(ONIndex6M,I212,TRUE,_xll.ohTrigger(RecalcTrigger,Trigger6M)),NA())</f>
        <v>8.0802330005358414E-3</v>
      </c>
      <c r="P212" s="52">
        <f>IFERROR(_xll.qlIndexFixing(Index1Y,$H212,TRUE,_xll.ohTrigger(RecalcTrigger,Trigger1Y)),NA())</f>
        <v>1.2251077653739877E-2</v>
      </c>
      <c r="Q212" s="52">
        <f>IFERROR(_xll.qlIndexFixing(ONIndex1Y,I212,TRUE,_xll.ohTrigger(RecalcTrigger,Trigger1Y)),NA())</f>
        <v>8.3674026226976395E-3</v>
      </c>
    </row>
    <row r="213" spans="2:17" x14ac:dyDescent="0.2">
      <c r="B213" s="46" t="s">
        <v>20</v>
      </c>
      <c r="D213" s="49">
        <f>_xll.qlCalendarAdvance(LocalCalendar,$D212,B213,"f",FALSE)</f>
        <v>42559</v>
      </c>
      <c r="E213" s="49">
        <f>_xll.qlInterestRateIndexValueDate(IndexON,D213)</f>
        <v>42559</v>
      </c>
      <c r="F213" s="52">
        <f>IFERROR(_xll.qlIndexFixing(IndexON,D213,TRUE,_xll.ohTrigger(RecalcTrigger,TriggerON)),NA())</f>
        <v>5.0761265319909654E-3</v>
      </c>
      <c r="H213" s="49">
        <f>_xll.qlCalendarAdvance(IborCalendar,$H212,B213,"f",FALSE)</f>
        <v>42557</v>
      </c>
      <c r="I213" s="49">
        <f>_xll.qlInterestRateIndexValueDate(Index1M,$H213)</f>
        <v>42559</v>
      </c>
      <c r="J213" s="52">
        <f>IFERROR(_xll.qlIndexFixing(Index1M,$H213,TRUE,_xll.ohTrigger(RecalcTrigger,Trigger1M)),NA())</f>
        <v>6.3853682014098695E-3</v>
      </c>
      <c r="K213" s="52">
        <f>IFERROR(_xll.qlIndexFixing(ONIndex1M,I213,TRUE,_xll.ohTrigger(RecalcTrigger,Trigger1M)),NA())</f>
        <v>6.1455843669211419E-3</v>
      </c>
      <c r="L213" s="52">
        <f>IFERROR(_xll.qlIndexFixing(Index3M,H213,TRUE,_xll.ohTrigger(RecalcTrigger,Trigger3M)),NA())</f>
        <v>7.8969623105686424E-3</v>
      </c>
      <c r="M213" s="52">
        <f>IFERROR(_xll.qlIndexFixing(ONIndex3M,I213,TRUE,_xll.ohTrigger(RecalcTrigger,Trigger3M)),NA())</f>
        <v>7.1240543221406938E-3</v>
      </c>
      <c r="N213" s="52">
        <f>IFERROR(_xll.qlIndexFixing(Index6M,$H213,TRUE,_xll.ohTrigger(RecalcTrigger,Trigger6M)),NA())</f>
        <v>9.6086936163243663E-3</v>
      </c>
      <c r="O213" s="52">
        <f>IFERROR(_xll.qlIndexFixing(ONIndex6M,I213,TRUE,_xll.ohTrigger(RecalcTrigger,Trigger6M)),NA())</f>
        <v>8.1176606988897504E-3</v>
      </c>
      <c r="P213" s="52">
        <f>IFERROR(_xll.qlIndexFixing(Index1Y,$H213,TRUE,_xll.ohTrigger(RecalcTrigger,Trigger1Y)),NA())</f>
        <v>1.2302532348314141E-2</v>
      </c>
      <c r="Q213" s="52">
        <f>IFERROR(_xll.qlIndexFixing(ONIndex1Y,I213,TRUE,_xll.ohTrigger(RecalcTrigger,Trigger1Y)),NA())</f>
        <v>8.3661792882239183E-3</v>
      </c>
    </row>
    <row r="214" spans="2:17" x14ac:dyDescent="0.2">
      <c r="B214" s="46" t="s">
        <v>20</v>
      </c>
      <c r="D214" s="49">
        <f>_xll.qlCalendarAdvance(LocalCalendar,$D213,B214,"f",FALSE)</f>
        <v>42562</v>
      </c>
      <c r="E214" s="49">
        <f>_xll.qlInterestRateIndexValueDate(IndexON,D214)</f>
        <v>42562</v>
      </c>
      <c r="F214" s="52">
        <f>IFERROR(_xll.qlIndexFixing(IndexON,D214,TRUE,_xll.ohTrigger(RecalcTrigger,TriggerON)),NA())</f>
        <v>5.0788762573983348E-3</v>
      </c>
      <c r="H214" s="49">
        <f>_xll.qlCalendarAdvance(IborCalendar,$H213,B214,"f",FALSE)</f>
        <v>42558</v>
      </c>
      <c r="I214" s="49">
        <f>_xll.qlInterestRateIndexValueDate(Index1M,$H214)</f>
        <v>42562</v>
      </c>
      <c r="J214" s="52">
        <f>IFERROR(_xll.qlIndexFixing(Index1M,$H214,TRUE,_xll.ohTrigger(RecalcTrigger,Trigger1M)),NA())</f>
        <v>6.43680885921035E-3</v>
      </c>
      <c r="K214" s="52">
        <f>IFERROR(_xll.qlIndexFixing(ONIndex1M,I214,TRUE,_xll.ohTrigger(RecalcTrigger,Trigger1M)),NA())</f>
        <v>6.1791124060661673E-3</v>
      </c>
      <c r="L214" s="52">
        <f>IFERROR(_xll.qlIndexFixing(Index3M,H214,TRUE,_xll.ohTrigger(RecalcTrigger,Trigger3M)),NA())</f>
        <v>7.9216955436855561E-3</v>
      </c>
      <c r="M214" s="52">
        <f>IFERROR(_xll.qlIndexFixing(ONIndex3M,I214,TRUE,_xll.ohTrigger(RecalcTrigger,Trigger3M)),NA())</f>
        <v>7.1559095675421958E-3</v>
      </c>
      <c r="N214" s="52">
        <f>IFERROR(_xll.qlIndexFixing(Index6M,$H214,TRUE,_xll.ohTrigger(RecalcTrigger,Trigger6M)),NA())</f>
        <v>9.6500000003034627E-3</v>
      </c>
      <c r="O214" s="52">
        <f>IFERROR(_xll.qlIndexFixing(ONIndex6M,I214,TRUE,_xll.ohTrigger(RecalcTrigger,Trigger6M)),NA())</f>
        <v>8.1549750741860549E-3</v>
      </c>
      <c r="P214" s="52">
        <f>IFERROR(_xll.qlIndexFixing(Index1Y,$H214,TRUE,_xll.ohTrigger(RecalcTrigger,Trigger1Y)),NA())</f>
        <v>1.2347872750868018E-2</v>
      </c>
      <c r="Q214" s="52">
        <f>IFERROR(_xll.qlIndexFixing(ONIndex1Y,I214,TRUE,_xll.ohTrigger(RecalcTrigger,Trigger1Y)),NA())</f>
        <v>8.3646848060858758E-3</v>
      </c>
    </row>
    <row r="215" spans="2:17" x14ac:dyDescent="0.2">
      <c r="B215" s="46" t="s">
        <v>20</v>
      </c>
      <c r="D215" s="49">
        <f>_xll.qlCalendarAdvance(LocalCalendar,$D214,B215,"f",FALSE)</f>
        <v>42563</v>
      </c>
      <c r="E215" s="49">
        <f>_xll.qlInterestRateIndexValueDate(IndexON,D215)</f>
        <v>42563</v>
      </c>
      <c r="F215" s="52">
        <f>IFERROR(_xll.qlIndexFixing(IndexON,D215,TRUE,_xll.ohTrigger(RecalcTrigger,TriggerON)),NA())</f>
        <v>5.081684389445229E-3</v>
      </c>
      <c r="H215" s="49">
        <f>_xll.qlCalendarAdvance(IborCalendar,$H214,B215,"f",FALSE)</f>
        <v>42559</v>
      </c>
      <c r="I215" s="49">
        <f>_xll.qlInterestRateIndexValueDate(Index1M,$H215)</f>
        <v>42563</v>
      </c>
      <c r="J215" s="52">
        <f>IFERROR(_xll.qlIndexFixing(Index1M,$H215,TRUE,_xll.ohTrigger(RecalcTrigger,Trigger1M)),NA())</f>
        <v>6.4539996253989715E-3</v>
      </c>
      <c r="K215" s="52">
        <f>IFERROR(_xll.qlIndexFixing(ONIndex1M,I215,TRUE,_xll.ohTrigger(RecalcTrigger,Trigger1M)),NA())</f>
        <v>6.1959653861975994E-3</v>
      </c>
      <c r="L215" s="52">
        <f>IFERROR(_xll.qlIndexFixing(Index3M,H215,TRUE,_xll.ohTrigger(RecalcTrigger,Trigger3M)),NA())</f>
        <v>7.9387491983748271E-3</v>
      </c>
      <c r="M215" s="52">
        <f>IFERROR(_xll.qlIndexFixing(ONIndex3M,I215,TRUE,_xll.ohTrigger(RecalcTrigger,Trigger3M)),NA())</f>
        <v>7.1719417794202656E-3</v>
      </c>
      <c r="N215" s="52">
        <f>IFERROR(_xll.qlIndexFixing(Index6M,$H215,TRUE,_xll.ohTrigger(RecalcTrigger,Trigger6M)),NA())</f>
        <v>9.6665358177700673E-3</v>
      </c>
      <c r="O215" s="52">
        <f>IFERROR(_xll.qlIndexFixing(ONIndex6M,I215,TRUE,_xll.ohTrigger(RecalcTrigger,Trigger6M)),NA())</f>
        <v>8.1732772496412309E-3</v>
      </c>
      <c r="P215" s="52">
        <f>IFERROR(_xll.qlIndexFixing(Index1Y,$H215,TRUE,_xll.ohTrigger(RecalcTrigger,Trigger1Y)),NA())</f>
        <v>1.237231312798215E-2</v>
      </c>
      <c r="Q215" s="52">
        <f>IFERROR(_xll.qlIndexFixing(ONIndex1Y,I215,TRUE,_xll.ohTrigger(RecalcTrigger,Trigger1Y)),NA())</f>
        <v>8.3640936173079439E-3</v>
      </c>
    </row>
    <row r="216" spans="2:17" x14ac:dyDescent="0.2">
      <c r="B216" s="46" t="s">
        <v>20</v>
      </c>
      <c r="D216" s="49">
        <f>_xll.qlCalendarAdvance(LocalCalendar,$D215,B216,"f",FALSE)</f>
        <v>42564</v>
      </c>
      <c r="E216" s="49">
        <f>_xll.qlInterestRateIndexValueDate(IndexON,D216)</f>
        <v>42564</v>
      </c>
      <c r="F216" s="52">
        <f>IFERROR(_xll.qlIndexFixing(IndexON,D216,TRUE,_xll.ohTrigger(RecalcTrigger,TriggerON)),NA())</f>
        <v>5.0861323854967111E-3</v>
      </c>
      <c r="H216" s="49">
        <f>_xll.qlCalendarAdvance(IborCalendar,$H215,B216,"f",FALSE)</f>
        <v>42562</v>
      </c>
      <c r="I216" s="49">
        <f>_xll.qlInterestRateIndexValueDate(Index1M,$H216)</f>
        <v>42564</v>
      </c>
      <c r="J216" s="52">
        <f>IFERROR(_xll.qlIndexFixing(Index1M,$H216,TRUE,_xll.ohTrigger(RecalcTrigger,Trigger1M)),NA())</f>
        <v>6.4886807862908251E-3</v>
      </c>
      <c r="K216" s="52">
        <f>IFERROR(_xll.qlIndexFixing(ONIndex1M,I216,TRUE,_xll.ohTrigger(RecalcTrigger,Trigger1M)),NA())</f>
        <v>6.2128402700878382E-3</v>
      </c>
      <c r="L216" s="52">
        <f>IFERROR(_xll.qlIndexFixing(Index3M,H216,TRUE,_xll.ohTrigger(RecalcTrigger,Trigger3M)),NA())</f>
        <v>7.9558277683921628E-3</v>
      </c>
      <c r="M216" s="52">
        <f>IFERROR(_xll.qlIndexFixing(ONIndex3M,I216,TRUE,_xll.ohTrigger(RecalcTrigger,Trigger3M)),NA())</f>
        <v>7.1879944528507878E-3</v>
      </c>
      <c r="N216" s="52">
        <f>IFERROR(_xll.qlIndexFixing(Index6M,$H216,TRUE,_xll.ohTrigger(RecalcTrigger,Trigger6M)),NA())</f>
        <v>9.6829954611018475E-3</v>
      </c>
      <c r="O216" s="52">
        <f>IFERROR(_xll.qlIndexFixing(ONIndex6M,I216,TRUE,_xll.ohTrigger(RecalcTrigger,Trigger6M)),NA())</f>
        <v>8.1910021359199447E-3</v>
      </c>
      <c r="P216" s="52">
        <f>IFERROR(_xll.qlIndexFixing(Index1Y,$H216,TRUE,_xll.ohTrigger(RecalcTrigger,Trigger1Y)),NA())</f>
        <v>1.2396846705347525E-2</v>
      </c>
      <c r="Q216" s="52">
        <f>IFERROR(_xll.qlIndexFixing(ONIndex1Y,I216,TRUE,_xll.ohTrigger(RecalcTrigger,Trigger1Y)),NA())</f>
        <v>8.3635377346880091E-3</v>
      </c>
    </row>
    <row r="217" spans="2:17" x14ac:dyDescent="0.2">
      <c r="B217" s="46" t="s">
        <v>20</v>
      </c>
      <c r="D217" s="49">
        <f>_xll.qlCalendarAdvance(LocalCalendar,$D216,B217,"f",FALSE)</f>
        <v>42565</v>
      </c>
      <c r="E217" s="49">
        <f>_xll.qlInterestRateIndexValueDate(IndexON,D217)</f>
        <v>42565</v>
      </c>
      <c r="F217" s="52">
        <f>IFERROR(_xll.qlIndexFixing(IndexON,D217,TRUE,_xll.ohTrigger(RecalcTrigger,TriggerON)),NA())</f>
        <v>5.0922202457126531E-3</v>
      </c>
      <c r="H217" s="49">
        <f>_xll.qlCalendarAdvance(IborCalendar,$H216,B217,"f",FALSE)</f>
        <v>42563</v>
      </c>
      <c r="I217" s="49">
        <f>_xll.qlInterestRateIndexValueDate(Index1M,$H217)</f>
        <v>42565</v>
      </c>
      <c r="J217" s="52">
        <f>IFERROR(_xll.qlIndexFixing(Index1M,$H217,TRUE,_xll.ohTrigger(RecalcTrigger,Trigger1M)),NA())</f>
        <v>6.4971886746575946E-3</v>
      </c>
      <c r="K217" s="52">
        <f>IFERROR(_xll.qlIndexFixing(ONIndex1M,I217,TRUE,_xll.ohTrigger(RecalcTrigger,Trigger1M)),NA())</f>
        <v>6.2297370578967559E-3</v>
      </c>
      <c r="L217" s="52">
        <f>IFERROR(_xll.qlIndexFixing(Index3M,H217,TRUE,_xll.ohTrigger(RecalcTrigger,Trigger3M)),NA())</f>
        <v>7.9729314147696153E-3</v>
      </c>
      <c r="M217" s="52">
        <f>IFERROR(_xll.qlIndexFixing(ONIndex3M,I217,TRUE,_xll.ohTrigger(RecalcTrigger,Trigger3M)),NA())</f>
        <v>7.2040675879136984E-3</v>
      </c>
      <c r="N217" s="52">
        <f>IFERROR(_xll.qlIndexFixing(Index6M,$H217,TRUE,_xll.ohTrigger(RecalcTrigger,Trigger6M)),NA())</f>
        <v>9.7244030072534959E-3</v>
      </c>
      <c r="O217" s="52">
        <f>IFERROR(_xll.qlIndexFixing(ONIndex6M,I217,TRUE,_xll.ohTrigger(RecalcTrigger,Trigger6M)),NA())</f>
        <v>8.2081497327823882E-3</v>
      </c>
      <c r="P217" s="52">
        <f>IFERROR(_xll.qlIndexFixing(Index1Y,$H217,TRUE,_xll.ohTrigger(RecalcTrigger,Trigger1Y)),NA())</f>
        <v>1.242147176227458E-2</v>
      </c>
      <c r="Q217" s="52">
        <f>IFERROR(_xll.qlIndexFixing(ONIndex1Y,I217,TRUE,_xll.ohTrigger(RecalcTrigger,Trigger1Y)),NA())</f>
        <v>8.3630171581461354E-3</v>
      </c>
    </row>
    <row r="218" spans="2:17" x14ac:dyDescent="0.2">
      <c r="B218" s="46" t="s">
        <v>20</v>
      </c>
      <c r="D218" s="49">
        <f>_xll.qlCalendarAdvance(LocalCalendar,$D217,B218,"f",FALSE)</f>
        <v>42566</v>
      </c>
      <c r="E218" s="49">
        <f>_xll.qlInterestRateIndexValueDate(IndexON,D218)</f>
        <v>42566</v>
      </c>
      <c r="F218" s="52">
        <f>IFERROR(_xll.qlIndexFixing(IndexON,D218,TRUE,_xll.ohTrigger(RecalcTrigger,TriggerON)),NA())</f>
        <v>5.1099347101413173E-3</v>
      </c>
      <c r="H218" s="49">
        <f>_xll.qlCalendarAdvance(IborCalendar,$H217,B218,"f",FALSE)</f>
        <v>42564</v>
      </c>
      <c r="I218" s="49">
        <f>_xll.qlInterestRateIndexValueDate(Index1M,$H218)</f>
        <v>42566</v>
      </c>
      <c r="J218" s="52">
        <f>IFERROR(_xll.qlIndexFixing(Index1M,$H218,TRUE,_xll.ohTrigger(RecalcTrigger,Trigger1M)),NA())</f>
        <v>6.5057035661046066E-3</v>
      </c>
      <c r="K218" s="52">
        <f>IFERROR(_xll.qlIndexFixing(ONIndex1M,I218,TRUE,_xll.ohTrigger(RecalcTrigger,Trigger1M)),NA())</f>
        <v>6.2637126263620502E-3</v>
      </c>
      <c r="L218" s="52">
        <f>IFERROR(_xll.qlIndexFixing(Index3M,H218,TRUE,_xll.ohTrigger(RecalcTrigger,Trigger3M)),NA())</f>
        <v>8.0077714279374566E-3</v>
      </c>
      <c r="M218" s="52">
        <f>IFERROR(_xll.qlIndexFixing(ONIndex3M,I218,TRUE,_xll.ohTrigger(RecalcTrigger,Trigger3M)),NA())</f>
        <v>7.2364275188085969E-3</v>
      </c>
      <c r="N218" s="52">
        <f>IFERROR(_xll.qlIndexFixing(Index6M,$H218,TRUE,_xll.ohTrigger(RecalcTrigger,Trigger6M)),NA())</f>
        <v>9.7323330053380019E-3</v>
      </c>
      <c r="O218" s="52">
        <f>IFERROR(_xll.qlIndexFixing(ONIndex6M,I218,TRUE,_xll.ohTrigger(RecalcTrigger,Trigger6M)),NA())</f>
        <v>8.2407092578051788E-3</v>
      </c>
      <c r="P218" s="52">
        <f>IFERROR(_xll.qlIndexFixing(Index1Y,$H218,TRUE,_xll.ohTrigger(RecalcTrigger,Trigger1Y)),NA())</f>
        <v>1.2473930221723486E-2</v>
      </c>
      <c r="Q218" s="52">
        <f>IFERROR(_xll.qlIndexFixing(ONIndex1Y,I218,TRUE,_xll.ohTrigger(RecalcTrigger,Trigger1Y)),NA())</f>
        <v>8.3622879288824947E-3</v>
      </c>
    </row>
    <row r="219" spans="2:17" x14ac:dyDescent="0.2">
      <c r="B219" s="46" t="s">
        <v>20</v>
      </c>
      <c r="D219" s="49">
        <f>_xll.qlCalendarAdvance(LocalCalendar,$D218,B219,"f",FALSE)</f>
        <v>42569</v>
      </c>
      <c r="E219" s="49">
        <f>_xll.qlInterestRateIndexValueDate(IndexON,D219)</f>
        <v>42569</v>
      </c>
      <c r="F219" s="52">
        <f>IFERROR(_xll.qlIndexFixing(IndexON,D219,TRUE,_xll.ohTrigger(RecalcTrigger,TriggerON)),NA())</f>
        <v>5.1329703294999973E-3</v>
      </c>
      <c r="H219" s="49">
        <f>_xll.qlCalendarAdvance(IborCalendar,$H218,B219,"f",FALSE)</f>
        <v>42565</v>
      </c>
      <c r="I219" s="49">
        <f>_xll.qlInterestRateIndexValueDate(Index1M,$H219)</f>
        <v>42569</v>
      </c>
      <c r="J219" s="52">
        <f>IFERROR(_xll.qlIndexFixing(Index1M,$H219,TRUE,_xll.ohTrigger(RecalcTrigger,Trigger1M)),NA())</f>
        <v>6.5576049720569764E-3</v>
      </c>
      <c r="K219" s="52">
        <f>IFERROR(_xll.qlIndexFixing(ONIndex1M,I219,TRUE,_xll.ohTrigger(RecalcTrigger,Trigger1M)),NA())</f>
        <v>6.2975432472001103E-3</v>
      </c>
      <c r="L219" s="52">
        <f>IFERROR(_xll.qlIndexFixing(Index3M,H219,TRUE,_xll.ohTrigger(RecalcTrigger,Trigger3M)),NA())</f>
        <v>8.0415999846851077E-3</v>
      </c>
      <c r="M219" s="52">
        <f>IFERROR(_xll.qlIndexFixing(ONIndex3M,I219,TRUE,_xll.ohTrigger(RecalcTrigger,Trigger3M)),NA())</f>
        <v>7.2685647436099288E-3</v>
      </c>
      <c r="N219" s="52">
        <f>IFERROR(_xll.qlIndexFixing(Index6M,$H219,TRUE,_xll.ohTrigger(RecalcTrigger,Trigger6M)),NA())</f>
        <v>9.764350579632021E-3</v>
      </c>
      <c r="O219" s="52">
        <f>IFERROR(_xll.qlIndexFixing(ONIndex6M,I219,TRUE,_xll.ohTrigger(RecalcTrigger,Trigger6M)),NA())</f>
        <v>8.2709672251102262E-3</v>
      </c>
      <c r="P219" s="52">
        <f>IFERROR(_xll.qlIndexFixing(Index1Y,$H219,TRUE,_xll.ohTrigger(RecalcTrigger,Trigger1Y)),NA())</f>
        <v>1.2520852366694164E-2</v>
      </c>
      <c r="Q219" s="52">
        <f>IFERROR(_xll.qlIndexFixing(ONIndex1Y,I219,TRUE,_xll.ohTrigger(RecalcTrigger,Trigger1Y)),NA())</f>
        <v>8.3612879136385487E-3</v>
      </c>
    </row>
    <row r="220" spans="2:17" x14ac:dyDescent="0.2">
      <c r="B220" s="46" t="s">
        <v>20</v>
      </c>
      <c r="D220" s="49">
        <f>_xll.qlCalendarAdvance(LocalCalendar,$D219,B220,"f",FALSE)</f>
        <v>42570</v>
      </c>
      <c r="E220" s="49">
        <f>_xll.qlInterestRateIndexValueDate(IndexON,D220)</f>
        <v>42570</v>
      </c>
      <c r="F220" s="52">
        <f>IFERROR(_xll.qlIndexFixing(IndexON,D220,TRUE,_xll.ohTrigger(RecalcTrigger,TriggerON)),NA())</f>
        <v>5.147257511897152E-3</v>
      </c>
      <c r="H220" s="49">
        <f>_xll.qlCalendarAdvance(IborCalendar,$H219,B220,"f",FALSE)</f>
        <v>42566</v>
      </c>
      <c r="I220" s="49">
        <f>_xll.qlInterestRateIndexValueDate(Index1M,$H220)</f>
        <v>42570</v>
      </c>
      <c r="J220" s="52">
        <f>IFERROR(_xll.qlIndexFixing(Index1M,$H220,TRUE,_xll.ohTrigger(RecalcTrigger,Trigger1M)),NA())</f>
        <v>6.5749493223304029E-3</v>
      </c>
      <c r="K220" s="52">
        <f>IFERROR(_xll.qlIndexFixing(ONIndex1M,I220,TRUE,_xll.ohTrigger(RecalcTrigger,Trigger1M)),NA())</f>
        <v>6.3145495541228058E-3</v>
      </c>
      <c r="L220" s="52">
        <f>IFERROR(_xll.qlIndexFixing(Index3M,H220,TRUE,_xll.ohTrigger(RecalcTrigger,Trigger3M)),NA())</f>
        <v>8.058831428492591E-3</v>
      </c>
      <c r="M220" s="52">
        <f>IFERROR(_xll.qlIndexFixing(ONIndex3M,I220,TRUE,_xll.ohTrigger(RecalcTrigger,Trigger3M)),NA())</f>
        <v>7.2847401864351014E-3</v>
      </c>
      <c r="N220" s="52">
        <f>IFERROR(_xll.qlIndexFixing(Index6M,$H220,TRUE,_xll.ohTrigger(RecalcTrigger,Trigger6M)),NA())</f>
        <v>9.780472889225466E-3</v>
      </c>
      <c r="O220" s="52">
        <f>IFERROR(_xll.qlIndexFixing(ONIndex6M,I220,TRUE,_xll.ohTrigger(RecalcTrigger,Trigger6M)),NA())</f>
        <v>8.2852283740919574E-3</v>
      </c>
      <c r="P220" s="52">
        <f>IFERROR(_xll.qlIndexFixing(Index1Y,$H220,TRUE,_xll.ohTrigger(RecalcTrigger,Trigger1Y)),NA())</f>
        <v>1.2545909005953829E-2</v>
      </c>
      <c r="Q220" s="52">
        <f>IFERROR(_xll.qlIndexFixing(ONIndex1Y,I220,TRUE,_xll.ohTrigger(RecalcTrigger,Trigger1Y)),NA())</f>
        <v>8.360943867886661E-3</v>
      </c>
    </row>
    <row r="221" spans="2:17" x14ac:dyDescent="0.2">
      <c r="B221" s="46" t="s">
        <v>20</v>
      </c>
      <c r="D221" s="49">
        <f>_xll.qlCalendarAdvance(LocalCalendar,$D220,B221,"f",FALSE)</f>
        <v>42571</v>
      </c>
      <c r="E221" s="49">
        <f>_xll.qlInterestRateIndexValueDate(IndexON,D221)</f>
        <v>42571</v>
      </c>
      <c r="F221" s="52">
        <f>IFERROR(_xll.qlIndexFixing(IndexON,D221,TRUE,_xll.ohTrigger(RecalcTrigger,TriggerON)),NA())</f>
        <v>5.1631845592581271E-3</v>
      </c>
      <c r="H221" s="49">
        <f>_xll.qlCalendarAdvance(IborCalendar,$H220,B221,"f",FALSE)</f>
        <v>42569</v>
      </c>
      <c r="I221" s="49">
        <f>_xll.qlInterestRateIndexValueDate(Index1M,$H221)</f>
        <v>42571</v>
      </c>
      <c r="J221" s="52">
        <f>IFERROR(_xll.qlIndexFixing(Index1M,$H221,TRUE,_xll.ohTrigger(RecalcTrigger,Trigger1M)),NA())</f>
        <v>6.6099420653621304E-3</v>
      </c>
      <c r="K221" s="52">
        <f>IFERROR(_xll.qlIndexFixing(ONIndex1M,I221,TRUE,_xll.ohTrigger(RecalcTrigger,Trigger1M)),NA())</f>
        <v>6.3315777649641802E-3</v>
      </c>
      <c r="L221" s="52">
        <f>IFERROR(_xll.qlIndexFixing(Index3M,H221,TRUE,_xll.ohTrigger(RecalcTrigger,Trigger3M)),NA())</f>
        <v>8.0760889149333413E-3</v>
      </c>
      <c r="M221" s="52">
        <f>IFERROR(_xll.qlIndexFixing(ONIndex3M,I221,TRUE,_xll.ohTrigger(RecalcTrigger,Trigger3M)),NA())</f>
        <v>7.3009360908926624E-3</v>
      </c>
      <c r="N221" s="52">
        <f>IFERROR(_xll.qlIndexFixing(Index6M,$H221,TRUE,_xll.ohTrigger(RecalcTrigger,Trigger6M)),NA())</f>
        <v>9.7965589301825563E-3</v>
      </c>
      <c r="O221" s="52">
        <f>IFERROR(_xll.qlIndexFixing(ONIndex6M,I221,TRUE,_xll.ohTrigger(RecalcTrigger,Trigger6M)),NA())</f>
        <v>8.298912233097866E-3</v>
      </c>
      <c r="P221" s="52">
        <f>IFERROR(_xll.qlIndexFixing(Index1Y,$H221,TRUE,_xll.ohTrigger(RecalcTrigger,Trigger1Y)),NA())</f>
        <v>1.2571046797538463E-2</v>
      </c>
      <c r="Q221" s="52">
        <f>IFERROR(_xll.qlIndexFixing(ONIndex1Y,I221,TRUE,_xll.ohTrigger(RecalcTrigger,Trigger1Y)),NA())</f>
        <v>8.3606351282927704E-3</v>
      </c>
    </row>
    <row r="222" spans="2:17" x14ac:dyDescent="0.2">
      <c r="B222" s="46" t="s">
        <v>20</v>
      </c>
      <c r="D222" s="49">
        <f>_xll.qlCalendarAdvance(LocalCalendar,$D221,B222,"f",FALSE)</f>
        <v>42572</v>
      </c>
      <c r="E222" s="49">
        <f>_xll.qlInterestRateIndexValueDate(IndexON,D222)</f>
        <v>42572</v>
      </c>
      <c r="F222" s="52">
        <f>IFERROR(_xll.qlIndexFixing(IndexON,D222,TRUE,_xll.ohTrigger(RecalcTrigger,TriggerON)),NA())</f>
        <v>5.1807514717427949E-3</v>
      </c>
      <c r="H222" s="49">
        <f>_xll.qlCalendarAdvance(IborCalendar,$H221,B222,"f",FALSE)</f>
        <v>42570</v>
      </c>
      <c r="I222" s="49">
        <f>_xll.qlInterestRateIndexValueDate(Index1M,$H222)</f>
        <v>42572</v>
      </c>
      <c r="J222" s="52">
        <f>IFERROR(_xll.qlIndexFixing(Index1M,$H222,TRUE,_xll.ohTrigger(RecalcTrigger,Trigger1M)),NA())</f>
        <v>6.6185245450187113E-3</v>
      </c>
      <c r="K222" s="52">
        <f>IFERROR(_xll.qlIndexFixing(ONIndex1M,I222,TRUE,_xll.ohTrigger(RecalcTrigger,Trigger1M)),NA())</f>
        <v>6.3486278795643614E-3</v>
      </c>
      <c r="L222" s="52">
        <f>IFERROR(_xll.qlIndexFixing(Index3M,H222,TRUE,_xll.ohTrigger(RecalcTrigger,Trigger3M)),NA())</f>
        <v>8.0933726050654818E-3</v>
      </c>
      <c r="M222" s="52">
        <f>IFERROR(_xll.qlIndexFixing(ONIndex3M,I222,TRUE,_xll.ohTrigger(RecalcTrigger,Trigger3M)),NA())</f>
        <v>7.3171524569026758E-3</v>
      </c>
      <c r="N222" s="52">
        <f>IFERROR(_xll.qlIndexFixing(Index6M,$H222,TRUE,_xll.ohTrigger(RecalcTrigger,Trigger6M)),NA())</f>
        <v>9.8286949392820747E-3</v>
      </c>
      <c r="O222" s="52">
        <f>IFERROR(_xll.qlIndexFixing(ONIndex6M,I222,TRUE,_xll.ohTrigger(RecalcTrigger,Trigger6M)),NA())</f>
        <v>8.3120188023677599E-3</v>
      </c>
      <c r="P222" s="52">
        <f>IFERROR(_xll.qlIndexFixing(Index1Y,$H222,TRUE,_xll.ohTrigger(RecalcTrigger,Trigger1Y)),NA())</f>
        <v>1.2596264019712108E-2</v>
      </c>
      <c r="Q222" s="52">
        <f>IFERROR(_xll.qlIndexFixing(ONIndex1Y,I222,TRUE,_xll.ohTrigger(RecalcTrigger,Trigger1Y)),NA())</f>
        <v>8.360361694776941E-3</v>
      </c>
    </row>
    <row r="223" spans="2:17" x14ac:dyDescent="0.2">
      <c r="B223" s="46" t="s">
        <v>20</v>
      </c>
      <c r="D223" s="49">
        <f>_xll.qlCalendarAdvance(LocalCalendar,$D222,B223,"f",FALSE)</f>
        <v>42573</v>
      </c>
      <c r="E223" s="49">
        <f>_xll.qlInterestRateIndexValueDate(IndexON,D223)</f>
        <v>42573</v>
      </c>
      <c r="F223" s="52">
        <f>IFERROR(_xll.qlIndexFixing(IndexON,D223,TRUE,_xll.ohTrigger(RecalcTrigger,TriggerON)),NA())</f>
        <v>5.2214272443862342E-3</v>
      </c>
      <c r="H223" s="49">
        <f>_xll.qlCalendarAdvance(IborCalendar,$H222,B223,"f",FALSE)</f>
        <v>42571</v>
      </c>
      <c r="I223" s="49">
        <f>_xll.qlInterestRateIndexValueDate(Index1M,$H223)</f>
        <v>42573</v>
      </c>
      <c r="J223" s="52">
        <f>IFERROR(_xll.qlIndexFixing(Index1M,$H223,TRUE,_xll.ohTrigger(RecalcTrigger,Trigger1M)),NA())</f>
        <v>6.6271140193981341E-3</v>
      </c>
      <c r="K223" s="52">
        <f>IFERROR(_xll.qlIndexFixing(ONIndex1M,I223,TRUE,_xll.ohTrigger(RecalcTrigger,Trigger1M)),NA())</f>
        <v>6.382914289062569E-3</v>
      </c>
      <c r="L223" s="52">
        <f>IFERROR(_xll.qlIndexFixing(Index3M,H223,TRUE,_xll.ohTrigger(RecalcTrigger,Trigger3M)),NA())</f>
        <v>8.128605753374896E-3</v>
      </c>
      <c r="M223" s="52">
        <f>IFERROR(_xll.qlIndexFixing(ONIndex3M,I223,TRUE,_xll.ohTrigger(RecalcTrigger,Trigger3M)),NA())</f>
        <v>7.3498034433239212E-3</v>
      </c>
      <c r="N223" s="52">
        <f>IFERROR(_xll.qlIndexFixing(Index6M,$H223,TRUE,_xll.ohTrigger(RecalcTrigger,Trigger6M)),NA())</f>
        <v>9.8366660704672058E-3</v>
      </c>
      <c r="O223" s="52">
        <f>IFERROR(_xll.qlIndexFixing(ONIndex6M,I223,TRUE,_xll.ohTrigger(RecalcTrigger,Trigger6M)),NA())</f>
        <v>8.3365006812119447E-3</v>
      </c>
      <c r="P223" s="52">
        <f>IFERROR(_xll.qlIndexFixing(Index1Y,$H223,TRUE,_xll.ohTrigger(RecalcTrigger,Trigger1Y)),NA())</f>
        <v>1.2649460380679161E-2</v>
      </c>
      <c r="Q223" s="52">
        <f>IFERROR(_xll.qlIndexFixing(ONIndex1Y,I223,TRUE,_xll.ohTrigger(RecalcTrigger,Trigger1Y)),NA())</f>
        <v>8.3601266511657002E-3</v>
      </c>
    </row>
    <row r="224" spans="2:17" x14ac:dyDescent="0.2">
      <c r="B224" s="46" t="s">
        <v>20</v>
      </c>
      <c r="D224" s="49">
        <f>_xll.qlCalendarAdvance(LocalCalendar,$D223,B224,"f",FALSE)</f>
        <v>42576</v>
      </c>
      <c r="E224" s="49">
        <f>_xll.qlInterestRateIndexValueDate(IndexON,D224)</f>
        <v>42576</v>
      </c>
      <c r="F224" s="52">
        <f>IFERROR(_xll.qlIndexFixing(IndexON,D224,TRUE,_xll.ohTrigger(RecalcTrigger,TriggerON)),NA())</f>
        <v>5.2674177785938525E-3</v>
      </c>
      <c r="H224" s="49">
        <f>_xll.qlCalendarAdvance(IborCalendar,$H223,B224,"f",FALSE)</f>
        <v>42572</v>
      </c>
      <c r="I224" s="49">
        <f>_xll.qlInterestRateIndexValueDate(Index1M,$H224)</f>
        <v>42576</v>
      </c>
      <c r="J224" s="52">
        <f>IFERROR(_xll.qlIndexFixing(Index1M,$H224,TRUE,_xll.ohTrigger(RecalcTrigger,Trigger1M)),NA())</f>
        <v>6.6794761878986196E-3</v>
      </c>
      <c r="K224" s="52">
        <f>IFERROR(_xll.qlIndexFixing(ONIndex1M,I224,TRUE,_xll.ohTrigger(RecalcTrigger,Trigger1M)),NA())</f>
        <v>6.4170473764324498E-3</v>
      </c>
      <c r="L224" s="52">
        <f>IFERROR(_xll.qlIndexFixing(Index3M,H224,TRUE,_xll.ohTrigger(RecalcTrigger,Trigger3M)),NA())</f>
        <v>8.1627726237599105E-3</v>
      </c>
      <c r="M224" s="52">
        <f>IFERROR(_xll.qlIndexFixing(ONIndex3M,I224,TRUE,_xll.ohTrigger(RecalcTrigger,Trigger3M)),NA())</f>
        <v>7.3822225367869976E-3</v>
      </c>
      <c r="N224" s="52">
        <f>IFERROR(_xll.qlIndexFixing(Index6M,$H224,TRUE,_xll.ohTrigger(RecalcTrigger,Trigger6M)),NA())</f>
        <v>9.8766446662939874E-3</v>
      </c>
      <c r="O224" s="52">
        <f>IFERROR(_xll.qlIndexFixing(ONIndex6M,I224,TRUE,_xll.ohTrigger(RecalcTrigger,Trigger6M)),NA())</f>
        <v>8.358672179209492E-3</v>
      </c>
      <c r="P224" s="52">
        <f>IFERROR(_xll.qlIndexFixing(Index1Y,$H224,TRUE,_xll.ohTrigger(RecalcTrigger,Trigger1Y)),NA())</f>
        <v>1.2697892774111295E-2</v>
      </c>
      <c r="Q224" s="52">
        <f>IFERROR(_xll.qlIndexFixing(ONIndex1Y,I224,TRUE,_xll.ohTrigger(RecalcTrigger,Trigger1Y)),NA())</f>
        <v>8.3596210223735312E-3</v>
      </c>
    </row>
    <row r="225" spans="2:17" x14ac:dyDescent="0.2">
      <c r="B225" s="46" t="s">
        <v>20</v>
      </c>
      <c r="D225" s="49">
        <f>_xll.qlCalendarAdvance(LocalCalendar,$D224,B225,"f",FALSE)</f>
        <v>42577</v>
      </c>
      <c r="E225" s="49">
        <f>_xll.qlInterestRateIndexValueDate(IndexON,D225)</f>
        <v>42577</v>
      </c>
      <c r="F225" s="52">
        <f>IFERROR(_xll.qlIndexFixing(IndexON,D225,TRUE,_xll.ohTrigger(RecalcTrigger,TriggerON)),NA())</f>
        <v>5.2931840209335945E-3</v>
      </c>
      <c r="H225" s="49">
        <f>_xll.qlCalendarAdvance(IborCalendar,$H224,B225,"f",FALSE)</f>
        <v>42573</v>
      </c>
      <c r="I225" s="49">
        <f>_xll.qlInterestRateIndexValueDate(Index1M,$H225)</f>
        <v>42577</v>
      </c>
      <c r="J225" s="52">
        <f>IFERROR(_xll.qlIndexFixing(Index1M,$H225,TRUE,_xll.ohTrigger(RecalcTrigger,Trigger1M)),NA())</f>
        <v>6.6969741270684856E-3</v>
      </c>
      <c r="K225" s="52">
        <f>IFERROR(_xll.qlIndexFixing(ONIndex1M,I225,TRUE,_xll.ohTrigger(RecalcTrigger,Trigger1M)),NA())</f>
        <v>6.434207010386217E-3</v>
      </c>
      <c r="L225" s="52">
        <f>IFERROR(_xll.qlIndexFixing(Index3M,H225,TRUE,_xll.ohTrigger(RecalcTrigger,Trigger3M)),NA())</f>
        <v>8.1801897483199069E-3</v>
      </c>
      <c r="M225" s="52">
        <f>IFERROR(_xll.qlIndexFixing(ONIndex3M,I225,TRUE,_xll.ohTrigger(RecalcTrigger,Trigger3M)),NA())</f>
        <v>7.398541210639209E-3</v>
      </c>
      <c r="N225" s="52">
        <f>IFERROR(_xll.qlIndexFixing(Index6M,$H225,TRUE,_xll.ohTrigger(RecalcTrigger,Trigger6M)),NA())</f>
        <v>9.8926328345698127E-3</v>
      </c>
      <c r="O225" s="52">
        <f>IFERROR(_xll.qlIndexFixing(ONIndex6M,I225,TRUE,_xll.ohTrigger(RecalcTrigger,Trigger6M)),NA())</f>
        <v>8.3688922981206559E-3</v>
      </c>
      <c r="P225" s="52">
        <f>IFERROR(_xll.qlIndexFixing(Index1Y,$H225,TRUE,_xll.ohTrigger(RecalcTrigger,Trigger1Y)),NA())</f>
        <v>1.2723481317706769E-2</v>
      </c>
      <c r="Q225" s="52">
        <f>IFERROR(_xll.qlIndexFixing(ONIndex1Y,I225,TRUE,_xll.ohTrigger(RecalcTrigger,Trigger1Y)),NA())</f>
        <v>8.3595241196476877E-3</v>
      </c>
    </row>
    <row r="226" spans="2:17" x14ac:dyDescent="0.2">
      <c r="B226" s="46" t="s">
        <v>20</v>
      </c>
      <c r="D226" s="49">
        <f>_xll.qlCalendarAdvance(LocalCalendar,$D225,B226,"f",FALSE)</f>
        <v>42578</v>
      </c>
      <c r="E226" s="49">
        <f>_xll.qlInterestRateIndexValueDate(IndexON,D226)</f>
        <v>42578</v>
      </c>
      <c r="F226" s="52">
        <f>IFERROR(_xll.qlIndexFixing(IndexON,D226,TRUE,_xll.ohTrigger(RecalcTrigger,TriggerON)),NA())</f>
        <v>5.3205901303154945E-3</v>
      </c>
      <c r="H226" s="49">
        <f>_xll.qlCalendarAdvance(IborCalendar,$H225,B226,"f",FALSE)</f>
        <v>42576</v>
      </c>
      <c r="I226" s="49">
        <f>_xll.qlInterestRateIndexValueDate(Index1M,$H226)</f>
        <v>42578</v>
      </c>
      <c r="J226" s="52">
        <f>IFERROR(_xll.qlIndexFixing(Index1M,$H226,TRUE,_xll.ohTrigger(RecalcTrigger,Trigger1M)),NA())</f>
        <v>6.7411823367047319E-3</v>
      </c>
      <c r="K226" s="52">
        <f>IFERROR(_xll.qlIndexFixing(ONIndex1M,I226,TRUE,_xll.ohTrigger(RecalcTrigger,Trigger1M)),NA())</f>
        <v>6.4513885480188549E-3</v>
      </c>
      <c r="L226" s="52">
        <f>IFERROR(_xll.qlIndexFixing(Index3M,H226,TRUE,_xll.ohTrigger(RecalcTrigger,Trigger3M)),NA())</f>
        <v>8.1976340429843284E-3</v>
      </c>
      <c r="M226" s="52">
        <f>IFERROR(_xll.qlIndexFixing(ONIndex3M,I226,TRUE,_xll.ohTrigger(RecalcTrigger,Trigger3M)),NA())</f>
        <v>7.4148803462037449E-3</v>
      </c>
      <c r="N226" s="52">
        <f>IFERROR(_xll.qlIndexFixing(Index6M,$H226,TRUE,_xll.ohTrigger(RecalcTrigger,Trigger6M)),NA())</f>
        <v>9.9086246489942399E-3</v>
      </c>
      <c r="O226" s="52">
        <f>IFERROR(_xll.qlIndexFixing(ONIndex6M,I226,TRUE,_xll.ohTrigger(RecalcTrigger,Trigger6M)),NA())</f>
        <v>8.378535126896125E-3</v>
      </c>
      <c r="P226" s="52">
        <f>IFERROR(_xll.qlIndexFixing(Index1Y,$H226,TRUE,_xll.ohTrigger(RecalcTrigger,Trigger1Y)),NA())</f>
        <v>1.2749138958167679E-2</v>
      </c>
      <c r="Q226" s="52">
        <f>IFERROR(_xll.qlIndexFixing(ONIndex1Y,I226,TRUE,_xll.ohTrigger(RecalcTrigger,Trigger1Y)),NA())</f>
        <v>8.3594625230798414E-3</v>
      </c>
    </row>
    <row r="227" spans="2:17" x14ac:dyDescent="0.2">
      <c r="B227" s="46" t="s">
        <v>20</v>
      </c>
      <c r="D227" s="49">
        <f>_xll.qlCalendarAdvance(LocalCalendar,$D226,B227,"f",FALSE)</f>
        <v>42579</v>
      </c>
      <c r="E227" s="49">
        <f>_xll.qlInterestRateIndexValueDate(IndexON,D227)</f>
        <v>42579</v>
      </c>
      <c r="F227" s="52">
        <f>IFERROR(_xll.qlIndexFixing(IndexON,D227,TRUE,_xll.ohTrigger(RecalcTrigger,TriggerON)),NA())</f>
        <v>5.3496361068994247E-3</v>
      </c>
      <c r="H227" s="49">
        <f>_xll.qlCalendarAdvance(IborCalendar,$H226,B227,"f",FALSE)</f>
        <v>42577</v>
      </c>
      <c r="I227" s="49">
        <f>_xll.qlInterestRateIndexValueDate(Index1M,$H227)</f>
        <v>42579</v>
      </c>
      <c r="J227" s="52">
        <f>IFERROR(_xll.qlIndexFixing(Index1M,$H227,TRUE,_xll.ohTrigger(RecalcTrigger,Trigger1M)),NA())</f>
        <v>6.7498430059422599E-3</v>
      </c>
      <c r="K227" s="52">
        <f>IFERROR(_xll.qlIndexFixing(ONIndex1M,I227,TRUE,_xll.ohTrigger(RecalcTrigger,Trigger1M)),NA())</f>
        <v>6.4685919896501076E-3</v>
      </c>
      <c r="L227" s="52">
        <f>IFERROR(_xll.qlIndexFixing(Index3M,H227,TRUE,_xll.ohTrigger(RecalcTrigger,Trigger3M)),NA())</f>
        <v>8.2151056688338931E-3</v>
      </c>
      <c r="M227" s="52">
        <f>IFERROR(_xll.qlIndexFixing(ONIndex3M,I227,TRUE,_xll.ohTrigger(RecalcTrigger,Trigger3M)),NA())</f>
        <v>7.4312399433207332E-3</v>
      </c>
      <c r="N227" s="52">
        <f>IFERROR(_xll.qlIndexFixing(Index6M,$H227,TRUE,_xll.ohTrigger(RecalcTrigger,Trigger6M)),NA())</f>
        <v>9.9403130840004118E-3</v>
      </c>
      <c r="O227" s="52">
        <f>IFERROR(_xll.qlIndexFixing(ONIndex6M,I227,TRUE,_xll.ohTrigger(RecalcTrigger,Trigger6M)),NA())</f>
        <v>8.3876006652960911E-3</v>
      </c>
      <c r="P227" s="52">
        <f>IFERROR(_xll.qlIndexFixing(Index1Y,$H227,TRUE,_xll.ohTrigger(RecalcTrigger,Trigger1Y)),NA())</f>
        <v>1.2774863972643559E-2</v>
      </c>
      <c r="Q227" s="52">
        <f>IFERROR(_xll.qlIndexFixing(ONIndex1Y,I227,TRUE,_xll.ohTrigger(RecalcTrigger,Trigger1Y)),NA())</f>
        <v>8.3594362325900562E-3</v>
      </c>
    </row>
    <row r="228" spans="2:17" x14ac:dyDescent="0.2">
      <c r="B228" s="46" t="s">
        <v>20</v>
      </c>
      <c r="D228" s="49">
        <f>_xll.qlCalendarAdvance(LocalCalendar,$D227,B228,"f",FALSE)</f>
        <v>42580</v>
      </c>
      <c r="E228" s="49">
        <f>_xll.qlInterestRateIndexValueDate(IndexON,D228)</f>
        <v>42580</v>
      </c>
      <c r="F228" s="52">
        <f>IFERROR(_xll.qlIndexFixing(IndexON,D228,TRUE,_xll.ohTrigger(RecalcTrigger,TriggerON)),NA())</f>
        <v>5.4132756822422579E-3</v>
      </c>
      <c r="H228" s="49">
        <f>_xll.qlCalendarAdvance(IborCalendar,$H227,B228,"f",FALSE)</f>
        <v>42578</v>
      </c>
      <c r="I228" s="49">
        <f>_xll.qlInterestRateIndexValueDate(Index1M,$H228)</f>
        <v>42580</v>
      </c>
      <c r="J228" s="52">
        <f>IFERROR(_xll.qlIndexFixing(Index1M,$H228,TRUE,_xll.ohTrigger(RecalcTrigger,Trigger1M)),NA())</f>
        <v>6.7674293726639372E-3</v>
      </c>
      <c r="K228" s="52">
        <f>IFERROR(_xll.qlIndexFixing(ONIndex1M,I228,TRUE,_xll.ohTrigger(RecalcTrigger,Trigger1M)),NA())</f>
        <v>6.5031893582734313E-3</v>
      </c>
      <c r="L228" s="52">
        <f>IFERROR(_xll.qlIndexFixing(Index3M,H228,TRUE,_xll.ohTrigger(RecalcTrigger,Trigger3M)),NA())</f>
        <v>8.2507492197007957E-3</v>
      </c>
      <c r="M228" s="52">
        <f>IFERROR(_xll.qlIndexFixing(ONIndex3M,I228,TRUE,_xll.ohTrigger(RecalcTrigger,Trigger3M)),NA())</f>
        <v>7.4641820984844287E-3</v>
      </c>
      <c r="N228" s="52">
        <f>IFERROR(_xll.qlIndexFixing(Index6M,$H228,TRUE,_xll.ohTrigger(RecalcTrigger,Trigger6M)),NA())</f>
        <v>9.9562931484875588E-3</v>
      </c>
      <c r="O228" s="52">
        <f>IFERROR(_xll.qlIndexFixing(ONIndex6M,I228,TRUE,_xll.ohTrigger(RecalcTrigger,Trigger6M)),NA())</f>
        <v>8.4040036203170132E-3</v>
      </c>
      <c r="P228" s="52">
        <f>IFERROR(_xll.qlIndexFixing(Index1Y,$H228,TRUE,_xll.ohTrigger(RecalcTrigger,Trigger1Y)),NA())</f>
        <v>1.2828535409854545E-2</v>
      </c>
      <c r="Q228" s="52">
        <f>IFERROR(_xll.qlIndexFixing(ONIndex1Y,I228,TRUE,_xll.ohTrigger(RecalcTrigger,Trigger1Y)),NA())</f>
        <v>8.3596954549935987E-3</v>
      </c>
    </row>
    <row r="229" spans="2:17" x14ac:dyDescent="0.2">
      <c r="B229" s="46" t="s">
        <v>20</v>
      </c>
      <c r="D229" s="49">
        <f>_xll.qlCalendarAdvance(LocalCalendar,$D228,B229,"f",FALSE)</f>
        <v>42583</v>
      </c>
      <c r="E229" s="49">
        <f>_xll.qlInterestRateIndexValueDate(IndexON,D229)</f>
        <v>42583</v>
      </c>
      <c r="F229" s="52">
        <f>IFERROR(_xll.qlIndexFixing(IndexON,D229,TRUE,_xll.ohTrigger(RecalcTrigger,TriggerON)),NA())</f>
        <v>5.4822186948477736E-3</v>
      </c>
      <c r="H229" s="49">
        <f>_xll.qlCalendarAdvance(IborCalendar,$H228,B229,"f",FALSE)</f>
        <v>42579</v>
      </c>
      <c r="I229" s="49">
        <f>_xll.qlInterestRateIndexValueDate(Index1M,$H229)</f>
        <v>42583</v>
      </c>
      <c r="J229" s="52">
        <f>IFERROR(_xll.qlIndexFixing(Index1M,$H229,TRUE,_xll.ohTrigger(RecalcTrigger,Trigger1M)),NA())</f>
        <v>6.8024225405404959E-3</v>
      </c>
      <c r="K229" s="52">
        <f>IFERROR(_xll.qlIndexFixing(ONIndex1M,I229,TRUE,_xll.ohTrigger(RecalcTrigger,Trigger1M)),NA())</f>
        <v>6.5376247948023547E-3</v>
      </c>
      <c r="L229" s="52">
        <f>IFERROR(_xll.qlIndexFixing(Index3M,H229,TRUE,_xll.ohTrigger(RecalcTrigger,Trigger3M)),NA())</f>
        <v>8.2852687058194811E-3</v>
      </c>
      <c r="M229" s="52">
        <f>IFERROR(_xll.qlIndexFixing(ONIndex3M,I229,TRUE,_xll.ohTrigger(RecalcTrigger,Trigger3M)),NA())</f>
        <v>7.4968829478727628E-3</v>
      </c>
      <c r="N229" s="52">
        <f>IFERROR(_xll.qlIndexFixing(Index6M,$H229,TRUE,_xll.ohTrigger(RecalcTrigger,Trigger6M)),NA())</f>
        <v>9.988838019792402E-3</v>
      </c>
      <c r="O229" s="52">
        <f>IFERROR(_xll.qlIndexFixing(ONIndex6M,I229,TRUE,_xll.ohTrigger(RecalcTrigger,Trigger6M)),NA())</f>
        <v>8.4180899156205413E-3</v>
      </c>
      <c r="P229" s="52">
        <f>IFERROR(_xll.qlIndexFixing(Index1Y,$H229,TRUE,_xll.ohTrigger(RecalcTrigger,Trigger1Y)),NA())</f>
        <v>1.2878403307921346E-2</v>
      </c>
      <c r="Q229" s="52">
        <f>IFERROR(_xll.qlIndexFixing(ONIndex1Y,I229,TRUE,_xll.ohTrigger(RecalcTrigger,Trigger1Y)),NA())</f>
        <v>8.3596841322908233E-3</v>
      </c>
    </row>
    <row r="230" spans="2:17" x14ac:dyDescent="0.2">
      <c r="B230" s="46" t="s">
        <v>20</v>
      </c>
      <c r="D230" s="49">
        <f>_xll.qlCalendarAdvance(LocalCalendar,$D229,B230,"f",FALSE)</f>
        <v>42584</v>
      </c>
      <c r="E230" s="49">
        <f>_xll.qlInterestRateIndexValueDate(IndexON,D230)</f>
        <v>42584</v>
      </c>
      <c r="F230" s="52">
        <f>IFERROR(_xll.qlIndexFixing(IndexON,D230,TRUE,_xll.ohTrigger(RecalcTrigger,TriggerON)),NA())</f>
        <v>5.5194640143962914E-3</v>
      </c>
      <c r="H230" s="49">
        <f>_xll.qlCalendarAdvance(IborCalendar,$H229,B230,"f",FALSE)</f>
        <v>42580</v>
      </c>
      <c r="I230" s="49">
        <f>_xll.qlInterestRateIndexValueDate(Index1M,$H230)</f>
        <v>42584</v>
      </c>
      <c r="J230" s="52">
        <f>IFERROR(_xll.qlIndexFixing(Index1M,$H230,TRUE,_xll.ohTrigger(RecalcTrigger,Trigger1M)),NA())</f>
        <v>6.8200740734571151E-3</v>
      </c>
      <c r="K230" s="52">
        <f>IFERROR(_xll.qlIndexFixing(ONIndex1M,I230,TRUE,_xll.ohTrigger(RecalcTrigger,Trigger1M)),NA())</f>
        <v>6.5549377557871935E-3</v>
      </c>
      <c r="L230" s="52">
        <f>IFERROR(_xll.qlIndexFixing(Index3M,H230,TRUE,_xll.ohTrigger(RecalcTrigger,Trigger3M)),NA())</f>
        <v>8.3028794039271027E-3</v>
      </c>
      <c r="M230" s="52">
        <f>IFERROR(_xll.qlIndexFixing(ONIndex3M,I230,TRUE,_xll.ohTrigger(RecalcTrigger,Trigger3M)),NA())</f>
        <v>7.5133448529918212E-3</v>
      </c>
      <c r="N230" s="52">
        <f>IFERROR(_xll.qlIndexFixing(Index6M,$H230,TRUE,_xll.ohTrigger(RecalcTrigger,Trigger6M)),NA())</f>
        <v>1.0004971477589513E-2</v>
      </c>
      <c r="O230" s="52">
        <f>IFERROR(_xll.qlIndexFixing(ONIndex6M,I230,TRUE,_xll.ohTrigger(RecalcTrigger,Trigger6M)),NA())</f>
        <v>8.4242690022229283E-3</v>
      </c>
      <c r="P230" s="52">
        <f>IFERROR(_xll.qlIndexFixing(Index1Y,$H230,TRUE,_xll.ohTrigger(RecalcTrigger,Trigger1Y)),NA())</f>
        <v>1.2904439343932766E-2</v>
      </c>
      <c r="Q230" s="52">
        <f>IFERROR(_xll.qlIndexFixing(ONIndex1Y,I230,TRUE,_xll.ohTrigger(RecalcTrigger,Trigger1Y)),NA())</f>
        <v>8.359834372591024E-3</v>
      </c>
    </row>
    <row r="231" spans="2:17" x14ac:dyDescent="0.2">
      <c r="B231" s="46" t="s">
        <v>20</v>
      </c>
      <c r="D231" s="49">
        <f>_xll.qlCalendarAdvance(LocalCalendar,$D230,B231,"f",FALSE)</f>
        <v>42585</v>
      </c>
      <c r="E231" s="49">
        <f>_xll.qlInterestRateIndexValueDate(IndexON,D231)</f>
        <v>42585</v>
      </c>
      <c r="F231" s="52">
        <f>IFERROR(_xll.qlIndexFixing(IndexON,D231,TRUE,_xll.ohTrigger(RecalcTrigger,TriggerON)),NA())</f>
        <v>5.5583492040245375E-3</v>
      </c>
      <c r="H231" s="49">
        <f>_xll.qlCalendarAdvance(IborCalendar,$H230,B231,"f",FALSE)</f>
        <v>42583</v>
      </c>
      <c r="I231" s="49">
        <f>_xll.qlInterestRateIndexValueDate(Index1M,$H231)</f>
        <v>42585</v>
      </c>
      <c r="J231" s="52">
        <f>IFERROR(_xll.qlIndexFixing(Index1M,$H231,TRUE,_xll.ohTrigger(RecalcTrigger,Trigger1M)),NA())</f>
        <v>6.8646732707927328E-3</v>
      </c>
      <c r="K231" s="52">
        <f>IFERROR(_xll.qlIndexFixing(ONIndex1M,I231,TRUE,_xll.ohTrigger(RecalcTrigger,Trigger1M)),NA())</f>
        <v>6.5722726206107751E-3</v>
      </c>
      <c r="L231" s="52">
        <f>IFERROR(_xll.qlIndexFixing(Index3M,H231,TRUE,_xll.ohTrigger(RecalcTrigger,Trigger3M)),NA())</f>
        <v>8.3205183997762649E-3</v>
      </c>
      <c r="M231" s="52">
        <f>IFERROR(_xll.qlIndexFixing(ONIndex3M,I231,TRUE,_xll.ohTrigger(RecalcTrigger,Trigger3M)),NA())</f>
        <v>7.5298272198232041E-3</v>
      </c>
      <c r="N231" s="52">
        <f>IFERROR(_xll.qlIndexFixing(Index6M,$H231,TRUE,_xll.ohTrigger(RecalcTrigger,Trigger6M)),NA())</f>
        <v>1.0021148505442445E-2</v>
      </c>
      <c r="O231" s="52">
        <f>IFERROR(_xll.qlIndexFixing(ONIndex6M,I231,TRUE,_xll.ohTrigger(RecalcTrigger,Trigger6M)),NA())</f>
        <v>8.4298707982899401E-3</v>
      </c>
      <c r="P231" s="52">
        <f>IFERROR(_xll.qlIndexFixing(Index1Y,$H231,TRUE,_xll.ohTrigger(RecalcTrigger,Trigger1Y)),NA())</f>
        <v>1.2930532413371151E-2</v>
      </c>
      <c r="Q231" s="52">
        <f>IFERROR(_xll.qlIndexFixing(ONIndex1Y,I231,TRUE,_xll.ohTrigger(RecalcTrigger,Trigger1Y)),NA())</f>
        <v>8.3600199189692859E-3</v>
      </c>
    </row>
    <row r="232" spans="2:17" x14ac:dyDescent="0.2">
      <c r="B232" s="46" t="s">
        <v>20</v>
      </c>
      <c r="D232" s="49">
        <f>_xll.qlCalendarAdvance(LocalCalendar,$D231,B232,"f",FALSE)</f>
        <v>42586</v>
      </c>
      <c r="E232" s="49">
        <f>_xll.qlInterestRateIndexValueDate(IndexON,D232)</f>
        <v>42586</v>
      </c>
      <c r="F232" s="52">
        <f>IFERROR(_xll.qlIndexFixing(IndexON,D232,TRUE,_xll.ohTrigger(RecalcTrigger,TriggerON)),NA())</f>
        <v>5.5988742642121281E-3</v>
      </c>
      <c r="H232" s="49">
        <f>_xll.qlCalendarAdvance(IborCalendar,$H231,B232,"f",FALSE)</f>
        <v>42584</v>
      </c>
      <c r="I232" s="49">
        <f>_xll.qlInterestRateIndexValueDate(Index1M,$H232)</f>
        <v>42586</v>
      </c>
      <c r="J232" s="52">
        <f>IFERROR(_xll.qlIndexFixing(Index1M,$H232,TRUE,_xll.ohTrigger(RecalcTrigger,Trigger1M)),NA())</f>
        <v>6.8734084134628153E-3</v>
      </c>
      <c r="K232" s="52">
        <f>IFERROR(_xll.qlIndexFixing(ONIndex1M,I232,TRUE,_xll.ohTrigger(RecalcTrigger,Trigger1M)),NA())</f>
        <v>6.5896293893530355E-3</v>
      </c>
      <c r="L232" s="52">
        <f>IFERROR(_xll.qlIndexFixing(Index3M,H232,TRUE,_xll.ohTrigger(RecalcTrigger,Trigger3M)),NA())</f>
        <v>8.3381858544737484E-3</v>
      </c>
      <c r="M232" s="52">
        <f>IFERROR(_xll.qlIndexFixing(ONIndex3M,I232,TRUE,_xll.ohTrigger(RecalcTrigger,Trigger3M)),NA())</f>
        <v>7.5463300481271034E-3</v>
      </c>
      <c r="N232" s="52">
        <f>IFERROR(_xll.qlIndexFixing(Index6M,$H232,TRUE,_xll.ohTrigger(RecalcTrigger,Trigger6M)),NA())</f>
        <v>1.0052908214793585E-2</v>
      </c>
      <c r="O232" s="52">
        <f>IFERROR(_xll.qlIndexFixing(ONIndex6M,I232,TRUE,_xll.ohTrigger(RecalcTrigger,Trigger6M)),NA())</f>
        <v>8.4348953038215768E-3</v>
      </c>
      <c r="P232" s="52">
        <f>IFERROR(_xll.qlIndexFixing(Index1Y,$H232,TRUE,_xll.ohTrigger(RecalcTrigger,Trigger1Y)),NA())</f>
        <v>1.2956680792214594E-2</v>
      </c>
      <c r="Q232" s="52">
        <f>IFERROR(_xll.qlIndexFixing(ONIndex1Y,I232,TRUE,_xll.ohTrigger(RecalcTrigger,Trigger1Y)),NA())</f>
        <v>8.360240771585481E-3</v>
      </c>
    </row>
    <row r="233" spans="2:17" x14ac:dyDescent="0.2">
      <c r="B233" s="46" t="s">
        <v>20</v>
      </c>
      <c r="D233" s="49">
        <f>_xll.qlCalendarAdvance(LocalCalendar,$D232,B233,"f",FALSE)</f>
        <v>42587</v>
      </c>
      <c r="E233" s="49">
        <f>_xll.qlInterestRateIndexValueDate(IndexON,D233)</f>
        <v>42587</v>
      </c>
      <c r="F233" s="52">
        <f>IFERROR(_xll.qlIndexFixing(IndexON,D233,TRUE,_xll.ohTrigger(RecalcTrigger,TriggerON)),NA())</f>
        <v>5.6854804091610589E-3</v>
      </c>
      <c r="H233" s="49">
        <f>_xll.qlCalendarAdvance(IborCalendar,$H232,B233,"f",FALSE)</f>
        <v>42585</v>
      </c>
      <c r="I233" s="49">
        <f>_xll.qlInterestRateIndexValueDate(Index1M,$H233)</f>
        <v>42587</v>
      </c>
      <c r="J233" s="52">
        <f>IFERROR(_xll.qlIndexFixing(Index1M,$H233,TRUE,_xll.ohTrigger(RecalcTrigger,Trigger1M)),NA())</f>
        <v>6.8821505334629163E-3</v>
      </c>
      <c r="K233" s="52">
        <f>IFERROR(_xll.qlIndexFixing(ONIndex1M,I233,TRUE,_xll.ohTrigger(RecalcTrigger,Trigger1M)),NA())</f>
        <v>6.6245378372187247E-3</v>
      </c>
      <c r="L233" s="52">
        <f>IFERROR(_xll.qlIndexFixing(Index3M,H233,TRUE,_xll.ohTrigger(RecalcTrigger,Trigger3M)),NA())</f>
        <v>8.3742559100293129E-3</v>
      </c>
      <c r="M233" s="52">
        <f>IFERROR(_xll.qlIndexFixing(ONIndex3M,I233,TRUE,_xll.ohTrigger(RecalcTrigger,Trigger3M)),NA())</f>
        <v>7.5795634871944628E-3</v>
      </c>
      <c r="N233" s="52">
        <f>IFERROR(_xll.qlIndexFixing(Index6M,$H233,TRUE,_xll.ohTrigger(RecalcTrigger,Trigger6M)),NA())</f>
        <v>1.0061418488829977E-2</v>
      </c>
      <c r="O233" s="52">
        <f>IFERROR(_xll.qlIndexFixing(ONIndex6M,I233,TRUE,_xll.ohTrigger(RecalcTrigger,Trigger6M)),NA())</f>
        <v>8.4432180274252033E-3</v>
      </c>
      <c r="P233" s="52">
        <f>IFERROR(_xll.qlIndexFixing(Index1Y,$H233,TRUE,_xll.ohTrigger(RecalcTrigger,Trigger1Y)),NA())</f>
        <v>1.3010567511435941E-2</v>
      </c>
      <c r="Q233" s="52">
        <f>IFERROR(_xll.qlIndexFixing(ONIndex1Y,I233,TRUE,_xll.ohTrigger(RecalcTrigger,Trigger1Y)),NA())</f>
        <v>8.3609943403128995E-3</v>
      </c>
    </row>
    <row r="234" spans="2:17" x14ac:dyDescent="0.2">
      <c r="B234" s="46" t="s">
        <v>20</v>
      </c>
      <c r="D234" s="49">
        <f>_xll.qlCalendarAdvance(LocalCalendar,$D233,B234,"f",FALSE)</f>
        <v>42590</v>
      </c>
      <c r="E234" s="49">
        <f>_xll.qlInterestRateIndexValueDate(IndexON,D234)</f>
        <v>42590</v>
      </c>
      <c r="F234" s="52">
        <f>IFERROR(_xll.qlIndexFixing(IndexON,D234,TRUE,_xll.ohTrigger(RecalcTrigger,TriggerON)),NA())</f>
        <v>5.7773732219867924E-3</v>
      </c>
      <c r="H234" s="49">
        <f>_xll.qlCalendarAdvance(IborCalendar,$H233,B234,"f",FALSE)</f>
        <v>42586</v>
      </c>
      <c r="I234" s="49">
        <f>_xll.qlInterestRateIndexValueDate(Index1M,$H234)</f>
        <v>42590</v>
      </c>
      <c r="J234" s="52">
        <f>IFERROR(_xll.qlIndexFixing(Index1M,$H234,TRUE,_xll.ohTrigger(RecalcTrigger,Trigger1M)),NA())</f>
        <v>6.9264440640817802E-3</v>
      </c>
      <c r="K234" s="52">
        <f>IFERROR(_xll.qlIndexFixing(ONIndex1M,I234,TRUE,_xll.ohTrigger(RecalcTrigger,Trigger1M)),NA())</f>
        <v>6.6592755032690576E-3</v>
      </c>
      <c r="L234" s="52">
        <f>IFERROR(_xll.qlIndexFixing(Index3M,H234,TRUE,_xll.ohTrigger(RecalcTrigger,Trigger3M)),NA())</f>
        <v>8.4091434839650425E-3</v>
      </c>
      <c r="M234" s="52">
        <f>IFERROR(_xll.qlIndexFixing(ONIndex3M,I234,TRUE,_xll.ohTrigger(RecalcTrigger,Trigger3M)),NA())</f>
        <v>7.6125459779063931E-3</v>
      </c>
      <c r="N234" s="52">
        <f>IFERROR(_xll.qlIndexFixing(Index6M,$H234,TRUE,_xll.ohTrigger(RecalcTrigger,Trigger6M)),NA())</f>
        <v>1.0102886848191066E-2</v>
      </c>
      <c r="O234" s="52">
        <f>IFERROR(_xll.qlIndexFixing(ONIndex6M,I234,TRUE,_xll.ohTrigger(RecalcTrigger,Trigger6M)),NA())</f>
        <v>8.4492204205943722E-3</v>
      </c>
      <c r="P234" s="52">
        <f>IFERROR(_xll.qlIndexFixing(Index1Y,$H234,TRUE,_xll.ohTrigger(RecalcTrigger,Trigger1Y)),NA())</f>
        <v>1.3061792915165195E-2</v>
      </c>
      <c r="Q234" s="52">
        <f>IFERROR(_xll.qlIndexFixing(ONIndex1Y,I234,TRUE,_xll.ohTrigger(RecalcTrigger,Trigger1Y)),NA())</f>
        <v>8.3614772433104889E-3</v>
      </c>
    </row>
    <row r="235" spans="2:17" x14ac:dyDescent="0.2">
      <c r="B235" s="46" t="s">
        <v>20</v>
      </c>
      <c r="D235" s="49">
        <f>_xll.qlCalendarAdvance(LocalCalendar,$D234,B235,"f",FALSE)</f>
        <v>42591</v>
      </c>
      <c r="E235" s="49">
        <f>_xll.qlInterestRateIndexValueDate(IndexON,D235)</f>
        <v>42591</v>
      </c>
      <c r="F235" s="52">
        <f>IFERROR(_xll.qlIndexFixing(IndexON,D235,TRUE,_xll.ohTrigger(RecalcTrigger,TriggerON)),NA())</f>
        <v>5.8260976436841361E-3</v>
      </c>
      <c r="H235" s="49">
        <f>_xll.qlCalendarAdvance(IborCalendar,$H234,B235,"f",FALSE)</f>
        <v>42587</v>
      </c>
      <c r="I235" s="49">
        <f>_xll.qlInterestRateIndexValueDate(Index1M,$H235)</f>
        <v>42591</v>
      </c>
      <c r="J235" s="52">
        <f>IFERROR(_xll.qlIndexFixing(Index1M,$H235,TRUE,_xll.ohTrigger(RecalcTrigger,Trigger1M)),NA())</f>
        <v>6.9442491956393029E-3</v>
      </c>
      <c r="K235" s="52">
        <f>IFERROR(_xll.qlIndexFixing(ONIndex1M,I235,TRUE,_xll.ohTrigger(RecalcTrigger,Trigger1M)),NA())</f>
        <v>6.6767417915247762E-3</v>
      </c>
      <c r="L235" s="52">
        <f>IFERROR(_xll.qlIndexFixing(Index3M,H235,TRUE,_xll.ohTrigger(RecalcTrigger,Trigger3M)),NA())</f>
        <v>8.4269556495996743E-3</v>
      </c>
      <c r="M235" s="52">
        <f>IFERROR(_xll.qlIndexFixing(ONIndex3M,I235,TRUE,_xll.ohTrigger(RecalcTrigger,Trigger3M)),NA())</f>
        <v>7.6291511143722346E-3</v>
      </c>
      <c r="N235" s="52">
        <f>IFERROR(_xll.qlIndexFixing(Index6M,$H235,TRUE,_xll.ohTrigger(RecalcTrigger,Trigger6M)),NA())</f>
        <v>1.011944509068733E-2</v>
      </c>
      <c r="O235" s="52">
        <f>IFERROR(_xll.qlIndexFixing(ONIndex6M,I235,TRUE,_xll.ohTrigger(RecalcTrigger,Trigger6M)),NA())</f>
        <v>8.451358473209325E-3</v>
      </c>
      <c r="P235" s="52">
        <f>IFERROR(_xll.qlIndexFixing(Index1Y,$H235,TRUE,_xll.ohTrigger(RecalcTrigger,Trigger1Y)),NA())</f>
        <v>1.3088191974661201E-2</v>
      </c>
      <c r="Q235" s="52">
        <f>IFERROR(_xll.qlIndexFixing(ONIndex1Y,I235,TRUE,_xll.ohTrigger(RecalcTrigger,Trigger1Y)),NA())</f>
        <v>8.3618746266367339E-3</v>
      </c>
    </row>
    <row r="236" spans="2:17" x14ac:dyDescent="0.2">
      <c r="B236" s="46" t="s">
        <v>20</v>
      </c>
      <c r="D236" s="49">
        <f>_xll.qlCalendarAdvance(LocalCalendar,$D235,B236,"f",FALSE)</f>
        <v>42592</v>
      </c>
      <c r="E236" s="49">
        <f>_xll.qlInterestRateIndexValueDate(IndexON,D236)</f>
        <v>42592</v>
      </c>
      <c r="F236" s="52">
        <f>IFERROR(_xll.qlIndexFixing(IndexON,D236,TRUE,_xll.ohTrigger(RecalcTrigger,TriggerON)),NA())</f>
        <v>5.8759245671513582E-3</v>
      </c>
      <c r="H236" s="49">
        <f>_xll.qlCalendarAdvance(IborCalendar,$H235,B236,"f",FALSE)</f>
        <v>42590</v>
      </c>
      <c r="I236" s="49">
        <f>_xll.qlInterestRateIndexValueDate(Index1M,$H236)</f>
        <v>42592</v>
      </c>
      <c r="J236" s="52">
        <f>IFERROR(_xll.qlIndexFixing(Index1M,$H236,TRUE,_xll.ohTrigger(RecalcTrigger,Trigger1M)),NA())</f>
        <v>6.9801774831355287E-3</v>
      </c>
      <c r="K236" s="52">
        <f>IFERROR(_xll.qlIndexFixing(ONIndex1M,I236,TRUE,_xll.ohTrigger(RecalcTrigger,Trigger1M)),NA())</f>
        <v>6.6942299836192376E-3</v>
      </c>
      <c r="L236" s="52">
        <f>IFERROR(_xll.qlIndexFixing(Index3M,H236,TRUE,_xll.ohTrigger(RecalcTrigger,Trigger3M)),NA())</f>
        <v>8.444797240786733E-3</v>
      </c>
      <c r="M236" s="52">
        <f>IFERROR(_xll.qlIndexFixing(ONIndex3M,I236,TRUE,_xll.ohTrigger(RecalcTrigger,Trigger3M)),NA())</f>
        <v>7.6457767125504006E-3</v>
      </c>
      <c r="N236" s="52">
        <f>IFERROR(_xll.qlIndexFixing(Index6M,$H236,TRUE,_xll.ohTrigger(RecalcTrigger,Trigger6M)),NA())</f>
        <v>1.0136086836505243E-2</v>
      </c>
      <c r="O236" s="52">
        <f>IFERROR(_xll.qlIndexFixing(ONIndex6M,I236,TRUE,_xll.ohTrigger(RecalcTrigger,Trigger6M)),NA())</f>
        <v>8.4531292729561613E-3</v>
      </c>
      <c r="P236" s="52">
        <f>IFERROR(_xll.qlIndexFixing(Index1Y,$H236,TRUE,_xll.ohTrigger(RecalcTrigger,Trigger1Y)),NA())</f>
        <v>1.3114635995793815E-2</v>
      </c>
      <c r="Q236" s="52">
        <f>IFERROR(_xll.qlIndexFixing(ONIndex1Y,I236,TRUE,_xll.ohTrigger(RecalcTrigger,Trigger1Y)),NA())</f>
        <v>8.3623073160410399E-3</v>
      </c>
    </row>
    <row r="237" spans="2:17" x14ac:dyDescent="0.2">
      <c r="B237" s="46" t="s">
        <v>20</v>
      </c>
      <c r="D237" s="49">
        <f>_xll.qlCalendarAdvance(LocalCalendar,$D236,B237,"f",FALSE)</f>
        <v>42593</v>
      </c>
      <c r="E237" s="49">
        <f>_xll.qlInterestRateIndexValueDate(IndexON,D237)</f>
        <v>42593</v>
      </c>
      <c r="F237" s="52">
        <f>IFERROR(_xll.qlIndexFixing(IndexON,D237,TRUE,_xll.ohTrigger(RecalcTrigger,TriggerON)),NA())</f>
        <v>5.9247045023624878E-3</v>
      </c>
      <c r="H237" s="49">
        <f>_xll.qlCalendarAdvance(IborCalendar,$H236,B237,"f",FALSE)</f>
        <v>42591</v>
      </c>
      <c r="I237" s="49">
        <f>_xll.qlInterestRateIndexValueDate(Index1M,$H237)</f>
        <v>42593</v>
      </c>
      <c r="J237" s="52">
        <f>IFERROR(_xll.qlIndexFixing(Index1M,$H237,TRUE,_xll.ohTrigger(RecalcTrigger,Trigger1M)),NA())</f>
        <v>6.9889833817682323E-3</v>
      </c>
      <c r="K237" s="52">
        <f>IFERROR(_xll.qlIndexFixing(ONIndex1M,I237,TRUE,_xll.ohTrigger(RecalcTrigger,Trigger1M)),NA())</f>
        <v>6.7117400797123139E-3</v>
      </c>
      <c r="L237" s="52">
        <f>IFERROR(_xll.qlIndexFixing(Index3M,H237,TRUE,_xll.ohTrigger(RecalcTrigger,Trigger3M)),NA())</f>
        <v>8.4905509425457753E-3</v>
      </c>
      <c r="M237" s="52">
        <f>IFERROR(_xll.qlIndexFixing(ONIndex3M,I237,TRUE,_xll.ohTrigger(RecalcTrigger,Trigger3M)),NA())</f>
        <v>7.662422772281019E-3</v>
      </c>
      <c r="N237" s="52">
        <f>IFERROR(_xll.qlIndexFixing(Index6M,$H237,TRUE,_xll.ohTrigger(RecalcTrigger,Trigger6M)),NA())</f>
        <v>1.0168414730002458E-2</v>
      </c>
      <c r="O237" s="52">
        <f>IFERROR(_xll.qlIndexFixing(ONIndex6M,I237,TRUE,_xll.ohTrigger(RecalcTrigger,Trigger6M)),NA())</f>
        <v>8.4553729700242997E-3</v>
      </c>
      <c r="P237" s="52">
        <f>IFERROR(_xll.qlIndexFixing(Index1Y,$H237,TRUE,_xll.ohTrigger(RecalcTrigger,Trigger1Y)),NA())</f>
        <v>1.3141123253321493E-2</v>
      </c>
      <c r="Q237" s="52">
        <f>IFERROR(_xll.qlIndexFixing(ONIndex1Y,I237,TRUE,_xll.ohTrigger(RecalcTrigger,Trigger1Y)),NA())</f>
        <v>8.3627753116832793E-3</v>
      </c>
    </row>
    <row r="238" spans="2:17" x14ac:dyDescent="0.2">
      <c r="B238" s="46" t="s">
        <v>20</v>
      </c>
      <c r="D238" s="49">
        <f>_xll.qlCalendarAdvance(LocalCalendar,$D237,B238,"f",FALSE)</f>
        <v>42594</v>
      </c>
      <c r="E238" s="49">
        <f>_xll.qlInterestRateIndexValueDate(IndexON,D238)</f>
        <v>42594</v>
      </c>
      <c r="F238" s="52">
        <f>IFERROR(_xll.qlIndexFixing(IndexON,D238,TRUE,_xll.ohTrigger(RecalcTrigger,TriggerON)),NA())</f>
        <v>6.0170837328143989E-3</v>
      </c>
      <c r="H238" s="49">
        <f>_xll.qlCalendarAdvance(IborCalendar,$H237,B238,"f",FALSE)</f>
        <v>42592</v>
      </c>
      <c r="I238" s="49">
        <f>_xll.qlInterestRateIndexValueDate(Index1M,$H238)</f>
        <v>42594</v>
      </c>
      <c r="J238" s="52">
        <f>IFERROR(_xll.qlIndexFixing(Index1M,$H238,TRUE,_xll.ohTrigger(RecalcTrigger,Trigger1M)),NA())</f>
        <v>6.9977962491195979E-3</v>
      </c>
      <c r="K238" s="52">
        <f>IFERROR(_xll.qlIndexFixing(ONIndex1M,I238,TRUE,_xll.ohTrigger(RecalcTrigger,Trigger1M)),NA())</f>
        <v>6.7469597291225369E-3</v>
      </c>
      <c r="L238" s="52">
        <f>IFERROR(_xll.qlIndexFixing(Index3M,H238,TRUE,_xll.ohTrigger(RecalcTrigger,Trigger3M)),NA())</f>
        <v>8.4991799158372783E-3</v>
      </c>
      <c r="M238" s="52">
        <f>IFERROR(_xll.qlIndexFixing(ONIndex3M,I238,TRUE,_xll.ohTrigger(RecalcTrigger,Trigger3M)),NA())</f>
        <v>7.6959476123317216E-3</v>
      </c>
      <c r="N238" s="52">
        <f>IFERROR(_xll.qlIndexFixing(Index6M,$H238,TRUE,_xll.ohTrigger(RecalcTrigger,Trigger6M)),NA())</f>
        <v>1.0177435376269254E-2</v>
      </c>
      <c r="O238" s="52">
        <f>IFERROR(_xll.qlIndexFixing(ONIndex6M,I238,TRUE,_xll.ohTrigger(RecalcTrigger,Trigger6M)),NA())</f>
        <v>8.4623357260227294E-3</v>
      </c>
      <c r="P238" s="52">
        <f>IFERROR(_xll.qlIndexFixing(Index1Y,$H238,TRUE,_xll.ohTrigger(RecalcTrigger,Trigger1Y)),NA())</f>
        <v>1.3194968485862794E-2</v>
      </c>
      <c r="Q238" s="52">
        <f>IFERROR(_xll.qlIndexFixing(ONIndex1Y,I238,TRUE,_xll.ohTrigger(RecalcTrigger,Trigger1Y)),NA())</f>
        <v>8.3640233072035386E-3</v>
      </c>
    </row>
    <row r="239" spans="2:17" x14ac:dyDescent="0.2">
      <c r="B239" s="46" t="s">
        <v>20</v>
      </c>
      <c r="D239" s="49">
        <f>_xll.qlCalendarAdvance(LocalCalendar,$D238,B239,"f",FALSE)</f>
        <v>42597</v>
      </c>
      <c r="E239" s="49">
        <f>_xll.qlInterestRateIndexValueDate(IndexON,D239)</f>
        <v>42597</v>
      </c>
      <c r="F239" s="52">
        <f>IFERROR(_xll.qlIndexFixing(IndexON,D239,TRUE,_xll.ohTrigger(RecalcTrigger,TriggerON)),NA())</f>
        <v>6.1039806235907434E-3</v>
      </c>
      <c r="H239" s="49">
        <f>_xll.qlCalendarAdvance(IborCalendar,$H238,B239,"f",FALSE)</f>
        <v>42593</v>
      </c>
      <c r="I239" s="49">
        <f>_xll.qlInterestRateIndexValueDate(Index1M,$H239)</f>
        <v>42597</v>
      </c>
      <c r="J239" s="52">
        <f>IFERROR(_xll.qlIndexFixing(Index1M,$H239,TRUE,_xll.ohTrigger(RecalcTrigger,Trigger1M)),NA())</f>
        <v>7.0515358025075208E-3</v>
      </c>
      <c r="K239" s="52">
        <f>IFERROR(_xll.qlIndexFixing(ONIndex1M,I239,TRUE,_xll.ohTrigger(RecalcTrigger,Trigger1M)),NA())</f>
        <v>6.7819995031115354E-3</v>
      </c>
      <c r="L239" s="52">
        <f>IFERROR(_xll.qlIndexFixing(Index3M,H239,TRUE,_xll.ohTrigger(RecalcTrigger,Trigger3M)),NA())</f>
        <v>8.5344522196806813E-3</v>
      </c>
      <c r="M239" s="52">
        <f>IFERROR(_xll.qlIndexFixing(ONIndex3M,I239,TRUE,_xll.ohTrigger(RecalcTrigger,Trigger3M)),NA())</f>
        <v>7.7292116277671852E-3</v>
      </c>
      <c r="N239" s="52">
        <f>IFERROR(_xll.qlIndexFixing(Index6M,$H239,TRUE,_xll.ohTrigger(RecalcTrigger,Trigger6M)),NA())</f>
        <v>1.0220604386237543E-2</v>
      </c>
      <c r="O239" s="52">
        <f>IFERROR(_xll.qlIndexFixing(ONIndex6M,I239,TRUE,_xll.ohTrigger(RecalcTrigger,Trigger6M)),NA())</f>
        <v>8.4711771081025233E-3</v>
      </c>
      <c r="P239" s="52">
        <f>IFERROR(_xll.qlIndexFixing(Index1Y,$H239,TRUE,_xll.ohTrigger(RecalcTrigger,Trigger1Y)),NA())</f>
        <v>1.3247470136315345E-2</v>
      </c>
      <c r="Q239" s="52">
        <f>IFERROR(_xll.qlIndexFixing(ONIndex1Y,I239,TRUE,_xll.ohTrigger(RecalcTrigger,Trigger1Y)),NA())</f>
        <v>8.3650003555924002E-3</v>
      </c>
    </row>
    <row r="240" spans="2:17" x14ac:dyDescent="0.2">
      <c r="B240" s="46" t="s">
        <v>20</v>
      </c>
      <c r="D240" s="49">
        <f>_xll.qlCalendarAdvance(LocalCalendar,$D239,B240,"f",FALSE)</f>
        <v>42598</v>
      </c>
      <c r="E240" s="49">
        <f>_xll.qlInterestRateIndexValueDate(IndexON,D240)</f>
        <v>42598</v>
      </c>
      <c r="F240" s="52">
        <f>IFERROR(_xll.qlIndexFixing(IndexON,D240,TRUE,_xll.ohTrigger(RecalcTrigger,TriggerON)),NA())</f>
        <v>6.1448387460760756E-3</v>
      </c>
      <c r="H240" s="49">
        <f>_xll.qlCalendarAdvance(IborCalendar,$H239,B240,"f",FALSE)</f>
        <v>42594</v>
      </c>
      <c r="I240" s="49">
        <f>_xll.qlInterestRateIndexValueDate(Index1M,$H240)</f>
        <v>42598</v>
      </c>
      <c r="J240" s="52">
        <f>IFERROR(_xll.qlIndexFixing(Index1M,$H240,TRUE,_xll.ohTrigger(RecalcTrigger,Trigger1M)),NA())</f>
        <v>7.0694876989182169E-3</v>
      </c>
      <c r="K240" s="52">
        <f>IFERROR(_xll.qlIndexFixing(ONIndex1M,I240,TRUE,_xll.ohTrigger(RecalcTrigger,Trigger1M)),NA())</f>
        <v>6.7996191186381338E-3</v>
      </c>
      <c r="L240" s="52">
        <f>IFERROR(_xll.qlIndexFixing(Index3M,H240,TRUE,_xll.ohTrigger(RecalcTrigger,Trigger3M)),NA())</f>
        <v>8.5524737480363842E-3</v>
      </c>
      <c r="M240" s="52">
        <f>IFERROR(_xll.qlIndexFixing(ONIndex3M,I240,TRUE,_xll.ohTrigger(RecalcTrigger,Trigger3M)),NA())</f>
        <v>7.7459599958196179E-3</v>
      </c>
      <c r="N240" s="52">
        <f>IFERROR(_xll.qlIndexFixing(Index6M,$H240,TRUE,_xll.ohTrigger(RecalcTrigger,Trigger6M)),NA())</f>
        <v>1.0237762556135043E-2</v>
      </c>
      <c r="O240" s="52">
        <f>IFERROR(_xll.qlIndexFixing(ONIndex6M,I240,TRUE,_xll.ohTrigger(RecalcTrigger,Trigger6M)),NA())</f>
        <v>8.4768354801934009E-3</v>
      </c>
      <c r="P240" s="52">
        <f>IFERROR(_xll.qlIndexFixing(Index1Y,$H240,TRUE,_xll.ohTrigger(RecalcTrigger,Trigger1Y)),NA())</f>
        <v>1.3274147690952165E-2</v>
      </c>
      <c r="Q240" s="52">
        <f>IFERROR(_xll.qlIndexFixing(ONIndex1Y,I240,TRUE,_xll.ohTrigger(RecalcTrigger,Trigger1Y)),NA())</f>
        <v>8.3656448818647533E-3</v>
      </c>
    </row>
    <row r="241" spans="2:17" x14ac:dyDescent="0.2">
      <c r="B241" s="46" t="s">
        <v>20</v>
      </c>
      <c r="D241" s="49">
        <f>_xll.qlCalendarAdvance(LocalCalendar,$D240,B241,"f",FALSE)</f>
        <v>42599</v>
      </c>
      <c r="E241" s="49">
        <f>_xll.qlInterestRateIndexValueDate(IndexON,D241)</f>
        <v>42599</v>
      </c>
      <c r="F241" s="52">
        <f>IFERROR(_xll.qlIndexFixing(IndexON,D241,TRUE,_xll.ohTrigger(RecalcTrigger,TriggerON)),NA())</f>
        <v>6.1841125042416678E-3</v>
      </c>
      <c r="H241" s="49">
        <f>_xll.qlCalendarAdvance(IborCalendar,$H240,B241,"f",FALSE)</f>
        <v>42597</v>
      </c>
      <c r="I241" s="49">
        <f>_xll.qlInterestRateIndexValueDate(Index1M,$H241)</f>
        <v>42599</v>
      </c>
      <c r="J241" s="52">
        <f>IFERROR(_xll.qlIndexFixing(Index1M,$H241,TRUE,_xll.ohTrigger(RecalcTrigger,Trigger1M)),NA())</f>
        <v>7.1056803802624106E-3</v>
      </c>
      <c r="K241" s="52">
        <f>IFERROR(_xll.qlIndexFixing(ONIndex1M,I241,TRUE,_xll.ohTrigger(RecalcTrigger,Trigger1M)),NA())</f>
        <v>6.8172606382432832E-3</v>
      </c>
      <c r="L241" s="52">
        <f>IFERROR(_xll.qlIndexFixing(Index3M,H241,TRUE,_xll.ohTrigger(RecalcTrigger,Trigger3M)),NA())</f>
        <v>8.570525829930049E-3</v>
      </c>
      <c r="M241" s="52">
        <f>IFERROR(_xll.qlIndexFixing(ONIndex3M,I241,TRUE,_xll.ohTrigger(RecalcTrigger,Trigger3M)),NA())</f>
        <v>7.7627288255044391E-3</v>
      </c>
      <c r="N241" s="52">
        <f>IFERROR(_xll.qlIndexFixing(Index6M,$H241,TRUE,_xll.ohTrigger(RecalcTrigger,Trigger6M)),NA())</f>
        <v>1.025500286202316E-2</v>
      </c>
      <c r="O241" s="52">
        <f>IFERROR(_xll.qlIndexFixing(ONIndex6M,I241,TRUE,_xll.ohTrigger(RecalcTrigger,Trigger6M)),NA())</f>
        <v>8.4831767875126474E-3</v>
      </c>
      <c r="P241" s="52">
        <f>IFERROR(_xll.qlIndexFixing(Index1Y,$H241,TRUE,_xll.ohTrigger(RecalcTrigger,Trigger1Y)),NA())</f>
        <v>1.3300858126780672E-2</v>
      </c>
      <c r="Q241" s="52">
        <f>IFERROR(_xll.qlIndexFixing(ONIndex1Y,I241,TRUE,_xll.ohTrigger(RecalcTrigger,Trigger1Y)),NA())</f>
        <v>8.3663247143750397E-3</v>
      </c>
    </row>
    <row r="242" spans="2:17" x14ac:dyDescent="0.2">
      <c r="B242" s="46" t="s">
        <v>20</v>
      </c>
      <c r="D242" s="49">
        <f>_xll.qlCalendarAdvance(LocalCalendar,$D241,B242,"f",FALSE)</f>
        <v>42600</v>
      </c>
      <c r="E242" s="49">
        <f>_xll.qlInterestRateIndexValueDate(IndexON,D242)</f>
        <v>42600</v>
      </c>
      <c r="F242" s="52">
        <f>IFERROR(_xll.qlIndexFixing(IndexON,D242,TRUE,_xll.ohTrigger(RecalcTrigger,TriggerON)),NA())</f>
        <v>6.2218018976878398E-3</v>
      </c>
      <c r="H242" s="49">
        <f>_xll.qlCalendarAdvance(IborCalendar,$H241,B242,"f",FALSE)</f>
        <v>42598</v>
      </c>
      <c r="I242" s="49">
        <f>_xll.qlInterestRateIndexValueDate(Index1M,$H242)</f>
        <v>42600</v>
      </c>
      <c r="J242" s="52">
        <f>IFERROR(_xll.qlIndexFixing(Index1M,$H242,TRUE,_xll.ohTrigger(RecalcTrigger,Trigger1M)),NA())</f>
        <v>7.1145587699736335E-3</v>
      </c>
      <c r="K242" s="52">
        <f>IFERROR(_xll.qlIndexFixing(ONIndex1M,I242,TRUE,_xll.ohTrigger(RecalcTrigger,Trigger1M)),NA())</f>
        <v>6.8349240617671114E-3</v>
      </c>
      <c r="L242" s="52">
        <f>IFERROR(_xll.qlIndexFixing(Index3M,H242,TRUE,_xll.ohTrigger(RecalcTrigger,Trigger3M)),NA())</f>
        <v>8.588608626516241E-3</v>
      </c>
      <c r="M242" s="52">
        <f>IFERROR(_xll.qlIndexFixing(ONIndex3M,I242,TRUE,_xll.ohTrigger(RecalcTrigger,Trigger3M)),NA())</f>
        <v>7.7795181167417127E-3</v>
      </c>
      <c r="N242" s="52">
        <f>IFERROR(_xll.qlIndexFixing(Index6M,$H242,TRUE,_xll.ohTrigger(RecalcTrigger,Trigger6M)),NA())</f>
        <v>1.0296180388128013E-2</v>
      </c>
      <c r="O242" s="52">
        <f>IFERROR(_xll.qlIndexFixing(ONIndex6M,I242,TRUE,_xll.ohTrigger(RecalcTrigger,Trigger6M)),NA())</f>
        <v>8.4902010298204544E-3</v>
      </c>
      <c r="P242" s="52">
        <f>IFERROR(_xll.qlIndexFixing(Index1Y,$H242,TRUE,_xll.ohTrigger(RecalcTrigger,Trigger1Y)),NA())</f>
        <v>1.3327599717302468E-2</v>
      </c>
      <c r="Q242" s="52">
        <f>IFERROR(_xll.qlIndexFixing(ONIndex1Y,I242,TRUE,_xll.ohTrigger(RecalcTrigger,Trigger1Y)),NA())</f>
        <v>8.3670398530433232E-3</v>
      </c>
    </row>
    <row r="243" spans="2:17" x14ac:dyDescent="0.2">
      <c r="B243" s="46" t="s">
        <v>20</v>
      </c>
      <c r="D243" s="49">
        <f>_xll.qlCalendarAdvance(LocalCalendar,$D242,B243,"f",FALSE)</f>
        <v>42601</v>
      </c>
      <c r="E243" s="49">
        <f>_xll.qlInterestRateIndexValueDate(IndexON,D243)</f>
        <v>42601</v>
      </c>
      <c r="F243" s="52">
        <f>IFERROR(_xll.qlIndexFixing(IndexON,D243,TRUE,_xll.ohTrigger(RecalcTrigger,TriggerON)),NA())</f>
        <v>6.2920094325402687E-3</v>
      </c>
      <c r="H243" s="49">
        <f>_xll.qlCalendarAdvance(IborCalendar,$H242,B243,"f",FALSE)</f>
        <v>42599</v>
      </c>
      <c r="I243" s="49">
        <f>_xll.qlInterestRateIndexValueDate(Index1M,$H243)</f>
        <v>42601</v>
      </c>
      <c r="J243" s="52">
        <f>IFERROR(_xll.qlIndexFixing(Index1M,$H243,TRUE,_xll.ohTrigger(RecalcTrigger,Trigger1M)),NA())</f>
        <v>7.1234439994347712E-3</v>
      </c>
      <c r="K243" s="52">
        <f>IFERROR(_xll.qlIndexFixing(ONIndex1M,I243,TRUE,_xll.ohTrigger(RecalcTrigger,Trigger1M)),NA())</f>
        <v>6.8704550372888917E-3</v>
      </c>
      <c r="L243" s="52">
        <f>IFERROR(_xll.qlIndexFixing(Index3M,H243,TRUE,_xll.ohTrigger(RecalcTrigger,Trigger3M)),NA())</f>
        <v>8.6255753371563808E-3</v>
      </c>
      <c r="M243" s="52">
        <f>IFERROR(_xll.qlIndexFixing(ONIndex3M,I243,TRUE,_xll.ohTrigger(RecalcTrigger,Trigger3M)),NA())</f>
        <v>7.8133344768005486E-3</v>
      </c>
      <c r="N243" s="52">
        <f>IFERROR(_xll.qlIndexFixing(Index6M,$H243,TRUE,_xll.ohTrigger(RecalcTrigger,Trigger6M)),NA())</f>
        <v>1.0305646907309498E-2</v>
      </c>
      <c r="O243" s="52">
        <f>IFERROR(_xll.qlIndexFixing(ONIndex6M,I243,TRUE,_xll.ohTrigger(RecalcTrigger,Trigger6M)),NA())</f>
        <v>8.5067269694238945E-3</v>
      </c>
      <c r="P243" s="52">
        <f>IFERROR(_xll.qlIndexFixing(Index1Y,$H243,TRUE,_xll.ohTrigger(RecalcTrigger,Trigger1Y)),NA())</f>
        <v>1.3381149716048696E-2</v>
      </c>
      <c r="Q243" s="52">
        <f>IFERROR(_xll.qlIndexFixing(ONIndex1Y,I243,TRUE,_xll.ohTrigger(RecalcTrigger,Trigger1Y)),NA())</f>
        <v>8.3687823557987429E-3</v>
      </c>
    </row>
    <row r="244" spans="2:17" x14ac:dyDescent="0.2">
      <c r="B244" s="46" t="s">
        <v>20</v>
      </c>
      <c r="D244" s="49">
        <f>_xll.qlCalendarAdvance(LocalCalendar,$D243,B244,"f",FALSE)</f>
        <v>42604</v>
      </c>
      <c r="E244" s="49">
        <f>_xll.qlInterestRateIndexValueDate(IndexON,D244)</f>
        <v>42604</v>
      </c>
      <c r="F244" s="52">
        <f>IFERROR(_xll.qlIndexFixing(IndexON,D244,TRUE,_xll.ohTrigger(RecalcTrigger,TriggerON)),NA())</f>
        <v>6.3567158142063818E-3</v>
      </c>
      <c r="H244" s="49">
        <f>_xll.qlCalendarAdvance(IborCalendar,$H243,B244,"f",FALSE)</f>
        <v>42600</v>
      </c>
      <c r="I244" s="49">
        <f>_xll.qlInterestRateIndexValueDate(Index1M,$H244)</f>
        <v>42604</v>
      </c>
      <c r="J244" s="52">
        <f>IFERROR(_xll.qlIndexFixing(Index1M,$H244,TRUE,_xll.ohTrigger(RecalcTrigger,Trigger1M)),NA())</f>
        <v>7.1775279296645757E-3</v>
      </c>
      <c r="K244" s="52">
        <f>IFERROR(_xll.qlIndexFixing(ONIndex1M,I244,TRUE,_xll.ohTrigger(RecalcTrigger,Trigger1M)),NA())</f>
        <v>6.9057967951291488E-3</v>
      </c>
      <c r="L244" s="52">
        <f>IFERROR(_xll.qlIndexFixing(Index3M,H244,TRUE,_xll.ohTrigger(RecalcTrigger,Trigger3M)),NA())</f>
        <v>8.661250183031443E-3</v>
      </c>
      <c r="M244" s="52">
        <f>IFERROR(_xll.qlIndexFixing(ONIndex3M,I244,TRUE,_xll.ohTrigger(RecalcTrigger,Trigger3M)),NA())</f>
        <v>7.8468798985742438E-3</v>
      </c>
      <c r="N244" s="52">
        <f>IFERROR(_xll.qlIndexFixing(Index6M,$H244,TRUE,_xll.ohTrigger(RecalcTrigger,Trigger6M)),NA())</f>
        <v>1.0342395168165337E-2</v>
      </c>
      <c r="O244" s="52">
        <f>IFERROR(_xll.qlIndexFixing(ONIndex6M,I244,TRUE,_xll.ohTrigger(RecalcTrigger,Trigger6M)),NA())</f>
        <v>8.525127351415307E-3</v>
      </c>
      <c r="P244" s="52">
        <f>IFERROR(_xll.qlIndexFixing(Index1Y,$H244,TRUE,_xll.ohTrigger(RecalcTrigger,Trigger1Y)),NA())</f>
        <v>1.3434843089966763E-2</v>
      </c>
      <c r="Q244" s="52">
        <f>IFERROR(_xll.qlIndexFixing(ONIndex1Y,I244,TRUE,_xll.ohTrigger(RecalcTrigger,Trigger1Y)),NA())</f>
        <v>8.370253468976685E-3</v>
      </c>
    </row>
    <row r="245" spans="2:17" x14ac:dyDescent="0.2">
      <c r="B245" s="46" t="s">
        <v>20</v>
      </c>
      <c r="D245" s="49">
        <f>_xll.qlCalendarAdvance(LocalCalendar,$D244,B245,"f",FALSE)</f>
        <v>42605</v>
      </c>
      <c r="E245" s="49">
        <f>_xll.qlInterestRateIndexValueDate(IndexON,D245)</f>
        <v>42605</v>
      </c>
      <c r="F245" s="52">
        <f>IFERROR(_xll.qlIndexFixing(IndexON,D245,TRUE,_xll.ohTrigger(RecalcTrigger,TriggerON)),NA())</f>
        <v>6.3864833768612073E-3</v>
      </c>
      <c r="H245" s="49">
        <f>_xll.qlCalendarAdvance(IborCalendar,$H244,B245,"f",FALSE)</f>
        <v>42601</v>
      </c>
      <c r="I245" s="49">
        <f>_xll.qlInterestRateIndexValueDate(Index1M,$H245)</f>
        <v>42605</v>
      </c>
      <c r="J245" s="52">
        <f>IFERROR(_xll.qlIndexFixing(Index1M,$H245,TRUE,_xll.ohTrigger(RecalcTrigger,Trigger1M)),NA())</f>
        <v>7.1955790935675631E-3</v>
      </c>
      <c r="K245" s="52">
        <f>IFERROR(_xll.qlIndexFixing(ONIndex1M,I245,TRUE,_xll.ohTrigger(RecalcTrigger,Trigger1M)),NA())</f>
        <v>6.9235697384062433E-3</v>
      </c>
      <c r="L245" s="52">
        <f>IFERROR(_xll.qlIndexFixing(Index3M,H245,TRUE,_xll.ohTrigger(RecalcTrigger,Trigger3M)),NA())</f>
        <v>8.6794889705430287E-3</v>
      </c>
      <c r="M245" s="52">
        <f>IFERROR(_xll.qlIndexFixing(ONIndex3M,I245,TRUE,_xll.ohTrigger(RecalcTrigger,Trigger3M)),NA())</f>
        <v>7.8637714982132678E-3</v>
      </c>
      <c r="N245" s="52">
        <f>IFERROR(_xll.qlIndexFixing(Index6M,$H245,TRUE,_xll.ohTrigger(RecalcTrigger,Trigger6M)),NA())</f>
        <v>1.0360103531651786E-2</v>
      </c>
      <c r="O245" s="52">
        <f>IFERROR(_xll.qlIndexFixing(ONIndex6M,I245,TRUE,_xll.ohTrigger(RecalcTrigger,Trigger6M)),NA())</f>
        <v>8.5355662701047663E-3</v>
      </c>
      <c r="P245" s="52">
        <f>IFERROR(_xll.qlIndexFixing(Index1Y,$H245,TRUE,_xll.ohTrigger(RecalcTrigger,Trigger1Y)),NA())</f>
        <v>1.3461714550086814E-2</v>
      </c>
      <c r="Q245" s="52">
        <f>IFERROR(_xll.qlIndexFixing(ONIndex1Y,I245,TRUE,_xll.ohTrigger(RecalcTrigger,Trigger1Y)),NA())</f>
        <v>8.3711451384349544E-3</v>
      </c>
    </row>
    <row r="246" spans="2:17" x14ac:dyDescent="0.2">
      <c r="B246" s="46" t="s">
        <v>20</v>
      </c>
      <c r="D246" s="49">
        <f>_xll.qlCalendarAdvance(LocalCalendar,$D245,B246,"f",FALSE)</f>
        <v>42606</v>
      </c>
      <c r="E246" s="49">
        <f>_xll.qlInterestRateIndexValueDate(IndexON,D246)</f>
        <v>42606</v>
      </c>
      <c r="F246" s="52">
        <f>IFERROR(_xll.qlIndexFixing(IndexON,D246,TRUE,_xll.ohTrigger(RecalcTrigger,TriggerON)),NA())</f>
        <v>6.4146665719189144E-3</v>
      </c>
      <c r="H246" s="49">
        <f>_xll.qlCalendarAdvance(IborCalendar,$H245,B246,"f",FALSE)</f>
        <v>42604</v>
      </c>
      <c r="I246" s="49">
        <f>_xll.qlInterestRateIndexValueDate(Index1M,$H246)</f>
        <v>42606</v>
      </c>
      <c r="J246" s="52">
        <f>IFERROR(_xll.qlIndexFixing(Index1M,$H246,TRUE,_xll.ohTrigger(RecalcTrigger,Trigger1M)),NA())</f>
        <v>7.2319013148345532E-3</v>
      </c>
      <c r="K246" s="52">
        <f>IFERROR(_xll.qlIndexFixing(ONIndex1M,I246,TRUE,_xll.ohTrigger(RecalcTrigger,Trigger1M)),NA())</f>
        <v>6.9413645855220807E-3</v>
      </c>
      <c r="L246" s="52">
        <f>IFERROR(_xll.qlIndexFixing(Index3M,H246,TRUE,_xll.ohTrigger(RecalcTrigger,Trigger3M)),NA())</f>
        <v>8.7072679404789632E-3</v>
      </c>
      <c r="M246" s="52">
        <f>IFERROR(_xll.qlIndexFixing(ONIndex3M,I246,TRUE,_xll.ohTrigger(RecalcTrigger,Trigger3M)),NA())</f>
        <v>7.8806835594846802E-3</v>
      </c>
      <c r="N246" s="52">
        <f>IFERROR(_xll.qlIndexFixing(Index6M,$H246,TRUE,_xll.ohTrigger(RecalcTrigger,Trigger6M)),NA())</f>
        <v>1.0377885778041074E-2</v>
      </c>
      <c r="O246" s="52">
        <f>IFERROR(_xll.qlIndexFixing(ONIndex6M,I246,TRUE,_xll.ohTrigger(RecalcTrigger,Trigger6M)),NA())</f>
        <v>8.5466881242624027E-3</v>
      </c>
      <c r="P246" s="52">
        <f>IFERROR(_xll.qlIndexFixing(Index1Y,$H246,TRUE,_xll.ohTrigger(RecalcTrigger,Trigger1Y)),NA())</f>
        <v>1.3488606802068467E-2</v>
      </c>
      <c r="Q246" s="52">
        <f>IFERROR(_xll.qlIndexFixing(ONIndex1Y,I246,TRUE,_xll.ohTrigger(RecalcTrigger,Trigger1Y)),NA())</f>
        <v>8.372072113971285E-3</v>
      </c>
    </row>
    <row r="247" spans="2:17" x14ac:dyDescent="0.2">
      <c r="B247" s="46" t="s">
        <v>20</v>
      </c>
      <c r="D247" s="49">
        <f>_xll.qlCalendarAdvance(LocalCalendar,$D246,B247,"f",FALSE)</f>
        <v>42607</v>
      </c>
      <c r="E247" s="49">
        <f>_xll.qlInterestRateIndexValueDate(IndexON,D247)</f>
        <v>42607</v>
      </c>
      <c r="F247" s="52">
        <f>IFERROR(_xll.qlIndexFixing(IndexON,D247,TRUE,_xll.ohTrigger(RecalcTrigger,TriggerON)),NA())</f>
        <v>6.4412653992995672E-3</v>
      </c>
      <c r="H247" s="49">
        <f>_xll.qlCalendarAdvance(IborCalendar,$H246,B247,"f",FALSE)</f>
        <v>42605</v>
      </c>
      <c r="I247" s="49">
        <f>_xll.qlInterestRateIndexValueDate(Index1M,$H247)</f>
        <v>42607</v>
      </c>
      <c r="J247" s="52">
        <f>IFERROR(_xll.qlIndexFixing(Index1M,$H247,TRUE,_xll.ohTrigger(RecalcTrigger,Trigger1M)),NA())</f>
        <v>7.2408409728558221E-3</v>
      </c>
      <c r="K247" s="52">
        <f>IFERROR(_xll.qlIndexFixing(ONIndex1M,I247,TRUE,_xll.ohTrigger(RecalcTrigger,Trigger1M)),NA())</f>
        <v>6.9591813366365329E-3</v>
      </c>
      <c r="L247" s="52">
        <f>IFERROR(_xll.qlIndexFixing(Index3M,H247,TRUE,_xll.ohTrigger(RecalcTrigger,Trigger3M)),NA())</f>
        <v>8.7160617518586159E-3</v>
      </c>
      <c r="M247" s="52">
        <f>IFERROR(_xll.qlIndexFixing(ONIndex3M,I247,TRUE,_xll.ohTrigger(RecalcTrigger,Trigger3M)),NA())</f>
        <v>7.8976160824684172E-3</v>
      </c>
      <c r="N247" s="52">
        <f>IFERROR(_xll.qlIndexFixing(Index6M,$H247,TRUE,_xll.ohTrigger(RecalcTrigger,Trigger6M)),NA())</f>
        <v>1.0412081658725732E-2</v>
      </c>
      <c r="O247" s="52">
        <f>IFERROR(_xll.qlIndexFixing(ONIndex6M,I247,TRUE,_xll.ohTrigger(RecalcTrigger,Trigger6M)),NA())</f>
        <v>8.5584929138082799E-3</v>
      </c>
      <c r="P247" s="52">
        <f>IFERROR(_xll.qlIndexFixing(Index1Y,$H247,TRUE,_xll.ohTrigger(RecalcTrigger,Trigger1Y)),NA())</f>
        <v>1.3515518118129531E-2</v>
      </c>
      <c r="Q247" s="52">
        <f>IFERROR(_xll.qlIndexFixing(ONIndex1Y,I247,TRUE,_xll.ohTrigger(RecalcTrigger,Trigger1Y)),NA())</f>
        <v>8.3730343955856767E-3</v>
      </c>
    </row>
    <row r="248" spans="2:17" x14ac:dyDescent="0.2">
      <c r="B248" s="46" t="s">
        <v>20</v>
      </c>
      <c r="D248" s="49">
        <f>_xll.qlCalendarAdvance(LocalCalendar,$D247,B248,"f",FALSE)</f>
        <v>42608</v>
      </c>
      <c r="E248" s="49">
        <f>_xll.qlInterestRateIndexValueDate(IndexON,D248)</f>
        <v>42608</v>
      </c>
      <c r="F248" s="52">
        <f>IFERROR(_xll.qlIndexFixing(IndexON,D248,TRUE,_xll.ohTrigger(RecalcTrigger,TriggerON)),NA())</f>
        <v>6.4892987971987282E-3</v>
      </c>
      <c r="H248" s="49">
        <f>_xll.qlCalendarAdvance(IborCalendar,$H247,B248,"f",FALSE)</f>
        <v>42606</v>
      </c>
      <c r="I248" s="49">
        <f>_xll.qlInterestRateIndexValueDate(Index1M,$H248)</f>
        <v>42608</v>
      </c>
      <c r="J248" s="52">
        <f>IFERROR(_xll.qlIndexFixing(Index1M,$H248,TRUE,_xll.ohTrigger(RecalcTrigger,Trigger1M)),NA())</f>
        <v>7.2497866215178123E-3</v>
      </c>
      <c r="K248" s="52">
        <f>IFERROR(_xll.qlIndexFixing(ONIndex1M,I248,TRUE,_xll.ohTrigger(RecalcTrigger,Trigger1M)),NA())</f>
        <v>7.0040371266588686E-3</v>
      </c>
      <c r="L248" s="52">
        <f>IFERROR(_xll.qlIndexFixing(Index3M,H248,TRUE,_xll.ohTrigger(RecalcTrigger,Trigger3M)),NA())</f>
        <v>8.7534962827781077E-3</v>
      </c>
      <c r="M248" s="52">
        <f>IFERROR(_xll.qlIndexFixing(ONIndex3M,I248,TRUE,_xll.ohTrigger(RecalcTrigger,Trigger3M)),NA())</f>
        <v>7.9403123866206293E-3</v>
      </c>
      <c r="N248" s="52">
        <f>IFERROR(_xll.qlIndexFixing(Index6M,$H248,TRUE,_xll.ohTrigger(RecalcTrigger,Trigger6M)),NA())</f>
        <v>1.0421853292465002E-2</v>
      </c>
      <c r="O248" s="52">
        <f>IFERROR(_xll.qlIndexFixing(ONIndex6M,I248,TRUE,_xll.ohTrigger(RecalcTrigger,Trigger6M)),NA())</f>
        <v>8.5917271225333103E-3</v>
      </c>
      <c r="P248" s="52">
        <f>IFERROR(_xll.qlIndexFixing(Index1Y,$H248,TRUE,_xll.ohTrigger(RecalcTrigger,Trigger1Y)),NA())</f>
        <v>1.3581479534938471E-2</v>
      </c>
      <c r="Q248" s="52">
        <f>IFERROR(_xll.qlIndexFixing(ONIndex1Y,I248,TRUE,_xll.ohTrigger(RecalcTrigger,Trigger1Y)),NA())</f>
        <v>8.3759089307156032E-3</v>
      </c>
    </row>
    <row r="249" spans="2:17" x14ac:dyDescent="0.2">
      <c r="B249" s="46" t="s">
        <v>20</v>
      </c>
      <c r="D249" s="49">
        <f>_xll.qlCalendarAdvance(LocalCalendar,$D248,B249,"f",FALSE)</f>
        <v>42611</v>
      </c>
      <c r="E249" s="49">
        <f>_xll.qlInterestRateIndexValueDate(IndexON,D249)</f>
        <v>42611</v>
      </c>
      <c r="F249" s="52">
        <f>IFERROR(_xll.qlIndexFixing(IndexON,D249,TRUE,_xll.ohTrigger(RecalcTrigger,TriggerON)),NA())</f>
        <v>6.5318170238182205E-3</v>
      </c>
      <c r="H249" s="49">
        <f>_xll.qlCalendarAdvance(IborCalendar,$H248,B249,"f",FALSE)</f>
        <v>42607</v>
      </c>
      <c r="I249" s="49">
        <f>_xll.qlInterestRateIndexValueDate(Index1M,$H249)</f>
        <v>42612</v>
      </c>
      <c r="J249" s="52">
        <f>IFERROR(_xll.qlIndexFixing(Index1M,$H249,TRUE,_xll.ohTrigger(RecalcTrigger,Trigger1M)),NA())</f>
        <v>7.32214800867879E-3</v>
      </c>
      <c r="K249" s="52">
        <f>IFERROR(_xll.qlIndexFixing(ONIndex1M,I249,TRUE,_xll.ohTrigger(RecalcTrigger,Trigger1M)),NA())</f>
        <v>7.0485936517084014E-3</v>
      </c>
      <c r="L249" s="52">
        <f>IFERROR(_xll.qlIndexFixing(Index3M,H249,TRUE,_xll.ohTrigger(RecalcTrigger,Trigger3M)),NA())</f>
        <v>8.8080565972426944E-3</v>
      </c>
      <c r="M249" s="52">
        <f>IFERROR(_xll.qlIndexFixing(ONIndex3M,I249,TRUE,_xll.ohTrigger(RecalcTrigger,Trigger3M)),NA())</f>
        <v>7.982585622592353E-3</v>
      </c>
      <c r="N249" s="52">
        <f>IFERROR(_xll.qlIndexFixing(Index6M,$H249,TRUE,_xll.ohTrigger(RecalcTrigger,Trigger6M)),NA())</f>
        <v>1.0469497113557213E-2</v>
      </c>
      <c r="O249" s="52">
        <f>IFERROR(_xll.qlIndexFixing(ONIndex6M,I249,TRUE,_xll.ohTrigger(RecalcTrigger,Trigger6M)),NA())</f>
        <v>8.6277608967577635E-3</v>
      </c>
      <c r="P249" s="52">
        <f>IFERROR(_xll.qlIndexFixing(Index1Y,$H249,TRUE,_xll.ohTrigger(RecalcTrigger,Trigger1Y)),NA())</f>
        <v>1.3650300174263106E-2</v>
      </c>
      <c r="Q249" s="52">
        <f>IFERROR(_xll.qlIndexFixing(ONIndex1Y,I249,TRUE,_xll.ohTrigger(RecalcTrigger,Trigger1Y)),NA())</f>
        <v>8.3783753962674012E-3</v>
      </c>
    </row>
    <row r="250" spans="2:17" x14ac:dyDescent="0.2">
      <c r="B250" s="46" t="s">
        <v>20</v>
      </c>
      <c r="D250" s="49">
        <f>_xll.qlCalendarAdvance(LocalCalendar,$D249,B250,"f",FALSE)</f>
        <v>42612</v>
      </c>
      <c r="E250" s="49">
        <f>_xll.qlInterestRateIndexValueDate(IndexON,D250)</f>
        <v>42612</v>
      </c>
      <c r="F250" s="52">
        <f>IFERROR(_xll.qlIndexFixing(IndexON,D250,TRUE,_xll.ohTrigger(RecalcTrigger,TriggerON)),NA())</f>
        <v>6.5504940072180773E-3</v>
      </c>
      <c r="H250" s="49">
        <f>_xll.qlCalendarAdvance(IborCalendar,$H249,B250,"f",FALSE)</f>
        <v>42608</v>
      </c>
      <c r="I250" s="49">
        <f>_xll.qlInterestRateIndexValueDate(Index1M,$H250)</f>
        <v>42613</v>
      </c>
      <c r="J250" s="52">
        <f>IFERROR(_xll.qlIndexFixing(Index1M,$H250,TRUE,_xll.ohTrigger(RecalcTrigger,Trigger1M)),NA())</f>
        <v>7.3311229480612639E-3</v>
      </c>
      <c r="K250" s="52">
        <f>IFERROR(_xll.qlIndexFixing(ONIndex1M,I250,TRUE,_xll.ohTrigger(RecalcTrigger,Trigger1M)),NA())</f>
        <v>7.0665418266546709E-3</v>
      </c>
      <c r="L250" s="52">
        <f>IFERROR(_xll.qlIndexFixing(Index3M,H250,TRUE,_xll.ohTrigger(RecalcTrigger,Trigger3M)),NA())</f>
        <v>8.8169322015315358E-3</v>
      </c>
      <c r="M250" s="52">
        <f>IFERROR(_xll.qlIndexFixing(ONIndex3M,I250,TRUE,_xll.ohTrigger(RecalcTrigger,Trigger3M)),NA())</f>
        <v>7.9996409156901649E-3</v>
      </c>
      <c r="N250" s="52">
        <f>IFERROR(_xll.qlIndexFixing(Index6M,$H250,TRUE,_xll.ohTrigger(RecalcTrigger,Trigger6M)),NA())</f>
        <v>1.0479421301934735E-2</v>
      </c>
      <c r="O250" s="52">
        <f>IFERROR(_xll.qlIndexFixing(ONIndex6M,I250,TRUE,_xll.ohTrigger(RecalcTrigger,Trigger6M)),NA())</f>
        <v>8.643663300871296E-3</v>
      </c>
      <c r="P250" s="52">
        <f>IFERROR(_xll.qlIndexFixing(Index1Y,$H250,TRUE,_xll.ohTrigger(RecalcTrigger,Trigger1Y)),NA())</f>
        <v>1.3677289580982275E-2</v>
      </c>
      <c r="Q250" s="52">
        <f>IFERROR(_xll.qlIndexFixing(ONIndex1Y,I250,TRUE,_xll.ohTrigger(RecalcTrigger,Trigger1Y)),NA())</f>
        <v>8.37954951474984E-3</v>
      </c>
    </row>
    <row r="251" spans="2:17" x14ac:dyDescent="0.2">
      <c r="B251" s="46" t="s">
        <v>20</v>
      </c>
      <c r="D251" s="49">
        <f>_xll.qlCalendarAdvance(LocalCalendar,$D250,B251,"f",FALSE)</f>
        <v>42613</v>
      </c>
      <c r="E251" s="49">
        <f>_xll.qlInterestRateIndexValueDate(IndexON,D251)</f>
        <v>42613</v>
      </c>
      <c r="F251" s="52">
        <f>IFERROR(_xll.qlIndexFixing(IndexON,D251,TRUE,_xll.ohTrigger(RecalcTrigger,TriggerON)),NA())</f>
        <v>6.5675866211023504E-3</v>
      </c>
      <c r="H251" s="49">
        <f>_xll.qlCalendarAdvance(IborCalendar,$H250,B251,"f",FALSE)</f>
        <v>42612</v>
      </c>
      <c r="I251" s="49">
        <f>_xll.qlInterestRateIndexValueDate(Index1M,$H251)</f>
        <v>42614</v>
      </c>
      <c r="J251" s="52">
        <f>IFERROR(_xll.qlIndexFixing(Index1M,$H251,TRUE,_xll.ohTrigger(RecalcTrigger,Trigger1M)),NA())</f>
        <v>7.3674615031865676E-3</v>
      </c>
      <c r="K251" s="52">
        <f>IFERROR(_xll.qlIndexFixing(ONIndex1M,I251,TRUE,_xll.ohTrigger(RecalcTrigger,Trigger1M)),NA())</f>
        <v>7.0845119054396832E-3</v>
      </c>
      <c r="L251" s="52">
        <f>IFERROR(_xll.qlIndexFixing(Index3M,H251,TRUE,_xll.ohTrigger(RecalcTrigger,Trigger3M)),NA())</f>
        <v>8.8354439671323899E-3</v>
      </c>
      <c r="M251" s="52">
        <f>IFERROR(_xll.qlIndexFixing(ONIndex3M,I251,TRUE,_xll.ohTrigger(RecalcTrigger,Trigger3M)),NA())</f>
        <v>8.0167166704203652E-3</v>
      </c>
      <c r="N251" s="52">
        <f>IFERROR(_xll.qlIndexFixing(Index6M,$H251,TRUE,_xll.ohTrigger(RecalcTrigger,Trigger6M)),NA())</f>
        <v>1.0497600933279803E-2</v>
      </c>
      <c r="O251" s="52">
        <f>IFERROR(_xll.qlIndexFixing(ONIndex6M,I251,TRUE,_xll.ohTrigger(RecalcTrigger,Trigger6M)),NA())</f>
        <v>8.6602486410125579E-3</v>
      </c>
      <c r="P251" s="52">
        <f>IFERROR(_xll.qlIndexFixing(Index1Y,$H251,TRUE,_xll.ohTrigger(RecalcTrigger,Trigger1Y)),NA())</f>
        <v>1.3704285952105948E-2</v>
      </c>
      <c r="Q251" s="52">
        <f>IFERROR(_xll.qlIndexFixing(ONIndex1Y,I251,TRUE,_xll.ohTrigger(RecalcTrigger,Trigger1Y)),NA())</f>
        <v>8.3807589395501481E-3</v>
      </c>
    </row>
    <row r="252" spans="2:17" x14ac:dyDescent="0.2">
      <c r="B252" s="46" t="s">
        <v>20</v>
      </c>
      <c r="D252" s="49">
        <f>_xll.qlCalendarAdvance(LocalCalendar,$D251,B252,"f",FALSE)</f>
        <v>42614</v>
      </c>
      <c r="E252" s="49">
        <f>_xll.qlInterestRateIndexValueDate(IndexON,D252)</f>
        <v>42614</v>
      </c>
      <c r="F252" s="52">
        <f>IFERROR(_xll.qlIndexFixing(IndexON,D252,TRUE,_xll.ohTrigger(RecalcTrigger,TriggerON)),NA())</f>
        <v>6.5830948650713594E-3</v>
      </c>
      <c r="H252" s="49">
        <f>_xll.qlCalendarAdvance(IborCalendar,$H251,B252,"f",FALSE)</f>
        <v>42613</v>
      </c>
      <c r="I252" s="49">
        <f>_xll.qlInterestRateIndexValueDate(Index1M,$H252)</f>
        <v>42615</v>
      </c>
      <c r="J252" s="52">
        <f>IFERROR(_xll.qlIndexFixing(Index1M,$H252,TRUE,_xll.ohTrigger(RecalcTrigger,Trigger1M)),NA())</f>
        <v>7.3764437470538111E-3</v>
      </c>
      <c r="K252" s="52">
        <f>IFERROR(_xll.qlIndexFixing(ONIndex1M,I252,TRUE,_xll.ohTrigger(RecalcTrigger,Trigger1M)),NA())</f>
        <v>7.1297584183560581E-3</v>
      </c>
      <c r="L252" s="52">
        <f>IFERROR(_xll.qlIndexFixing(Index3M,H252,TRUE,_xll.ohTrigger(RecalcTrigger,Trigger3M)),NA())</f>
        <v>8.853988838466784E-3</v>
      </c>
      <c r="M252" s="52">
        <f>IFERROR(_xll.qlIndexFixing(ONIndex3M,I252,TRUE,_xll.ohTrigger(RecalcTrigger,Trigger3M)),NA())</f>
        <v>8.0597790181080597E-3</v>
      </c>
      <c r="N252" s="52">
        <f>IFERROR(_xll.qlIndexFixing(Index6M,$H252,TRUE,_xll.ohTrigger(RecalcTrigger,Trigger6M)),NA())</f>
        <v>1.0515837090951474E-2</v>
      </c>
      <c r="O252" s="52">
        <f>IFERROR(_xll.qlIndexFixing(ONIndex6M,I252,TRUE,_xll.ohTrigger(RecalcTrigger,Trigger6M)),NA())</f>
        <v>8.7054424237886785E-3</v>
      </c>
      <c r="P252" s="52">
        <f>IFERROR(_xll.qlIndexFixing(Index1Y,$H252,TRUE,_xll.ohTrigger(RecalcTrigger,Trigger1Y)),NA())</f>
        <v>1.3769006936610631E-2</v>
      </c>
      <c r="Q252" s="52">
        <f>IFERROR(_xll.qlIndexFixing(ONIndex1Y,I252,TRUE,_xll.ohTrigger(RecalcTrigger,Trigger1Y)),NA())</f>
        <v>8.3842519148791261E-3</v>
      </c>
    </row>
    <row r="253" spans="2:17" x14ac:dyDescent="0.2">
      <c r="B253" s="46" t="s">
        <v>20</v>
      </c>
      <c r="D253" s="49">
        <f>_xll.qlCalendarAdvance(LocalCalendar,$D252,B253,"f",FALSE)</f>
        <v>42615</v>
      </c>
      <c r="E253" s="49">
        <f>_xll.qlInterestRateIndexValueDate(IndexON,D253)</f>
        <v>42615</v>
      </c>
      <c r="F253" s="52">
        <f>IFERROR(_xll.qlIndexFixing(IndexON,D253,TRUE,_xll.ohTrigger(RecalcTrigger,TriggerON)),NA())</f>
        <v>6.6141258939578229E-3</v>
      </c>
      <c r="H253" s="49">
        <f>_xll.qlCalendarAdvance(IborCalendar,$H252,B253,"f",FALSE)</f>
        <v>42614</v>
      </c>
      <c r="I253" s="49">
        <f>_xll.qlInterestRateIndexValueDate(Index1M,$H253)</f>
        <v>42619</v>
      </c>
      <c r="J253" s="52">
        <f>IFERROR(_xll.qlIndexFixing(Index1M,$H253,TRUE,_xll.ohTrigger(RecalcTrigger,Trigger1M)),NA())</f>
        <v>7.439716691440168E-3</v>
      </c>
      <c r="K253" s="52">
        <f>IFERROR(_xll.qlIndexFixing(ONIndex1M,I253,TRUE,_xll.ohTrigger(RecalcTrigger,Trigger1M)),NA())</f>
        <v>7.1746908597436487E-3</v>
      </c>
      <c r="L253" s="52">
        <f>IFERROR(_xll.qlIndexFixing(Index3M,H253,TRUE,_xll.ohTrigger(RecalcTrigger,Trigger3M)),NA())</f>
        <v>8.9285026406484575E-3</v>
      </c>
      <c r="M253" s="52">
        <f>IFERROR(_xll.qlIndexFixing(ONIndex3M,I253,TRUE,_xll.ohTrigger(RecalcTrigger,Trigger3M)),NA())</f>
        <v>8.1024023699161063E-3</v>
      </c>
      <c r="N253" s="52">
        <f>IFERROR(_xll.qlIndexFixing(Index6M,$H253,TRUE,_xll.ohTrigger(RecalcTrigger,Trigger6M)),NA())</f>
        <v>1.0589323001114205E-2</v>
      </c>
      <c r="O253" s="52">
        <f>IFERROR(_xll.qlIndexFixing(ONIndex6M,I253,TRUE,_xll.ohTrigger(RecalcTrigger,Trigger6M)),NA())</f>
        <v>8.7534193859717391E-3</v>
      </c>
      <c r="P253" s="52">
        <f>IFERROR(_xll.qlIndexFixing(Index1Y,$H253,TRUE,_xll.ohTrigger(RecalcTrigger,Trigger1Y)),NA())</f>
        <v>1.383931174279973E-2</v>
      </c>
      <c r="Q253" s="52">
        <f>IFERROR(_xll.qlIndexFixing(ONIndex1Y,I253,TRUE,_xll.ohTrigger(RecalcTrigger,Trigger1Y)),NA())</f>
        <v>8.3873356555219658E-3</v>
      </c>
    </row>
    <row r="254" spans="2:17" x14ac:dyDescent="0.2">
      <c r="B254" s="46" t="s">
        <v>20</v>
      </c>
      <c r="D254" s="49">
        <f>_xll.qlCalendarAdvance(LocalCalendar,$D253,B254,"f",FALSE)</f>
        <v>42619</v>
      </c>
      <c r="E254" s="49">
        <f>_xll.qlInterestRateIndexValueDate(IndexON,D254)</f>
        <v>42619</v>
      </c>
      <c r="F254" s="52">
        <f>IFERROR(_xll.qlIndexFixing(IndexON,D254,TRUE,_xll.ohTrigger(RecalcTrigger,TriggerON)),NA())</f>
        <v>6.6368705311514731E-3</v>
      </c>
      <c r="H254" s="49">
        <f>_xll.qlCalendarAdvance(IborCalendar,$H253,B254,"f",FALSE)</f>
        <v>42615</v>
      </c>
      <c r="I254" s="49">
        <f>_xll.qlInterestRateIndexValueDate(Index1M,$H254)</f>
        <v>42619</v>
      </c>
      <c r="J254" s="52">
        <f>IFERROR(_xll.qlIndexFixing(Index1M,$H254,TRUE,_xll.ohTrigger(RecalcTrigger,Trigger1M)),NA())</f>
        <v>7.439716691440168E-3</v>
      </c>
      <c r="K254" s="52">
        <f>IFERROR(_xll.qlIndexFixing(ONIndex1M,I254,TRUE,_xll.ohTrigger(RecalcTrigger,Trigger1M)),NA())</f>
        <v>7.1746908597436487E-3</v>
      </c>
      <c r="L254" s="52">
        <f>IFERROR(_xll.qlIndexFixing(Index3M,H254,TRUE,_xll.ohTrigger(RecalcTrigger,Trigger3M)),NA())</f>
        <v>8.9285026406484575E-3</v>
      </c>
      <c r="M254" s="52">
        <f>IFERROR(_xll.qlIndexFixing(ONIndex3M,I254,TRUE,_xll.ohTrigger(RecalcTrigger,Trigger3M)),NA())</f>
        <v>8.1024023699161063E-3</v>
      </c>
      <c r="N254" s="52">
        <f>IFERROR(_xll.qlIndexFixing(Index6M,$H254,TRUE,_xll.ohTrigger(RecalcTrigger,Trigger6M)),NA())</f>
        <v>1.0589323001114205E-2</v>
      </c>
      <c r="O254" s="52">
        <f>IFERROR(_xll.qlIndexFixing(ONIndex6M,I254,TRUE,_xll.ohTrigger(RecalcTrigger,Trigger6M)),NA())</f>
        <v>8.7534193859717391E-3</v>
      </c>
      <c r="P254" s="52">
        <f>IFERROR(_xll.qlIndexFixing(Index1Y,$H254,TRUE,_xll.ohTrigger(RecalcTrigger,Trigger1Y)),NA())</f>
        <v>1.383931174279973E-2</v>
      </c>
      <c r="Q254" s="52">
        <f>IFERROR(_xll.qlIndexFixing(ONIndex1Y,I254,TRUE,_xll.ohTrigger(RecalcTrigger,Trigger1Y)),NA())</f>
        <v>8.3873356555219658E-3</v>
      </c>
    </row>
    <row r="255" spans="2:17" x14ac:dyDescent="0.2">
      <c r="B255" s="46" t="s">
        <v>20</v>
      </c>
      <c r="D255" s="49">
        <f>_xll.qlCalendarAdvance(LocalCalendar,$D254,B255,"f",FALSE)</f>
        <v>42620</v>
      </c>
      <c r="E255" s="49">
        <f>_xll.qlInterestRateIndexValueDate(IndexON,D255)</f>
        <v>42620</v>
      </c>
      <c r="F255" s="52">
        <f>IFERROR(_xll.qlIndexFixing(IndexON,D255,TRUE,_xll.ohTrigger(RecalcTrigger,TriggerON)),NA())</f>
        <v>6.6428725525913279E-3</v>
      </c>
      <c r="H255" s="49">
        <f>_xll.qlCalendarAdvance(IborCalendar,$H254,B255,"f",FALSE)</f>
        <v>42618</v>
      </c>
      <c r="I255" s="49">
        <f>_xll.qlInterestRateIndexValueDate(Index1M,$H255)</f>
        <v>42620</v>
      </c>
      <c r="J255" s="52">
        <f>IFERROR(_xll.qlIndexFixing(Index1M,$H255,TRUE,_xll.ohTrigger(RecalcTrigger,Trigger1M)),NA())</f>
        <v>7.4578028749803238E-3</v>
      </c>
      <c r="K255" s="52">
        <f>IFERROR(_xll.qlIndexFixing(ONIndex1M,I255,TRUE,_xll.ohTrigger(RecalcTrigger,Trigger1M)),NA())</f>
        <v>7.1927923625203505E-3</v>
      </c>
      <c r="L255" s="52">
        <f>IFERROR(_xll.qlIndexFixing(Index3M,H255,TRUE,_xll.ohTrigger(RecalcTrigger,Trigger3M)),NA())</f>
        <v>8.9472154853121617E-3</v>
      </c>
      <c r="M255" s="52">
        <f>IFERROR(_xll.qlIndexFixing(ONIndex3M,I255,TRUE,_xll.ohTrigger(RecalcTrigger,Trigger3M)),NA())</f>
        <v>8.1196008949202536E-3</v>
      </c>
      <c r="N255" s="52">
        <f>IFERROR(_xll.qlIndexFixing(Index6M,$H255,TRUE,_xll.ohTrigger(RecalcTrigger,Trigger6M)),NA())</f>
        <v>1.0607823802229389E-2</v>
      </c>
      <c r="O255" s="52">
        <f>IFERROR(_xll.qlIndexFixing(ONIndex6M,I255,TRUE,_xll.ohTrigger(RecalcTrigger,Trigger6M)),NA())</f>
        <v>8.774102344517587E-3</v>
      </c>
      <c r="P255" s="52">
        <f>IFERROR(_xll.qlIndexFixing(Index1Y,$H255,TRUE,_xll.ohTrigger(RecalcTrigger,Trigger1Y)),NA())</f>
        <v>1.3866313579140723E-2</v>
      </c>
      <c r="Q255" s="52">
        <f>IFERROR(_xll.qlIndexFixing(ONIndex1Y,I255,TRUE,_xll.ohTrigger(RecalcTrigger,Trigger1Y)),NA())</f>
        <v>8.3887569171103848E-3</v>
      </c>
    </row>
    <row r="256" spans="2:17" x14ac:dyDescent="0.2">
      <c r="B256" s="46" t="s">
        <v>20</v>
      </c>
      <c r="D256" s="49">
        <f>_xll.qlCalendarAdvance(LocalCalendar,$D255,B256,"f",FALSE)</f>
        <v>42621</v>
      </c>
      <c r="E256" s="49">
        <f>_xll.qlInterestRateIndexValueDate(IndexON,D256)</f>
        <v>42621</v>
      </c>
      <c r="F256" s="52">
        <f>IFERROR(_xll.qlIndexFixing(IndexON,D256,TRUE,_xll.ohTrigger(RecalcTrigger,TriggerON)),NA())</f>
        <v>6.6472902033165582E-3</v>
      </c>
      <c r="H256" s="49">
        <f>_xll.qlCalendarAdvance(IborCalendar,$H255,B256,"f",FALSE)</f>
        <v>42619</v>
      </c>
      <c r="I256" s="49">
        <f>_xll.qlInterestRateIndexValueDate(Index1M,$H256)</f>
        <v>42621</v>
      </c>
      <c r="J256" s="52">
        <f>IFERROR(_xll.qlIndexFixing(Index1M,$H256,TRUE,_xll.ohTrigger(RecalcTrigger,Trigger1M)),NA())</f>
        <v>7.5031309867590332E-3</v>
      </c>
      <c r="K256" s="52">
        <f>IFERROR(_xll.qlIndexFixing(ONIndex1M,I256,TRUE,_xll.ohTrigger(RecalcTrigger,Trigger1M)),NA())</f>
        <v>7.2109157693756032E-3</v>
      </c>
      <c r="L256" s="52">
        <f>IFERROR(_xll.qlIndexFixing(Index3M,H256,TRUE,_xll.ohTrigger(RecalcTrigger,Trigger3M)),NA())</f>
        <v>8.9659624136014596E-3</v>
      </c>
      <c r="M256" s="52">
        <f>IFERROR(_xll.qlIndexFixing(ONIndex3M,I256,TRUE,_xll.ohTrigger(RecalcTrigger,Trigger3M)),NA())</f>
        <v>8.1368198817166615E-3</v>
      </c>
      <c r="N256" s="52">
        <f>IFERROR(_xll.qlIndexFixing(Index6M,$H256,TRUE,_xll.ohTrigger(RecalcTrigger,Trigger6M)),NA())</f>
        <v>1.0626373934115644E-2</v>
      </c>
      <c r="O256" s="52">
        <f>IFERROR(_xll.qlIndexFixing(ONIndex6M,I256,TRUE,_xll.ohTrigger(RecalcTrigger,Trigger6M)),NA())</f>
        <v>8.7954682398105888E-3</v>
      </c>
      <c r="P256" s="52">
        <f>IFERROR(_xll.qlIndexFixing(Index1Y,$H256,TRUE,_xll.ohTrigger(RecalcTrigger,Trigger1Y)),NA())</f>
        <v>1.3893310271072544E-2</v>
      </c>
      <c r="Q256" s="52">
        <f>IFERROR(_xll.qlIndexFixing(ONIndex1Y,I256,TRUE,_xll.ohTrigger(RecalcTrigger,Trigger1Y)),NA())</f>
        <v>8.3902134850166732E-3</v>
      </c>
    </row>
    <row r="257" spans="2:17" x14ac:dyDescent="0.2">
      <c r="B257" s="46" t="s">
        <v>20</v>
      </c>
      <c r="D257" s="49">
        <f>_xll.qlCalendarAdvance(LocalCalendar,$D256,B257,"f",FALSE)</f>
        <v>42622</v>
      </c>
      <c r="E257" s="49">
        <f>_xll.qlInterestRateIndexValueDate(IndexON,D257)</f>
        <v>42622</v>
      </c>
      <c r="F257" s="52">
        <f>IFERROR(_xll.qlIndexFixing(IndexON,D257,TRUE,_xll.ohTrigger(RecalcTrigger,TriggerON)),NA())</f>
        <v>6.6509671404446635E-3</v>
      </c>
      <c r="H257" s="49">
        <f>_xll.qlCalendarAdvance(IborCalendar,$H256,B257,"f",FALSE)</f>
        <v>42620</v>
      </c>
      <c r="I257" s="49">
        <f>_xll.qlInterestRateIndexValueDate(Index1M,$H257)</f>
        <v>42622</v>
      </c>
      <c r="J257" s="52">
        <f>IFERROR(_xll.qlIndexFixing(Index1M,$H257,TRUE,_xll.ohTrigger(RecalcTrigger,Trigger1M)),NA())</f>
        <v>7.5121122422783237E-3</v>
      </c>
      <c r="K257" s="52">
        <f>IFERROR(_xll.qlIndexFixing(ONIndex1M,I257,TRUE,_xll.ohTrigger(RecalcTrigger,Trigger1M)),NA())</f>
        <v>7.2473814926965474E-3</v>
      </c>
      <c r="L257" s="52">
        <f>IFERROR(_xll.qlIndexFixing(Index3M,H257,TRUE,_xll.ohTrigger(RecalcTrigger,Trigger3M)),NA())</f>
        <v>8.9847435885094858E-3</v>
      </c>
      <c r="M257" s="52">
        <f>IFERROR(_xll.qlIndexFixing(ONIndex3M,I257,TRUE,_xll.ohTrigger(RecalcTrigger,Trigger3M)),NA())</f>
        <v>8.1715115358527157E-3</v>
      </c>
      <c r="N257" s="52">
        <f>IFERROR(_xll.qlIndexFixing(Index6M,$H257,TRUE,_xll.ohTrigger(RecalcTrigger,Trigger6M)),NA())</f>
        <v>1.0644972197373051E-2</v>
      </c>
      <c r="O257" s="52">
        <f>IFERROR(_xll.qlIndexFixing(ONIndex6M,I257,TRUE,_xll.ohTrigger(RecalcTrigger,Trigger6M)),NA())</f>
        <v>8.8406935828810873E-3</v>
      </c>
      <c r="P257" s="52">
        <f>IFERROR(_xll.qlIndexFixing(Index1Y,$H257,TRUE,_xll.ohTrigger(RecalcTrigger,Trigger1Y)),NA())</f>
        <v>1.394448227360091E-2</v>
      </c>
      <c r="Q257" s="52">
        <f>IFERROR(_xll.qlIndexFixing(ONIndex1Y,I257,TRUE,_xll.ohTrigger(RecalcTrigger,Trigger1Y)),NA())</f>
        <v>8.3934399941298921E-3</v>
      </c>
    </row>
    <row r="258" spans="2:17" x14ac:dyDescent="0.2">
      <c r="B258" s="46" t="s">
        <v>20</v>
      </c>
      <c r="D258" s="49">
        <f>_xll.qlCalendarAdvance(LocalCalendar,$D257,B258,"f",FALSE)</f>
        <v>42625</v>
      </c>
      <c r="E258" s="49">
        <f>_xll.qlInterestRateIndexValueDate(IndexON,D258)</f>
        <v>42625</v>
      </c>
      <c r="F258" s="52">
        <f>IFERROR(_xll.qlIndexFixing(IndexON,D258,TRUE,_xll.ohTrigger(RecalcTrigger,TriggerON)),NA())</f>
        <v>6.6494274684014698E-3</v>
      </c>
      <c r="H258" s="49">
        <f>_xll.qlCalendarAdvance(IborCalendar,$H257,B258,"f",FALSE)</f>
        <v>42621</v>
      </c>
      <c r="I258" s="49">
        <f>_xll.qlInterestRateIndexValueDate(Index1M,$H258)</f>
        <v>42625</v>
      </c>
      <c r="J258" s="52">
        <f>IFERROR(_xll.qlIndexFixing(Index1M,$H258,TRUE,_xll.ohTrigger(RecalcTrigger,Trigger1M)),NA())</f>
        <v>7.548110289020471E-3</v>
      </c>
      <c r="K258" s="52">
        <f>IFERROR(_xll.qlIndexFixing(ONIndex1M,I258,TRUE,_xll.ohTrigger(RecalcTrigger,Trigger1M)),NA())</f>
        <v>7.2836227104033924E-3</v>
      </c>
      <c r="L258" s="52">
        <f>IFERROR(_xll.qlIndexFixing(Index3M,H258,TRUE,_xll.ohTrigger(RecalcTrigger,Trigger3M)),NA())</f>
        <v>9.041294222973029E-3</v>
      </c>
      <c r="M258" s="52">
        <f>IFERROR(_xll.qlIndexFixing(ONIndex3M,I258,TRUE,_xll.ohTrigger(RecalcTrigger,Trigger3M)),NA())</f>
        <v>8.205900445945602E-3</v>
      </c>
      <c r="N258" s="52">
        <f>IFERROR(_xll.qlIndexFixing(Index6M,$H258,TRUE,_xll.ohTrigger(RecalcTrigger,Trigger6M)),NA())</f>
        <v>1.071000000149263E-2</v>
      </c>
      <c r="O258" s="52">
        <f>IFERROR(_xll.qlIndexFixing(ONIndex6M,I258,TRUE,_xll.ohTrigger(RecalcTrigger,Trigger6M)),NA())</f>
        <v>8.887737742728774E-3</v>
      </c>
      <c r="P258" s="52">
        <f>IFERROR(_xll.qlIndexFixing(Index1Y,$H258,TRUE,_xll.ohTrigger(RecalcTrigger,Trigger1Y)),NA())</f>
        <v>1.4001211275655732E-2</v>
      </c>
      <c r="Q258" s="52">
        <f>IFERROR(_xll.qlIndexFixing(ONIndex1Y,I258,TRUE,_xll.ohTrigger(RecalcTrigger,Trigger1Y)),NA())</f>
        <v>8.3965437983302138E-3</v>
      </c>
    </row>
    <row r="259" spans="2:17" x14ac:dyDescent="0.2">
      <c r="B259" s="46" t="s">
        <v>20</v>
      </c>
      <c r="D259" s="49">
        <f>_xll.qlCalendarAdvance(LocalCalendar,$D258,B259,"f",FALSE)</f>
        <v>42626</v>
      </c>
      <c r="E259" s="49">
        <f>_xll.qlInterestRateIndexValueDate(IndexON,D259)</f>
        <v>42626</v>
      </c>
      <c r="F259" s="52">
        <f>IFERROR(_xll.qlIndexFixing(IndexON,D259,TRUE,_xll.ohTrigger(RecalcTrigger,TriggerON)),NA())</f>
        <v>6.647785494404701E-3</v>
      </c>
      <c r="H259" s="49">
        <f>_xll.qlCalendarAdvance(IborCalendar,$H258,B259,"f",FALSE)</f>
        <v>42622</v>
      </c>
      <c r="I259" s="49">
        <f>_xll.qlInterestRateIndexValueDate(Index1M,$H259)</f>
        <v>42626</v>
      </c>
      <c r="J259" s="52">
        <f>IFERROR(_xll.qlIndexFixing(Index1M,$H259,TRUE,_xll.ohTrigger(RecalcTrigger,Trigger1M)),NA())</f>
        <v>7.566139240019254E-3</v>
      </c>
      <c r="K259" s="52">
        <f>IFERROR(_xll.qlIndexFixing(ONIndex1M,I259,TRUE,_xll.ohTrigger(RecalcTrigger,Trigger1M)),NA())</f>
        <v>7.3018212790554315E-3</v>
      </c>
      <c r="L259" s="52">
        <f>IFERROR(_xll.qlIndexFixing(Index3M,H259,TRUE,_xll.ohTrigger(RecalcTrigger,Trigger3M)),NA())</f>
        <v>9.0602140143971228E-3</v>
      </c>
      <c r="M259" s="52">
        <f>IFERROR(_xll.qlIndexFixing(ONIndex3M,I259,TRUE,_xll.ohTrigger(RecalcTrigger,Trigger3M)),NA())</f>
        <v>8.2232217413036324E-3</v>
      </c>
      <c r="N259" s="52">
        <f>IFERROR(_xll.qlIndexFixing(Index6M,$H259,TRUE,_xll.ohTrigger(RecalcTrigger,Trigger6M)),NA())</f>
        <v>1.0719803096560688E-2</v>
      </c>
      <c r="O259" s="52">
        <f>IFERROR(_xll.qlIndexFixing(ONIndex6M,I259,TRUE,_xll.ohTrigger(RecalcTrigger,Trigger6M)),NA())</f>
        <v>8.9123776310984226E-3</v>
      </c>
      <c r="P259" s="52">
        <f>IFERROR(_xll.qlIndexFixing(Index1Y,$H259,TRUE,_xll.ohTrigger(RecalcTrigger,Trigger1Y)),NA())</f>
        <v>1.4028157930766401E-2</v>
      </c>
      <c r="Q259" s="52">
        <f>IFERROR(_xll.qlIndexFixing(ONIndex1Y,I259,TRUE,_xll.ohTrigger(RecalcTrigger,Trigger1Y)),NA())</f>
        <v>8.3990827808744228E-3</v>
      </c>
    </row>
    <row r="260" spans="2:17" x14ac:dyDescent="0.2">
      <c r="B260" s="46" t="s">
        <v>20</v>
      </c>
      <c r="D260" s="49">
        <f>_xll.qlCalendarAdvance(LocalCalendar,$D259,B260,"f",FALSE)</f>
        <v>42627</v>
      </c>
      <c r="E260" s="49">
        <f>_xll.qlInterestRateIndexValueDate(IndexON,D260)</f>
        <v>42627</v>
      </c>
      <c r="F260" s="52">
        <f>IFERROR(_xll.qlIndexFixing(IndexON,D260,TRUE,_xll.ohTrigger(RecalcTrigger,TriggerON)),NA())</f>
        <v>6.6464213793437921E-3</v>
      </c>
      <c r="H260" s="49">
        <f>_xll.qlCalendarAdvance(IborCalendar,$H259,B260,"f",FALSE)</f>
        <v>42625</v>
      </c>
      <c r="I260" s="49">
        <f>_xll.qlInterestRateIndexValueDate(Index1M,$H260)</f>
        <v>42627</v>
      </c>
      <c r="J260" s="52">
        <f>IFERROR(_xll.qlIndexFixing(Index1M,$H260,TRUE,_xll.ohTrigger(RecalcTrigger,Trigger1M)),NA())</f>
        <v>7.5841557553335548E-3</v>
      </c>
      <c r="K260" s="52">
        <f>IFERROR(_xll.qlIndexFixing(ONIndex1M,I260,TRUE,_xll.ohTrigger(RecalcTrigger,Trigger1M)),NA())</f>
        <v>7.3200073935097976E-3</v>
      </c>
      <c r="L260" s="52">
        <f>IFERROR(_xll.qlIndexFixing(Index3M,H260,TRUE,_xll.ohTrigger(RecalcTrigger,Trigger3M)),NA())</f>
        <v>9.0791688674794081E-3</v>
      </c>
      <c r="M260" s="52">
        <f>IFERROR(_xll.qlIndexFixing(ONIndex3M,I260,TRUE,_xll.ohTrigger(RecalcTrigger,Trigger3M)),NA())</f>
        <v>8.2405634983739873E-3</v>
      </c>
      <c r="N260" s="52">
        <f>IFERROR(_xll.qlIndexFixing(Index6M,$H260,TRUE,_xll.ohTrigger(RecalcTrigger,Trigger6M)),NA())</f>
        <v>1.0738598064822203E-2</v>
      </c>
      <c r="O260" s="52">
        <f>IFERROR(_xll.qlIndexFixing(ONIndex6M,I260,TRUE,_xll.ohTrigger(RecalcTrigger,Trigger6M)),NA())</f>
        <v>8.9375597641172533E-3</v>
      </c>
      <c r="P260" s="52">
        <f>IFERROR(_xll.qlIndexFixing(Index1Y,$H260,TRUE,_xll.ohTrigger(RecalcTrigger,Trigger1Y)),NA())</f>
        <v>1.4055090081858042E-2</v>
      </c>
      <c r="Q260" s="52">
        <f>IFERROR(_xll.qlIndexFixing(ONIndex1Y,I260,TRUE,_xll.ohTrigger(RecalcTrigger,Trigger1Y)),NA())</f>
        <v>8.4025629532646917E-3</v>
      </c>
    </row>
    <row r="261" spans="2:17" x14ac:dyDescent="0.2">
      <c r="B261" s="46" t="s">
        <v>20</v>
      </c>
      <c r="D261" s="49">
        <f>_xll.qlCalendarAdvance(LocalCalendar,$D260,B261,"f",FALSE)</f>
        <v>42628</v>
      </c>
      <c r="E261" s="49">
        <f>_xll.qlInterestRateIndexValueDate(IndexON,D261)</f>
        <v>42628</v>
      </c>
      <c r="F261" s="52">
        <f>IFERROR(_xll.qlIndexFixing(IndexON,D261,TRUE,_xll.ohTrigger(RecalcTrigger,TriggerON)),NA())</f>
        <v>6.645335123298679E-3</v>
      </c>
      <c r="H261" s="49">
        <f>_xll.qlCalendarAdvance(IborCalendar,$H260,B261,"f",FALSE)</f>
        <v>42626</v>
      </c>
      <c r="I261" s="49">
        <f>_xll.qlInterestRateIndexValueDate(Index1M,$H261)</f>
        <v>42628</v>
      </c>
      <c r="J261" s="52">
        <f>IFERROR(_xll.qlIndexFixing(Index1M,$H261,TRUE,_xll.ohTrigger(RecalcTrigger,Trigger1M)),NA())</f>
        <v>7.6202483494394735E-3</v>
      </c>
      <c r="K261" s="52">
        <f>IFERROR(_xll.qlIndexFixing(ONIndex1M,I261,TRUE,_xll.ohTrigger(RecalcTrigger,Trigger1M)),NA())</f>
        <v>7.3381810536865544E-3</v>
      </c>
      <c r="L261" s="52">
        <f>IFERROR(_xll.qlIndexFixing(Index3M,H261,TRUE,_xll.ohTrigger(RecalcTrigger,Trigger3M)),NA())</f>
        <v>9.0981589452376159E-3</v>
      </c>
      <c r="M261" s="52">
        <f>IFERROR(_xll.qlIndexFixing(ONIndex3M,I261,TRUE,_xll.ohTrigger(RecalcTrigger,Trigger3M)),NA())</f>
        <v>8.2579281764694201E-3</v>
      </c>
      <c r="N261" s="52">
        <f>IFERROR(_xll.qlIndexFixing(Index6M,$H261,TRUE,_xll.ohTrigger(RecalcTrigger,Trigger6M)),NA())</f>
        <v>1.0757418099709622E-2</v>
      </c>
      <c r="O261" s="52">
        <f>IFERROR(_xll.qlIndexFixing(ONIndex6M,I261,TRUE,_xll.ohTrigger(RecalcTrigger,Trigger6M)),NA())</f>
        <v>8.9632841419451381E-3</v>
      </c>
      <c r="P261" s="52">
        <f>IFERROR(_xll.qlIndexFixing(Index1Y,$H261,TRUE,_xll.ohTrigger(RecalcTrigger,Trigger1Y)),NA())</f>
        <v>1.4082005251989485E-2</v>
      </c>
      <c r="Q261" s="52">
        <f>IFERROR(_xll.qlIndexFixing(ONIndex1Y,I261,TRUE,_xll.ohTrigger(RecalcTrigger,Trigger1Y)),NA())</f>
        <v>8.4069843157408286E-3</v>
      </c>
    </row>
    <row r="262" spans="2:17" x14ac:dyDescent="0.2">
      <c r="B262" s="46" t="s">
        <v>20</v>
      </c>
      <c r="D262" s="49">
        <f>_xll.qlCalendarAdvance(LocalCalendar,$D261,B262,"f",FALSE)</f>
        <v>42629</v>
      </c>
      <c r="E262" s="49">
        <f>_xll.qlInterestRateIndexValueDate(IndexON,D262)</f>
        <v>42629</v>
      </c>
      <c r="F262" s="52">
        <f>IFERROR(_xll.qlIndexFixing(IndexON,D262,TRUE,_xll.ohTrigger(RecalcTrigger,TriggerON)),NA())</f>
        <v>6.6442114306397571E-3</v>
      </c>
      <c r="H262" s="49">
        <f>_xll.qlCalendarAdvance(IborCalendar,$H261,B262,"f",FALSE)</f>
        <v>42627</v>
      </c>
      <c r="I262" s="49">
        <f>_xll.qlInterestRateIndexValueDate(Index1M,$H262)</f>
        <v>42629</v>
      </c>
      <c r="J262" s="52">
        <f>IFERROR(_xll.qlIndexFixing(Index1M,$H262,TRUE,_xll.ohTrigger(RecalcTrigger,Trigger1M)),NA())</f>
        <v>7.6291917822670927E-3</v>
      </c>
      <c r="K262" s="52">
        <f>IFERROR(_xll.qlIndexFixing(ONIndex1M,I262,TRUE,_xll.ohTrigger(RecalcTrigger,Trigger1M)),NA())</f>
        <v>7.3746379248618155E-3</v>
      </c>
      <c r="L262" s="52">
        <f>IFERROR(_xll.qlIndexFixing(Index3M,H262,TRUE,_xll.ohTrigger(RecalcTrigger,Trigger3M)),NA())</f>
        <v>9.1171843836104806E-3</v>
      </c>
      <c r="M262" s="52">
        <f>IFERROR(_xll.qlIndexFixing(ONIndex3M,I262,TRUE,_xll.ohTrigger(RecalcTrigger,Trigger3M)),NA())</f>
        <v>8.2929610340176652E-3</v>
      </c>
      <c r="N262" s="52">
        <f>IFERROR(_xll.qlIndexFixing(Index6M,$H262,TRUE,_xll.ohTrigger(RecalcTrigger,Trigger6M)),NA())</f>
        <v>1.0776258425046141E-2</v>
      </c>
      <c r="O262" s="52">
        <f>IFERROR(_xll.qlIndexFixing(ONIndex6M,I262,TRUE,_xll.ohTrigger(RecalcTrigger,Trigger6M)),NA())</f>
        <v>9.0167662099993606E-3</v>
      </c>
      <c r="P262" s="52">
        <f>IFERROR(_xll.qlIndexFixing(Index1Y,$H262,TRUE,_xll.ohTrigger(RecalcTrigger,Trigger1Y)),NA())</f>
        <v>1.4131963696200709E-2</v>
      </c>
      <c r="Q262" s="52">
        <f>IFERROR(_xll.qlIndexFixing(ONIndex1Y,I262,TRUE,_xll.ohTrigger(RecalcTrigger,Trigger1Y)),NA())</f>
        <v>8.4191612286321771E-3</v>
      </c>
    </row>
    <row r="263" spans="2:17" x14ac:dyDescent="0.2">
      <c r="B263" s="46" t="s">
        <v>20</v>
      </c>
      <c r="D263" s="49">
        <f>_xll.qlCalendarAdvance(LocalCalendar,$D262,B263,"f",FALSE)</f>
        <v>42632</v>
      </c>
      <c r="E263" s="49">
        <f>_xll.qlInterestRateIndexValueDate(IndexON,D263)</f>
        <v>42632</v>
      </c>
      <c r="F263" s="52">
        <f>IFERROR(_xll.qlIndexFixing(IndexON,D263,TRUE,_xll.ohTrigger(RecalcTrigger,TriggerON)),NA())</f>
        <v>6.6437686891163139E-3</v>
      </c>
      <c r="H263" s="49">
        <f>_xll.qlCalendarAdvance(IborCalendar,$H262,B263,"f",FALSE)</f>
        <v>42628</v>
      </c>
      <c r="I263" s="49">
        <f>_xll.qlInterestRateIndexValueDate(Index1M,$H263)</f>
        <v>42632</v>
      </c>
      <c r="J263" s="52">
        <f>IFERROR(_xll.qlIndexFixing(Index1M,$H263,TRUE,_xll.ohTrigger(RecalcTrigger,Trigger1M)),NA())</f>
        <v>7.6740517947033737E-3</v>
      </c>
      <c r="K263" s="52">
        <f>IFERROR(_xll.qlIndexFixing(ONIndex1M,I263,TRUE,_xll.ohTrigger(RecalcTrigger,Trigger1M)),NA())</f>
        <v>7.4107511524168501E-3</v>
      </c>
      <c r="L263" s="52">
        <f>IFERROR(_xll.qlIndexFixing(Index3M,H263,TRUE,_xll.ohTrigger(RecalcTrigger,Trigger3M)),NA())</f>
        <v>9.1744730300209638E-3</v>
      </c>
      <c r="M263" s="52">
        <f>IFERROR(_xll.qlIndexFixing(ONIndex3M,I263,TRUE,_xll.ohTrigger(RecalcTrigger,Trigger3M)),NA())</f>
        <v>8.3277292242911471E-3</v>
      </c>
      <c r="N263" s="52">
        <f>IFERROR(_xll.qlIndexFixing(Index6M,$H263,TRUE,_xll.ohTrigger(RecalcTrigger,Trigger6M)),NA())</f>
        <v>1.0842218154593405E-2</v>
      </c>
      <c r="O263" s="52">
        <f>IFERROR(_xll.qlIndexFixing(ONIndex6M,I263,TRUE,_xll.ohTrigger(RecalcTrigger,Trigger6M)),NA())</f>
        <v>9.0716041039851092E-3</v>
      </c>
      <c r="P263" s="52">
        <f>IFERROR(_xll.qlIndexFixing(Index1Y,$H263,TRUE,_xll.ohTrigger(RecalcTrigger,Trigger1Y)),NA())</f>
        <v>1.4189446574795319E-2</v>
      </c>
      <c r="Q263" s="52">
        <f>IFERROR(_xll.qlIndexFixing(ONIndex1Y,I263,TRUE,_xll.ohTrigger(RecalcTrigger,Trigger1Y)),NA())</f>
        <v>8.4340816670636087E-3</v>
      </c>
    </row>
    <row r="264" spans="2:17" x14ac:dyDescent="0.2">
      <c r="B264" s="46" t="s">
        <v>20</v>
      </c>
      <c r="D264" s="49">
        <f>_xll.qlCalendarAdvance(LocalCalendar,$D263,B264,"f",FALSE)</f>
        <v>42633</v>
      </c>
      <c r="E264" s="49">
        <f>_xll.qlInterestRateIndexValueDate(IndexON,D264)</f>
        <v>42633</v>
      </c>
      <c r="F264" s="52">
        <f>IFERROR(_xll.qlIndexFixing(IndexON,D264,TRUE,_xll.ohTrigger(RecalcTrigger,TriggerON)),NA())</f>
        <v>6.6440717280702444E-3</v>
      </c>
      <c r="H264" s="49">
        <f>_xll.qlCalendarAdvance(IborCalendar,$H263,B264,"f",FALSE)</f>
        <v>42629</v>
      </c>
      <c r="I264" s="49">
        <f>_xll.qlInterestRateIndexValueDate(Index1M,$H264)</f>
        <v>42633</v>
      </c>
      <c r="J264" s="52">
        <f>IFERROR(_xll.qlIndexFixing(Index1M,$H264,TRUE,_xll.ohTrigger(RecalcTrigger,Trigger1M)),NA())</f>
        <v>7.6919936947437151E-3</v>
      </c>
      <c r="K264" s="52">
        <f>IFERROR(_xll.qlIndexFixing(ONIndex1M,I264,TRUE,_xll.ohTrigger(RecalcTrigger,Trigger1M)),NA())</f>
        <v>7.4288625415253051E-3</v>
      </c>
      <c r="L264" s="52">
        <f>IFERROR(_xll.qlIndexFixing(Index3M,H264,TRUE,_xll.ohTrigger(RecalcTrigger,Trigger3M)),NA())</f>
        <v>9.1936400242887458E-3</v>
      </c>
      <c r="M264" s="52">
        <f>IFERROR(_xll.qlIndexFixing(ONIndex3M,I264,TRUE,_xll.ohTrigger(RecalcTrigger,Trigger3M)),NA())</f>
        <v>8.3452675294193313E-3</v>
      </c>
      <c r="N264" s="52">
        <f>IFERROR(_xll.qlIndexFixing(Index6M,$H264,TRUE,_xll.ohTrigger(RecalcTrigger,Trigger6M)),NA())</f>
        <v>1.0851727101074177E-2</v>
      </c>
      <c r="O264" s="52">
        <f>IFERROR(_xll.qlIndexFixing(ONIndex6M,I264,TRUE,_xll.ohTrigger(RecalcTrigger,Trigger6M)),NA())</f>
        <v>9.1000397077767303E-3</v>
      </c>
      <c r="P264" s="52">
        <f>IFERROR(_xll.qlIndexFixing(Index1Y,$H264,TRUE,_xll.ohTrigger(RecalcTrigger,Trigger1Y)),NA())</f>
        <v>1.4216239676722886E-2</v>
      </c>
      <c r="Q264" s="52">
        <f>IFERROR(_xll.qlIndexFixing(ONIndex1Y,I264,TRUE,_xll.ohTrigger(RecalcTrigger,Trigger1Y)),NA())</f>
        <v>8.4432089805286381E-3</v>
      </c>
    </row>
    <row r="265" spans="2:17" x14ac:dyDescent="0.2">
      <c r="B265" s="46" t="s">
        <v>20</v>
      </c>
      <c r="D265" s="49">
        <f>_xll.qlCalendarAdvance(LocalCalendar,$D264,B265,"f",FALSE)</f>
        <v>42634</v>
      </c>
      <c r="E265" s="49">
        <f>_xll.qlInterestRateIndexValueDate(IndexON,D265)</f>
        <v>42634</v>
      </c>
      <c r="F265" s="52">
        <f>IFERROR(_xll.qlIndexFixing(IndexON,D265,TRUE,_xll.ohTrigger(RecalcTrigger,TriggerON)),NA())</f>
        <v>6.6446526259600347E-3</v>
      </c>
      <c r="H265" s="49">
        <f>_xll.qlCalendarAdvance(IborCalendar,$H264,B265,"f",FALSE)</f>
        <v>42632</v>
      </c>
      <c r="I265" s="49">
        <f>_xll.qlInterestRateIndexValueDate(Index1M,$H265)</f>
        <v>42634</v>
      </c>
      <c r="J265" s="52">
        <f>IFERROR(_xll.qlIndexFixing(Index1M,$H265,TRUE,_xll.ohTrigger(RecalcTrigger,Trigger1M)),NA())</f>
        <v>7.7099231587132167E-3</v>
      </c>
      <c r="K265" s="52">
        <f>IFERROR(_xll.qlIndexFixing(ONIndex1M,I265,TRUE,_xll.ohTrigger(RecalcTrigger,Trigger1M)),NA())</f>
        <v>7.4469614763561509E-3</v>
      </c>
      <c r="L265" s="52">
        <f>IFERROR(_xll.qlIndexFixing(Index3M,H265,TRUE,_xll.ohTrigger(RecalcTrigger,Trigger3M)),NA())</f>
        <v>9.212842408809015E-3</v>
      </c>
      <c r="M265" s="52">
        <f>IFERROR(_xll.qlIndexFixing(ONIndex3M,I265,TRUE,_xll.ohTrigger(RecalcTrigger,Trigger3M)),NA())</f>
        <v>8.3628410517366802E-3</v>
      </c>
      <c r="N265" s="52">
        <f>IFERROR(_xll.qlIndexFixing(Index6M,$H265,TRUE,_xll.ohTrigger(RecalcTrigger,Trigger6M)),NA())</f>
        <v>1.087059722972278E-2</v>
      </c>
      <c r="O265" s="52">
        <f>IFERROR(_xll.qlIndexFixing(ONIndex6M,I265,TRUE,_xll.ohTrigger(RecalcTrigger,Trigger6M)),NA())</f>
        <v>9.1290175570168941E-3</v>
      </c>
      <c r="P265" s="52">
        <f>IFERROR(_xll.qlIndexFixing(Index1Y,$H265,TRUE,_xll.ohTrigger(RecalcTrigger,Trigger1Y)),NA())</f>
        <v>1.4243000930480545E-2</v>
      </c>
      <c r="Q265" s="52">
        <f>IFERROR(_xll.qlIndexFixing(ONIndex1Y,I265,TRUE,_xll.ohTrigger(RecalcTrigger,Trigger1Y)),NA())</f>
        <v>8.4532774843193437E-3</v>
      </c>
    </row>
    <row r="266" spans="2:17" x14ac:dyDescent="0.2">
      <c r="B266" s="46" t="s">
        <v>20</v>
      </c>
      <c r="D266" s="49">
        <f>_xll.qlCalendarAdvance(LocalCalendar,$D265,B266,"f",FALSE)</f>
        <v>42635</v>
      </c>
      <c r="E266" s="49">
        <f>_xll.qlInterestRateIndexValueDate(IndexON,D266)</f>
        <v>42635</v>
      </c>
      <c r="F266" s="52">
        <f>IFERROR(_xll.qlIndexFixing(IndexON,D266,TRUE,_xll.ohTrigger(RecalcTrigger,TriggerON)),NA())</f>
        <v>6.6455113828656209E-3</v>
      </c>
      <c r="H266" s="49">
        <f>_xll.qlCalendarAdvance(IborCalendar,$H265,B266,"f",FALSE)</f>
        <v>42633</v>
      </c>
      <c r="I266" s="49">
        <f>_xll.qlInterestRateIndexValueDate(Index1M,$H266)</f>
        <v>42635</v>
      </c>
      <c r="J266" s="52">
        <f>IFERROR(_xll.qlIndexFixing(Index1M,$H266,TRUE,_xll.ohTrigger(RecalcTrigger,Trigger1M)),NA())</f>
        <v>7.7458470073335506E-3</v>
      </c>
      <c r="K266" s="52">
        <f>IFERROR(_xll.qlIndexFixing(ONIndex1M,I266,TRUE,_xll.ohTrigger(RecalcTrigger,Trigger1M)),NA())</f>
        <v>7.4650479570692596E-3</v>
      </c>
      <c r="L266" s="52">
        <f>IFERROR(_xll.qlIndexFixing(Index3M,H266,TRUE,_xll.ohTrigger(RecalcTrigger,Trigger3M)),NA())</f>
        <v>9.2320800342243232E-3</v>
      </c>
      <c r="M266" s="52">
        <f>IFERROR(_xll.qlIndexFixing(ONIndex3M,I266,TRUE,_xll.ohTrigger(RecalcTrigger,Trigger3M)),NA())</f>
        <v>8.3804497914030662E-3</v>
      </c>
      <c r="N266" s="52">
        <f>IFERROR(_xll.qlIndexFixing(Index6M,$H266,TRUE,_xll.ohTrigger(RecalcTrigger,Trigger6M)),NA())</f>
        <v>1.0889458987985892E-2</v>
      </c>
      <c r="O266" s="52">
        <f>IFERROR(_xll.qlIndexFixing(ONIndex6M,I266,TRUE,_xll.ohTrigger(RecalcTrigger,Trigger6M)),NA())</f>
        <v>9.1585376520253448E-3</v>
      </c>
      <c r="P266" s="52">
        <f>IFERROR(_xll.qlIndexFixing(Index1Y,$H266,TRUE,_xll.ohTrigger(RecalcTrigger,Trigger1Y)),NA())</f>
        <v>1.4269727857279394E-2</v>
      </c>
      <c r="Q266" s="52">
        <f>IFERROR(_xll.qlIndexFixing(ONIndex1Y,I266,TRUE,_xll.ohTrigger(RecalcTrigger,Trigger1Y)),NA())</f>
        <v>8.4642871785156615E-3</v>
      </c>
    </row>
    <row r="267" spans="2:17" x14ac:dyDescent="0.2">
      <c r="B267" s="46" t="s">
        <v>20</v>
      </c>
      <c r="D267" s="49">
        <f>_xll.qlCalendarAdvance(LocalCalendar,$D266,B267,"f",FALSE)</f>
        <v>42636</v>
      </c>
      <c r="E267" s="49">
        <f>_xll.qlInterestRateIndexValueDate(IndexON,D267)</f>
        <v>42636</v>
      </c>
      <c r="F267" s="52">
        <f>IFERROR(_xll.qlIndexFixing(IndexON,D267,TRUE,_xll.ohTrigger(RecalcTrigger,TriggerON)),NA())</f>
        <v>6.648277866228014E-3</v>
      </c>
      <c r="H267" s="49">
        <f>_xll.qlCalendarAdvance(IborCalendar,$H266,B267,"f",FALSE)</f>
        <v>42634</v>
      </c>
      <c r="I267" s="49">
        <f>_xll.qlInterestRateIndexValueDate(Index1M,$H267)</f>
        <v>42636</v>
      </c>
      <c r="J267" s="52">
        <f>IFERROR(_xll.qlIndexFixing(Index1M,$H267,TRUE,_xll.ohTrigger(RecalcTrigger,Trigger1M)),NA())</f>
        <v>7.7547442369424995E-3</v>
      </c>
      <c r="K267" s="52">
        <f>IFERROR(_xll.qlIndexFixing(ONIndex1M,I267,TRUE,_xll.ohTrigger(RecalcTrigger,Trigger1M)),NA())</f>
        <v>7.5013357041697759E-3</v>
      </c>
      <c r="L267" s="52">
        <f>IFERROR(_xll.qlIndexFixing(Index3M,H267,TRUE,_xll.ohTrigger(RecalcTrigger,Trigger3M)),NA())</f>
        <v>9.251352151690163E-3</v>
      </c>
      <c r="M267" s="52">
        <f>IFERROR(_xll.qlIndexFixing(ONIndex3M,I267,TRUE,_xll.ohTrigger(RecalcTrigger,Trigger3M)),NA())</f>
        <v>8.4159814001250055E-3</v>
      </c>
      <c r="N267" s="52">
        <f>IFERROR(_xll.qlIndexFixing(Index6M,$H267,TRUE,_xll.ohTrigger(RecalcTrigger,Trigger6M)),NA())</f>
        <v>1.0908307598427166E-2</v>
      </c>
      <c r="O267" s="52">
        <f>IFERROR(_xll.qlIndexFixing(ONIndex6M,I267,TRUE,_xll.ohTrigger(RecalcTrigger,Trigger6M)),NA())</f>
        <v>9.2196214324591352E-3</v>
      </c>
      <c r="P267" s="52">
        <f>IFERROR(_xll.qlIndexFixing(Index1Y,$H267,TRUE,_xll.ohTrigger(RecalcTrigger,Trigger1Y)),NA())</f>
        <v>1.4318378276496855E-2</v>
      </c>
      <c r="Q267" s="52">
        <f>IFERROR(_xll.qlIndexFixing(ONIndex1Y,I267,TRUE,_xll.ohTrigger(RecalcTrigger,Trigger1Y)),NA())</f>
        <v>8.4896440666781814E-3</v>
      </c>
    </row>
    <row r="268" spans="2:17" x14ac:dyDescent="0.2">
      <c r="B268" s="46" t="s">
        <v>20</v>
      </c>
      <c r="D268" s="49">
        <f>_xll.qlCalendarAdvance(LocalCalendar,$D267,B268,"f",FALSE)</f>
        <v>42639</v>
      </c>
      <c r="E268" s="49">
        <f>_xll.qlInterestRateIndexValueDate(IndexON,D268)</f>
        <v>42639</v>
      </c>
      <c r="F268" s="52">
        <f>IFERROR(_xll.qlIndexFixing(IndexON,D268,TRUE,_xll.ohTrigger(RecalcTrigger,TriggerON)),NA())</f>
        <v>6.6517250004860529E-3</v>
      </c>
      <c r="H268" s="49">
        <f>_xll.qlCalendarAdvance(IborCalendar,$H267,B268,"f",FALSE)</f>
        <v>42635</v>
      </c>
      <c r="I268" s="49">
        <f>_xll.qlInterestRateIndexValueDate(Index1M,$H268)</f>
        <v>42639</v>
      </c>
      <c r="J268" s="52">
        <f>IFERROR(_xll.qlIndexFixing(Index1M,$H268,TRUE,_xll.ohTrigger(RecalcTrigger,Trigger1M)),NA())</f>
        <v>7.79938393547841E-3</v>
      </c>
      <c r="K268" s="52">
        <f>IFERROR(_xll.qlIndexFixing(ONIndex1M,I268,TRUE,_xll.ohTrigger(RecalcTrigger,Trigger1M)),NA())</f>
        <v>7.5372693373054744E-3</v>
      </c>
      <c r="L268" s="52">
        <f>IFERROR(_xll.qlIndexFixing(Index3M,H268,TRUE,_xll.ohTrigger(RecalcTrigger,Trigger3M)),NA())</f>
        <v>9.3295324645343986E-3</v>
      </c>
      <c r="M268" s="52">
        <f>IFERROR(_xll.qlIndexFixing(ONIndex3M,I268,TRUE,_xll.ohTrigger(RecalcTrigger,Trigger3M)),NA())</f>
        <v>8.4512369226796835E-3</v>
      </c>
      <c r="N268" s="52">
        <f>IFERROR(_xll.qlIndexFixing(Index6M,$H268,TRUE,_xll.ohTrigger(RecalcTrigger,Trigger6M)),NA())</f>
        <v>1.0974408101495484E-2</v>
      </c>
      <c r="O268" s="52">
        <f>IFERROR(_xll.qlIndexFixing(ONIndex6M,I268,TRUE,_xll.ohTrigger(RecalcTrigger,Trigger6M)),NA())</f>
        <v>9.2820404916604815E-3</v>
      </c>
      <c r="P268" s="52">
        <f>IFERROR(_xll.qlIndexFixing(Index1Y,$H268,TRUE,_xll.ohTrigger(RecalcTrigger,Trigger1Y)),NA())</f>
        <v>1.4376242709971669E-2</v>
      </c>
      <c r="Q268" s="52">
        <f>IFERROR(_xll.qlIndexFixing(ONIndex1Y,I268,TRUE,_xll.ohTrigger(RecalcTrigger,Trigger1Y)),NA())</f>
        <v>8.517737861835073E-3</v>
      </c>
    </row>
    <row r="269" spans="2:17" x14ac:dyDescent="0.2">
      <c r="B269" s="46" t="s">
        <v>20</v>
      </c>
      <c r="D269" s="49">
        <f>_xll.qlCalendarAdvance(LocalCalendar,$D268,B269,"f",FALSE)</f>
        <v>42640</v>
      </c>
      <c r="E269" s="49">
        <f>_xll.qlInterestRateIndexValueDate(IndexON,D269)</f>
        <v>42640</v>
      </c>
      <c r="F269" s="52">
        <f>IFERROR(_xll.qlIndexFixing(IndexON,D269,TRUE,_xll.ohTrigger(RecalcTrigger,TriggerON)),NA())</f>
        <v>6.6539730523906826E-3</v>
      </c>
      <c r="H269" s="49">
        <f>_xll.qlCalendarAdvance(IborCalendar,$H268,B269,"f",FALSE)</f>
        <v>42636</v>
      </c>
      <c r="I269" s="49">
        <f>_xll.qlInterestRateIndexValueDate(Index1M,$H269)</f>
        <v>42640</v>
      </c>
      <c r="J269" s="52">
        <f>IFERROR(_xll.qlIndexFixing(Index1M,$H269,TRUE,_xll.ohTrigger(RecalcTrigger,Trigger1M)),NA())</f>
        <v>7.8172387818291611E-3</v>
      </c>
      <c r="K269" s="52">
        <f>IFERROR(_xll.qlIndexFixing(ONIndex1M,I269,TRUE,_xll.ohTrigger(RecalcTrigger,Trigger1M)),NA())</f>
        <v>7.5552935467904092E-3</v>
      </c>
      <c r="L269" s="52">
        <f>IFERROR(_xll.qlIndexFixing(Index3M,H269,TRUE,_xll.ohTrigger(RecalcTrigger,Trigger3M)),NA())</f>
        <v>9.3388599193242414E-3</v>
      </c>
      <c r="M269" s="52">
        <f>IFERROR(_xll.qlIndexFixing(ONIndex3M,I269,TRUE,_xll.ohTrigger(RecalcTrigger,Trigger3M)),NA())</f>
        <v>8.4690217487715103E-3</v>
      </c>
      <c r="N269" s="52">
        <f>IFERROR(_xll.qlIndexFixing(Index6M,$H269,TRUE,_xll.ohTrigger(RecalcTrigger,Trigger6M)),NA())</f>
        <v>1.0983475006954534E-2</v>
      </c>
      <c r="O269" s="52">
        <f>IFERROR(_xll.qlIndexFixing(ONIndex6M,I269,TRUE,_xll.ohTrigger(RecalcTrigger,Trigger6M)),NA())</f>
        <v>9.3142718171090877E-3</v>
      </c>
      <c r="P269" s="52">
        <f>IFERROR(_xll.qlIndexFixing(Index1Y,$H269,TRUE,_xll.ohTrigger(RecalcTrigger,Trigger1Y)),NA())</f>
        <v>1.4402760811023907E-2</v>
      </c>
      <c r="Q269" s="52">
        <f>IFERROR(_xll.qlIndexFixing(ONIndex1Y,I269,TRUE,_xll.ohTrigger(RecalcTrigger,Trigger1Y)),NA())</f>
        <v>8.5334535097381092E-3</v>
      </c>
    </row>
    <row r="270" spans="2:17" x14ac:dyDescent="0.2">
      <c r="B270" s="46" t="s">
        <v>20</v>
      </c>
      <c r="D270" s="49">
        <f>_xll.qlCalendarAdvance(LocalCalendar,$D269,B270,"f",FALSE)</f>
        <v>42641</v>
      </c>
      <c r="E270" s="49">
        <f>_xll.qlInterestRateIndexValueDate(IndexON,D270)</f>
        <v>42641</v>
      </c>
      <c r="F270" s="52">
        <f>IFERROR(_xll.qlIndexFixing(IndexON,D270,TRUE,_xll.ohTrigger(RecalcTrigger,TriggerON)),NA())</f>
        <v>6.6564989633910443E-3</v>
      </c>
      <c r="H270" s="49">
        <f>_xll.qlCalendarAdvance(IborCalendar,$H269,B270,"f",FALSE)</f>
        <v>42639</v>
      </c>
      <c r="I270" s="49">
        <f>_xll.qlInterestRateIndexValueDate(Index1M,$H270)</f>
        <v>42641</v>
      </c>
      <c r="J270" s="52">
        <f>IFERROR(_xll.qlIndexFixing(Index1M,$H270,TRUE,_xll.ohTrigger(RecalcTrigger,Trigger1M)),NA())</f>
        <v>7.8350811917147212E-3</v>
      </c>
      <c r="K270" s="52">
        <f>IFERROR(_xll.qlIndexFixing(ONIndex1M,I270,TRUE,_xll.ohTrigger(RecalcTrigger,Trigger1M)),NA())</f>
        <v>7.5733053020776708E-3</v>
      </c>
      <c r="L270" s="52">
        <f>IFERROR(_xll.qlIndexFixing(Index3M,H270,TRUE,_xll.ohTrigger(RecalcTrigger,Trigger3M)),NA())</f>
        <v>9.3481986636008204E-3</v>
      </c>
      <c r="M270" s="52">
        <f>IFERROR(_xll.qlIndexFixing(ONIndex3M,I270,TRUE,_xll.ohTrigger(RecalcTrigger,Trigger3M)),NA())</f>
        <v>8.4868417921324379E-3</v>
      </c>
      <c r="N270" s="52">
        <f>IFERROR(_xll.qlIndexFixing(Index6M,$H270,TRUE,_xll.ohTrigger(RecalcTrigger,Trigger6M)),NA())</f>
        <v>1.1002186210457385E-2</v>
      </c>
      <c r="O270" s="52">
        <f>IFERROR(_xll.qlIndexFixing(ONIndex6M,I270,TRUE,_xll.ohTrigger(RecalcTrigger,Trigger6M)),NA())</f>
        <v>9.3470453891253413E-3</v>
      </c>
      <c r="P270" s="52">
        <f>IFERROR(_xll.qlIndexFixing(Index1Y,$H270,TRUE,_xll.ohTrigger(RecalcTrigger,Trigger1Y)),NA())</f>
        <v>1.442922970692857E-2</v>
      </c>
      <c r="Q270" s="52">
        <f>IFERROR(_xll.qlIndexFixing(ONIndex1Y,I270,TRUE,_xll.ohTrigger(RecalcTrigger,Trigger1Y)),NA())</f>
        <v>8.5501103488461183E-3</v>
      </c>
    </row>
    <row r="271" spans="2:17" x14ac:dyDescent="0.2">
      <c r="B271" s="46" t="s">
        <v>20</v>
      </c>
      <c r="D271" s="49">
        <f>_xll.qlCalendarAdvance(LocalCalendar,$D270,B271,"f",FALSE)</f>
        <v>42642</v>
      </c>
      <c r="E271" s="49">
        <f>_xll.qlInterestRateIndexValueDate(IndexON,D271)</f>
        <v>42642</v>
      </c>
      <c r="F271" s="52">
        <f>IFERROR(_xll.qlIndexFixing(IndexON,D271,TRUE,_xll.ohTrigger(RecalcTrigger,TriggerON)),NA())</f>
        <v>6.6593027332473298E-3</v>
      </c>
      <c r="H271" s="49">
        <f>_xll.qlCalendarAdvance(IborCalendar,$H270,B271,"f",FALSE)</f>
        <v>42640</v>
      </c>
      <c r="I271" s="49">
        <f>_xll.qlInterestRateIndexValueDate(Index1M,$H271)</f>
        <v>42642</v>
      </c>
      <c r="J271" s="52">
        <f>IFERROR(_xll.qlIndexFixing(Index1M,$H271,TRUE,_xll.ohTrigger(RecalcTrigger,Trigger1M)),NA())</f>
        <v>7.8708363503365852E-3</v>
      </c>
      <c r="K271" s="52">
        <f>IFERROR(_xll.qlIndexFixing(ONIndex1M,I271,TRUE,_xll.ohTrigger(RecalcTrigger,Trigger1M)),NA())</f>
        <v>7.5913046030873232E-3</v>
      </c>
      <c r="L271" s="52">
        <f>IFERROR(_xll.qlIndexFixing(Index3M,H271,TRUE,_xll.ohTrigger(RecalcTrigger,Trigger3M)),NA())</f>
        <v>9.367658859432729E-3</v>
      </c>
      <c r="M271" s="52">
        <f>IFERROR(_xll.qlIndexFixing(ONIndex3M,I271,TRUE,_xll.ohTrigger(RecalcTrigger,Trigger3M)),NA())</f>
        <v>8.5046970528424026E-3</v>
      </c>
      <c r="N271" s="52">
        <f>IFERROR(_xll.qlIndexFixing(Index6M,$H271,TRUE,_xll.ohTrigger(RecalcTrigger,Trigger6M)),NA())</f>
        <v>1.1020855597758904E-2</v>
      </c>
      <c r="O271" s="52">
        <f>IFERROR(_xll.qlIndexFixing(ONIndex6M,I271,TRUE,_xll.ohTrigger(RecalcTrigger,Trigger6M)),NA())</f>
        <v>9.3803612077891785E-3</v>
      </c>
      <c r="P271" s="52">
        <f>IFERROR(_xll.qlIndexFixing(Index1Y,$H271,TRUE,_xll.ohTrigger(RecalcTrigger,Trigger1Y)),NA())</f>
        <v>1.4455646917088016E-2</v>
      </c>
      <c r="Q271" s="52">
        <f>IFERROR(_xll.qlIndexFixing(ONIndex1Y,I271,TRUE,_xll.ohTrigger(RecalcTrigger,Trigger1Y)),NA())</f>
        <v>8.5677083789992281E-3</v>
      </c>
    </row>
    <row r="272" spans="2:17" x14ac:dyDescent="0.2">
      <c r="B272" s="46" t="s">
        <v>20</v>
      </c>
      <c r="D272" s="49">
        <f>_xll.qlCalendarAdvance(LocalCalendar,$D271,B272,"f",FALSE)</f>
        <v>42643</v>
      </c>
      <c r="E272" s="49">
        <f>_xll.qlInterestRateIndexValueDate(IndexON,D272)</f>
        <v>42643</v>
      </c>
      <c r="F272" s="52">
        <f>IFERROR(_xll.qlIndexFixing(IndexON,D272,TRUE,_xll.ohTrigger(RecalcTrigger,TriggerON)),NA())</f>
        <v>6.6659598967344635E-3</v>
      </c>
      <c r="H272" s="49">
        <f>_xll.qlCalendarAdvance(IborCalendar,$H271,B272,"f",FALSE)</f>
        <v>42641</v>
      </c>
      <c r="I272" s="49">
        <f>_xll.qlInterestRateIndexValueDate(Index1M,$H272)</f>
        <v>42643</v>
      </c>
      <c r="J272" s="52">
        <f>IFERROR(_xll.qlIndexFixing(Index1M,$H272,TRUE,_xll.ohTrigger(RecalcTrigger,Trigger1M)),NA())</f>
        <v>7.8796873448461566E-3</v>
      </c>
      <c r="K272" s="52">
        <f>IFERROR(_xll.qlIndexFixing(ONIndex1M,I272,TRUE,_xll.ohTrigger(RecalcTrigger,Trigger1M)),NA())</f>
        <v>7.6274232892625804E-3</v>
      </c>
      <c r="L272" s="52">
        <f>IFERROR(_xll.qlIndexFixing(Index3M,H272,TRUE,_xll.ohTrigger(RecalcTrigger,Trigger3M)),NA())</f>
        <v>9.3871472558467277E-3</v>
      </c>
      <c r="M272" s="52">
        <f>IFERROR(_xll.qlIndexFixing(ONIndex3M,I272,TRUE,_xll.ohTrigger(RecalcTrigger,Trigger3M)),NA())</f>
        <v>8.5407275791915538E-3</v>
      </c>
      <c r="N272" s="52">
        <f>IFERROR(_xll.qlIndexFixing(Index6M,$H272,TRUE,_xll.ohTrigger(RecalcTrigger,Trigger6M)),NA())</f>
        <v>1.1049305358801513E-2</v>
      </c>
      <c r="O272" s="52">
        <f>IFERROR(_xll.qlIndexFixing(ONIndex6M,I272,TRUE,_xll.ohTrigger(RecalcTrigger,Trigger6M)),NA())</f>
        <v>9.4490483354014998E-3</v>
      </c>
      <c r="P272" s="52">
        <f>IFERROR(_xll.qlIndexFixing(Index1Y,$H272,TRUE,_xll.ohTrigger(RecalcTrigger,Trigger1Y)),NA())</f>
        <v>1.4471478162954998E-2</v>
      </c>
      <c r="Q272" s="52">
        <f>IFERROR(_xll.qlIndexFixing(ONIndex1Y,I272,TRUE,_xll.ohTrigger(RecalcTrigger,Trigger1Y)),NA())</f>
        <v>8.6062474786441356E-3</v>
      </c>
    </row>
    <row r="273" spans="2:17" x14ac:dyDescent="0.2">
      <c r="B273" s="46" t="s">
        <v>20</v>
      </c>
      <c r="D273" s="49">
        <f>_xll.qlCalendarAdvance(LocalCalendar,$D272,B273,"f",FALSE)</f>
        <v>42646</v>
      </c>
      <c r="E273" s="49">
        <f>_xll.qlInterestRateIndexValueDate(IndexON,D273)</f>
        <v>42646</v>
      </c>
      <c r="F273" s="52">
        <f>IFERROR(_xll.qlIndexFixing(IndexON,D273,TRUE,_xll.ohTrigger(RecalcTrigger,TriggerON)),NA())</f>
        <v>6.6732964033899833E-3</v>
      </c>
      <c r="H273" s="49">
        <f>_xll.qlCalendarAdvance(IborCalendar,$H272,B273,"f",FALSE)</f>
        <v>42642</v>
      </c>
      <c r="I273" s="49">
        <f>_xll.qlInterestRateIndexValueDate(Index1M,$H273)</f>
        <v>42646</v>
      </c>
      <c r="J273" s="52">
        <f>IFERROR(_xll.qlIndexFixing(Index1M,$H273,TRUE,_xll.ohTrigger(RecalcTrigger,Trigger1M)),NA())</f>
        <v>7.933047851481384E-3</v>
      </c>
      <c r="K273" s="52">
        <f>IFERROR(_xll.qlIndexFixing(ONIndex1M,I273,TRUE,_xll.ohTrigger(RecalcTrigger,Trigger1M)),NA())</f>
        <v>7.663177264589649E-3</v>
      </c>
      <c r="L273" s="52">
        <f>IFERROR(_xll.qlIndexFixing(Index3M,H273,TRUE,_xll.ohTrigger(RecalcTrigger,Trigger3M)),NA())</f>
        <v>9.455926019570059E-3</v>
      </c>
      <c r="M273" s="52">
        <f>IFERROR(_xll.qlIndexFixing(ONIndex3M,I273,TRUE,_xll.ohTrigger(RecalcTrigger,Trigger3M)),NA())</f>
        <v>8.576470268693015E-3</v>
      </c>
      <c r="N273" s="52">
        <f>IFERROR(_xll.qlIndexFixing(Index6M,$H273,TRUE,_xll.ohTrigger(RecalcTrigger,Trigger6M)),NA())</f>
        <v>1.1104940049369821E-2</v>
      </c>
      <c r="O273" s="52">
        <f>IFERROR(_xll.qlIndexFixing(ONIndex6M,I273,TRUE,_xll.ohTrigger(RecalcTrigger,Trigger6M)),NA())</f>
        <v>9.5190469522776766E-3</v>
      </c>
      <c r="P273" s="52">
        <f>IFERROR(_xll.qlIndexFixing(Index1Y,$H273,TRUE,_xll.ohTrigger(RecalcTrigger,Trigger1Y)),NA())</f>
        <v>1.4560749279479788E-2</v>
      </c>
      <c r="Q273" s="52">
        <f>IFERROR(_xll.qlIndexFixing(ONIndex1Y,I273,TRUE,_xll.ohTrigger(RecalcTrigger,Trigger1Y)),NA())</f>
        <v>8.6475124147789018E-3</v>
      </c>
    </row>
    <row r="274" spans="2:17" x14ac:dyDescent="0.2">
      <c r="B274" s="46" t="s">
        <v>20</v>
      </c>
      <c r="D274" s="49">
        <f>_xll.qlCalendarAdvance(LocalCalendar,$D273,B274,"f",FALSE)</f>
        <v>42647</v>
      </c>
      <c r="E274" s="49">
        <f>_xll.qlInterestRateIndexValueDate(IndexON,D274)</f>
        <v>42647</v>
      </c>
      <c r="F274" s="52">
        <f>IFERROR(_xll.qlIndexFixing(IndexON,D274,TRUE,_xll.ohTrigger(RecalcTrigger,TriggerON)),NA())</f>
        <v>6.6774894685650565E-3</v>
      </c>
      <c r="H274" s="49">
        <f>_xll.qlCalendarAdvance(IborCalendar,$H273,B274,"f",FALSE)</f>
        <v>42643</v>
      </c>
      <c r="I274" s="49">
        <f>_xll.qlInterestRateIndexValueDate(Index1M,$H274)</f>
        <v>42647</v>
      </c>
      <c r="J274" s="52">
        <f>IFERROR(_xll.qlIndexFixing(Index1M,$H274,TRUE,_xll.ohTrigger(RecalcTrigger,Trigger1M)),NA())</f>
        <v>7.9508098146564895E-3</v>
      </c>
      <c r="K274" s="52">
        <f>IFERROR(_xll.qlIndexFixing(ONIndex1M,I274,TRUE,_xll.ohTrigger(RecalcTrigger,Trigger1M)),NA())</f>
        <v>7.6811142942911914E-3</v>
      </c>
      <c r="L274" s="52">
        <f>IFERROR(_xll.qlIndexFixing(Index3M,H274,TRUE,_xll.ohTrigger(RecalcTrigger,Trigger3M)),NA())</f>
        <v>9.4755256443957853E-3</v>
      </c>
      <c r="M274" s="52">
        <f>IFERROR(_xll.qlIndexFixing(ONIndex3M,I274,TRUE,_xll.ohTrigger(RecalcTrigger,Trigger3M)),NA())</f>
        <v>8.5945016159083565E-3</v>
      </c>
      <c r="N274" s="52">
        <f>IFERROR(_xll.qlIndexFixing(Index6M,$H274,TRUE,_xll.ohTrigger(RecalcTrigger,Trigger6M)),NA())</f>
        <v>1.1123357072384153E-2</v>
      </c>
      <c r="O274" s="52">
        <f>IFERROR(_xll.qlIndexFixing(ONIndex6M,I274,TRUE,_xll.ohTrigger(RecalcTrigger,Trigger6M)),NA())</f>
        <v>9.555074006577513E-3</v>
      </c>
      <c r="P274" s="52">
        <f>IFERROR(_xll.qlIndexFixing(Index1Y,$H274,TRUE,_xll.ohTrigger(RecalcTrigger,Trigger1Y)),NA())</f>
        <v>1.4586870843123087E-2</v>
      </c>
      <c r="Q274" s="52">
        <f>IFERROR(_xll.qlIndexFixing(ONIndex1Y,I274,TRUE,_xll.ohTrigger(RecalcTrigger,Trigger1Y)),NA())</f>
        <v>8.6698164032750213E-3</v>
      </c>
    </row>
    <row r="275" spans="2:17" x14ac:dyDescent="0.2">
      <c r="B275" s="46" t="s">
        <v>20</v>
      </c>
      <c r="D275" s="49">
        <f>_xll.qlCalendarAdvance(LocalCalendar,$D274,B275,"f",FALSE)</f>
        <v>42648</v>
      </c>
      <c r="E275" s="49">
        <f>_xll.qlInterestRateIndexValueDate(IndexON,D275)</f>
        <v>42648</v>
      </c>
      <c r="F275" s="52">
        <f>IFERROR(_xll.qlIndexFixing(IndexON,D275,TRUE,_xll.ohTrigger(RecalcTrigger,TriggerON)),NA())</f>
        <v>6.6819603928358617E-3</v>
      </c>
      <c r="H275" s="49">
        <f>_xll.qlCalendarAdvance(IborCalendar,$H274,B275,"f",FALSE)</f>
        <v>42646</v>
      </c>
      <c r="I275" s="49">
        <f>_xll.qlInterestRateIndexValueDate(Index1M,$H275)</f>
        <v>42648</v>
      </c>
      <c r="J275" s="52">
        <f>IFERROR(_xll.qlIndexFixing(Index1M,$H275,TRUE,_xll.ohTrigger(RecalcTrigger,Trigger1M)),NA())</f>
        <v>7.9864070887274031E-3</v>
      </c>
      <c r="K275" s="52">
        <f>IFERROR(_xll.qlIndexFixing(ONIndex1M,I275,TRUE,_xll.ohTrigger(RecalcTrigger,Trigger1M)),NA())</f>
        <v>7.6990388697950607E-3</v>
      </c>
      <c r="L275" s="52">
        <f>IFERROR(_xll.qlIndexFixing(Index3M,H275,TRUE,_xll.ohTrigger(RecalcTrigger,Trigger3M)),NA())</f>
        <v>9.4951482147478602E-3</v>
      </c>
      <c r="M275" s="52">
        <f>IFERROR(_xll.qlIndexFixing(ONIndex3M,I275,TRUE,_xll.ohTrigger(RecalcTrigger,Trigger3M)),NA())</f>
        <v>8.612568180552671E-3</v>
      </c>
      <c r="N275" s="52">
        <f>IFERROR(_xll.qlIndexFixing(Index6M,$H275,TRUE,_xll.ohTrigger(RecalcTrigger,Trigger6M)),NA())</f>
        <v>1.1141702236092725E-2</v>
      </c>
      <c r="O275" s="52">
        <f>IFERROR(_xll.qlIndexFixing(ONIndex6M,I275,TRUE,_xll.ohTrigger(RecalcTrigger,Trigger6M)),NA())</f>
        <v>9.5916433085641017E-3</v>
      </c>
      <c r="P275" s="52">
        <f>IFERROR(_xll.qlIndexFixing(Index1Y,$H275,TRUE,_xll.ohTrigger(RecalcTrigger,Trigger1Y)),NA())</f>
        <v>1.461292583215733E-2</v>
      </c>
      <c r="Q275" s="52">
        <f>IFERROR(_xll.qlIndexFixing(ONIndex1Y,I275,TRUE,_xll.ohTrigger(RecalcTrigger,Trigger1Y)),NA())</f>
        <v>8.6930615838554104E-3</v>
      </c>
    </row>
    <row r="276" spans="2:17" x14ac:dyDescent="0.2">
      <c r="B276" s="46" t="s">
        <v>20</v>
      </c>
      <c r="D276" s="49">
        <f>_xll.qlCalendarAdvance(LocalCalendar,$D275,B276,"f",FALSE)</f>
        <v>42649</v>
      </c>
      <c r="E276" s="49">
        <f>_xll.qlInterestRateIndexValueDate(IndexON,D276)</f>
        <v>42649</v>
      </c>
      <c r="F276" s="52">
        <f>IFERROR(_xll.qlIndexFixing(IndexON,D276,TRUE,_xll.ohTrigger(RecalcTrigger,TriggerON)),NA())</f>
        <v>6.6867091761224628E-3</v>
      </c>
      <c r="H276" s="49">
        <f>_xll.qlCalendarAdvance(IborCalendar,$H275,B276,"f",FALSE)</f>
        <v>42647</v>
      </c>
      <c r="I276" s="49">
        <f>_xll.qlInterestRateIndexValueDate(Index1M,$H276)</f>
        <v>42649</v>
      </c>
      <c r="J276" s="52">
        <f>IFERROR(_xll.qlIndexFixing(Index1M,$H276,TRUE,_xll.ohTrigger(RecalcTrigger,Trigger1M)),NA())</f>
        <v>7.9952163581198388E-3</v>
      </c>
      <c r="K276" s="52">
        <f>IFERROR(_xll.qlIndexFixing(ONIndex1M,I276,TRUE,_xll.ohTrigger(RecalcTrigger,Trigger1M)),NA())</f>
        <v>7.7169509911012568E-3</v>
      </c>
      <c r="L276" s="52">
        <f>IFERROR(_xll.qlIndexFixing(Index3M,H276,TRUE,_xll.ohTrigger(RecalcTrigger,Trigger3M)),NA())</f>
        <v>9.5147928414332159E-3</v>
      </c>
      <c r="M276" s="52">
        <f>IFERROR(_xll.qlIndexFixing(ONIndex3M,I276,TRUE,_xll.ohTrigger(RecalcTrigger,Trigger3M)),NA())</f>
        <v>8.6306699625460226E-3</v>
      </c>
      <c r="N276" s="52">
        <f>IFERROR(_xll.qlIndexFixing(Index6M,$H276,TRUE,_xll.ohTrigger(RecalcTrigger,Trigger6M)),NA())</f>
        <v>1.1159970786811938E-2</v>
      </c>
      <c r="O276" s="52">
        <f>IFERROR(_xll.qlIndexFixing(ONIndex6M,I276,TRUE,_xll.ohTrigger(RecalcTrigger,Trigger6M)),NA())</f>
        <v>9.6287548583173788E-3</v>
      </c>
      <c r="P276" s="52">
        <f>IFERROR(_xll.qlIndexFixing(Index1Y,$H276,TRUE,_xll.ohTrigger(RecalcTrigger,Trigger1Y)),NA())</f>
        <v>1.4638911764239414E-2</v>
      </c>
      <c r="Q276" s="52">
        <f>IFERROR(_xll.qlIndexFixing(ONIndex1Y,I276,TRUE,_xll.ohTrigger(RecalcTrigger,Trigger1Y)),NA())</f>
        <v>8.7172479568398131E-3</v>
      </c>
    </row>
    <row r="277" spans="2:17" x14ac:dyDescent="0.2">
      <c r="B277" s="46" t="s">
        <v>20</v>
      </c>
      <c r="D277" s="49">
        <f>_xll.qlCalendarAdvance(LocalCalendar,$D276,B277,"f",FALSE)</f>
        <v>42650</v>
      </c>
      <c r="E277" s="49">
        <f>_xll.qlInterestRateIndexValueDate(IndexON,D277)</f>
        <v>42650</v>
      </c>
      <c r="F277" s="52">
        <f>IFERROR(_xll.qlIndexFixing(IndexON,D277,TRUE,_xll.ohTrigger(RecalcTrigger,TriggerON)),NA())</f>
        <v>6.7001574721592405E-3</v>
      </c>
      <c r="H277" s="49">
        <f>_xll.qlCalendarAdvance(IborCalendar,$H276,B277,"f",FALSE)</f>
        <v>42648</v>
      </c>
      <c r="I277" s="49">
        <f>_xll.qlInterestRateIndexValueDate(Index1M,$H277)</f>
        <v>42650</v>
      </c>
      <c r="J277" s="52">
        <f>IFERROR(_xll.qlIndexFixing(Index1M,$H277,TRUE,_xll.ohTrigger(RecalcTrigger,Trigger1M)),NA())</f>
        <v>8.0040210862880063E-3</v>
      </c>
      <c r="K277" s="52">
        <f>IFERROR(_xll.qlIndexFixing(ONIndex1M,I277,TRUE,_xll.ohTrigger(RecalcTrigger,Trigger1M)),NA())</f>
        <v>7.7619200405254496E-3</v>
      </c>
      <c r="L277" s="52">
        <f>IFERROR(_xll.qlIndexFixing(Index3M,H277,TRUE,_xll.ohTrigger(RecalcTrigger,Trigger3M)),NA())</f>
        <v>9.5548146376486249E-3</v>
      </c>
      <c r="M277" s="52">
        <f>IFERROR(_xll.qlIndexFixing(ONIndex3M,I277,TRUE,_xll.ohTrigger(RecalcTrigger,Trigger3M)),NA())</f>
        <v>8.6764141533812733E-3</v>
      </c>
      <c r="N277" s="52">
        <f>IFERROR(_xll.qlIndexFixing(Index6M,$H277,TRUE,_xll.ohTrigger(RecalcTrigger,Trigger6M)),NA())</f>
        <v>1.1178157970691733E-2</v>
      </c>
      <c r="O277" s="52">
        <f>IFERROR(_xll.qlIndexFixing(ONIndex6M,I277,TRUE,_xll.ohTrigger(RecalcTrigger,Trigger6M)),NA())</f>
        <v>9.7245565381665067E-3</v>
      </c>
      <c r="P277" s="52">
        <f>IFERROR(_xll.qlIndexFixing(Index1Y,$H277,TRUE,_xll.ohTrigger(RecalcTrigger,Trigger1Y)),NA())</f>
        <v>1.4694489656133226E-2</v>
      </c>
      <c r="Q277" s="52">
        <f>IFERROR(_xll.qlIndexFixing(ONIndex1Y,I277,TRUE,_xll.ohTrigger(RecalcTrigger,Trigger1Y)),NA())</f>
        <v>8.7825259545870615E-3</v>
      </c>
    </row>
    <row r="278" spans="2:17" x14ac:dyDescent="0.2">
      <c r="B278" s="46" t="s">
        <v>20</v>
      </c>
      <c r="D278" s="49">
        <f>_xll.qlCalendarAdvance(LocalCalendar,$D277,B278,"f",FALSE)</f>
        <v>42654</v>
      </c>
      <c r="E278" s="49">
        <f>_xll.qlInterestRateIndexValueDate(IndexON,D278)</f>
        <v>42654</v>
      </c>
      <c r="F278" s="52">
        <f>IFERROR(_xll.qlIndexFixing(IndexON,D278,TRUE,_xll.ohTrigger(RecalcTrigger,TriggerON)),NA())</f>
        <v>6.7146209792312561E-3</v>
      </c>
      <c r="H278" s="49">
        <f>_xll.qlCalendarAdvance(IborCalendar,$H277,B278,"f",FALSE)</f>
        <v>42649</v>
      </c>
      <c r="I278" s="49">
        <f>_xll.qlInterestRateIndexValueDate(Index1M,$H278)</f>
        <v>42654</v>
      </c>
      <c r="J278" s="52">
        <f>IFERROR(_xll.qlIndexFixing(Index1M,$H278,TRUE,_xll.ohTrigger(RecalcTrigger,Trigger1M)),NA())</f>
        <v>8.1014565120958049E-3</v>
      </c>
      <c r="K278" s="52">
        <f>IFERROR(_xll.qlIndexFixing(ONIndex1M,I278,TRUE,_xll.ohTrigger(RecalcTrigger,Trigger1M)),NA())</f>
        <v>7.8063247833881633E-3</v>
      </c>
      <c r="L278" s="52">
        <f>IFERROR(_xll.qlIndexFixing(Index3M,H278,TRUE,_xll.ohTrigger(RecalcTrigger,Trigger3M)),NA())</f>
        <v>9.6133156968689435E-3</v>
      </c>
      <c r="M278" s="52">
        <f>IFERROR(_xll.qlIndexFixing(ONIndex3M,I278,TRUE,_xll.ohTrigger(RecalcTrigger,Trigger3M)),NA())</f>
        <v>8.7217071327483353E-3</v>
      </c>
      <c r="N278" s="52">
        <f>IFERROR(_xll.qlIndexFixing(Index6M,$H278,TRUE,_xll.ohTrigger(RecalcTrigger,Trigger6M)),NA())</f>
        <v>1.1249999999653598E-2</v>
      </c>
      <c r="O278" s="52">
        <f>IFERROR(_xll.qlIndexFixing(ONIndex6M,I278,TRUE,_xll.ohTrigger(RecalcTrigger,Trigger6M)),NA())</f>
        <v>9.8201381051676861E-3</v>
      </c>
      <c r="P278" s="52">
        <f>IFERROR(_xll.qlIndexFixing(Index1Y,$H278,TRUE,_xll.ohTrigger(RecalcTrigger,Trigger1Y)),NA())</f>
        <v>1.4767721065732309E-2</v>
      </c>
      <c r="Q278" s="52">
        <f>IFERROR(_xll.qlIndexFixing(ONIndex1Y,I278,TRUE,_xll.ohTrigger(RecalcTrigger,Trigger1Y)),NA())</f>
        <v>8.8462702947733618E-3</v>
      </c>
    </row>
    <row r="279" spans="2:17" x14ac:dyDescent="0.2">
      <c r="B279" s="46" t="s">
        <v>20</v>
      </c>
      <c r="D279" s="49">
        <f>_xll.qlCalendarAdvance(LocalCalendar,$D278,B279,"f",FALSE)</f>
        <v>42655</v>
      </c>
      <c r="E279" s="49">
        <f>_xll.qlInterestRateIndexValueDate(IndexON,D279)</f>
        <v>42655</v>
      </c>
      <c r="F279" s="52">
        <f>IFERROR(_xll.qlIndexFixing(IndexON,D279,TRUE,_xll.ohTrigger(RecalcTrigger,TriggerON)),NA())</f>
        <v>6.7210369172521212E-3</v>
      </c>
      <c r="H279" s="49">
        <f>_xll.qlCalendarAdvance(IborCalendar,$H278,B279,"f",FALSE)</f>
        <v>42650</v>
      </c>
      <c r="I279" s="49">
        <f>_xll.qlInterestRateIndexValueDate(Index1M,$H279)</f>
        <v>42654</v>
      </c>
      <c r="J279" s="52">
        <f>IFERROR(_xll.qlIndexFixing(Index1M,$H279,TRUE,_xll.ohTrigger(RecalcTrigger,Trigger1M)),NA())</f>
        <v>8.1014565120958049E-3</v>
      </c>
      <c r="K279" s="52">
        <f>IFERROR(_xll.qlIndexFixing(ONIndex1M,I279,TRUE,_xll.ohTrigger(RecalcTrigger,Trigger1M)),NA())</f>
        <v>7.8063247833881633E-3</v>
      </c>
      <c r="L279" s="52">
        <f>IFERROR(_xll.qlIndexFixing(Index3M,H279,TRUE,_xll.ohTrigger(RecalcTrigger,Trigger3M)),NA())</f>
        <v>9.6133156968689435E-3</v>
      </c>
      <c r="M279" s="52">
        <f>IFERROR(_xll.qlIndexFixing(ONIndex3M,I279,TRUE,_xll.ohTrigger(RecalcTrigger,Trigger3M)),NA())</f>
        <v>8.7217071327483353E-3</v>
      </c>
      <c r="N279" s="52">
        <f>IFERROR(_xll.qlIndexFixing(Index6M,$H279,TRUE,_xll.ohTrigger(RecalcTrigger,Trigger6M)),NA())</f>
        <v>1.1249999999653598E-2</v>
      </c>
      <c r="O279" s="52">
        <f>IFERROR(_xll.qlIndexFixing(ONIndex6M,I279,TRUE,_xll.ohTrigger(RecalcTrigger,Trigger6M)),NA())</f>
        <v>9.8201381051676861E-3</v>
      </c>
      <c r="P279" s="52">
        <f>IFERROR(_xll.qlIndexFixing(Index1Y,$H279,TRUE,_xll.ohTrigger(RecalcTrigger,Trigger1Y)),NA())</f>
        <v>1.4767721065732309E-2</v>
      </c>
      <c r="Q279" s="52">
        <f>IFERROR(_xll.qlIndexFixing(ONIndex1Y,I279,TRUE,_xll.ohTrigger(RecalcTrigger,Trigger1Y)),NA())</f>
        <v>8.8462702947733618E-3</v>
      </c>
    </row>
    <row r="280" spans="2:17" x14ac:dyDescent="0.2">
      <c r="B280" s="46" t="s">
        <v>20</v>
      </c>
      <c r="D280" s="49">
        <f>_xll.qlCalendarAdvance(LocalCalendar,$D279,B280,"f",FALSE)</f>
        <v>42656</v>
      </c>
      <c r="E280" s="49">
        <f>_xll.qlInterestRateIndexValueDate(IndexON,D280)</f>
        <v>42656</v>
      </c>
      <c r="F280" s="52">
        <f>IFERROR(_xll.qlIndexFixing(IndexON,D280,TRUE,_xll.ohTrigger(RecalcTrigger,TriggerON)),NA())</f>
        <v>6.7277307144486542E-3</v>
      </c>
      <c r="H280" s="49">
        <f>_xll.qlCalendarAdvance(IborCalendar,$H279,B280,"f",FALSE)</f>
        <v>42653</v>
      </c>
      <c r="I280" s="49">
        <f>_xll.qlInterestRateIndexValueDate(Index1M,$H280)</f>
        <v>42655</v>
      </c>
      <c r="J280" s="52">
        <f>IFERROR(_xll.qlIndexFixing(Index1M,$H280,TRUE,_xll.ohTrigger(RecalcTrigger,Trigger1M)),NA())</f>
        <v>8.1102240338072253E-3</v>
      </c>
      <c r="K280" s="52">
        <f>IFERROR(_xll.qlIndexFixing(ONIndex1M,I280,TRUE,_xll.ohTrigger(RecalcTrigger,Trigger1M)),NA())</f>
        <v>7.8241621790287041E-3</v>
      </c>
      <c r="L280" s="52">
        <f>IFERROR(_xll.qlIndexFixing(Index3M,H280,TRUE,_xll.ohTrigger(RecalcTrigger,Trigger3M)),NA())</f>
        <v>9.6330739875134137E-3</v>
      </c>
      <c r="M280" s="52">
        <f>IFERROR(_xll.qlIndexFixing(ONIndex3M,I280,TRUE,_xll.ohTrigger(RecalcTrigger,Trigger3M)),NA())</f>
        <v>8.7400202188359088E-3</v>
      </c>
      <c r="N280" s="52">
        <f>IFERROR(_xll.qlIndexFixing(Index6M,$H280,TRUE,_xll.ohTrigger(RecalcTrigger,Trigger6M)),NA())</f>
        <v>1.1267723347768429E-2</v>
      </c>
      <c r="O280" s="52">
        <f>IFERROR(_xll.qlIndexFixing(ONIndex6M,I280,TRUE,_xll.ohTrigger(RecalcTrigger,Trigger6M)),NA())</f>
        <v>9.8565461882760275E-3</v>
      </c>
      <c r="P280" s="52">
        <f>IFERROR(_xll.qlIndexFixing(Index1Y,$H280,TRUE,_xll.ohTrigger(RecalcTrigger,Trigger1Y)),NA())</f>
        <v>1.4793257274188166E-2</v>
      </c>
      <c r="Q280" s="52">
        <f>IFERROR(_xll.qlIndexFixing(ONIndex1Y,I280,TRUE,_xll.ohTrigger(RecalcTrigger,Trigger1Y)),NA())</f>
        <v>8.865771107098297E-3</v>
      </c>
    </row>
    <row r="281" spans="2:17" x14ac:dyDescent="0.2">
      <c r="B281" s="46" t="s">
        <v>20</v>
      </c>
      <c r="D281" s="49">
        <f>_xll.qlCalendarAdvance(LocalCalendar,$D280,B281,"f",FALSE)</f>
        <v>42657</v>
      </c>
      <c r="E281" s="49">
        <f>_xll.qlInterestRateIndexValueDate(IndexON,D281)</f>
        <v>42657</v>
      </c>
      <c r="F281" s="52">
        <f>IFERROR(_xll.qlIndexFixing(IndexON,D281,TRUE,_xll.ohTrigger(RecalcTrigger,TriggerON)),NA())</f>
        <v>6.7421707712789214E-3</v>
      </c>
      <c r="H281" s="49">
        <f>_xll.qlCalendarAdvance(IborCalendar,$H280,B281,"f",FALSE)</f>
        <v>42654</v>
      </c>
      <c r="I281" s="49">
        <f>_xll.qlInterestRateIndexValueDate(Index1M,$H281)</f>
        <v>42656</v>
      </c>
      <c r="J281" s="52">
        <f>IFERROR(_xll.qlIndexFixing(Index1M,$H281,TRUE,_xll.ohTrigger(RecalcTrigger,Trigger1M)),NA())</f>
        <v>8.1189870104594886E-3</v>
      </c>
      <c r="K281" s="52">
        <f>IFERROR(_xll.qlIndexFixing(ONIndex1M,I281,TRUE,_xll.ohTrigger(RecalcTrigger,Trigger1M)),NA())</f>
        <v>7.8419871204715719E-3</v>
      </c>
      <c r="L281" s="52">
        <f>IFERROR(_xll.qlIndexFixing(Index3M,H281,TRUE,_xll.ohTrigger(RecalcTrigger,Trigger3M)),NA())</f>
        <v>9.652848109647047E-3</v>
      </c>
      <c r="M281" s="52">
        <f>IFERROR(_xll.qlIndexFixing(ONIndex3M,I281,TRUE,_xll.ohTrigger(RecalcTrigger,Trigger3M)),NA())</f>
        <v>8.7583685224323915E-3</v>
      </c>
      <c r="N281" s="52">
        <f>IFERROR(_xll.qlIndexFixing(Index6M,$H281,TRUE,_xll.ohTrigger(RecalcTrigger,Trigger6M)),NA())</f>
        <v>1.1285361337611162E-2</v>
      </c>
      <c r="O281" s="52">
        <f>IFERROR(_xll.qlIndexFixing(ONIndex6M,I281,TRUE,_xll.ohTrigger(RecalcTrigger,Trigger6M)),NA())</f>
        <v>9.8915180411296433E-3</v>
      </c>
      <c r="P281" s="52">
        <f>IFERROR(_xll.qlIndexFixing(Index1Y,$H281,TRUE,_xll.ohTrigger(RecalcTrigger,Trigger1Y)),NA())</f>
        <v>1.4818735776863264E-2</v>
      </c>
      <c r="Q281" s="52">
        <f>IFERROR(_xll.qlIndexFixing(ONIndex1Y,I281,TRUE,_xll.ohTrigger(RecalcTrigger,Trigger1Y)),NA())</f>
        <v>8.8810467524069736E-3</v>
      </c>
    </row>
    <row r="282" spans="2:17" x14ac:dyDescent="0.2">
      <c r="B282" s="46" t="s">
        <v>20</v>
      </c>
      <c r="D282" s="49">
        <f>_xll.qlCalendarAdvance(LocalCalendar,$D281,B282,"f",FALSE)</f>
        <v>42660</v>
      </c>
      <c r="E282" s="49">
        <f>_xll.qlInterestRateIndexValueDate(IndexON,D282)</f>
        <v>42660</v>
      </c>
      <c r="F282" s="52">
        <f>IFERROR(_xll.qlIndexFixing(IndexON,D282,TRUE,_xll.ohTrigger(RecalcTrigger,TriggerON)),NA())</f>
        <v>6.757284495311211E-3</v>
      </c>
      <c r="H282" s="49">
        <f>_xll.qlCalendarAdvance(IborCalendar,$H281,B282,"f",FALSE)</f>
        <v>42655</v>
      </c>
      <c r="I282" s="49">
        <f>_xll.qlInterestRateIndexValueDate(Index1M,$H282)</f>
        <v>42657</v>
      </c>
      <c r="J282" s="52">
        <f>IFERROR(_xll.qlIndexFixing(Index1M,$H282,TRUE,_xll.ohTrigger(RecalcTrigger,Trigger1M)),NA())</f>
        <v>8.1277454416837161E-3</v>
      </c>
      <c r="K282" s="52">
        <f>IFERROR(_xll.qlIndexFixing(ONIndex1M,I282,TRUE,_xll.ohTrigger(RecalcTrigger,Trigger1M)),NA())</f>
        <v>7.8777678691821507E-3</v>
      </c>
      <c r="L282" s="52">
        <f>IFERROR(_xll.qlIndexFixing(Index3M,H282,TRUE,_xll.ohTrigger(RecalcTrigger,Trigger3M)),NA())</f>
        <v>9.7031963009435174E-3</v>
      </c>
      <c r="M282" s="52">
        <f>IFERROR(_xll.qlIndexFixing(ONIndex3M,I282,TRUE,_xll.ohTrigger(RecalcTrigger,Trigger3M)),NA())</f>
        <v>8.7953973978649458E-3</v>
      </c>
      <c r="N282" s="52">
        <f>IFERROR(_xll.qlIndexFixing(Index6M,$H282,TRUE,_xll.ohTrigger(RecalcTrigger,Trigger6M)),NA())</f>
        <v>1.1343651765586377E-2</v>
      </c>
      <c r="O282" s="52">
        <f>IFERROR(_xll.qlIndexFixing(ONIndex6M,I282,TRUE,_xll.ohTrigger(RecalcTrigger,Trigger6M)),NA())</f>
        <v>9.95694968787042E-3</v>
      </c>
      <c r="P282" s="52">
        <f>IFERROR(_xll.qlIndexFixing(Index1Y,$H282,TRUE,_xll.ohTrigger(RecalcTrigger,Trigger1Y)),NA())</f>
        <v>1.4862982140409634E-2</v>
      </c>
      <c r="Q282" s="52">
        <f>IFERROR(_xll.qlIndexFixing(ONIndex1Y,I282,TRUE,_xll.ohTrigger(RecalcTrigger,Trigger1Y)),NA())</f>
        <v>8.8977340574381003E-3</v>
      </c>
    </row>
    <row r="283" spans="2:17" x14ac:dyDescent="0.2">
      <c r="B283" s="46" t="s">
        <v>20</v>
      </c>
      <c r="D283" s="49">
        <f>_xll.qlCalendarAdvance(LocalCalendar,$D282,B283,"f",FALSE)</f>
        <v>42661</v>
      </c>
      <c r="E283" s="49">
        <f>_xll.qlInterestRateIndexValueDate(IndexON,D283)</f>
        <v>42661</v>
      </c>
      <c r="F283" s="52">
        <f>IFERROR(_xll.qlIndexFixing(IndexON,D283,TRUE,_xll.ohTrigger(RecalcTrigger,TriggerON)),NA())</f>
        <v>6.7653675886258924E-3</v>
      </c>
      <c r="H283" s="49">
        <f>_xll.qlCalendarAdvance(IborCalendar,$H282,B283,"f",FALSE)</f>
        <v>42656</v>
      </c>
      <c r="I283" s="49">
        <f>_xll.qlInterestRateIndexValueDate(Index1M,$H283)</f>
        <v>42660</v>
      </c>
      <c r="J283" s="52">
        <f>IFERROR(_xll.qlIndexFixing(Index1M,$H283,TRUE,_xll.ohTrigger(RecalcTrigger,Trigger1M)),NA())</f>
        <v>8.1805836138439166E-3</v>
      </c>
      <c r="K283" s="52">
        <f>IFERROR(_xll.qlIndexFixing(ONIndex1M,I283,TRUE,_xll.ohTrigger(RecalcTrigger,Trigger1M)),NA())</f>
        <v>7.9131623433070786E-3</v>
      </c>
      <c r="L283" s="52">
        <f>IFERROR(_xll.qlIndexFixing(Index3M,H283,TRUE,_xll.ohTrigger(RecalcTrigger,Trigger3M)),NA())</f>
        <v>9.7320851261186933E-3</v>
      </c>
      <c r="M283" s="52">
        <f>IFERROR(_xll.qlIndexFixing(ONIndex3M,I283,TRUE,_xll.ohTrigger(RecalcTrigger,Trigger3M)),NA())</f>
        <v>8.8321139104685642E-3</v>
      </c>
      <c r="N283" s="52">
        <f>IFERROR(_xll.qlIndexFixing(Index6M,$H283,TRUE,_xll.ohTrigger(RecalcTrigger,Trigger6M)),NA())</f>
        <v>1.1365441543785699E-2</v>
      </c>
      <c r="O283" s="52">
        <f>IFERROR(_xll.qlIndexFixing(ONIndex6M,I283,TRUE,_xll.ohTrigger(RecalcTrigger,Trigger6M)),NA())</f>
        <v>1.0017043140884141E-2</v>
      </c>
      <c r="P283" s="52">
        <f>IFERROR(_xll.qlIndexFixing(Index1Y,$H283,TRUE,_xll.ohTrigger(RecalcTrigger,Trigger1Y)),NA())</f>
        <v>1.4920310448503577E-2</v>
      </c>
      <c r="Q283" s="52">
        <f>IFERROR(_xll.qlIndexFixing(ONIndex1Y,I283,TRUE,_xll.ohTrigger(RecalcTrigger,Trigger1Y)),NA())</f>
        <v>8.899897655245681E-3</v>
      </c>
    </row>
    <row r="284" spans="2:17" x14ac:dyDescent="0.2">
      <c r="B284" s="46" t="s">
        <v>20</v>
      </c>
      <c r="D284" s="49">
        <f>_xll.qlCalendarAdvance(LocalCalendar,$D283,B284,"f",FALSE)</f>
        <v>42662</v>
      </c>
      <c r="E284" s="49">
        <f>_xll.qlInterestRateIndexValueDate(IndexON,D284)</f>
        <v>42662</v>
      </c>
      <c r="F284" s="52">
        <f>IFERROR(_xll.qlIndexFixing(IndexON,D284,TRUE,_xll.ohTrigger(RecalcTrigger,TriggerON)),NA())</f>
        <v>6.7737285411961778E-3</v>
      </c>
      <c r="H284" s="49">
        <f>_xll.qlCalendarAdvance(IborCalendar,$H283,B284,"f",FALSE)</f>
        <v>42657</v>
      </c>
      <c r="I284" s="49">
        <f>_xll.qlInterestRateIndexValueDate(Index1M,$H284)</f>
        <v>42661</v>
      </c>
      <c r="J284" s="52">
        <f>IFERROR(_xll.qlIndexFixing(Index1M,$H284,TRUE,_xll.ohTrigger(RecalcTrigger,Trigger1M)),NA())</f>
        <v>8.1981714639363604E-3</v>
      </c>
      <c r="K284" s="52">
        <f>IFERROR(_xll.qlIndexFixing(ONIndex1M,I284,TRUE,_xll.ohTrigger(RecalcTrigger,Trigger1M)),NA())</f>
        <v>7.9309250133619003E-3</v>
      </c>
      <c r="L284" s="52">
        <f>IFERROR(_xll.qlIndexFixing(Index3M,H284,TRUE,_xll.ohTrigger(RecalcTrigger,Trigger3M)),NA())</f>
        <v>9.751925065328463E-3</v>
      </c>
      <c r="M284" s="52">
        <f>IFERROR(_xll.qlIndexFixing(ONIndex3M,I284,TRUE,_xll.ohTrigger(RecalcTrigger,Trigger3M)),NA())</f>
        <v>8.850638300970104E-3</v>
      </c>
      <c r="N284" s="52">
        <f>IFERROR(_xll.qlIndexFixing(Index6M,$H284,TRUE,_xll.ohTrigger(RecalcTrigger,Trigger6M)),NA())</f>
        <v>1.1372533884101001E-2</v>
      </c>
      <c r="O284" s="52">
        <f>IFERROR(_xll.qlIndexFixing(ONIndex6M,I284,TRUE,_xll.ohTrigger(RecalcTrigger,Trigger6M)),NA())</f>
        <v>1.0044833836069245E-2</v>
      </c>
      <c r="P284" s="52">
        <f>IFERROR(_xll.qlIndexFixing(Index1Y,$H284,TRUE,_xll.ohTrigger(RecalcTrigger,Trigger1Y)),NA())</f>
        <v>1.4945678721930481E-2</v>
      </c>
      <c r="Q284" s="52">
        <f>IFERROR(_xll.qlIndexFixing(ONIndex1Y,I284,TRUE,_xll.ohTrigger(RecalcTrigger,Trigger1Y)),NA())</f>
        <v>8.8940474605170294E-3</v>
      </c>
    </row>
    <row r="285" spans="2:17" x14ac:dyDescent="0.2">
      <c r="B285" s="46" t="s">
        <v>20</v>
      </c>
      <c r="D285" s="49">
        <f>_xll.qlCalendarAdvance(LocalCalendar,$D284,B285,"f",FALSE)</f>
        <v>42663</v>
      </c>
      <c r="E285" s="49">
        <f>_xll.qlInterestRateIndexValueDate(IndexON,D285)</f>
        <v>42663</v>
      </c>
      <c r="F285" s="52">
        <f>IFERROR(_xll.qlIndexFixing(IndexON,D285,TRUE,_xll.ohTrigger(RecalcTrigger,TriggerON)),NA())</f>
        <v>6.7823673530220674E-3</v>
      </c>
      <c r="H285" s="49">
        <f>_xll.qlCalendarAdvance(IborCalendar,$H284,B285,"f",FALSE)</f>
        <v>42660</v>
      </c>
      <c r="I285" s="49">
        <f>_xll.qlInterestRateIndexValueDate(Index1M,$H285)</f>
        <v>42662</v>
      </c>
      <c r="J285" s="52">
        <f>IFERROR(_xll.qlIndexFixing(Index1M,$H285,TRUE,_xll.ohTrigger(RecalcTrigger,Trigger1M)),NA())</f>
        <v>8.2334316333723939E-3</v>
      </c>
      <c r="K285" s="52">
        <f>IFERROR(_xll.qlIndexFixing(ONIndex1M,I285,TRUE,_xll.ohTrigger(RecalcTrigger,Trigger1M)),NA())</f>
        <v>7.9486752291391127E-3</v>
      </c>
      <c r="L285" s="52">
        <f>IFERROR(_xll.qlIndexFixing(Index3M,H285,TRUE,_xll.ohTrigger(RecalcTrigger,Trigger3M)),NA())</f>
        <v>9.7717754997551018E-3</v>
      </c>
      <c r="M285" s="52">
        <f>IFERROR(_xll.qlIndexFixing(ONIndex3M,I285,TRUE,_xll.ohTrigger(RecalcTrigger,Trigger3M)),NA())</f>
        <v>8.8691979089006168E-3</v>
      </c>
      <c r="N285" s="52">
        <f>IFERROR(_xll.qlIndexFixing(Index6M,$H285,TRUE,_xll.ohTrigger(RecalcTrigger,Trigger6M)),NA())</f>
        <v>1.1389817510919975E-2</v>
      </c>
      <c r="O285" s="52">
        <f>IFERROR(_xll.qlIndexFixing(ONIndex6M,I285,TRUE,_xll.ohTrigger(RecalcTrigger,Trigger6M)),NA())</f>
        <v>1.0071188298681477E-2</v>
      </c>
      <c r="P285" s="52">
        <f>IFERROR(_xll.qlIndexFixing(Index1Y,$H285,TRUE,_xll.ohTrigger(RecalcTrigger,Trigger1Y)),NA())</f>
        <v>1.4971060617899821E-2</v>
      </c>
      <c r="Q285" s="52">
        <f>IFERROR(_xll.qlIndexFixing(ONIndex1Y,I285,TRUE,_xll.ohTrigger(RecalcTrigger,Trigger1Y)),NA())</f>
        <v>8.8839720978128867E-3</v>
      </c>
    </row>
    <row r="286" spans="2:17" x14ac:dyDescent="0.2">
      <c r="B286" s="46" t="s">
        <v>20</v>
      </c>
      <c r="D286" s="49">
        <f>_xll.qlCalendarAdvance(LocalCalendar,$D285,B286,"f",FALSE)</f>
        <v>42664</v>
      </c>
      <c r="E286" s="49">
        <f>_xll.qlInterestRateIndexValueDate(IndexON,D286)</f>
        <v>42664</v>
      </c>
      <c r="F286" s="52">
        <f>IFERROR(_xll.qlIndexFixing(IndexON,D286,TRUE,_xll.ohTrigger(RecalcTrigger,TriggerON)),NA())</f>
        <v>6.8006996412162124E-3</v>
      </c>
      <c r="H286" s="49">
        <f>_xll.qlCalendarAdvance(IborCalendar,$H285,B286,"f",FALSE)</f>
        <v>42661</v>
      </c>
      <c r="I286" s="49">
        <f>_xll.qlInterestRateIndexValueDate(Index1M,$H286)</f>
        <v>42663</v>
      </c>
      <c r="J286" s="52">
        <f>IFERROR(_xll.qlIndexFixing(Index1M,$H286,TRUE,_xll.ohTrigger(RecalcTrigger,Trigger1M)),NA())</f>
        <v>8.2421482872266361E-3</v>
      </c>
      <c r="K286" s="52">
        <f>IFERROR(_xll.qlIndexFixing(ONIndex1M,I286,TRUE,_xll.ohTrigger(RecalcTrigger,Trigger1M)),NA())</f>
        <v>7.966412990638716E-3</v>
      </c>
      <c r="L286" s="52">
        <f>IFERROR(_xll.qlIndexFixing(Index3M,H286,TRUE,_xll.ohTrigger(RecalcTrigger,Trigger3M)),NA())</f>
        <v>9.7916355399561786E-3</v>
      </c>
      <c r="M286" s="52">
        <f>IFERROR(_xll.qlIndexFixing(ONIndex3M,I286,TRUE,_xll.ohTrigger(RecalcTrigger,Trigger3M)),NA())</f>
        <v>8.8877927342601026E-3</v>
      </c>
      <c r="N286" s="52">
        <f>IFERROR(_xll.qlIndexFixing(Index6M,$H286,TRUE,_xll.ohTrigger(RecalcTrigger,Trigger6M)),NA())</f>
        <v>1.1407068377514085E-2</v>
      </c>
      <c r="O286" s="52">
        <f>IFERROR(_xll.qlIndexFixing(ONIndex6M,I286,TRUE,_xll.ohTrigger(RecalcTrigger,Trigger6M)),NA())</f>
        <v>1.0096106528401094E-2</v>
      </c>
      <c r="P286" s="52">
        <f>IFERROR(_xll.qlIndexFixing(Index1Y,$H286,TRUE,_xll.ohTrigger(RecalcTrigger,Trigger1Y)),NA())</f>
        <v>1.4996468028689884E-2</v>
      </c>
      <c r="Q286" s="52">
        <f>IFERROR(_xll.qlIndexFixing(ONIndex1Y,I286,TRUE,_xll.ohTrigger(RecalcTrigger,Trigger1Y)),NA())</f>
        <v>8.8696715672931248E-3</v>
      </c>
    </row>
    <row r="287" spans="2:17" x14ac:dyDescent="0.2">
      <c r="B287" s="46" t="s">
        <v>20</v>
      </c>
      <c r="D287" s="49">
        <f>_xll.qlCalendarAdvance(LocalCalendar,$D286,B287,"f",FALSE)</f>
        <v>42667</v>
      </c>
      <c r="E287" s="49">
        <f>_xll.qlInterestRateIndexValueDate(IndexON,D287)</f>
        <v>42667</v>
      </c>
      <c r="F287" s="52">
        <f>IFERROR(_xll.qlIndexFixing(IndexON,D287,TRUE,_xll.ohTrigger(RecalcTrigger,TriggerON)),NA())</f>
        <v>6.8197011938408991E-3</v>
      </c>
      <c r="H287" s="49">
        <f>_xll.qlCalendarAdvance(IborCalendar,$H286,B287,"f",FALSE)</f>
        <v>42662</v>
      </c>
      <c r="I287" s="49">
        <f>_xll.qlInterestRateIndexValueDate(Index1M,$H287)</f>
        <v>42664</v>
      </c>
      <c r="J287" s="52">
        <f>IFERROR(_xll.qlIndexFixing(Index1M,$H287,TRUE,_xll.ohTrigger(RecalcTrigger,Trigger1M)),NA())</f>
        <v>8.2508603915443599E-3</v>
      </c>
      <c r="K287" s="52">
        <f>IFERROR(_xll.qlIndexFixing(ONIndex1M,I287,TRUE,_xll.ohTrigger(RecalcTrigger,Trigger1M)),NA())</f>
        <v>8.0020248601453403E-3</v>
      </c>
      <c r="L287" s="52">
        <f>IFERROR(_xll.qlIndexFixing(Index3M,H287,TRUE,_xll.ohTrigger(RecalcTrigger,Trigger3M)),NA())</f>
        <v>9.8318398793998361E-3</v>
      </c>
      <c r="M287" s="52">
        <f>IFERROR(_xll.qlIndexFixing(ONIndex3M,I287,TRUE,_xll.ohTrigger(RecalcTrigger,Trigger3M)),NA())</f>
        <v>8.9253210484496748E-3</v>
      </c>
      <c r="N287" s="52">
        <f>IFERROR(_xll.qlIndexFixing(Index6M,$H287,TRUE,_xll.ohTrigger(RecalcTrigger,Trigger6M)),NA())</f>
        <v>1.1424293998953656E-2</v>
      </c>
      <c r="O287" s="52">
        <f>IFERROR(_xll.qlIndexFixing(ONIndex6M,I287,TRUE,_xll.ohTrigger(RecalcTrigger,Trigger6M)),NA())</f>
        <v>1.0141441220694603E-2</v>
      </c>
      <c r="P287" s="52">
        <f>IFERROR(_xll.qlIndexFixing(Index1Y,$H287,TRUE,_xll.ohTrigger(RecalcTrigger,Trigger1Y)),NA())</f>
        <v>1.5039730740173396E-2</v>
      </c>
      <c r="Q287" s="52">
        <f>IFERROR(_xll.qlIndexFixing(ONIndex1Y,I287,TRUE,_xll.ohTrigger(RecalcTrigger,Trigger1Y)),NA())</f>
        <v>8.827203050829624E-3</v>
      </c>
    </row>
    <row r="288" spans="2:17" x14ac:dyDescent="0.2">
      <c r="B288" s="46" t="s">
        <v>20</v>
      </c>
      <c r="D288" s="49">
        <f>_xll.qlCalendarAdvance(LocalCalendar,$D287,B288,"f",FALSE)</f>
        <v>42668</v>
      </c>
      <c r="E288" s="49">
        <f>_xll.qlInterestRateIndexValueDate(IndexON,D288)</f>
        <v>42668</v>
      </c>
      <c r="F288" s="52">
        <f>IFERROR(_xll.qlIndexFixing(IndexON,D288,TRUE,_xll.ohTrigger(RecalcTrigger,TriggerON)),NA())</f>
        <v>6.8297293024244254E-3</v>
      </c>
      <c r="H288" s="49">
        <f>_xll.qlCalendarAdvance(IborCalendar,$H287,B288,"f",FALSE)</f>
        <v>42663</v>
      </c>
      <c r="I288" s="49">
        <f>_xll.qlInterestRateIndexValueDate(Index1M,$H288)</f>
        <v>42667</v>
      </c>
      <c r="J288" s="52">
        <f>IFERROR(_xll.qlIndexFixing(Index1M,$H288,TRUE,_xll.ohTrigger(RecalcTrigger,Trigger1M)),NA())</f>
        <v>8.3122525547577042E-3</v>
      </c>
      <c r="K288" s="52">
        <f>IFERROR(_xll.qlIndexFixing(ONIndex1M,I288,TRUE,_xll.ohTrigger(RecalcTrigger,Trigger1M)),NA())</f>
        <v>8.0372394936212288E-3</v>
      </c>
      <c r="L288" s="52">
        <f>IFERROR(_xll.qlIndexFixing(Index3M,H288,TRUE,_xll.ohTrigger(RecalcTrigger,Trigger3M)),NA())</f>
        <v>9.8711539690662341E-3</v>
      </c>
      <c r="M288" s="52">
        <f>IFERROR(_xll.qlIndexFixing(ONIndex3M,I288,TRUE,_xll.ohTrigger(RecalcTrigger,Trigger3M)),NA())</f>
        <v>8.9625242099078406E-3</v>
      </c>
      <c r="N288" s="52">
        <f>IFERROR(_xll.qlIndexFixing(Index6M,$H288,TRUE,_xll.ohTrigger(RecalcTrigger,Trigger6M)),NA())</f>
        <v>1.1475894546974478E-2</v>
      </c>
      <c r="O288" s="52">
        <f>IFERROR(_xll.qlIndexFixing(ONIndex6M,I288,TRUE,_xll.ohTrigger(RecalcTrigger,Trigger6M)),NA())</f>
        <v>1.018141711243814E-2</v>
      </c>
      <c r="P288" s="52">
        <f>IFERROR(_xll.qlIndexFixing(Index1Y,$H288,TRUE,_xll.ohTrigger(RecalcTrigger,Trigger1Y)),NA())</f>
        <v>1.5098590708006475E-2</v>
      </c>
      <c r="Q288" s="52">
        <f>IFERROR(_xll.qlIndexFixing(ONIndex1Y,I288,TRUE,_xll.ohTrigger(RecalcTrigger,Trigger1Y)),NA())</f>
        <v>8.7702177815263127E-3</v>
      </c>
    </row>
    <row r="289" spans="2:17" x14ac:dyDescent="0.2">
      <c r="B289" s="46" t="s">
        <v>20</v>
      </c>
      <c r="D289" s="49">
        <f>_xll.qlCalendarAdvance(LocalCalendar,$D288,B289,"f",FALSE)</f>
        <v>42669</v>
      </c>
      <c r="E289" s="49">
        <f>_xll.qlInterestRateIndexValueDate(IndexON,D289)</f>
        <v>42669</v>
      </c>
      <c r="F289" s="52">
        <f>IFERROR(_xll.qlIndexFixing(IndexON,D289,TRUE,_xll.ohTrigger(RecalcTrigger,TriggerON)),NA())</f>
        <v>6.840035270423428E-3</v>
      </c>
      <c r="H289" s="49">
        <f>_xll.qlCalendarAdvance(IborCalendar,$H288,B289,"f",FALSE)</f>
        <v>42664</v>
      </c>
      <c r="I289" s="49">
        <f>_xll.qlInterestRateIndexValueDate(Index1M,$H289)</f>
        <v>42668</v>
      </c>
      <c r="J289" s="52">
        <f>IFERROR(_xll.qlIndexFixing(Index1M,$H289,TRUE,_xll.ohTrigger(RecalcTrigger,Trigger1M)),NA())</f>
        <v>8.3209381733463338E-3</v>
      </c>
      <c r="K289" s="52">
        <f>IFERROR(_xll.qlIndexFixing(ONIndex1M,I289,TRUE,_xll.ohTrigger(RecalcTrigger,Trigger1M)),NA())</f>
        <v>8.05491498365285E-3</v>
      </c>
      <c r="L289" s="52">
        <f>IFERROR(_xll.qlIndexFixing(Index3M,H289,TRUE,_xll.ohTrigger(RecalcTrigger,Trigger3M)),NA())</f>
        <v>9.8910486958982691E-3</v>
      </c>
      <c r="M289" s="52">
        <f>IFERROR(_xll.qlIndexFixing(ONIndex3M,I289,TRUE,_xll.ohTrigger(RecalcTrigger,Trigger3M)),NA())</f>
        <v>8.9812951224921278E-3</v>
      </c>
      <c r="N289" s="52">
        <f>IFERROR(_xll.qlIndexFixing(Index6M,$H289,TRUE,_xll.ohTrigger(RecalcTrigger,Trigger6M)),NA())</f>
        <v>1.1493094343725729E-2</v>
      </c>
      <c r="O289" s="52">
        <f>IFERROR(_xll.qlIndexFixing(ONIndex6M,I289,TRUE,_xll.ohTrigger(RecalcTrigger,Trigger6M)),NA())</f>
        <v>1.0199154173458069E-2</v>
      </c>
      <c r="P289" s="52">
        <f>IFERROR(_xll.qlIndexFixing(Index1Y,$H289,TRUE,_xll.ohTrigger(RecalcTrigger,Trigger1Y)),NA())</f>
        <v>1.5124304119529017E-2</v>
      </c>
      <c r="Q289" s="52">
        <f>IFERROR(_xll.qlIndexFixing(ONIndex1Y,I289,TRUE,_xll.ohTrigger(RecalcTrigger,Trigger1Y)),NA())</f>
        <v>8.7347914233593116E-3</v>
      </c>
    </row>
    <row r="290" spans="2:17" x14ac:dyDescent="0.2">
      <c r="B290" s="46" t="s">
        <v>20</v>
      </c>
      <c r="D290" s="49">
        <f>_xll.qlCalendarAdvance(LocalCalendar,$D289,B290,"f",FALSE)</f>
        <v>42670</v>
      </c>
      <c r="E290" s="49">
        <f>_xll.qlInterestRateIndexValueDate(IndexON,D290)</f>
        <v>42670</v>
      </c>
      <c r="F290" s="52">
        <f>IFERROR(_xll.qlIndexFixing(IndexON,D290,TRUE,_xll.ohTrigger(RecalcTrigger,TriggerON)),NA())</f>
        <v>6.8506190979178427E-3</v>
      </c>
      <c r="H290" s="49">
        <f>_xll.qlCalendarAdvance(IborCalendar,$H289,B290,"f",FALSE)</f>
        <v>42667</v>
      </c>
      <c r="I290" s="49">
        <f>_xll.qlInterestRateIndexValueDate(Index1M,$H290)</f>
        <v>42669</v>
      </c>
      <c r="J290" s="52">
        <f>IFERROR(_xll.qlIndexFixing(Index1M,$H290,TRUE,_xll.ohTrigger(RecalcTrigger,Trigger1M)),NA())</f>
        <v>8.3560298667582286E-3</v>
      </c>
      <c r="K290" s="52">
        <f>IFERROR(_xll.qlIndexFixing(ONIndex1M,I290,TRUE,_xll.ohTrigger(RecalcTrigger,Trigger1M)),NA())</f>
        <v>8.0725780194068619E-3</v>
      </c>
      <c r="L290" s="52">
        <f>IFERROR(_xll.qlIndexFixing(Index3M,H290,TRUE,_xll.ohTrigger(RecalcTrigger,Trigger3M)),NA())</f>
        <v>9.9109476914817432E-3</v>
      </c>
      <c r="M290" s="52">
        <f>IFERROR(_xll.qlIndexFixing(ONIndex3M,I290,TRUE,_xll.ohTrigger(RecalcTrigger,Trigger3M)),NA())</f>
        <v>9.000101252425452E-3</v>
      </c>
      <c r="N290" s="52">
        <f>IFERROR(_xll.qlIndexFixing(Index6M,$H290,TRUE,_xll.ohTrigger(RecalcTrigger,Trigger6M)),NA())</f>
        <v>1.1510306474587855E-2</v>
      </c>
      <c r="O290" s="52">
        <f>IFERROR(_xll.qlIndexFixing(ONIndex6M,I290,TRUE,_xll.ohTrigger(RecalcTrigger,Trigger6M)),NA())</f>
        <v>1.0215455000066598E-2</v>
      </c>
      <c r="P290" s="52">
        <f>IFERROR(_xll.qlIndexFixing(Index1Y,$H290,TRUE,_xll.ohTrigger(RecalcTrigger,Trigger1Y)),NA())</f>
        <v>1.5150114425098754E-2</v>
      </c>
      <c r="Q290" s="52">
        <f>IFERROR(_xll.qlIndexFixing(ONIndex1Y,I290,TRUE,_xll.ohTrigger(RecalcTrigger,Trigger1Y)),NA())</f>
        <v>8.6951399028123433E-3</v>
      </c>
    </row>
    <row r="291" spans="2:17" x14ac:dyDescent="0.2">
      <c r="B291" s="46" t="s">
        <v>20</v>
      </c>
      <c r="D291" s="49">
        <f>_xll.qlCalendarAdvance(LocalCalendar,$D290,B291,"f",FALSE)</f>
        <v>42671</v>
      </c>
      <c r="E291" s="49">
        <f>_xll.qlInterestRateIndexValueDate(IndexON,D291)</f>
        <v>42671</v>
      </c>
      <c r="F291" s="52">
        <f>IFERROR(_xll.qlIndexFixing(IndexON,D291,TRUE,_xll.ohTrigger(RecalcTrigger,TriggerON)),NA())</f>
        <v>6.8728441580034882E-3</v>
      </c>
      <c r="H291" s="49">
        <f>_xll.qlCalendarAdvance(IborCalendar,$H290,B291,"f",FALSE)</f>
        <v>42668</v>
      </c>
      <c r="I291" s="49">
        <f>_xll.qlInterestRateIndexValueDate(Index1M,$H291)</f>
        <v>42670</v>
      </c>
      <c r="J291" s="52">
        <f>IFERROR(_xll.qlIndexFixing(Index1M,$H291,TRUE,_xll.ohTrigger(RecalcTrigger,Trigger1M)),NA())</f>
        <v>8.3647001683923028E-3</v>
      </c>
      <c r="K291" s="52">
        <f>IFERROR(_xll.qlIndexFixing(ONIndex1M,I291,TRUE,_xll.ohTrigger(RecalcTrigger,Trigger1M)),NA())</f>
        <v>8.0902286008832647E-3</v>
      </c>
      <c r="L291" s="52">
        <f>IFERROR(_xll.qlIndexFixing(Index3M,H291,TRUE,_xll.ohTrigger(RecalcTrigger,Trigger3M)),NA())</f>
        <v>9.9308500662482375E-3</v>
      </c>
      <c r="M291" s="52">
        <f>IFERROR(_xll.qlIndexFixing(ONIndex3M,I291,TRUE,_xll.ohTrigger(RecalcTrigger,Trigger3M)),NA())</f>
        <v>9.0189425999476214E-3</v>
      </c>
      <c r="N291" s="52">
        <f>IFERROR(_xll.qlIndexFixing(Index6M,$H291,TRUE,_xll.ohTrigger(RecalcTrigger,Trigger6M)),NA())</f>
        <v>1.1527538456194326E-2</v>
      </c>
      <c r="O291" s="52">
        <f>IFERROR(_xll.qlIndexFixing(ONIndex6M,I291,TRUE,_xll.ohTrigger(RecalcTrigger,Trigger6M)),NA())</f>
        <v>1.0230319592023918E-2</v>
      </c>
      <c r="P291" s="52">
        <f>IFERROR(_xll.qlIndexFixing(Index1Y,$H291,TRUE,_xll.ohTrigger(RecalcTrigger,Trigger1Y)),NA())</f>
        <v>1.517603352558064E-2</v>
      </c>
      <c r="Q291" s="52">
        <f>IFERROR(_xll.qlIndexFixing(ONIndex1Y,I291,TRUE,_xll.ohTrigger(RecalcTrigger,Trigger1Y)),NA())</f>
        <v>8.6512632213242568E-3</v>
      </c>
    </row>
    <row r="292" spans="2:17" x14ac:dyDescent="0.2">
      <c r="B292" s="46" t="s">
        <v>20</v>
      </c>
      <c r="D292" s="49">
        <f>_xll.qlCalendarAdvance(LocalCalendar,$D291,B292,"f",FALSE)</f>
        <v>42674</v>
      </c>
      <c r="E292" s="49">
        <f>_xll.qlInterestRateIndexValueDate(IndexON,D292)</f>
        <v>42674</v>
      </c>
      <c r="F292" s="52">
        <f>IFERROR(_xll.qlIndexFixing(IndexON,D292,TRUE,_xll.ohTrigger(RecalcTrigger,TriggerON)),NA())</f>
        <v>6.8957330028496244E-3</v>
      </c>
      <c r="H292" s="49">
        <f>_xll.qlCalendarAdvance(IborCalendar,$H291,B292,"f",FALSE)</f>
        <v>42669</v>
      </c>
      <c r="I292" s="49">
        <f>_xll.qlInterestRateIndexValueDate(Index1M,$H292)</f>
        <v>42671</v>
      </c>
      <c r="J292" s="52">
        <f>IFERROR(_xll.qlIndexFixing(Index1M,$H292,TRUE,_xll.ohTrigger(RecalcTrigger,Trigger1M)),NA())</f>
        <v>8.3733659164686811E-3</v>
      </c>
      <c r="K292" s="52">
        <f>IFERROR(_xll.qlIndexFixing(ONIndex1M,I292,TRUE,_xll.ohTrigger(RecalcTrigger,Trigger1M)),NA())</f>
        <v>8.1256716492994485E-3</v>
      </c>
      <c r="L292" s="52">
        <f>IFERROR(_xll.qlIndexFixing(Index3M,H292,TRUE,_xll.ohTrigger(RecalcTrigger,Trigger3M)),NA())</f>
        <v>9.9709923882014932E-3</v>
      </c>
      <c r="M292" s="52">
        <f>IFERROR(_xll.qlIndexFixing(ONIndex3M,I292,TRUE,_xll.ohTrigger(RecalcTrigger,Trigger3M)),NA())</f>
        <v>9.0569705340026729E-3</v>
      </c>
      <c r="N292" s="52">
        <f>IFERROR(_xll.qlIndexFixing(Index6M,$H292,TRUE,_xll.ohTrigger(RecalcTrigger,Trigger6M)),NA())</f>
        <v>1.1544797805439062E-2</v>
      </c>
      <c r="O292" s="52">
        <f>IFERROR(_xll.qlIndexFixing(ONIndex6M,I292,TRUE,_xll.ohTrigger(RecalcTrigger,Trigger6M)),NA())</f>
        <v>1.0255553468931922E-2</v>
      </c>
      <c r="P292" s="52">
        <f>IFERROR(_xll.qlIndexFixing(Index1Y,$H292,TRUE,_xll.ohTrigger(RecalcTrigger,Trigger1Y)),NA())</f>
        <v>1.5218896109539038E-2</v>
      </c>
      <c r="Q292" s="52">
        <f>IFERROR(_xll.qlIndexFixing(ONIndex1Y,I292,TRUE,_xll.ohTrigger(RecalcTrigger,Trigger1Y)),NA())</f>
        <v>8.5496290303943567E-3</v>
      </c>
    </row>
    <row r="293" spans="2:17" x14ac:dyDescent="0.2">
      <c r="B293" s="46" t="s">
        <v>20</v>
      </c>
      <c r="D293" s="49">
        <f>_xll.qlCalendarAdvance(LocalCalendar,$D292,B293,"f",FALSE)</f>
        <v>42675</v>
      </c>
      <c r="E293" s="49">
        <f>_xll.qlInterestRateIndexValueDate(IndexON,D293)</f>
        <v>42675</v>
      </c>
      <c r="F293" s="52">
        <f>IFERROR(_xll.qlIndexFixing(IndexON,D293,TRUE,_xll.ohTrigger(RecalcTrigger,TriggerON)),NA())</f>
        <v>6.9077061279809726E-3</v>
      </c>
      <c r="H293" s="49">
        <f>_xll.qlCalendarAdvance(IborCalendar,$H292,B293,"f",FALSE)</f>
        <v>42670</v>
      </c>
      <c r="I293" s="49">
        <f>_xll.qlInterestRateIndexValueDate(Index1M,$H293)</f>
        <v>42674</v>
      </c>
      <c r="J293" s="52">
        <f>IFERROR(_xll.qlIndexFixing(Index1M,$H293,TRUE,_xll.ohTrigger(RecalcTrigger,Trigger1M)),NA())</f>
        <v>8.4169035002279458E-3</v>
      </c>
      <c r="K293" s="52">
        <f>IFERROR(_xll.qlIndexFixing(ONIndex1M,I293,TRUE,_xll.ohTrigger(RecalcTrigger,Trigger1M)),NA())</f>
        <v>8.1607063836131033E-3</v>
      </c>
      <c r="L293" s="52">
        <f>IFERROR(_xll.qlIndexFixing(Index3M,H293,TRUE,_xll.ohTrigger(RecalcTrigger,Trigger3M)),NA())</f>
        <v>1.0010475565176521E-2</v>
      </c>
      <c r="M293" s="52">
        <f>IFERROR(_xll.qlIndexFixing(ONIndex3M,I293,TRUE,_xll.ohTrigger(RecalcTrigger,Trigger3M)),NA())</f>
        <v>9.0946601643260294E-3</v>
      </c>
      <c r="N293" s="52">
        <f>IFERROR(_xll.qlIndexFixing(Index6M,$H293,TRUE,_xll.ohTrigger(RecalcTrigger,Trigger6M)),NA())</f>
        <v>1.1565416837829676E-2</v>
      </c>
      <c r="O293" s="52">
        <f>IFERROR(_xll.qlIndexFixing(ONIndex6M,I293,TRUE,_xll.ohTrigger(RecalcTrigger,Trigger6M)),NA())</f>
        <v>1.0275415610223604E-2</v>
      </c>
      <c r="P293" s="52">
        <f>IFERROR(_xll.qlIndexFixing(Index1Y,$H293,TRUE,_xll.ohTrigger(RecalcTrigger,Trigger1Y)),NA())</f>
        <v>1.5281035938477376E-2</v>
      </c>
      <c r="Q293" s="52">
        <f>IFERROR(_xll.qlIndexFixing(ONIndex1Y,I293,TRUE,_xll.ohTrigger(RecalcTrigger,Trigger1Y)),NA())</f>
        <v>8.4335049183348332E-3</v>
      </c>
    </row>
    <row r="294" spans="2:17" x14ac:dyDescent="0.2">
      <c r="B294" s="46" t="s">
        <v>20</v>
      </c>
      <c r="D294" s="49">
        <f>_xll.qlCalendarAdvance(LocalCalendar,$D293,B294,"f",FALSE)</f>
        <v>42676</v>
      </c>
      <c r="E294" s="49">
        <f>_xll.qlInterestRateIndexValueDate(IndexON,D294)</f>
        <v>42676</v>
      </c>
      <c r="F294" s="52">
        <f>IFERROR(_xll.qlIndexFixing(IndexON,D294,TRUE,_xll.ohTrigger(RecalcTrigger,TriggerON)),NA())</f>
        <v>6.9199571126876691E-3</v>
      </c>
      <c r="H294" s="49">
        <f>_xll.qlCalendarAdvance(IborCalendar,$H293,B294,"f",FALSE)</f>
        <v>42671</v>
      </c>
      <c r="I294" s="49">
        <f>_xll.qlInterestRateIndexValueDate(Index1M,$H294)</f>
        <v>42675</v>
      </c>
      <c r="J294" s="52">
        <f>IFERROR(_xll.qlIndexFixing(Index1M,$H294,TRUE,_xll.ohTrigger(RecalcTrigger,Trigger1M)),NA())</f>
        <v>8.4343230375552025E-3</v>
      </c>
      <c r="K294" s="52">
        <f>IFERROR(_xll.qlIndexFixing(ONIndex1M,I294,TRUE,_xll.ohTrigger(RecalcTrigger,Trigger1M)),NA())</f>
        <v>8.1782946936215239E-3</v>
      </c>
      <c r="L294" s="52">
        <f>IFERROR(_xll.qlIndexFixing(Index3M,H294,TRUE,_xll.ohTrigger(RecalcTrigger,Trigger3M)),NA())</f>
        <v>1.0030381491721887E-2</v>
      </c>
      <c r="M294" s="52">
        <f>IFERROR(_xll.qlIndexFixing(ONIndex3M,I294,TRUE,_xll.ohTrigger(RecalcTrigger,Trigger3M)),NA())</f>
        <v>9.1136775991529362E-3</v>
      </c>
      <c r="N294" s="52">
        <f>IFERROR(_xll.qlIndexFixing(Index6M,$H294,TRUE,_xll.ohTrigger(RecalcTrigger,Trigger6M)),NA())</f>
        <v>1.1614259225875233E-2</v>
      </c>
      <c r="O294" s="52">
        <f>IFERROR(_xll.qlIndexFixing(ONIndex6M,I294,TRUE,_xll.ohTrigger(RecalcTrigger,Trigger6M)),NA())</f>
        <v>1.0283099026766607E-2</v>
      </c>
      <c r="P294" s="52">
        <f>IFERROR(_xll.qlIndexFixing(Index1Y,$H294,TRUE,_xll.ohTrigger(RecalcTrigger,Trigger1Y)),NA())</f>
        <v>1.5307677571252546E-2</v>
      </c>
      <c r="Q294" s="52">
        <f>IFERROR(_xll.qlIndexFixing(ONIndex1Y,I294,TRUE,_xll.ohTrigger(RecalcTrigger,Trigger1Y)),NA())</f>
        <v>8.3685024580404388E-3</v>
      </c>
    </row>
    <row r="295" spans="2:17" x14ac:dyDescent="0.2">
      <c r="B295" s="46" t="s">
        <v>20</v>
      </c>
      <c r="D295" s="49">
        <f>_xll.qlCalendarAdvance(LocalCalendar,$D294,B295,"f",FALSE)</f>
        <v>42677</v>
      </c>
      <c r="E295" s="49">
        <f>_xll.qlInterestRateIndexValueDate(IndexON,D295)</f>
        <v>42677</v>
      </c>
      <c r="F295" s="52">
        <f>IFERROR(_xll.qlIndexFixing(IndexON,D295,TRUE,_xll.ohTrigger(RecalcTrigger,TriggerON)),NA())</f>
        <v>6.9324859569697139E-3</v>
      </c>
      <c r="H295" s="49">
        <f>_xll.qlCalendarAdvance(IborCalendar,$H294,B295,"f",FALSE)</f>
        <v>42674</v>
      </c>
      <c r="I295" s="49">
        <f>_xll.qlInterestRateIndexValueDate(Index1M,$H295)</f>
        <v>42676</v>
      </c>
      <c r="J295" s="52">
        <f>IFERROR(_xll.qlIndexFixing(Index1M,$H295,TRUE,_xll.ohTrigger(RecalcTrigger,Trigger1M)),NA())</f>
        <v>8.4517301364934738E-3</v>
      </c>
      <c r="K295" s="52">
        <f>IFERROR(_xll.qlIndexFixing(ONIndex1M,I295,TRUE,_xll.ohTrigger(RecalcTrigger,Trigger1M)),NA())</f>
        <v>8.1958705492723993E-3</v>
      </c>
      <c r="L295" s="52">
        <f>IFERROR(_xll.qlIndexFixing(Index3M,H295,TRUE,_xll.ohTrigger(RecalcTrigger,Trigger3M)),NA())</f>
        <v>1.0050285459668752E-2</v>
      </c>
      <c r="M295" s="52">
        <f>IFERROR(_xll.qlIndexFixing(ONIndex3M,I295,TRUE,_xll.ohTrigger(RecalcTrigger,Trigger3M)),NA())</f>
        <v>9.132730251408816E-3</v>
      </c>
      <c r="N295" s="52">
        <f>IFERROR(_xll.qlIndexFixing(Index6M,$H295,TRUE,_xll.ohTrigger(RecalcTrigger,Trigger6M)),NA())</f>
        <v>1.16212817499164E-2</v>
      </c>
      <c r="O295" s="52">
        <f>IFERROR(_xll.qlIndexFixing(ONIndex6M,I295,TRUE,_xll.ohTrigger(RecalcTrigger,Trigger6M)),NA())</f>
        <v>1.0289346207779104E-2</v>
      </c>
      <c r="P295" s="52">
        <f>IFERROR(_xll.qlIndexFixing(Index1Y,$H295,TRUE,_xll.ohTrigger(RecalcTrigger,Trigger1Y)),NA())</f>
        <v>1.5334499431206648E-2</v>
      </c>
      <c r="Q295" s="52">
        <f>IFERROR(_xll.qlIndexFixing(ONIndex1Y,I295,TRUE,_xll.ohTrigger(RecalcTrigger,Trigger1Y)),NA())</f>
        <v>8.2992748481558465E-3</v>
      </c>
    </row>
    <row r="296" spans="2:17" x14ac:dyDescent="0.2">
      <c r="B296" s="46" t="s">
        <v>20</v>
      </c>
      <c r="D296" s="49">
        <f>_xll.qlCalendarAdvance(LocalCalendar,$D295,B296,"f",FALSE)</f>
        <v>42678</v>
      </c>
      <c r="E296" s="49">
        <f>_xll.qlInterestRateIndexValueDate(IndexON,D296)</f>
        <v>42678</v>
      </c>
      <c r="F296" s="52">
        <f>IFERROR(_xll.qlIndexFixing(IndexON,D296,TRUE,_xll.ohTrigger(RecalcTrigger,TriggerON)),NA())</f>
        <v>6.958604346127828E-3</v>
      </c>
      <c r="H296" s="49">
        <f>_xll.qlCalendarAdvance(IborCalendar,$H295,B296,"f",FALSE)</f>
        <v>42675</v>
      </c>
      <c r="I296" s="49">
        <f>_xll.qlInterestRateIndexValueDate(Index1M,$H296)</f>
        <v>42677</v>
      </c>
      <c r="J296" s="52">
        <f>IFERROR(_xll.qlIndexFixing(Index1M,$H296,TRUE,_xll.ohTrigger(RecalcTrigger,Trigger1M)),NA())</f>
        <v>8.4866426340249324E-3</v>
      </c>
      <c r="K296" s="52">
        <f>IFERROR(_xll.qlIndexFixing(ONIndex1M,I296,TRUE,_xll.ohTrigger(RecalcTrigger,Trigger1M)),NA())</f>
        <v>8.2134339505657294E-3</v>
      </c>
      <c r="L296" s="52">
        <f>IFERROR(_xll.qlIndexFixing(Index3M,H296,TRUE,_xll.ohTrigger(RecalcTrigger,Trigger3M)),NA())</f>
        <v>1.007018657932358E-2</v>
      </c>
      <c r="M296" s="52">
        <f>IFERROR(_xll.qlIndexFixing(ONIndex3M,I296,TRUE,_xll.ohTrigger(RecalcTrigger,Trigger3M)),NA())</f>
        <v>9.151818121253541E-3</v>
      </c>
      <c r="N296" s="52">
        <f>IFERROR(_xll.qlIndexFixing(Index6M,$H296,TRUE,_xll.ohTrigger(RecalcTrigger,Trigger6M)),NA())</f>
        <v>1.1638852215835743E-2</v>
      </c>
      <c r="O296" s="52">
        <f>IFERROR(_xll.qlIndexFixing(ONIndex6M,I296,TRUE,_xll.ohTrigger(RecalcTrigger,Trigger6M)),NA())</f>
        <v>1.0294157153261096E-2</v>
      </c>
      <c r="P296" s="52">
        <f>IFERROR(_xll.qlIndexFixing(Index1Y,$H296,TRUE,_xll.ohTrigger(RecalcTrigger,Trigger1Y)),NA())</f>
        <v>1.5361513428390277E-2</v>
      </c>
      <c r="Q296" s="52">
        <f>IFERROR(_xll.qlIndexFixing(ONIndex1Y,I296,TRUE,_xll.ohTrigger(RecalcTrigger,Trigger1Y)),NA())</f>
        <v>8.225822091159074E-3</v>
      </c>
    </row>
    <row r="297" spans="2:17" x14ac:dyDescent="0.2">
      <c r="B297" s="46" t="s">
        <v>20</v>
      </c>
      <c r="D297" s="49">
        <f>_xll.qlCalendarAdvance(LocalCalendar,$D296,B297,"f",FALSE)</f>
        <v>42681</v>
      </c>
      <c r="E297" s="49">
        <f>_xll.qlInterestRateIndexValueDate(IndexON,D297)</f>
        <v>42681</v>
      </c>
      <c r="F297" s="52">
        <f>IFERROR(_xll.qlIndexFixing(IndexON,D297,TRUE,_xll.ohTrigger(RecalcTrigger,TriggerON)),NA())</f>
        <v>6.9853799312102893E-3</v>
      </c>
      <c r="H297" s="49">
        <f>_xll.qlCalendarAdvance(IborCalendar,$H296,B297,"f",FALSE)</f>
        <v>42676</v>
      </c>
      <c r="I297" s="49">
        <f>_xll.qlInterestRateIndexValueDate(Index1M,$H297)</f>
        <v>42678</v>
      </c>
      <c r="J297" s="52">
        <f>IFERROR(_xll.qlIndexFixing(Index1M,$H297,TRUE,_xll.ohTrigger(RecalcTrigger,Trigger1M)),NA())</f>
        <v>8.4952619971559902E-3</v>
      </c>
      <c r="K297" s="52">
        <f>IFERROR(_xll.qlIndexFixing(ONIndex1M,I297,TRUE,_xll.ohTrigger(RecalcTrigger,Trigger1M)),NA())</f>
        <v>8.2487082346993645E-3</v>
      </c>
      <c r="L297" s="52">
        <f>IFERROR(_xll.qlIndexFixing(Index3M,H297,TRUE,_xll.ohTrigger(RecalcTrigger,Trigger3M)),NA())</f>
        <v>1.0110173308324104E-2</v>
      </c>
      <c r="M297" s="52">
        <f>IFERROR(_xll.qlIndexFixing(ONIndex3M,I297,TRUE,_xll.ohTrigger(RecalcTrigger,Trigger3M)),NA())</f>
        <v>9.190345860172755E-3</v>
      </c>
      <c r="N297" s="52">
        <f>IFERROR(_xll.qlIndexFixing(Index6M,$H297,TRUE,_xll.ohTrigger(RecalcTrigger,Trigger6M)),NA())</f>
        <v>1.1656503535304355E-2</v>
      </c>
      <c r="O297" s="52">
        <f>IFERROR(_xll.qlIndexFixing(ONIndex6M,I297,TRUE,_xll.ohTrigger(RecalcTrigger,Trigger6M)),NA())</f>
        <v>1.0299286231916227E-2</v>
      </c>
      <c r="P297" s="52">
        <f>IFERROR(_xll.qlIndexFixing(Index1Y,$H297,TRUE,_xll.ohTrigger(RecalcTrigger,Trigger1Y)),NA())</f>
        <v>1.5404538008268714E-2</v>
      </c>
      <c r="Q297" s="52">
        <f>IFERROR(_xll.qlIndexFixing(ONIndex1Y,I297,TRUE,_xll.ohTrigger(RecalcTrigger,Trigger1Y)),NA())</f>
        <v>8.0650134327697742E-3</v>
      </c>
    </row>
    <row r="298" spans="2:17" x14ac:dyDescent="0.2">
      <c r="B298" s="46" t="s">
        <v>20</v>
      </c>
      <c r="D298" s="49">
        <f>_xll.qlCalendarAdvance(LocalCalendar,$D297,B298,"f",FALSE)</f>
        <v>42682</v>
      </c>
      <c r="E298" s="49">
        <f>_xll.qlInterestRateIndexValueDate(IndexON,D298)</f>
        <v>42682</v>
      </c>
      <c r="F298" s="52">
        <f>IFERROR(_xll.qlIndexFixing(IndexON,D298,TRUE,_xll.ohTrigger(RecalcTrigger,TriggerON)),NA())</f>
        <v>6.9992980740885002E-3</v>
      </c>
      <c r="H298" s="49">
        <f>_xll.qlCalendarAdvance(IborCalendar,$H297,B298,"f",FALSE)</f>
        <v>42677</v>
      </c>
      <c r="I298" s="49">
        <f>_xll.qlInterestRateIndexValueDate(Index1M,$H298)</f>
        <v>42681</v>
      </c>
      <c r="J298" s="52">
        <f>IFERROR(_xll.qlIndexFixing(Index1M,$H298,TRUE,_xll.ohTrigger(RecalcTrigger,Trigger1M)),NA())</f>
        <v>8.538579053540829E-3</v>
      </c>
      <c r="K298" s="52">
        <f>IFERROR(_xll.qlIndexFixing(ONIndex1M,I298,TRUE,_xll.ohTrigger(RecalcTrigger,Trigger1M)),NA())</f>
        <v>8.2835630128030857E-3</v>
      </c>
      <c r="L298" s="52">
        <f>IFERROR(_xll.qlIndexFixing(Index3M,H298,TRUE,_xll.ohTrigger(RecalcTrigger,Trigger3M)),NA())</f>
        <v>1.014974478052013E-2</v>
      </c>
      <c r="M298" s="52">
        <f>IFERROR(_xll.qlIndexFixing(ONIndex3M,I298,TRUE,_xll.ohTrigger(RecalcTrigger,Trigger3M)),NA())</f>
        <v>9.22852177556166E-3</v>
      </c>
      <c r="N298" s="52">
        <f>IFERROR(_xll.qlIndexFixing(Index6M,$H298,TRUE,_xll.ohTrigger(RecalcTrigger,Trigger6M)),NA())</f>
        <v>1.1720550423895129E-2</v>
      </c>
      <c r="O298" s="52">
        <f>IFERROR(_xll.qlIndexFixing(ONIndex6M,I298,TRUE,_xll.ohTrigger(RecalcTrigger,Trigger6M)),NA())</f>
        <v>1.029903857932446E-2</v>
      </c>
      <c r="P298" s="52">
        <f>IFERROR(_xll.qlIndexFixing(Index1Y,$H298,TRUE,_xll.ohTrigger(RecalcTrigger,Trigger1Y)),NA())</f>
        <v>1.5471729039568402E-2</v>
      </c>
      <c r="Q298" s="52">
        <f>IFERROR(_xll.qlIndexFixing(ONIndex1Y,I298,TRUE,_xll.ohTrigger(RecalcTrigger,Trigger1Y)),NA())</f>
        <v>7.8897596468863185E-3</v>
      </c>
    </row>
    <row r="299" spans="2:17" x14ac:dyDescent="0.2">
      <c r="B299" s="46" t="s">
        <v>20</v>
      </c>
      <c r="D299" s="49">
        <f>_xll.qlCalendarAdvance(LocalCalendar,$D298,B299,"f",FALSE)</f>
        <v>42683</v>
      </c>
      <c r="E299" s="49">
        <f>_xll.qlInterestRateIndexValueDate(IndexON,D299)</f>
        <v>42683</v>
      </c>
      <c r="F299" s="52">
        <f>IFERROR(_xll.qlIndexFixing(IndexON,D299,TRUE,_xll.ohTrigger(RecalcTrigger,TriggerON)),NA())</f>
        <v>7.0134940768618037E-3</v>
      </c>
      <c r="H299" s="49">
        <f>_xll.qlCalendarAdvance(IborCalendar,$H298,B299,"f",FALSE)</f>
        <v>42678</v>
      </c>
      <c r="I299" s="49">
        <f>_xll.qlInterestRateIndexValueDate(Index1M,$H299)</f>
        <v>42682</v>
      </c>
      <c r="J299" s="52">
        <f>IFERROR(_xll.qlIndexFixing(Index1M,$H299,TRUE,_xll.ohTrigger(RecalcTrigger,Trigger1M)),NA())</f>
        <v>8.5559115210394054E-3</v>
      </c>
      <c r="K299" s="52">
        <f>IFERROR(_xll.qlIndexFixing(ONIndex1M,I299,TRUE,_xll.ohTrigger(RecalcTrigger,Trigger1M)),NA())</f>
        <v>8.3010641426284337E-3</v>
      </c>
      <c r="L299" s="52">
        <f>IFERROR(_xll.qlIndexFixing(Index3M,H299,TRUE,_xll.ohTrigger(RecalcTrigger,Trigger3M)),NA())</f>
        <v>1.0169618312680928E-2</v>
      </c>
      <c r="M299" s="52">
        <f>IFERROR(_xll.qlIndexFixing(ONIndex3M,I299,TRUE,_xll.ohTrigger(RecalcTrigger,Trigger3M)),NA())</f>
        <v>9.2477857329509305E-3</v>
      </c>
      <c r="N299" s="52">
        <f>IFERROR(_xll.qlIndexFixing(Index6M,$H299,TRUE,_xll.ohTrigger(RecalcTrigger,Trigger6M)),NA())</f>
        <v>1.1728068558743589E-2</v>
      </c>
      <c r="O299" s="52">
        <f>IFERROR(_xll.qlIndexFixing(ONIndex6M,I299,TRUE,_xll.ohTrigger(RecalcTrigger,Trigger6M)),NA())</f>
        <v>1.0296668346674309E-2</v>
      </c>
      <c r="P299" s="52">
        <f>IFERROR(_xll.qlIndexFixing(Index1Y,$H299,TRUE,_xll.ohTrigger(RecalcTrigger,Trigger1Y)),NA())</f>
        <v>1.5499882423143511E-2</v>
      </c>
      <c r="Q299" s="52">
        <f>IFERROR(_xll.qlIndexFixing(ONIndex1Y,I299,TRUE,_xll.ohTrigger(RecalcTrigger,Trigger1Y)),NA())</f>
        <v>7.7951811963750117E-3</v>
      </c>
    </row>
    <row r="300" spans="2:17" x14ac:dyDescent="0.2">
      <c r="B300" s="46" t="s">
        <v>20</v>
      </c>
      <c r="D300" s="49">
        <f>_xll.qlCalendarAdvance(LocalCalendar,$D299,B300,"f",FALSE)</f>
        <v>42684</v>
      </c>
      <c r="E300" s="49">
        <f>_xll.qlInterestRateIndexValueDate(IndexON,D300)</f>
        <v>42684</v>
      </c>
      <c r="F300" s="52">
        <f>IFERROR(_xll.qlIndexFixing(IndexON,D300,TRUE,_xll.ohTrigger(RecalcTrigger,TriggerON)),NA())</f>
        <v>7.0505805010934175E-3</v>
      </c>
      <c r="H300" s="49">
        <f>_xll.qlCalendarAdvance(IborCalendar,$H299,B300,"f",FALSE)</f>
        <v>42681</v>
      </c>
      <c r="I300" s="49">
        <f>_xll.qlInterestRateIndexValueDate(Index1M,$H300)</f>
        <v>42683</v>
      </c>
      <c r="J300" s="52">
        <f>IFERROR(_xll.qlIndexFixing(Index1M,$H300,TRUE,_xll.ohTrigger(RecalcTrigger,Trigger1M)),NA())</f>
        <v>8.5732315497759615E-3</v>
      </c>
      <c r="K300" s="52">
        <f>IFERROR(_xll.qlIndexFixing(ONIndex1M,I300,TRUE,_xll.ohTrigger(RecalcTrigger,Trigger1M)),NA())</f>
        <v>8.3185528180962365E-3</v>
      </c>
      <c r="L300" s="52">
        <f>IFERROR(_xll.qlIndexFixing(Index3M,H300,TRUE,_xll.ohTrigger(RecalcTrigger,Trigger3M)),NA())</f>
        <v>1.0189483658008779E-2</v>
      </c>
      <c r="M300" s="52">
        <f>IFERROR(_xll.qlIndexFixing(ONIndex3M,I300,TRUE,_xll.ohTrigger(RecalcTrigger,Trigger3M)),NA())</f>
        <v>9.2670849077691742E-3</v>
      </c>
      <c r="N300" s="52">
        <f>IFERROR(_xll.qlIndexFixing(Index6M,$H300,TRUE,_xll.ohTrigger(RecalcTrigger,Trigger6M)),NA())</f>
        <v>1.1746237555994831E-2</v>
      </c>
      <c r="O300" s="52">
        <f>IFERROR(_xll.qlIndexFixing(ONIndex6M,I300,TRUE,_xll.ohTrigger(RecalcTrigger,Trigger6M)),NA())</f>
        <v>1.0292861878573589E-2</v>
      </c>
      <c r="P300" s="52">
        <f>IFERROR(_xll.qlIndexFixing(Index1Y,$H300,TRUE,_xll.ohTrigger(RecalcTrigger,Trigger1Y)),NA())</f>
        <v>1.5528299434303479E-2</v>
      </c>
      <c r="Q300" s="52">
        <f>IFERROR(_xll.qlIndexFixing(ONIndex1Y,I300,TRUE,_xll.ohTrigger(RecalcTrigger,Trigger1Y)),NA())</f>
        <v>7.6963776166572018E-3</v>
      </c>
    </row>
    <row r="301" spans="2:17" x14ac:dyDescent="0.2">
      <c r="B301" s="46" t="s">
        <v>20</v>
      </c>
      <c r="D301" s="49">
        <f>_xll.qlCalendarAdvance(LocalCalendar,$D300,B301,"f",FALSE)</f>
        <v>42688</v>
      </c>
      <c r="E301" s="49">
        <f>_xll.qlInterestRateIndexValueDate(IndexON,D301)</f>
        <v>42688</v>
      </c>
      <c r="F301" s="52">
        <f>IFERROR(_xll.qlIndexFixing(IndexON,D301,TRUE,_xll.ohTrigger(RecalcTrigger,TriggerON)),NA())</f>
        <v>7.088641988914901E-3</v>
      </c>
      <c r="H301" s="49">
        <f>_xll.qlCalendarAdvance(IborCalendar,$H300,B301,"f",FALSE)</f>
        <v>42682</v>
      </c>
      <c r="I301" s="49">
        <f>_xll.qlInterestRateIndexValueDate(Index1M,$H301)</f>
        <v>42684</v>
      </c>
      <c r="J301" s="52">
        <f>IFERROR(_xll.qlIndexFixing(Index1M,$H301,TRUE,_xll.ohTrigger(RecalcTrigger,Trigger1M)),NA())</f>
        <v>8.6079756642928884E-3</v>
      </c>
      <c r="K301" s="52">
        <f>IFERROR(_xll.qlIndexFixing(ONIndex1M,I301,TRUE,_xll.ohTrigger(RecalcTrigger,Trigger1M)),NA())</f>
        <v>8.3625035998702302E-3</v>
      </c>
      <c r="L301" s="52">
        <f>IFERROR(_xll.qlIndexFixing(Index3M,H301,TRUE,_xll.ohTrigger(RecalcTrigger,Trigger3M)),NA())</f>
        <v>1.0209339926685891E-2</v>
      </c>
      <c r="M301" s="52">
        <f>IFERROR(_xll.qlIndexFixing(ONIndex3M,I301,TRUE,_xll.ohTrigger(RecalcTrigger,Trigger3M)),NA())</f>
        <v>9.315870516302116E-3</v>
      </c>
      <c r="N301" s="52">
        <f>IFERROR(_xll.qlIndexFixing(Index6M,$H301,TRUE,_xll.ohTrigger(RecalcTrigger,Trigger6M)),NA())</f>
        <v>1.1764532772817001E-2</v>
      </c>
      <c r="O301" s="52">
        <f>IFERROR(_xll.qlIndexFixing(ONIndex6M,I301,TRUE,_xll.ohTrigger(RecalcTrigger,Trigger6M)),NA())</f>
        <v>1.0283388977490038E-2</v>
      </c>
      <c r="P301" s="52">
        <f>IFERROR(_xll.qlIndexFixing(Index1Y,$H301,TRUE,_xll.ohTrigger(RecalcTrigger,Trigger1Y)),NA())</f>
        <v>1.5579288318441379E-2</v>
      </c>
      <c r="Q301" s="52">
        <f>IFERROR(_xll.qlIndexFixing(ONIndex1Y,I301,TRUE,_xll.ohTrigger(RecalcTrigger,Trigger1Y)),NA())</f>
        <v>7.4794193858562785E-3</v>
      </c>
    </row>
    <row r="302" spans="2:17" x14ac:dyDescent="0.2">
      <c r="B302" s="46" t="s">
        <v>20</v>
      </c>
      <c r="D302" s="49">
        <f>_xll.qlCalendarAdvance(LocalCalendar,$D301,B302,"f",FALSE)</f>
        <v>42689</v>
      </c>
      <c r="E302" s="49">
        <f>_xll.qlInterestRateIndexValueDate(IndexON,D302)</f>
        <v>42689</v>
      </c>
      <c r="F302" s="52">
        <f>IFERROR(_xll.qlIndexFixing(IndexON,D302,TRUE,_xll.ohTrigger(RecalcTrigger,TriggerON)),NA())</f>
        <v>7.104505151298568E-3</v>
      </c>
      <c r="H302" s="49">
        <f>_xll.qlCalendarAdvance(IborCalendar,$H301,B302,"f",FALSE)</f>
        <v>42683</v>
      </c>
      <c r="I302" s="49">
        <f>_xll.qlInterestRateIndexValueDate(Index1M,$H302)</f>
        <v>42688</v>
      </c>
      <c r="J302" s="52">
        <f>IFERROR(_xll.qlIndexFixing(Index1M,$H302,TRUE,_xll.ohTrigger(RecalcTrigger,Trigger1M)),NA())</f>
        <v>8.6596451101366156E-3</v>
      </c>
      <c r="K302" s="52">
        <f>IFERROR(_xll.qlIndexFixing(ONIndex1M,I302,TRUE,_xll.ohTrigger(RecalcTrigger,Trigger1M)),NA())</f>
        <v>8.4058093804717515E-3</v>
      </c>
      <c r="L302" s="52">
        <f>IFERROR(_xll.qlIndexFixing(Index3M,H302,TRUE,_xll.ohTrigger(RecalcTrigger,Trigger3M)),NA())</f>
        <v>1.0288656437854449E-2</v>
      </c>
      <c r="M302" s="52">
        <f>IFERROR(_xll.qlIndexFixing(ONIndex3M,I302,TRUE,_xll.ohTrigger(RecalcTrigger,Trigger3M)),NA())</f>
        <v>9.3641090454532616E-3</v>
      </c>
      <c r="N302" s="52">
        <f>IFERROR(_xll.qlIndexFixing(Index6M,$H302,TRUE,_xll.ohTrigger(RecalcTrigger,Trigger6M)),NA())</f>
        <v>1.1849529174589365E-2</v>
      </c>
      <c r="O302" s="52">
        <f>IFERROR(_xll.qlIndexFixing(ONIndex6M,I302,TRUE,_xll.ohTrigger(RecalcTrigger,Trigger6M)),NA())</f>
        <v>1.0278149468723186E-2</v>
      </c>
      <c r="P302" s="52">
        <f>IFERROR(_xll.qlIndexFixing(Index1Y,$H302,TRUE,_xll.ohTrigger(RecalcTrigger,Trigger1Y)),NA())</f>
        <v>1.5674189028184498E-2</v>
      </c>
      <c r="Q302" s="52">
        <f>IFERROR(_xll.qlIndexFixing(ONIndex1Y,I302,TRUE,_xll.ohTrigger(RecalcTrigger,Trigger1Y)),NA())</f>
        <v>7.3332040288942579E-3</v>
      </c>
    </row>
    <row r="303" spans="2:17" x14ac:dyDescent="0.2">
      <c r="B303" s="46" t="s">
        <v>20</v>
      </c>
      <c r="D303" s="49">
        <f>_xll.qlCalendarAdvance(LocalCalendar,$D302,B303,"f",FALSE)</f>
        <v>42690</v>
      </c>
      <c r="E303" s="49">
        <f>_xll.qlInterestRateIndexValueDate(IndexON,D303)</f>
        <v>42690</v>
      </c>
      <c r="F303" s="52">
        <f>IFERROR(_xll.qlIndexFixing(IndexON,D303,TRUE,_xll.ohTrigger(RecalcTrigger,TriggerON)),NA())</f>
        <v>7.1206461736572635E-3</v>
      </c>
      <c r="H303" s="49">
        <f>_xll.qlCalendarAdvance(IborCalendar,$H302,B303,"f",FALSE)</f>
        <v>42684</v>
      </c>
      <c r="I303" s="49">
        <f>_xll.qlInterestRateIndexValueDate(Index1M,$H303)</f>
        <v>42688</v>
      </c>
      <c r="J303" s="52">
        <f>IFERROR(_xll.qlIndexFixing(Index1M,$H303,TRUE,_xll.ohTrigger(RecalcTrigger,Trigger1M)),NA())</f>
        <v>8.6596451101366156E-3</v>
      </c>
      <c r="K303" s="52">
        <f>IFERROR(_xll.qlIndexFixing(ONIndex1M,I303,TRUE,_xll.ohTrigger(RecalcTrigger,Trigger1M)),NA())</f>
        <v>8.4058093804717515E-3</v>
      </c>
      <c r="L303" s="52">
        <f>IFERROR(_xll.qlIndexFixing(Index3M,H303,TRUE,_xll.ohTrigger(RecalcTrigger,Trigger3M)),NA())</f>
        <v>1.0288656437854449E-2</v>
      </c>
      <c r="M303" s="52">
        <f>IFERROR(_xll.qlIndexFixing(ONIndex3M,I303,TRUE,_xll.ohTrigger(RecalcTrigger,Trigger3M)),NA())</f>
        <v>9.3641090454532616E-3</v>
      </c>
      <c r="N303" s="52">
        <f>IFERROR(_xll.qlIndexFixing(Index6M,$H303,TRUE,_xll.ohTrigger(RecalcTrigger,Trigger6M)),NA())</f>
        <v>1.1849529174589365E-2</v>
      </c>
      <c r="O303" s="52">
        <f>IFERROR(_xll.qlIndexFixing(ONIndex6M,I303,TRUE,_xll.ohTrigger(RecalcTrigger,Trigger6M)),NA())</f>
        <v>1.0278149468723186E-2</v>
      </c>
      <c r="P303" s="52">
        <f>IFERROR(_xll.qlIndexFixing(Index1Y,$H303,TRUE,_xll.ohTrigger(RecalcTrigger,Trigger1Y)),NA())</f>
        <v>1.5674189028184498E-2</v>
      </c>
      <c r="Q303" s="52">
        <f>IFERROR(_xll.qlIndexFixing(ONIndex1Y,I303,TRUE,_xll.ohTrigger(RecalcTrigger,Trigger1Y)),NA())</f>
        <v>7.3332040288942579E-3</v>
      </c>
    </row>
    <row r="304" spans="2:17" x14ac:dyDescent="0.2">
      <c r="B304" s="46" t="s">
        <v>20</v>
      </c>
      <c r="D304" s="49">
        <f>_xll.qlCalendarAdvance(LocalCalendar,$D303,B304,"f",FALSE)</f>
        <v>42691</v>
      </c>
      <c r="E304" s="49">
        <f>_xll.qlInterestRateIndexValueDate(IndexON,D304)</f>
        <v>42691</v>
      </c>
      <c r="F304" s="52">
        <f>IFERROR(_xll.qlIndexFixing(IndexON,D304,TRUE,_xll.ohTrigger(RecalcTrigger,TriggerON)),NA())</f>
        <v>7.1370650562307958E-3</v>
      </c>
      <c r="H304" s="49">
        <f>_xll.qlCalendarAdvance(IborCalendar,$H303,B304,"f",FALSE)</f>
        <v>42685</v>
      </c>
      <c r="I304" s="49">
        <f>_xll.qlInterestRateIndexValueDate(Index1M,$H304)</f>
        <v>42689</v>
      </c>
      <c r="J304" s="52">
        <f>IFERROR(_xll.qlIndexFixing(Index1M,$H304,TRUE,_xll.ohTrigger(RecalcTrigger,Trigger1M)),NA())</f>
        <v>8.6768905051659573E-3</v>
      </c>
      <c r="K304" s="52">
        <f>IFERROR(_xll.qlIndexFixing(ONIndex1M,I304,TRUE,_xll.ohTrigger(RecalcTrigger,Trigger1M)),NA())</f>
        <v>8.4232233300340908E-3</v>
      </c>
      <c r="L304" s="52">
        <f>IFERROR(_xll.qlIndexFixing(Index3M,H304,TRUE,_xll.ohTrigger(RecalcTrigger,Trigger3M)),NA())</f>
        <v>1.0308453975350775E-2</v>
      </c>
      <c r="M304" s="52">
        <f>IFERROR(_xll.qlIndexFixing(ONIndex3M,I304,TRUE,_xll.ohTrigger(RecalcTrigger,Trigger3M)),NA())</f>
        <v>9.3836195256447041E-3</v>
      </c>
      <c r="N304" s="52">
        <f>IFERROR(_xll.qlIndexFixing(Index6M,$H304,TRUE,_xll.ohTrigger(RecalcTrigger,Trigger6M)),NA())</f>
        <v>1.1857872283245847E-2</v>
      </c>
      <c r="O304" s="52">
        <f>IFERROR(_xll.qlIndexFixing(ONIndex6M,I304,TRUE,_xll.ohTrigger(RecalcTrigger,Trigger6M)),NA())</f>
        <v>1.0278445323743668E-2</v>
      </c>
      <c r="P304" s="52">
        <f>IFERROR(_xll.qlIndexFixing(Index1Y,$H304,TRUE,_xll.ohTrigger(RecalcTrigger,Trigger1Y)),NA())</f>
        <v>1.5703897596852201E-2</v>
      </c>
      <c r="Q304" s="52">
        <f>IFERROR(_xll.qlIndexFixing(ONIndex1Y,I304,TRUE,_xll.ohTrigger(RecalcTrigger,Trigger1Y)),NA())</f>
        <v>7.3045682755257246E-3</v>
      </c>
    </row>
    <row r="305" spans="2:17" x14ac:dyDescent="0.2">
      <c r="B305" s="46" t="s">
        <v>20</v>
      </c>
      <c r="D305" s="49">
        <f>_xll.qlCalendarAdvance(LocalCalendar,$D304,B305,"f",FALSE)</f>
        <v>42692</v>
      </c>
      <c r="E305" s="49">
        <f>_xll.qlInterestRateIndexValueDate(IndexON,D305)</f>
        <v>42692</v>
      </c>
      <c r="F305" s="52">
        <f>IFERROR(_xll.qlIndexFixing(IndexON,D305,TRUE,_xll.ohTrigger(RecalcTrigger,TriggerON)),NA())</f>
        <v>7.1709718578638615E-3</v>
      </c>
      <c r="H305" s="49">
        <f>_xll.qlCalendarAdvance(IborCalendar,$H304,B305,"f",FALSE)</f>
        <v>42688</v>
      </c>
      <c r="I305" s="49">
        <f>_xll.qlInterestRateIndexValueDate(Index1M,$H305)</f>
        <v>42690</v>
      </c>
      <c r="J305" s="52">
        <f>IFERROR(_xll.qlIndexFixing(Index1M,$H305,TRUE,_xll.ohTrigger(RecalcTrigger,Trigger1M)),NA())</f>
        <v>8.694123461057579E-3</v>
      </c>
      <c r="K305" s="52">
        <f>IFERROR(_xll.qlIndexFixing(ONIndex1M,I305,TRUE,_xll.ohTrigger(RecalcTrigger,Trigger1M)),NA())</f>
        <v>8.4406248251589489E-3</v>
      </c>
      <c r="L305" s="52">
        <f>IFERROR(_xll.qlIndexFixing(Index3M,H305,TRUE,_xll.ohTrigger(RecalcTrigger,Trigger3M)),NA())</f>
        <v>1.0328237096901272E-2</v>
      </c>
      <c r="M305" s="52">
        <f>IFERROR(_xll.qlIndexFixing(ONIndex3M,I305,TRUE,_xll.ohTrigger(RecalcTrigger,Trigger3M)),NA())</f>
        <v>9.4031652235049279E-3</v>
      </c>
      <c r="N305" s="52">
        <f>IFERROR(_xll.qlIndexFixing(Index6M,$H305,TRUE,_xll.ohTrigger(RecalcTrigger,Trigger6M)),NA())</f>
        <v>1.187686919440601E-2</v>
      </c>
      <c r="O305" s="52">
        <f>IFERROR(_xll.qlIndexFixing(ONIndex6M,I305,TRUE,_xll.ohTrigger(RecalcTrigger,Trigger6M)),NA())</f>
        <v>1.027984889044653E-2</v>
      </c>
      <c r="P305" s="52">
        <f>IFERROR(_xll.qlIndexFixing(Index1Y,$H305,TRUE,_xll.ohTrigger(RecalcTrigger,Trigger1Y)),NA())</f>
        <v>1.5733687372858404E-2</v>
      </c>
      <c r="Q305" s="52">
        <f>IFERROR(_xll.qlIndexFixing(ONIndex1Y,I305,TRUE,_xll.ohTrigger(RecalcTrigger,Trigger1Y)),NA())</f>
        <v>7.2908110947711435E-3</v>
      </c>
    </row>
    <row r="306" spans="2:17" x14ac:dyDescent="0.2">
      <c r="B306" s="46" t="s">
        <v>20</v>
      </c>
      <c r="D306" s="49">
        <f>_xll.qlCalendarAdvance(LocalCalendar,$D305,B306,"f",FALSE)</f>
        <v>42695</v>
      </c>
      <c r="E306" s="49">
        <f>_xll.qlInterestRateIndexValueDate(IndexON,D306)</f>
        <v>42695</v>
      </c>
      <c r="F306" s="52">
        <f>IFERROR(_xll.qlIndexFixing(IndexON,D306,TRUE,_xll.ohTrigger(RecalcTrigger,TriggerON)),NA())</f>
        <v>7.2055191878739322E-3</v>
      </c>
      <c r="H306" s="49">
        <f>_xll.qlCalendarAdvance(IborCalendar,$H305,B306,"f",FALSE)</f>
        <v>42689</v>
      </c>
      <c r="I306" s="49">
        <f>_xll.qlInterestRateIndexValueDate(Index1M,$H306)</f>
        <v>42691</v>
      </c>
      <c r="J306" s="52">
        <f>IFERROR(_xll.qlIndexFixing(Index1M,$H306,TRUE,_xll.ohTrigger(RecalcTrigger,Trigger1M)),NA())</f>
        <v>8.7286992394694507E-3</v>
      </c>
      <c r="K306" s="52">
        <f>IFERROR(_xll.qlIndexFixing(ONIndex1M,I306,TRUE,_xll.ohTrigger(RecalcTrigger,Trigger1M)),NA())</f>
        <v>8.4580138660061976E-3</v>
      </c>
      <c r="L306" s="52">
        <f>IFERROR(_xll.qlIndexFixing(Index3M,H306,TRUE,_xll.ohTrigger(RecalcTrigger,Trigger3M)),NA())</f>
        <v>1.03480049125613E-2</v>
      </c>
      <c r="M306" s="52">
        <f>IFERROR(_xll.qlIndexFixing(ONIndex3M,I306,TRUE,_xll.ohTrigger(RecalcTrigger,Trigger3M)),NA())</f>
        <v>9.4227461387941247E-3</v>
      </c>
      <c r="N306" s="52">
        <f>IFERROR(_xll.qlIndexFixing(Index6M,$H306,TRUE,_xll.ohTrigger(RecalcTrigger,Trigger6M)),NA())</f>
        <v>1.1895960430042801E-2</v>
      </c>
      <c r="O306" s="52">
        <f>IFERROR(_xll.qlIndexFixing(ONIndex6M,I306,TRUE,_xll.ohTrigger(RecalcTrigger,Trigger6M)),NA())</f>
        <v>1.0282360168911708E-2</v>
      </c>
      <c r="P306" s="52">
        <f>IFERROR(_xll.qlIndexFixing(Index1Y,$H306,TRUE,_xll.ohTrigger(RecalcTrigger,Trigger1Y)),NA())</f>
        <v>1.5763517089390014E-2</v>
      </c>
      <c r="Q306" s="52">
        <f>IFERROR(_xll.qlIndexFixing(ONIndex1Y,I306,TRUE,_xll.ohTrigger(RecalcTrigger,Trigger1Y)),NA())</f>
        <v>7.2919324849518574E-3</v>
      </c>
    </row>
    <row r="307" spans="2:17" x14ac:dyDescent="0.2">
      <c r="B307" s="46" t="s">
        <v>20</v>
      </c>
      <c r="D307" s="49">
        <f>_xll.qlCalendarAdvance(LocalCalendar,$D306,B307,"f",FALSE)</f>
        <v>42696</v>
      </c>
      <c r="E307" s="49">
        <f>_xll.qlInterestRateIndexValueDate(IndexON,D307)</f>
        <v>42696</v>
      </c>
      <c r="F307" s="52">
        <f>IFERROR(_xll.qlIndexFixing(IndexON,D307,TRUE,_xll.ohTrigger(RecalcTrigger,TriggerON)),NA())</f>
        <v>7.2233273713617763E-3</v>
      </c>
      <c r="H307" s="49">
        <f>_xll.qlCalendarAdvance(IborCalendar,$H306,B307,"f",FALSE)</f>
        <v>42690</v>
      </c>
      <c r="I307" s="49">
        <f>_xll.qlInterestRateIndexValueDate(Index1M,$H307)</f>
        <v>42692</v>
      </c>
      <c r="J307" s="52">
        <f>IFERROR(_xll.qlIndexFixing(Index1M,$H307,TRUE,_xll.ohTrigger(RecalcTrigger,Trigger1M)),NA())</f>
        <v>8.7372257491067432E-3</v>
      </c>
      <c r="K307" s="52">
        <f>IFERROR(_xll.qlIndexFixing(ONIndex1M,I307,TRUE,_xll.ohTrigger(RecalcTrigger,Trigger1M)),NA())</f>
        <v>8.492950786829212E-3</v>
      </c>
      <c r="L307" s="52">
        <f>IFERROR(_xll.qlIndexFixing(Index3M,H307,TRUE,_xll.ohTrigger(RecalcTrigger,Trigger3M)),NA())</f>
        <v>1.0397239498564116E-2</v>
      </c>
      <c r="M307" s="52">
        <f>IFERROR(_xll.qlIndexFixing(ONIndex3M,I307,TRUE,_xll.ohTrigger(RecalcTrigger,Trigger3M)),NA())</f>
        <v>9.462274057492337E-3</v>
      </c>
      <c r="N307" s="52">
        <f>IFERROR(_xll.qlIndexFixing(Index6M,$H307,TRUE,_xll.ohTrigger(RecalcTrigger,Trigger6M)),NA())</f>
        <v>1.191513941316754E-2</v>
      </c>
      <c r="O307" s="52">
        <f>IFERROR(_xll.qlIndexFixing(ONIndex6M,I307,TRUE,_xll.ohTrigger(RecalcTrigger,Trigger6M)),NA())</f>
        <v>1.0291369285191365E-2</v>
      </c>
      <c r="P307" s="52">
        <f>IFERROR(_xll.qlIndexFixing(Index1Y,$H307,TRUE,_xll.ohTrigger(RecalcTrigger,Trigger1Y)),NA())</f>
        <v>1.5806992938195857E-2</v>
      </c>
      <c r="Q307" s="52">
        <f>IFERROR(_xll.qlIndexFixing(ONIndex1Y,I307,TRUE,_xll.ohTrigger(RecalcTrigger,Trigger1Y)),NA())</f>
        <v>7.343920313793717E-3</v>
      </c>
    </row>
    <row r="308" spans="2:17" x14ac:dyDescent="0.2">
      <c r="B308" s="46" t="s">
        <v>20</v>
      </c>
      <c r="D308" s="49">
        <f>_xll.qlCalendarAdvance(LocalCalendar,$D307,B308,"f",FALSE)</f>
        <v>42697</v>
      </c>
      <c r="E308" s="49">
        <f>_xll.qlInterestRateIndexValueDate(IndexON,D308)</f>
        <v>42697</v>
      </c>
      <c r="F308" s="52">
        <f>IFERROR(_xll.qlIndexFixing(IndexON,D308,TRUE,_xll.ohTrigger(RecalcTrigger,TriggerON)),NA())</f>
        <v>7.2506683827366913E-3</v>
      </c>
      <c r="H308" s="49">
        <f>_xll.qlCalendarAdvance(IborCalendar,$H307,B308,"f",FALSE)</f>
        <v>42691</v>
      </c>
      <c r="I308" s="49">
        <f>_xll.qlInterestRateIndexValueDate(Index1M,$H308)</f>
        <v>42695</v>
      </c>
      <c r="J308" s="52">
        <f>IFERROR(_xll.qlIndexFixing(Index1M,$H308,TRUE,_xll.ohTrigger(RecalcTrigger,Trigger1M)),NA())</f>
        <v>8.7801016515554053E-3</v>
      </c>
      <c r="K308" s="52">
        <f>IFERROR(_xll.qlIndexFixing(ONIndex1M,I308,TRUE,_xll.ohTrigger(RecalcTrigger,Trigger1M)),NA())</f>
        <v>8.5274454860595483E-3</v>
      </c>
      <c r="L308" s="52">
        <f>IFERROR(_xll.qlIndexFixing(Index3M,H308,TRUE,_xll.ohTrigger(RecalcTrigger,Trigger3M)),NA())</f>
        <v>1.0426905316780961E-2</v>
      </c>
      <c r="M308" s="52">
        <f>IFERROR(_xll.qlIndexFixing(ONIndex3M,I308,TRUE,_xll.ohTrigger(RecalcTrigger,Trigger3M)),NA())</f>
        <v>9.5014219760791718E-3</v>
      </c>
      <c r="N308" s="52">
        <f>IFERROR(_xll.qlIndexFixing(Index6M,$H308,TRUE,_xll.ohTrigger(RecalcTrigger,Trigger6M)),NA())</f>
        <v>1.1983661751101146E-2</v>
      </c>
      <c r="O308" s="52">
        <f>IFERROR(_xll.qlIndexFixing(ONIndex6M,I308,TRUE,_xll.ohTrigger(RecalcTrigger,Trigger6M)),NA())</f>
        <v>1.0303482400795261E-2</v>
      </c>
      <c r="P308" s="52">
        <f>IFERROR(_xll.qlIndexFixing(Index1Y,$H308,TRUE,_xll.ohTrigger(RecalcTrigger,Trigger1Y)),NA())</f>
        <v>1.5882409852788781E-2</v>
      </c>
      <c r="Q308" s="52">
        <f>IFERROR(_xll.qlIndexFixing(ONIndex1Y,I308,TRUE,_xll.ohTrigger(RecalcTrigger,Trigger1Y)),NA())</f>
        <v>7.4452037848438124E-3</v>
      </c>
    </row>
    <row r="309" spans="2:17" x14ac:dyDescent="0.2">
      <c r="B309" s="46" t="s">
        <v>20</v>
      </c>
      <c r="D309" s="49">
        <f>_xll.qlCalendarAdvance(LocalCalendar,$D308,B309,"f",FALSE)</f>
        <v>42699</v>
      </c>
      <c r="E309" s="49">
        <f>_xll.qlInterestRateIndexValueDate(IndexON,D309)</f>
        <v>42699</v>
      </c>
      <c r="F309" s="52">
        <f>IFERROR(_xll.qlIndexFixing(IndexON,D309,TRUE,_xll.ohTrigger(RecalcTrigger,TriggerON)),NA())</f>
        <v>7.2975792537643969E-3</v>
      </c>
      <c r="H309" s="49">
        <f>_xll.qlCalendarAdvance(IborCalendar,$H308,B309,"f",FALSE)</f>
        <v>42692</v>
      </c>
      <c r="I309" s="49">
        <f>_xll.qlInterestRateIndexValueDate(Index1M,$H309)</f>
        <v>42696</v>
      </c>
      <c r="J309" s="52">
        <f>IFERROR(_xll.qlIndexFixing(Index1M,$H309,TRUE,_xll.ohTrigger(RecalcTrigger,Trigger1M)),NA())</f>
        <v>8.7972599714882804E-3</v>
      </c>
      <c r="K309" s="52">
        <f>IFERROR(_xll.qlIndexFixing(ONIndex1M,I309,TRUE,_xll.ohTrigger(RecalcTrigger,Trigger1M)),NA())</f>
        <v>8.5447722551990068E-3</v>
      </c>
      <c r="L309" s="52">
        <f>IFERROR(_xll.qlIndexFixing(Index3M,H309,TRUE,_xll.ohTrigger(RecalcTrigger,Trigger3M)),NA())</f>
        <v>1.0446583253196074E-2</v>
      </c>
      <c r="M309" s="52">
        <f>IFERROR(_xll.qlIndexFixing(ONIndex3M,I309,TRUE,_xll.ohTrigger(RecalcTrigger,Trigger3M)),NA())</f>
        <v>9.5211789793925306E-3</v>
      </c>
      <c r="N309" s="52">
        <f>IFERROR(_xll.qlIndexFixing(Index6M,$H309,TRUE,_xll.ohTrigger(RecalcTrigger,Trigger6M)),NA())</f>
        <v>1.1992601272286858E-2</v>
      </c>
      <c r="O309" s="52">
        <f>IFERROR(_xll.qlIndexFixing(ONIndex6M,I309,TRUE,_xll.ohTrigger(RecalcTrigger,Trigger6M)),NA())</f>
        <v>1.0311532238471699E-2</v>
      </c>
      <c r="P309" s="52">
        <f>IFERROR(_xll.qlIndexFixing(Index1Y,$H309,TRUE,_xll.ohTrigger(RecalcTrigger,Trigger1Y)),NA())</f>
        <v>1.5911820098158367E-2</v>
      </c>
      <c r="Q309" s="52">
        <f>IFERROR(_xll.qlIndexFixing(ONIndex1Y,I309,TRUE,_xll.ohTrigger(RecalcTrigger,Trigger1Y)),NA())</f>
        <v>7.5207180684699892E-3</v>
      </c>
    </row>
    <row r="310" spans="2:17" x14ac:dyDescent="0.2">
      <c r="B310" s="46" t="s">
        <v>20</v>
      </c>
      <c r="D310" s="49">
        <f>_xll.qlCalendarAdvance(LocalCalendar,$D309,B310,"f",FALSE)</f>
        <v>42702</v>
      </c>
      <c r="E310" s="49">
        <f>_xll.qlInterestRateIndexValueDate(IndexON,D310)</f>
        <v>42702</v>
      </c>
      <c r="F310" s="52">
        <f>IFERROR(_xll.qlIndexFixing(IndexON,D310,TRUE,_xll.ohTrigger(RecalcTrigger,TriggerON)),NA())</f>
        <v>7.3360115411169602E-3</v>
      </c>
      <c r="H310" s="49">
        <f>_xll.qlCalendarAdvance(IborCalendar,$H309,B310,"f",FALSE)</f>
        <v>42695</v>
      </c>
      <c r="I310" s="49">
        <f>_xll.qlInterestRateIndexValueDate(Index1M,$H310)</f>
        <v>42697</v>
      </c>
      <c r="J310" s="52">
        <f>IFERROR(_xll.qlIndexFixing(Index1M,$H310,TRUE,_xll.ohTrigger(RecalcTrigger,Trigger1M)),NA())</f>
        <v>8.8144058519077362E-3</v>
      </c>
      <c r="K310" s="52">
        <f>IFERROR(_xll.qlIndexFixing(ONIndex1M,I310,TRUE,_xll.ohTrigger(RecalcTrigger,Trigger1M)),NA())</f>
        <v>8.5708395245021052E-3</v>
      </c>
      <c r="L310" s="52">
        <f>IFERROR(_xll.qlIndexFixing(Index3M,H310,TRUE,_xll.ohTrigger(RecalcTrigger,Trigger3M)),NA())</f>
        <v>1.0466240543681003E-2</v>
      </c>
      <c r="M310" s="52">
        <f>IFERROR(_xll.qlIndexFixing(ONIndex3M,I310,TRUE,_xll.ohTrigger(RecalcTrigger,Trigger3M)),NA())</f>
        <v>9.5510116130359535E-3</v>
      </c>
      <c r="N310" s="52">
        <f>IFERROR(_xll.qlIndexFixing(Index6M,$H310,TRUE,_xll.ohTrigger(RecalcTrigger,Trigger6M)),NA())</f>
        <v>1.2012120329508217E-2</v>
      </c>
      <c r="O310" s="52">
        <f>IFERROR(_xll.qlIndexFixing(ONIndex6M,I310,TRUE,_xll.ohTrigger(RecalcTrigger,Trigger6M)),NA())</f>
        <v>1.0325970506013249E-2</v>
      </c>
      <c r="P310" s="52">
        <f>IFERROR(_xll.qlIndexFixing(Index1Y,$H310,TRUE,_xll.ohTrigger(RecalcTrigger,Trigger1Y)),NA())</f>
        <v>1.5947474284295646E-2</v>
      </c>
      <c r="Q310" s="52">
        <f>IFERROR(_xll.qlIndexFixing(ONIndex1Y,I310,TRUE,_xll.ohTrigger(RecalcTrigger,Trigger1Y)),NA())</f>
        <v>7.6638282681207315E-3</v>
      </c>
    </row>
    <row r="311" spans="2:17" x14ac:dyDescent="0.2">
      <c r="B311" s="46" t="s">
        <v>20</v>
      </c>
      <c r="D311" s="49">
        <f>_xll.qlCalendarAdvance(LocalCalendar,$D310,B311,"f",FALSE)</f>
        <v>42703</v>
      </c>
      <c r="E311" s="49">
        <f>_xll.qlInterestRateIndexValueDate(IndexON,D311)</f>
        <v>42703</v>
      </c>
      <c r="F311" s="52">
        <f>IFERROR(_xll.qlIndexFixing(IndexON,D311,TRUE,_xll.ohTrigger(RecalcTrigger,TriggerON)),NA())</f>
        <v>7.355764747867255E-3</v>
      </c>
      <c r="H311" s="49">
        <f>_xll.qlCalendarAdvance(IborCalendar,$H310,B311,"f",FALSE)</f>
        <v>42696</v>
      </c>
      <c r="I311" s="49">
        <f>_xll.qlInterestRateIndexValueDate(Index1M,$H311)</f>
        <v>42699</v>
      </c>
      <c r="J311" s="52">
        <f>IFERROR(_xll.qlIndexFixing(Index1M,$H311,TRUE,_xll.ohTrigger(RecalcTrigger,Trigger1M)),NA())</f>
        <v>8.874548376383018E-3</v>
      </c>
      <c r="K311" s="52">
        <f>IFERROR(_xll.qlIndexFixing(ONIndex1M,I311,TRUE,_xll.ohTrigger(RecalcTrigger,Trigger1M)),NA())</f>
        <v>8.6141567498021487E-3</v>
      </c>
      <c r="L311" s="52">
        <f>IFERROR(_xll.qlIndexFixing(Index3M,H311,TRUE,_xll.ohTrigger(RecalcTrigger,Trigger3M)),NA())</f>
        <v>1.052489942571096E-2</v>
      </c>
      <c r="M311" s="52">
        <f>IFERROR(_xll.qlIndexFixing(ONIndex3M,I311,TRUE,_xll.ohTrigger(RecalcTrigger,Trigger3M)),NA())</f>
        <v>9.600826940365792E-3</v>
      </c>
      <c r="N311" s="52">
        <f>IFERROR(_xll.qlIndexFixing(Index6M,$H311,TRUE,_xll.ohTrigger(RecalcTrigger,Trigger6M)),NA())</f>
        <v>1.2051296706483404E-2</v>
      </c>
      <c r="O311" s="52">
        <f>IFERROR(_xll.qlIndexFixing(ONIndex6M,I311,TRUE,_xll.ohTrigger(RecalcTrigger,Trigger6M)),NA())</f>
        <v>1.035547581085261E-2</v>
      </c>
      <c r="P311" s="52">
        <f>IFERROR(_xll.qlIndexFixing(Index1Y,$H311,TRUE,_xll.ohTrigger(RecalcTrigger,Trigger1Y)),NA())</f>
        <v>1.6011211454518608E-2</v>
      </c>
      <c r="Q311" s="52">
        <f>IFERROR(_xll.qlIndexFixing(ONIndex1Y,I311,TRUE,_xll.ohTrigger(RecalcTrigger,Trigger1Y)),NA())</f>
        <v>7.97669758826558E-3</v>
      </c>
    </row>
    <row r="312" spans="2:17" x14ac:dyDescent="0.2">
      <c r="B312" s="46" t="s">
        <v>20</v>
      </c>
      <c r="D312" s="49">
        <f>_xll.qlCalendarAdvance(LocalCalendar,$D311,B312,"f",FALSE)</f>
        <v>42704</v>
      </c>
      <c r="E312" s="49">
        <f>_xll.qlInterestRateIndexValueDate(IndexON,D312)</f>
        <v>42704</v>
      </c>
      <c r="F312" s="52">
        <f>IFERROR(_xll.qlIndexFixing(IndexON,D312,TRUE,_xll.ohTrigger(RecalcTrigger,TriggerON)),NA())</f>
        <v>7.3757958153120029E-3</v>
      </c>
      <c r="H312" s="49">
        <f>_xll.qlCalendarAdvance(IborCalendar,$H311,B312,"f",FALSE)</f>
        <v>42697</v>
      </c>
      <c r="I312" s="49">
        <f>_xll.qlInterestRateIndexValueDate(Index1M,$H312)</f>
        <v>42699</v>
      </c>
      <c r="J312" s="52">
        <f>IFERROR(_xll.qlIndexFixing(Index1M,$H312,TRUE,_xll.ohTrigger(RecalcTrigger,Trigger1M)),NA())</f>
        <v>8.874548376383018E-3</v>
      </c>
      <c r="K312" s="52">
        <f>IFERROR(_xll.qlIndexFixing(ONIndex1M,I312,TRUE,_xll.ohTrigger(RecalcTrigger,Trigger1M)),NA())</f>
        <v>8.6141567498021487E-3</v>
      </c>
      <c r="L312" s="52">
        <f>IFERROR(_xll.qlIndexFixing(Index3M,H312,TRUE,_xll.ohTrigger(RecalcTrigger,Trigger3M)),NA())</f>
        <v>1.052489942571096E-2</v>
      </c>
      <c r="M312" s="52">
        <f>IFERROR(_xll.qlIndexFixing(ONIndex3M,I312,TRUE,_xll.ohTrigger(RecalcTrigger,Trigger3M)),NA())</f>
        <v>9.600826940365792E-3</v>
      </c>
      <c r="N312" s="52">
        <f>IFERROR(_xll.qlIndexFixing(Index6M,$H312,TRUE,_xll.ohTrigger(RecalcTrigger,Trigger6M)),NA())</f>
        <v>1.2051296706483404E-2</v>
      </c>
      <c r="O312" s="52">
        <f>IFERROR(_xll.qlIndexFixing(ONIndex6M,I312,TRUE,_xll.ohTrigger(RecalcTrigger,Trigger6M)),NA())</f>
        <v>1.035547581085261E-2</v>
      </c>
      <c r="P312" s="52">
        <f>IFERROR(_xll.qlIndexFixing(Index1Y,$H312,TRUE,_xll.ohTrigger(RecalcTrigger,Trigger1Y)),NA())</f>
        <v>1.6011211454518608E-2</v>
      </c>
      <c r="Q312" s="52">
        <f>IFERROR(_xll.qlIndexFixing(ONIndex1Y,I312,TRUE,_xll.ohTrigger(RecalcTrigger,Trigger1Y)),NA())</f>
        <v>7.97669758826558E-3</v>
      </c>
    </row>
    <row r="313" spans="2:17" x14ac:dyDescent="0.2">
      <c r="B313" s="46" t="s">
        <v>20</v>
      </c>
      <c r="D313" s="49">
        <f>_xll.qlCalendarAdvance(LocalCalendar,$D312,B313,"f",FALSE)</f>
        <v>42705</v>
      </c>
      <c r="E313" s="49">
        <f>_xll.qlInterestRateIndexValueDate(IndexON,D313)</f>
        <v>42705</v>
      </c>
      <c r="F313" s="52">
        <f>IFERROR(_xll.qlIndexFixing(IndexON,D313,TRUE,_xll.ohTrigger(RecalcTrigger,TriggerON)),NA())</f>
        <v>7.3961047433712679E-3</v>
      </c>
      <c r="H313" s="49">
        <f>_xll.qlCalendarAdvance(IborCalendar,$H312,B313,"f",FALSE)</f>
        <v>42698</v>
      </c>
      <c r="I313" s="49">
        <f>_xll.qlInterestRateIndexValueDate(Index1M,$H313)</f>
        <v>42702</v>
      </c>
      <c r="J313" s="52">
        <f>IFERROR(_xll.qlIndexFixing(Index1M,$H313,TRUE,_xll.ohTrigger(RecalcTrigger,Trigger1M)),NA())</f>
        <v>8.8999486594332211E-3</v>
      </c>
      <c r="K313" s="52">
        <f>IFERROR(_xll.qlIndexFixing(ONIndex1M,I313,TRUE,_xll.ohTrigger(RecalcTrigger,Trigger1M)),NA())</f>
        <v>8.6484713288470516E-3</v>
      </c>
      <c r="L313" s="52">
        <f>IFERROR(_xll.qlIndexFixing(Index3M,H313,TRUE,_xll.ohTrigger(RecalcTrigger,Trigger3M)),NA())</f>
        <v>1.0564186154143172E-2</v>
      </c>
      <c r="M313" s="52">
        <f>IFERROR(_xll.qlIndexFixing(ONIndex3M,I313,TRUE,_xll.ohTrigger(RecalcTrigger,Trigger3M)),NA())</f>
        <v>9.6404605692779199E-3</v>
      </c>
      <c r="N313" s="52">
        <f>IFERROR(_xll.qlIndexFixing(Index6M,$H313,TRUE,_xll.ohTrigger(RecalcTrigger,Trigger6M)),NA())</f>
        <v>1.2131211291778826E-2</v>
      </c>
      <c r="O313" s="52">
        <f>IFERROR(_xll.qlIndexFixing(ONIndex6M,I313,TRUE,_xll.ohTrigger(RecalcTrigger,Trigger6M)),NA())</f>
        <v>1.0383093220491801E-2</v>
      </c>
      <c r="P313" s="52">
        <f>IFERROR(_xll.qlIndexFixing(Index1Y,$H313,TRUE,_xll.ohTrigger(RecalcTrigger,Trigger1Y)),NA())</f>
        <v>1.6082472862724018E-2</v>
      </c>
      <c r="Q313" s="52">
        <f>IFERROR(_xll.qlIndexFixing(ONIndex1Y,I313,TRUE,_xll.ohTrigger(RecalcTrigger,Trigger1Y)),NA())</f>
        <v>8.2862548143847192E-3</v>
      </c>
    </row>
    <row r="314" spans="2:17" x14ac:dyDescent="0.2">
      <c r="B314" s="46" t="s">
        <v>20</v>
      </c>
      <c r="D314" s="49">
        <f>_xll.qlCalendarAdvance(LocalCalendar,$D313,B314,"f",FALSE)</f>
        <v>42706</v>
      </c>
      <c r="E314" s="49">
        <f>_xll.qlInterestRateIndexValueDate(IndexON,D314)</f>
        <v>42706</v>
      </c>
      <c r="F314" s="52">
        <f>IFERROR(_xll.qlIndexFixing(IndexON,D314,TRUE,_xll.ohTrigger(RecalcTrigger,TriggerON)),NA())</f>
        <v>7.4378024656063246E-3</v>
      </c>
      <c r="H314" s="49">
        <f>_xll.qlCalendarAdvance(IborCalendar,$H313,B314,"f",FALSE)</f>
        <v>42699</v>
      </c>
      <c r="I314" s="49">
        <f>_xll.qlInterestRateIndexValueDate(Index1M,$H314)</f>
        <v>42703</v>
      </c>
      <c r="J314" s="52">
        <f>IFERROR(_xll.qlIndexFixing(Index1M,$H314,TRUE,_xll.ohTrigger(RecalcTrigger,Trigger1M)),NA())</f>
        <v>8.917019901653056E-3</v>
      </c>
      <c r="K314" s="52">
        <f>IFERROR(_xll.qlIndexFixing(ONIndex1M,I314,TRUE,_xll.ohTrigger(RecalcTrigger,Trigger1M)),NA())</f>
        <v>8.6657109175636293E-3</v>
      </c>
      <c r="L314" s="52">
        <f>IFERROR(_xll.qlIndexFixing(Index3M,H314,TRUE,_xll.ohTrigger(RecalcTrigger,Trigger3M)),NA())</f>
        <v>1.057405382155473E-2</v>
      </c>
      <c r="M314" s="52">
        <f>IFERROR(_xll.qlIndexFixing(ONIndex3M,I314,TRUE,_xll.ohTrigger(RecalcTrigger,Trigger3M)),NA())</f>
        <v>9.6604640960329391E-3</v>
      </c>
      <c r="N314" s="52">
        <f>IFERROR(_xll.qlIndexFixing(Index6M,$H314,TRUE,_xll.ohTrigger(RecalcTrigger,Trigger6M)),NA())</f>
        <v>1.2140466181704175E-2</v>
      </c>
      <c r="O314" s="52">
        <f>IFERROR(_xll.qlIndexFixing(ONIndex6M,I314,TRUE,_xll.ohTrigger(RecalcTrigger,Trigger6M)),NA())</f>
        <v>1.0398897044421318E-2</v>
      </c>
      <c r="P314" s="52">
        <f>IFERROR(_xll.qlIndexFixing(Index1Y,$H314,TRUE,_xll.ohTrigger(RecalcTrigger,Trigger1Y)),NA())</f>
        <v>1.6109561294849362E-2</v>
      </c>
      <c r="Q314" s="52">
        <f>IFERROR(_xll.qlIndexFixing(ONIndex1Y,I314,TRUE,_xll.ohTrigger(RecalcTrigger,Trigger1Y)),NA())</f>
        <v>8.4659195936787057E-3</v>
      </c>
    </row>
    <row r="315" spans="2:17" x14ac:dyDescent="0.2">
      <c r="B315" s="46" t="s">
        <v>20</v>
      </c>
      <c r="D315" s="49">
        <f>_xll.qlCalendarAdvance(LocalCalendar,$D314,B315,"f",FALSE)</f>
        <v>42709</v>
      </c>
      <c r="E315" s="49">
        <f>_xll.qlInterestRateIndexValueDate(IndexON,D315)</f>
        <v>42709</v>
      </c>
      <c r="F315" s="52">
        <f>IFERROR(_xll.qlIndexFixing(IndexON,D315,TRUE,_xll.ohTrigger(RecalcTrigger,TriggerON)),NA())</f>
        <v>7.4801190635920278E-3</v>
      </c>
      <c r="H315" s="49">
        <f>_xll.qlCalendarAdvance(IborCalendar,$H314,B315,"f",FALSE)</f>
        <v>42702</v>
      </c>
      <c r="I315" s="49">
        <f>_xll.qlInterestRateIndexValueDate(Index1M,$H315)</f>
        <v>42704</v>
      </c>
      <c r="J315" s="52">
        <f>IFERROR(_xll.qlIndexFixing(Index1M,$H315,TRUE,_xll.ohTrigger(RecalcTrigger,Trigger1M)),NA())</f>
        <v>8.9340787039837721E-3</v>
      </c>
      <c r="K315" s="52">
        <f>IFERROR(_xll.qlIndexFixing(ONIndex1M,I315,TRUE,_xll.ohTrigger(RecalcTrigger,Trigger1M)),NA())</f>
        <v>8.6829380519226618E-3</v>
      </c>
      <c r="L315" s="52">
        <f>IFERROR(_xll.qlIndexFixing(Index3M,H315,TRUE,_xll.ohTrigger(RecalcTrigger,Trigger3M)),NA())</f>
        <v>1.0583920802985425E-2</v>
      </c>
      <c r="M315" s="52">
        <f>IFERROR(_xll.qlIndexFixing(ONIndex3M,I315,TRUE,_xll.ohTrigger(RecalcTrigger,Trigger3M)),NA())</f>
        <v>9.6805028403768034E-3</v>
      </c>
      <c r="N315" s="52">
        <f>IFERROR(_xll.qlIndexFixing(Index6M,$H315,TRUE,_xll.ohTrigger(RecalcTrigger,Trigger6M)),NA())</f>
        <v>1.216017296172388E-2</v>
      </c>
      <c r="O315" s="52">
        <f>IFERROR(_xll.qlIndexFixing(ONIndex6M,I315,TRUE,_xll.ohTrigger(RecalcTrigger,Trigger6M)),NA())</f>
        <v>1.0415808581312191E-2</v>
      </c>
      <c r="P315" s="52">
        <f>IFERROR(_xll.qlIndexFixing(Index1Y,$H315,TRUE,_xll.ohTrigger(RecalcTrigger,Trigger1Y)),NA())</f>
        <v>1.6136152766716556E-2</v>
      </c>
      <c r="Q315" s="52">
        <f>IFERROR(_xll.qlIndexFixing(ONIndex1Y,I315,TRUE,_xll.ohTrigger(RecalcTrigger,Trigger1Y)),NA())</f>
        <v>8.6604630896314205E-3</v>
      </c>
    </row>
    <row r="316" spans="2:17" x14ac:dyDescent="0.2">
      <c r="B316" s="46" t="s">
        <v>20</v>
      </c>
      <c r="D316" s="49">
        <f>_xll.qlCalendarAdvance(LocalCalendar,$D315,B316,"f",FALSE)</f>
        <v>42710</v>
      </c>
      <c r="E316" s="49">
        <f>_xll.qlInterestRateIndexValueDate(IndexON,D316)</f>
        <v>42710</v>
      </c>
      <c r="F316" s="52">
        <f>IFERROR(_xll.qlIndexFixing(IndexON,D316,TRUE,_xll.ohTrigger(RecalcTrigger,TriggerON)),NA())</f>
        <v>7.501817295842983E-3</v>
      </c>
      <c r="H316" s="49">
        <f>_xll.qlCalendarAdvance(IborCalendar,$H315,B316,"f",FALSE)</f>
        <v>42703</v>
      </c>
      <c r="I316" s="49">
        <f>_xll.qlInterestRateIndexValueDate(Index1M,$H316)</f>
        <v>42705</v>
      </c>
      <c r="J316" s="52">
        <f>IFERROR(_xll.qlIndexFixing(Index1M,$H316,TRUE,_xll.ohTrigger(RecalcTrigger,Trigger1M)),NA())</f>
        <v>8.9769087993571174E-3</v>
      </c>
      <c r="K316" s="52">
        <f>IFERROR(_xll.qlIndexFixing(ONIndex1M,I316,TRUE,_xll.ohTrigger(RecalcTrigger,Trigger1M)),NA())</f>
        <v>8.700152731924149E-3</v>
      </c>
      <c r="L316" s="52">
        <f>IFERROR(_xll.qlIndexFixing(Index3M,H316,TRUE,_xll.ohTrigger(RecalcTrigger,Trigger3M)),NA())</f>
        <v>1.0603422035306842E-2</v>
      </c>
      <c r="M316" s="52">
        <f>IFERROR(_xll.qlIndexFixing(ONIndex3M,I316,TRUE,_xll.ohTrigger(RecalcTrigger,Trigger3M)),NA())</f>
        <v>9.700576802389449E-3</v>
      </c>
      <c r="N316" s="52">
        <f>IFERROR(_xll.qlIndexFixing(Index6M,$H316,TRUE,_xll.ohTrigger(RecalcTrigger,Trigger6M)),NA())</f>
        <v>1.2179881534484922E-2</v>
      </c>
      <c r="O316" s="52">
        <f>IFERROR(_xll.qlIndexFixing(ONIndex6M,I316,TRUE,_xll.ohTrigger(RecalcTrigger,Trigger6M)),NA())</f>
        <v>1.0433827831084486E-2</v>
      </c>
      <c r="P316" s="52">
        <f>IFERROR(_xll.qlIndexFixing(Index1Y,$H316,TRUE,_xll.ohTrigger(RecalcTrigger,Trigger1Y)),NA())</f>
        <v>1.6162205948312875E-2</v>
      </c>
      <c r="Q316" s="52">
        <f>IFERROR(_xll.qlIndexFixing(ONIndex1Y,I316,TRUE,_xll.ohTrigger(RecalcTrigger,Trigger1Y)),NA())</f>
        <v>8.869885326223681E-3</v>
      </c>
    </row>
    <row r="317" spans="2:17" x14ac:dyDescent="0.2">
      <c r="B317" s="46" t="s">
        <v>20</v>
      </c>
      <c r="D317" s="49">
        <f>_xll.qlCalendarAdvance(LocalCalendar,$D316,B317,"f",FALSE)</f>
        <v>42711</v>
      </c>
      <c r="E317" s="49">
        <f>_xll.qlInterestRateIndexValueDate(IndexON,D317)</f>
        <v>42711</v>
      </c>
      <c r="F317" s="52">
        <f>IFERROR(_xll.qlIndexFixing(IndexON,D317,TRUE,_xll.ohTrigger(RecalcTrigger,TriggerON)),NA())</f>
        <v>7.5237933890281994E-3</v>
      </c>
      <c r="H317" s="49">
        <f>_xll.qlCalendarAdvance(IborCalendar,$H316,B317,"f",FALSE)</f>
        <v>42704</v>
      </c>
      <c r="I317" s="49">
        <f>_xll.qlInterestRateIndexValueDate(Index1M,$H317)</f>
        <v>42706</v>
      </c>
      <c r="J317" s="52">
        <f>IFERROR(_xll.qlIndexFixing(Index1M,$H317,TRUE,_xll.ohTrigger(RecalcTrigger,Trigger1M)),NA())</f>
        <v>8.985340276928544E-3</v>
      </c>
      <c r="K317" s="52">
        <f>IFERROR(_xll.qlIndexFixing(ONIndex1M,I317,TRUE,_xll.ohTrigger(RecalcTrigger,Trigger1M)),NA())</f>
        <v>8.7347525016134853E-3</v>
      </c>
      <c r="L317" s="52">
        <f>IFERROR(_xll.qlIndexFixing(Index3M,H317,TRUE,_xll.ohTrigger(RecalcTrigger,Trigger3M)),NA())</f>
        <v>1.062289500603697E-2</v>
      </c>
      <c r="M317" s="52">
        <f>IFERROR(_xll.qlIndexFixing(ONIndex3M,I317,TRUE,_xll.ohTrigger(RecalcTrigger,Trigger3M)),NA())</f>
        <v>9.7411056873308866E-3</v>
      </c>
      <c r="N317" s="52">
        <f>IFERROR(_xll.qlIndexFixing(Index6M,$H317,TRUE,_xll.ohTrigger(RecalcTrigger,Trigger6M)),NA())</f>
        <v>1.2199585355351702E-2</v>
      </c>
      <c r="O317" s="52">
        <f>IFERROR(_xll.qlIndexFixing(ONIndex6M,I317,TRUE,_xll.ohTrigger(RecalcTrigger,Trigger6M)),NA())</f>
        <v>1.0473863420354945E-2</v>
      </c>
      <c r="P317" s="52">
        <f>IFERROR(_xll.qlIndexFixing(Index1Y,$H317,TRUE,_xll.ohTrigger(RecalcTrigger,Trigger1Y)),NA())</f>
        <v>1.619927745784926E-2</v>
      </c>
      <c r="Q317" s="52">
        <f>IFERROR(_xll.qlIndexFixing(ONIndex1Y,I317,TRUE,_xll.ohTrigger(RecalcTrigger,Trigger1Y)),NA())</f>
        <v>9.3385679153890067E-3</v>
      </c>
    </row>
    <row r="318" spans="2:17" x14ac:dyDescent="0.2">
      <c r="B318" s="46" t="s">
        <v>20</v>
      </c>
      <c r="D318" s="49">
        <f>_xll.qlCalendarAdvance(LocalCalendar,$D317,B318,"f",FALSE)</f>
        <v>42712</v>
      </c>
      <c r="E318" s="49">
        <f>_xll.qlInterestRateIndexValueDate(IndexON,D318)</f>
        <v>42712</v>
      </c>
      <c r="F318" s="52">
        <f>IFERROR(_xll.qlIndexFixing(IndexON,D318,TRUE,_xll.ohTrigger(RecalcTrigger,TriggerON)),NA())</f>
        <v>7.5460473433075492E-3</v>
      </c>
      <c r="H318" s="49">
        <f>_xll.qlCalendarAdvance(IborCalendar,$H317,B318,"f",FALSE)</f>
        <v>42705</v>
      </c>
      <c r="I318" s="49">
        <f>_xll.qlInterestRateIndexValueDate(Index1M,$H318)</f>
        <v>42709</v>
      </c>
      <c r="J318" s="52">
        <f>IFERROR(_xll.qlIndexFixing(Index1M,$H318,TRUE,_xll.ohTrigger(RecalcTrigger,Trigger1M)),NA())</f>
        <v>9.027761236339072E-3</v>
      </c>
      <c r="K318" s="52">
        <f>IFERROR(_xll.qlIndexFixing(ONIndex1M,I318,TRUE,_xll.ohTrigger(RecalcTrigger,Trigger1M)),NA())</f>
        <v>8.768886908274709E-3</v>
      </c>
      <c r="L318" s="52">
        <f>IFERROR(_xll.qlIndexFixing(Index3M,H318,TRUE,_xll.ohTrigger(RecalcTrigger,Trigger3M)),NA())</f>
        <v>1.0690671840428895E-2</v>
      </c>
      <c r="M318" s="52">
        <f>IFERROR(_xll.qlIndexFixing(ONIndex3M,I318,TRUE,_xll.ohTrigger(RecalcTrigger,Trigger3M)),NA())</f>
        <v>9.7812248272077795E-3</v>
      </c>
      <c r="N318" s="52">
        <f>IFERROR(_xll.qlIndexFixing(Index6M,$H318,TRUE,_xll.ohTrigger(RecalcTrigger,Trigger6M)),NA())</f>
        <v>1.2258602856350028E-2</v>
      </c>
      <c r="O318" s="52">
        <f>IFERROR(_xll.qlIndexFixing(ONIndex6M,I318,TRUE,_xll.ohTrigger(RecalcTrigger,Trigger6M)),NA())</f>
        <v>1.0516981963784033E-2</v>
      </c>
      <c r="P318" s="52">
        <f>IFERROR(_xll.qlIndexFixing(Index1Y,$H318,TRUE,_xll.ohTrigger(RecalcTrigger,Trigger1Y)),NA())</f>
        <v>1.6260209055305428E-2</v>
      </c>
      <c r="Q318" s="52">
        <f>IFERROR(_xll.qlIndexFixing(ONIndex1Y,I318,TRUE,_xll.ohTrigger(RecalcTrigger,Trigger1Y)),NA())</f>
        <v>9.8563622268699191E-3</v>
      </c>
    </row>
    <row r="319" spans="2:17" x14ac:dyDescent="0.2">
      <c r="B319" s="46" t="s">
        <v>20</v>
      </c>
      <c r="D319" s="49">
        <f>_xll.qlCalendarAdvance(LocalCalendar,$D318,B319,"f",FALSE)</f>
        <v>42713</v>
      </c>
      <c r="E319" s="49">
        <f>_xll.qlInterestRateIndexValueDate(IndexON,D319)</f>
        <v>42713</v>
      </c>
      <c r="F319" s="52">
        <f>IFERROR(_xll.qlIndexFixing(IndexON,D319,TRUE,_xll.ohTrigger(RecalcTrigger,TriggerON)),NA())</f>
        <v>7.5916415410848259E-3</v>
      </c>
      <c r="H319" s="49">
        <f>_xll.qlCalendarAdvance(IborCalendar,$H318,B319,"f",FALSE)</f>
        <v>42706</v>
      </c>
      <c r="I319" s="49">
        <f>_xll.qlInterestRateIndexValueDate(Index1M,$H319)</f>
        <v>42710</v>
      </c>
      <c r="J319" s="52">
        <f>IFERROR(_xll.qlIndexFixing(Index1M,$H319,TRUE,_xll.ohTrigger(RecalcTrigger,Trigger1M)),NA())</f>
        <v>9.044739604072741E-3</v>
      </c>
      <c r="K319" s="52">
        <f>IFERROR(_xll.qlIndexFixing(ONIndex1M,I319,TRUE,_xll.ohTrigger(RecalcTrigger,Trigger1M)),NA())</f>
        <v>8.7860393164884698E-3</v>
      </c>
      <c r="L319" s="52">
        <f>IFERROR(_xll.qlIndexFixing(Index3M,H319,TRUE,_xll.ohTrigger(RecalcTrigger,Trigger3M)),NA())</f>
        <v>1.0700486074298077E-2</v>
      </c>
      <c r="M319" s="52">
        <f>IFERROR(_xll.qlIndexFixing(ONIndex3M,I319,TRUE,_xll.ohTrigger(RecalcTrigger,Trigger3M)),NA())</f>
        <v>9.8014748775643312E-3</v>
      </c>
      <c r="N319" s="52">
        <f>IFERROR(_xll.qlIndexFixing(Index6M,$H319,TRUE,_xll.ohTrigger(RecalcTrigger,Trigger6M)),NA())</f>
        <v>1.2278222218110726E-2</v>
      </c>
      <c r="O319" s="52">
        <f>IFERROR(_xll.qlIndexFixing(ONIndex6M,I319,TRUE,_xll.ohTrigger(RecalcTrigger,Trigger6M)),NA())</f>
        <v>1.0540539781320746E-2</v>
      </c>
      <c r="P319" s="52">
        <f>IFERROR(_xll.qlIndexFixing(Index1Y,$H319,TRUE,_xll.ohTrigger(RecalcTrigger,Trigger1Y)),NA())</f>
        <v>1.6282950722393656E-2</v>
      </c>
      <c r="Q319" s="52">
        <f>IFERROR(_xll.qlIndexFixing(ONIndex1Y,I319,TRUE,_xll.ohTrigger(RecalcTrigger,Trigger1Y)),NA())</f>
        <v>1.014017859343852E-2</v>
      </c>
    </row>
    <row r="320" spans="2:17" x14ac:dyDescent="0.2">
      <c r="B320" s="46" t="s">
        <v>20</v>
      </c>
      <c r="D320" s="49">
        <f>_xll.qlCalendarAdvance(LocalCalendar,$D319,B320,"f",FALSE)</f>
        <v>42716</v>
      </c>
      <c r="E320" s="49">
        <f>_xll.qlInterestRateIndexValueDate(IndexON,D320)</f>
        <v>42716</v>
      </c>
      <c r="F320" s="52">
        <f>IFERROR(_xll.qlIndexFixing(IndexON,D320,TRUE,_xll.ohTrigger(RecalcTrigger,TriggerON)),NA())</f>
        <v>7.6377937601712631E-3</v>
      </c>
      <c r="H320" s="49">
        <f>_xll.qlCalendarAdvance(IborCalendar,$H319,B320,"f",FALSE)</f>
        <v>42709</v>
      </c>
      <c r="I320" s="49">
        <f>_xll.qlInterestRateIndexValueDate(Index1M,$H320)</f>
        <v>42711</v>
      </c>
      <c r="J320" s="52">
        <f>IFERROR(_xll.qlIndexFixing(Index1M,$H320,TRUE,_xll.ohTrigger(RecalcTrigger,Trigger1M)),NA())</f>
        <v>9.078821433124289E-3</v>
      </c>
      <c r="K320" s="52">
        <f>IFERROR(_xll.qlIndexFixing(ONIndex1M,I320,TRUE,_xll.ohTrigger(RecalcTrigger,Trigger1M)),NA())</f>
        <v>8.8031792703446854E-3</v>
      </c>
      <c r="L320" s="52">
        <f>IFERROR(_xll.qlIndexFixing(Index3M,H320,TRUE,_xll.ohTrigger(RecalcTrigger,Trigger3M)),NA())</f>
        <v>1.0719804087864659E-2</v>
      </c>
      <c r="M320" s="52">
        <f>IFERROR(_xll.qlIndexFixing(ONIndex3M,I320,TRUE,_xll.ohTrigger(RecalcTrigger,Trigger3M)),NA())</f>
        <v>9.8217601456696002E-3</v>
      </c>
      <c r="N320" s="52">
        <f>IFERROR(_xll.qlIndexFixing(Index6M,$H320,TRUE,_xll.ohTrigger(RecalcTrigger,Trigger6M)),NA())</f>
        <v>1.2297804100922249E-2</v>
      </c>
      <c r="O320" s="52">
        <f>IFERROR(_xll.qlIndexFixing(ONIndex6M,I320,TRUE,_xll.ohTrigger(RecalcTrigger,Trigger6M)),NA())</f>
        <v>1.056520531293792E-2</v>
      </c>
      <c r="P320" s="52">
        <f>IFERROR(_xll.qlIndexFixing(Index1Y,$H320,TRUE,_xll.ohTrigger(RecalcTrigger,Trigger1Y)),NA())</f>
        <v>1.6304906054964603E-2</v>
      </c>
      <c r="Q320" s="52">
        <f>IFERROR(_xll.qlIndexFixing(ONIndex1Y,I320,TRUE,_xll.ohTrigger(RecalcTrigger,Trigger1Y)),NA())</f>
        <v>1.0438873884179856E-2</v>
      </c>
    </row>
    <row r="321" spans="2:17" x14ac:dyDescent="0.2">
      <c r="B321" s="46" t="s">
        <v>20</v>
      </c>
      <c r="D321" s="49">
        <f>_xll.qlCalendarAdvance(LocalCalendar,$D320,B321,"f",FALSE)</f>
        <v>42717</v>
      </c>
      <c r="E321" s="49">
        <f>_xll.qlInterestRateIndexValueDate(IndexON,D321)</f>
        <v>42717</v>
      </c>
      <c r="F321" s="52">
        <f>IFERROR(_xll.qlIndexFixing(IndexON,D321,TRUE,_xll.ohTrigger(RecalcTrigger,TriggerON)),NA())</f>
        <v>7.6611489517919296E-3</v>
      </c>
      <c r="H321" s="49">
        <f>_xll.qlCalendarAdvance(IborCalendar,$H320,B321,"f",FALSE)</f>
        <v>42710</v>
      </c>
      <c r="I321" s="49">
        <f>_xll.qlInterestRateIndexValueDate(Index1M,$H321)</f>
        <v>42712</v>
      </c>
      <c r="J321" s="52">
        <f>IFERROR(_xll.qlIndexFixing(Index1M,$H321,TRUE,_xll.ohTrigger(RecalcTrigger,Trigger1M)),NA())</f>
        <v>9.0872130385849514E-3</v>
      </c>
      <c r="K321" s="52">
        <f>IFERROR(_xll.qlIndexFixing(ONIndex1M,I321,TRUE,_xll.ohTrigger(RecalcTrigger,Trigger1M)),NA())</f>
        <v>8.8203067697634197E-3</v>
      </c>
      <c r="L321" s="52">
        <f>IFERROR(_xll.qlIndexFixing(Index3M,H321,TRUE,_xll.ohTrigger(RecalcTrigger,Trigger3M)),NA())</f>
        <v>1.0739088380039341E-2</v>
      </c>
      <c r="M321" s="52">
        <f>IFERROR(_xll.qlIndexFixing(ONIndex3M,I321,TRUE,_xll.ohTrigger(RecalcTrigger,Trigger3M)),NA())</f>
        <v>9.8420806314436504E-3</v>
      </c>
      <c r="N321" s="52">
        <f>IFERROR(_xll.qlIndexFixing(Index6M,$H321,TRUE,_xll.ohTrigger(RecalcTrigger,Trigger6M)),NA())</f>
        <v>1.2317341958602977E-2</v>
      </c>
      <c r="O321" s="52">
        <f>IFERROR(_xll.qlIndexFixing(ONIndex6M,I321,TRUE,_xll.ohTrigger(RecalcTrigger,Trigger6M)),NA())</f>
        <v>1.0590978558875364E-2</v>
      </c>
      <c r="P321" s="52">
        <f>IFERROR(_xll.qlIndexFixing(Index1Y,$H321,TRUE,_xll.ohTrigger(RecalcTrigger,Trigger1Y)),NA())</f>
        <v>1.6326033704164505E-2</v>
      </c>
      <c r="Q321" s="52">
        <f>IFERROR(_xll.qlIndexFixing(ONIndex1Y,I321,TRUE,_xll.ohTrigger(RecalcTrigger,Trigger1Y)),NA())</f>
        <v>1.0752448136184256E-2</v>
      </c>
    </row>
    <row r="322" spans="2:17" x14ac:dyDescent="0.2">
      <c r="B322" s="46" t="s">
        <v>20</v>
      </c>
      <c r="D322" s="49">
        <f>_xll.qlCalendarAdvance(LocalCalendar,$D321,B322,"f",FALSE)</f>
        <v>42718</v>
      </c>
      <c r="E322" s="49">
        <f>_xll.qlInterestRateIndexValueDate(IndexON,D322)</f>
        <v>42718</v>
      </c>
      <c r="F322" s="52">
        <f>IFERROR(_xll.qlIndexFixing(IndexON,D322,TRUE,_xll.ohTrigger(RecalcTrigger,TriggerON)),NA())</f>
        <v>7.6844939361375708E-3</v>
      </c>
      <c r="H322" s="49">
        <f>_xll.qlCalendarAdvance(IborCalendar,$H321,B322,"f",FALSE)</f>
        <v>42711</v>
      </c>
      <c r="I322" s="49">
        <f>_xll.qlInterestRateIndexValueDate(Index1M,$H322)</f>
        <v>42713</v>
      </c>
      <c r="J322" s="52">
        <f>IFERROR(_xll.qlIndexFixing(Index1M,$H322,TRUE,_xll.ohTrigger(RecalcTrigger,Trigger1M)),NA())</f>
        <v>9.0956000682716701E-3</v>
      </c>
      <c r="K322" s="52">
        <f>IFERROR(_xll.qlIndexFixing(ONIndex1M,I322,TRUE,_xll.ohTrigger(RecalcTrigger,Trigger1M)),NA())</f>
        <v>8.8547380403980469E-3</v>
      </c>
      <c r="L322" s="52">
        <f>IFERROR(_xll.qlIndexFixing(Index3M,H322,TRUE,_xll.ohTrigger(RecalcTrigger,Trigger3M)),NA())</f>
        <v>1.0758338040795401E-2</v>
      </c>
      <c r="M322" s="52">
        <f>IFERROR(_xll.qlIndexFixing(ONIndex3M,I322,TRUE,_xll.ohTrigger(RecalcTrigger,Trigger3M)),NA())</f>
        <v>9.8831103044627611E-3</v>
      </c>
      <c r="N322" s="52">
        <f>IFERROR(_xll.qlIndexFixing(Index6M,$H322,TRUE,_xll.ohTrigger(RecalcTrigger,Trigger6M)),NA())</f>
        <v>1.2336829244716553E-2</v>
      </c>
      <c r="O322" s="52">
        <f>IFERROR(_xll.qlIndexFixing(ONIndex6M,I322,TRUE,_xll.ohTrigger(RecalcTrigger,Trigger6M)),NA())</f>
        <v>1.0646532274369847E-2</v>
      </c>
      <c r="P322" s="52">
        <f>IFERROR(_xll.qlIndexFixing(Index1Y,$H322,TRUE,_xll.ohTrigger(RecalcTrigger,Trigger1Y)),NA())</f>
        <v>1.6357092259571458E-2</v>
      </c>
      <c r="Q322" s="52">
        <f>IFERROR(_xll.qlIndexFixing(ONIndex1Y,I322,TRUE,_xll.ohTrigger(RecalcTrigger,Trigger1Y)),NA())</f>
        <v>1.1429556116748785E-2</v>
      </c>
    </row>
    <row r="323" spans="2:17" x14ac:dyDescent="0.2">
      <c r="B323" s="46" t="s">
        <v>20</v>
      </c>
      <c r="D323" s="49">
        <f>_xll.qlCalendarAdvance(LocalCalendar,$D322,B323,"f",FALSE)</f>
        <v>42719</v>
      </c>
      <c r="E323" s="49">
        <f>_xll.qlInterestRateIndexValueDate(IndexON,D323)</f>
        <v>42719</v>
      </c>
      <c r="F323" s="52">
        <f>IFERROR(_xll.qlIndexFixing(IndexON,D323,TRUE,_xll.ohTrigger(RecalcTrigger,TriggerON)),NA())</f>
        <v>7.7078287132881229E-3</v>
      </c>
      <c r="H323" s="49">
        <f>_xll.qlCalendarAdvance(IborCalendar,$H322,B323,"f",FALSE)</f>
        <v>42712</v>
      </c>
      <c r="I323" s="49">
        <f>_xll.qlInterestRateIndexValueDate(Index1M,$H323)</f>
        <v>42716</v>
      </c>
      <c r="J323" s="52">
        <f>IFERROR(_xll.qlIndexFixing(Index1M,$H323,TRUE,_xll.ohTrigger(RecalcTrigger,Trigger1M)),NA())</f>
        <v>9.1463485728367801E-3</v>
      </c>
      <c r="K323" s="52">
        <f>IFERROR(_xll.qlIndexFixing(ONIndex1M,I323,TRUE,_xll.ohTrigger(RecalcTrigger,Trigger1M)),NA())</f>
        <v>8.888692223862904E-3</v>
      </c>
      <c r="L323" s="52">
        <f>IFERROR(_xll.qlIndexFixing(Index3M,H323,TRUE,_xll.ohTrigger(RecalcTrigger,Trigger3M)),NA())</f>
        <v>1.0825253744115264E-2</v>
      </c>
      <c r="M323" s="52">
        <f>IFERROR(_xll.qlIndexFixing(ONIndex3M,I323,TRUE,_xll.ohTrigger(RecalcTrigger,Trigger3M)),NA())</f>
        <v>9.9237147517072799E-3</v>
      </c>
      <c r="N323" s="52">
        <f>IFERROR(_xll.qlIndexFixing(Index6M,$H323,TRUE,_xll.ohTrigger(RecalcTrigger,Trigger6M)),NA())</f>
        <v>1.2394922205510483E-2</v>
      </c>
      <c r="O323" s="52">
        <f>IFERROR(_xll.qlIndexFixing(ONIndex6M,I323,TRUE,_xll.ohTrigger(RecalcTrigger,Trigger6M)),NA())</f>
        <v>1.0704810002506449E-2</v>
      </c>
      <c r="P323" s="52">
        <f>IFERROR(_xll.qlIndexFixing(Index1Y,$H323,TRUE,_xll.ohTrigger(RecalcTrigger,Trigger1Y)),NA())</f>
        <v>1.6401440445206531E-2</v>
      </c>
      <c r="Q323" s="52">
        <f>IFERROR(_xll.qlIndexFixing(ONIndex1Y,I323,TRUE,_xll.ohTrigger(RecalcTrigger,Trigger1Y)),NA())</f>
        <v>1.2150293842809745E-2</v>
      </c>
    </row>
    <row r="324" spans="2:17" x14ac:dyDescent="0.2">
      <c r="B324" s="46" t="s">
        <v>20</v>
      </c>
      <c r="D324" s="49">
        <f>_xll.qlCalendarAdvance(LocalCalendar,$D323,B324,"f",FALSE)</f>
        <v>42720</v>
      </c>
      <c r="E324" s="49">
        <f>_xll.qlInterestRateIndexValueDate(IndexON,D324)</f>
        <v>42720</v>
      </c>
      <c r="F324" s="52">
        <f>IFERROR(_xll.qlIndexFixing(IndexON,D324,TRUE,_xll.ohTrigger(RecalcTrigger,TriggerON)),NA())</f>
        <v>7.7546312764997793E-3</v>
      </c>
      <c r="H324" s="49">
        <f>_xll.qlCalendarAdvance(IborCalendar,$H323,B324,"f",FALSE)</f>
        <v>42713</v>
      </c>
      <c r="I324" s="49">
        <f>_xll.qlInterestRateIndexValueDate(Index1M,$H324)</f>
        <v>42717</v>
      </c>
      <c r="J324" s="52">
        <f>IFERROR(_xll.qlIndexFixing(Index1M,$H324,TRUE,_xll.ohTrigger(RecalcTrigger,Trigger1M)),NA())</f>
        <v>9.1632398608489495E-3</v>
      </c>
      <c r="K324" s="52">
        <f>IFERROR(_xll.qlIndexFixing(ONIndex1M,I324,TRUE,_xll.ohTrigger(RecalcTrigger,Trigger1M)),NA())</f>
        <v>8.9057574513340398E-3</v>
      </c>
      <c r="L324" s="52">
        <f>IFERROR(_xll.qlIndexFixing(Index3M,H324,TRUE,_xll.ohTrigger(RecalcTrigger,Trigger3M)),NA())</f>
        <v>1.0834972168550117E-2</v>
      </c>
      <c r="M324" s="52">
        <f>IFERROR(_xll.qlIndexFixing(ONIndex3M,I324,TRUE,_xll.ohTrigger(RecalcTrigger,Trigger3M)),NA())</f>
        <v>9.9442113261449805E-3</v>
      </c>
      <c r="N324" s="52">
        <f>IFERROR(_xll.qlIndexFixing(Index6M,$H324,TRUE,_xll.ohTrigger(RecalcTrigger,Trigger6M)),NA())</f>
        <v>1.241414360851688E-2</v>
      </c>
      <c r="O324" s="52">
        <f>IFERROR(_xll.qlIndexFixing(ONIndex6M,I324,TRUE,_xll.ohTrigger(RecalcTrigger,Trigger6M)),NA())</f>
        <v>1.0734089690220827E-2</v>
      </c>
      <c r="P324" s="52">
        <f>IFERROR(_xll.qlIndexFixing(Index1Y,$H324,TRUE,_xll.ohTrigger(RecalcTrigger,Trigger1Y)),NA())</f>
        <v>1.6417824004341643E-2</v>
      </c>
      <c r="Q324" s="52">
        <f>IFERROR(_xll.qlIndexFixing(ONIndex1Y,I324,TRUE,_xll.ohTrigger(RecalcTrigger,Trigger1Y)),NA())</f>
        <v>1.2506813171349052E-2</v>
      </c>
    </row>
    <row r="325" spans="2:17" x14ac:dyDescent="0.2">
      <c r="B325" s="46" t="s">
        <v>20</v>
      </c>
      <c r="D325" s="49">
        <f>_xll.qlCalendarAdvance(LocalCalendar,$D324,B325,"f",FALSE)</f>
        <v>42723</v>
      </c>
      <c r="E325" s="49">
        <f>_xll.qlInterestRateIndexValueDate(IndexON,D325)</f>
        <v>42723</v>
      </c>
      <c r="F325" s="52">
        <f>IFERROR(_xll.qlIndexFixing(IndexON,D325,TRUE,_xll.ohTrigger(RecalcTrigger,TriggerON)),NA())</f>
        <v>7.8010657489802071E-3</v>
      </c>
      <c r="H325" s="49">
        <f>_xll.qlCalendarAdvance(IborCalendar,$H324,B325,"f",FALSE)</f>
        <v>42716</v>
      </c>
      <c r="I325" s="49">
        <f>_xll.qlInterestRateIndexValueDate(Index1M,$H325)</f>
        <v>42718</v>
      </c>
      <c r="J325" s="52">
        <f>IFERROR(_xll.qlIndexFixing(Index1M,$H325,TRUE,_xll.ohTrigger(RecalcTrigger,Trigger1M)),NA())</f>
        <v>9.2056653687003706E-3</v>
      </c>
      <c r="K325" s="52">
        <f>IFERROR(_xll.qlIndexFixing(ONIndex1M,I325,TRUE,_xll.ohTrigger(RecalcTrigger,Trigger1M)),NA())</f>
        <v>8.9228102245275664E-3</v>
      </c>
      <c r="L325" s="52">
        <f>IFERROR(_xll.qlIndexFixing(Index3M,H325,TRUE,_xll.ohTrigger(RecalcTrigger,Trigger3M)),NA())</f>
        <v>1.0854035021254482E-2</v>
      </c>
      <c r="M325" s="52">
        <f>IFERROR(_xll.qlIndexFixing(ONIndex3M,I325,TRUE,_xll.ohTrigger(RecalcTrigger,Trigger3M)),NA())</f>
        <v>9.9647431181715262E-3</v>
      </c>
      <c r="N325" s="52">
        <f>IFERROR(_xll.qlIndexFixing(Index6M,$H325,TRUE,_xll.ohTrigger(RecalcTrigger,Trigger6M)),NA())</f>
        <v>1.2433292939476483E-2</v>
      </c>
      <c r="O325" s="52">
        <f>IFERROR(_xll.qlIndexFixing(ONIndex6M,I325,TRUE,_xll.ohTrigger(RecalcTrigger,Trigger6M)),NA())</f>
        <v>1.0762444959633299E-2</v>
      </c>
      <c r="P325" s="52">
        <f>IFERROR(_xll.qlIndexFixing(Index1Y,$H325,TRUE,_xll.ohTrigger(RecalcTrigger,Trigger1Y)),NA())</f>
        <v>1.6433219366724271E-2</v>
      </c>
      <c r="Q325" s="52">
        <f>IFERROR(_xll.qlIndexFixing(ONIndex1Y,I325,TRUE,_xll.ohTrigger(RecalcTrigger,Trigger1Y)),NA())</f>
        <v>1.2846761280531638E-2</v>
      </c>
    </row>
    <row r="326" spans="2:17" x14ac:dyDescent="0.2">
      <c r="B326" s="46" t="s">
        <v>20</v>
      </c>
      <c r="D326" s="49">
        <f>_xll.qlCalendarAdvance(LocalCalendar,$D325,B326,"f",FALSE)</f>
        <v>42724</v>
      </c>
      <c r="E326" s="49">
        <f>_xll.qlInterestRateIndexValueDate(IndexON,D326)</f>
        <v>42724</v>
      </c>
      <c r="F326" s="52">
        <f>IFERROR(_xll.qlIndexFixing(IndexON,D326,TRUE,_xll.ohTrigger(RecalcTrigger,TriggerON)),NA())</f>
        <v>7.8243494897556332E-3</v>
      </c>
      <c r="H326" s="49">
        <f>_xll.qlCalendarAdvance(IborCalendar,$H325,B326,"f",FALSE)</f>
        <v>42717</v>
      </c>
      <c r="I326" s="49">
        <f>_xll.qlInterestRateIndexValueDate(Index1M,$H326)</f>
        <v>42719</v>
      </c>
      <c r="J326" s="52">
        <f>IFERROR(_xll.qlIndexFixing(Index1M,$H326,TRUE,_xll.ohTrigger(RecalcTrigger,Trigger1M)),NA())</f>
        <v>9.2140083621281774E-3</v>
      </c>
      <c r="K326" s="52">
        <f>IFERROR(_xll.qlIndexFixing(ONIndex1M,I326,TRUE,_xll.ohTrigger(RecalcTrigger,Trigger1M)),NA())</f>
        <v>8.9398505433635478E-3</v>
      </c>
      <c r="L326" s="52">
        <f>IFERROR(_xll.qlIndexFixing(Index3M,H326,TRUE,_xll.ohTrigger(RecalcTrigger,Trigger3M)),NA())</f>
        <v>1.0873057782042395E-2</v>
      </c>
      <c r="M326" s="52">
        <f>IFERROR(_xll.qlIndexFixing(ONIndex3M,I326,TRUE,_xll.ohTrigger(RecalcTrigger,Trigger3M)),NA())</f>
        <v>9.9853101281066614E-3</v>
      </c>
      <c r="N326" s="52">
        <f>IFERROR(_xll.qlIndexFixing(Index6M,$H326,TRUE,_xll.ohTrigger(RecalcTrigger,Trigger6M)),NA())</f>
        <v>1.2452374886316264E-2</v>
      </c>
      <c r="O326" s="52">
        <f>IFERROR(_xll.qlIndexFixing(ONIndex6M,I326,TRUE,_xll.ohTrigger(RecalcTrigger,Trigger6M)),NA())</f>
        <v>1.0789875810504057E-2</v>
      </c>
      <c r="P326" s="52">
        <f>IFERROR(_xll.qlIndexFixing(Index1Y,$H326,TRUE,_xll.ohTrigger(RecalcTrigger,Trigger1Y)),NA())</f>
        <v>1.6447672783827645E-2</v>
      </c>
      <c r="Q326" s="52">
        <f>IFERROR(_xll.qlIndexFixing(ONIndex1Y,I326,TRUE,_xll.ohTrigger(RecalcTrigger,Trigger1Y)),NA())</f>
        <v>1.3170138123514974E-2</v>
      </c>
    </row>
    <row r="327" spans="2:17" x14ac:dyDescent="0.2">
      <c r="B327" s="46" t="s">
        <v>20</v>
      </c>
      <c r="D327" s="49">
        <f>_xll.qlCalendarAdvance(LocalCalendar,$D326,B327,"f",FALSE)</f>
        <v>42725</v>
      </c>
      <c r="E327" s="49">
        <f>_xll.qlInterestRateIndexValueDate(IndexON,D327)</f>
        <v>42725</v>
      </c>
      <c r="F327" s="52">
        <f>IFERROR(_xll.qlIndexFixing(IndexON,D327,TRUE,_xll.ohTrigger(RecalcTrigger,TriggerON)),NA())</f>
        <v>7.847623023256034E-3</v>
      </c>
      <c r="H327" s="49">
        <f>_xll.qlCalendarAdvance(IborCalendar,$H326,B327,"f",FALSE)</f>
        <v>42718</v>
      </c>
      <c r="I327" s="49">
        <f>_xll.qlInterestRateIndexValueDate(Index1M,$H327)</f>
        <v>42720</v>
      </c>
      <c r="J327" s="52">
        <f>IFERROR(_xll.qlIndexFixing(Index1M,$H327,TRUE,_xll.ohTrigger(RecalcTrigger,Trigger1M)),NA())</f>
        <v>9.222346776182333E-3</v>
      </c>
      <c r="K327" s="52">
        <f>IFERROR(_xll.qlIndexFixing(ONIndex1M,I327,TRUE,_xll.ohTrigger(RecalcTrigger,Trigger1M)),NA())</f>
        <v>8.9741133643173043E-3</v>
      </c>
      <c r="L327" s="52">
        <f>IFERROR(_xll.qlIndexFixing(Index3M,H327,TRUE,_xll.ohTrigger(RecalcTrigger,Trigger3M)),NA())</f>
        <v>1.0892039540773446E-2</v>
      </c>
      <c r="M327" s="52">
        <f>IFERROR(_xll.qlIndexFixing(ONIndex3M,I327,TRUE,_xll.ohTrigger(RecalcTrigger,Trigger3M)),NA())</f>
        <v>1.0026840797836556E-2</v>
      </c>
      <c r="N327" s="52">
        <f>IFERROR(_xll.qlIndexFixing(Index6M,$H327,TRUE,_xll.ohTrigger(RecalcTrigger,Trigger6M)),NA())</f>
        <v>1.2471394137150297E-2</v>
      </c>
      <c r="O327" s="52">
        <f>IFERROR(_xll.qlIndexFixing(ONIndex6M,I327,TRUE,_xll.ohTrigger(RecalcTrigger,Trigger6M)),NA())</f>
        <v>1.0841982622782353E-2</v>
      </c>
      <c r="P327" s="52">
        <f>IFERROR(_xll.qlIndexFixing(Index1Y,$H327,TRUE,_xll.ohTrigger(RecalcTrigger,Trigger1Y)),NA())</f>
        <v>1.6471479755227461E-2</v>
      </c>
      <c r="Q327" s="52">
        <f>IFERROR(_xll.qlIndexFixing(ONIndex1Y,I327,TRUE,_xll.ohTrigger(RecalcTrigger,Trigger1Y)),NA())</f>
        <v>1.3762180033785043E-2</v>
      </c>
    </row>
    <row r="328" spans="2:17" x14ac:dyDescent="0.2">
      <c r="B328" s="46" t="s">
        <v>20</v>
      </c>
      <c r="D328" s="49">
        <f>_xll.qlCalendarAdvance(LocalCalendar,$D327,B328,"f",FALSE)</f>
        <v>42726</v>
      </c>
      <c r="E328" s="49">
        <f>_xll.qlInterestRateIndexValueDate(IndexON,D328)</f>
        <v>42726</v>
      </c>
      <c r="F328" s="52">
        <f>IFERROR(_xll.qlIndexFixing(IndexON,D328,TRUE,_xll.ohTrigger(RecalcTrigger,TriggerON)),NA())</f>
        <v>7.8708863494814096E-3</v>
      </c>
      <c r="H328" s="49">
        <f>_xll.qlCalendarAdvance(IborCalendar,$H327,B328,"f",FALSE)</f>
        <v>42719</v>
      </c>
      <c r="I328" s="49">
        <f>_xll.qlInterestRateIndexValueDate(Index1M,$H328)</f>
        <v>42723</v>
      </c>
      <c r="J328" s="52">
        <f>IFERROR(_xll.qlIndexFixing(Index1M,$H328,TRUE,_xll.ohTrigger(RecalcTrigger,Trigger1M)),NA())</f>
        <v>9.2643263433161809E-3</v>
      </c>
      <c r="K328" s="52">
        <f>IFERROR(_xll.qlIndexFixing(ONIndex1M,I328,TRUE,_xll.ohTrigger(RecalcTrigger,Trigger1M)),NA())</f>
        <v>9.0078872747323402E-3</v>
      </c>
      <c r="L328" s="52">
        <f>IFERROR(_xll.qlIndexFixing(Index3M,H328,TRUE,_xll.ohTrigger(RecalcTrigger,Trigger3M)),NA())</f>
        <v>1.0957955902282834E-2</v>
      </c>
      <c r="M328" s="52">
        <f>IFERROR(_xll.qlIndexFixing(ONIndex3M,I328,TRUE,_xll.ohTrigger(RecalcTrigger,Trigger3M)),NA())</f>
        <v>1.0067930345014631E-2</v>
      </c>
      <c r="N328" s="52">
        <f>IFERROR(_xll.qlIndexFixing(Index6M,$H328,TRUE,_xll.ohTrigger(RecalcTrigger,Trigger6M)),NA())</f>
        <v>1.2528122597532665E-2</v>
      </c>
      <c r="O328" s="52">
        <f>IFERROR(_xll.qlIndexFixing(ONIndex6M,I328,TRUE,_xll.ohTrigger(RecalcTrigger,Trigger6M)),NA())</f>
        <v>1.0890355024013587E-2</v>
      </c>
      <c r="P328" s="52">
        <f>IFERROR(_xll.qlIndexFixing(Index1Y,$H328,TRUE,_xll.ohTrigger(RecalcTrigger,Trigger1Y)),NA())</f>
        <v>1.6496992209594673E-2</v>
      </c>
      <c r="Q328" s="52">
        <f>IFERROR(_xll.qlIndexFixing(ONIndex1Y,I328,TRUE,_xll.ohTrigger(RecalcTrigger,Trigger1Y)),NA())</f>
        <v>1.4297931973903388E-2</v>
      </c>
    </row>
    <row r="329" spans="2:17" x14ac:dyDescent="0.2">
      <c r="B329" s="46" t="s">
        <v>20</v>
      </c>
      <c r="D329" s="49">
        <f>_xll.qlCalendarAdvance(LocalCalendar,$D328,B329,"f",FALSE)</f>
        <v>42727</v>
      </c>
      <c r="E329" s="49">
        <f>_xll.qlInterestRateIndexValueDate(IndexON,D329)</f>
        <v>42727</v>
      </c>
      <c r="F329" s="52">
        <f>IFERROR(_xll.qlIndexFixing(IndexON,D329,TRUE,_xll.ohTrigger(RecalcTrigger,TriggerON)),NA())</f>
        <v>7.9292555854459934E-3</v>
      </c>
      <c r="H329" s="49">
        <f>_xll.qlCalendarAdvance(IborCalendar,$H328,B329,"f",FALSE)</f>
        <v>42720</v>
      </c>
      <c r="I329" s="49">
        <f>_xll.qlInterestRateIndexValueDate(Index1M,$H329)</f>
        <v>42724</v>
      </c>
      <c r="J329" s="52">
        <f>IFERROR(_xll.qlIndexFixing(Index1M,$H329,TRUE,_xll.ohTrigger(RecalcTrigger,Trigger1M)),NA())</f>
        <v>9.2811305489509128E-3</v>
      </c>
      <c r="K329" s="52">
        <f>IFERROR(_xll.qlIndexFixing(ONIndex1M,I329,TRUE,_xll.ohTrigger(RecalcTrigger,Trigger1M)),NA())</f>
        <v>9.0248653216207231E-3</v>
      </c>
      <c r="L329" s="52">
        <f>IFERROR(_xll.qlIndexFixing(Index3M,H329,TRUE,_xll.ohTrigger(RecalcTrigger,Trigger3M)),NA())</f>
        <v>1.0967538351774664E-2</v>
      </c>
      <c r="M329" s="52">
        <f>IFERROR(_xll.qlIndexFixing(ONIndex3M,I329,TRUE,_xll.ohTrigger(RecalcTrigger,Trigger3M)),NA())</f>
        <v>1.0088673443613416E-2</v>
      </c>
      <c r="N329" s="52">
        <f>IFERROR(_xll.qlIndexFixing(Index6M,$H329,TRUE,_xll.ohTrigger(RecalcTrigger,Trigger6M)),NA())</f>
        <v>1.2546937949172905E-2</v>
      </c>
      <c r="O329" s="52">
        <f>IFERROR(_xll.qlIndexFixing(ONIndex6M,I329,TRUE,_xll.ohTrigger(RecalcTrigger,Trigger6M)),NA())</f>
        <v>1.0913163778898394E-2</v>
      </c>
      <c r="P329" s="52">
        <f>IFERROR(_xll.qlIndexFixing(Index1Y,$H329,TRUE,_xll.ohTrigger(RecalcTrigger,Trigger1Y)),NA())</f>
        <v>1.6507429847448313E-2</v>
      </c>
      <c r="Q329" s="52">
        <f>IFERROR(_xll.qlIndexFixing(ONIndex1Y,I329,TRUE,_xll.ohTrigger(RecalcTrigger,Trigger1Y)),NA())</f>
        <v>1.4538451861509927E-2</v>
      </c>
    </row>
    <row r="330" spans="2:17" x14ac:dyDescent="0.2">
      <c r="B330" s="46" t="s">
        <v>20</v>
      </c>
      <c r="D330" s="49">
        <f>_xll.qlCalendarAdvance(LocalCalendar,$D329,B330,"f",FALSE)</f>
        <v>42731</v>
      </c>
      <c r="E330" s="49">
        <f>_xll.qlInterestRateIndexValueDate(IndexON,D330)</f>
        <v>42731</v>
      </c>
      <c r="F330" s="52">
        <f>IFERROR(_xll.qlIndexFixing(IndexON,D330,TRUE,_xll.ohTrigger(RecalcTrigger,TriggerON)),NA())</f>
        <v>7.9870498713230376E-3</v>
      </c>
      <c r="H330" s="49">
        <f>_xll.qlCalendarAdvance(IborCalendar,$H329,B330,"f",FALSE)</f>
        <v>42723</v>
      </c>
      <c r="I330" s="49">
        <f>_xll.qlInterestRateIndexValueDate(Index1M,$H330)</f>
        <v>42725</v>
      </c>
      <c r="J330" s="52">
        <f>IFERROR(_xll.qlIndexFixing(Index1M,$H330,TRUE,_xll.ohTrigger(RecalcTrigger,Trigger1M)),NA())</f>
        <v>9.3148761056725191E-3</v>
      </c>
      <c r="K330" s="52">
        <f>IFERROR(_xll.qlIndexFixing(ONIndex1M,I330,TRUE,_xll.ohTrigger(RecalcTrigger,Trigger1M)),NA())</f>
        <v>9.0418309140716246E-3</v>
      </c>
      <c r="L330" s="52">
        <f>IFERROR(_xll.qlIndexFixing(Index3M,H330,TRUE,_xll.ohTrigger(RecalcTrigger,Trigger3M)),NA())</f>
        <v>1.0986301447566404E-2</v>
      </c>
      <c r="M330" s="52">
        <f>IFERROR(_xll.qlIndexFixing(ONIndex3M,I330,TRUE,_xll.ohTrigger(RecalcTrigger,Trigger3M)),NA())</f>
        <v>1.0109438153165229E-2</v>
      </c>
      <c r="N330" s="52">
        <f>IFERROR(_xll.qlIndexFixing(Index6M,$H330,TRUE,_xll.ohTrigger(RecalcTrigger,Trigger6M)),NA())</f>
        <v>1.2565714048133355E-2</v>
      </c>
      <c r="O330" s="52">
        <f>IFERROR(_xll.qlIndexFixing(ONIndex6M,I330,TRUE,_xll.ohTrigger(RecalcTrigger,Trigger6M)),NA())</f>
        <v>1.0935048114202317E-2</v>
      </c>
      <c r="P330" s="52">
        <f>IFERROR(_xll.qlIndexFixing(Index1Y,$H330,TRUE,_xll.ohTrigger(RecalcTrigger,Trigger1Y)),NA())</f>
        <v>1.651720314843479E-2</v>
      </c>
      <c r="Q330" s="52">
        <f>IFERROR(_xll.qlIndexFixing(ONIndex1Y,I330,TRUE,_xll.ohTrigger(RecalcTrigger,Trigger1Y)),NA())</f>
        <v>1.4762400249184182E-2</v>
      </c>
    </row>
    <row r="331" spans="2:17" x14ac:dyDescent="0.2">
      <c r="B331" s="46" t="s">
        <v>20</v>
      </c>
      <c r="D331" s="49">
        <f>_xll.qlCalendarAdvance(LocalCalendar,$D330,B331,"f",FALSE)</f>
        <v>42732</v>
      </c>
      <c r="E331" s="49">
        <f>_xll.qlInterestRateIndexValueDate(IndexON,D331)</f>
        <v>42732</v>
      </c>
      <c r="F331" s="52">
        <f>IFERROR(_xll.qlIndexFixing(IndexON,D331,TRUE,_xll.ohTrigger(RecalcTrigger,TriggerON)),NA())</f>
        <v>8.0102519538183259E-3</v>
      </c>
      <c r="H331" s="49">
        <f>_xll.qlCalendarAdvance(IborCalendar,$H330,B331,"f",FALSE)</f>
        <v>42724</v>
      </c>
      <c r="I331" s="49">
        <f>_xll.qlInterestRateIndexValueDate(Index1M,$H331)</f>
        <v>42726</v>
      </c>
      <c r="J331" s="52">
        <f>IFERROR(_xll.qlIndexFixing(Index1M,$H331,TRUE,_xll.ohTrigger(RecalcTrigger,Trigger1M)),NA())</f>
        <v>9.3231746052208075E-3</v>
      </c>
      <c r="K331" s="52">
        <f>IFERROR(_xll.qlIndexFixing(ONIndex1M,I331,TRUE,_xll.ohTrigger(RecalcTrigger,Trigger1M)),NA())</f>
        <v>9.0587840520850449E-3</v>
      </c>
      <c r="L331" s="52">
        <f>IFERROR(_xll.qlIndexFixing(Index3M,H331,TRUE,_xll.ohTrigger(RecalcTrigger,Trigger3M)),NA())</f>
        <v>1.1005018305707992E-2</v>
      </c>
      <c r="M331" s="52">
        <f>IFERROR(_xll.qlIndexFixing(ONIndex3M,I331,TRUE,_xll.ohTrigger(RecalcTrigger,Trigger3M)),NA())</f>
        <v>1.01301700462475E-2</v>
      </c>
      <c r="N331" s="52">
        <f>IFERROR(_xll.qlIndexFixing(Index6M,$H331,TRUE,_xll.ohTrigger(RecalcTrigger,Trigger6M)),NA())</f>
        <v>1.2584455583620844E-2</v>
      </c>
      <c r="O331" s="52">
        <f>IFERROR(_xll.qlIndexFixing(ONIndex6M,I331,TRUE,_xll.ohTrigger(RecalcTrigger,Trigger6M)),NA())</f>
        <v>1.0956008029445741E-2</v>
      </c>
      <c r="P331" s="52">
        <f>IFERROR(_xll.qlIndexFixing(Index1Y,$H331,TRUE,_xll.ohTrigger(RecalcTrigger,Trigger1Y)),NA())</f>
        <v>1.6526358393759166E-2</v>
      </c>
      <c r="Q331" s="52">
        <f>IFERROR(_xll.qlIndexFixing(ONIndex1Y,I331,TRUE,_xll.ohTrigger(RecalcTrigger,Trigger1Y)),NA())</f>
        <v>1.4969777106070836E-2</v>
      </c>
    </row>
    <row r="332" spans="2:17" x14ac:dyDescent="0.2">
      <c r="B332" s="46" t="s">
        <v>20</v>
      </c>
      <c r="D332" s="49">
        <f>_xll.qlCalendarAdvance(LocalCalendar,$D331,B332,"f",FALSE)</f>
        <v>42733</v>
      </c>
      <c r="E332" s="49">
        <f>_xll.qlInterestRateIndexValueDate(IndexON,D332)</f>
        <v>42733</v>
      </c>
      <c r="F332" s="52">
        <f>IFERROR(_xll.qlIndexFixing(IndexON,D332,TRUE,_xll.ohTrigger(RecalcTrigger,TriggerON)),NA())</f>
        <v>8.0334438291185251E-3</v>
      </c>
      <c r="H332" s="49">
        <f>_xll.qlCalendarAdvance(IborCalendar,$H331,B332,"f",FALSE)</f>
        <v>42725</v>
      </c>
      <c r="I332" s="49">
        <f>_xll.qlInterestRateIndexValueDate(Index1M,$H332)</f>
        <v>42727</v>
      </c>
      <c r="J332" s="52">
        <f>IFERROR(_xll.qlIndexFixing(Index1M,$H332,TRUE,_xll.ohTrigger(RecalcTrigger,Trigger1M)),NA())</f>
        <v>9.3314685222992584E-3</v>
      </c>
      <c r="K332" s="52">
        <f>IFERROR(_xll.qlIndexFixing(ONIndex1M,I332,TRUE,_xll.ohTrigger(RecalcTrigger,Trigger1M)),NA())</f>
        <v>9.11001731875416E-3</v>
      </c>
      <c r="L332" s="52">
        <f>IFERROR(_xll.qlIndexFixing(Index3M,H332,TRUE,_xll.ohTrigger(RecalcTrigger,Trigger3M)),NA())</f>
        <v>1.1023689143847548E-2</v>
      </c>
      <c r="M332" s="52">
        <f>IFERROR(_xll.qlIndexFixing(ONIndex3M,I332,TRUE,_xll.ohTrigger(RecalcTrigger,Trigger3M)),NA())</f>
        <v>1.0192617875011578E-2</v>
      </c>
      <c r="N332" s="52">
        <f>IFERROR(_xll.qlIndexFixing(Index6M,$H332,TRUE,_xll.ohTrigger(RecalcTrigger,Trigger6M)),NA())</f>
        <v>1.2603167245023148E-2</v>
      </c>
      <c r="O332" s="52">
        <f>IFERROR(_xll.qlIndexFixing(ONIndex6M,I332,TRUE,_xll.ohTrigger(RecalcTrigger,Trigger6M)),NA())</f>
        <v>1.1013090594264696E-2</v>
      </c>
      <c r="P332" s="52">
        <f>IFERROR(_xll.qlIndexFixing(Index1Y,$H332,TRUE,_xll.ohTrigger(RecalcTrigger,Trigger1Y)),NA())</f>
        <v>1.6554734319816775E-2</v>
      </c>
      <c r="Q332" s="52">
        <f>IFERROR(_xll.qlIndexFixing(ONIndex1Y,I332,TRUE,_xll.ohTrigger(RecalcTrigger,Trigger1Y)),NA())</f>
        <v>1.5477237156995116E-2</v>
      </c>
    </row>
    <row r="333" spans="2:17" x14ac:dyDescent="0.2">
      <c r="B333" s="46" t="s">
        <v>20</v>
      </c>
      <c r="D333" s="49">
        <f>_xll.qlCalendarAdvance(LocalCalendar,$D332,B333,"f",FALSE)</f>
        <v>42734</v>
      </c>
      <c r="E333" s="49">
        <f>_xll.qlInterestRateIndexValueDate(IndexON,D333)</f>
        <v>42734</v>
      </c>
      <c r="F333" s="52">
        <f>IFERROR(_xll.qlIndexFixing(IndexON,D333,TRUE,_xll.ohTrigger(RecalcTrigger,TriggerON)),NA())</f>
        <v>8.0916452768398095E-3</v>
      </c>
      <c r="H333" s="49">
        <f>_xll.qlCalendarAdvance(IborCalendar,$H332,B333,"f",FALSE)</f>
        <v>42726</v>
      </c>
      <c r="I333" s="49">
        <f>_xll.qlInterestRateIndexValueDate(Index1M,$H333)</f>
        <v>42732</v>
      </c>
      <c r="J333" s="52">
        <f>IFERROR(_xll.qlIndexFixing(Index1M,$H333,TRUE,_xll.ohTrigger(RecalcTrigger,Trigger1M)),NA())</f>
        <v>9.4319891305018975E-3</v>
      </c>
      <c r="K333" s="52">
        <f>IFERROR(_xll.qlIndexFixing(ONIndex1M,I333,TRUE,_xll.ohTrigger(RecalcTrigger,Trigger1M)),NA())</f>
        <v>9.1602413381774994E-3</v>
      </c>
      <c r="L333" s="52">
        <f>IFERROR(_xll.qlIndexFixing(Index3M,H333,TRUE,_xll.ohTrigger(RecalcTrigger,Trigger3M)),NA())</f>
        <v>1.1116368548064415E-2</v>
      </c>
      <c r="M333" s="52">
        <f>IFERROR(_xll.qlIndexFixing(ONIndex3M,I333,TRUE,_xll.ohTrigger(RecalcTrigger,Trigger3M)),NA())</f>
        <v>1.0253586512893875E-2</v>
      </c>
      <c r="N333" s="52">
        <f>IFERROR(_xll.qlIndexFixing(Index6M,$H333,TRUE,_xll.ohTrigger(RecalcTrigger,Trigger6M)),NA())</f>
        <v>1.2696441581681504E-2</v>
      </c>
      <c r="O333" s="52">
        <f>IFERROR(_xll.qlIndexFixing(ONIndex6M,I333,TRUE,_xll.ohTrigger(RecalcTrigger,Trigger6M)),NA())</f>
        <v>1.1062354694679755E-2</v>
      </c>
      <c r="P333" s="52">
        <f>IFERROR(_xll.qlIndexFixing(Index1Y,$H333,TRUE,_xll.ohTrigger(RecalcTrigger,Trigger1Y)),NA())</f>
        <v>1.6570902775952717E-2</v>
      </c>
      <c r="Q333" s="52">
        <f>IFERROR(_xll.qlIndexFixing(ONIndex1Y,I333,TRUE,_xll.ohTrigger(RecalcTrigger,Trigger1Y)),NA())</f>
        <v>1.5866034657445738E-2</v>
      </c>
    </row>
    <row r="334" spans="2:17" x14ac:dyDescent="0.2">
      <c r="B334" s="46" t="s">
        <v>20</v>
      </c>
      <c r="D334" s="49">
        <f>_xll.qlCalendarAdvance(LocalCalendar,$D333,B334,"f",FALSE)</f>
        <v>42738</v>
      </c>
      <c r="E334" s="49">
        <f>_xll.qlInterestRateIndexValueDate(IndexON,D334)</f>
        <v>42738</v>
      </c>
      <c r="F334" s="52">
        <f>IFERROR(_xll.qlIndexFixing(IndexON,D334,TRUE,_xll.ohTrigger(RecalcTrigger,TriggerON)),NA())</f>
        <v>8.1492500958546543E-3</v>
      </c>
      <c r="H334" s="49">
        <f>_xll.qlCalendarAdvance(IborCalendar,$H333,B334,"f",FALSE)</f>
        <v>42727</v>
      </c>
      <c r="I334" s="49">
        <f>_xll.qlInterestRateIndexValueDate(Index1M,$H334)</f>
        <v>42733</v>
      </c>
      <c r="J334" s="52">
        <f>IFERROR(_xll.qlIndexFixing(Index1M,$H334,TRUE,_xll.ohTrigger(RecalcTrigger,Trigger1M)),NA())</f>
        <v>9.4402410409935578E-3</v>
      </c>
      <c r="K334" s="52">
        <f>IFERROR(_xll.qlIndexFixing(ONIndex1M,I334,TRUE,_xll.ohTrigger(RecalcTrigger,Trigger1M)),NA())</f>
        <v>9.1771072954482946E-3</v>
      </c>
      <c r="L334" s="52">
        <f>IFERROR(_xll.qlIndexFixing(Index3M,H334,TRUE,_xll.ohTrigger(RecalcTrigger,Trigger3M)),NA())</f>
        <v>1.1134772574457052E-2</v>
      </c>
      <c r="M334" s="52">
        <f>IFERROR(_xll.qlIndexFixing(ONIndex3M,I334,TRUE,_xll.ohTrigger(RecalcTrigger,Trigger3M)),NA())</f>
        <v>1.0273993442000418E-2</v>
      </c>
      <c r="N334" s="52">
        <f>IFERROR(_xll.qlIndexFixing(Index6M,$H334,TRUE,_xll.ohTrigger(RecalcTrigger,Trigger6M)),NA())</f>
        <v>1.2715072485602228E-2</v>
      </c>
      <c r="O334" s="52">
        <f>IFERROR(_xll.qlIndexFixing(ONIndex6M,I334,TRUE,_xll.ohTrigger(RecalcTrigger,Trigger6M)),NA())</f>
        <v>1.1076843666542047E-2</v>
      </c>
      <c r="P334" s="52">
        <f>IFERROR(_xll.qlIndexFixing(Index1Y,$H334,TRUE,_xll.ohTrigger(RecalcTrigger,Trigger1Y)),NA())</f>
        <v>1.6577027716460371E-2</v>
      </c>
      <c r="Q334" s="52">
        <f>IFERROR(_xll.qlIndexFixing(ONIndex1Y,I334,TRUE,_xll.ohTrigger(RecalcTrigger,Trigger1Y)),NA())</f>
        <v>1.5957410125118088E-2</v>
      </c>
    </row>
    <row r="335" spans="2:17" x14ac:dyDescent="0.2">
      <c r="B335" s="46" t="s">
        <v>20</v>
      </c>
      <c r="D335" s="49">
        <f>_xll.qlCalendarAdvance(LocalCalendar,$D334,B335,"f",FALSE)</f>
        <v>42739</v>
      </c>
      <c r="E335" s="49">
        <f>_xll.qlInterestRateIndexValueDate(IndexON,D335)</f>
        <v>42739</v>
      </c>
      <c r="F335" s="52">
        <f>IFERROR(_xll.qlIndexFixing(IndexON,D335,TRUE,_xll.ohTrigger(RecalcTrigger,TriggerON)),NA())</f>
        <v>8.1723807273448301E-3</v>
      </c>
      <c r="H335" s="49">
        <f>_xll.qlCalendarAdvance(IborCalendar,$H334,B335,"f",FALSE)</f>
        <v>42732</v>
      </c>
      <c r="I335" s="49">
        <f>_xll.qlInterestRateIndexValueDate(Index1M,$H335)</f>
        <v>42734</v>
      </c>
      <c r="J335" s="52">
        <f>IFERROR(_xll.qlIndexFixing(Index1M,$H335,TRUE,_xll.ohTrigger(RecalcTrigger,Trigger1M)),NA())</f>
        <v>9.4569150554901782E-3</v>
      </c>
      <c r="K335" s="52">
        <f>IFERROR(_xll.qlIndexFixing(ONIndex1M,I335,TRUE,_xll.ohTrigger(RecalcTrigger,Trigger1M)),NA())</f>
        <v>9.2195640630898801E-3</v>
      </c>
      <c r="L335" s="52">
        <f>IFERROR(_xll.qlIndexFixing(Index3M,H335,TRUE,_xll.ohTrigger(RecalcTrigger,Trigger3M)),NA())</f>
        <v>1.1162129817421179E-2</v>
      </c>
      <c r="M335" s="52">
        <f>IFERROR(_xll.qlIndexFixing(ONIndex3M,I335,TRUE,_xll.ohTrigger(RecalcTrigger,Trigger3M)),NA())</f>
        <v>1.0325222826355063E-2</v>
      </c>
      <c r="N335" s="52">
        <f>IFERROR(_xll.qlIndexFixing(Index6M,$H335,TRUE,_xll.ohTrigger(RecalcTrigger,Trigger6M)),NA())</f>
        <v>1.2733706346092446E-2</v>
      </c>
      <c r="O335" s="52">
        <f>IFERROR(_xll.qlIndexFixing(ONIndex6M,I335,TRUE,_xll.ohTrigger(RecalcTrigger,Trigger6M)),NA())</f>
        <v>1.1108958157508564E-2</v>
      </c>
      <c r="P335" s="52">
        <f>IFERROR(_xll.qlIndexFixing(Index1Y,$H335,TRUE,_xll.ohTrigger(RecalcTrigger,Trigger1Y)),NA())</f>
        <v>1.657799512407029E-2</v>
      </c>
      <c r="Q335" s="52">
        <f>IFERROR(_xll.qlIndexFixing(ONIndex1Y,I335,TRUE,_xll.ohTrigger(RecalcTrigger,Trigger1Y)),NA())</f>
        <v>1.6104070751941091E-2</v>
      </c>
    </row>
    <row r="336" spans="2:17" x14ac:dyDescent="0.2">
      <c r="B336" s="46" t="s">
        <v>20</v>
      </c>
      <c r="D336" s="49">
        <f>_xll.qlCalendarAdvance(LocalCalendar,$D335,B336,"f",FALSE)</f>
        <v>42740</v>
      </c>
      <c r="E336" s="49">
        <f>_xll.qlInterestRateIndexValueDate(IndexON,D336)</f>
        <v>42740</v>
      </c>
      <c r="F336" s="52">
        <f>IFERROR(_xll.qlIndexFixing(IndexON,D336,TRUE,_xll.ohTrigger(RecalcTrigger,TriggerON)),NA())</f>
        <v>8.1955011514800447E-3</v>
      </c>
      <c r="H336" s="49">
        <f>_xll.qlCalendarAdvance(IborCalendar,$H335,B336,"f",FALSE)</f>
        <v>42733</v>
      </c>
      <c r="I336" s="49">
        <f>_xll.qlInterestRateIndexValueDate(Index1M,$H336)</f>
        <v>42738</v>
      </c>
      <c r="J336" s="52">
        <f>IFERROR(_xll.qlIndexFixing(Index1M,$H336,TRUE,_xll.ohTrigger(RecalcTrigger,Trigger1M)),NA())</f>
        <v>9.5150831449050226E-3</v>
      </c>
      <c r="K336" s="52">
        <f>IFERROR(_xll.qlIndexFixing(ONIndex1M,I336,TRUE,_xll.ohTrigger(RecalcTrigger,Trigger1M)),NA())</f>
        <v>9.261250265559795E-3</v>
      </c>
      <c r="L336" s="52">
        <f>IFERROR(_xll.qlIndexFixing(Index3M,H336,TRUE,_xll.ohTrigger(RecalcTrigger,Trigger3M)),NA())</f>
        <v>1.1226157815250382E-2</v>
      </c>
      <c r="M336" s="52">
        <f>IFERROR(_xll.qlIndexFixing(ONIndex3M,I336,TRUE,_xll.ohTrigger(RecalcTrigger,Trigger3M)),NA())</f>
        <v>1.0375331735676951E-2</v>
      </c>
      <c r="N336" s="52">
        <f>IFERROR(_xll.qlIndexFixing(Index6M,$H336,TRUE,_xll.ohTrigger(RecalcTrigger,Trigger6M)),NA())</f>
        <v>1.279847106564712E-2</v>
      </c>
      <c r="O336" s="52">
        <f>IFERROR(_xll.qlIndexFixing(ONIndex6M,I336,TRUE,_xll.ohTrigger(RecalcTrigger,Trigger6M)),NA())</f>
        <v>1.1135422208878865E-2</v>
      </c>
      <c r="P336" s="52">
        <f>IFERROR(_xll.qlIndexFixing(Index1Y,$H336,TRUE,_xll.ohTrigger(RecalcTrigger,Trigger1Y)),NA())</f>
        <v>1.6604862585436239E-2</v>
      </c>
      <c r="Q336" s="52">
        <f>IFERROR(_xll.qlIndexFixing(ONIndex1Y,I336,TRUE,_xll.ohTrigger(RecalcTrigger,Trigger1Y)),NA())</f>
        <v>1.6165711854023712E-2</v>
      </c>
    </row>
    <row r="337" spans="2:17" x14ac:dyDescent="0.2">
      <c r="B337" s="46" t="s">
        <v>20</v>
      </c>
      <c r="D337" s="49">
        <f>_xll.qlCalendarAdvance(LocalCalendar,$D336,B337,"f",FALSE)</f>
        <v>42741</v>
      </c>
      <c r="E337" s="49">
        <f>_xll.qlInterestRateIndexValueDate(IndexON,D337)</f>
        <v>42741</v>
      </c>
      <c r="F337" s="52">
        <f>IFERROR(_xll.qlIndexFixing(IndexON,D337,TRUE,_xll.ohTrigger(RecalcTrigger,TriggerON)),NA())</f>
        <v>8.2418966590225295E-3</v>
      </c>
      <c r="H337" s="49">
        <f>_xll.qlCalendarAdvance(IborCalendar,$H336,B337,"f",FALSE)</f>
        <v>42734</v>
      </c>
      <c r="I337" s="49">
        <f>_xll.qlInterestRateIndexValueDate(Index1M,$H337)</f>
        <v>42739</v>
      </c>
      <c r="J337" s="52">
        <f>IFERROR(_xll.qlIndexFixing(Index1M,$H337,TRUE,_xll.ohTrigger(RecalcTrigger,Trigger1M)),NA())</f>
        <v>9.5484925881442455E-3</v>
      </c>
      <c r="K337" s="52">
        <f>IFERROR(_xll.qlIndexFixing(ONIndex1M,I337,TRUE,_xll.ohTrigger(RecalcTrigger,Trigger1M)),NA())</f>
        <v>9.2780414964455105E-3</v>
      </c>
      <c r="L337" s="52">
        <f>IFERROR(_xll.qlIndexFixing(Index3M,H337,TRUE,_xll.ohTrigger(RecalcTrigger,Trigger3M)),NA())</f>
        <v>1.1244310988421269E-2</v>
      </c>
      <c r="M337" s="52">
        <f>IFERROR(_xll.qlIndexFixing(ONIndex3M,I337,TRUE,_xll.ohTrigger(RecalcTrigger,Trigger3M)),NA())</f>
        <v>1.0395460123993061E-2</v>
      </c>
      <c r="N337" s="52">
        <f>IFERROR(_xll.qlIndexFixing(Index6M,$H337,TRUE,_xll.ohTrigger(RecalcTrigger,Trigger6M)),NA())</f>
        <v>1.2827084181157569E-2</v>
      </c>
      <c r="O337" s="52">
        <f>IFERROR(_xll.qlIndexFixing(ONIndex6M,I337,TRUE,_xll.ohTrigger(RecalcTrigger,Trigger6M)),NA())</f>
        <v>1.114436465326385E-2</v>
      </c>
      <c r="P337" s="52">
        <f>IFERROR(_xll.qlIndexFixing(Index1Y,$H337,TRUE,_xll.ohTrigger(RecalcTrigger,Trigger1Y)),NA())</f>
        <v>1.6610195702301406E-2</v>
      </c>
      <c r="Q337" s="52">
        <f>IFERROR(_xll.qlIndexFixing(ONIndex1Y,I337,TRUE,_xll.ohTrigger(RecalcTrigger,Trigger1Y)),NA())</f>
        <v>1.6157657037609852E-2</v>
      </c>
    </row>
    <row r="338" spans="2:17" x14ac:dyDescent="0.2">
      <c r="B338" s="46" t="s">
        <v>20</v>
      </c>
      <c r="D338" s="49">
        <f>_xll.qlCalendarAdvance(LocalCalendar,$D337,B338,"f",FALSE)</f>
        <v>42744</v>
      </c>
      <c r="E338" s="49">
        <f>_xll.qlInterestRateIndexValueDate(IndexON,D338)</f>
        <v>42744</v>
      </c>
      <c r="F338" s="52">
        <f>IFERROR(_xll.qlIndexFixing(IndexON,D338,TRUE,_xll.ohTrigger(RecalcTrigger,TriggerON)),NA())</f>
        <v>8.2878807750308425E-3</v>
      </c>
      <c r="H338" s="49">
        <f>_xll.qlCalendarAdvance(IborCalendar,$H337,B338,"f",FALSE)</f>
        <v>42738</v>
      </c>
      <c r="I338" s="49">
        <f>_xll.qlInterestRateIndexValueDate(Index1M,$H338)</f>
        <v>42740</v>
      </c>
      <c r="J338" s="52">
        <f>IFERROR(_xll.qlIndexFixing(Index1M,$H338,TRUE,_xll.ohTrigger(RecalcTrigger,Trigger1M)),NA())</f>
        <v>9.5566978863181884E-3</v>
      </c>
      <c r="K338" s="52">
        <f>IFERROR(_xll.qlIndexFixing(ONIndex1M,I338,TRUE,_xll.ohTrigger(RecalcTrigger,Trigger1M)),NA())</f>
        <v>9.2948202727338725E-3</v>
      </c>
      <c r="L338" s="52">
        <f>IFERROR(_xll.qlIndexFixing(Index3M,H338,TRUE,_xll.ohTrigger(RecalcTrigger,Trigger3M)),NA())</f>
        <v>1.1262423904389252E-2</v>
      </c>
      <c r="M338" s="52">
        <f>IFERROR(_xll.qlIndexFixing(ONIndex3M,I338,TRUE,_xll.ohTrigger(RecalcTrigger,Trigger3M)),NA())</f>
        <v>1.0415542088804131E-2</v>
      </c>
      <c r="N338" s="52">
        <f>IFERROR(_xll.qlIndexFixing(Index6M,$H338,TRUE,_xll.ohTrigger(RecalcTrigger,Trigger6M)),NA())</f>
        <v>1.2835983616123852E-2</v>
      </c>
      <c r="O338" s="52">
        <f>IFERROR(_xll.qlIndexFixing(ONIndex6M,I338,TRUE,_xll.ohTrigger(RecalcTrigger,Trigger6M)),NA())</f>
        <v>1.1152382676229422E-2</v>
      </c>
      <c r="P338" s="52">
        <f>IFERROR(_xll.qlIndexFixing(Index1Y,$H338,TRUE,_xll.ohTrigger(RecalcTrigger,Trigger1Y)),NA())</f>
        <v>1.6615558908322944E-2</v>
      </c>
      <c r="Q338" s="52">
        <f>IFERROR(_xll.qlIndexFixing(ONIndex1Y,I338,TRUE,_xll.ohTrigger(RecalcTrigger,Trigger1Y)),NA())</f>
        <v>1.6133030497762491E-2</v>
      </c>
    </row>
    <row r="339" spans="2:17" x14ac:dyDescent="0.2">
      <c r="B339" s="46" t="s">
        <v>20</v>
      </c>
      <c r="D339" s="49">
        <f>_xll.qlCalendarAdvance(LocalCalendar,$D338,B339,"f",FALSE)</f>
        <v>42745</v>
      </c>
      <c r="E339" s="49">
        <f>_xll.qlInterestRateIndexValueDate(IndexON,D339)</f>
        <v>42745</v>
      </c>
      <c r="F339" s="52">
        <f>IFERROR(_xll.qlIndexFixing(IndexON,D339,TRUE,_xll.ohTrigger(RecalcTrigger,TriggerON)),NA())</f>
        <v>8.3109501626310589E-3</v>
      </c>
      <c r="H339" s="49">
        <f>_xll.qlCalendarAdvance(IborCalendar,$H338,B339,"f",FALSE)</f>
        <v>42739</v>
      </c>
      <c r="I339" s="49">
        <f>_xll.qlInterestRateIndexValueDate(Index1M,$H339)</f>
        <v>42741</v>
      </c>
      <c r="J339" s="52">
        <f>IFERROR(_xll.qlIndexFixing(Index1M,$H339,TRUE,_xll.ohTrigger(RecalcTrigger,Trigger1M)),NA())</f>
        <v>9.5648985956784827E-3</v>
      </c>
      <c r="K339" s="52">
        <f>IFERROR(_xll.qlIndexFixing(ONIndex1M,I339,TRUE,_xll.ohTrigger(RecalcTrigger,Trigger1M)),NA())</f>
        <v>9.3285780288177023E-3</v>
      </c>
      <c r="L339" s="52">
        <f>IFERROR(_xll.qlIndexFixing(Index3M,H339,TRUE,_xll.ohTrigger(RecalcTrigger,Trigger3M)),NA())</f>
        <v>1.1280497006510792E-2</v>
      </c>
      <c r="M339" s="52">
        <f>IFERROR(_xll.qlIndexFixing(ONIndex3M,I339,TRUE,_xll.ohTrigger(RecalcTrigger,Trigger3M)),NA())</f>
        <v>1.0455854938555831E-2</v>
      </c>
      <c r="N339" s="52">
        <f>IFERROR(_xll.qlIndexFixing(Index6M,$H339,TRUE,_xll.ohTrigger(RecalcTrigger,Trigger6M)),NA())</f>
        <v>1.2854792153700322E-2</v>
      </c>
      <c r="O339" s="52">
        <f>IFERROR(_xll.qlIndexFixing(ONIndex6M,I339,TRUE,_xll.ohTrigger(RecalcTrigger,Trigger6M)),NA())</f>
        <v>1.1165683611249477E-2</v>
      </c>
      <c r="P339" s="52">
        <f>IFERROR(_xll.qlIndexFixing(Index1Y,$H339,TRUE,_xll.ohTrigger(RecalcTrigger,Trigger1Y)),NA())</f>
        <v>1.6630667564156442E-2</v>
      </c>
      <c r="Q339" s="52">
        <f>IFERROR(_xll.qlIndexFixing(ONIndex1Y,I339,TRUE,_xll.ohTrigger(RecalcTrigger,Trigger1Y)),NA())</f>
        <v>1.6029252018032736E-2</v>
      </c>
    </row>
    <row r="340" spans="2:17" x14ac:dyDescent="0.2">
      <c r="B340" s="46" t="s">
        <v>20</v>
      </c>
      <c r="D340" s="49">
        <f>_xll.qlCalendarAdvance(LocalCalendar,$D339,B340,"f",FALSE)</f>
        <v>42746</v>
      </c>
      <c r="E340" s="49">
        <f>_xll.qlInterestRateIndexValueDate(IndexON,D340)</f>
        <v>42746</v>
      </c>
      <c r="F340" s="52">
        <f>IFERROR(_xll.qlIndexFixing(IndexON,D340,TRUE,_xll.ohTrigger(RecalcTrigger,TriggerON)),NA())</f>
        <v>8.3340093429562501E-3</v>
      </c>
      <c r="H340" s="49">
        <f>_xll.qlCalendarAdvance(IborCalendar,$H339,B340,"f",FALSE)</f>
        <v>42740</v>
      </c>
      <c r="I340" s="49">
        <f>_xll.qlInterestRateIndexValueDate(Index1M,$H340)</f>
        <v>42744</v>
      </c>
      <c r="J340" s="52">
        <f>IFERROR(_xll.qlIndexFixing(Index1M,$H340,TRUE,_xll.ohTrigger(RecalcTrigger,Trigger1M)),NA())</f>
        <v>9.6146020732341478E-3</v>
      </c>
      <c r="K340" s="52">
        <f>IFERROR(_xll.qlIndexFixing(ONIndex1M,I340,TRUE,_xll.ohTrigger(RecalcTrigger,Trigger1M)),NA())</f>
        <v>9.3618108339121875E-3</v>
      </c>
      <c r="L340" s="52">
        <f>IFERROR(_xll.qlIndexFixing(Index3M,H340,TRUE,_xll.ohTrigger(RecalcTrigger,Trigger3M)),NA())</f>
        <v>1.1343309952604286E-2</v>
      </c>
      <c r="M340" s="52">
        <f>IFERROR(_xll.qlIndexFixing(ONIndex3M,I340,TRUE,_xll.ohTrigger(RecalcTrigger,Trigger3M)),NA())</f>
        <v>1.0495405712918071E-2</v>
      </c>
      <c r="N340" s="52">
        <f>IFERROR(_xll.qlIndexFixing(Index6M,$H340,TRUE,_xll.ohTrigger(RecalcTrigger,Trigger6M)),NA())</f>
        <v>1.2921239625036078E-2</v>
      </c>
      <c r="O340" s="52">
        <f>IFERROR(_xll.qlIndexFixing(ONIndex6M,I340,TRUE,_xll.ohTrigger(RecalcTrigger,Trigger6M)),NA())</f>
        <v>1.117521055157944E-2</v>
      </c>
      <c r="P340" s="52">
        <f>IFERROR(_xll.qlIndexFixing(Index1Y,$H340,TRUE,_xll.ohTrigger(RecalcTrigger,Trigger1Y)),NA())</f>
        <v>1.6638238749180679E-2</v>
      </c>
      <c r="Q340" s="52">
        <f>IFERROR(_xll.qlIndexFixing(ONIndex1Y,I340,TRUE,_xll.ohTrigger(RecalcTrigger,Trigger1Y)),NA())</f>
        <v>1.586880720603645E-2</v>
      </c>
    </row>
    <row r="341" spans="2:17" x14ac:dyDescent="0.2">
      <c r="B341" s="46" t="s">
        <v>20</v>
      </c>
      <c r="D341" s="49">
        <f>_xll.qlCalendarAdvance(LocalCalendar,$D340,B341,"f",FALSE)</f>
        <v>42747</v>
      </c>
      <c r="E341" s="49">
        <f>_xll.qlInterestRateIndexValueDate(IndexON,D341)</f>
        <v>42747</v>
      </c>
      <c r="F341" s="52">
        <f>IFERROR(_xll.qlIndexFixing(IndexON,D341,TRUE,_xll.ohTrigger(RecalcTrigger,TriggerON)),NA())</f>
        <v>8.35705831592648E-3</v>
      </c>
      <c r="H341" s="49">
        <f>_xll.qlCalendarAdvance(IborCalendar,$H340,B341,"f",FALSE)</f>
        <v>42741</v>
      </c>
      <c r="I341" s="49">
        <f>_xll.qlInterestRateIndexValueDate(Index1M,$H341)</f>
        <v>42745</v>
      </c>
      <c r="J341" s="52">
        <f>IFERROR(_xll.qlIndexFixing(Index1M,$H341,TRUE,_xll.ohTrigger(RecalcTrigger,Trigger1M)),NA())</f>
        <v>9.6311450159014909E-3</v>
      </c>
      <c r="K341" s="52">
        <f>IFERROR(_xll.qlIndexFixing(ONIndex1M,I341,TRUE,_xll.ohTrigger(RecalcTrigger,Trigger1M)),NA())</f>
        <v>9.378527338252951E-3</v>
      </c>
      <c r="L341" s="52">
        <f>IFERROR(_xll.qlIndexFixing(Index3M,H341,TRUE,_xll.ohTrigger(RecalcTrigger,Trigger3M)),NA())</f>
        <v>1.1352400144030383E-2</v>
      </c>
      <c r="M341" s="52">
        <f>IFERROR(_xll.qlIndexFixing(ONIndex3M,I341,TRUE,_xll.ohTrigger(RecalcTrigger,Trigger3M)),NA())</f>
        <v>1.0515255560044068E-2</v>
      </c>
      <c r="N341" s="52">
        <f>IFERROR(_xll.qlIndexFixing(Index6M,$H341,TRUE,_xll.ohTrigger(RecalcTrigger,Trigger6M)),NA())</f>
        <v>1.2930484803140992E-2</v>
      </c>
      <c r="O341" s="52">
        <f>IFERROR(_xll.qlIndexFixing(ONIndex6M,I341,TRUE,_xll.ohTrigger(RecalcTrigger,Trigger6M)),NA())</f>
        <v>1.1178838328298468E-2</v>
      </c>
      <c r="P341" s="52">
        <f>IFERROR(_xll.qlIndexFixing(Index1Y,$H341,TRUE,_xll.ohTrigger(RecalcTrigger,Trigger1Y)),NA())</f>
        <v>1.6644447004384846E-2</v>
      </c>
      <c r="Q341" s="52">
        <f>IFERROR(_xll.qlIndexFixing(ONIndex1Y,I341,TRUE,_xll.ohTrigger(RecalcTrigger,Trigger1Y)),NA())</f>
        <v>1.5764809073210984E-2</v>
      </c>
    </row>
    <row r="342" spans="2:17" x14ac:dyDescent="0.2">
      <c r="B342" s="46" t="s">
        <v>20</v>
      </c>
      <c r="D342" s="49">
        <f>_xll.qlCalendarAdvance(LocalCalendar,$D341,B342,"f",FALSE)</f>
        <v>42748</v>
      </c>
      <c r="E342" s="49">
        <f>_xll.qlInterestRateIndexValueDate(IndexON,D342)</f>
        <v>42748</v>
      </c>
      <c r="F342" s="52">
        <f>IFERROR(_xll.qlIndexFixing(IndexON,D342,TRUE,_xll.ohTrigger(RecalcTrigger,TriggerON)),NA())</f>
        <v>8.4149247403986216E-3</v>
      </c>
      <c r="H342" s="49">
        <f>_xll.qlCalendarAdvance(IborCalendar,$H341,B342,"f",FALSE)</f>
        <v>42744</v>
      </c>
      <c r="I342" s="49">
        <f>_xll.qlInterestRateIndexValueDate(Index1M,$H342)</f>
        <v>42746</v>
      </c>
      <c r="J342" s="52">
        <f>IFERROR(_xll.qlIndexFixing(Index1M,$H342,TRUE,_xll.ohTrigger(RecalcTrigger,Trigger1M)),NA())</f>
        <v>9.6643864590612531E-3</v>
      </c>
      <c r="K342" s="52">
        <f>IFERROR(_xll.qlIndexFixing(ONIndex1M,I342,TRUE,_xll.ohTrigger(RecalcTrigger,Trigger1M)),NA())</f>
        <v>9.3952313879963611E-3</v>
      </c>
      <c r="L342" s="52">
        <f>IFERROR(_xll.qlIndexFixing(Index3M,H342,TRUE,_xll.ohTrigger(RecalcTrigger,Trigger3M)),NA())</f>
        <v>1.1370280827618373E-2</v>
      </c>
      <c r="M342" s="52">
        <f>IFERROR(_xll.qlIndexFixing(ONIndex3M,I342,TRUE,_xll.ohTrigger(RecalcTrigger,Trigger3M)),NA())</f>
        <v>1.053505898374496E-2</v>
      </c>
      <c r="N342" s="52">
        <f>IFERROR(_xll.qlIndexFixing(Index6M,$H342,TRUE,_xll.ohTrigger(RecalcTrigger,Trigger6M)),NA())</f>
        <v>1.2949544892122142E-2</v>
      </c>
      <c r="O342" s="52">
        <f>IFERROR(_xll.qlIndexFixing(ONIndex6M,I342,TRUE,_xll.ohTrigger(RecalcTrigger,Trigger6M)),NA())</f>
        <v>1.118270099392582E-2</v>
      </c>
      <c r="P342" s="52">
        <f>IFERROR(_xll.qlIndexFixing(Index1Y,$H342,TRUE,_xll.ohTrigger(RecalcTrigger,Trigger1Y)),NA())</f>
        <v>1.6650953484057259E-2</v>
      </c>
      <c r="Q342" s="52">
        <f>IFERROR(_xll.qlIndexFixing(ONIndex1Y,I342,TRUE,_xll.ohTrigger(RecalcTrigger,Trigger1Y)),NA())</f>
        <v>1.5661673902327422E-2</v>
      </c>
    </row>
    <row r="343" spans="2:17" x14ac:dyDescent="0.2">
      <c r="B343" s="46" t="s">
        <v>20</v>
      </c>
      <c r="D343" s="49">
        <f>_xll.qlCalendarAdvance(LocalCalendar,$D342,B343,"f",FALSE)</f>
        <v>42752</v>
      </c>
      <c r="E343" s="49">
        <f>_xll.qlInterestRateIndexValueDate(IndexON,D343)</f>
        <v>42752</v>
      </c>
      <c r="F343" s="52">
        <f>IFERROR(_xll.qlIndexFixing(IndexON,D343,TRUE,_xll.ohTrigger(RecalcTrigger,TriggerON)),NA())</f>
        <v>8.4721500709328268E-3</v>
      </c>
      <c r="H343" s="49">
        <f>_xll.qlCalendarAdvance(IborCalendar,$H342,B343,"f",FALSE)</f>
        <v>42745</v>
      </c>
      <c r="I343" s="49">
        <f>_xll.qlInterestRateIndexValueDate(Index1M,$H343)</f>
        <v>42747</v>
      </c>
      <c r="J343" s="52">
        <f>IFERROR(_xll.qlIndexFixing(Index1M,$H343,TRUE,_xll.ohTrigger(RecalcTrigger,Trigger1M)),NA())</f>
        <v>9.6725451222548497E-3</v>
      </c>
      <c r="K343" s="52">
        <f>IFERROR(_xll.qlIndexFixing(ONIndex1M,I343,TRUE,_xll.ohTrigger(RecalcTrigger,Trigger1M)),NA())</f>
        <v>9.411922983382226E-3</v>
      </c>
      <c r="L343" s="52">
        <f>IFERROR(_xll.qlIndexFixing(Index3M,H343,TRUE,_xll.ohTrigger(RecalcTrigger,Trigger3M)),NA())</f>
        <v>1.138812435770209E-2</v>
      </c>
      <c r="M343" s="52">
        <f>IFERROR(_xll.qlIndexFixing(ONIndex3M,I343,TRUE,_xll.ohTrigger(RecalcTrigger,Trigger3M)),NA())</f>
        <v>1.0554815983860877E-2</v>
      </c>
      <c r="N343" s="52">
        <f>IFERROR(_xll.qlIndexFixing(Index6M,$H343,TRUE,_xll.ohTrigger(RecalcTrigger,Trigger6M)),NA())</f>
        <v>1.2968661968634006E-2</v>
      </c>
      <c r="O343" s="52">
        <f>IFERROR(_xll.qlIndexFixing(ONIndex6M,I343,TRUE,_xll.ohTrigger(RecalcTrigger,Trigger6M)),NA())</f>
        <v>1.1187030410590992E-2</v>
      </c>
      <c r="P343" s="52">
        <f>IFERROR(_xll.qlIndexFixing(Index1Y,$H343,TRUE,_xll.ohTrigger(RecalcTrigger,Trigger1Y)),NA())</f>
        <v>1.665775592996727E-2</v>
      </c>
      <c r="Q343" s="52">
        <f>IFERROR(_xll.qlIndexFixing(ONIndex1Y,I343,TRUE,_xll.ohTrigger(RecalcTrigger,Trigger1Y)),NA())</f>
        <v>1.5562888618374515E-2</v>
      </c>
    </row>
    <row r="344" spans="2:17" x14ac:dyDescent="0.2">
      <c r="B344" s="46" t="s">
        <v>20</v>
      </c>
      <c r="D344" s="49">
        <f>_xll.qlCalendarAdvance(LocalCalendar,$D343,B344,"f",FALSE)</f>
        <v>42753</v>
      </c>
      <c r="E344" s="49">
        <f>_xll.qlInterestRateIndexValueDate(IndexON,D344)</f>
        <v>42753</v>
      </c>
      <c r="F344" s="52">
        <f>IFERROR(_xll.qlIndexFixing(IndexON,D344,TRUE,_xll.ohTrigger(RecalcTrigger,TriggerON)),NA())</f>
        <v>8.4951378000130973E-3</v>
      </c>
      <c r="H344" s="49">
        <f>_xll.qlCalendarAdvance(IborCalendar,$H343,B344,"f",FALSE)</f>
        <v>42746</v>
      </c>
      <c r="I344" s="49">
        <f>_xll.qlInterestRateIndexValueDate(Index1M,$H344)</f>
        <v>42748</v>
      </c>
      <c r="J344" s="52">
        <f>IFERROR(_xll.qlIndexFixing(Index1M,$H344,TRUE,_xll.ohTrigger(RecalcTrigger,Trigger1M)),NA())</f>
        <v>9.6806991935943602E-3</v>
      </c>
      <c r="K344" s="52">
        <f>IFERROR(_xll.qlIndexFixing(ONIndex1M,I344,TRUE,_xll.ohTrigger(RecalcTrigger,Trigger1M)),NA())</f>
        <v>9.4539620821842973E-3</v>
      </c>
      <c r="L344" s="52">
        <f>IFERROR(_xll.qlIndexFixing(Index3M,H344,TRUE,_xll.ohTrigger(RecalcTrigger,Trigger3M)),NA())</f>
        <v>1.1405931177701945E-2</v>
      </c>
      <c r="M344" s="52">
        <f>IFERROR(_xll.qlIndexFixing(ONIndex3M,I344,TRUE,_xll.ohTrigger(RecalcTrigger,Trigger3M)),NA())</f>
        <v>1.0604444892783338E-2</v>
      </c>
      <c r="N344" s="52">
        <f>IFERROR(_xll.qlIndexFixing(Index6M,$H344,TRUE,_xll.ohTrigger(RecalcTrigger,Trigger6M)),NA())</f>
        <v>1.2987833015340372E-2</v>
      </c>
      <c r="O344" s="52">
        <f>IFERROR(_xll.qlIndexFixing(ONIndex6M,I344,TRUE,_xll.ohTrigger(RecalcTrigger,Trigger6M)),NA())</f>
        <v>1.1200710402869962E-2</v>
      </c>
      <c r="P344" s="52">
        <f>IFERROR(_xll.qlIndexFixing(Index1Y,$H344,TRUE,_xll.ohTrigger(RecalcTrigger,Trigger1Y)),NA())</f>
        <v>1.6679150750974651E-2</v>
      </c>
      <c r="Q344" s="52">
        <f>IFERROR(_xll.qlIndexFixing(ONIndex1Y,I344,TRUE,_xll.ohTrigger(RecalcTrigger,Trigger1Y)),NA())</f>
        <v>1.5338655011691849E-2</v>
      </c>
    </row>
    <row r="345" spans="2:17" x14ac:dyDescent="0.2">
      <c r="B345" s="46" t="s">
        <v>20</v>
      </c>
      <c r="D345" s="49">
        <f>_xll.qlCalendarAdvance(LocalCalendar,$D344,B345,"f",FALSE)</f>
        <v>42754</v>
      </c>
      <c r="E345" s="49">
        <f>_xll.qlInterestRateIndexValueDate(IndexON,D345)</f>
        <v>42754</v>
      </c>
      <c r="F345" s="52">
        <f>IFERROR(_xll.qlIndexFixing(IndexON,D345,TRUE,_xll.ohTrigger(RecalcTrigger,TriggerON)),NA())</f>
        <v>8.5181153217384065E-3</v>
      </c>
      <c r="H345" s="49">
        <f>_xll.qlCalendarAdvance(IborCalendar,$H344,B345,"f",FALSE)</f>
        <v>42747</v>
      </c>
      <c r="I345" s="49">
        <f>_xll.qlInterestRateIndexValueDate(Index1M,$H345)</f>
        <v>42752</v>
      </c>
      <c r="J345" s="52">
        <f>IFERROR(_xll.qlIndexFixing(Index1M,$H345,TRUE,_xll.ohTrigger(RecalcTrigger,Trigger1M)),NA())</f>
        <v>9.7465972444943007E-3</v>
      </c>
      <c r="K345" s="52">
        <f>IFERROR(_xll.qlIndexFixing(ONIndex1M,I345,TRUE,_xll.ohTrigger(RecalcTrigger,Trigger1M)),NA())</f>
        <v>9.4951941437493304E-3</v>
      </c>
      <c r="L345" s="52">
        <f>IFERROR(_xll.qlIndexFixing(Index3M,H345,TRUE,_xll.ohTrigger(RecalcTrigger,Trigger3M)),NA())</f>
        <v>1.1485519012226936E-2</v>
      </c>
      <c r="M345" s="52">
        <f>IFERROR(_xll.qlIndexFixing(ONIndex3M,I345,TRUE,_xll.ohTrigger(RecalcTrigger,Trigger3M)),NA())</f>
        <v>1.0652904630825688E-2</v>
      </c>
      <c r="N345" s="52">
        <f>IFERROR(_xll.qlIndexFixing(Index6M,$H345,TRUE,_xll.ohTrigger(RecalcTrigger,Trigger6M)),NA())</f>
        <v>1.3064996553486023E-2</v>
      </c>
      <c r="O345" s="52">
        <f>IFERROR(_xll.qlIndexFixing(ONIndex6M,I345,TRUE,_xll.ohTrigger(RecalcTrigger,Trigger6M)),NA())</f>
        <v>1.1215678761002934E-2</v>
      </c>
      <c r="P345" s="52">
        <f>IFERROR(_xll.qlIndexFixing(Index1Y,$H345,TRUE,_xll.ohTrigger(RecalcTrigger,Trigger1Y)),NA())</f>
        <v>1.6695788620659634E-2</v>
      </c>
      <c r="Q345" s="52">
        <f>IFERROR(_xll.qlIndexFixing(ONIndex1Y,I345,TRUE,_xll.ohTrigger(RecalcTrigger,Trigger1Y)),NA())</f>
        <v>1.5134210381466673E-2</v>
      </c>
    </row>
    <row r="346" spans="2:17" x14ac:dyDescent="0.2">
      <c r="B346" s="46" t="s">
        <v>20</v>
      </c>
      <c r="D346" s="49">
        <f>_xll.qlCalendarAdvance(LocalCalendar,$D345,B346,"f",FALSE)</f>
        <v>42755</v>
      </c>
      <c r="E346" s="49">
        <f>_xll.qlInterestRateIndexValueDate(IndexON,D346)</f>
        <v>42755</v>
      </c>
      <c r="F346" s="52">
        <f>IFERROR(_xll.qlIndexFixing(IndexON,D346,TRUE,_xll.ohTrigger(RecalcTrigger,TriggerON)),NA())</f>
        <v>8.5642400715979505E-3</v>
      </c>
      <c r="H346" s="49">
        <f>_xll.qlCalendarAdvance(IborCalendar,$H345,B346,"f",FALSE)</f>
        <v>42748</v>
      </c>
      <c r="I346" s="49">
        <f>_xll.qlInterestRateIndexValueDate(Index1M,$H346)</f>
        <v>42752</v>
      </c>
      <c r="J346" s="52">
        <f>IFERROR(_xll.qlIndexFixing(Index1M,$H346,TRUE,_xll.ohTrigger(RecalcTrigger,Trigger1M)),NA())</f>
        <v>9.7465972444943007E-3</v>
      </c>
      <c r="K346" s="52">
        <f>IFERROR(_xll.qlIndexFixing(ONIndex1M,I346,TRUE,_xll.ohTrigger(RecalcTrigger,Trigger1M)),NA())</f>
        <v>9.4951941437493304E-3</v>
      </c>
      <c r="L346" s="52">
        <f>IFERROR(_xll.qlIndexFixing(Index3M,H346,TRUE,_xll.ohTrigger(RecalcTrigger,Trigger3M)),NA())</f>
        <v>1.1485519012226936E-2</v>
      </c>
      <c r="M346" s="52">
        <f>IFERROR(_xll.qlIndexFixing(ONIndex3M,I346,TRUE,_xll.ohTrigger(RecalcTrigger,Trigger3M)),NA())</f>
        <v>1.0652904630825688E-2</v>
      </c>
      <c r="N346" s="52">
        <f>IFERROR(_xll.qlIndexFixing(Index6M,$H346,TRUE,_xll.ohTrigger(RecalcTrigger,Trigger6M)),NA())</f>
        <v>1.3064996553486023E-2</v>
      </c>
      <c r="O346" s="52">
        <f>IFERROR(_xll.qlIndexFixing(ONIndex6M,I346,TRUE,_xll.ohTrigger(RecalcTrigger,Trigger6M)),NA())</f>
        <v>1.1215678761002934E-2</v>
      </c>
      <c r="P346" s="52">
        <f>IFERROR(_xll.qlIndexFixing(Index1Y,$H346,TRUE,_xll.ohTrigger(RecalcTrigger,Trigger1Y)),NA())</f>
        <v>1.6695788620659634E-2</v>
      </c>
      <c r="Q346" s="52">
        <f>IFERROR(_xll.qlIndexFixing(ONIndex1Y,I346,TRUE,_xll.ohTrigger(RecalcTrigger,Trigger1Y)),NA())</f>
        <v>1.5134210381466673E-2</v>
      </c>
    </row>
    <row r="347" spans="2:17" x14ac:dyDescent="0.2">
      <c r="B347" s="46" t="s">
        <v>20</v>
      </c>
      <c r="D347" s="49">
        <f>_xll.qlCalendarAdvance(LocalCalendar,$D346,B347,"f",FALSE)</f>
        <v>42758</v>
      </c>
      <c r="E347" s="49">
        <f>_xll.qlInterestRateIndexValueDate(IndexON,D347)</f>
        <v>42758</v>
      </c>
      <c r="F347" s="52">
        <f>IFERROR(_xll.qlIndexFixing(IndexON,D347,TRUE,_xll.ohTrigger(RecalcTrigger,TriggerON)),NA())</f>
        <v>8.6099233351699667E-3</v>
      </c>
      <c r="H347" s="49">
        <f>_xll.qlCalendarAdvance(IborCalendar,$H346,B347,"f",FALSE)</f>
        <v>42751</v>
      </c>
      <c r="I347" s="49">
        <f>_xll.qlInterestRateIndexValueDate(Index1M,$H347)</f>
        <v>42753</v>
      </c>
      <c r="J347" s="52">
        <f>IFERROR(_xll.qlIndexFixing(Index1M,$H347,TRUE,_xll.ohTrigger(RecalcTrigger,Trigger1M)),NA())</f>
        <v>9.7879802054998306E-3</v>
      </c>
      <c r="K347" s="52">
        <f>IFERROR(_xll.qlIndexFixing(ONIndex1M,I347,TRUE,_xll.ohTrigger(RecalcTrigger,Trigger1M)),NA())</f>
        <v>9.5118110125103073E-3</v>
      </c>
      <c r="L347" s="52">
        <f>IFERROR(_xll.qlIndexFixing(Index3M,H347,TRUE,_xll.ohTrigger(RecalcTrigger,Trigger3M)),NA())</f>
        <v>1.1494430146830048E-2</v>
      </c>
      <c r="M347" s="52">
        <f>IFERROR(_xll.qlIndexFixing(ONIndex3M,I347,TRUE,_xll.ohTrigger(RecalcTrigger,Trigger3M)),NA())</f>
        <v>1.0672383089511683E-2</v>
      </c>
      <c r="N347" s="52">
        <f>IFERROR(_xll.qlIndexFixing(Index6M,$H347,TRUE,_xll.ohTrigger(RecalcTrigger,Trigger6M)),NA())</f>
        <v>1.3084392187207451E-2</v>
      </c>
      <c r="O347" s="52">
        <f>IFERROR(_xll.qlIndexFixing(ONIndex6M,I347,TRUE,_xll.ohTrigger(RecalcTrigger,Trigger6M)),NA())</f>
        <v>1.1222808684614449E-2</v>
      </c>
      <c r="P347" s="52">
        <f>IFERROR(_xll.qlIndexFixing(Index1Y,$H347,TRUE,_xll.ohTrigger(RecalcTrigger,Trigger1Y)),NA())</f>
        <v>1.6704115442559245E-2</v>
      </c>
      <c r="Q347" s="52">
        <f>IFERROR(_xll.qlIndexFixing(ONIndex1Y,I347,TRUE,_xll.ohTrigger(RecalcTrigger,Trigger1Y)),NA())</f>
        <v>1.5061524348913835E-2</v>
      </c>
    </row>
    <row r="348" spans="2:17" x14ac:dyDescent="0.2">
      <c r="B348" s="46" t="s">
        <v>20</v>
      </c>
      <c r="D348" s="49">
        <f>_xll.qlCalendarAdvance(LocalCalendar,$D347,B348,"f",FALSE)</f>
        <v>42759</v>
      </c>
      <c r="E348" s="49">
        <f>_xll.qlInterestRateIndexValueDate(IndexON,D348)</f>
        <v>42759</v>
      </c>
      <c r="F348" s="52">
        <f>IFERROR(_xll.qlIndexFixing(IndexON,D348,TRUE,_xll.ohTrigger(RecalcTrigger,TriggerON)),NA())</f>
        <v>8.6328498202004056E-3</v>
      </c>
      <c r="H348" s="49">
        <f>_xll.qlCalendarAdvance(IborCalendar,$H347,B348,"f",FALSE)</f>
        <v>42752</v>
      </c>
      <c r="I348" s="49">
        <f>_xll.qlInterestRateIndexValueDate(Index1M,$H348)</f>
        <v>42754</v>
      </c>
      <c r="J348" s="52">
        <f>IFERROR(_xll.qlIndexFixing(Index1M,$H348,TRUE,_xll.ohTrigger(RecalcTrigger,Trigger1M)),NA())</f>
        <v>9.7960901395972994E-3</v>
      </c>
      <c r="K348" s="52">
        <f>IFERROR(_xll.qlIndexFixing(ONIndex1M,I348,TRUE,_xll.ohTrigger(RecalcTrigger,Trigger1M)),NA())</f>
        <v>9.5284154267538668E-3</v>
      </c>
      <c r="L348" s="52">
        <f>IFERROR(_xll.qlIndexFixing(Index3M,H348,TRUE,_xll.ohTrigger(RecalcTrigger,Trigger3M)),NA())</f>
        <v>1.1512026018680288E-2</v>
      </c>
      <c r="M348" s="52">
        <f>IFERROR(_xll.qlIndexFixing(ONIndex3M,I348,TRUE,_xll.ohTrigger(RecalcTrigger,Trigger3M)),NA())</f>
        <v>1.0691815124532766E-2</v>
      </c>
      <c r="N348" s="52">
        <f>IFERROR(_xll.qlIndexFixing(Index6M,$H348,TRUE,_xll.ohTrigger(RecalcTrigger,Trigger6M)),NA())</f>
        <v>1.3103823684746873E-2</v>
      </c>
      <c r="O348" s="52">
        <f>IFERROR(_xll.qlIndexFixing(ONIndex6M,I348,TRUE,_xll.ohTrigger(RecalcTrigger,Trigger6M)),NA())</f>
        <v>1.1230405359423656E-2</v>
      </c>
      <c r="P348" s="52">
        <f>IFERROR(_xll.qlIndexFixing(Index1Y,$H348,TRUE,_xll.ohTrigger(RecalcTrigger,Trigger1Y)),NA())</f>
        <v>1.6712654421973647E-2</v>
      </c>
      <c r="Q348" s="52">
        <f>IFERROR(_xll.qlIndexFixing(ONIndex1Y,I348,TRUE,_xll.ohTrigger(RecalcTrigger,Trigger1Y)),NA())</f>
        <v>1.4993188181469108E-2</v>
      </c>
    </row>
    <row r="349" spans="2:17" x14ac:dyDescent="0.2">
      <c r="B349" s="46" t="s">
        <v>20</v>
      </c>
      <c r="D349" s="49">
        <f>_xll.qlCalendarAdvance(LocalCalendar,$D348,B349,"f",FALSE)</f>
        <v>42760</v>
      </c>
      <c r="E349" s="49">
        <f>_xll.qlInterestRateIndexValueDate(IndexON,D349)</f>
        <v>42760</v>
      </c>
      <c r="F349" s="52">
        <f>IFERROR(_xll.qlIndexFixing(IndexON,D349,TRUE,_xll.ohTrigger(RecalcTrigger,TriggerON)),NA())</f>
        <v>8.6557660978758832E-3</v>
      </c>
      <c r="H349" s="49">
        <f>_xll.qlCalendarAdvance(IborCalendar,$H348,B349,"f",FALSE)</f>
        <v>42753</v>
      </c>
      <c r="I349" s="49">
        <f>_xll.qlInterestRateIndexValueDate(Index1M,$H349)</f>
        <v>42755</v>
      </c>
      <c r="J349" s="52">
        <f>IFERROR(_xll.qlIndexFixing(Index1M,$H349,TRUE,_xll.ohTrigger(RecalcTrigger,Trigger1M)),NA())</f>
        <v>9.8041954786862173E-3</v>
      </c>
      <c r="K349" s="52">
        <f>IFERROR(_xll.qlIndexFixing(ONIndex1M,I349,TRUE,_xll.ohTrigger(RecalcTrigger,Trigger1M)),NA())</f>
        <v>9.5618366977578972E-3</v>
      </c>
      <c r="L349" s="52">
        <f>IFERROR(_xll.qlIndexFixing(Index3M,H349,TRUE,_xll.ohTrigger(RecalcTrigger,Trigger3M)),NA())</f>
        <v>1.1529588284645342E-2</v>
      </c>
      <c r="M349" s="52">
        <f>IFERROR(_xll.qlIndexFixing(ONIndex3M,I349,TRUE,_xll.ohTrigger(RecalcTrigger,Trigger3M)),NA())</f>
        <v>1.0730844296960029E-2</v>
      </c>
      <c r="N349" s="52">
        <f>IFERROR(_xll.qlIndexFixing(Index6M,$H349,TRUE,_xll.ohTrigger(RecalcTrigger,Trigger6M)),NA())</f>
        <v>1.3123288027974895E-2</v>
      </c>
      <c r="O349" s="52">
        <f>IFERROR(_xll.qlIndexFixing(ONIndex6M,I349,TRUE,_xll.ohTrigger(RecalcTrigger,Trigger6M)),NA())</f>
        <v>1.124750593501922E-2</v>
      </c>
      <c r="P349" s="52">
        <f>IFERROR(_xll.qlIndexFixing(Index1Y,$H349,TRUE,_xll.ohTrigger(RecalcTrigger,Trigger1Y)),NA())</f>
        <v>1.6730776850514176E-2</v>
      </c>
      <c r="Q349" s="52">
        <f>IFERROR(_xll.qlIndexFixing(ONIndex1Y,I349,TRUE,_xll.ohTrigger(RecalcTrigger,Trigger1Y)),NA())</f>
        <v>1.4871629687798205E-2</v>
      </c>
    </row>
    <row r="350" spans="2:17" x14ac:dyDescent="0.2">
      <c r="B350" s="46" t="s">
        <v>20</v>
      </c>
      <c r="D350" s="49">
        <f>_xll.qlCalendarAdvance(LocalCalendar,$D349,B350,"f",FALSE)</f>
        <v>42761</v>
      </c>
      <c r="E350" s="49">
        <f>_xll.qlInterestRateIndexValueDate(IndexON,D350)</f>
        <v>42761</v>
      </c>
      <c r="F350" s="52">
        <f>IFERROR(_xll.qlIndexFixing(IndexON,D350,TRUE,_xll.ohTrigger(RecalcTrigger,TriggerON)),NA())</f>
        <v>8.6786721682763357E-3</v>
      </c>
      <c r="H350" s="49">
        <f>_xll.qlCalendarAdvance(IborCalendar,$H349,B350,"f",FALSE)</f>
        <v>42754</v>
      </c>
      <c r="I350" s="49">
        <f>_xll.qlInterestRateIndexValueDate(Index1M,$H350)</f>
        <v>42758</v>
      </c>
      <c r="J350" s="52">
        <f>IFERROR(_xll.qlIndexFixing(Index1M,$H350,TRUE,_xll.ohTrigger(RecalcTrigger,Trigger1M)),NA())</f>
        <v>9.8450710581963266E-3</v>
      </c>
      <c r="K350" s="52">
        <f>IFERROR(_xll.qlIndexFixing(ONIndex1M,I350,TRUE,_xll.ohTrigger(RecalcTrigger,Trigger1M)),NA())</f>
        <v>9.5947085395131637E-3</v>
      </c>
      <c r="L350" s="52">
        <f>IFERROR(_xll.qlIndexFixing(Index3M,H350,TRUE,_xll.ohTrigger(RecalcTrigger,Trigger3M)),NA())</f>
        <v>1.159072771872887E-2</v>
      </c>
      <c r="M350" s="52">
        <f>IFERROR(_xll.qlIndexFixing(ONIndex3M,I350,TRUE,_xll.ohTrigger(RecalcTrigger,Trigger3M)),NA())</f>
        <v>1.0769079028527528E-2</v>
      </c>
      <c r="N350" s="52">
        <f>IFERROR(_xll.qlIndexFixing(Index6M,$H350,TRUE,_xll.ohTrigger(RecalcTrigger,Trigger6M)),NA())</f>
        <v>1.3191187222929656E-2</v>
      </c>
      <c r="O350" s="52">
        <f>IFERROR(_xll.qlIndexFixing(ONIndex6M,I350,TRUE,_xll.ohTrigger(RecalcTrigger,Trigger6M)),NA())</f>
        <v>1.1265459571836445E-2</v>
      </c>
      <c r="P350" s="52">
        <f>IFERROR(_xll.qlIndexFixing(Index1Y,$H350,TRUE,_xll.ohTrigger(RecalcTrigger,Trigger1Y)),NA())</f>
        <v>1.674869243976617E-2</v>
      </c>
      <c r="Q350" s="52">
        <f>IFERROR(_xll.qlIndexFixing(ONIndex1Y,I350,TRUE,_xll.ohTrigger(RecalcTrigger,Trigger1Y)),NA())</f>
        <v>1.4763342115609035E-2</v>
      </c>
    </row>
    <row r="351" spans="2:17" x14ac:dyDescent="0.2">
      <c r="B351" s="46" t="s">
        <v>20</v>
      </c>
      <c r="D351" s="49">
        <f>_xll.qlCalendarAdvance(LocalCalendar,$D350,B351,"f",FALSE)</f>
        <v>42762</v>
      </c>
      <c r="E351" s="49">
        <f>_xll.qlInterestRateIndexValueDate(IndexON,D351)</f>
        <v>42762</v>
      </c>
      <c r="F351" s="52">
        <f>IFERROR(_xll.qlIndexFixing(IndexON,D351,TRUE,_xll.ohTrigger(RecalcTrigger,TriggerON)),NA())</f>
        <v>8.724661719083926E-3</v>
      </c>
      <c r="H351" s="49">
        <f>_xll.qlCalendarAdvance(IborCalendar,$H350,B351,"f",FALSE)</f>
        <v>42755</v>
      </c>
      <c r="I351" s="49">
        <f>_xll.qlInterestRateIndexValueDate(Index1M,$H351)</f>
        <v>42759</v>
      </c>
      <c r="J351" s="52">
        <f>IFERROR(_xll.qlIndexFixing(Index1M,$H351,TRUE,_xll.ohTrigger(RecalcTrigger,Trigger1M)),NA())</f>
        <v>9.8614398124941358E-3</v>
      </c>
      <c r="K351" s="52">
        <f>IFERROR(_xll.qlIndexFixing(ONIndex1M,I351,TRUE,_xll.ohTrigger(RecalcTrigger,Trigger1M)),NA())</f>
        <v>9.6112506815693166E-3</v>
      </c>
      <c r="L351" s="52">
        <f>IFERROR(_xll.qlIndexFixing(Index3M,H351,TRUE,_xll.ohTrigger(RecalcTrigger,Trigger3M)),NA())</f>
        <v>1.1599510159615356E-2</v>
      </c>
      <c r="M351" s="52">
        <f>IFERROR(_xll.qlIndexFixing(ONIndex3M,I351,TRUE,_xll.ohTrigger(RecalcTrigger,Trigger3M)),NA())</f>
        <v>1.0788278945383922E-2</v>
      </c>
      <c r="N351" s="52">
        <f>IFERROR(_xll.qlIndexFixing(Index6M,$H351,TRUE,_xll.ohTrigger(RecalcTrigger,Trigger6M)),NA())</f>
        <v>1.3201413491134441E-2</v>
      </c>
      <c r="O351" s="52">
        <f>IFERROR(_xll.qlIndexFixing(ONIndex6M,I351,TRUE,_xll.ohTrigger(RecalcTrigger,Trigger6M)),NA())</f>
        <v>1.1275390003353536E-2</v>
      </c>
      <c r="P351" s="52">
        <f>IFERROR(_xll.qlIndexFixing(Index1Y,$H351,TRUE,_xll.ohTrigger(RecalcTrigger,Trigger1Y)),NA())</f>
        <v>1.6758112597697467E-2</v>
      </c>
      <c r="Q351" s="52">
        <f>IFERROR(_xll.qlIndexFixing(ONIndex1Y,I351,TRUE,_xll.ohTrigger(RecalcTrigger,Trigger1Y)),NA())</f>
        <v>1.4716755239732038E-2</v>
      </c>
    </row>
    <row r="352" spans="2:17" x14ac:dyDescent="0.2">
      <c r="B352" s="46" t="s">
        <v>20</v>
      </c>
      <c r="D352" s="49">
        <f>_xll.qlCalendarAdvance(LocalCalendar,$D351,B352,"f",FALSE)</f>
        <v>42765</v>
      </c>
      <c r="E352" s="49">
        <f>_xll.qlInterestRateIndexValueDate(IndexON,D352)</f>
        <v>42765</v>
      </c>
      <c r="F352" s="52">
        <f>IFERROR(_xll.qlIndexFixing(IndexON,D352,TRUE,_xll.ohTrigger(RecalcTrigger,TriggerON)),NA())</f>
        <v>8.7701943761686607E-3</v>
      </c>
      <c r="H352" s="49">
        <f>_xll.qlCalendarAdvance(IborCalendar,$H351,B352,"f",FALSE)</f>
        <v>42758</v>
      </c>
      <c r="I352" s="49">
        <f>_xll.qlInterestRateIndexValueDate(Index1M,$H352)</f>
        <v>42760</v>
      </c>
      <c r="J352" s="52">
        <f>IFERROR(_xll.qlIndexFixing(Index1M,$H352,TRUE,_xll.ohTrigger(RecalcTrigger,Trigger1M)),NA())</f>
        <v>9.8943453630698491E-3</v>
      </c>
      <c r="K352" s="52">
        <f>IFERROR(_xll.qlIndexFixing(ONIndex1M,I352,TRUE,_xll.ohTrigger(RecalcTrigger,Trigger1M)),NA())</f>
        <v>9.6277803692679242E-3</v>
      </c>
      <c r="L352" s="52">
        <f>IFERROR(_xll.qlIndexFixing(Index3M,H352,TRUE,_xll.ohTrigger(RecalcTrigger,Trigger3M)),NA())</f>
        <v>1.1616911048701439E-2</v>
      </c>
      <c r="M352" s="52">
        <f>IFERROR(_xll.qlIndexFixing(ONIndex3M,I352,TRUE,_xll.ohTrigger(RecalcTrigger,Trigger3M)),NA())</f>
        <v>1.0807432438735276E-2</v>
      </c>
      <c r="N352" s="52">
        <f>IFERROR(_xll.qlIndexFixing(Index6M,$H352,TRUE,_xll.ohTrigger(RecalcTrigger,Trigger6M)),NA())</f>
        <v>1.3220996786805496E-2</v>
      </c>
      <c r="O352" s="52">
        <f>IFERROR(_xll.qlIndexFixing(ONIndex6M,I352,TRUE,_xll.ohTrigger(RecalcTrigger,Trigger6M)),NA())</f>
        <v>1.1285787186308127E-2</v>
      </c>
      <c r="P352" s="52">
        <f>IFERROR(_xll.qlIndexFixing(Index1Y,$H352,TRUE,_xll.ohTrigger(RecalcTrigger,Trigger1Y)),NA())</f>
        <v>1.676767306716518E-2</v>
      </c>
      <c r="Q352" s="52">
        <f>IFERROR(_xll.qlIndexFixing(ONIndex1Y,I352,TRUE,_xll.ohTrigger(RecalcTrigger,Trigger1Y)),NA())</f>
        <v>1.4674518216493126E-2</v>
      </c>
    </row>
    <row r="353" spans="2:17" x14ac:dyDescent="0.2">
      <c r="B353" s="46" t="s">
        <v>20</v>
      </c>
      <c r="D353" s="49">
        <f>_xll.qlCalendarAdvance(LocalCalendar,$D352,B353,"f",FALSE)</f>
        <v>42766</v>
      </c>
      <c r="E353" s="49">
        <f>_xll.qlInterestRateIndexValueDate(IndexON,D353)</f>
        <v>42766</v>
      </c>
      <c r="F353" s="52">
        <f>IFERROR(_xll.qlIndexFixing(IndexON,D353,TRUE,_xll.ohTrigger(RecalcTrigger,TriggerON)),NA())</f>
        <v>8.7930494097143708E-3</v>
      </c>
      <c r="H353" s="49">
        <f>_xll.qlCalendarAdvance(IborCalendar,$H352,B353,"f",FALSE)</f>
        <v>42759</v>
      </c>
      <c r="I353" s="49">
        <f>_xll.qlInterestRateIndexValueDate(Index1M,$H353)</f>
        <v>42761</v>
      </c>
      <c r="J353" s="52">
        <f>IFERROR(_xll.qlIndexFixing(Index1M,$H353,TRUE,_xll.ohTrigger(RecalcTrigger,Trigger1M)),NA())</f>
        <v>9.9024106906969722E-3</v>
      </c>
      <c r="K353" s="52">
        <f>IFERROR(_xll.qlIndexFixing(ONIndex1M,I353,TRUE,_xll.ohTrigger(RecalcTrigger,Trigger1M)),NA())</f>
        <v>9.6442976023691784E-3</v>
      </c>
      <c r="L353" s="52">
        <f>IFERROR(_xll.qlIndexFixing(Index3M,H353,TRUE,_xll.ohTrigger(RecalcTrigger,Trigger3M)),NA())</f>
        <v>1.1634280992980806E-2</v>
      </c>
      <c r="M353" s="52">
        <f>IFERROR(_xll.qlIndexFixing(ONIndex3M,I353,TRUE,_xll.ohTrigger(RecalcTrigger,Trigger3M)),NA())</f>
        <v>1.0826539508261845E-2</v>
      </c>
      <c r="N353" s="52">
        <f>IFERROR(_xll.qlIndexFixing(Index6M,$H353,TRUE,_xll.ohTrigger(RecalcTrigger,Trigger6M)),NA())</f>
        <v>1.3240594816946108E-2</v>
      </c>
      <c r="O353" s="52">
        <f>IFERROR(_xll.qlIndexFixing(ONIndex6M,I353,TRUE,_xll.ohTrigger(RecalcTrigger,Trigger6M)),NA())</f>
        <v>1.1296651120780155E-2</v>
      </c>
      <c r="P353" s="52">
        <f>IFERROR(_xll.qlIndexFixing(Index1Y,$H353,TRUE,_xll.ohTrigger(RecalcTrigger,Trigger1Y)),NA())</f>
        <v>1.67773618725694E-2</v>
      </c>
      <c r="Q353" s="52">
        <f>IFERROR(_xll.qlIndexFixing(ONIndex1Y,I353,TRUE,_xll.ohTrigger(RecalcTrigger,Trigger1Y)),NA())</f>
        <v>1.4636631044213644E-2</v>
      </c>
    </row>
    <row r="354" spans="2:17" x14ac:dyDescent="0.2">
      <c r="B354" s="46" t="s">
        <v>20</v>
      </c>
      <c r="D354" s="49">
        <f>_xll.qlCalendarAdvance(LocalCalendar,$D353,B354,"f",FALSE)</f>
        <v>42767</v>
      </c>
      <c r="E354" s="49">
        <f>_xll.qlInterestRateIndexValueDate(IndexON,D354)</f>
        <v>42767</v>
      </c>
      <c r="F354" s="52">
        <f>IFERROR(_xll.qlIndexFixing(IndexON,D354,TRUE,_xll.ohTrigger(RecalcTrigger,TriggerON)),NA())</f>
        <v>8.8158942359850556E-3</v>
      </c>
      <c r="H354" s="49">
        <f>_xll.qlCalendarAdvance(IborCalendar,$H353,B354,"f",FALSE)</f>
        <v>42760</v>
      </c>
      <c r="I354" s="49">
        <f>_xll.qlInterestRateIndexValueDate(Index1M,$H354)</f>
        <v>42762</v>
      </c>
      <c r="J354" s="52">
        <f>IFERROR(_xll.qlIndexFixing(Index1M,$H354,TRUE,_xll.ohTrigger(RecalcTrigger,Trigger1M)),NA())</f>
        <v>9.91047142064066E-3</v>
      </c>
      <c r="K354" s="52">
        <f>IFERROR(_xll.qlIndexFixing(ONIndex1M,I354,TRUE,_xll.ohTrigger(RecalcTrigger,Trigger1M)),NA())</f>
        <v>9.6775506946489287E-3</v>
      </c>
      <c r="L354" s="52">
        <f>IFERROR(_xll.qlIndexFixing(Index3M,H354,TRUE,_xll.ohTrigger(RecalcTrigger,Trigger3M)),NA())</f>
        <v>1.1651620435996435E-2</v>
      </c>
      <c r="M354" s="52">
        <f>IFERROR(_xll.qlIndexFixing(ONIndex3M,I354,TRUE,_xll.ohTrigger(RecalcTrigger,Trigger3M)),NA())</f>
        <v>1.0864926792439888E-2</v>
      </c>
      <c r="N354" s="52">
        <f>IFERROR(_xll.qlIndexFixing(Index6M,$H354,TRUE,_xll.ohTrigger(RecalcTrigger,Trigger6M)),NA())</f>
        <v>1.3260204562609856E-2</v>
      </c>
      <c r="O354" s="52">
        <f>IFERROR(_xll.qlIndexFixing(ONIndex6M,I354,TRUE,_xll.ohTrigger(RecalcTrigger,Trigger6M)),NA())</f>
        <v>1.132029077871799E-2</v>
      </c>
      <c r="P354" s="52">
        <f>IFERROR(_xll.qlIndexFixing(Index1Y,$H354,TRUE,_xll.ohTrigger(RecalcTrigger,Trigger1Y)),NA())</f>
        <v>1.6796344577865056E-2</v>
      </c>
      <c r="Q354" s="52">
        <f>IFERROR(_xll.qlIndexFixing(ONIndex1Y,I354,TRUE,_xll.ohTrigger(RecalcTrigger,Trigger1Y)),NA())</f>
        <v>1.4575946318009514E-2</v>
      </c>
    </row>
    <row r="355" spans="2:17" x14ac:dyDescent="0.2">
      <c r="B355" s="46" t="s">
        <v>20</v>
      </c>
      <c r="D355" s="49">
        <f>_xll.qlCalendarAdvance(LocalCalendar,$D354,B355,"f",FALSE)</f>
        <v>42768</v>
      </c>
      <c r="E355" s="49">
        <f>_xll.qlInterestRateIndexValueDate(IndexON,D355)</f>
        <v>42768</v>
      </c>
      <c r="F355" s="52">
        <f>IFERROR(_xll.qlIndexFixing(IndexON,D355,TRUE,_xll.ohTrigger(RecalcTrigger,TriggerON)),NA())</f>
        <v>8.8387288548208431E-3</v>
      </c>
      <c r="H355" s="49">
        <f>_xll.qlCalendarAdvance(IborCalendar,$H354,B355,"f",FALSE)</f>
        <v>42761</v>
      </c>
      <c r="I355" s="49">
        <f>_xll.qlInterestRateIndexValueDate(Index1M,$H355)</f>
        <v>42765</v>
      </c>
      <c r="J355" s="52">
        <f>IFERROR(_xll.qlIndexFixing(Index1M,$H355,TRUE,_xll.ohTrigger(RecalcTrigger,Trigger1M)),NA())</f>
        <v>9.9428847287861191E-3</v>
      </c>
      <c r="K355" s="52">
        <f>IFERROR(_xll.qlIndexFixing(ONIndex1M,I355,TRUE,_xll.ohTrigger(RecalcTrigger,Trigger1M)),NA())</f>
        <v>9.710241990399382E-3</v>
      </c>
      <c r="L355" s="52">
        <f>IFERROR(_xll.qlIndexFixing(Index3M,H355,TRUE,_xll.ohTrigger(RecalcTrigger,Trigger3M)),NA())</f>
        <v>1.1686284443623346E-2</v>
      </c>
      <c r="M355" s="52">
        <f>IFERROR(_xll.qlIndexFixing(ONIndex3M,I355,TRUE,_xll.ohTrigger(RecalcTrigger,Trigger3M)),NA())</f>
        <v>1.0902503549958809E-2</v>
      </c>
      <c r="N355" s="52">
        <f>IFERROR(_xll.qlIndexFixing(Index6M,$H355,TRUE,_xll.ohTrigger(RecalcTrigger,Trigger6M)),NA())</f>
        <v>1.3328162716727635E-2</v>
      </c>
      <c r="O355" s="52">
        <f>IFERROR(_xll.qlIndexFixing(ONIndex6M,I355,TRUE,_xll.ohTrigger(RecalcTrigger,Trigger6M)),NA())</f>
        <v>1.1344774374242306E-2</v>
      </c>
      <c r="P355" s="52">
        <f>IFERROR(_xll.qlIndexFixing(Index1Y,$H355,TRUE,_xll.ohTrigger(RecalcTrigger,Trigger1Y)),NA())</f>
        <v>1.6817160926899694E-2</v>
      </c>
      <c r="Q355" s="52">
        <f>IFERROR(_xll.qlIndexFixing(ONIndex1Y,I355,TRUE,_xll.ohTrigger(RecalcTrigger,Trigger1Y)),NA())</f>
        <v>1.4528580841028926E-2</v>
      </c>
    </row>
    <row r="356" spans="2:17" x14ac:dyDescent="0.2">
      <c r="B356" s="46" t="s">
        <v>20</v>
      </c>
      <c r="D356" s="49">
        <f>_xll.qlCalendarAdvance(LocalCalendar,$D355,B356,"f",FALSE)</f>
        <v>42769</v>
      </c>
      <c r="E356" s="49">
        <f>_xll.qlInterestRateIndexValueDate(IndexON,D356)</f>
        <v>42769</v>
      </c>
      <c r="F356" s="52">
        <f>IFERROR(_xll.qlIndexFixing(IndexON,D356,TRUE,_xll.ohTrigger(RecalcTrigger,TriggerON)),NA())</f>
        <v>8.884583324721973E-3</v>
      </c>
      <c r="H356" s="49">
        <f>_xll.qlCalendarAdvance(IborCalendar,$H355,B356,"f",FALSE)</f>
        <v>42762</v>
      </c>
      <c r="I356" s="49">
        <f>_xll.qlInterestRateIndexValueDate(Index1M,$H356)</f>
        <v>42766</v>
      </c>
      <c r="J356" s="52">
        <f>IFERROR(_xll.qlIndexFixing(Index1M,$H356,TRUE,_xll.ohTrigger(RecalcTrigger,Trigger1M)),NA())</f>
        <v>9.950924992767618E-3</v>
      </c>
      <c r="K356" s="52">
        <f>IFERROR(_xll.qlIndexFixing(ONIndex1M,I356,TRUE,_xll.ohTrigger(RecalcTrigger,Trigger1M)),NA())</f>
        <v>9.7266969512332935E-3</v>
      </c>
      <c r="L356" s="52">
        <f>IFERROR(_xll.qlIndexFixing(Index3M,H356,TRUE,_xll.ohTrigger(RecalcTrigger,Trigger3M)),NA())</f>
        <v>1.1694939241310575E-2</v>
      </c>
      <c r="M356" s="52">
        <f>IFERROR(_xll.qlIndexFixing(ONIndex3M,I356,TRUE,_xll.ohTrigger(RecalcTrigger,Trigger3M)),NA())</f>
        <v>1.0921378501240753E-2</v>
      </c>
      <c r="N356" s="52">
        <f>IFERROR(_xll.qlIndexFixing(Index6M,$H356,TRUE,_xll.ohTrigger(RecalcTrigger,Trigger6M)),NA())</f>
        <v>1.3338700317411613E-2</v>
      </c>
      <c r="O356" s="52">
        <f>IFERROR(_xll.qlIndexFixing(ONIndex6M,I356,TRUE,_xll.ohTrigger(RecalcTrigger,Trigger6M)),NA())</f>
        <v>1.135797206678113E-2</v>
      </c>
      <c r="P356" s="52">
        <f>IFERROR(_xll.qlIndexFixing(Index1Y,$H356,TRUE,_xll.ohTrigger(RecalcTrigger,Trigger1Y)),NA())</f>
        <v>1.6827311763147525E-2</v>
      </c>
      <c r="Q356" s="52">
        <f>IFERROR(_xll.qlIndexFixing(ONIndex1Y,I356,TRUE,_xll.ohTrigger(RecalcTrigger,Trigger1Y)),NA())</f>
        <v>1.4512442906680079E-2</v>
      </c>
    </row>
    <row r="357" spans="2:17" x14ac:dyDescent="0.2">
      <c r="B357" s="46" t="s">
        <v>20</v>
      </c>
      <c r="D357" s="49">
        <f>_xll.qlCalendarAdvance(LocalCalendar,$D356,B357,"f",FALSE)</f>
        <v>42772</v>
      </c>
      <c r="E357" s="49">
        <f>_xll.qlInterestRateIndexValueDate(IndexON,D357)</f>
        <v>42772</v>
      </c>
      <c r="F357" s="52">
        <f>IFERROR(_xll.qlIndexFixing(IndexON,D357,TRUE,_xll.ohTrigger(RecalcTrigger,TriggerON)),NA())</f>
        <v>8.9299652566943166E-3</v>
      </c>
      <c r="H357" s="49">
        <f>_xll.qlCalendarAdvance(IborCalendar,$H356,B357,"f",FALSE)</f>
        <v>42765</v>
      </c>
      <c r="I357" s="49">
        <f>_xll.qlInterestRateIndexValueDate(Index1M,$H357)</f>
        <v>42767</v>
      </c>
      <c r="J357" s="52">
        <f>IFERROR(_xll.qlIndexFixing(Index1M,$H357,TRUE,_xll.ohTrigger(RecalcTrigger,Trigger1M)),NA())</f>
        <v>9.9672115193207202E-3</v>
      </c>
      <c r="K357" s="52">
        <f>IFERROR(_xll.qlIndexFixing(ONIndex1M,I357,TRUE,_xll.ohTrigger(RecalcTrigger,Trigger1M)),NA())</f>
        <v>9.7431394576297237E-3</v>
      </c>
      <c r="L357" s="52">
        <f>IFERROR(_xll.qlIndexFixing(Index3M,H357,TRUE,_xll.ohTrigger(RecalcTrigger,Trigger3M)),NA())</f>
        <v>1.1737875656689489E-2</v>
      </c>
      <c r="M357" s="52">
        <f>IFERROR(_xll.qlIndexFixing(ONIndex3M,I357,TRUE,_xll.ohTrigger(RecalcTrigger,Trigger3M)),NA())</f>
        <v>1.0940207028697913E-2</v>
      </c>
      <c r="N357" s="52">
        <f>IFERROR(_xll.qlIndexFixing(Index6M,$H357,TRUE,_xll.ohTrigger(RecalcTrigger,Trigger6M)),NA())</f>
        <v>1.3358323352343833E-2</v>
      </c>
      <c r="O357" s="52">
        <f>IFERROR(_xll.qlIndexFixing(ONIndex6M,I357,TRUE,_xll.ohTrigger(RecalcTrigger,Trigger6M)),NA())</f>
        <v>1.1371636510997263E-2</v>
      </c>
      <c r="P357" s="52">
        <f>IFERROR(_xll.qlIndexFixing(Index1Y,$H357,TRUE,_xll.ohTrigger(RecalcTrigger,Trigger1Y)),NA())</f>
        <v>1.6837519072654742E-2</v>
      </c>
      <c r="Q357" s="52">
        <f>IFERROR(_xll.qlIndexFixing(ONIndex1Y,I357,TRUE,_xll.ohTrigger(RecalcTrigger,Trigger1Y)),NA())</f>
        <v>1.4500654817695136E-2</v>
      </c>
    </row>
    <row r="358" spans="2:17" x14ac:dyDescent="0.2">
      <c r="B358" s="46" t="s">
        <v>20</v>
      </c>
      <c r="D358" s="49">
        <f>_xll.qlCalendarAdvance(LocalCalendar,$D357,B358,"f",FALSE)</f>
        <v>42773</v>
      </c>
      <c r="E358" s="49">
        <f>_xll.qlInterestRateIndexValueDate(IndexON,D358)</f>
        <v>42773</v>
      </c>
      <c r="F358" s="52">
        <f>IFERROR(_xll.qlIndexFixing(IndexON,D358,TRUE,_xll.ohTrigger(RecalcTrigger,TriggerON)),NA())</f>
        <v>8.9527488388352339E-3</v>
      </c>
      <c r="H358" s="49">
        <f>_xll.qlCalendarAdvance(IborCalendar,$H357,B358,"f",FALSE)</f>
        <v>42766</v>
      </c>
      <c r="I358" s="49">
        <f>_xll.qlInterestRateIndexValueDate(Index1M,$H358)</f>
        <v>42768</v>
      </c>
      <c r="J358" s="52">
        <f>IFERROR(_xll.qlIndexFixing(Index1M,$H358,TRUE,_xll.ohTrigger(RecalcTrigger,Trigger1M)),NA())</f>
        <v>9.9834856019365148E-3</v>
      </c>
      <c r="K358" s="52">
        <f>IFERROR(_xll.qlIndexFixing(ONIndex1M,I358,TRUE,_xll.ohTrigger(RecalcTrigger,Trigger1M)),NA())</f>
        <v>9.7595695095087365E-3</v>
      </c>
      <c r="L358" s="52">
        <f>IFERROR(_xll.qlIndexFixing(Index3M,H358,TRUE,_xll.ohTrigger(RecalcTrigger,Trigger3M)),NA())</f>
        <v>1.1746481256273903E-2</v>
      </c>
      <c r="M358" s="52">
        <f>IFERROR(_xll.qlIndexFixing(ONIndex3M,I358,TRUE,_xll.ohTrigger(RecalcTrigger,Trigger3M)),NA())</f>
        <v>1.0958989132570096E-2</v>
      </c>
      <c r="N358" s="52">
        <f>IFERROR(_xll.qlIndexFixing(Index6M,$H358,TRUE,_xll.ohTrigger(RecalcTrigger,Trigger6M)),NA())</f>
        <v>1.3377939986633383E-2</v>
      </c>
      <c r="O358" s="52">
        <f>IFERROR(_xll.qlIndexFixing(ONIndex6M,I358,TRUE,_xll.ohTrigger(RecalcTrigger,Trigger6M)),NA())</f>
        <v>1.1385767707130512E-2</v>
      </c>
      <c r="P358" s="52">
        <f>IFERROR(_xll.qlIndexFixing(Index1Y,$H358,TRUE,_xll.ohTrigger(RecalcTrigger,Trigger1Y)),NA())</f>
        <v>1.684777087669188E-2</v>
      </c>
      <c r="Q358" s="52">
        <f>IFERROR(_xll.qlIndexFixing(ONIndex1Y,I358,TRUE,_xll.ohTrigger(RecalcTrigger,Trigger1Y)),NA())</f>
        <v>1.4493216573274736E-2</v>
      </c>
    </row>
    <row r="359" spans="2:17" x14ac:dyDescent="0.2">
      <c r="B359" s="46" t="s">
        <v>20</v>
      </c>
      <c r="D359" s="49">
        <f>_xll.qlCalendarAdvance(LocalCalendar,$D358,B359,"f",FALSE)</f>
        <v>42774</v>
      </c>
      <c r="E359" s="49">
        <f>_xll.qlInterestRateIndexValueDate(IndexON,D359)</f>
        <v>42774</v>
      </c>
      <c r="F359" s="52">
        <f>IFERROR(_xll.qlIndexFixing(IndexON,D359,TRUE,_xll.ohTrigger(RecalcTrigger,TriggerON)),NA())</f>
        <v>8.9755222134613177E-3</v>
      </c>
      <c r="H359" s="49">
        <f>_xll.qlCalendarAdvance(IborCalendar,$H358,B359,"f",FALSE)</f>
        <v>42767</v>
      </c>
      <c r="I359" s="49">
        <f>_xll.qlInterestRateIndexValueDate(Index1M,$H359)</f>
        <v>42769</v>
      </c>
      <c r="J359" s="52">
        <f>IFERROR(_xll.qlIndexFixing(Index1M,$H359,TRUE,_xll.ohTrigger(RecalcTrigger,Trigger1M)),NA())</f>
        <v>9.9997472405693212E-3</v>
      </c>
      <c r="K359" s="52">
        <f>IFERROR(_xll.qlIndexFixing(ONIndex1M,I359,TRUE,_xll.ohTrigger(RecalcTrigger,Trigger1M)),NA())</f>
        <v>9.7926544641246949E-3</v>
      </c>
      <c r="L359" s="52">
        <f>IFERROR(_xll.qlIndexFixing(Index3M,H359,TRUE,_xll.ohTrigger(RecalcTrigger,Trigger3M)),NA())</f>
        <v>1.1763627710482734E-2</v>
      </c>
      <c r="M359" s="52">
        <f>IFERROR(_xll.qlIndexFixing(ONIndex3M,I359,TRUE,_xll.ohTrigger(RecalcTrigger,Trigger3M)),NA())</f>
        <v>1.0996734488610826E-2</v>
      </c>
      <c r="N359" s="52">
        <f>IFERROR(_xll.qlIndexFixing(Index6M,$H359,TRUE,_xll.ohTrigger(RecalcTrigger,Trigger6M)),NA())</f>
        <v>1.3397547200503573E-2</v>
      </c>
      <c r="O359" s="52">
        <f>IFERROR(_xll.qlIndexFixing(ONIndex6M,I359,TRUE,_xll.ohTrigger(RecalcTrigger,Trigger6M)),NA())</f>
        <v>1.1415947930411008E-2</v>
      </c>
      <c r="P359" s="52">
        <f>IFERROR(_xll.qlIndexFixing(Index1Y,$H359,TRUE,_xll.ohTrigger(RecalcTrigger,Trigger1Y)),NA())</f>
        <v>1.6867013319006485E-2</v>
      </c>
      <c r="Q359" s="52">
        <f>IFERROR(_xll.qlIndexFixing(ONIndex1Y,I359,TRUE,_xll.ohTrigger(RecalcTrigger,Trigger1Y)),NA())</f>
        <v>1.4493423025170316E-2</v>
      </c>
    </row>
    <row r="360" spans="2:17" x14ac:dyDescent="0.2">
      <c r="B360" s="46" t="s">
        <v>20</v>
      </c>
      <c r="D360" s="49">
        <f>_xll.qlCalendarAdvance(LocalCalendar,$D359,B360,"f",FALSE)</f>
        <v>42775</v>
      </c>
      <c r="E360" s="49">
        <f>_xll.qlInterestRateIndexValueDate(IndexON,D360)</f>
        <v>42775</v>
      </c>
      <c r="F360" s="52">
        <f>IFERROR(_xll.qlIndexFixing(IndexON,D360,TRUE,_xll.ohTrigger(RecalcTrigger,TriggerON)),NA())</f>
        <v>8.9982853808123764E-3</v>
      </c>
      <c r="H360" s="49">
        <f>_xll.qlCalendarAdvance(IborCalendar,$H359,B360,"f",FALSE)</f>
        <v>42768</v>
      </c>
      <c r="I360" s="49">
        <f>_xll.qlInterestRateIndexValueDate(Index1M,$H360)</f>
        <v>42772</v>
      </c>
      <c r="J360" s="52">
        <f>IFERROR(_xll.qlIndexFixing(Index1M,$H360,TRUE,_xll.ohTrigger(RecalcTrigger,Trigger1M)),NA())</f>
        <v>1.004845749208164E-2</v>
      </c>
      <c r="K360" s="52">
        <f>IFERROR(_xll.qlIndexFixing(ONIndex1M,I360,TRUE,_xll.ohTrigger(RecalcTrigger,Trigger1M)),NA())</f>
        <v>9.8251651724901023E-3</v>
      </c>
      <c r="L360" s="52">
        <f>IFERROR(_xll.qlIndexFixing(Index3M,H360,TRUE,_xll.ohTrigger(RecalcTrigger,Trigger3M)),NA())</f>
        <v>1.1831960901859154E-2</v>
      </c>
      <c r="M360" s="52">
        <f>IFERROR(_xll.qlIndexFixing(ONIndex3M,I360,TRUE,_xll.ohTrigger(RecalcTrigger,Trigger3M)),NA())</f>
        <v>1.1033653310530411E-2</v>
      </c>
      <c r="N360" s="52">
        <f>IFERROR(_xll.qlIndexFixing(Index6M,$H360,TRUE,_xll.ohTrigger(RecalcTrigger,Trigger6M)),NA())</f>
        <v>1.3465099999666962E-2</v>
      </c>
      <c r="O360" s="52">
        <f>IFERROR(_xll.qlIndexFixing(ONIndex6M,I360,TRUE,_xll.ohTrigger(RecalcTrigger,Trigger6M)),NA())</f>
        <v>1.1446960010834673E-2</v>
      </c>
      <c r="P360" s="52">
        <f>IFERROR(_xll.qlIndexFixing(Index1Y,$H360,TRUE,_xll.ohTrigger(RecalcTrigger,Trigger1Y)),NA())</f>
        <v>1.6888983446582337E-2</v>
      </c>
      <c r="Q360" s="52">
        <f>IFERROR(_xll.qlIndexFixing(ONIndex1Y,I360,TRUE,_xll.ohTrigger(RecalcTrigger,Trigger1Y)),NA())</f>
        <v>1.45069620408389E-2</v>
      </c>
    </row>
    <row r="361" spans="2:17" x14ac:dyDescent="0.2">
      <c r="B361" s="46" t="s">
        <v>20</v>
      </c>
      <c r="D361" s="49">
        <f>_xll.qlCalendarAdvance(LocalCalendar,$D360,B361,"f",FALSE)</f>
        <v>42776</v>
      </c>
      <c r="E361" s="49">
        <f>_xll.qlInterestRateIndexValueDate(IndexON,D361)</f>
        <v>42776</v>
      </c>
      <c r="F361" s="52">
        <f>IFERROR(_xll.qlIndexFixing(IndexON,D361,TRUE,_xll.ohTrigger(RecalcTrigger,TriggerON)),NA())</f>
        <v>9.0440048864870448E-3</v>
      </c>
      <c r="H361" s="49">
        <f>_xll.qlCalendarAdvance(IborCalendar,$H360,B361,"f",FALSE)</f>
        <v>42769</v>
      </c>
      <c r="I361" s="49">
        <f>_xll.qlInterestRateIndexValueDate(Index1M,$H361)</f>
        <v>42773</v>
      </c>
      <c r="J361" s="52">
        <f>IFERROR(_xll.qlIndexFixing(Index1M,$H361,TRUE,_xll.ohTrigger(RecalcTrigger,Trigger1M)),NA())</f>
        <v>1.0064669354300029E-2</v>
      </c>
      <c r="K361" s="52">
        <f>IFERROR(_xll.qlIndexFixing(ONIndex1M,I361,TRUE,_xll.ohTrigger(RecalcTrigger,Trigger1M)),NA())</f>
        <v>9.8415329520218364E-3</v>
      </c>
      <c r="L361" s="52">
        <f>IFERROR(_xll.qlIndexFixing(Index3M,H361,TRUE,_xll.ohTrigger(RecalcTrigger,Trigger3M)),NA())</f>
        <v>1.1840468087262579E-2</v>
      </c>
      <c r="M361" s="52">
        <f>IFERROR(_xll.qlIndexFixing(ONIndex3M,I361,TRUE,_xll.ohTrigger(RecalcTrigger,Trigger3M)),NA())</f>
        <v>1.1052203295758289E-2</v>
      </c>
      <c r="N361" s="52">
        <f>IFERROR(_xll.qlIndexFixing(Index6M,$H361,TRUE,_xll.ohTrigger(RecalcTrigger,Trigger6M)),NA())</f>
        <v>1.3475821452164197E-2</v>
      </c>
      <c r="O361" s="52">
        <f>IFERROR(_xll.qlIndexFixing(ONIndex6M,I361,TRUE,_xll.ohTrigger(RecalcTrigger,Trigger6M)),NA())</f>
        <v>1.1463424966873248E-2</v>
      </c>
      <c r="P361" s="52">
        <f>IFERROR(_xll.qlIndexFixing(Index1Y,$H361,TRUE,_xll.ohTrigger(RecalcTrigger,Trigger1Y)),NA())</f>
        <v>1.6899278025311319E-2</v>
      </c>
      <c r="Q361" s="52">
        <f>IFERROR(_xll.qlIndexFixing(ONIndex1Y,I361,TRUE,_xll.ohTrigger(RecalcTrigger,Trigger1Y)),NA())</f>
        <v>1.4521273019481029E-2</v>
      </c>
    </row>
    <row r="362" spans="2:17" x14ac:dyDescent="0.2">
      <c r="B362" s="46" t="s">
        <v>20</v>
      </c>
      <c r="D362" s="49">
        <f>_xll.qlCalendarAdvance(LocalCalendar,$D361,B362,"f",FALSE)</f>
        <v>42779</v>
      </c>
      <c r="E362" s="49">
        <f>_xll.qlInterestRateIndexValueDate(IndexON,D362)</f>
        <v>42779</v>
      </c>
      <c r="F362" s="52">
        <f>IFERROR(_xll.qlIndexFixing(IndexON,D362,TRUE,_xll.ohTrigger(RecalcTrigger,TriggerON)),NA())</f>
        <v>9.0892359763472541E-3</v>
      </c>
      <c r="H362" s="49">
        <f>_xll.qlCalendarAdvance(IborCalendar,$H361,B362,"f",FALSE)</f>
        <v>42772</v>
      </c>
      <c r="I362" s="49">
        <f>_xll.qlInterestRateIndexValueDate(Index1M,$H362)</f>
        <v>42774</v>
      </c>
      <c r="J362" s="52">
        <f>IFERROR(_xll.qlIndexFixing(Index1M,$H362,TRUE,_xll.ohTrigger(RecalcTrigger,Trigger1M)),NA())</f>
        <v>1.008086877230133E-2</v>
      </c>
      <c r="K362" s="52">
        <f>IFERROR(_xll.qlIndexFixing(ONIndex1M,I362,TRUE,_xll.ohTrigger(RecalcTrigger,Trigger1M)),NA())</f>
        <v>9.8578882771160892E-3</v>
      </c>
      <c r="L362" s="52">
        <f>IFERROR(_xll.qlIndexFixing(Index3M,H362,TRUE,_xll.ohTrigger(RecalcTrigger,Trigger3M)),NA())</f>
        <v>1.1848961225231491E-2</v>
      </c>
      <c r="M362" s="52">
        <f>IFERROR(_xll.qlIndexFixing(ONIndex3M,I362,TRUE,_xll.ohTrigger(RecalcTrigger,Trigger3M)),NA())</f>
        <v>1.1070706857161383E-2</v>
      </c>
      <c r="N362" s="52">
        <f>IFERROR(_xll.qlIndexFixing(Index6M,$H362,TRUE,_xll.ohTrigger(RecalcTrigger,Trigger6M)),NA())</f>
        <v>1.3495336263185257E-2</v>
      </c>
      <c r="O362" s="52">
        <f>IFERROR(_xll.qlIndexFixing(ONIndex6M,I362,TRUE,_xll.ohTrigger(RecalcTrigger,Trigger6M)),NA())</f>
        <v>1.1480356675148684E-2</v>
      </c>
      <c r="P362" s="52">
        <f>IFERROR(_xll.qlIndexFixing(Index1Y,$H362,TRUE,_xll.ohTrigger(RecalcTrigger,Trigger1Y)),NA())</f>
        <v>1.6909545215950041E-2</v>
      </c>
      <c r="Q362" s="52">
        <f>IFERROR(_xll.qlIndexFixing(ONIndex1Y,I362,TRUE,_xll.ohTrigger(RecalcTrigger,Trigger1Y)),NA())</f>
        <v>1.4539933843646935E-2</v>
      </c>
    </row>
    <row r="363" spans="2:17" x14ac:dyDescent="0.2">
      <c r="B363" s="46" t="s">
        <v>20</v>
      </c>
      <c r="D363" s="49">
        <f>_xll.qlCalendarAdvance(LocalCalendar,$D362,B363,"f",FALSE)</f>
        <v>42780</v>
      </c>
      <c r="E363" s="49">
        <f>_xll.qlInterestRateIndexValueDate(IndexON,D363)</f>
        <v>42780</v>
      </c>
      <c r="F363" s="52">
        <f>IFERROR(_xll.qlIndexFixing(IndexON,D363,TRUE,_xll.ohTrigger(RecalcTrigger,TriggerON)),NA())</f>
        <v>9.1119481067636343E-3</v>
      </c>
      <c r="H363" s="49">
        <f>_xll.qlCalendarAdvance(IborCalendar,$H362,B363,"f",FALSE)</f>
        <v>42773</v>
      </c>
      <c r="I363" s="49">
        <f>_xll.qlInterestRateIndexValueDate(Index1M,$H363)</f>
        <v>42775</v>
      </c>
      <c r="J363" s="52">
        <f>IFERROR(_xll.qlIndexFixing(Index1M,$H363,TRUE,_xll.ohTrigger(RecalcTrigger,Trigger1M)),NA())</f>
        <v>1.0097055746031305E-2</v>
      </c>
      <c r="K363" s="52">
        <f>IFERROR(_xll.qlIndexFixing(ONIndex1M,I363,TRUE,_xll.ohTrigger(RecalcTrigger,Trigger1M)),NA())</f>
        <v>9.8742311476929245E-3</v>
      </c>
      <c r="L363" s="52">
        <f>IFERROR(_xll.qlIndexFixing(Index3M,H363,TRUE,_xll.ohTrigger(RecalcTrigger,Trigger3M)),NA())</f>
        <v>1.1865951317167979E-2</v>
      </c>
      <c r="M363" s="52">
        <f>IFERROR(_xll.qlIndexFixing(ONIndex3M,I363,TRUE,_xll.ohTrigger(RecalcTrigger,Trigger3M)),NA())</f>
        <v>1.1089163994819629E-2</v>
      </c>
      <c r="N363" s="52">
        <f>IFERROR(_xll.qlIndexFixing(Index6M,$H363,TRUE,_xll.ohTrigger(RecalcTrigger,Trigger6M)),NA())</f>
        <v>1.3514823532662906E-2</v>
      </c>
      <c r="O363" s="52">
        <f>IFERROR(_xll.qlIndexFixing(ONIndex6M,I363,TRUE,_xll.ohTrigger(RecalcTrigger,Trigger6M)),NA())</f>
        <v>1.1497755135660981E-2</v>
      </c>
      <c r="P363" s="52">
        <f>IFERROR(_xll.qlIndexFixing(Index1Y,$H363,TRUE,_xll.ohTrigger(RecalcTrigger,Trigger1Y)),NA())</f>
        <v>1.6919773036344711E-2</v>
      </c>
      <c r="Q363" s="52">
        <f>IFERROR(_xll.qlIndexFixing(ONIndex1Y,I363,TRUE,_xll.ohTrigger(RecalcTrigger,Trigger1Y)),NA())</f>
        <v>1.4562944514056042E-2</v>
      </c>
    </row>
    <row r="364" spans="2:17" x14ac:dyDescent="0.2">
      <c r="B364" s="46" t="s">
        <v>20</v>
      </c>
      <c r="D364" s="49">
        <f>_xll.qlCalendarAdvance(LocalCalendar,$D363,B364,"f",FALSE)</f>
        <v>42781</v>
      </c>
      <c r="E364" s="49">
        <f>_xll.qlInterestRateIndexValueDate(IndexON,D364)</f>
        <v>42781</v>
      </c>
      <c r="F364" s="52">
        <f>IFERROR(_xll.qlIndexFixing(IndexON,D364,TRUE,_xll.ohTrigger(RecalcTrigger,TriggerON)),NA())</f>
        <v>9.1346500298250533E-3</v>
      </c>
      <c r="H364" s="49">
        <f>_xll.qlCalendarAdvance(IborCalendar,$H363,B364,"f",FALSE)</f>
        <v>42774</v>
      </c>
      <c r="I364" s="49">
        <f>_xll.qlInterestRateIndexValueDate(Index1M,$H364)</f>
        <v>42776</v>
      </c>
      <c r="J364" s="52">
        <f>IFERROR(_xll.qlIndexFixing(Index1M,$H364,TRUE,_xll.ohTrigger(RecalcTrigger,Trigger1M)),NA())</f>
        <v>1.0113230275449985E-2</v>
      </c>
      <c r="K364" s="52">
        <f>IFERROR(_xll.qlIndexFixing(ONIndex1M,I364,TRUE,_xll.ohTrigger(RecalcTrigger,Trigger1M)),NA())</f>
        <v>9.9071480044532478E-3</v>
      </c>
      <c r="L364" s="52">
        <f>IFERROR(_xll.qlIndexFixing(Index3M,H364,TRUE,_xll.ohTrigger(RecalcTrigger,Trigger3M)),NA())</f>
        <v>1.1882916918886972E-2</v>
      </c>
      <c r="M364" s="52">
        <f>IFERROR(_xll.qlIndexFixing(ONIndex3M,I364,TRUE,_xll.ohTrigger(RecalcTrigger,Trigger3M)),NA())</f>
        <v>1.1126267377932209E-2</v>
      </c>
      <c r="N364" s="52">
        <f>IFERROR(_xll.qlIndexFixing(Index6M,$H364,TRUE,_xll.ohTrigger(RecalcTrigger,Trigger6M)),NA())</f>
        <v>1.3534280239999009E-2</v>
      </c>
      <c r="O364" s="52">
        <f>IFERROR(_xll.qlIndexFixing(ONIndex6M,I364,TRUE,_xll.ohTrigger(RecalcTrigger,Trigger6M)),NA())</f>
        <v>1.1534477444747893E-2</v>
      </c>
      <c r="P364" s="52">
        <f>IFERROR(_xll.qlIndexFixing(Index1Y,$H364,TRUE,_xll.ohTrigger(RecalcTrigger,Trigger1Y)),NA())</f>
        <v>1.693869649960765E-2</v>
      </c>
      <c r="Q364" s="52">
        <f>IFERROR(_xll.qlIndexFixing(ONIndex1Y,I364,TRUE,_xll.ohTrigger(RecalcTrigger,Trigger1Y)),NA())</f>
        <v>1.4614852122853961E-2</v>
      </c>
    </row>
    <row r="365" spans="2:17" x14ac:dyDescent="0.2">
      <c r="B365" s="46" t="s">
        <v>20</v>
      </c>
      <c r="D365" s="49">
        <f>_xll.qlCalendarAdvance(LocalCalendar,$D364,B365,"f",FALSE)</f>
        <v>42782</v>
      </c>
      <c r="E365" s="49">
        <f>_xll.qlInterestRateIndexValueDate(IndexON,D365)</f>
        <v>42782</v>
      </c>
      <c r="F365" s="52">
        <f>IFERROR(_xll.qlIndexFixing(IndexON,D365,TRUE,_xll.ohTrigger(RecalcTrigger,TriggerON)),NA())</f>
        <v>9.1573417454515749E-3</v>
      </c>
      <c r="H365" s="49">
        <f>_xll.qlCalendarAdvance(IborCalendar,$H364,B365,"f",FALSE)</f>
        <v>42775</v>
      </c>
      <c r="I365" s="49">
        <f>_xll.qlInterestRateIndexValueDate(Index1M,$H365)</f>
        <v>42779</v>
      </c>
      <c r="J365" s="52">
        <f>IFERROR(_xll.qlIndexFixing(Index1M,$H365,TRUE,_xll.ohTrigger(RecalcTrigger,Trigger1M)),NA())</f>
        <v>1.0161679197341502E-2</v>
      </c>
      <c r="K365" s="52">
        <f>IFERROR(_xll.qlIndexFixing(ONIndex1M,I365,TRUE,_xll.ohTrigger(RecalcTrigger,Trigger1M)),NA())</f>
        <v>9.9394780852257725E-3</v>
      </c>
      <c r="L365" s="52">
        <f>IFERROR(_xll.qlIndexFixing(Index3M,H365,TRUE,_xll.ohTrigger(RecalcTrigger,Trigger3M)),NA())</f>
        <v>1.1950634460848581E-2</v>
      </c>
      <c r="M365" s="52">
        <f>IFERROR(_xll.qlIndexFixing(ONIndex3M,I365,TRUE,_xll.ohTrigger(RecalcTrigger,Trigger3M)),NA())</f>
        <v>1.1162528307684383E-2</v>
      </c>
      <c r="N365" s="52">
        <f>IFERROR(_xll.qlIndexFixing(Index6M,$H365,TRUE,_xll.ohTrigger(RecalcTrigger,Trigger6M)),NA())</f>
        <v>1.3600968892696561E-2</v>
      </c>
      <c r="O365" s="52">
        <f>IFERROR(_xll.qlIndexFixing(ONIndex6M,I365,TRUE,_xll.ohTrigger(RecalcTrigger,Trigger6M)),NA())</f>
        <v>1.1572016501197879E-2</v>
      </c>
      <c r="P365" s="52">
        <f>IFERROR(_xll.qlIndexFixing(Index1Y,$H365,TRUE,_xll.ohTrigger(RecalcTrigger,Trigger1Y)),NA())</f>
        <v>1.6960127923481637E-2</v>
      </c>
      <c r="Q365" s="52">
        <f>IFERROR(_xll.qlIndexFixing(ONIndex1Y,I365,TRUE,_xll.ohTrigger(RecalcTrigger,Trigger1Y)),NA())</f>
        <v>1.4660636730052801E-2</v>
      </c>
    </row>
    <row r="366" spans="2:17" x14ac:dyDescent="0.2">
      <c r="B366" s="46" t="s">
        <v>20</v>
      </c>
      <c r="D366" s="49">
        <f>_xll.qlCalendarAdvance(LocalCalendar,$D365,B366,"f",FALSE)</f>
        <v>42783</v>
      </c>
      <c r="E366" s="49">
        <f>_xll.qlInterestRateIndexValueDate(IndexON,D366)</f>
        <v>42783</v>
      </c>
      <c r="F366" s="52">
        <f>IFERROR(_xll.qlIndexFixing(IndexON,D366,TRUE,_xll.ohTrigger(RecalcTrigger,TriggerON)),NA())</f>
        <v>9.2143737451944041E-3</v>
      </c>
      <c r="H366" s="49">
        <f>_xll.qlCalendarAdvance(IborCalendar,$H365,B366,"f",FALSE)</f>
        <v>42776</v>
      </c>
      <c r="I366" s="49">
        <f>_xll.qlInterestRateIndexValueDate(Index1M,$H366)</f>
        <v>42780</v>
      </c>
      <c r="J366" s="52">
        <f>IFERROR(_xll.qlIndexFixing(Index1M,$H366,TRUE,_xll.ohTrigger(RecalcTrigger,Trigger1M)),NA())</f>
        <v>1.0177803949029673E-2</v>
      </c>
      <c r="K366" s="52">
        <f>IFERROR(_xll.qlIndexFixing(ONIndex1M,I366,TRUE,_xll.ohTrigger(RecalcTrigger,Trigger1M)),NA())</f>
        <v>9.955758683375393E-3</v>
      </c>
      <c r="L366" s="52">
        <f>IFERROR(_xll.qlIndexFixing(Index3M,H366,TRUE,_xll.ohTrigger(RecalcTrigger,Trigger3M)),NA())</f>
        <v>1.1959020382262153E-2</v>
      </c>
      <c r="M366" s="52">
        <f>IFERROR(_xll.qlIndexFixing(ONIndex3M,I366,TRUE,_xll.ohTrigger(RecalcTrigger,Trigger3M)),NA())</f>
        <v>1.1180753326458515E-2</v>
      </c>
      <c r="N366" s="52">
        <f>IFERROR(_xll.qlIndexFixing(Index6M,$H366,TRUE,_xll.ohTrigger(RecalcTrigger,Trigger6M)),NA())</f>
        <v>1.3611741031940159E-2</v>
      </c>
      <c r="O366" s="52">
        <f>IFERROR(_xll.qlIndexFixing(ONIndex6M,I366,TRUE,_xll.ohTrigger(RecalcTrigger,Trigger6M)),NA())</f>
        <v>1.1591748723933648E-2</v>
      </c>
      <c r="P366" s="52">
        <f>IFERROR(_xll.qlIndexFixing(Index1Y,$H366,TRUE,_xll.ohTrigger(RecalcTrigger,Trigger1Y)),NA())</f>
        <v>1.6970084619959344E-2</v>
      </c>
      <c r="Q366" s="52">
        <f>IFERROR(_xll.qlIndexFixing(ONIndex1Y,I366,TRUE,_xll.ohTrigger(RecalcTrigger,Trigger1Y)),NA())</f>
        <v>1.4680845973371603E-2</v>
      </c>
    </row>
    <row r="367" spans="2:17" x14ac:dyDescent="0.2">
      <c r="B367" s="46" t="s">
        <v>20</v>
      </c>
      <c r="D367" s="49">
        <f>_xll.qlCalendarAdvance(LocalCalendar,$D366,B367,"f",FALSE)</f>
        <v>42787</v>
      </c>
      <c r="E367" s="49">
        <f>_xll.qlInterestRateIndexValueDate(IndexON,D367)</f>
        <v>42787</v>
      </c>
      <c r="F367" s="52">
        <f>IFERROR(_xll.qlIndexFixing(IndexON,D367,TRUE,_xll.ohTrigger(RecalcTrigger,TriggerON)),NA())</f>
        <v>9.2706472130199558E-3</v>
      </c>
      <c r="H367" s="49">
        <f>_xll.qlCalendarAdvance(IborCalendar,$H366,B367,"f",FALSE)</f>
        <v>42779</v>
      </c>
      <c r="I367" s="49">
        <f>_xll.qlInterestRateIndexValueDate(Index1M,$H367)</f>
        <v>42781</v>
      </c>
      <c r="J367" s="52">
        <f>IFERROR(_xll.qlIndexFixing(Index1M,$H367,TRUE,_xll.ohTrigger(RecalcTrigger,Trigger1M)),NA())</f>
        <v>1.0193916256169595E-2</v>
      </c>
      <c r="K367" s="52">
        <f>IFERROR(_xll.qlIndexFixing(ONIndex1M,I367,TRUE,_xll.ohTrigger(RecalcTrigger,Trigger1M)),NA())</f>
        <v>9.9720268270875323E-3</v>
      </c>
      <c r="L367" s="52">
        <f>IFERROR(_xll.qlIndexFixing(Index3M,H367,TRUE,_xll.ohTrigger(RecalcTrigger,Trigger3M)),NA())</f>
        <v>1.1967393276833565E-2</v>
      </c>
      <c r="M367" s="52">
        <f>IFERROR(_xll.qlIndexFixing(ONIndex3M,I367,TRUE,_xll.ohTrigger(RecalcTrigger,Trigger3M)),NA())</f>
        <v>1.1198931921407862E-2</v>
      </c>
      <c r="N367" s="52">
        <f>IFERROR(_xll.qlIndexFixing(Index6M,$H367,TRUE,_xll.ohTrigger(RecalcTrigger,Trigger6M)),NA())</f>
        <v>1.3630999615569208E-2</v>
      </c>
      <c r="O367" s="52">
        <f>IFERROR(_xll.qlIndexFixing(ONIndex6M,I367,TRUE,_xll.ohTrigger(RecalcTrigger,Trigger6M)),NA())</f>
        <v>1.1611947699305958E-2</v>
      </c>
      <c r="P367" s="52">
        <f>IFERROR(_xll.qlIndexFixing(Index1Y,$H367,TRUE,_xll.ohTrigger(RecalcTrigger,Trigger1Y)),NA())</f>
        <v>1.6979998462665014E-2</v>
      </c>
      <c r="Q367" s="52">
        <f>IFERROR(_xll.qlIndexFixing(ONIndex1Y,I367,TRUE,_xll.ohTrigger(RecalcTrigger,Trigger1Y)),NA())</f>
        <v>1.4699267397357829E-2</v>
      </c>
    </row>
    <row r="368" spans="2:17" x14ac:dyDescent="0.2">
      <c r="B368" s="46" t="s">
        <v>20</v>
      </c>
      <c r="D368" s="49">
        <f>_xll.qlCalendarAdvance(LocalCalendar,$D367,B368,"f",FALSE)</f>
        <v>42788</v>
      </c>
      <c r="E368" s="49">
        <f>_xll.qlInterestRateIndexValueDate(IndexON,D368)</f>
        <v>42788</v>
      </c>
      <c r="F368" s="52">
        <f>IFERROR(_xll.qlIndexFixing(IndexON,D368,TRUE,_xll.ohTrigger(RecalcTrigger,TriggerON)),NA())</f>
        <v>9.2932776842769016E-3</v>
      </c>
      <c r="H368" s="49">
        <f>_xll.qlCalendarAdvance(IborCalendar,$H367,B368,"f",FALSE)</f>
        <v>42780</v>
      </c>
      <c r="I368" s="49">
        <f>_xll.qlInterestRateIndexValueDate(Index1M,$H368)</f>
        <v>42782</v>
      </c>
      <c r="J368" s="52">
        <f>IFERROR(_xll.qlIndexFixing(Index1M,$H368,TRUE,_xll.ohTrigger(RecalcTrigger,Trigger1M)),NA())</f>
        <v>1.0210016118712735E-2</v>
      </c>
      <c r="K368" s="52">
        <f>IFERROR(_xll.qlIndexFixing(ONIndex1M,I368,TRUE,_xll.ohTrigger(RecalcTrigger,Trigger1M)),NA())</f>
        <v>9.9882825162023181E-3</v>
      </c>
      <c r="L368" s="52">
        <f>IFERROR(_xll.qlIndexFixing(Index3M,H368,TRUE,_xll.ohTrigger(RecalcTrigger,Trigger3M)),NA())</f>
        <v>1.1984221358929901E-2</v>
      </c>
      <c r="M368" s="52">
        <f>IFERROR(_xll.qlIndexFixing(ONIndex3M,I368,TRUE,_xll.ohTrigger(RecalcTrigger,Trigger3M)),NA())</f>
        <v>1.1217064092532425E-2</v>
      </c>
      <c r="N368" s="52">
        <f>IFERROR(_xll.qlIndexFixing(Index6M,$H368,TRUE,_xll.ohTrigger(RecalcTrigger,Trigger6M)),NA())</f>
        <v>1.365020951105568E-2</v>
      </c>
      <c r="O368" s="52">
        <f>IFERROR(_xll.qlIndexFixing(ONIndex6M,I368,TRUE,_xll.ohTrigger(RecalcTrigger,Trigger6M)),NA())</f>
        <v>1.1632613427474681E-2</v>
      </c>
      <c r="P368" s="52">
        <f>IFERROR(_xll.qlIndexFixing(Index1Y,$H368,TRUE,_xll.ohTrigger(RecalcTrigger,Trigger1Y)),NA())</f>
        <v>1.6989874572668682E-2</v>
      </c>
      <c r="Q368" s="52">
        <f>IFERROR(_xll.qlIndexFixing(ONIndex1Y,I368,TRUE,_xll.ohTrigger(RecalcTrigger,Trigger1Y)),NA())</f>
        <v>1.471590100177167E-2</v>
      </c>
    </row>
    <row r="369" spans="2:17" x14ac:dyDescent="0.2">
      <c r="B369" s="46" t="s">
        <v>20</v>
      </c>
      <c r="D369" s="49">
        <f>_xll.qlCalendarAdvance(LocalCalendar,$D368,B369,"f",FALSE)</f>
        <v>42789</v>
      </c>
      <c r="E369" s="49">
        <f>_xll.qlInterestRateIndexValueDate(IndexON,D369)</f>
        <v>42789</v>
      </c>
      <c r="F369" s="52">
        <f>IFERROR(_xll.qlIndexFixing(IndexON,D369,TRUE,_xll.ohTrigger(RecalcTrigger,TriggerON)),NA())</f>
        <v>9.3158979481788862E-3</v>
      </c>
      <c r="H369" s="49">
        <f>_xll.qlCalendarAdvance(IborCalendar,$H368,B369,"f",FALSE)</f>
        <v>42781</v>
      </c>
      <c r="I369" s="49">
        <f>_xll.qlInterestRateIndexValueDate(Index1M,$H369)</f>
        <v>42783</v>
      </c>
      <c r="J369" s="52">
        <f>IFERROR(_xll.qlIndexFixing(Index1M,$H369,TRUE,_xll.ohTrigger(RecalcTrigger,Trigger1M)),NA())</f>
        <v>1.0226103536616269E-2</v>
      </c>
      <c r="K369" s="52">
        <f>IFERROR(_xll.qlIndexFixing(ONIndex1M,I369,TRUE,_xll.ohTrigger(RecalcTrigger,Trigger1M)),NA())</f>
        <v>1.00292785491507E-2</v>
      </c>
      <c r="L369" s="52">
        <f>IFERROR(_xll.qlIndexFixing(Index3M,H369,TRUE,_xll.ohTrigger(RecalcTrigger,Trigger3M)),NA())</f>
        <v>1.2001028091444361E-2</v>
      </c>
      <c r="M369" s="52">
        <f>IFERROR(_xll.qlIndexFixing(ONIndex3M,I369,TRUE,_xll.ohTrigger(RecalcTrigger,Trigger3M)),NA())</f>
        <v>1.1262690896407523E-2</v>
      </c>
      <c r="N369" s="52">
        <f>IFERROR(_xll.qlIndexFixing(Index6M,$H369,TRUE,_xll.ohTrigger(RecalcTrigger,Trigger6M)),NA())</f>
        <v>1.3669367697001191E-2</v>
      </c>
      <c r="O369" s="52">
        <f>IFERROR(_xll.qlIndexFixing(ONIndex6M,I369,TRUE,_xll.ohTrigger(RecalcTrigger,Trigger6M)),NA())</f>
        <v>1.1687180594139868E-2</v>
      </c>
      <c r="P369" s="52">
        <f>IFERROR(_xll.qlIndexFixing(Index1Y,$H369,TRUE,_xll.ohTrigger(RecalcTrigger,Trigger1Y)),NA())</f>
        <v>1.7012549246416965E-2</v>
      </c>
      <c r="Q369" s="52">
        <f>IFERROR(_xll.qlIndexFixing(ONIndex1Y,I369,TRUE,_xll.ohTrigger(RecalcTrigger,Trigger1Y)),NA())</f>
        <v>1.4749452269116059E-2</v>
      </c>
    </row>
    <row r="370" spans="2:17" x14ac:dyDescent="0.2">
      <c r="B370" s="46" t="s">
        <v>20</v>
      </c>
      <c r="D370" s="49">
        <f>_xll.qlCalendarAdvance(LocalCalendar,$D369,B370,"f",FALSE)</f>
        <v>42790</v>
      </c>
      <c r="E370" s="49">
        <f>_xll.qlInterestRateIndexValueDate(IndexON,D370)</f>
        <v>42790</v>
      </c>
      <c r="F370" s="52">
        <f>IFERROR(_xll.qlIndexFixing(IndexON,D370,TRUE,_xll.ohTrigger(RecalcTrigger,TriggerON)),NA())</f>
        <v>9.3613478704579478E-3</v>
      </c>
      <c r="H370" s="49">
        <f>_xll.qlCalendarAdvance(IborCalendar,$H369,B370,"f",FALSE)</f>
        <v>42782</v>
      </c>
      <c r="I370" s="49">
        <f>_xll.qlInterestRateIndexValueDate(Index1M,$H370)</f>
        <v>42787</v>
      </c>
      <c r="J370" s="52">
        <f>IFERROR(_xll.qlIndexFixing(Index1M,$H370,TRUE,_xll.ohTrigger(RecalcTrigger,Trigger1M)),NA())</f>
        <v>1.0290328760855148E-2</v>
      </c>
      <c r="K370" s="52">
        <f>IFERROR(_xll.qlIndexFixing(ONIndex1M,I370,TRUE,_xll.ohTrigger(RecalcTrigger,Trigger1M)),NA())</f>
        <v>1.0069374144734411E-2</v>
      </c>
      <c r="L370" s="52">
        <f>IFERROR(_xll.qlIndexFixing(Index3M,H370,TRUE,_xll.ohTrigger(RecalcTrigger,Trigger3M)),NA())</f>
        <v>1.2076491131344902E-2</v>
      </c>
      <c r="M370" s="52">
        <f>IFERROR(_xll.qlIndexFixing(ONIndex3M,I370,TRUE,_xll.ohTrigger(RecalcTrigger,Trigger3M)),NA())</f>
        <v>1.1307028590943347E-2</v>
      </c>
      <c r="N370" s="52">
        <f>IFERROR(_xll.qlIndexFixing(Index6M,$H370,TRUE,_xll.ohTrigger(RecalcTrigger,Trigger6M)),NA())</f>
        <v>1.3745422913524518E-2</v>
      </c>
      <c r="O370" s="52">
        <f>IFERROR(_xll.qlIndexFixing(ONIndex6M,I370,TRUE,_xll.ohTrigger(RecalcTrigger,Trigger6M)),NA())</f>
        <v>1.1742943362342828E-2</v>
      </c>
      <c r="P370" s="52">
        <f>IFERROR(_xll.qlIndexFixing(Index1Y,$H370,TRUE,_xll.ohTrigger(RecalcTrigger,Trigger1Y)),NA())</f>
        <v>1.7038868383953486E-2</v>
      </c>
      <c r="Q370" s="52">
        <f>IFERROR(_xll.qlIndexFixing(ONIndex1Y,I370,TRUE,_xll.ohTrigger(RecalcTrigger,Trigger1Y)),NA())</f>
        <v>1.4772251722261487E-2</v>
      </c>
    </row>
    <row r="371" spans="2:17" x14ac:dyDescent="0.2">
      <c r="B371" s="46" t="s">
        <v>20</v>
      </c>
      <c r="D371" s="49">
        <f>_xll.qlCalendarAdvance(LocalCalendar,$D370,B371,"f",FALSE)</f>
        <v>42793</v>
      </c>
      <c r="E371" s="49">
        <f>_xll.qlInterestRateIndexValueDate(IndexON,D371)</f>
        <v>42793</v>
      </c>
      <c r="F371" s="52">
        <f>IFERROR(_xll.qlIndexFixing(IndexON,D371,TRUE,_xll.ohTrigger(RecalcTrigger,TriggerON)),NA())</f>
        <v>9.4062769298375315E-3</v>
      </c>
      <c r="H371" s="49">
        <f>_xll.qlCalendarAdvance(IborCalendar,$H370,B371,"f",FALSE)</f>
        <v>42783</v>
      </c>
      <c r="I371" s="49">
        <f>_xll.qlInterestRateIndexValueDate(Index1M,$H371)</f>
        <v>42787</v>
      </c>
      <c r="J371" s="52">
        <f>IFERROR(_xll.qlIndexFixing(Index1M,$H371,TRUE,_xll.ohTrigger(RecalcTrigger,Trigger1M)),NA())</f>
        <v>1.0290328760855148E-2</v>
      </c>
      <c r="K371" s="52">
        <f>IFERROR(_xll.qlIndexFixing(ONIndex1M,I371,TRUE,_xll.ohTrigger(RecalcTrigger,Trigger1M)),NA())</f>
        <v>1.0069374144734411E-2</v>
      </c>
      <c r="L371" s="52">
        <f>IFERROR(_xll.qlIndexFixing(Index3M,H371,TRUE,_xll.ohTrigger(RecalcTrigger,Trigger3M)),NA())</f>
        <v>1.2076491131344902E-2</v>
      </c>
      <c r="M371" s="52">
        <f>IFERROR(_xll.qlIndexFixing(ONIndex3M,I371,TRUE,_xll.ohTrigger(RecalcTrigger,Trigger3M)),NA())</f>
        <v>1.1307028590943347E-2</v>
      </c>
      <c r="N371" s="52">
        <f>IFERROR(_xll.qlIndexFixing(Index6M,$H371,TRUE,_xll.ohTrigger(RecalcTrigger,Trigger6M)),NA())</f>
        <v>1.3745422913524518E-2</v>
      </c>
      <c r="O371" s="52">
        <f>IFERROR(_xll.qlIndexFixing(ONIndex6M,I371,TRUE,_xll.ohTrigger(RecalcTrigger,Trigger6M)),NA())</f>
        <v>1.1742943362342828E-2</v>
      </c>
      <c r="P371" s="52">
        <f>IFERROR(_xll.qlIndexFixing(Index1Y,$H371,TRUE,_xll.ohTrigger(RecalcTrigger,Trigger1Y)),NA())</f>
        <v>1.7038868383953486E-2</v>
      </c>
      <c r="Q371" s="52">
        <f>IFERROR(_xll.qlIndexFixing(ONIndex1Y,I371,TRUE,_xll.ohTrigger(RecalcTrigger,Trigger1Y)),NA())</f>
        <v>1.4772251722261487E-2</v>
      </c>
    </row>
    <row r="372" spans="2:17" x14ac:dyDescent="0.2">
      <c r="B372" s="46" t="s">
        <v>20</v>
      </c>
      <c r="D372" s="49">
        <f>_xll.qlCalendarAdvance(LocalCalendar,$D371,B372,"f",FALSE)</f>
        <v>42794</v>
      </c>
      <c r="E372" s="49">
        <f>_xll.qlInterestRateIndexValueDate(IndexON,D372)</f>
        <v>42794</v>
      </c>
      <c r="F372" s="52">
        <f>IFERROR(_xll.qlIndexFixing(IndexON,D372,TRUE,_xll.ohTrigger(RecalcTrigger,TriggerON)),NA())</f>
        <v>9.4288461568048376E-3</v>
      </c>
      <c r="H372" s="49">
        <f>_xll.qlCalendarAdvance(IborCalendar,$H371,B372,"f",FALSE)</f>
        <v>42786</v>
      </c>
      <c r="I372" s="49">
        <f>_xll.qlInterestRateIndexValueDate(Index1M,$H372)</f>
        <v>42788</v>
      </c>
      <c r="J372" s="52">
        <f>IFERROR(_xll.qlIndexFixing(Index1M,$H372,TRUE,_xll.ohTrigger(RecalcTrigger,Trigger1M)),NA())</f>
        <v>1.0306353954841236E-2</v>
      </c>
      <c r="K372" s="52">
        <f>IFERROR(_xll.qlIndexFixing(ONIndex1M,I372,TRUE,_xll.ohTrigger(RecalcTrigger,Trigger1M)),NA())</f>
        <v>1.0085555106904565E-2</v>
      </c>
      <c r="L372" s="52">
        <f>IFERROR(_xll.qlIndexFixing(Index3M,H372,TRUE,_xll.ohTrigger(RecalcTrigger,Trigger3M)),NA())</f>
        <v>1.2084757214823699E-2</v>
      </c>
      <c r="M372" s="52">
        <f>IFERROR(_xll.qlIndexFixing(ONIndex3M,I372,TRUE,_xll.ohTrigger(RecalcTrigger,Trigger3M)),NA())</f>
        <v>1.1324882219119203E-2</v>
      </c>
      <c r="N372" s="52">
        <f>IFERROR(_xll.qlIndexFixing(Index6M,$H372,TRUE,_xll.ohTrigger(RecalcTrigger,Trigger6M)),NA())</f>
        <v>1.3764277226916833E-2</v>
      </c>
      <c r="O372" s="52">
        <f>IFERROR(_xll.qlIndexFixing(ONIndex6M,I372,TRUE,_xll.ohTrigger(RecalcTrigger,Trigger6M)),NA())</f>
        <v>1.1766409608728878E-2</v>
      </c>
      <c r="P372" s="52">
        <f>IFERROR(_xll.qlIndexFixing(Index1Y,$H372,TRUE,_xll.ohTrigger(RecalcTrigger,Trigger1Y)),NA())</f>
        <v>1.7048625651657642E-2</v>
      </c>
      <c r="Q372" s="52">
        <f>IFERROR(_xll.qlIndexFixing(ONIndex1Y,I372,TRUE,_xll.ohTrigger(RecalcTrigger,Trigger1Y)),NA())</f>
        <v>1.4778158404844532E-2</v>
      </c>
    </row>
    <row r="373" spans="2:17" x14ac:dyDescent="0.2">
      <c r="B373" s="46" t="s">
        <v>20</v>
      </c>
      <c r="D373" s="49">
        <f>_xll.qlCalendarAdvance(LocalCalendar,$D372,B373,"f",FALSE)</f>
        <v>42795</v>
      </c>
      <c r="E373" s="49">
        <f>_xll.qlInterestRateIndexValueDate(IndexON,D373)</f>
        <v>42795</v>
      </c>
      <c r="F373" s="52">
        <f>IFERROR(_xll.qlIndexFixing(IndexON,D373,TRUE,_xll.ohTrigger(RecalcTrigger,TriggerON)),NA())</f>
        <v>9.4514051762573104E-3</v>
      </c>
      <c r="H373" s="49">
        <f>_xll.qlCalendarAdvance(IborCalendar,$H372,B373,"f",FALSE)</f>
        <v>42787</v>
      </c>
      <c r="I373" s="49">
        <f>_xll.qlInterestRateIndexValueDate(Index1M,$H373)</f>
        <v>42789</v>
      </c>
      <c r="J373" s="52">
        <f>IFERROR(_xll.qlIndexFixing(Index1M,$H373,TRUE,_xll.ohTrigger(RecalcTrigger,Trigger1M)),NA())</f>
        <v>1.0322366703905088E-2</v>
      </c>
      <c r="K373" s="52">
        <f>IFERROR(_xll.qlIndexFixing(ONIndex1M,I373,TRUE,_xll.ohTrigger(RecalcTrigger,Trigger1M)),NA())</f>
        <v>1.0101723614637237E-2</v>
      </c>
      <c r="L373" s="52">
        <f>IFERROR(_xll.qlIndexFixing(Index3M,H373,TRUE,_xll.ohTrigger(RecalcTrigger,Trigger3M)),NA())</f>
        <v>1.2101445272678845E-2</v>
      </c>
      <c r="M373" s="52">
        <f>IFERROR(_xll.qlIndexFixing(ONIndex3M,I373,TRUE,_xll.ohTrigger(RecalcTrigger,Trigger3M)),NA())</f>
        <v>1.1342689423470276E-2</v>
      </c>
      <c r="N373" s="52">
        <f>IFERROR(_xll.qlIndexFixing(Index6M,$H373,TRUE,_xll.ohTrigger(RecalcTrigger,Trigger6M)),NA())</f>
        <v>1.3783061700065062E-2</v>
      </c>
      <c r="O373" s="52">
        <f>IFERROR(_xll.qlIndexFixing(ONIndex6M,I373,TRUE,_xll.ohTrigger(RecalcTrigger,Trigger6M)),NA())</f>
        <v>1.1790342608470894E-2</v>
      </c>
      <c r="P373" s="52">
        <f>IFERROR(_xll.qlIndexFixing(Index1Y,$H373,TRUE,_xll.ohTrigger(RecalcTrigger,Trigger1Y)),NA())</f>
        <v>1.7058381039845204E-2</v>
      </c>
      <c r="Q373" s="52">
        <f>IFERROR(_xll.qlIndexFixing(ONIndex1Y,I373,TRUE,_xll.ohTrigger(RecalcTrigger,Trigger1Y)),NA())</f>
        <v>1.4782277266736088E-2</v>
      </c>
    </row>
    <row r="374" spans="2:17" x14ac:dyDescent="0.2">
      <c r="B374" s="46" t="s">
        <v>20</v>
      </c>
      <c r="D374" s="49">
        <f>_xll.qlCalendarAdvance(LocalCalendar,$D373,B374,"f",FALSE)</f>
        <v>42796</v>
      </c>
      <c r="E374" s="49">
        <f>_xll.qlInterestRateIndexValueDate(IndexON,D374)</f>
        <v>42796</v>
      </c>
      <c r="F374" s="52">
        <f>IFERROR(_xll.qlIndexFixing(IndexON,D374,TRUE,_xll.ohTrigger(RecalcTrigger,TriggerON)),NA())</f>
        <v>9.4739539883548218E-3</v>
      </c>
      <c r="H374" s="49">
        <f>_xll.qlCalendarAdvance(IborCalendar,$H373,B374,"f",FALSE)</f>
        <v>42788</v>
      </c>
      <c r="I374" s="49">
        <f>_xll.qlInterestRateIndexValueDate(Index1M,$H374)</f>
        <v>42790</v>
      </c>
      <c r="J374" s="52">
        <f>IFERROR(_xll.qlIndexFixing(Index1M,$H374,TRUE,_xll.ohTrigger(RecalcTrigger,Trigger1M)),NA())</f>
        <v>1.0338367008001028E-2</v>
      </c>
      <c r="K374" s="52">
        <f>IFERROR(_xll.qlIndexFixing(ONIndex1M,I374,TRUE,_xll.ohTrigger(RecalcTrigger,Trigger1M)),NA())</f>
        <v>1.0134304390607696E-2</v>
      </c>
      <c r="L374" s="52">
        <f>IFERROR(_xll.qlIndexFixing(Index3M,H374,TRUE,_xll.ohTrigger(RecalcTrigger,Trigger3M)),NA())</f>
        <v>1.2118115121969449E-2</v>
      </c>
      <c r="M374" s="52">
        <f>IFERROR(_xll.qlIndexFixing(ONIndex3M,I374,TRUE,_xll.ohTrigger(RecalcTrigger,Trigger3M)),NA())</f>
        <v>1.1378508706769708E-2</v>
      </c>
      <c r="N374" s="52">
        <f>IFERROR(_xll.qlIndexFixing(Index6M,$H374,TRUE,_xll.ohTrigger(RecalcTrigger,Trigger6M)),NA())</f>
        <v>1.380177331080768E-2</v>
      </c>
      <c r="O374" s="52">
        <f>IFERROR(_xll.qlIndexFixing(ONIndex6M,I374,TRUE,_xll.ohTrigger(RecalcTrigger,Trigger6M)),NA())</f>
        <v>1.1840153845579238E-2</v>
      </c>
      <c r="P374" s="52">
        <f>IFERROR(_xll.qlIndexFixing(Index1Y,$H374,TRUE,_xll.ohTrigger(RecalcTrigger,Trigger1Y)),NA())</f>
        <v>1.7076535383529736E-2</v>
      </c>
      <c r="Q374" s="52">
        <f>IFERROR(_xll.qlIndexFixing(ONIndex1Y,I374,TRUE,_xll.ohTrigger(RecalcTrigger,Trigger1Y)),NA())</f>
        <v>1.4785162771051574E-2</v>
      </c>
    </row>
    <row r="375" spans="2:17" x14ac:dyDescent="0.2">
      <c r="B375" s="46" t="s">
        <v>20</v>
      </c>
      <c r="D375" s="49">
        <f>_xll.qlCalendarAdvance(LocalCalendar,$D374,B375,"f",FALSE)</f>
        <v>42797</v>
      </c>
      <c r="E375" s="49">
        <f>_xll.qlInterestRateIndexValueDate(IndexON,D375)</f>
        <v>42797</v>
      </c>
      <c r="F375" s="52">
        <f>IFERROR(_xll.qlIndexFixing(IndexON,D375,TRUE,_xll.ohTrigger(RecalcTrigger,TriggerON)),NA())</f>
        <v>9.5192692886936214E-3</v>
      </c>
      <c r="H375" s="49">
        <f>_xll.qlCalendarAdvance(IborCalendar,$H374,B375,"f",FALSE)</f>
        <v>42789</v>
      </c>
      <c r="I375" s="49">
        <f>_xll.qlInterestRateIndexValueDate(Index1M,$H375)</f>
        <v>42793</v>
      </c>
      <c r="J375" s="52">
        <f>IFERROR(_xll.qlIndexFixing(Index1M,$H375,TRUE,_xll.ohTrigger(RecalcTrigger,Trigger1M)),NA())</f>
        <v>1.0386293250004603E-2</v>
      </c>
      <c r="K375" s="52">
        <f>IFERROR(_xll.qlIndexFixing(ONIndex1M,I375,TRUE,_xll.ohTrigger(RecalcTrigger,Trigger1M)),NA())</f>
        <v>1.0166273100393752E-2</v>
      </c>
      <c r="L375" s="52">
        <f>IFERROR(_xll.qlIndexFixing(Index3M,H375,TRUE,_xll.ohTrigger(RecalcTrigger,Trigger3M)),NA())</f>
        <v>1.219325940808666E-2</v>
      </c>
      <c r="M375" s="52">
        <f>IFERROR(_xll.qlIndexFixing(ONIndex3M,I375,TRUE,_xll.ohTrigger(RecalcTrigger,Trigger3M)),NA())</f>
        <v>1.1413454001907297E-2</v>
      </c>
      <c r="N375" s="52">
        <f>IFERROR(_xll.qlIndexFixing(Index6M,$H375,TRUE,_xll.ohTrigger(RecalcTrigger,Trigger6M)),NA())</f>
        <v>1.3873292181067814E-2</v>
      </c>
      <c r="O375" s="52">
        <f>IFERROR(_xll.qlIndexFixing(ONIndex6M,I375,TRUE,_xll.ohTrigger(RecalcTrigger,Trigger6M)),NA())</f>
        <v>1.1890742142837141E-2</v>
      </c>
      <c r="P375" s="52">
        <f>IFERROR(_xll.qlIndexFixing(Index1Y,$H375,TRUE,_xll.ohTrigger(RecalcTrigger,Trigger1Y)),NA())</f>
        <v>1.7097486254122472E-2</v>
      </c>
      <c r="Q375" s="52">
        <f>IFERROR(_xll.qlIndexFixing(ONIndex1Y,I375,TRUE,_xll.ohTrigger(RecalcTrigger,Trigger1Y)),NA())</f>
        <v>1.4780874505389008E-2</v>
      </c>
    </row>
    <row r="376" spans="2:17" x14ac:dyDescent="0.2">
      <c r="B376" s="46" t="s">
        <v>20</v>
      </c>
      <c r="D376" s="49">
        <f>_xll.qlCalendarAdvance(LocalCalendar,$D375,B376,"f",FALSE)</f>
        <v>42800</v>
      </c>
      <c r="E376" s="49">
        <f>_xll.qlInterestRateIndexValueDate(IndexON,D376)</f>
        <v>42800</v>
      </c>
      <c r="F376" s="52">
        <f>IFERROR(_xll.qlIndexFixing(IndexON,D376,TRUE,_xll.ohTrigger(RecalcTrigger,TriggerON)),NA())</f>
        <v>9.5640471624758305E-3</v>
      </c>
      <c r="H376" s="49">
        <f>_xll.qlCalendarAdvance(IborCalendar,$H375,B376,"f",FALSE)</f>
        <v>42790</v>
      </c>
      <c r="I376" s="49">
        <f>_xll.qlInterestRateIndexValueDate(Index1M,$H376)</f>
        <v>42794</v>
      </c>
      <c r="J376" s="52">
        <f>IFERROR(_xll.qlIndexFixing(Index1M,$H376,TRUE,_xll.ohTrigger(RecalcTrigger,Trigger1M)),NA())</f>
        <v>1.0426507113650939E-2</v>
      </c>
      <c r="K376" s="52">
        <f>IFERROR(_xll.qlIndexFixing(ONIndex1M,I376,TRUE,_xll.ohTrigger(RecalcTrigger,Trigger1M)),NA())</f>
        <v>1.0182379335459402E-2</v>
      </c>
      <c r="L376" s="52">
        <f>IFERROR(_xll.qlIndexFixing(Index3M,H376,TRUE,_xll.ohTrigger(RecalcTrigger,Trigger3M)),NA())</f>
        <v>1.2209849404948148E-2</v>
      </c>
      <c r="M376" s="52">
        <f>IFERROR(_xll.qlIndexFixing(ONIndex3M,I376,TRUE,_xll.ohTrigger(RecalcTrigger,Trigger3M)),NA())</f>
        <v>1.143102908689464E-2</v>
      </c>
      <c r="N376" s="52">
        <f>IFERROR(_xll.qlIndexFixing(Index6M,$H376,TRUE,_xll.ohTrigger(RecalcTrigger,Trigger6M)),NA())</f>
        <v>1.3899441381735142E-2</v>
      </c>
      <c r="O376" s="52">
        <f>IFERROR(_xll.qlIndexFixing(ONIndex6M,I376,TRUE,_xll.ohTrigger(RecalcTrigger,Trigger6M)),NA())</f>
        <v>1.1917008910877769E-2</v>
      </c>
      <c r="P376" s="52">
        <f>IFERROR(_xll.qlIndexFixing(Index1Y,$H376,TRUE,_xll.ohTrigger(RecalcTrigger,Trigger1Y)),NA())</f>
        <v>1.7107309088996079E-2</v>
      </c>
      <c r="Q376" s="52">
        <f>IFERROR(_xll.qlIndexFixing(ONIndex1Y,I376,TRUE,_xll.ohTrigger(RecalcTrigger,Trigger1Y)),NA())</f>
        <v>1.4776054263023752E-2</v>
      </c>
    </row>
    <row r="377" spans="2:17" x14ac:dyDescent="0.2">
      <c r="B377" s="46" t="s">
        <v>20</v>
      </c>
      <c r="D377" s="49">
        <f>_xll.qlCalendarAdvance(LocalCalendar,$D376,B377,"f",FALSE)</f>
        <v>42801</v>
      </c>
      <c r="E377" s="49">
        <f>_xll.qlInterestRateIndexValueDate(IndexON,D377)</f>
        <v>42801</v>
      </c>
      <c r="F377" s="52">
        <f>IFERROR(_xll.qlIndexFixing(IndexON,D377,TRUE,_xll.ohTrigger(RecalcTrigger,TriggerON)),NA())</f>
        <v>9.5865449374787914E-3</v>
      </c>
      <c r="H377" s="49">
        <f>_xll.qlCalendarAdvance(IborCalendar,$H376,B377,"f",FALSE)</f>
        <v>42793</v>
      </c>
      <c r="I377" s="49">
        <f>_xll.qlInterestRateIndexValueDate(Index1M,$H377)</f>
        <v>42795</v>
      </c>
      <c r="J377" s="52">
        <f>IFERROR(_xll.qlIndexFixing(Index1M,$H377,TRUE,_xll.ohTrigger(RecalcTrigger,Trigger1M)),NA())</f>
        <v>1.0458573507285962E-2</v>
      </c>
      <c r="K377" s="52">
        <f>IFERROR(_xll.qlIndexFixing(ONIndex1M,I377,TRUE,_xll.ohTrigger(RecalcTrigger,Trigger1M)),NA())</f>
        <v>1.0198473116167506E-2</v>
      </c>
      <c r="L377" s="52">
        <f>IFERROR(_xll.qlIndexFixing(Index3M,H377,TRUE,_xll.ohTrigger(RecalcTrigger,Trigger3M)),NA())</f>
        <v>1.2226423745000744E-2</v>
      </c>
      <c r="M377" s="52">
        <f>IFERROR(_xll.qlIndexFixing(ONIndex3M,I377,TRUE,_xll.ohTrigger(RecalcTrigger,Trigger3M)),NA())</f>
        <v>1.1448557747977262E-2</v>
      </c>
      <c r="N377" s="52">
        <f>IFERROR(_xll.qlIndexFixing(Index6M,$H377,TRUE,_xll.ohTrigger(RecalcTrigger,Trigger6M)),NA())</f>
        <v>1.3917615867261687E-2</v>
      </c>
      <c r="O377" s="52">
        <f>IFERROR(_xll.qlIndexFixing(ONIndex6M,I377,TRUE,_xll.ohTrigger(RecalcTrigger,Trigger6M)),NA())</f>
        <v>1.1943742432753979E-2</v>
      </c>
      <c r="P377" s="52">
        <f>IFERROR(_xll.qlIndexFixing(Index1Y,$H377,TRUE,_xll.ohTrigger(RecalcTrigger,Trigger1Y)),NA())</f>
        <v>1.711716078346363E-2</v>
      </c>
      <c r="Q377" s="52">
        <f>IFERROR(_xll.qlIndexFixing(ONIndex1Y,I377,TRUE,_xll.ohTrigger(RecalcTrigger,Trigger1Y)),NA())</f>
        <v>1.4769446199887071E-2</v>
      </c>
    </row>
    <row r="378" spans="2:17" x14ac:dyDescent="0.2">
      <c r="B378" s="46" t="s">
        <v>20</v>
      </c>
      <c r="D378" s="49">
        <f>_xll.qlCalendarAdvance(LocalCalendar,$D377,B378,"f",FALSE)</f>
        <v>42802</v>
      </c>
      <c r="E378" s="49">
        <f>_xll.qlInterestRateIndexValueDate(IndexON,D378)</f>
        <v>42802</v>
      </c>
      <c r="F378" s="52">
        <f>IFERROR(_xll.qlIndexFixing(IndexON,D378,TRUE,_xll.ohTrigger(RecalcTrigger,TriggerON)),NA())</f>
        <v>9.609032505046855E-3</v>
      </c>
      <c r="H378" s="49">
        <f>_xll.qlCalendarAdvance(IborCalendar,$H377,B378,"f",FALSE)</f>
        <v>42794</v>
      </c>
      <c r="I378" s="49">
        <f>_xll.qlInterestRateIndexValueDate(Index1M,$H378)</f>
        <v>42796</v>
      </c>
      <c r="J378" s="52">
        <f>IFERROR(_xll.qlIndexFixing(Index1M,$H378,TRUE,_xll.ohTrigger(RecalcTrigger,Trigger1M)),NA())</f>
        <v>1.0466405140754365E-2</v>
      </c>
      <c r="K378" s="52">
        <f>IFERROR(_xll.qlIndexFixing(ONIndex1M,I378,TRUE,_xll.ohTrigger(RecalcTrigger,Trigger1M)),NA())</f>
        <v>1.0214554442278256E-2</v>
      </c>
      <c r="L378" s="52">
        <f>IFERROR(_xll.qlIndexFixing(Index3M,H378,TRUE,_xll.ohTrigger(RecalcTrigger,Trigger3M)),NA())</f>
        <v>1.2242982862433653E-2</v>
      </c>
      <c r="M378" s="52">
        <f>IFERROR(_xll.qlIndexFixing(ONIndex3M,I378,TRUE,_xll.ohTrigger(RecalcTrigger,Trigger3M)),NA())</f>
        <v>1.1466039984995291E-2</v>
      </c>
      <c r="N378" s="52">
        <f>IFERROR(_xll.qlIndexFixing(Index6M,$H378,TRUE,_xll.ohTrigger(RecalcTrigger,Trigger6M)),NA())</f>
        <v>1.3958824221484228E-2</v>
      </c>
      <c r="O378" s="52">
        <f>IFERROR(_xll.qlIndexFixing(ONIndex6M,I378,TRUE,_xll.ohTrigger(RecalcTrigger,Trigger6M)),NA())</f>
        <v>1.1970942708625643E-2</v>
      </c>
      <c r="P378" s="52">
        <f>IFERROR(_xll.qlIndexFixing(Index1Y,$H378,TRUE,_xll.ohTrigger(RecalcTrigger,Trigger1Y)),NA())</f>
        <v>1.7127046461415704E-2</v>
      </c>
      <c r="Q378" s="52">
        <f>IFERROR(_xll.qlIndexFixing(ONIndex1Y,I378,TRUE,_xll.ohTrigger(RecalcTrigger,Trigger1Y)),NA())</f>
        <v>1.4761050316058899E-2</v>
      </c>
    </row>
    <row r="379" spans="2:17" x14ac:dyDescent="0.2">
      <c r="B379" s="46" t="s">
        <v>20</v>
      </c>
      <c r="D379" s="49">
        <f>_xll.qlCalendarAdvance(LocalCalendar,$D378,B379,"f",FALSE)</f>
        <v>42803</v>
      </c>
      <c r="E379" s="49">
        <f>_xll.qlInterestRateIndexValueDate(IndexON,D379)</f>
        <v>42803</v>
      </c>
      <c r="F379" s="52">
        <f>IFERROR(_xll.qlIndexFixing(IndexON,D379,TRUE,_xll.ohTrigger(RecalcTrigger,TriggerON)),NA())</f>
        <v>9.6315098651800213E-3</v>
      </c>
      <c r="H379" s="49">
        <f>_xll.qlCalendarAdvance(IborCalendar,$H378,B379,"f",FALSE)</f>
        <v>42795</v>
      </c>
      <c r="I379" s="49">
        <f>_xll.qlInterestRateIndexValueDate(Index1M,$H379)</f>
        <v>42797</v>
      </c>
      <c r="J379" s="52">
        <f>IFERROR(_xll.qlIndexFixing(Index1M,$H379,TRUE,_xll.ohTrigger(RecalcTrigger,Trigger1M)),NA())</f>
        <v>1.0474232163459813E-2</v>
      </c>
      <c r="K379" s="52">
        <f>IFERROR(_xll.qlIndexFixing(ONIndex1M,I379,TRUE,_xll.ohTrigger(RecalcTrigger,Trigger1M)),NA())</f>
        <v>1.024696723299634E-2</v>
      </c>
      <c r="L379" s="52">
        <f>IFERROR(_xll.qlIndexFixing(Index3M,H379,TRUE,_xll.ohTrigger(RecalcTrigger,Trigger3M)),NA())</f>
        <v>1.2276315416535963E-2</v>
      </c>
      <c r="M379" s="52">
        <f>IFERROR(_xll.qlIndexFixing(ONIndex3M,I379,TRUE,_xll.ohTrigger(RecalcTrigger,Trigger3M)),NA())</f>
        <v>1.150121713192398E-2</v>
      </c>
      <c r="N379" s="52">
        <f>IFERROR(_xll.qlIndexFixing(Index6M,$H379,TRUE,_xll.ohTrigger(RecalcTrigger,Trigger6M)),NA())</f>
        <v>1.3969047249098452E-2</v>
      </c>
      <c r="O379" s="52">
        <f>IFERROR(_xll.qlIndexFixing(ONIndex6M,I379,TRUE,_xll.ohTrigger(RecalcTrigger,Trigger6M)),NA())</f>
        <v>1.2027300906840566E-2</v>
      </c>
      <c r="P379" s="52">
        <f>IFERROR(_xll.qlIndexFixing(Index1Y,$H379,TRUE,_xll.ohTrigger(RecalcTrigger,Trigger1Y)),NA())</f>
        <v>1.7145213244762494E-2</v>
      </c>
      <c r="Q379" s="52">
        <f>IFERROR(_xll.qlIndexFixing(ONIndex1Y,I379,TRUE,_xll.ohTrigger(RecalcTrigger,Trigger1Y)),NA())</f>
        <v>1.4738902536901577E-2</v>
      </c>
    </row>
    <row r="380" spans="2:17" x14ac:dyDescent="0.2">
      <c r="B380" s="46" t="s">
        <v>20</v>
      </c>
      <c r="D380" s="49">
        <f>_xll.qlCalendarAdvance(LocalCalendar,$D379,B380,"f",FALSE)</f>
        <v>42804</v>
      </c>
      <c r="E380" s="49">
        <f>_xll.qlInterestRateIndexValueDate(IndexON,D380)</f>
        <v>42804</v>
      </c>
      <c r="F380" s="52">
        <f>IFERROR(_xll.qlIndexFixing(IndexON,D380,TRUE,_xll.ohTrigger(RecalcTrigger,TriggerON)),NA())</f>
        <v>9.6763222992368725E-3</v>
      </c>
      <c r="H380" s="49">
        <f>_xll.qlCalendarAdvance(IborCalendar,$H379,B380,"f",FALSE)</f>
        <v>42796</v>
      </c>
      <c r="I380" s="49">
        <f>_xll.qlInterestRateIndexValueDate(Index1M,$H380)</f>
        <v>42800</v>
      </c>
      <c r="J380" s="52">
        <f>IFERROR(_xll.qlIndexFixing(Index1M,$H380,TRUE,_xll.ohTrigger(RecalcTrigger,Trigger1M)),NA())</f>
        <v>1.052184521373388E-2</v>
      </c>
      <c r="K380" s="52">
        <f>IFERROR(_xll.qlIndexFixing(ONIndex1M,I380,TRUE,_xll.ohTrigger(RecalcTrigger,Trigger1M)),NA())</f>
        <v>1.0278755201627021E-2</v>
      </c>
      <c r="L380" s="52">
        <f>IFERROR(_xll.qlIndexFixing(Index3M,H380,TRUE,_xll.ohTrigger(RecalcTrigger,Trigger3M)),NA())</f>
        <v>1.2309075790006263E-2</v>
      </c>
      <c r="M380" s="52">
        <f>IFERROR(_xll.qlIndexFixing(ONIndex3M,I380,TRUE,_xll.ohTrigger(RecalcTrigger,Trigger3M)),NA())</f>
        <v>1.1535504694339949E-2</v>
      </c>
      <c r="N380" s="52">
        <f>IFERROR(_xll.qlIndexFixing(Index6M,$H380,TRUE,_xll.ohTrigger(RecalcTrigger,Trigger6M)),NA())</f>
        <v>1.4007067224135521E-2</v>
      </c>
      <c r="O380" s="52">
        <f>IFERROR(_xll.qlIndexFixing(ONIndex6M,I380,TRUE,_xll.ohTrigger(RecalcTrigger,Trigger6M)),NA())</f>
        <v>1.2084411354944535E-2</v>
      </c>
      <c r="P380" s="52">
        <f>IFERROR(_xll.qlIndexFixing(Index1Y,$H380,TRUE,_xll.ohTrigger(RecalcTrigger,Trigger1Y)),NA())</f>
        <v>1.7167031493102912E-2</v>
      </c>
      <c r="Q380" s="52">
        <f>IFERROR(_xll.qlIndexFixing(ONIndex1Y,I380,TRUE,_xll.ohTrigger(RecalcTrigger,Trigger1Y)),NA())</f>
        <v>1.4709588577348498E-2</v>
      </c>
    </row>
    <row r="381" spans="2:17" x14ac:dyDescent="0.2">
      <c r="B381" s="46" t="s">
        <v>20</v>
      </c>
      <c r="D381" s="49">
        <f>_xll.qlCalendarAdvance(LocalCalendar,$D380,B381,"f",FALSE)</f>
        <v>42807</v>
      </c>
      <c r="E381" s="49">
        <f>_xll.qlInterestRateIndexValueDate(IndexON,D381)</f>
        <v>42807</v>
      </c>
      <c r="F381" s="52">
        <f>IFERROR(_xll.qlIndexFixing(IndexON,D381,TRUE,_xll.ohTrigger(RecalcTrigger,TriggerON)),NA())</f>
        <v>9.7198029608946968E-3</v>
      </c>
      <c r="H381" s="49">
        <f>_xll.qlCalendarAdvance(IborCalendar,$H380,B381,"f",FALSE)</f>
        <v>42797</v>
      </c>
      <c r="I381" s="49">
        <f>_xll.qlInterestRateIndexValueDate(Index1M,$H381)</f>
        <v>42801</v>
      </c>
      <c r="J381" s="52">
        <f>IFERROR(_xll.qlIndexFixing(Index1M,$H381,TRUE,_xll.ohTrigger(RecalcTrigger,Trigger1M)),NA())</f>
        <v>1.0537691341467726E-2</v>
      </c>
      <c r="K381" s="52">
        <f>IFERROR(_xll.qlIndexFixing(ONIndex1M,I381,TRUE,_xll.ohTrigger(RecalcTrigger,Trigger1M)),NA())</f>
        <v>1.0294774255150685E-2</v>
      </c>
      <c r="L381" s="52">
        <f>IFERROR(_xll.qlIndexFixing(Index3M,H381,TRUE,_xll.ohTrigger(RecalcTrigger,Trigger3M)),NA())</f>
        <v>1.232556530743515E-2</v>
      </c>
      <c r="M381" s="52">
        <f>IFERROR(_xll.qlIndexFixing(ONIndex3M,I381,TRUE,_xll.ohTrigger(RecalcTrigger,Trigger3M)),NA())</f>
        <v>1.1552754811834376E-2</v>
      </c>
      <c r="N381" s="52">
        <f>IFERROR(_xll.qlIndexFixing(Index6M,$H381,TRUE,_xll.ohTrigger(RecalcTrigger,Trigger6M)),NA())</f>
        <v>1.4024652461891489E-2</v>
      </c>
      <c r="O381" s="52">
        <f>IFERROR(_xll.qlIndexFixing(ONIndex6M,I381,TRUE,_xll.ohTrigger(RecalcTrigger,Trigger6M)),NA())</f>
        <v>1.2113945402631998E-2</v>
      </c>
      <c r="P381" s="52">
        <f>IFERROR(_xll.qlIndexFixing(Index1Y,$H381,TRUE,_xll.ohTrigger(RecalcTrigger,Trigger1Y)),NA())</f>
        <v>1.7177163954086253E-2</v>
      </c>
      <c r="Q381" s="52">
        <f>IFERROR(_xll.qlIndexFixing(ONIndex1Y,I381,TRUE,_xll.ohTrigger(RecalcTrigger,Trigger1Y)),NA())</f>
        <v>1.4692253592780702E-2</v>
      </c>
    </row>
    <row r="382" spans="2:17" x14ac:dyDescent="0.2">
      <c r="B382" s="46" t="s">
        <v>20</v>
      </c>
      <c r="D382" s="49">
        <f>_xll.qlCalendarAdvance(LocalCalendar,$D381,B382,"f",FALSE)</f>
        <v>42808</v>
      </c>
      <c r="E382" s="49">
        <f>_xll.qlInterestRateIndexValueDate(IndexON,D382)</f>
        <v>42808</v>
      </c>
      <c r="F382" s="52">
        <f>IFERROR(_xll.qlIndexFixing(IndexON,D382,TRUE,_xll.ohTrigger(RecalcTrigger,TriggerON)),NA())</f>
        <v>9.7412470540358953E-3</v>
      </c>
      <c r="H382" s="49">
        <f>_xll.qlCalendarAdvance(IborCalendar,$H381,B382,"f",FALSE)</f>
        <v>42800</v>
      </c>
      <c r="I382" s="49">
        <f>_xll.qlInterestRateIndexValueDate(Index1M,$H382)</f>
        <v>42802</v>
      </c>
      <c r="J382" s="52">
        <f>IFERROR(_xll.qlIndexFixing(Index1M,$H382,TRUE,_xll.ohTrigger(RecalcTrigger,Trigger1M)),NA())</f>
        <v>1.0569589993229494E-2</v>
      </c>
      <c r="K382" s="52">
        <f>IFERROR(_xll.qlIndexFixing(ONIndex1M,I382,TRUE,_xll.ohTrigger(RecalcTrigger,Trigger1M)),NA())</f>
        <v>1.0310780854156931E-2</v>
      </c>
      <c r="L382" s="52">
        <f>IFERROR(_xll.qlIndexFixing(Index3M,H382,TRUE,_xll.ohTrigger(RecalcTrigger,Trigger3M)),NA())</f>
        <v>1.2342042207535119E-2</v>
      </c>
      <c r="M382" s="52">
        <f>IFERROR(_xll.qlIndexFixing(ONIndex3M,I382,TRUE,_xll.ohTrigger(RecalcTrigger,Trigger3M)),NA())</f>
        <v>1.1569958505344147E-2</v>
      </c>
      <c r="N382" s="52">
        <f>IFERROR(_xll.qlIndexFixing(Index6M,$H382,TRUE,_xll.ohTrigger(RecalcTrigger,Trigger6M)),NA())</f>
        <v>1.4042129081523832E-2</v>
      </c>
      <c r="O382" s="52">
        <f>IFERROR(_xll.qlIndexFixing(ONIndex6M,I382,TRUE,_xll.ohTrigger(RecalcTrigger,Trigger6M)),NA())</f>
        <v>1.2143946205114275E-2</v>
      </c>
      <c r="P382" s="52">
        <f>IFERROR(_xll.qlIndexFixing(Index1Y,$H382,TRUE,_xll.ohTrigger(RecalcTrigger,Trigger1Y)),NA())</f>
        <v>1.7187361146278703E-2</v>
      </c>
      <c r="Q382" s="52">
        <f>IFERROR(_xll.qlIndexFixing(ONIndex1Y,I382,TRUE,_xll.ohTrigger(RecalcTrigger,Trigger1Y)),NA())</f>
        <v>1.4673130788720457E-2</v>
      </c>
    </row>
    <row r="383" spans="2:17" x14ac:dyDescent="0.2">
      <c r="B383" s="46" t="s">
        <v>20</v>
      </c>
      <c r="D383" s="49">
        <f>_xll.qlCalendarAdvance(LocalCalendar,$D382,B383,"f",FALSE)</f>
        <v>42809</v>
      </c>
      <c r="E383" s="49">
        <f>_xll.qlInterestRateIndexValueDate(IndexON,D383)</f>
        <v>42809</v>
      </c>
      <c r="F383" s="52">
        <f>IFERROR(_xll.qlIndexFixing(IndexON,D383,TRUE,_xll.ohTrigger(RecalcTrigger,TriggerON)),NA())</f>
        <v>9.7624353823277943E-3</v>
      </c>
      <c r="H383" s="49">
        <f>_xll.qlCalendarAdvance(IborCalendar,$H382,B383,"f",FALSE)</f>
        <v>42801</v>
      </c>
      <c r="I383" s="49">
        <f>_xll.qlInterestRateIndexValueDate(Index1M,$H383)</f>
        <v>42803</v>
      </c>
      <c r="J383" s="52">
        <f>IFERROR(_xll.qlIndexFixing(Index1M,$H383,TRUE,_xll.ohTrigger(RecalcTrigger,Trigger1M)),NA())</f>
        <v>1.0577374831618191E-2</v>
      </c>
      <c r="K383" s="52">
        <f>IFERROR(_xll.qlIndexFixing(ONIndex1M,I383,TRUE,_xll.ohTrigger(RecalcTrigger,Trigger1M)),NA())</f>
        <v>1.032677499864576E-2</v>
      </c>
      <c r="L383" s="52">
        <f>IFERROR(_xll.qlIndexFixing(Index3M,H383,TRUE,_xll.ohTrigger(RecalcTrigger,Trigger3M)),NA())</f>
        <v>1.2358506924546634E-2</v>
      </c>
      <c r="M383" s="52">
        <f>IFERROR(_xll.qlIndexFixing(ONIndex3M,I383,TRUE,_xll.ohTrigger(RecalcTrigger,Trigger3M)),NA())</f>
        <v>1.1587115775029133E-2</v>
      </c>
      <c r="N383" s="52">
        <f>IFERROR(_xll.qlIndexFixing(Index6M,$H383,TRUE,_xll.ohTrigger(RecalcTrigger,Trigger6M)),NA())</f>
        <v>1.4074350835661286E-2</v>
      </c>
      <c r="O383" s="52">
        <f>IFERROR(_xll.qlIndexFixing(ONIndex6M,I383,TRUE,_xll.ohTrigger(RecalcTrigger,Trigger6M)),NA())</f>
        <v>1.2174413762391367E-2</v>
      </c>
      <c r="P383" s="52">
        <f>IFERROR(_xll.qlIndexFixing(Index1Y,$H383,TRUE,_xll.ohTrigger(RecalcTrigger,Trigger1Y)),NA())</f>
        <v>1.7197628195054573E-2</v>
      </c>
      <c r="Q383" s="52">
        <f>IFERROR(_xll.qlIndexFixing(ONIndex1Y,I383,TRUE,_xll.ohTrigger(RecalcTrigger,Trigger1Y)),NA())</f>
        <v>1.465222016540757E-2</v>
      </c>
    </row>
    <row r="384" spans="2:17" x14ac:dyDescent="0.2">
      <c r="B384" s="46" t="s">
        <v>20</v>
      </c>
      <c r="D384" s="49">
        <f>_xll.qlCalendarAdvance(LocalCalendar,$D383,B384,"f",FALSE)</f>
        <v>42810</v>
      </c>
      <c r="E384" s="49">
        <f>_xll.qlInterestRateIndexValueDate(IndexON,D384)</f>
        <v>42810</v>
      </c>
      <c r="F384" s="52">
        <f>IFERROR(_xll.qlIndexFixing(IndexON,D384,TRUE,_xll.ohTrigger(RecalcTrigger,TriggerON)),NA())</f>
        <v>9.7833679455305855E-3</v>
      </c>
      <c r="H384" s="49">
        <f>_xll.qlCalendarAdvance(IborCalendar,$H383,B384,"f",FALSE)</f>
        <v>42802</v>
      </c>
      <c r="I384" s="49">
        <f>_xll.qlInterestRateIndexValueDate(Index1M,$H384)</f>
        <v>42804</v>
      </c>
      <c r="J384" s="52">
        <f>IFERROR(_xll.qlIndexFixing(Index1M,$H384,TRUE,_xll.ohTrigger(RecalcTrigger,Trigger1M)),NA())</f>
        <v>1.0585155056882475E-2</v>
      </c>
      <c r="K384" s="52">
        <f>IFERROR(_xll.qlIndexFixing(ONIndex1M,I384,TRUE,_xll.ohTrigger(RecalcTrigger,Trigger1M)),NA())</f>
        <v>1.0359019839283334E-2</v>
      </c>
      <c r="L384" s="52">
        <f>IFERROR(_xll.qlIndexFixing(Index3M,H384,TRUE,_xll.ohTrigger(RecalcTrigger,Trigger3M)),NA())</f>
        <v>1.239170332366556E-2</v>
      </c>
      <c r="M384" s="52">
        <f>IFERROR(_xll.qlIndexFixing(ONIndex3M,I384,TRUE,_xll.ohTrigger(RecalcTrigger,Trigger3M)),NA())</f>
        <v>1.1621650721558296E-2</v>
      </c>
      <c r="N384" s="52">
        <f>IFERROR(_xll.qlIndexFixing(Index6M,$H384,TRUE,_xll.ohTrigger(RecalcTrigger,Trigger6M)),NA())</f>
        <v>1.4084144470780611E-2</v>
      </c>
      <c r="O384" s="52">
        <f>IFERROR(_xll.qlIndexFixing(ONIndex6M,I384,TRUE,_xll.ohTrigger(RecalcTrigger,Trigger6M)),NA())</f>
        <v>1.2236143865633764E-2</v>
      </c>
      <c r="P384" s="52">
        <f>IFERROR(_xll.qlIndexFixing(Index1Y,$H384,TRUE,_xll.ohTrigger(RecalcTrigger,Trigger1Y)),NA())</f>
        <v>1.7216060600098747E-2</v>
      </c>
      <c r="Q384" s="52">
        <f>IFERROR(_xll.qlIndexFixing(ONIndex1Y,I384,TRUE,_xll.ohTrigger(RecalcTrigger,Trigger1Y)),NA())</f>
        <v>1.4608880717537076E-2</v>
      </c>
    </row>
    <row r="385" spans="2:17" x14ac:dyDescent="0.2">
      <c r="B385" s="46" t="s">
        <v>20</v>
      </c>
      <c r="D385" s="49">
        <f>_xll.qlCalendarAdvance(LocalCalendar,$D384,B385,"f",FALSE)</f>
        <v>42811</v>
      </c>
      <c r="E385" s="49">
        <f>_xll.qlInterestRateIndexValueDate(IndexON,D385)</f>
        <v>42811</v>
      </c>
      <c r="F385" s="52">
        <f>IFERROR(_xll.qlIndexFixing(IndexON,D385,TRUE,_xll.ohTrigger(RecalcTrigger,TriggerON)),NA())</f>
        <v>9.8246486305342273E-3</v>
      </c>
      <c r="H385" s="49">
        <f>_xll.qlCalendarAdvance(IborCalendar,$H384,B385,"f",FALSE)</f>
        <v>42803</v>
      </c>
      <c r="I385" s="49">
        <f>_xll.qlInterestRateIndexValueDate(Index1M,$H385)</f>
        <v>42807</v>
      </c>
      <c r="J385" s="52">
        <f>IFERROR(_xll.qlIndexFixing(Index1M,$H385,TRUE,_xll.ohTrigger(RecalcTrigger,Trigger1M)),NA())</f>
        <v>1.0632506769554661E-2</v>
      </c>
      <c r="K385" s="52">
        <f>IFERROR(_xll.qlIndexFixing(ONIndex1M,I385,TRUE,_xll.ohTrigger(RecalcTrigger,Trigger1M)),NA())</f>
        <v>1.0390627031187094E-2</v>
      </c>
      <c r="L385" s="52">
        <f>IFERROR(_xll.qlIndexFixing(Index3M,H385,TRUE,_xll.ohTrigger(RecalcTrigger,Trigger3M)),NA())</f>
        <v>1.242425264678867E-2</v>
      </c>
      <c r="M385" s="52">
        <f>IFERROR(_xll.qlIndexFixing(ONIndex3M,I385,TRUE,_xll.ohTrigger(RecalcTrigger,Trigger3M)),NA())</f>
        <v>1.1655280613762642E-2</v>
      </c>
      <c r="N385" s="52">
        <f>IFERROR(_xll.qlIndexFixing(Index6M,$H385,TRUE,_xll.ohTrigger(RecalcTrigger,Trigger6M)),NA())</f>
        <v>1.412779873314437E-2</v>
      </c>
      <c r="O385" s="52">
        <f>IFERROR(_xll.qlIndexFixing(ONIndex6M,I385,TRUE,_xll.ohTrigger(RecalcTrigger,Trigger6M)),NA())</f>
        <v>1.2296113854315394E-2</v>
      </c>
      <c r="P385" s="52">
        <f>IFERROR(_xll.qlIndexFixing(Index1Y,$H385,TRUE,_xll.ohTrigger(RecalcTrigger,Trigger1Y)),NA())</f>
        <v>1.7239465289101912E-2</v>
      </c>
      <c r="Q385" s="52">
        <f>IFERROR(_xll.qlIndexFixing(ONIndex1Y,I385,TRUE,_xll.ohTrigger(RecalcTrigger,Trigger1Y)),NA())</f>
        <v>1.4566520699004215E-2</v>
      </c>
    </row>
    <row r="386" spans="2:17" x14ac:dyDescent="0.2">
      <c r="B386" s="46" t="s">
        <v>20</v>
      </c>
      <c r="D386" s="49">
        <f>_xll.qlCalendarAdvance(LocalCalendar,$D385,B386,"f",FALSE)</f>
        <v>42814</v>
      </c>
      <c r="E386" s="49">
        <f>_xll.qlInterestRateIndexValueDate(IndexON,D386)</f>
        <v>42814</v>
      </c>
      <c r="F386" s="52">
        <f>IFERROR(_xll.qlIndexFixing(IndexON,D386,TRUE,_xll.ohTrigger(RecalcTrigger,TriggerON)),NA())</f>
        <v>9.8645405472108649E-3</v>
      </c>
      <c r="H386" s="49">
        <f>_xll.qlCalendarAdvance(IborCalendar,$H385,B386,"f",FALSE)</f>
        <v>42804</v>
      </c>
      <c r="I386" s="49">
        <f>_xll.qlInterestRateIndexValueDate(Index1M,$H386)</f>
        <v>42808</v>
      </c>
      <c r="J386" s="52">
        <f>IFERROR(_xll.qlIndexFixing(Index1M,$H386,TRUE,_xll.ohTrigger(RecalcTrigger,Trigger1M)),NA())</f>
        <v>1.0680242812964329E-2</v>
      </c>
      <c r="K386" s="52">
        <f>IFERROR(_xll.qlIndexFixing(ONIndex1M,I386,TRUE,_xll.ohTrigger(RecalcTrigger,Trigger1M)),NA())</f>
        <v>1.0406558903088836E-2</v>
      </c>
      <c r="L386" s="52">
        <f>IFERROR(_xll.qlIndexFixing(Index3M,H386,TRUE,_xll.ohTrigger(RecalcTrigger,Trigger3M)),NA())</f>
        <v>1.2440662962232587E-2</v>
      </c>
      <c r="M386" s="52">
        <f>IFERROR(_xll.qlIndexFixing(ONIndex3M,I386,TRUE,_xll.ohTrigger(RecalcTrigger,Trigger3M)),NA())</f>
        <v>1.1672205763524346E-2</v>
      </c>
      <c r="N386" s="52">
        <f>IFERROR(_xll.qlIndexFixing(Index6M,$H386,TRUE,_xll.ohTrigger(RecalcTrigger,Trigger6M)),NA())</f>
        <v>1.4144589115693468E-2</v>
      </c>
      <c r="O386" s="52">
        <f>IFERROR(_xll.qlIndexFixing(ONIndex6M,I386,TRUE,_xll.ohTrigger(RecalcTrigger,Trigger6M)),NA())</f>
        <v>1.2325777227193413E-2</v>
      </c>
      <c r="P386" s="52">
        <f>IFERROR(_xll.qlIndexFixing(Index1Y,$H386,TRUE,_xll.ohTrigger(RecalcTrigger,Trigger1Y)),NA())</f>
        <v>1.7250114406916109E-2</v>
      </c>
      <c r="Q386" s="52">
        <f>IFERROR(_xll.qlIndexFixing(ONIndex1Y,I386,TRUE,_xll.ohTrigger(RecalcTrigger,Trigger1Y)),NA())</f>
        <v>1.4546933391148542E-2</v>
      </c>
    </row>
    <row r="387" spans="2:17" x14ac:dyDescent="0.2">
      <c r="B387" s="46" t="s">
        <v>20</v>
      </c>
      <c r="D387" s="49">
        <f>_xll.qlCalendarAdvance(LocalCalendar,$D386,B387,"f",FALSE)</f>
        <v>42815</v>
      </c>
      <c r="E387" s="49">
        <f>_xll.qlInterestRateIndexValueDate(IndexON,D387)</f>
        <v>42815</v>
      </c>
      <c r="F387" s="52">
        <f>IFERROR(_xll.qlIndexFixing(IndexON,D387,TRUE,_xll.ohTrigger(RecalcTrigger,TriggerON)),NA())</f>
        <v>9.8841942846483732E-3</v>
      </c>
      <c r="H387" s="49">
        <f>_xll.qlCalendarAdvance(IborCalendar,$H386,B387,"f",FALSE)</f>
        <v>42807</v>
      </c>
      <c r="I387" s="49">
        <f>_xll.qlInterestRateIndexValueDate(Index1M,$H387)</f>
        <v>42809</v>
      </c>
      <c r="J387" s="52">
        <f>IFERROR(_xll.qlIndexFixing(Index1M,$H387,TRUE,_xll.ohTrigger(RecalcTrigger,Trigger1M)),NA())</f>
        <v>1.0687983381036152E-2</v>
      </c>
      <c r="K387" s="52">
        <f>IFERROR(_xll.qlIndexFixing(ONIndex1M,I387,TRUE,_xll.ohTrigger(RecalcTrigger,Trigger1M)),NA())</f>
        <v>1.0422478320313289E-2</v>
      </c>
      <c r="L387" s="52">
        <f>IFERROR(_xll.qlIndexFixing(Index3M,H387,TRUE,_xll.ohTrigger(RecalcTrigger,Trigger3M)),NA())</f>
        <v>1.2457063700191614E-2</v>
      </c>
      <c r="M387" s="52">
        <f>IFERROR(_xll.qlIndexFixing(ONIndex3M,I387,TRUE,_xll.ohTrigger(RecalcTrigger,Trigger3M)),NA())</f>
        <v>1.1689084489301393E-2</v>
      </c>
      <c r="N387" s="52">
        <f>IFERROR(_xll.qlIndexFixing(Index6M,$H387,TRUE,_xll.ohTrigger(RecalcTrigger,Trigger6M)),NA())</f>
        <v>1.4161268616507466E-2</v>
      </c>
      <c r="O387" s="52">
        <f>IFERROR(_xll.qlIndexFixing(ONIndex6M,I387,TRUE,_xll.ohTrigger(RecalcTrigger,Trigger6M)),NA())</f>
        <v>1.2355122864953216E-2</v>
      </c>
      <c r="P387" s="52">
        <f>IFERROR(_xll.qlIndexFixing(Index1Y,$H387,TRUE,_xll.ohTrigger(RecalcTrigger,Trigger1Y)),NA())</f>
        <v>1.7260835530363759E-2</v>
      </c>
      <c r="Q387" s="52">
        <f>IFERROR(_xll.qlIndexFixing(ONIndex1Y,I387,TRUE,_xll.ohTrigger(RecalcTrigger,Trigger1Y)),NA())</f>
        <v>1.4528123866330844E-2</v>
      </c>
    </row>
    <row r="388" spans="2:17" x14ac:dyDescent="0.2">
      <c r="B388" s="46" t="s">
        <v>20</v>
      </c>
      <c r="D388" s="49">
        <f>_xll.qlCalendarAdvance(LocalCalendar,$D387,B388,"f",FALSE)</f>
        <v>42816</v>
      </c>
      <c r="E388" s="49">
        <f>_xll.qlInterestRateIndexValueDate(IndexON,D388)</f>
        <v>42816</v>
      </c>
      <c r="F388" s="52">
        <f>IFERROR(_xll.qlIndexFixing(IndexON,D388,TRUE,_xll.ohTrigger(RecalcTrigger,TriggerON)),NA())</f>
        <v>9.9035922567569656E-3</v>
      </c>
      <c r="H388" s="49">
        <f>_xll.qlCalendarAdvance(IborCalendar,$H387,B388,"f",FALSE)</f>
        <v>42808</v>
      </c>
      <c r="I388" s="49">
        <f>_xll.qlInterestRateIndexValueDate(Index1M,$H388)</f>
        <v>42810</v>
      </c>
      <c r="J388" s="52">
        <f>IFERROR(_xll.qlIndexFixing(Index1M,$H388,TRUE,_xll.ohTrigger(RecalcTrigger,Trigger1M)),NA())</f>
        <v>1.0695719333651191E-2</v>
      </c>
      <c r="K388" s="52">
        <f>IFERROR(_xll.qlIndexFixing(ONIndex1M,I388,TRUE,_xll.ohTrigger(RecalcTrigger,Trigger1M)),NA())</f>
        <v>1.0438385283020324E-2</v>
      </c>
      <c r="L388" s="52">
        <f>IFERROR(_xll.qlIndexFixing(Index3M,H388,TRUE,_xll.ohTrigger(RecalcTrigger,Trigger3M)),NA())</f>
        <v>1.24734552282743E-2</v>
      </c>
      <c r="M388" s="52">
        <f>IFERROR(_xll.qlIndexFixing(ONIndex3M,I388,TRUE,_xll.ohTrigger(RecalcTrigger,Trigger3M)),NA())</f>
        <v>1.1705916791013848E-2</v>
      </c>
      <c r="N388" s="52">
        <f>IFERROR(_xll.qlIndexFixing(Index6M,$H388,TRUE,_xll.ohTrigger(RecalcTrigger,Trigger6M)),NA())</f>
        <v>1.4192144735296976E-2</v>
      </c>
      <c r="O388" s="52">
        <f>IFERROR(_xll.qlIndexFixing(ONIndex6M,I388,TRUE,_xll.ohTrigger(RecalcTrigger,Trigger6M)),NA())</f>
        <v>1.238415076767474E-2</v>
      </c>
      <c r="P388" s="52">
        <f>IFERROR(_xll.qlIndexFixing(Index1Y,$H388,TRUE,_xll.ohTrigger(RecalcTrigger,Trigger1Y)),NA())</f>
        <v>1.7271626633684485E-2</v>
      </c>
      <c r="Q388" s="52">
        <f>IFERROR(_xll.qlIndexFixing(ONIndex1Y,I388,TRUE,_xll.ohTrigger(RecalcTrigger,Trigger1Y)),NA())</f>
        <v>1.4510092124710994E-2</v>
      </c>
    </row>
    <row r="389" spans="2:17" x14ac:dyDescent="0.2">
      <c r="B389" s="46" t="s">
        <v>20</v>
      </c>
      <c r="D389" s="49">
        <f>_xll.qlCalendarAdvance(LocalCalendar,$D388,B389,"f",FALSE)</f>
        <v>42817</v>
      </c>
      <c r="E389" s="49">
        <f>_xll.qlInterestRateIndexValueDate(IndexON,D389)</f>
        <v>42817</v>
      </c>
      <c r="F389" s="52">
        <f>IFERROR(_xll.qlIndexFixing(IndexON,D389,TRUE,_xll.ohTrigger(RecalcTrigger,TriggerON)),NA())</f>
        <v>9.9227344635366421E-3</v>
      </c>
      <c r="H389" s="49">
        <f>_xll.qlCalendarAdvance(IborCalendar,$H388,B389,"f",FALSE)</f>
        <v>42809</v>
      </c>
      <c r="I389" s="49">
        <f>_xll.qlInterestRateIndexValueDate(Index1M,$H389)</f>
        <v>42811</v>
      </c>
      <c r="J389" s="52">
        <f>IFERROR(_xll.qlIndexFixing(Index1M,$H389,TRUE,_xll.ohTrigger(RecalcTrigger,Trigger1M)),NA())</f>
        <v>1.0703450670671855E-2</v>
      </c>
      <c r="K389" s="52">
        <f>IFERROR(_xll.qlIndexFixing(ONIndex1M,I389,TRUE,_xll.ohTrigger(RecalcTrigger,Trigger1M)),NA())</f>
        <v>1.0470462207790021E-2</v>
      </c>
      <c r="L389" s="52">
        <f>IFERROR(_xll.qlIndexFixing(Index3M,H389,TRUE,_xll.ohTrigger(RecalcTrigger,Trigger3M)),NA())</f>
        <v>1.2506537652657785E-2</v>
      </c>
      <c r="M389" s="52">
        <f>IFERROR(_xll.qlIndexFixing(ONIndex3M,I389,TRUE,_xll.ohTrigger(RecalcTrigger,Trigger3M)),NA())</f>
        <v>1.1739809468851448E-2</v>
      </c>
      <c r="N389" s="52">
        <f>IFERROR(_xll.qlIndexFixing(Index6M,$H389,TRUE,_xll.ohTrigger(RecalcTrigger,Trigger6M)),NA())</f>
        <v>1.4201429140552625E-2</v>
      </c>
      <c r="O389" s="52">
        <f>IFERROR(_xll.qlIndexFixing(ONIndex6M,I389,TRUE,_xll.ohTrigger(RecalcTrigger,Trigger6M)),NA())</f>
        <v>1.2441577410289284E-2</v>
      </c>
      <c r="P389" s="52">
        <f>IFERROR(_xll.qlIndexFixing(Index1Y,$H389,TRUE,_xll.ohTrigger(RecalcTrigger,Trigger1Y)),NA())</f>
        <v>1.7290419321901038E-2</v>
      </c>
      <c r="Q389" s="52">
        <f>IFERROR(_xll.qlIndexFixing(ONIndex1Y,I389,TRUE,_xll.ohTrigger(RecalcTrigger,Trigger1Y)),NA())</f>
        <v>1.4477203404883454E-2</v>
      </c>
    </row>
    <row r="390" spans="2:17" x14ac:dyDescent="0.2">
      <c r="B390" s="46" t="s">
        <v>20</v>
      </c>
      <c r="D390" s="49">
        <f>_xll.qlCalendarAdvance(LocalCalendar,$D389,B390,"f",FALSE)</f>
        <v>42818</v>
      </c>
      <c r="E390" s="49">
        <f>_xll.qlInterestRateIndexValueDate(IndexON,D390)</f>
        <v>42818</v>
      </c>
      <c r="F390" s="52">
        <f>IFERROR(_xll.qlIndexFixing(IndexON,D390,TRUE,_xll.ohTrigger(RecalcTrigger,TriggerON)),NA())</f>
        <v>9.9604418972454312E-3</v>
      </c>
      <c r="H390" s="49">
        <f>_xll.qlCalendarAdvance(IborCalendar,$H389,B390,"f",FALSE)</f>
        <v>42810</v>
      </c>
      <c r="I390" s="49">
        <f>_xll.qlInterestRateIndexValueDate(Index1M,$H390)</f>
        <v>42814</v>
      </c>
      <c r="J390" s="52">
        <f>IFERROR(_xll.qlIndexFixing(Index1M,$H390,TRUE,_xll.ohTrigger(RecalcTrigger,Trigger1M)),NA())</f>
        <v>1.0742558525193478E-2</v>
      </c>
      <c r="K390" s="52">
        <f>IFERROR(_xll.qlIndexFixing(ONIndex1M,I390,TRUE,_xll.ohTrigger(RecalcTrigger,Trigger1M)),NA())</f>
        <v>1.0501888588594355E-2</v>
      </c>
      <c r="L390" s="52">
        <f>IFERROR(_xll.qlIndexFixing(Index3M,H390,TRUE,_xll.ohTrigger(RecalcTrigger,Trigger3M)),NA())</f>
        <v>1.2538930592951305E-2</v>
      </c>
      <c r="M390" s="52">
        <f>IFERROR(_xll.qlIndexFixing(ONIndex3M,I390,TRUE,_xll.ohTrigger(RecalcTrigger,Trigger3M)),NA())</f>
        <v>1.1772781757937167E-2</v>
      </c>
      <c r="N390" s="52">
        <f>IFERROR(_xll.qlIndexFixing(Index6M,$H390,TRUE,_xll.ohTrigger(RecalcTrigger,Trigger6M)),NA())</f>
        <v>1.4243065214946792E-2</v>
      </c>
      <c r="O390" s="52">
        <f>IFERROR(_xll.qlIndexFixing(ONIndex6M,I390,TRUE,_xll.ohTrigger(RecalcTrigger,Trigger6M)),NA())</f>
        <v>1.2497085025779953E-2</v>
      </c>
      <c r="P390" s="52">
        <f>IFERROR(_xll.qlIndexFixing(Index1Y,$H390,TRUE,_xll.ohTrigger(RecalcTrigger,Trigger1Y)),NA())</f>
        <v>1.7315450327931019E-2</v>
      </c>
      <c r="Q390" s="52">
        <f>IFERROR(_xll.qlIndexFixing(ONIndex1Y,I390,TRUE,_xll.ohTrigger(RecalcTrigger,Trigger1Y)),NA())</f>
        <v>1.4445742987092558E-2</v>
      </c>
    </row>
    <row r="391" spans="2:17" x14ac:dyDescent="0.2">
      <c r="B391" s="46" t="s">
        <v>20</v>
      </c>
      <c r="D391" s="49">
        <f>_xll.qlCalendarAdvance(LocalCalendar,$D390,B391,"f",FALSE)</f>
        <v>42821</v>
      </c>
      <c r="E391" s="49">
        <f>_xll.qlInterestRateIndexValueDate(IndexON,D391)</f>
        <v>42821</v>
      </c>
      <c r="F391" s="52">
        <f>IFERROR(_xll.qlIndexFixing(IndexON,D391,TRUE,_xll.ohTrigger(RecalcTrigger,TriggerON)),NA())</f>
        <v>9.9967456365668284E-3</v>
      </c>
      <c r="H391" s="49">
        <f>_xll.qlCalendarAdvance(IborCalendar,$H390,B391,"f",FALSE)</f>
        <v>42811</v>
      </c>
      <c r="I391" s="49">
        <f>_xll.qlInterestRateIndexValueDate(Index1M,$H391)</f>
        <v>42815</v>
      </c>
      <c r="J391" s="52">
        <f>IFERROR(_xll.qlIndexFixing(Index1M,$H391,TRUE,_xll.ohTrigger(RecalcTrigger,Trigger1M)),NA())</f>
        <v>1.0758230423952853E-2</v>
      </c>
      <c r="K391" s="52">
        <f>IFERROR(_xll.qlIndexFixing(ONIndex1M,I391,TRUE,_xll.ohTrigger(RecalcTrigger,Trigger1M)),NA())</f>
        <v>1.0517733278634367E-2</v>
      </c>
      <c r="L391" s="52">
        <f>IFERROR(_xll.qlIndexFixing(Index3M,H391,TRUE,_xll.ohTrigger(RecalcTrigger,Trigger3M)),NA())</f>
        <v>1.2555276918284621E-2</v>
      </c>
      <c r="M391" s="52">
        <f>IFERROR(_xll.qlIndexFixing(ONIndex3M,I391,TRUE,_xll.ohTrigger(RecalcTrigger,Trigger3M)),NA())</f>
        <v>1.1789388579774851E-2</v>
      </c>
      <c r="N391" s="52">
        <f>IFERROR(_xll.qlIndexFixing(Index6M,$H391,TRUE,_xll.ohTrigger(RecalcTrigger,Trigger6M)),NA())</f>
        <v>1.4259116818662128E-2</v>
      </c>
      <c r="O391" s="52">
        <f>IFERROR(_xll.qlIndexFixing(ONIndex6M,I391,TRUE,_xll.ohTrigger(RecalcTrigger,Trigger6M)),NA())</f>
        <v>1.2524524251711355E-2</v>
      </c>
      <c r="P391" s="52">
        <f>IFERROR(_xll.qlIndexFixing(Index1Y,$H391,TRUE,_xll.ohTrigger(RecalcTrigger,Trigger1Y)),NA())</f>
        <v>1.7326560941632638E-2</v>
      </c>
      <c r="Q391" s="52">
        <f>IFERROR(_xll.qlIndexFixing(ONIndex1Y,I391,TRUE,_xll.ohTrigger(RecalcTrigger,Trigger1Y)),NA())</f>
        <v>1.4431600159383606E-2</v>
      </c>
    </row>
    <row r="392" spans="2:17" x14ac:dyDescent="0.2">
      <c r="B392" s="46" t="s">
        <v>20</v>
      </c>
      <c r="D392" s="49">
        <f>_xll.qlCalendarAdvance(LocalCalendar,$D391,B392,"f",FALSE)</f>
        <v>42822</v>
      </c>
      <c r="E392" s="49">
        <f>_xll.qlInterestRateIndexValueDate(IndexON,D392)</f>
        <v>42822</v>
      </c>
      <c r="F392" s="52">
        <f>IFERROR(_xll.qlIndexFixing(IndexON,D392,TRUE,_xll.ohTrigger(RecalcTrigger,TriggerON)),NA())</f>
        <v>1.0014609016062437E-2</v>
      </c>
      <c r="H392" s="49">
        <f>_xll.qlCalendarAdvance(IborCalendar,$H391,B392,"f",FALSE)</f>
        <v>42814</v>
      </c>
      <c r="I392" s="49">
        <f>_xll.qlInterestRateIndexValueDate(Index1M,$H392)</f>
        <v>42816</v>
      </c>
      <c r="J392" s="52">
        <f>IFERROR(_xll.qlIndexFixing(Index1M,$H392,TRUE,_xll.ohTrigger(RecalcTrigger,Trigger1M)),NA())</f>
        <v>1.0789793672639063E-2</v>
      </c>
      <c r="K392" s="52">
        <f>IFERROR(_xll.qlIndexFixing(ONIndex1M,I392,TRUE,_xll.ohTrigger(RecalcTrigger,Trigger1M)),NA())</f>
        <v>1.0533565514077026E-2</v>
      </c>
      <c r="L392" s="52">
        <f>IFERROR(_xll.qlIndexFixing(Index3M,H392,TRUE,_xll.ohTrigger(RecalcTrigger,Trigger3M)),NA())</f>
        <v>1.2571614233311523E-2</v>
      </c>
      <c r="M392" s="52">
        <f>IFERROR(_xll.qlIndexFixing(ONIndex3M,I392,TRUE,_xll.ohTrigger(RecalcTrigger,Trigger3M)),NA())</f>
        <v>1.1805982177710561E-2</v>
      </c>
      <c r="N392" s="52">
        <f>IFERROR(_xll.qlIndexFixing(Index6M,$H392,TRUE,_xll.ohTrigger(RecalcTrigger,Trigger6M)),NA())</f>
        <v>1.4275070005788239E-2</v>
      </c>
      <c r="O392" s="52">
        <f>IFERROR(_xll.qlIndexFixing(ONIndex6M,I392,TRUE,_xll.ohTrigger(RecalcTrigger,Trigger6M)),NA())</f>
        <v>1.2551645742204798E-2</v>
      </c>
      <c r="P392" s="52">
        <f>IFERROR(_xll.qlIndexFixing(Index1Y,$H392,TRUE,_xll.ohTrigger(RecalcTrigger,Trigger1Y)),NA())</f>
        <v>1.733772937907917E-2</v>
      </c>
      <c r="Q392" s="52">
        <f>IFERROR(_xll.qlIndexFixing(ONIndex1Y,I392,TRUE,_xll.ohTrigger(RecalcTrigger,Trigger1Y)),NA())</f>
        <v>1.4418235114153077E-2</v>
      </c>
    </row>
    <row r="393" spans="2:17" x14ac:dyDescent="0.2">
      <c r="B393" s="46" t="s">
        <v>20</v>
      </c>
      <c r="D393" s="49">
        <f>_xll.qlCalendarAdvance(LocalCalendar,$D392,B393,"f",FALSE)</f>
        <v>42823</v>
      </c>
      <c r="E393" s="49">
        <f>_xll.qlInterestRateIndexValueDate(IndexON,D393)</f>
        <v>42823</v>
      </c>
      <c r="F393" s="52">
        <f>IFERROR(_xll.qlIndexFixing(IndexON,D393,TRUE,_xll.ohTrigger(RecalcTrigger,TriggerON)),NA())</f>
        <v>1.0032216630069257E-2</v>
      </c>
      <c r="H393" s="49">
        <f>_xll.qlCalendarAdvance(IborCalendar,$H392,B393,"f",FALSE)</f>
        <v>42815</v>
      </c>
      <c r="I393" s="49">
        <f>_xll.qlInterestRateIndexValueDate(Index1M,$H393)</f>
        <v>42817</v>
      </c>
      <c r="J393" s="52">
        <f>IFERROR(_xll.qlIndexFixing(Index1M,$H393,TRUE,_xll.ohTrigger(RecalcTrigger,Trigger1M)),NA())</f>
        <v>1.0797484869222163E-2</v>
      </c>
      <c r="K393" s="52">
        <f>IFERROR(_xll.qlIndexFixing(ONIndex1M,I393,TRUE,_xll.ohTrigger(RecalcTrigger,Trigger1M)),NA())</f>
        <v>1.0549385295082203E-2</v>
      </c>
      <c r="L393" s="52">
        <f>IFERROR(_xll.qlIndexFixing(Index3M,H393,TRUE,_xll.ohTrigger(RecalcTrigger,Trigger3M)),NA())</f>
        <v>1.258794221022814E-2</v>
      </c>
      <c r="M393" s="52">
        <f>IFERROR(_xll.qlIndexFixing(ONIndex3M,I393,TRUE,_xll.ohTrigger(RecalcTrigger,Trigger3M)),NA())</f>
        <v>1.1822569192032617E-2</v>
      </c>
      <c r="N393" s="52">
        <f>IFERROR(_xll.qlIndexFixing(Index6M,$H393,TRUE,_xll.ohTrigger(RecalcTrigger,Trigger6M)),NA())</f>
        <v>1.4304741099975402E-2</v>
      </c>
      <c r="O393" s="52">
        <f>IFERROR(_xll.qlIndexFixing(ONIndex6M,I393,TRUE,_xll.ohTrigger(RecalcTrigger,Trigger6M)),NA())</f>
        <v>1.2578449497020472E-2</v>
      </c>
      <c r="P393" s="52">
        <f>IFERROR(_xll.qlIndexFixing(Index1Y,$H393,TRUE,_xll.ohTrigger(RecalcTrigger,Trigger1Y)),NA())</f>
        <v>1.7348953613976311E-2</v>
      </c>
      <c r="Q393" s="52">
        <f>IFERROR(_xll.qlIndexFixing(ONIndex1Y,I393,TRUE,_xll.ohTrigger(RecalcTrigger,Trigger1Y)),NA())</f>
        <v>1.4405647851321035E-2</v>
      </c>
    </row>
    <row r="394" spans="2:17" x14ac:dyDescent="0.2">
      <c r="B394" s="46" t="s">
        <v>20</v>
      </c>
      <c r="D394" s="49">
        <f>_xll.qlCalendarAdvance(LocalCalendar,$D393,B394,"f",FALSE)</f>
        <v>42824</v>
      </c>
      <c r="E394" s="49">
        <f>_xll.qlInterestRateIndexValueDate(IndexON,D394)</f>
        <v>42824</v>
      </c>
      <c r="F394" s="52">
        <f>IFERROR(_xll.qlIndexFixing(IndexON,D394,TRUE,_xll.ohTrigger(RecalcTrigger,TriggerON)),NA())</f>
        <v>1.0049568478427418E-2</v>
      </c>
      <c r="H394" s="49">
        <f>_xll.qlCalendarAdvance(IborCalendar,$H393,B394,"f",FALSE)</f>
        <v>42816</v>
      </c>
      <c r="I394" s="49">
        <f>_xll.qlInterestRateIndexValueDate(Index1M,$H394)</f>
        <v>42818</v>
      </c>
      <c r="J394" s="52">
        <f>IFERROR(_xll.qlIndexFixing(Index1M,$H394,TRUE,_xll.ohTrigger(RecalcTrigger,Trigger1M)),NA())</f>
        <v>1.0805171448189521E-2</v>
      </c>
      <c r="K394" s="52">
        <f>IFERROR(_xll.qlIndexFixing(ONIndex1M,I394,TRUE,_xll.ohTrigger(RecalcTrigger,Trigger1M)),NA())</f>
        <v>1.0581294336784453E-2</v>
      </c>
      <c r="L394" s="52">
        <f>IFERROR(_xll.qlIndexFixing(Index3M,H394,TRUE,_xll.ohTrigger(RecalcTrigger,Trigger3M)),NA())</f>
        <v>1.2620887947938175E-2</v>
      </c>
      <c r="M394" s="52">
        <f>IFERROR(_xll.qlIndexFixing(ONIndex3M,I394,TRUE,_xll.ohTrigger(RecalcTrigger,Trigger3M)),NA())</f>
        <v>1.1856111718149265E-2</v>
      </c>
      <c r="N394" s="52">
        <f>IFERROR(_xll.qlIndexFixing(Index6M,$H394,TRUE,_xll.ohTrigger(RecalcTrigger,Trigger6M)),NA())</f>
        <v>1.4313572287753916E-2</v>
      </c>
      <c r="O394" s="52">
        <f>IFERROR(_xll.qlIndexFixing(ONIndex6M,I394,TRUE,_xll.ohTrigger(RecalcTrigger,Trigger6M)),NA())</f>
        <v>1.2631441064447912E-2</v>
      </c>
      <c r="P394" s="52">
        <f>IFERROR(_xll.qlIndexFixing(Index1Y,$H394,TRUE,_xll.ohTrigger(RecalcTrigger,Trigger1Y)),NA())</f>
        <v>1.7368004923186731E-2</v>
      </c>
      <c r="Q394" s="52">
        <f>IFERROR(_xll.qlIndexFixing(ONIndex1Y,I394,TRUE,_xll.ohTrigger(RecalcTrigger,Trigger1Y)),NA())</f>
        <v>1.4383640586803637E-2</v>
      </c>
    </row>
    <row r="395" spans="2:17" x14ac:dyDescent="0.2">
      <c r="B395" s="46" t="s">
        <v>20</v>
      </c>
      <c r="D395" s="49">
        <f>_xll.qlCalendarAdvance(LocalCalendar,$D394,B395,"f",FALSE)</f>
        <v>42825</v>
      </c>
      <c r="E395" s="49">
        <f>_xll.qlInterestRateIndexValueDate(IndexON,D395)</f>
        <v>42825</v>
      </c>
      <c r="F395" s="52">
        <f>IFERROR(_xll.qlIndexFixing(IndexON,D395,TRUE,_xll.ohTrigger(RecalcTrigger,TriggerON)),NA())</f>
        <v>1.0083702056817856E-2</v>
      </c>
      <c r="H395" s="49">
        <f>_xll.qlCalendarAdvance(IborCalendar,$H394,B395,"f",FALSE)</f>
        <v>42817</v>
      </c>
      <c r="I395" s="49">
        <f>_xll.qlInterestRateIndexValueDate(Index1M,$H395)</f>
        <v>42821</v>
      </c>
      <c r="J395" s="52">
        <f>IFERROR(_xll.qlIndexFixing(Index1M,$H395,TRUE,_xll.ohTrigger(RecalcTrigger,Trigger1M)),NA())</f>
        <v>1.0852000463314524E-2</v>
      </c>
      <c r="K395" s="52">
        <f>IFERROR(_xll.qlIndexFixing(ONIndex1M,I395,TRUE,_xll.ohTrigger(RecalcTrigger,Trigger1M)),NA())</f>
        <v>1.0612539873209315E-2</v>
      </c>
      <c r="L395" s="52">
        <f>IFERROR(_xll.qlIndexFixing(Index3M,H395,TRUE,_xll.ohTrigger(RecalcTrigger,Trigger3M)),NA())</f>
        <v>1.2653152732399826E-2</v>
      </c>
      <c r="M395" s="52">
        <f>IFERROR(_xll.qlIndexFixing(ONIndex3M,I395,TRUE,_xll.ohTrigger(RecalcTrigger,Trigger3M)),NA())</f>
        <v>1.1888851412145129E-2</v>
      </c>
      <c r="N395" s="52">
        <f>IFERROR(_xll.qlIndexFixing(Index6M,$H395,TRUE,_xll.ohTrigger(RecalcTrigger,Trigger6M)),NA())</f>
        <v>1.4353422031229426E-2</v>
      </c>
      <c r="O395" s="52">
        <f>IFERROR(_xll.qlIndexFixing(ONIndex6M,I395,TRUE,_xll.ohTrigger(RecalcTrigger,Trigger6M)),NA())</f>
        <v>1.2682487158306444E-2</v>
      </c>
      <c r="P395" s="52">
        <f>IFERROR(_xll.qlIndexFixing(Index1Y,$H395,TRUE,_xll.ohTrigger(RecalcTrigger,Trigger1Y)),NA())</f>
        <v>1.7394367999317741E-2</v>
      </c>
      <c r="Q395" s="52">
        <f>IFERROR(_xll.qlIndexFixing(ONIndex1Y,I395,TRUE,_xll.ohTrigger(RecalcTrigger,Trigger1Y)),NA())</f>
        <v>1.4363076622299076E-2</v>
      </c>
    </row>
    <row r="396" spans="2:17" x14ac:dyDescent="0.2">
      <c r="B396" s="46" t="s">
        <v>20</v>
      </c>
      <c r="D396" s="49">
        <f>_xll.qlCalendarAdvance(LocalCalendar,$D395,B396,"f",FALSE)</f>
        <v>42828</v>
      </c>
      <c r="E396" s="49">
        <f>_xll.qlInterestRateIndexValueDate(IndexON,D396)</f>
        <v>42828</v>
      </c>
      <c r="F396" s="52">
        <f>IFERROR(_xll.qlIndexFixing(IndexON,D396,TRUE,_xll.ohTrigger(RecalcTrigger,TriggerON)),NA())</f>
        <v>1.0116418215053713E-2</v>
      </c>
      <c r="H396" s="49">
        <f>_xll.qlCalendarAdvance(IborCalendar,$H395,B396,"f",FALSE)</f>
        <v>42818</v>
      </c>
      <c r="I396" s="49">
        <f>_xll.qlInterestRateIndexValueDate(Index1M,$H396)</f>
        <v>42822</v>
      </c>
      <c r="J396" s="52">
        <f>IFERROR(_xll.qlIndexFixing(Index1M,$H396,TRUE,_xll.ohTrigger(RecalcTrigger,Trigger1M)),NA())</f>
        <v>1.0867585243874791E-2</v>
      </c>
      <c r="K396" s="52">
        <f>IFERROR(_xll.qlIndexFixing(ONIndex1M,I396,TRUE,_xll.ohTrigger(RecalcTrigger,Trigger1M)),NA())</f>
        <v>1.0628297381387597E-2</v>
      </c>
      <c r="L396" s="52">
        <f>IFERROR(_xll.qlIndexFixing(Index3M,H396,TRUE,_xll.ohTrigger(RecalcTrigger,Trigger3M)),NA())</f>
        <v>1.2669428015411552E-2</v>
      </c>
      <c r="M396" s="52">
        <f>IFERROR(_xll.qlIndexFixing(ONIndex3M,I396,TRUE,_xll.ohTrigger(RecalcTrigger,Trigger3M)),NA())</f>
        <v>1.1905405507839362E-2</v>
      </c>
      <c r="N396" s="52">
        <f>IFERROR(_xll.qlIndexFixing(Index6M,$H396,TRUE,_xll.ohTrigger(RecalcTrigger,Trigger6M)),NA())</f>
        <v>1.4368822122996458E-2</v>
      </c>
      <c r="O396" s="52">
        <f>IFERROR(_xll.qlIndexFixing(ONIndex6M,I396,TRUE,_xll.ohTrigger(RecalcTrigger,Trigger6M)),NA())</f>
        <v>1.2707702233853979E-2</v>
      </c>
      <c r="P396" s="52">
        <f>IFERROR(_xll.qlIndexFixing(Index1Y,$H396,TRUE,_xll.ohTrigger(RecalcTrigger,Trigger1Y)),NA())</f>
        <v>1.7405840824172267E-2</v>
      </c>
      <c r="Q396" s="52">
        <f>IFERROR(_xll.qlIndexFixing(ONIndex1Y,I396,TRUE,_xll.ohTrigger(RecalcTrigger,Trigger1Y)),NA())</f>
        <v>1.4354378270340362E-2</v>
      </c>
    </row>
    <row r="397" spans="2:17" x14ac:dyDescent="0.2">
      <c r="B397" s="46" t="s">
        <v>20</v>
      </c>
      <c r="D397" s="49">
        <f>_xll.qlCalendarAdvance(LocalCalendar,$D396,B397,"f",FALSE)</f>
        <v>42829</v>
      </c>
      <c r="E397" s="49">
        <f>_xll.qlInterestRateIndexValueDate(IndexON,D397)</f>
        <v>42829</v>
      </c>
      <c r="F397" s="52">
        <f>IFERROR(_xll.qlIndexFixing(IndexON,D397,TRUE,_xll.ohTrigger(RecalcTrigger,TriggerON)),NA())</f>
        <v>1.0132491234768892E-2</v>
      </c>
      <c r="H397" s="49">
        <f>_xll.qlCalendarAdvance(IborCalendar,$H396,B397,"f",FALSE)</f>
        <v>42821</v>
      </c>
      <c r="I397" s="49">
        <f>_xll.qlInterestRateIndexValueDate(Index1M,$H397)</f>
        <v>42823</v>
      </c>
      <c r="J397" s="52">
        <f>IFERROR(_xll.qlIndexFixing(Index1M,$H397,TRUE,_xll.ohTrigger(RecalcTrigger,Trigger1M)),NA())</f>
        <v>1.0875240435707312E-2</v>
      </c>
      <c r="K397" s="52">
        <f>IFERROR(_xll.qlIndexFixing(ONIndex1M,I397,TRUE,_xll.ohTrigger(RecalcTrigger,Trigger1M)),NA())</f>
        <v>1.0644042434968526E-2</v>
      </c>
      <c r="L397" s="52">
        <f>IFERROR(_xll.qlIndexFixing(Index3M,H397,TRUE,_xll.ohTrigger(RecalcTrigger,Trigger3M)),NA())</f>
        <v>1.2685691558926076E-2</v>
      </c>
      <c r="M397" s="52">
        <f>IFERROR(_xll.qlIndexFixing(ONIndex3M,I397,TRUE,_xll.ohTrigger(RecalcTrigger,Trigger3M)),NA())</f>
        <v>1.1921953019999876E-2</v>
      </c>
      <c r="N397" s="52">
        <f>IFERROR(_xll.qlIndexFixing(Index6M,$H397,TRUE,_xll.ohTrigger(RecalcTrigger,Trigger6M)),NA())</f>
        <v>1.4384136266883807E-2</v>
      </c>
      <c r="O397" s="52">
        <f>IFERROR(_xll.qlIndexFixing(ONIndex6M,I397,TRUE,_xll.ohTrigger(RecalcTrigger,Trigger6M)),NA())</f>
        <v>1.2732599573324066E-2</v>
      </c>
      <c r="P397" s="52">
        <f>IFERROR(_xll.qlIndexFixing(Index1Y,$H397,TRUE,_xll.ohTrigger(RecalcTrigger,Trigger1Y)),NA())</f>
        <v>1.7417357286968711E-2</v>
      </c>
      <c r="Q397" s="52">
        <f>IFERROR(_xll.qlIndexFixing(ONIndex1Y,I397,TRUE,_xll.ohTrigger(RecalcTrigger,Trigger1Y)),NA())</f>
        <v>1.4346457700380455E-2</v>
      </c>
    </row>
    <row r="398" spans="2:17" x14ac:dyDescent="0.2">
      <c r="B398" s="46" t="s">
        <v>20</v>
      </c>
      <c r="D398" s="49">
        <f>_xll.qlCalendarAdvance(LocalCalendar,$D397,B398,"f",FALSE)</f>
        <v>42830</v>
      </c>
      <c r="E398" s="49">
        <f>_xll.qlInterestRateIndexValueDate(IndexON,D398)</f>
        <v>42830</v>
      </c>
      <c r="F398" s="52">
        <f>IFERROR(_xll.qlIndexFixing(IndexON,D398,TRUE,_xll.ohTrigger(RecalcTrigger,TriggerON)),NA())</f>
        <v>1.0148308488755475E-2</v>
      </c>
      <c r="H398" s="49">
        <f>_xll.qlCalendarAdvance(IborCalendar,$H397,B398,"f",FALSE)</f>
        <v>42822</v>
      </c>
      <c r="I398" s="49">
        <f>_xll.qlInterestRateIndexValueDate(Index1M,$H398)</f>
        <v>42824</v>
      </c>
      <c r="J398" s="52">
        <f>IFERROR(_xll.qlIndexFixing(Index1M,$H398,TRUE,_xll.ohTrigger(RecalcTrigger,Trigger1M)),NA())</f>
        <v>1.0882891008467264E-2</v>
      </c>
      <c r="K398" s="52">
        <f>IFERROR(_xll.qlIndexFixing(ONIndex1M,I398,TRUE,_xll.ohTrigger(RecalcTrigger,Trigger1M)),NA())</f>
        <v>1.0659775033952101E-2</v>
      </c>
      <c r="L398" s="52">
        <f>IFERROR(_xll.qlIndexFixing(Index3M,H398,TRUE,_xll.ohTrigger(RecalcTrigger,Trigger3M)),NA())</f>
        <v>1.2701942962688789E-2</v>
      </c>
      <c r="M398" s="52">
        <f>IFERROR(_xll.qlIndexFixing(ONIndex3M,I398,TRUE,_xll.ohTrigger(RecalcTrigger,Trigger3M)),NA())</f>
        <v>1.1938493948226991E-2</v>
      </c>
      <c r="N398" s="52">
        <f>IFERROR(_xll.qlIndexFixing(Index6M,$H398,TRUE,_xll.ohTrigger(RecalcTrigger,Trigger6M)),NA())</f>
        <v>1.4392652013461632E-2</v>
      </c>
      <c r="O398" s="52">
        <f>IFERROR(_xll.qlIndexFixing(ONIndex6M,I398,TRUE,_xll.ohTrigger(RecalcTrigger,Trigger6M)),NA())</f>
        <v>1.2757179176716704E-2</v>
      </c>
      <c r="P398" s="52">
        <f>IFERROR(_xll.qlIndexFixing(Index1Y,$H398,TRUE,_xll.ohTrigger(RecalcTrigger,Trigger1Y)),NA())</f>
        <v>1.7425099411929091E-2</v>
      </c>
      <c r="Q398" s="52">
        <f>IFERROR(_xll.qlIndexFixing(ONIndex1Y,I398,TRUE,_xll.ohTrigger(RecalcTrigger,Trigger1Y)),NA())</f>
        <v>1.4339314912339418E-2</v>
      </c>
    </row>
    <row r="399" spans="2:17" x14ac:dyDescent="0.2">
      <c r="B399" s="46" t="s">
        <v>20</v>
      </c>
      <c r="D399" s="49">
        <f>_xll.qlCalendarAdvance(LocalCalendar,$D398,B399,"f",FALSE)</f>
        <v>42831</v>
      </c>
      <c r="E399" s="49">
        <f>_xll.qlInterestRateIndexValueDate(IndexON,D399)</f>
        <v>42831</v>
      </c>
      <c r="F399" s="52">
        <f>IFERROR(_xll.qlIndexFixing(IndexON,D399,TRUE,_xll.ohTrigger(RecalcTrigger,TriggerON)),NA())</f>
        <v>1.0163869976933526E-2</v>
      </c>
      <c r="H399" s="49">
        <f>_xll.qlCalendarAdvance(IborCalendar,$H398,B399,"f",FALSE)</f>
        <v>42823</v>
      </c>
      <c r="I399" s="49">
        <f>_xll.qlInterestRateIndexValueDate(Index1M,$H399)</f>
        <v>42825</v>
      </c>
      <c r="J399" s="52">
        <f>IFERROR(_xll.qlIndexFixing(Index1M,$H399,TRUE,_xll.ohTrigger(RecalcTrigger,Trigger1M)),NA())</f>
        <v>1.0890536962032522E-2</v>
      </c>
      <c r="K399" s="52">
        <f>IFERROR(_xll.qlIndexFixing(ONIndex1M,I399,TRUE,_xll.ohTrigger(RecalcTrigger,Trigger1M)),NA())</f>
        <v>1.0691516224587971E-2</v>
      </c>
      <c r="L399" s="52">
        <f>IFERROR(_xll.qlIndexFixing(Index3M,H399,TRUE,_xll.ohTrigger(RecalcTrigger,Trigger3M)),NA())</f>
        <v>1.2709911020086577E-2</v>
      </c>
      <c r="M399" s="52">
        <f>IFERROR(_xll.qlIndexFixing(ONIndex3M,I399,TRUE,_xll.ohTrigger(RecalcTrigger,Trigger3M)),NA())</f>
        <v>1.1971951969327321E-2</v>
      </c>
      <c r="N399" s="52">
        <f>IFERROR(_xll.qlIndexFixing(Index6M,$H399,TRUE,_xll.ohTrigger(RecalcTrigger,Trigger6M)),NA())</f>
        <v>1.4401127800817039E-2</v>
      </c>
      <c r="O399" s="52">
        <f>IFERROR(_xll.qlIndexFixing(ONIndex6M,I399,TRUE,_xll.ohTrigger(RecalcTrigger,Trigger6M)),NA())</f>
        <v>1.2805734754275377E-2</v>
      </c>
      <c r="P399" s="52">
        <f>IFERROR(_xll.qlIndexFixing(Index1Y,$H399,TRUE,_xll.ohTrigger(RecalcTrigger,Trigger1Y)),NA())</f>
        <v>1.7432905818101335E-2</v>
      </c>
      <c r="Q399" s="52">
        <f>IFERROR(_xll.qlIndexFixing(ONIndex1Y,I399,TRUE,_xll.ohTrigger(RecalcTrigger,Trigger1Y)),NA())</f>
        <v>1.432819217422221E-2</v>
      </c>
    </row>
    <row r="400" spans="2:17" x14ac:dyDescent="0.2">
      <c r="B400" s="46" t="s">
        <v>20</v>
      </c>
      <c r="D400" s="49">
        <f>_xll.qlCalendarAdvance(LocalCalendar,$D399,B400,"f",FALSE)</f>
        <v>42832</v>
      </c>
      <c r="E400" s="49">
        <f>_xll.qlInterestRateIndexValueDate(IndexON,D400)</f>
        <v>42832</v>
      </c>
      <c r="F400" s="52">
        <f>IFERROR(_xll.qlIndexFixing(IndexON,D400,TRUE,_xll.ohTrigger(RecalcTrigger,TriggerON)),NA())</f>
        <v>1.0194429070695676E-2</v>
      </c>
      <c r="H400" s="49">
        <f>_xll.qlCalendarAdvance(IborCalendar,$H399,B400,"f",FALSE)</f>
        <v>42824</v>
      </c>
      <c r="I400" s="49">
        <f>_xll.qlInterestRateIndexValueDate(Index1M,$H400)</f>
        <v>42828</v>
      </c>
      <c r="J400" s="52">
        <f>IFERROR(_xll.qlIndexFixing(Index1M,$H400,TRUE,_xll.ohTrigger(RecalcTrigger,Trigger1M)),NA())</f>
        <v>1.0952944183660662E-2</v>
      </c>
      <c r="K400" s="52">
        <f>IFERROR(_xll.qlIndexFixing(ONIndex1M,I400,TRUE,_xll.ohTrigger(RecalcTrigger,Trigger1M)),NA())</f>
        <v>1.0722580884472421E-2</v>
      </c>
      <c r="L400" s="52">
        <f>IFERROR(_xll.qlIndexFixing(Index3M,H400,TRUE,_xll.ohTrigger(RecalcTrigger,Trigger3M)),NA())</f>
        <v>1.2758575064063514E-2</v>
      </c>
      <c r="M400" s="52">
        <f>IFERROR(_xll.qlIndexFixing(ONIndex3M,I400,TRUE,_xll.ohTrigger(RecalcTrigger,Trigger3M)),NA())</f>
        <v>1.2004591824679167E-2</v>
      </c>
      <c r="N400" s="52">
        <f>IFERROR(_xll.qlIndexFixing(Index6M,$H400,TRUE,_xll.ohTrigger(RecalcTrigger,Trigger6M)),NA())</f>
        <v>1.4452882132653617E-2</v>
      </c>
      <c r="O400" s="52">
        <f>IFERROR(_xll.qlIndexFixing(ONIndex6M,I400,TRUE,_xll.ohTrigger(RecalcTrigger,Trigger6M)),NA())</f>
        <v>1.2852320227834113E-2</v>
      </c>
      <c r="P400" s="52">
        <f>IFERROR(_xll.qlIndexFixing(Index1Y,$H400,TRUE,_xll.ohTrigger(RecalcTrigger,Trigger1Y)),NA())</f>
        <v>1.7475523226022041E-2</v>
      </c>
      <c r="Q400" s="52">
        <f>IFERROR(_xll.qlIndexFixing(ONIndex1Y,I400,TRUE,_xll.ohTrigger(RecalcTrigger,Trigger1Y)),NA())</f>
        <v>1.4318521578564614E-2</v>
      </c>
    </row>
    <row r="401" spans="2:17" x14ac:dyDescent="0.2">
      <c r="B401" s="46" t="s">
        <v>20</v>
      </c>
      <c r="D401" s="49">
        <f>_xll.qlCalendarAdvance(LocalCalendar,$D400,B401,"f",FALSE)</f>
        <v>42835</v>
      </c>
      <c r="E401" s="49">
        <f>_xll.qlInterestRateIndexValueDate(IndexON,D401)</f>
        <v>42835</v>
      </c>
      <c r="F401" s="52">
        <f>IFERROR(_xll.qlIndexFixing(IndexON,D401,TRUE,_xll.ohTrigger(RecalcTrigger,TriggerON)),NA())</f>
        <v>1.0223558270121558E-2</v>
      </c>
      <c r="H401" s="49">
        <f>_xll.qlCalendarAdvance(IborCalendar,$H400,B401,"f",FALSE)</f>
        <v>42825</v>
      </c>
      <c r="I401" s="49">
        <f>_xll.qlInterestRateIndexValueDate(Index1M,$H401)</f>
        <v>42829</v>
      </c>
      <c r="J401" s="52">
        <f>IFERROR(_xll.qlIndexFixing(Index1M,$H401,TRUE,_xll.ohTrigger(RecalcTrigger,Trigger1M)),NA())</f>
        <v>1.0968447594778219E-2</v>
      </c>
      <c r="K401" s="52">
        <f>IFERROR(_xll.qlIndexFixing(ONIndex1M,I401,TRUE,_xll.ohTrigger(RecalcTrigger,Trigger1M)),NA())</f>
        <v>1.0738251210709038E-2</v>
      </c>
      <c r="L401" s="52">
        <f>IFERROR(_xll.qlIndexFixing(Index3M,H401,TRUE,_xll.ohTrigger(RecalcTrigger,Trigger3M)),NA())</f>
        <v>1.2783003875874095E-2</v>
      </c>
      <c r="M401" s="52">
        <f>IFERROR(_xll.qlIndexFixing(ONIndex3M,I401,TRUE,_xll.ohTrigger(RecalcTrigger,Trigger3M)),NA())</f>
        <v>1.2021099834518267E-2</v>
      </c>
      <c r="N401" s="52">
        <f>IFERROR(_xll.qlIndexFixing(Index6M,$H401,TRUE,_xll.ohTrigger(RecalcTrigger,Trigger6M)),NA())</f>
        <v>1.446774590666064E-2</v>
      </c>
      <c r="O401" s="52">
        <f>IFERROR(_xll.qlIndexFixing(ONIndex6M,I401,TRUE,_xll.ohTrigger(RecalcTrigger,Trigger6M)),NA())</f>
        <v>1.2875311149640467E-2</v>
      </c>
      <c r="P401" s="52">
        <f>IFERROR(_xll.qlIndexFixing(Index1Y,$H401,TRUE,_xll.ohTrigger(RecalcTrigger,Trigger1Y)),NA())</f>
        <v>1.7487258948784286E-2</v>
      </c>
      <c r="Q401" s="52">
        <f>IFERROR(_xll.qlIndexFixing(ONIndex1Y,I401,TRUE,_xll.ohTrigger(RecalcTrigger,Trigger1Y)),NA())</f>
        <v>1.4315267699558376E-2</v>
      </c>
    </row>
    <row r="402" spans="2:17" x14ac:dyDescent="0.2">
      <c r="B402" s="46" t="s">
        <v>20</v>
      </c>
      <c r="D402" s="49">
        <f>_xll.qlCalendarAdvance(LocalCalendar,$D401,B402,"f",FALSE)</f>
        <v>42836</v>
      </c>
      <c r="E402" s="49">
        <f>_xll.qlInterestRateIndexValueDate(IndexON,D402)</f>
        <v>42836</v>
      </c>
      <c r="F402" s="52">
        <f>IFERROR(_xll.qlIndexFixing(IndexON,D402,TRUE,_xll.ohTrigger(RecalcTrigger,TriggerON)),NA())</f>
        <v>1.0237840928537523E-2</v>
      </c>
      <c r="H402" s="49">
        <f>_xll.qlCalendarAdvance(IborCalendar,$H401,B402,"f",FALSE)</f>
        <v>42828</v>
      </c>
      <c r="I402" s="49">
        <f>_xll.qlInterestRateIndexValueDate(Index1M,$H402)</f>
        <v>42830</v>
      </c>
      <c r="J402" s="52">
        <f>IFERROR(_xll.qlIndexFixing(Index1M,$H402,TRUE,_xll.ohTrigger(RecalcTrigger,Trigger1M)),NA())</f>
        <v>1.0983938559625095E-2</v>
      </c>
      <c r="K402" s="52">
        <f>IFERROR(_xll.qlIndexFixing(ONIndex1M,I402,TRUE,_xll.ohTrigger(RecalcTrigger,Trigger1M)),NA())</f>
        <v>1.0753909082348301E-2</v>
      </c>
      <c r="L402" s="52">
        <f>IFERROR(_xll.qlIndexFixing(Index3M,H402,TRUE,_xll.ohTrigger(RecalcTrigger,Trigger3M)),NA())</f>
        <v>1.2790949333093488E-2</v>
      </c>
      <c r="M402" s="52">
        <f>IFERROR(_xll.qlIndexFixing(ONIndex3M,I402,TRUE,_xll.ohTrigger(RecalcTrigger,Trigger3M)),NA())</f>
        <v>1.2037601260503905E-2</v>
      </c>
      <c r="N402" s="52">
        <f>IFERROR(_xll.qlIndexFixing(Index6M,$H402,TRUE,_xll.ohTrigger(RecalcTrigger,Trigger6M)),NA())</f>
        <v>1.4482535761392589E-2</v>
      </c>
      <c r="O402" s="52">
        <f>IFERROR(_xll.qlIndexFixing(ONIndex6M,I402,TRUE,_xll.ohTrigger(RecalcTrigger,Trigger6M)),NA())</f>
        <v>1.2897984334969692E-2</v>
      </c>
      <c r="P402" s="52">
        <f>IFERROR(_xll.qlIndexFixing(Index1Y,$H402,TRUE,_xll.ohTrigger(RecalcTrigger,Trigger1Y)),NA())</f>
        <v>1.7499024119419927E-2</v>
      </c>
      <c r="Q402" s="52">
        <f>IFERROR(_xll.qlIndexFixing(ONIndex1Y,I402,TRUE,_xll.ohTrigger(RecalcTrigger,Trigger1Y)),NA())</f>
        <v>1.4312791602231201E-2</v>
      </c>
    </row>
    <row r="403" spans="2:17" x14ac:dyDescent="0.2">
      <c r="B403" s="46" t="s">
        <v>20</v>
      </c>
      <c r="D403" s="49">
        <f>_xll.qlCalendarAdvance(LocalCalendar,$D402,B403,"f",FALSE)</f>
        <v>42837</v>
      </c>
      <c r="E403" s="49">
        <f>_xll.qlInterestRateIndexValueDate(IndexON,D403)</f>
        <v>42837</v>
      </c>
      <c r="F403" s="52">
        <f>IFERROR(_xll.qlIndexFixing(IndexON,D403,TRUE,_xll.ohTrigger(RecalcTrigger,TriggerON)),NA())</f>
        <v>1.0251867820825211E-2</v>
      </c>
      <c r="H403" s="49">
        <f>_xll.qlCalendarAdvance(IborCalendar,$H402,B403,"f",FALSE)</f>
        <v>42829</v>
      </c>
      <c r="I403" s="49">
        <f>_xll.qlInterestRateIndexValueDate(Index1M,$H403)</f>
        <v>42831</v>
      </c>
      <c r="J403" s="52">
        <f>IFERROR(_xll.qlIndexFixing(Index1M,$H403,TRUE,_xll.ohTrigger(RecalcTrigger,Trigger1M)),NA())</f>
        <v>1.1015155662144893E-2</v>
      </c>
      <c r="K403" s="52">
        <f>IFERROR(_xll.qlIndexFixing(ONIndex1M,I403,TRUE,_xll.ohTrigger(RecalcTrigger,Trigger1M)),NA())</f>
        <v>1.076955449939021E-2</v>
      </c>
      <c r="L403" s="52">
        <f>IFERROR(_xll.qlIndexFixing(Index3M,H403,TRUE,_xll.ohTrigger(RecalcTrigger,Trigger3M)),NA())</f>
        <v>1.2807114725515075E-2</v>
      </c>
      <c r="M403" s="52">
        <f>IFERROR(_xll.qlIndexFixing(ONIndex3M,I403,TRUE,_xll.ohTrigger(RecalcTrigger,Trigger3M)),NA())</f>
        <v>1.2054096102955825E-2</v>
      </c>
      <c r="N403" s="52">
        <f>IFERROR(_xll.qlIndexFixing(Index6M,$H403,TRUE,_xll.ohTrigger(RecalcTrigger,Trigger6M)),NA())</f>
        <v>1.4497253488480353E-2</v>
      </c>
      <c r="O403" s="52">
        <f>IFERROR(_xll.qlIndexFixing(ONIndex6M,I403,TRUE,_xll.ohTrigger(RecalcTrigger,Trigger6M)),NA())</f>
        <v>1.2920339783821788E-2</v>
      </c>
      <c r="P403" s="52">
        <f>IFERROR(_xll.qlIndexFixing(Index1Y,$H403,TRUE,_xll.ohTrigger(RecalcTrigger,Trigger1Y)),NA())</f>
        <v>1.7510816710411967E-2</v>
      </c>
      <c r="Q403" s="52">
        <f>IFERROR(_xll.qlIndexFixing(ONIndex1Y,I403,TRUE,_xll.ohTrigger(RecalcTrigger,Trigger1Y)),NA())</f>
        <v>1.4311093286663024E-2</v>
      </c>
    </row>
    <row r="404" spans="2:17" x14ac:dyDescent="0.2">
      <c r="B404" s="46" t="s">
        <v>20</v>
      </c>
      <c r="D404" s="49">
        <f>_xll.qlCalendarAdvance(LocalCalendar,$D403,B404,"f",FALSE)</f>
        <v>42838</v>
      </c>
      <c r="E404" s="49">
        <f>_xll.qlInterestRateIndexValueDate(IndexON,D404)</f>
        <v>42838</v>
      </c>
      <c r="F404" s="52">
        <f>IFERROR(_xll.qlIndexFixing(IndexON,D404,TRUE,_xll.ohTrigger(RecalcTrigger,TriggerON)),NA())</f>
        <v>1.0265638947064559E-2</v>
      </c>
      <c r="H404" s="49">
        <f>_xll.qlCalendarAdvance(IborCalendar,$H403,B404,"f",FALSE)</f>
        <v>42830</v>
      </c>
      <c r="I404" s="49">
        <f>_xll.qlInterestRateIndexValueDate(Index1M,$H404)</f>
        <v>42832</v>
      </c>
      <c r="J404" s="52">
        <f>IFERROR(_xll.qlIndexFixing(Index1M,$H404,TRUE,_xll.ohTrigger(RecalcTrigger,Trigger1M)),NA())</f>
        <v>1.1022748530045361E-2</v>
      </c>
      <c r="K404" s="52">
        <f>IFERROR(_xll.qlIndexFixing(ONIndex1M,I404,TRUE,_xll.ohTrigger(RecalcTrigger,Trigger1M)),NA())</f>
        <v>1.0801127869495275E-2</v>
      </c>
      <c r="L404" s="52">
        <f>IFERROR(_xll.qlIndexFixing(Index3M,H404,TRUE,_xll.ohTrigger(RecalcTrigger,Trigger3M)),NA())</f>
        <v>1.2823265083633188E-2</v>
      </c>
      <c r="M404" s="52">
        <f>IFERROR(_xll.qlIndexFixing(ONIndex3M,I404,TRUE,_xll.ohTrigger(RecalcTrigger,Trigger3M)),NA())</f>
        <v>1.2087469671637763E-2</v>
      </c>
      <c r="N404" s="52">
        <f>IFERROR(_xll.qlIndexFixing(Index6M,$H404,TRUE,_xll.ohTrigger(RecalcTrigger,Trigger6M)),NA())</f>
        <v>1.4531325143447354E-2</v>
      </c>
      <c r="O404" s="52">
        <f>IFERROR(_xll.qlIndexFixing(ONIndex6M,I404,TRUE,_xll.ohTrigger(RecalcTrigger,Trigger6M)),NA())</f>
        <v>1.296445841187932E-2</v>
      </c>
      <c r="P404" s="52">
        <f>IFERROR(_xll.qlIndexFixing(Index1Y,$H404,TRUE,_xll.ohTrigger(RecalcTrigger,Trigger1Y)),NA())</f>
        <v>1.753009147756103E-2</v>
      </c>
      <c r="Q404" s="52">
        <f>IFERROR(_xll.qlIndexFixing(ONIndex1Y,I404,TRUE,_xll.ohTrigger(RecalcTrigger,Trigger1Y)),NA())</f>
        <v>1.4310858114301439E-2</v>
      </c>
    </row>
    <row r="405" spans="2:17" x14ac:dyDescent="0.2">
      <c r="B405" s="46" t="s">
        <v>20</v>
      </c>
      <c r="D405" s="49">
        <f>_xll.qlCalendarAdvance(LocalCalendar,$D404,B405,"f",FALSE)</f>
        <v>42839</v>
      </c>
      <c r="E405" s="49">
        <f>_xll.qlInterestRateIndexValueDate(IndexON,D405)</f>
        <v>42839</v>
      </c>
      <c r="F405" s="52">
        <f>IFERROR(_xll.qlIndexFixing(IndexON,D405,TRUE,_xll.ohTrigger(RecalcTrigger,TriggerON)),NA())</f>
        <v>1.0292622904133353E-2</v>
      </c>
      <c r="H405" s="49">
        <f>_xll.qlCalendarAdvance(IborCalendar,$H404,B405,"f",FALSE)</f>
        <v>42831</v>
      </c>
      <c r="I405" s="49">
        <f>_xll.qlInterestRateIndexValueDate(Index1M,$H405)</f>
        <v>42835</v>
      </c>
      <c r="J405" s="52">
        <f>IFERROR(_xll.qlIndexFixing(Index1M,$H405,TRUE,_xll.ohTrigger(RecalcTrigger,Trigger1M)),NA())</f>
        <v>1.1061206688131264E-2</v>
      </c>
      <c r="K405" s="52">
        <f>IFERROR(_xll.qlIndexFixing(ONIndex1M,I405,TRUE,_xll.ohTrigger(RecalcTrigger,Trigger1M)),NA())</f>
        <v>1.0832011621824122E-2</v>
      </c>
      <c r="L405" s="52">
        <f>IFERROR(_xll.qlIndexFixing(Index3M,H405,TRUE,_xll.ohTrigger(RecalcTrigger,Trigger3M)),NA())</f>
        <v>1.2871621905256196E-2</v>
      </c>
      <c r="M405" s="52">
        <f>IFERROR(_xll.qlIndexFixing(ONIndex3M,I405,TRUE,_xll.ohTrigger(RecalcTrigger,Trigger3M)),NA())</f>
        <v>1.212000963542792E-2</v>
      </c>
      <c r="N405" s="52">
        <f>IFERROR(_xll.qlIndexFixing(Index6M,$H405,TRUE,_xll.ohTrigger(RecalcTrigger,Trigger6M)),NA())</f>
        <v>1.4555438955117531E-2</v>
      </c>
      <c r="O405" s="52">
        <f>IFERROR(_xll.qlIndexFixing(ONIndex6M,I405,TRUE,_xll.ohTrigger(RecalcTrigger,Trigger6M)),NA())</f>
        <v>1.3006624476332718E-2</v>
      </c>
      <c r="P405" s="52">
        <f>IFERROR(_xll.qlIndexFixing(Index1Y,$H405,TRUE,_xll.ohTrigger(RecalcTrigger,Trigger1Y)),NA())</f>
        <v>1.755822072434109E-2</v>
      </c>
      <c r="Q405" s="52">
        <f>IFERROR(_xll.qlIndexFixing(ONIndex1Y,I405,TRUE,_xll.ohTrigger(RecalcTrigger,Trigger1Y)),NA())</f>
        <v>1.4312077841500681E-2</v>
      </c>
    </row>
    <row r="406" spans="2:17" x14ac:dyDescent="0.2">
      <c r="B406" s="46" t="s">
        <v>20</v>
      </c>
      <c r="D406" s="49">
        <f>_xll.qlCalendarAdvance(LocalCalendar,$D405,B406,"f",FALSE)</f>
        <v>42842</v>
      </c>
      <c r="E406" s="49">
        <f>_xll.qlInterestRateIndexValueDate(IndexON,D406)</f>
        <v>42842</v>
      </c>
      <c r="F406" s="52">
        <f>IFERROR(_xll.qlIndexFixing(IndexON,D406,TRUE,_xll.ohTrigger(RecalcTrigger,TriggerON)),NA())</f>
        <v>1.0318165790739187E-2</v>
      </c>
      <c r="H406" s="49">
        <f>_xll.qlCalendarAdvance(IborCalendar,$H405,B406,"f",FALSE)</f>
        <v>42832</v>
      </c>
      <c r="I406" s="49">
        <f>_xll.qlInterestRateIndexValueDate(Index1M,$H406)</f>
        <v>42836</v>
      </c>
      <c r="J406" s="52">
        <f>IFERROR(_xll.qlIndexFixing(Index1M,$H406,TRUE,_xll.ohTrigger(RecalcTrigger,Trigger1M)),NA())</f>
        <v>1.1076622974349526E-2</v>
      </c>
      <c r="K406" s="52">
        <f>IFERROR(_xll.qlIndexFixing(ONIndex1M,I406,TRUE,_xll.ohTrigger(RecalcTrigger,Trigger1M)),NA())</f>
        <v>1.0847594766039137E-2</v>
      </c>
      <c r="L406" s="52">
        <f>IFERROR(_xll.qlIndexFixing(Index3M,H406,TRUE,_xll.ohTrigger(RecalcTrigger,Trigger3M)),NA())</f>
        <v>1.2887708079215663E-2</v>
      </c>
      <c r="M406" s="52">
        <f>IFERROR(_xll.qlIndexFixing(ONIndex3M,I406,TRUE,_xll.ohTrigger(RecalcTrigger,Trigger3M)),NA())</f>
        <v>1.213647155917208E-2</v>
      </c>
      <c r="N406" s="52">
        <f>IFERROR(_xll.qlIndexFixing(Index6M,$H406,TRUE,_xll.ohTrigger(RecalcTrigger,Trigger6M)),NA())</f>
        <v>1.4569822698912252E-2</v>
      </c>
      <c r="O406" s="52">
        <f>IFERROR(_xll.qlIndexFixing(ONIndex6M,I406,TRUE,_xll.ohTrigger(RecalcTrigger,Trigger6M)),NA())</f>
        <v>1.3027632825632907E-2</v>
      </c>
      <c r="P406" s="52">
        <f>IFERROR(_xll.qlIndexFixing(Index1Y,$H406,TRUE,_xll.ohTrigger(RecalcTrigger,Trigger1Y)),NA())</f>
        <v>1.7570120001089908E-2</v>
      </c>
      <c r="Q406" s="52">
        <f>IFERROR(_xll.qlIndexFixing(ONIndex1Y,I406,TRUE,_xll.ohTrigger(RecalcTrigger,Trigger1Y)),NA())</f>
        <v>1.4314268434487687E-2</v>
      </c>
    </row>
    <row r="407" spans="2:17" x14ac:dyDescent="0.2">
      <c r="B407" s="46" t="s">
        <v>20</v>
      </c>
      <c r="D407" s="49">
        <f>_xll.qlCalendarAdvance(LocalCalendar,$D406,B407,"f",FALSE)</f>
        <v>42843</v>
      </c>
      <c r="E407" s="49">
        <f>_xll.qlInterestRateIndexValueDate(IndexON,D407)</f>
        <v>42843</v>
      </c>
      <c r="F407" s="52">
        <f>IFERROR(_xll.qlIndexFixing(IndexON,D407,TRUE,_xll.ohTrigger(RecalcTrigger,TriggerON)),NA())</f>
        <v>1.033065808617728E-2</v>
      </c>
      <c r="H407" s="49">
        <f>_xll.qlCalendarAdvance(IborCalendar,$H406,B407,"f",FALSE)</f>
        <v>42835</v>
      </c>
      <c r="I407" s="49">
        <f>_xll.qlInterestRateIndexValueDate(Index1M,$H407)</f>
        <v>42837</v>
      </c>
      <c r="J407" s="52">
        <f>IFERROR(_xll.qlIndexFixing(Index1M,$H407,TRUE,_xll.ohTrigger(RecalcTrigger,Trigger1M)),NA())</f>
        <v>1.1092026813958711E-2</v>
      </c>
      <c r="K407" s="52">
        <f>IFERROR(_xll.qlIndexFixing(ONIndex1M,I407,TRUE,_xll.ohTrigger(RecalcTrigger,Trigger1M)),NA())</f>
        <v>1.0863165455576862E-2</v>
      </c>
      <c r="L407" s="52">
        <f>IFERROR(_xll.qlIndexFixing(Index3M,H407,TRUE,_xll.ohTrigger(RecalcTrigger,Trigger3M)),NA())</f>
        <v>1.2903777195367654E-2</v>
      </c>
      <c r="M407" s="52">
        <f>IFERROR(_xll.qlIndexFixing(ONIndex3M,I407,TRUE,_xll.ohTrigger(RecalcTrigger,Trigger3M)),NA())</f>
        <v>1.2152926899302585E-2</v>
      </c>
      <c r="N407" s="52">
        <f>IFERROR(_xll.qlIndexFixing(Index6M,$H407,TRUE,_xll.ohTrigger(RecalcTrigger,Trigger6M)),NA())</f>
        <v>1.4584143736233518E-2</v>
      </c>
      <c r="O407" s="52">
        <f>IFERROR(_xll.qlIndexFixing(ONIndex6M,I407,TRUE,_xll.ohTrigger(RecalcTrigger,Trigger6M)),NA())</f>
        <v>1.3048565022328873E-2</v>
      </c>
      <c r="P407" s="52">
        <f>IFERROR(_xll.qlIndexFixing(Index1Y,$H407,TRUE,_xll.ohTrigger(RecalcTrigger,Trigger1Y)),NA())</f>
        <v>1.7582034531124481E-2</v>
      </c>
      <c r="Q407" s="52">
        <f>IFERROR(_xll.qlIndexFixing(ONIndex1Y,I407,TRUE,_xll.ohTrigger(RecalcTrigger,Trigger1Y)),NA())</f>
        <v>1.4317236809073819E-2</v>
      </c>
    </row>
    <row r="408" spans="2:17" x14ac:dyDescent="0.2">
      <c r="B408" s="46" t="s">
        <v>20</v>
      </c>
      <c r="D408" s="49">
        <f>_xll.qlCalendarAdvance(LocalCalendar,$D407,B408,"f",FALSE)</f>
        <v>42844</v>
      </c>
      <c r="E408" s="49">
        <f>_xll.qlInterestRateIndexValueDate(IndexON,D408)</f>
        <v>42844</v>
      </c>
      <c r="F408" s="52">
        <f>IFERROR(_xll.qlIndexFixing(IndexON,D408,TRUE,_xll.ohTrigger(RecalcTrigger,TriggerON)),NA())</f>
        <v>1.0342894615407161E-2</v>
      </c>
      <c r="H408" s="49">
        <f>_xll.qlCalendarAdvance(IborCalendar,$H407,B408,"f",FALSE)</f>
        <v>42836</v>
      </c>
      <c r="I408" s="49">
        <f>_xll.qlInterestRateIndexValueDate(Index1M,$H408)</f>
        <v>42838</v>
      </c>
      <c r="J408" s="52">
        <f>IFERROR(_xll.qlIndexFixing(Index1M,$H408,TRUE,_xll.ohTrigger(RecalcTrigger,Trigger1M)),NA())</f>
        <v>1.1123076297535617E-2</v>
      </c>
      <c r="K408" s="52">
        <f>IFERROR(_xll.qlIndexFixing(ONIndex1M,I408,TRUE,_xll.ohTrigger(RecalcTrigger,Trigger1M)),NA())</f>
        <v>1.0910451603454163E-2</v>
      </c>
      <c r="L408" s="52">
        <f>IFERROR(_xll.qlIndexFixing(Index3M,H408,TRUE,_xll.ohTrigger(RecalcTrigger,Trigger3M)),NA())</f>
        <v>1.2919828848990641E-2</v>
      </c>
      <c r="M408" s="52">
        <f>IFERROR(_xll.qlIndexFixing(ONIndex3M,I408,TRUE,_xll.ohTrigger(RecalcTrigger,Trigger3M)),NA())</f>
        <v>1.2203074054323082E-2</v>
      </c>
      <c r="N408" s="52">
        <f>IFERROR(_xll.qlIndexFixing(Index6M,$H408,TRUE,_xll.ohTrigger(RecalcTrigger,Trigger6M)),NA())</f>
        <v>1.459840252921832E-2</v>
      </c>
      <c r="O408" s="52">
        <f>IFERROR(_xll.qlIndexFixing(ONIndex6M,I408,TRUE,_xll.ohTrigger(RecalcTrigger,Trigger6M)),NA())</f>
        <v>1.31117835425556E-2</v>
      </c>
      <c r="P408" s="52">
        <f>IFERROR(_xll.qlIndexFixing(Index1Y,$H408,TRUE,_xll.ohTrigger(RecalcTrigger,Trigger1Y)),NA())</f>
        <v>1.7593962286267296E-2</v>
      </c>
      <c r="Q408" s="52">
        <f>IFERROR(_xll.qlIndexFixing(ONIndex1Y,I408,TRUE,_xll.ohTrigger(RecalcTrigger,Trigger1Y)),NA())</f>
        <v>1.4332727530707245E-2</v>
      </c>
    </row>
    <row r="409" spans="2:17" x14ac:dyDescent="0.2">
      <c r="B409" s="46" t="s">
        <v>20</v>
      </c>
      <c r="D409" s="49">
        <f>_xll.qlCalendarAdvance(LocalCalendar,$D408,B409,"f",FALSE)</f>
        <v>42845</v>
      </c>
      <c r="E409" s="49">
        <f>_xll.qlInterestRateIndexValueDate(IndexON,D409)</f>
        <v>42845</v>
      </c>
      <c r="F409" s="52">
        <f>IFERROR(_xll.qlIndexFixing(IndexON,D409,TRUE,_xll.ohTrigger(RecalcTrigger,TriggerON)),NA())</f>
        <v>1.0354875378348893E-2</v>
      </c>
      <c r="H409" s="49">
        <f>_xll.qlCalendarAdvance(IborCalendar,$H408,B409,"f",FALSE)</f>
        <v>42837</v>
      </c>
      <c r="I409" s="49">
        <f>_xll.qlInterestRateIndexValueDate(Index1M,$H409)</f>
        <v>42843</v>
      </c>
      <c r="J409" s="52">
        <f>IFERROR(_xll.qlIndexFixing(Index1M,$H409,TRUE,_xll.ohTrigger(RecalcTrigger,Trigger1M)),NA())</f>
        <v>1.1184188470195977E-2</v>
      </c>
      <c r="K409" s="52">
        <f>IFERROR(_xll.qlIndexFixing(ONIndex1M,I409,TRUE,_xll.ohTrigger(RecalcTrigger,Trigger1M)),NA())</f>
        <v>1.0956328046818342E-2</v>
      </c>
      <c r="L409" s="52">
        <f>IFERROR(_xll.qlIndexFixing(Index3M,H409,TRUE,_xll.ohTrigger(RecalcTrigger,Trigger3M)),NA())</f>
        <v>1.2999811013531287E-2</v>
      </c>
      <c r="M409" s="52">
        <f>IFERROR(_xll.qlIndexFixing(ONIndex3M,I409,TRUE,_xll.ohTrigger(RecalcTrigger,Trigger3M)),NA())</f>
        <v>1.2251520681800798E-2</v>
      </c>
      <c r="N409" s="52">
        <f>IFERROR(_xll.qlIndexFixing(Index6M,$H409,TRUE,_xll.ohTrigger(RecalcTrigger,Trigger6M)),NA())</f>
        <v>1.4668779005223401E-2</v>
      </c>
      <c r="O409" s="52">
        <f>IFERROR(_xll.qlIndexFixing(ONIndex6M,I409,TRUE,_xll.ohTrigger(RecalcTrigger,Trigger6M)),NA())</f>
        <v>1.3172558995098171E-2</v>
      </c>
      <c r="P409" s="52">
        <f>IFERROR(_xll.qlIndexFixing(Index1Y,$H409,TRUE,_xll.ohTrigger(RecalcTrigger,Trigger1Y)),NA())</f>
        <v>1.7653728445674224E-2</v>
      </c>
      <c r="Q409" s="52">
        <f>IFERROR(_xll.qlIndexFixing(ONIndex1Y,I409,TRUE,_xll.ohTrigger(RecalcTrigger,Trigger1Y)),NA())</f>
        <v>1.4351380474808551E-2</v>
      </c>
    </row>
    <row r="410" spans="2:17" x14ac:dyDescent="0.2">
      <c r="B410" s="46" t="s">
        <v>20</v>
      </c>
      <c r="D410" s="49">
        <f>_xll.qlCalendarAdvance(LocalCalendar,$D409,B410,"f",FALSE)</f>
        <v>42846</v>
      </c>
      <c r="E410" s="49">
        <f>_xll.qlInterestRateIndexValueDate(IndexON,D410)</f>
        <v>42846</v>
      </c>
      <c r="F410" s="52">
        <f>IFERROR(_xll.qlIndexFixing(IndexON,D410,TRUE,_xll.ohTrigger(RecalcTrigger,TriggerON)),NA())</f>
        <v>1.0378283526355503E-2</v>
      </c>
      <c r="H410" s="49">
        <f>_xll.qlCalendarAdvance(IborCalendar,$H409,B410,"f",FALSE)</f>
        <v>42838</v>
      </c>
      <c r="I410" s="49">
        <f>_xll.qlInterestRateIndexValueDate(Index1M,$H410)</f>
        <v>42844</v>
      </c>
      <c r="J410" s="52">
        <f>IFERROR(_xll.qlIndexFixing(Index1M,$H410,TRUE,_xll.ohTrigger(RecalcTrigger,Trigger1M)),NA())</f>
        <v>1.1199505182220015E-2</v>
      </c>
      <c r="K410" s="52">
        <f>IFERROR(_xll.qlIndexFixing(ONIndex1M,I410,TRUE,_xll.ohTrigger(RecalcTrigger,Trigger1M)),NA())</f>
        <v>1.0971811554334465E-2</v>
      </c>
      <c r="L410" s="52">
        <f>IFERROR(_xll.qlIndexFixing(Index3M,H410,TRUE,_xll.ohTrigger(RecalcTrigger,Trigger3M)),NA())</f>
        <v>1.3015749392506592E-2</v>
      </c>
      <c r="M410" s="52">
        <f>IFERROR(_xll.qlIndexFixing(ONIndex3M,I410,TRUE,_xll.ohTrigger(RecalcTrigger,Trigger3M)),NA())</f>
        <v>1.2267929935756428E-2</v>
      </c>
      <c r="N410" s="52">
        <f>IFERROR(_xll.qlIndexFixing(Index6M,$H410,TRUE,_xll.ohTrigger(RecalcTrigger,Trigger6M)),NA())</f>
        <v>1.4682674038131281E-2</v>
      </c>
      <c r="O410" s="52">
        <f>IFERROR(_xll.qlIndexFixing(ONIndex6M,I410,TRUE,_xll.ohTrigger(RecalcTrigger,Trigger6M)),NA())</f>
        <v>1.3192958122605347E-2</v>
      </c>
      <c r="P410" s="52">
        <f>IFERROR(_xll.qlIndexFixing(Index1Y,$H410,TRUE,_xll.ohTrigger(RecalcTrigger,Trigger1Y)),NA())</f>
        <v>1.7665692954359057E-2</v>
      </c>
      <c r="Q410" s="52">
        <f>IFERROR(_xll.qlIndexFixing(ONIndex1Y,I410,TRUE,_xll.ohTrigger(RecalcTrigger,Trigger1Y)),NA())</f>
        <v>1.4359793322427095E-2</v>
      </c>
    </row>
    <row r="411" spans="2:17" x14ac:dyDescent="0.2">
      <c r="B411" s="46" t="s">
        <v>20</v>
      </c>
      <c r="D411" s="49">
        <f>_xll.qlCalendarAdvance(LocalCalendar,$D410,B411,"f",FALSE)</f>
        <v>42849</v>
      </c>
      <c r="E411" s="49">
        <f>_xll.qlInterestRateIndexValueDate(IndexON,D411)</f>
        <v>42849</v>
      </c>
      <c r="F411" s="52">
        <f>IFERROR(_xll.qlIndexFixing(IndexON,D411,TRUE,_xll.ohTrigger(RecalcTrigger,TriggerON)),NA())</f>
        <v>1.0400240766834656E-2</v>
      </c>
      <c r="H411" s="49">
        <f>_xll.qlCalendarAdvance(IborCalendar,$H410,B411,"f",FALSE)</f>
        <v>42843</v>
      </c>
      <c r="I411" s="49">
        <f>_xll.qlInterestRateIndexValueDate(Index1M,$H411)</f>
        <v>42845</v>
      </c>
      <c r="J411" s="52">
        <f>IFERROR(_xll.qlIndexFixing(Index1M,$H411,TRUE,_xll.ohTrigger(RecalcTrigger,Trigger1M)),NA())</f>
        <v>1.1230387068774661E-2</v>
      </c>
      <c r="K411" s="52">
        <f>IFERROR(_xll.qlIndexFixing(ONIndex1M,I411,TRUE,_xll.ohTrigger(RecalcTrigger,Trigger1M)),NA())</f>
        <v>1.0987282607173299E-2</v>
      </c>
      <c r="L411" s="52">
        <f>IFERROR(_xll.qlIndexFixing(Index3M,H411,TRUE,_xll.ohTrigger(RecalcTrigger,Trigger3M)),NA())</f>
        <v>1.303166747573703E-2</v>
      </c>
      <c r="M411" s="52">
        <f>IFERROR(_xll.qlIndexFixing(ONIndex3M,I411,TRUE,_xll.ohTrigger(RecalcTrigger,Trigger3M)),NA())</f>
        <v>1.2284332606178339E-2</v>
      </c>
      <c r="N411" s="52">
        <f>IFERROR(_xll.qlIndexFixing(Index6M,$H411,TRUE,_xll.ohTrigger(RecalcTrigger,Trigger6M)),NA())</f>
        <v>1.469651006219108E-2</v>
      </c>
      <c r="O411" s="52">
        <f>IFERROR(_xll.qlIndexFixing(ONIndex6M,I411,TRUE,_xll.ohTrigger(RecalcTrigger,Trigger6M)),NA())</f>
        <v>1.3213281097268492E-2</v>
      </c>
      <c r="P411" s="52">
        <f>IFERROR(_xll.qlIndexFixing(Index1Y,$H411,TRUE,_xll.ohTrigger(RecalcTrigger,Trigger1Y)),NA())</f>
        <v>1.7677656488216221E-2</v>
      </c>
      <c r="Q411" s="52">
        <f>IFERROR(_xll.qlIndexFixing(ONIndex1Y,I411,TRUE,_xll.ohTrigger(RecalcTrigger,Trigger1Y)),NA())</f>
        <v>1.4368983951964509E-2</v>
      </c>
    </row>
    <row r="412" spans="2:17" x14ac:dyDescent="0.2">
      <c r="B412" s="46" t="s">
        <v>20</v>
      </c>
      <c r="D412" s="49">
        <f>_xll.qlCalendarAdvance(LocalCalendar,$D411,B412,"f",FALSE)</f>
        <v>42850</v>
      </c>
      <c r="E412" s="49">
        <f>_xll.qlInterestRateIndexValueDate(IndexON,D412)</f>
        <v>42850</v>
      </c>
      <c r="F412" s="52">
        <f>IFERROR(_xll.qlIndexFixing(IndexON,D412,TRUE,_xll.ohTrigger(RecalcTrigger,TriggerON)),NA())</f>
        <v>1.0410942698095837E-2</v>
      </c>
      <c r="H412" s="49">
        <f>_xll.qlCalendarAdvance(IborCalendar,$H411,B412,"f",FALSE)</f>
        <v>42844</v>
      </c>
      <c r="I412" s="49">
        <f>_xll.qlInterestRateIndexValueDate(Index1M,$H412)</f>
        <v>42846</v>
      </c>
      <c r="J412" s="52">
        <f>IFERROR(_xll.qlIndexFixing(Index1M,$H412,TRUE,_xll.ohTrigger(RecalcTrigger,Trigger1M)),NA())</f>
        <v>1.1237886165315823E-2</v>
      </c>
      <c r="K412" s="52">
        <f>IFERROR(_xll.qlIndexFixing(ONIndex1M,I412,TRUE,_xll.ohTrigger(RecalcTrigger,Trigger1M)),NA())</f>
        <v>1.101852042401319E-2</v>
      </c>
      <c r="L412" s="52">
        <f>IFERROR(_xll.qlIndexFixing(Index3M,H412,TRUE,_xll.ohTrigger(RecalcTrigger,Trigger3M)),NA())</f>
        <v>1.3047564858451002E-2</v>
      </c>
      <c r="M412" s="52">
        <f>IFERROR(_xll.qlIndexFixing(ONIndex3M,I412,TRUE,_xll.ohTrigger(RecalcTrigger,Trigger3M)),NA())</f>
        <v>1.2317537425978742E-2</v>
      </c>
      <c r="N412" s="52">
        <f>IFERROR(_xll.qlIndexFixing(Index6M,$H412,TRUE,_xll.ohTrigger(RecalcTrigger,Trigger6M)),NA())</f>
        <v>1.4722592017412462E-2</v>
      </c>
      <c r="O412" s="52">
        <f>IFERROR(_xll.qlIndexFixing(ONIndex6M,I412,TRUE,_xll.ohTrigger(RecalcTrigger,Trigger6M)),NA())</f>
        <v>1.3254161153595234E-2</v>
      </c>
      <c r="P412" s="52">
        <f>IFERROR(_xll.qlIndexFixing(Index1Y,$H412,TRUE,_xll.ohTrigger(RecalcTrigger,Trigger1Y)),NA())</f>
        <v>1.7696787615385744E-2</v>
      </c>
      <c r="Q412" s="52">
        <f>IFERROR(_xll.qlIndexFixing(ONIndex1Y,I412,TRUE,_xll.ohTrigger(RecalcTrigger,Trigger1Y)),NA())</f>
        <v>1.4390533022625718E-2</v>
      </c>
    </row>
    <row r="413" spans="2:17" x14ac:dyDescent="0.2">
      <c r="B413" s="46" t="s">
        <v>20</v>
      </c>
      <c r="D413" s="49">
        <f>_xll.qlCalendarAdvance(LocalCalendar,$D412,B413,"f",FALSE)</f>
        <v>42851</v>
      </c>
      <c r="E413" s="49">
        <f>_xll.qlInterestRateIndexValueDate(IndexON,D413)</f>
        <v>42851</v>
      </c>
      <c r="F413" s="52">
        <f>IFERROR(_xll.qlIndexFixing(IndexON,D413,TRUE,_xll.ohTrigger(RecalcTrigger,TriggerON)),NA())</f>
        <v>1.0421388862908998E-2</v>
      </c>
      <c r="H413" s="49">
        <f>_xll.qlCalendarAdvance(IborCalendar,$H412,B413,"f",FALSE)</f>
        <v>42845</v>
      </c>
      <c r="I413" s="49">
        <f>_xll.qlInterestRateIndexValueDate(Index1M,$H413)</f>
        <v>42849</v>
      </c>
      <c r="J413" s="52">
        <f>IFERROR(_xll.qlIndexFixing(Index1M,$H413,TRUE,_xll.ohTrigger(RecalcTrigger,Trigger1M)),NA())</f>
        <v>1.1275902036548047E-2</v>
      </c>
      <c r="K413" s="52">
        <f>IFERROR(_xll.qlIndexFixing(ONIndex1M,I413,TRUE,_xll.ohTrigger(RecalcTrigger,Trigger1M)),NA())</f>
        <v>1.1049042272714971E-2</v>
      </c>
      <c r="L413" s="52">
        <f>IFERROR(_xll.qlIndexFixing(Index3M,H413,TRUE,_xll.ohTrigger(RecalcTrigger,Trigger3M)),NA())</f>
        <v>1.3095128755705208E-2</v>
      </c>
      <c r="M413" s="52">
        <f>IFERROR(_xll.qlIndexFixing(ONIndex3M,I413,TRUE,_xll.ohTrigger(RecalcTrigger,Trigger3M)),NA())</f>
        <v>1.234987745013072E-2</v>
      </c>
      <c r="N413" s="52">
        <f>IFERROR(_xll.qlIndexFixing(Index6M,$H413,TRUE,_xll.ohTrigger(RecalcTrigger,Trigger6M)),NA())</f>
        <v>1.4751273315959762E-2</v>
      </c>
      <c r="O413" s="52">
        <f>IFERROR(_xll.qlIndexFixing(ONIndex6M,I413,TRUE,_xll.ohTrigger(RecalcTrigger,Trigger6M)),NA())</f>
        <v>1.3293811467880445E-2</v>
      </c>
      <c r="P413" s="52">
        <f>IFERROR(_xll.qlIndexFixing(Index1Y,$H413,TRUE,_xll.ohTrigger(RecalcTrigger,Trigger1Y)),NA())</f>
        <v>1.7725460294941691E-2</v>
      </c>
      <c r="Q413" s="52">
        <f>IFERROR(_xll.qlIndexFixing(ONIndex1Y,I413,TRUE,_xll.ohTrigger(RecalcTrigger,Trigger1Y)),NA())</f>
        <v>1.4413524291780888E-2</v>
      </c>
    </row>
    <row r="414" spans="2:17" x14ac:dyDescent="0.2">
      <c r="B414" s="46" t="s">
        <v>20</v>
      </c>
      <c r="D414" s="49">
        <f>_xll.qlCalendarAdvance(LocalCalendar,$D413,B414,"f",FALSE)</f>
        <v>42852</v>
      </c>
      <c r="E414" s="49">
        <f>_xll.qlInterestRateIndexValueDate(IndexON,D414)</f>
        <v>42852</v>
      </c>
      <c r="F414" s="52">
        <f>IFERROR(_xll.qlIndexFixing(IndexON,D414,TRUE,_xll.ohTrigger(RecalcTrigger,TriggerON)),NA())</f>
        <v>1.0431579261274138E-2</v>
      </c>
      <c r="H414" s="49">
        <f>_xll.qlCalendarAdvance(IborCalendar,$H413,B414,"f",FALSE)</f>
        <v>42846</v>
      </c>
      <c r="I414" s="49">
        <f>_xll.qlInterestRateIndexValueDate(Index1M,$H414)</f>
        <v>42850</v>
      </c>
      <c r="J414" s="52">
        <f>IFERROR(_xll.qlIndexFixing(Index1M,$H414,TRUE,_xll.ohTrigger(RecalcTrigger,Trigger1M)),NA())</f>
        <v>1.1291144065922687E-2</v>
      </c>
      <c r="K414" s="52">
        <f>IFERROR(_xll.qlIndexFixing(ONIndex1M,I414,TRUE,_xll.ohTrigger(RecalcTrigger,Trigger1M)),NA())</f>
        <v>1.1064451052487101E-2</v>
      </c>
      <c r="L414" s="52">
        <f>IFERROR(_xll.qlIndexFixing(Index3M,H414,TRUE,_xll.ohTrigger(RecalcTrigger,Trigger3M)),NA())</f>
        <v>1.3110939288531898E-2</v>
      </c>
      <c r="M414" s="52">
        <f>IFERROR(_xll.qlIndexFixing(ONIndex3M,I414,TRUE,_xll.ohTrigger(RecalcTrigger,Trigger3M)),NA())</f>
        <v>1.2366247201844871E-2</v>
      </c>
      <c r="N414" s="52">
        <f>IFERROR(_xll.qlIndexFixing(Index6M,$H414,TRUE,_xll.ohTrigger(RecalcTrigger,Trigger6M)),NA())</f>
        <v>1.4764821230442272E-2</v>
      </c>
      <c r="O414" s="52">
        <f>IFERROR(_xll.qlIndexFixing(ONIndex6M,I414,TRUE,_xll.ohTrigger(RecalcTrigger,Trigger6M)),NA())</f>
        <v>1.3313753678403373E-2</v>
      </c>
      <c r="P414" s="52">
        <f>IFERROR(_xll.qlIndexFixing(Index1Y,$H414,TRUE,_xll.ohTrigger(RecalcTrigger,Trigger1Y)),NA())</f>
        <v>1.7737388518496884E-2</v>
      </c>
      <c r="Q414" s="52">
        <f>IFERROR(_xll.qlIndexFixing(ONIndex1Y,I414,TRUE,_xll.ohTrigger(RecalcTrigger,Trigger1Y)),NA())</f>
        <v>1.4426603832431439E-2</v>
      </c>
    </row>
    <row r="415" spans="2:17" x14ac:dyDescent="0.2">
      <c r="B415" s="46" t="s">
        <v>20</v>
      </c>
      <c r="D415" s="49">
        <f>_xll.qlCalendarAdvance(LocalCalendar,$D414,B415,"f",FALSE)</f>
        <v>42853</v>
      </c>
      <c r="E415" s="49">
        <f>_xll.qlInterestRateIndexValueDate(IndexON,D415)</f>
        <v>42853</v>
      </c>
      <c r="F415" s="52">
        <f>IFERROR(_xll.qlIndexFixing(IndexON,D415,TRUE,_xll.ohTrigger(RecalcTrigger,TriggerON)),NA())</f>
        <v>1.0451410910583547E-2</v>
      </c>
      <c r="H415" s="49">
        <f>_xll.qlCalendarAdvance(IborCalendar,$H414,B415,"f",FALSE)</f>
        <v>42849</v>
      </c>
      <c r="I415" s="49">
        <f>_xll.qlInterestRateIndexValueDate(Index1M,$H415)</f>
        <v>42851</v>
      </c>
      <c r="J415" s="52">
        <f>IFERROR(_xll.qlIndexFixing(Index1M,$H415,TRUE,_xll.ohTrigger(RecalcTrigger,Trigger1M)),NA())</f>
        <v>1.1306373648024781E-2</v>
      </c>
      <c r="K415" s="52">
        <f>IFERROR(_xll.qlIndexFixing(ONIndex1M,I415,TRUE,_xll.ohTrigger(RecalcTrigger,Trigger1M)),NA())</f>
        <v>1.107984737782175E-2</v>
      </c>
      <c r="L415" s="52">
        <f>IFERROR(_xll.qlIndexFixing(Index3M,H415,TRUE,_xll.ohTrigger(RecalcTrigger,Trigger3M)),NA())</f>
        <v>1.3126727096899792E-2</v>
      </c>
      <c r="M415" s="52">
        <f>IFERROR(_xll.qlIndexFixing(ONIndex3M,I415,TRUE,_xll.ohTrigger(RecalcTrigger,Trigger3M)),NA())</f>
        <v>1.2382610369785496E-2</v>
      </c>
      <c r="N415" s="52">
        <f>IFERROR(_xll.qlIndexFixing(Index6M,$H415,TRUE,_xll.ohTrigger(RecalcTrigger,Trigger6M)),NA())</f>
        <v>1.4778312910067575E-2</v>
      </c>
      <c r="O415" s="52">
        <f>IFERROR(_xll.qlIndexFixing(ONIndex6M,I415,TRUE,_xll.ohTrigger(RecalcTrigger,Trigger6M)),NA())</f>
        <v>1.3333619736162206E-2</v>
      </c>
      <c r="P415" s="52">
        <f>IFERROR(_xll.qlIndexFixing(Index1Y,$H415,TRUE,_xll.ohTrigger(RecalcTrigger,Trigger1Y)),NA())</f>
        <v>1.7749303592084386E-2</v>
      </c>
      <c r="Q415" s="52">
        <f>IFERROR(_xll.qlIndexFixing(ONIndex1Y,I415,TRUE,_xll.ohTrigger(RecalcTrigger,Trigger1Y)),NA())</f>
        <v>1.4440461155560413E-2</v>
      </c>
    </row>
    <row r="416" spans="2:17" x14ac:dyDescent="0.2">
      <c r="B416" s="46" t="s">
        <v>20</v>
      </c>
      <c r="D416" s="49">
        <f>_xll.qlCalendarAdvance(LocalCalendar,$D415,B416,"f",FALSE)</f>
        <v>42856</v>
      </c>
      <c r="E416" s="49">
        <f>_xll.qlInterestRateIndexValueDate(IndexON,D416)</f>
        <v>42856</v>
      </c>
      <c r="F416" s="52">
        <f>IFERROR(_xll.qlIndexFixing(IndexON,D416,TRUE,_xll.ohTrigger(RecalcTrigger,TriggerON)),NA())</f>
        <v>1.0469783190014681E-2</v>
      </c>
      <c r="H416" s="49">
        <f>_xll.qlCalendarAdvance(IborCalendar,$H415,B416,"f",FALSE)</f>
        <v>42850</v>
      </c>
      <c r="I416" s="49">
        <f>_xll.qlInterestRateIndexValueDate(Index1M,$H416)</f>
        <v>42852</v>
      </c>
      <c r="J416" s="52">
        <f>IFERROR(_xll.qlIndexFixing(Index1M,$H416,TRUE,_xll.ohTrigger(RecalcTrigger,Trigger1M)),NA())</f>
        <v>1.1344831040172436E-2</v>
      </c>
      <c r="K416" s="52">
        <f>IFERROR(_xll.qlIndexFixing(ONIndex1M,I416,TRUE,_xll.ohTrigger(RecalcTrigger,Trigger1M)),NA())</f>
        <v>1.1095231248399173E-2</v>
      </c>
      <c r="L416" s="52">
        <f>IFERROR(_xll.qlIndexFixing(Index3M,H416,TRUE,_xll.ohTrigger(RecalcTrigger,Trigger3M)),NA())</f>
        <v>1.3142491776002147E-2</v>
      </c>
      <c r="M416" s="52">
        <f>IFERROR(_xll.qlIndexFixing(ONIndex3M,I416,TRUE,_xll.ohTrigger(RecalcTrigger,Trigger3M)),NA())</f>
        <v>1.2398966954032531E-2</v>
      </c>
      <c r="N416" s="52">
        <f>IFERROR(_xll.qlIndexFixing(Index6M,$H416,TRUE,_xll.ohTrigger(RecalcTrigger,Trigger6M)),NA())</f>
        <v>1.4791748817227324E-2</v>
      </c>
      <c r="O416" s="52">
        <f>IFERROR(_xll.qlIndexFixing(ONIndex6M,I416,TRUE,_xll.ohTrigger(RecalcTrigger,Trigger6M)),NA())</f>
        <v>1.3353409640997072E-2</v>
      </c>
      <c r="P416" s="52">
        <f>IFERROR(_xll.qlIndexFixing(Index1Y,$H416,TRUE,_xll.ohTrigger(RecalcTrigger,Trigger1Y)),NA())</f>
        <v>1.7761203486177185E-2</v>
      </c>
      <c r="Q416" s="52">
        <f>IFERROR(_xll.qlIndexFixing(ONIndex1Y,I416,TRUE,_xll.ohTrigger(RecalcTrigger,Trigger1Y)),NA())</f>
        <v>1.4455096261247746E-2</v>
      </c>
    </row>
    <row r="417" spans="2:17" x14ac:dyDescent="0.2">
      <c r="B417" s="46" t="s">
        <v>20</v>
      </c>
      <c r="D417" s="49">
        <f>_xll.qlCalendarAdvance(LocalCalendar,$D416,B417,"f",FALSE)</f>
        <v>42857</v>
      </c>
      <c r="E417" s="49">
        <f>_xll.qlInterestRateIndexValueDate(IndexON,D417)</f>
        <v>42857</v>
      </c>
      <c r="F417" s="52">
        <f>IFERROR(_xll.qlIndexFixing(IndexON,D417,TRUE,_xll.ohTrigger(RecalcTrigger,TriggerON)),NA())</f>
        <v>1.0478694755979845E-2</v>
      </c>
      <c r="H417" s="49">
        <f>_xll.qlCalendarAdvance(IborCalendar,$H416,B417,"f",FALSE)</f>
        <v>42851</v>
      </c>
      <c r="I417" s="49">
        <f>_xll.qlInterestRateIndexValueDate(Index1M,$H417)</f>
        <v>42853</v>
      </c>
      <c r="J417" s="52">
        <f>IFERROR(_xll.qlIndexFixing(Index1M,$H417,TRUE,_xll.ohTrigger(RecalcTrigger,Trigger1M)),NA())</f>
        <v>1.1360018492287759E-2</v>
      </c>
      <c r="K417" s="52">
        <f>IFERROR(_xll.qlIndexFixing(ONIndex1M,I417,TRUE,_xll.ohTrigger(RecalcTrigger,Trigger1M)),NA())</f>
        <v>1.1134145152658093E-2</v>
      </c>
      <c r="L417" s="52">
        <f>IFERROR(_xll.qlIndexFixing(Index3M,H417,TRUE,_xll.ohTrigger(RecalcTrigger,Trigger3M)),NA())</f>
        <v>1.3181958171337195E-2</v>
      </c>
      <c r="M417" s="52">
        <f>IFERROR(_xll.qlIndexFixing(ONIndex3M,I417,TRUE,_xll.ohTrigger(RecalcTrigger,Trigger3M)),NA())</f>
        <v>1.2440470298873407E-2</v>
      </c>
      <c r="N417" s="52">
        <f>IFERROR(_xll.qlIndexFixing(Index6M,$H417,TRUE,_xll.ohTrigger(RecalcTrigger,Trigger6M)),NA())</f>
        <v>1.482315941537238E-2</v>
      </c>
      <c r="O417" s="52">
        <f>IFERROR(_xll.qlIndexFixing(ONIndex6M,I417,TRUE,_xll.ohTrigger(RecalcTrigger,Trigger6M)),NA())</f>
        <v>1.3403252102675012E-2</v>
      </c>
      <c r="P417" s="52">
        <f>IFERROR(_xll.qlIndexFixing(Index1Y,$H417,TRUE,_xll.ohTrigger(RecalcTrigger,Trigger1Y)),NA())</f>
        <v>1.7780134359334315E-2</v>
      </c>
      <c r="Q417" s="52">
        <f>IFERROR(_xll.qlIndexFixing(ONIndex1Y,I417,TRUE,_xll.ohTrigger(RecalcTrigger,Trigger1Y)),NA())</f>
        <v>1.4496448468745982E-2</v>
      </c>
    </row>
    <row r="418" spans="2:17" x14ac:dyDescent="0.2">
      <c r="B418" s="46" t="s">
        <v>20</v>
      </c>
      <c r="D418" s="49">
        <f>_xll.qlCalendarAdvance(LocalCalendar,$D417,B418,"f",FALSE)</f>
        <v>42858</v>
      </c>
      <c r="E418" s="49">
        <f>_xll.qlInterestRateIndexValueDate(IndexON,D418)</f>
        <v>42858</v>
      </c>
      <c r="F418" s="52">
        <f>IFERROR(_xll.qlIndexFixing(IndexON,D418,TRUE,_xll.ohTrigger(RecalcTrigger,TriggerON)),NA())</f>
        <v>1.048735055525718E-2</v>
      </c>
      <c r="H418" s="49">
        <f>_xll.qlCalendarAdvance(IborCalendar,$H417,B418,"f",FALSE)</f>
        <v>42852</v>
      </c>
      <c r="I418" s="49">
        <f>_xll.qlInterestRateIndexValueDate(Index1M,$H418)</f>
        <v>42857</v>
      </c>
      <c r="J418" s="52">
        <f>IFERROR(_xll.qlIndexFixing(Index1M,$H418,TRUE,_xll.ohTrigger(RecalcTrigger,Trigger1M)),NA())</f>
        <v>1.1405211443900842E-2</v>
      </c>
      <c r="K418" s="52">
        <f>IFERROR(_xll.qlIndexFixing(ONIndex1M,I418,TRUE,_xll.ohTrigger(RecalcTrigger,Trigger1M)),NA())</f>
        <v>1.1171963782645733E-2</v>
      </c>
      <c r="L418" s="52">
        <f>IFERROR(_xll.qlIndexFixing(Index3M,H418,TRUE,_xll.ohTrigger(RecalcTrigger,Trigger3M)),NA())</f>
        <v>1.322880884438964E-2</v>
      </c>
      <c r="M418" s="52">
        <f>IFERROR(_xll.qlIndexFixing(ONIndex3M,I418,TRUE,_xll.ohTrigger(RecalcTrigger,Trigger3M)),NA())</f>
        <v>1.2480651119144426E-2</v>
      </c>
      <c r="N418" s="52">
        <f>IFERROR(_xll.qlIndexFixing(Index6M,$H418,TRUE,_xll.ohTrigger(RecalcTrigger,Trigger6M)),NA())</f>
        <v>1.4864054167766929E-2</v>
      </c>
      <c r="O418" s="52">
        <f>IFERROR(_xll.qlIndexFixing(ONIndex6M,I418,TRUE,_xll.ohTrigger(RecalcTrigger,Trigger6M)),NA())</f>
        <v>1.3451216871391836E-2</v>
      </c>
      <c r="P418" s="52">
        <f>IFERROR(_xll.qlIndexFixing(Index1Y,$H418,TRUE,_xll.ohTrigger(RecalcTrigger,Trigger1Y)),NA())</f>
        <v>1.7820404224123447E-2</v>
      </c>
      <c r="Q418" s="52">
        <f>IFERROR(_xll.qlIndexFixing(ONIndex1Y,I418,TRUE,_xll.ohTrigger(RecalcTrigger,Trigger1Y)),NA())</f>
        <v>1.4539938531177299E-2</v>
      </c>
    </row>
    <row r="419" spans="2:17" x14ac:dyDescent="0.2">
      <c r="B419" s="46" t="s">
        <v>20</v>
      </c>
      <c r="D419" s="49">
        <f>_xll.qlCalendarAdvance(LocalCalendar,$D418,B419,"f",FALSE)</f>
        <v>42859</v>
      </c>
      <c r="E419" s="49">
        <f>_xll.qlInterestRateIndexValueDate(IndexON,D419)</f>
        <v>42859</v>
      </c>
      <c r="F419" s="52">
        <f>IFERROR(_xll.qlIndexFixing(IndexON,D419,TRUE,_xll.ohTrigger(RecalcTrigger,TriggerON)),NA())</f>
        <v>1.0495750588006558E-2</v>
      </c>
      <c r="H419" s="49">
        <f>_xll.qlCalendarAdvance(IborCalendar,$H418,B419,"f",FALSE)</f>
        <v>42853</v>
      </c>
      <c r="I419" s="49">
        <f>_xll.qlInterestRateIndexValueDate(Index1M,$H419)</f>
        <v>42858</v>
      </c>
      <c r="J419" s="52">
        <f>IFERROR(_xll.qlIndexFixing(Index1M,$H419,TRUE,_xll.ohTrigger(RecalcTrigger,Trigger1M)),NA())</f>
        <v>1.1435769050630092E-2</v>
      </c>
      <c r="K419" s="52">
        <f>IFERROR(_xll.qlIndexFixing(ONIndex1M,I419,TRUE,_xll.ohTrigger(RecalcTrigger,Trigger1M)),NA())</f>
        <v>1.11872729255591E-2</v>
      </c>
      <c r="L419" s="52">
        <f>IFERROR(_xll.qlIndexFixing(Index3M,H419,TRUE,_xll.ohTrigger(RecalcTrigger,Trigger3M)),NA())</f>
        <v>1.3244409299743264E-2</v>
      </c>
      <c r="M419" s="52">
        <f>IFERROR(_xll.qlIndexFixing(ONIndex3M,I419,TRUE,_xll.ohTrigger(RecalcTrigger,Trigger3M)),NA())</f>
        <v>1.2496968200910175E-2</v>
      </c>
      <c r="N419" s="52">
        <f>IFERROR(_xll.qlIndexFixing(Index6M,$H419,TRUE,_xll.ohTrigger(RecalcTrigger,Trigger6M)),NA())</f>
        <v>1.4877147997133341E-2</v>
      </c>
      <c r="O419" s="52">
        <f>IFERROR(_xll.qlIndexFixing(ONIndex6M,I419,TRUE,_xll.ohTrigger(RecalcTrigger,Trigger6M)),NA())</f>
        <v>1.3470549858682901E-2</v>
      </c>
      <c r="P419" s="52">
        <f>IFERROR(_xll.qlIndexFixing(Index1Y,$H419,TRUE,_xll.ohTrigger(RecalcTrigger,Trigger1Y)),NA())</f>
        <v>1.7832170415864265E-2</v>
      </c>
      <c r="Q419" s="52">
        <f>IFERROR(_xll.qlIndexFixing(ONIndex1Y,I419,TRUE,_xll.ohTrigger(RecalcTrigger,Trigger1Y)),NA())</f>
        <v>1.4559240334213186E-2</v>
      </c>
    </row>
    <row r="420" spans="2:17" x14ac:dyDescent="0.2">
      <c r="B420" s="46" t="s">
        <v>20</v>
      </c>
      <c r="D420" s="49">
        <f>_xll.qlCalendarAdvance(LocalCalendar,$D419,B420,"f",FALSE)</f>
        <v>42860</v>
      </c>
      <c r="E420" s="49">
        <f>_xll.qlInterestRateIndexValueDate(IndexON,D420)</f>
        <v>42860</v>
      </c>
      <c r="F420" s="52">
        <f>IFERROR(_xll.qlIndexFixing(IndexON,D420,TRUE,_xll.ohTrigger(RecalcTrigger,TriggerON)),NA())</f>
        <v>1.0512005033875838E-2</v>
      </c>
      <c r="H420" s="49">
        <f>_xll.qlCalendarAdvance(IborCalendar,$H419,B420,"f",FALSE)</f>
        <v>42857</v>
      </c>
      <c r="I420" s="49">
        <f>_xll.qlInterestRateIndexValueDate(Index1M,$H420)</f>
        <v>42859</v>
      </c>
      <c r="J420" s="52">
        <f>IFERROR(_xll.qlIndexFixing(Index1M,$H420,TRUE,_xll.ohTrigger(RecalcTrigger,Trigger1M)),NA())</f>
        <v>1.1443178949075983E-2</v>
      </c>
      <c r="K420" s="52">
        <f>IFERROR(_xll.qlIndexFixing(ONIndex1M,I420,TRUE,_xll.ohTrigger(RecalcTrigger,Trigger1M)),NA())</f>
        <v>1.1202569613955049E-2</v>
      </c>
      <c r="L420" s="52">
        <f>IFERROR(_xll.qlIndexFixing(Index3M,H420,TRUE,_xll.ohTrigger(RecalcTrigger,Trigger3M)),NA())</f>
        <v>1.3259983602460309E-2</v>
      </c>
      <c r="M420" s="52">
        <f>IFERROR(_xll.qlIndexFixing(ONIndex3M,I420,TRUE,_xll.ohTrigger(RecalcTrigger,Trigger3M)),NA())</f>
        <v>1.2513278698982333E-2</v>
      </c>
      <c r="N420" s="52">
        <f>IFERROR(_xll.qlIndexFixing(Index6M,$H420,TRUE,_xll.ohTrigger(RecalcTrigger,Trigger6M)),NA())</f>
        <v>1.4901993894756453E-2</v>
      </c>
      <c r="O420" s="52">
        <f>IFERROR(_xll.qlIndexFixing(ONIndex6M,I420,TRUE,_xll.ohTrigger(RecalcTrigger,Trigger6M)),NA())</f>
        <v>1.3489806692970063E-2</v>
      </c>
      <c r="P420" s="52">
        <f>IFERROR(_xll.qlIndexFixing(Index1Y,$H420,TRUE,_xll.ohTrigger(RecalcTrigger,Trigger1Y)),NA())</f>
        <v>1.7843907218769824E-2</v>
      </c>
      <c r="Q420" s="52">
        <f>IFERROR(_xll.qlIndexFixing(ONIndex1Y,I420,TRUE,_xll.ohTrigger(RecalcTrigger,Trigger1Y)),NA())</f>
        <v>1.4579319920606792E-2</v>
      </c>
    </row>
    <row r="421" spans="2:17" x14ac:dyDescent="0.2">
      <c r="B421" s="46" t="s">
        <v>20</v>
      </c>
      <c r="D421" s="49">
        <f>_xll.qlCalendarAdvance(LocalCalendar,$D420,B421,"f",FALSE)</f>
        <v>42863</v>
      </c>
      <c r="E421" s="49">
        <f>_xll.qlInterestRateIndexValueDate(IndexON,D421)</f>
        <v>42863</v>
      </c>
      <c r="F421" s="52">
        <f>IFERROR(_xll.qlIndexFixing(IndexON,D421,TRUE,_xll.ohTrigger(RecalcTrigger,TriggerON)),NA())</f>
        <v>1.0526793052925143E-2</v>
      </c>
      <c r="H421" s="49">
        <f>_xll.qlCalendarAdvance(IborCalendar,$H420,B421,"f",FALSE)</f>
        <v>42858</v>
      </c>
      <c r="I421" s="49">
        <f>_xll.qlInterestRateIndexValueDate(Index1M,$H421)</f>
        <v>42860</v>
      </c>
      <c r="J421" s="52">
        <f>IFERROR(_xll.qlIndexFixing(Index1M,$H421,TRUE,_xll.ohTrigger(RecalcTrigger,Trigger1M)),NA())</f>
        <v>1.1450584218400986E-2</v>
      </c>
      <c r="K421" s="52">
        <f>IFERROR(_xll.qlIndexFixing(ONIndex1M,I421,TRUE,_xll.ohTrigger(RecalcTrigger,Trigger1M)),NA())</f>
        <v>1.1233471987095456E-2</v>
      </c>
      <c r="L421" s="52">
        <f>IFERROR(_xll.qlIndexFixing(Index3M,H421,TRUE,_xll.ohTrigger(RecalcTrigger,Trigger3M)),NA())</f>
        <v>1.3291099634338891E-2</v>
      </c>
      <c r="M421" s="52">
        <f>IFERROR(_xll.qlIndexFixing(ONIndex3M,I421,TRUE,_xll.ohTrigger(RecalcTrigger,Trigger3M)),NA())</f>
        <v>1.2546314973791439E-2</v>
      </c>
      <c r="N421" s="52">
        <f>IFERROR(_xll.qlIndexFixing(Index6M,$H421,TRUE,_xll.ohTrigger(RecalcTrigger,Trigger6M)),NA())</f>
        <v>1.4909068671161223E-2</v>
      </c>
      <c r="O421" s="52">
        <f>IFERROR(_xll.qlIndexFixing(ONIndex6M,I421,TRUE,_xll.ohTrigger(RecalcTrigger,Trigger6M)),NA())</f>
        <v>1.352857488154946E-2</v>
      </c>
      <c r="P421" s="52">
        <f>IFERROR(_xll.qlIndexFixing(Index1Y,$H421,TRUE,_xll.ohTrigger(RecalcTrigger,Trigger1Y)),NA())</f>
        <v>1.7866042105203872E-2</v>
      </c>
      <c r="Q421" s="52">
        <f>IFERROR(_xll.qlIndexFixing(ONIndex1Y,I421,TRUE,_xll.ohTrigger(RecalcTrigger,Trigger1Y)),NA())</f>
        <v>1.4622665615426911E-2</v>
      </c>
    </row>
    <row r="422" spans="2:17" x14ac:dyDescent="0.2">
      <c r="B422" s="46" t="s">
        <v>20</v>
      </c>
      <c r="D422" s="49">
        <f>_xll.qlCalendarAdvance(LocalCalendar,$D421,B422,"f",FALSE)</f>
        <v>42864</v>
      </c>
      <c r="E422" s="49">
        <f>_xll.qlInterestRateIndexValueDate(IndexON,D422)</f>
        <v>42864</v>
      </c>
      <c r="F422" s="52">
        <f>IFERROR(_xll.qlIndexFixing(IndexON,D422,TRUE,_xll.ohTrigger(RecalcTrigger,TriggerON)),NA())</f>
        <v>1.0533914252555121E-2</v>
      </c>
      <c r="H422" s="49">
        <f>_xll.qlCalendarAdvance(IborCalendar,$H421,B422,"f",FALSE)</f>
        <v>42859</v>
      </c>
      <c r="I422" s="49">
        <f>_xll.qlInterestRateIndexValueDate(Index1M,$H422)</f>
        <v>42863</v>
      </c>
      <c r="J422" s="52">
        <f>IFERROR(_xll.qlIndexFixing(Index1M,$H422,TRUE,_xll.ohTrigger(RecalcTrigger,Trigger1M)),NA())</f>
        <v>1.1495844965110214E-2</v>
      </c>
      <c r="K422" s="52">
        <f>IFERROR(_xll.qlIndexFixing(ONIndex1M,I422,TRUE,_xll.ohTrigger(RecalcTrigger,Trigger1M)),NA())</f>
        <v>1.1263631821165632E-2</v>
      </c>
      <c r="L422" s="52">
        <f>IFERROR(_xll.qlIndexFixing(Index3M,H422,TRUE,_xll.ohTrigger(RecalcTrigger,Trigger3M)),NA())</f>
        <v>1.3322011277301083E-2</v>
      </c>
      <c r="M422" s="52">
        <f>IFERROR(_xll.qlIndexFixing(ONIndex3M,I422,TRUE,_xll.ohTrigger(RecalcTrigger,Trigger3M)),NA())</f>
        <v>1.2578454853935384E-2</v>
      </c>
      <c r="N422" s="52">
        <f>IFERROR(_xll.qlIndexFixing(Index6M,$H422,TRUE,_xll.ohTrigger(RecalcTrigger,Trigger6M)),NA())</f>
        <v>1.4941843235990316E-2</v>
      </c>
      <c r="O422" s="52">
        <f>IFERROR(_xll.qlIndexFixing(ONIndex6M,I422,TRUE,_xll.ohTrigger(RecalcTrigger,Trigger6M)),NA())</f>
        <v>1.3566072500399429E-2</v>
      </c>
      <c r="P422" s="52">
        <f>IFERROR(_xll.qlIndexFixing(Index1Y,$H422,TRUE,_xll.ohTrigger(RecalcTrigger,Trigger1Y)),NA())</f>
        <v>1.7890519935072072E-2</v>
      </c>
      <c r="Q422" s="52">
        <f>IFERROR(_xll.qlIndexFixing(ONIndex1Y,I422,TRUE,_xll.ohTrigger(RecalcTrigger,Trigger1Y)),NA())</f>
        <v>1.4667416101996622E-2</v>
      </c>
    </row>
    <row r="423" spans="2:17" x14ac:dyDescent="0.2">
      <c r="B423" s="46" t="s">
        <v>20</v>
      </c>
      <c r="D423" s="49">
        <f>_xll.qlCalendarAdvance(LocalCalendar,$D422,B423,"f",FALSE)</f>
        <v>42865</v>
      </c>
      <c r="E423" s="49">
        <f>_xll.qlInterestRateIndexValueDate(IndexON,D423)</f>
        <v>42865</v>
      </c>
      <c r="F423" s="52">
        <f>IFERROR(_xll.qlIndexFixing(IndexON,D423,TRUE,_xll.ohTrigger(RecalcTrigger,TriggerON)),NA())</f>
        <v>1.0540779685417334E-2</v>
      </c>
      <c r="H423" s="49">
        <f>_xll.qlCalendarAdvance(IborCalendar,$H422,B423,"f",FALSE)</f>
        <v>42860</v>
      </c>
      <c r="I423" s="49">
        <f>_xll.qlInterestRateIndexValueDate(Index1M,$H423)</f>
        <v>42864</v>
      </c>
      <c r="J423" s="52">
        <f>IFERROR(_xll.qlIndexFixing(Index1M,$H423,TRUE,_xll.ohTrigger(RecalcTrigger,Trigger1M)),NA())</f>
        <v>1.1510906985388968E-2</v>
      </c>
      <c r="K423" s="52">
        <f>IFERROR(_xll.qlIndexFixing(ONIndex1M,I423,TRUE,_xll.ohTrigger(RecalcTrigger,Trigger1M)),NA())</f>
        <v>1.1278866236494878E-2</v>
      </c>
      <c r="L423" s="52">
        <f>IFERROR(_xll.qlIndexFixing(Index3M,H423,TRUE,_xll.ohTrigger(RecalcTrigger,Trigger3M)),NA())</f>
        <v>1.3337448809544052E-2</v>
      </c>
      <c r="M423" s="52">
        <f>IFERROR(_xll.qlIndexFixing(ONIndex3M,I423,TRUE,_xll.ohTrigger(RecalcTrigger,Trigger3M)),NA())</f>
        <v>1.2594732433299782E-2</v>
      </c>
      <c r="N423" s="52">
        <f>IFERROR(_xll.qlIndexFixing(Index6M,$H423,TRUE,_xll.ohTrigger(RecalcTrigger,Trigger6M)),NA())</f>
        <v>1.4954630722612515E-2</v>
      </c>
      <c r="O423" s="52">
        <f>IFERROR(_xll.qlIndexFixing(ONIndex6M,I423,TRUE,_xll.ohTrigger(RecalcTrigger,Trigger6M)),NA())</f>
        <v>1.3584948569667077E-2</v>
      </c>
      <c r="P423" s="52">
        <f>IFERROR(_xll.qlIndexFixing(Index1Y,$H423,TRUE,_xll.ohTrigger(RecalcTrigger,Trigger1Y)),NA())</f>
        <v>1.7902079337780086E-2</v>
      </c>
      <c r="Q423" s="52">
        <f>IFERROR(_xll.qlIndexFixing(ONIndex1Y,I423,TRUE,_xll.ohTrigger(RecalcTrigger,Trigger1Y)),NA())</f>
        <v>1.4691384607017355E-2</v>
      </c>
    </row>
    <row r="424" spans="2:17" x14ac:dyDescent="0.2">
      <c r="B424" s="46" t="s">
        <v>20</v>
      </c>
      <c r="D424" s="49">
        <f>_xll.qlCalendarAdvance(LocalCalendar,$D423,B424,"f",FALSE)</f>
        <v>42866</v>
      </c>
      <c r="E424" s="49">
        <f>_xll.qlInterestRateIndexValueDate(IndexON,D424)</f>
        <v>42866</v>
      </c>
      <c r="F424" s="52">
        <f>IFERROR(_xll.qlIndexFixing(IndexON,D424,TRUE,_xll.ohTrigger(RecalcTrigger,TriggerON)),NA())</f>
        <v>1.054738935175159E-2</v>
      </c>
      <c r="H424" s="49">
        <f>_xll.qlCalendarAdvance(IborCalendar,$H423,B424,"f",FALSE)</f>
        <v>42863</v>
      </c>
      <c r="I424" s="49">
        <f>_xll.qlInterestRateIndexValueDate(Index1M,$H424)</f>
        <v>42865</v>
      </c>
      <c r="J424" s="52">
        <f>IFERROR(_xll.qlIndexFixing(Index1M,$H424,TRUE,_xll.ohTrigger(RecalcTrigger,Trigger1M)),NA())</f>
        <v>1.1541297056626735E-2</v>
      </c>
      <c r="K424" s="52">
        <f>IFERROR(_xll.qlIndexFixing(ONIndex1M,I424,TRUE,_xll.ohTrigger(RecalcTrigger,Trigger1M)),NA())</f>
        <v>1.1294088197146834E-2</v>
      </c>
      <c r="L424" s="52">
        <f>IFERROR(_xll.qlIndexFixing(Index3M,H424,TRUE,_xll.ohTrigger(RecalcTrigger,Trigger3M)),NA())</f>
        <v>1.3352857786195218E-2</v>
      </c>
      <c r="M424" s="52">
        <f>IFERROR(_xll.qlIndexFixing(ONIndex3M,I424,TRUE,_xll.ohTrigger(RecalcTrigger,Trigger3M)),NA())</f>
        <v>1.2611003428890655E-2</v>
      </c>
      <c r="N424" s="52">
        <f>IFERROR(_xll.qlIndexFixing(Index6M,$H424,TRUE,_xll.ohTrigger(RecalcTrigger,Trigger6M)),NA())</f>
        <v>1.4984790552357232E-2</v>
      </c>
      <c r="O424" s="52">
        <f>IFERROR(_xll.qlIndexFixing(ONIndex6M,I424,TRUE,_xll.ohTrigger(RecalcTrigger,Trigger6M)),NA())</f>
        <v>1.3603748485930822E-2</v>
      </c>
      <c r="P424" s="52">
        <f>IFERROR(_xll.qlIndexFixing(Index1Y,$H424,TRUE,_xll.ohTrigger(RecalcTrigger,Trigger1Y)),NA())</f>
        <v>1.7913597168611638E-2</v>
      </c>
      <c r="Q424" s="52">
        <f>IFERROR(_xll.qlIndexFixing(ONIndex1Y,I424,TRUE,_xll.ohTrigger(RecalcTrigger,Trigger1Y)),NA())</f>
        <v>1.4716130896115232E-2</v>
      </c>
    </row>
    <row r="425" spans="2:17" x14ac:dyDescent="0.2">
      <c r="B425" s="46" t="s">
        <v>20</v>
      </c>
      <c r="D425" s="49">
        <f>_xll.qlCalendarAdvance(LocalCalendar,$D424,B425,"f",FALSE)</f>
        <v>42867</v>
      </c>
      <c r="E425" s="49">
        <f>_xll.qlInterestRateIndexValueDate(IndexON,D425)</f>
        <v>42867</v>
      </c>
      <c r="F425" s="52">
        <f>IFERROR(_xll.qlIndexFixing(IndexON,D425,TRUE,_xll.ohTrigger(RecalcTrigger,TriggerON)),NA())</f>
        <v>1.0560065877234237E-2</v>
      </c>
      <c r="H425" s="49">
        <f>_xll.qlCalendarAdvance(IborCalendar,$H424,B425,"f",FALSE)</f>
        <v>42864</v>
      </c>
      <c r="I425" s="49">
        <f>_xll.qlInterestRateIndexValueDate(Index1M,$H425)</f>
        <v>42866</v>
      </c>
      <c r="J425" s="52">
        <f>IFERROR(_xll.qlIndexFixing(Index1M,$H425,TRUE,_xll.ohTrigger(RecalcTrigger,Trigger1M)),NA())</f>
        <v>1.1548660023528445E-2</v>
      </c>
      <c r="K425" s="52">
        <f>IFERROR(_xll.qlIndexFixing(ONIndex1M,I425,TRUE,_xll.ohTrigger(RecalcTrigger,Trigger1M)),NA())</f>
        <v>1.1309297703121501E-2</v>
      </c>
      <c r="L425" s="52">
        <f>IFERROR(_xll.qlIndexFixing(Index3M,H425,TRUE,_xll.ohTrigger(RecalcTrigger,Trigger3M)),NA())</f>
        <v>1.336823780674278E-2</v>
      </c>
      <c r="M425" s="52">
        <f>IFERROR(_xll.qlIndexFixing(ONIndex3M,I425,TRUE,_xll.ohTrigger(RecalcTrigger,Trigger3M)),NA())</f>
        <v>1.2627267840867873E-2</v>
      </c>
      <c r="N425" s="52">
        <f>IFERROR(_xll.qlIndexFixing(Index6M,$H425,TRUE,_xll.ohTrigger(RecalcTrigger,Trigger6M)),NA())</f>
        <v>1.4991649002419087E-2</v>
      </c>
      <c r="O425" s="52">
        <f>IFERROR(_xll.qlIndexFixing(ONIndex6M,I425,TRUE,_xll.ohTrigger(RecalcTrigger,Trigger6M)),NA())</f>
        <v>1.3622472249110729E-2</v>
      </c>
      <c r="P425" s="52">
        <f>IFERROR(_xll.qlIndexFixing(Index1Y,$H425,TRUE,_xll.ohTrigger(RecalcTrigger,Trigger1Y)),NA())</f>
        <v>1.7925071396747164E-2</v>
      </c>
      <c r="Q425" s="52">
        <f>IFERROR(_xll.qlIndexFixing(ONIndex1Y,I425,TRUE,_xll.ohTrigger(RecalcTrigger,Trigger1Y)),NA())</f>
        <v>1.4741654969609996E-2</v>
      </c>
    </row>
    <row r="426" spans="2:17" x14ac:dyDescent="0.2">
      <c r="B426" s="46" t="s">
        <v>20</v>
      </c>
      <c r="D426" s="49">
        <f>_xll.qlCalendarAdvance(LocalCalendar,$D425,B426,"f",FALSE)</f>
        <v>42870</v>
      </c>
      <c r="E426" s="49">
        <f>_xll.qlInterestRateIndexValueDate(IndexON,D426)</f>
        <v>42870</v>
      </c>
      <c r="F426" s="52">
        <f>IFERROR(_xll.qlIndexFixing(IndexON,D426,TRUE,_xll.ohTrigger(RecalcTrigger,TriggerON)),NA())</f>
        <v>1.0571270349570838E-2</v>
      </c>
      <c r="H426" s="49">
        <f>_xll.qlCalendarAdvance(IborCalendar,$H425,B426,"f",FALSE)</f>
        <v>42865</v>
      </c>
      <c r="I426" s="49">
        <f>_xll.qlInterestRateIndexValueDate(Index1M,$H426)</f>
        <v>42867</v>
      </c>
      <c r="J426" s="52">
        <f>IFERROR(_xll.qlIndexFixing(Index1M,$H426,TRUE,_xll.ohTrigger(RecalcTrigger,Trigger1M)),NA())</f>
        <v>1.1556018359671511E-2</v>
      </c>
      <c r="K426" s="52">
        <f>IFERROR(_xll.qlIndexFixing(ONIndex1M,I426,TRUE,_xll.ohTrigger(RecalcTrigger,Trigger1M)),NA())</f>
        <v>1.1340032392741506E-2</v>
      </c>
      <c r="L426" s="52">
        <f>IFERROR(_xll.qlIndexFixing(Index3M,H426,TRUE,_xll.ohTrigger(RecalcTrigger,Trigger3M)),NA())</f>
        <v>1.3398903212233205E-2</v>
      </c>
      <c r="M426" s="52">
        <f>IFERROR(_xll.qlIndexFixing(ONIndex3M,I426,TRUE,_xll.ohTrigger(RecalcTrigger,Trigger3M)),NA())</f>
        <v>1.2660219917908222E-2</v>
      </c>
      <c r="N426" s="52">
        <f>IFERROR(_xll.qlIndexFixing(Index6M,$H426,TRUE,_xll.ohTrigger(RecalcTrigger,Trigger6M)),NA())</f>
        <v>1.4998482412257794E-2</v>
      </c>
      <c r="O426" s="52">
        <f>IFERROR(_xll.qlIndexFixing(ONIndex6M,I426,TRUE,_xll.ohTrigger(RecalcTrigger,Trigger6M)),NA())</f>
        <v>1.3660184234005612E-2</v>
      </c>
      <c r="P426" s="52">
        <f>IFERROR(_xll.qlIndexFixing(Index1Y,$H426,TRUE,_xll.ohTrigger(RecalcTrigger,Trigger1Y)),NA())</f>
        <v>1.7943363351745973E-2</v>
      </c>
      <c r="Q426" s="52">
        <f>IFERROR(_xll.qlIndexFixing(ONIndex1Y,I426,TRUE,_xll.ohTrigger(RecalcTrigger,Trigger1Y)),NA())</f>
        <v>1.4795903797253374E-2</v>
      </c>
    </row>
    <row r="427" spans="2:17" x14ac:dyDescent="0.2">
      <c r="B427" s="46" t="s">
        <v>20</v>
      </c>
      <c r="D427" s="49">
        <f>_xll.qlCalendarAdvance(LocalCalendar,$D426,B427,"f",FALSE)</f>
        <v>42871</v>
      </c>
      <c r="E427" s="49">
        <f>_xll.qlInterestRateIndexValueDate(IndexON,D427)</f>
        <v>42871</v>
      </c>
      <c r="F427" s="52">
        <f>IFERROR(_xll.qlIndexFixing(IndexON,D427,TRUE,_xll.ohTrigger(RecalcTrigger,TriggerON)),NA())</f>
        <v>1.0576601182226142E-2</v>
      </c>
      <c r="H427" s="49">
        <f>_xll.qlCalendarAdvance(IborCalendar,$H426,B427,"f",FALSE)</f>
        <v>42866</v>
      </c>
      <c r="I427" s="49">
        <f>_xll.qlInterestRateIndexValueDate(Index1M,$H427)</f>
        <v>42870</v>
      </c>
      <c r="J427" s="52">
        <f>IFERROR(_xll.qlIndexFixing(Index1M,$H427,TRUE,_xll.ohTrigger(RecalcTrigger,Trigger1M)),NA())</f>
        <v>1.1601017703110098E-2</v>
      </c>
      <c r="K427" s="52">
        <f>IFERROR(_xll.qlIndexFixing(ONIndex1M,I427,TRUE,_xll.ohTrigger(RecalcTrigger,Trigger1M)),NA())</f>
        <v>1.1370011180806827E-2</v>
      </c>
      <c r="L427" s="52">
        <f>IFERROR(_xll.qlIndexFixing(Index3M,H427,TRUE,_xll.ohTrigger(RecalcTrigger,Trigger3M)),NA())</f>
        <v>1.3429460317449926E-2</v>
      </c>
      <c r="M427" s="52">
        <f>IFERROR(_xll.qlIndexFixing(ONIndex3M,I427,TRUE,_xll.ohTrigger(RecalcTrigger,Trigger3M)),NA())</f>
        <v>1.269225965088161E-2</v>
      </c>
      <c r="N427" s="52">
        <f>IFERROR(_xll.qlIndexFixing(Index6M,$H427,TRUE,_xll.ohTrigger(RecalcTrigger,Trigger6M)),NA())</f>
        <v>1.5030333363972449E-2</v>
      </c>
      <c r="O427" s="52">
        <f>IFERROR(_xll.qlIndexFixing(ONIndex6M,I427,TRUE,_xll.ohTrigger(RecalcTrigger,Trigger6M)),NA())</f>
        <v>1.369660577131171E-2</v>
      </c>
      <c r="P427" s="52">
        <f>IFERROR(_xll.qlIndexFixing(Index1Y,$H427,TRUE,_xll.ohTrigger(RecalcTrigger,Trigger1Y)),NA())</f>
        <v>1.7970491662897419E-2</v>
      </c>
      <c r="Q427" s="52">
        <f>IFERROR(_xll.qlIndexFixing(ONIndex1Y,I427,TRUE,_xll.ohTrigger(RecalcTrigger,Trigger1Y)),NA())</f>
        <v>1.4851529110275763E-2</v>
      </c>
    </row>
    <row r="428" spans="2:17" x14ac:dyDescent="0.2">
      <c r="B428" s="46" t="s">
        <v>20</v>
      </c>
      <c r="D428" s="49">
        <f>_xll.qlCalendarAdvance(LocalCalendar,$D427,B428,"f",FALSE)</f>
        <v>42872</v>
      </c>
      <c r="E428" s="49">
        <f>_xll.qlInterestRateIndexValueDate(IndexON,D428)</f>
        <v>42872</v>
      </c>
      <c r="F428" s="52">
        <f>IFERROR(_xll.qlIndexFixing(IndexON,D428,TRUE,_xll.ohTrigger(RecalcTrigger,TriggerON)),NA())</f>
        <v>1.0581676248033745E-2</v>
      </c>
      <c r="H428" s="49">
        <f>_xll.qlCalendarAdvance(IborCalendar,$H427,B428,"f",FALSE)</f>
        <v>42867</v>
      </c>
      <c r="I428" s="49">
        <f>_xll.qlInterestRateIndexValueDate(Index1M,$H428)</f>
        <v>42871</v>
      </c>
      <c r="J428" s="52">
        <f>IFERROR(_xll.qlIndexFixing(Index1M,$H428,TRUE,_xll.ohTrigger(RecalcTrigger,Trigger1M)),NA())</f>
        <v>1.1615992588287136E-2</v>
      </c>
      <c r="K428" s="52">
        <f>IFERROR(_xll.qlIndexFixing(ONIndex1M,I428,TRUE,_xll.ohTrigger(RecalcTrigger,Trigger1M)),NA())</f>
        <v>1.1385158413634855E-2</v>
      </c>
      <c r="L428" s="52">
        <f>IFERROR(_xll.qlIndexFixing(Index3M,H428,TRUE,_xll.ohTrigger(RecalcTrigger,Trigger3M)),NA())</f>
        <v>1.3444689549598331E-2</v>
      </c>
      <c r="M428" s="52">
        <f>IFERROR(_xll.qlIndexFixing(ONIndex3M,I428,TRUE,_xll.ohTrigger(RecalcTrigger,Trigger3M)),NA())</f>
        <v>1.2708491144071132E-2</v>
      </c>
      <c r="N428" s="52">
        <f>IFERROR(_xll.qlIndexFixing(Index6M,$H428,TRUE,_xll.ohTrigger(RecalcTrigger,Trigger6M)),NA())</f>
        <v>1.504278438601671E-2</v>
      </c>
      <c r="O428" s="52">
        <f>IFERROR(_xll.qlIndexFixing(ONIndex6M,I428,TRUE,_xll.ohTrigger(RecalcTrigger,Trigger6M)),NA())</f>
        <v>1.3714948769072421E-2</v>
      </c>
      <c r="P428" s="52">
        <f>IFERROR(_xll.qlIndexFixing(Index1Y,$H428,TRUE,_xll.ohTrigger(RecalcTrigger,Trigger1Y)),NA())</f>
        <v>1.7981717412234421E-2</v>
      </c>
      <c r="Q428" s="52">
        <f>IFERROR(_xll.qlIndexFixing(ONIndex1Y,I428,TRUE,_xll.ohTrigger(RecalcTrigger,Trigger1Y)),NA())</f>
        <v>1.4880942108073114E-2</v>
      </c>
    </row>
    <row r="429" spans="2:17" x14ac:dyDescent="0.2">
      <c r="B429" s="46" t="s">
        <v>20</v>
      </c>
      <c r="D429" s="49">
        <f>_xll.qlCalendarAdvance(LocalCalendar,$D428,B429,"f",FALSE)</f>
        <v>42873</v>
      </c>
      <c r="E429" s="49">
        <f>_xll.qlInterestRateIndexValueDate(IndexON,D429)</f>
        <v>42873</v>
      </c>
      <c r="F429" s="52">
        <f>IFERROR(_xll.qlIndexFixing(IndexON,D429,TRUE,_xll.ohTrigger(RecalcTrigger,TriggerON)),NA())</f>
        <v>1.0586495547073582E-2</v>
      </c>
      <c r="H429" s="49">
        <f>_xll.qlCalendarAdvance(IborCalendar,$H428,B429,"f",FALSE)</f>
        <v>42870</v>
      </c>
      <c r="I429" s="49">
        <f>_xll.qlInterestRateIndexValueDate(Index1M,$H429)</f>
        <v>42872</v>
      </c>
      <c r="J429" s="52">
        <f>IFERROR(_xll.qlIndexFixing(Index1M,$H429,TRUE,_xll.ohTrigger(RecalcTrigger,Trigger1M)),NA())</f>
        <v>1.1646215141653891E-2</v>
      </c>
      <c r="K429" s="52">
        <f>IFERROR(_xll.qlIndexFixing(ONIndex1M,I429,TRUE,_xll.ohTrigger(RecalcTrigger,Trigger1M)),NA())</f>
        <v>1.1400293191785593E-2</v>
      </c>
      <c r="L429" s="52">
        <f>IFERROR(_xll.qlIndexFixing(Index3M,H429,TRUE,_xll.ohTrigger(RecalcTrigger,Trigger3M)),NA())</f>
        <v>1.3459887422449838E-2</v>
      </c>
      <c r="M429" s="52">
        <f>IFERROR(_xll.qlIndexFixing(ONIndex3M,I429,TRUE,_xll.ohTrigger(RecalcTrigger,Trigger3M)),NA())</f>
        <v>1.2724716053407192E-2</v>
      </c>
      <c r="N429" s="52">
        <f>IFERROR(_xll.qlIndexFixing(Index6M,$H429,TRUE,_xll.ohTrigger(RecalcTrigger,Trigger6M)),NA())</f>
        <v>1.5055189182446331E-2</v>
      </c>
      <c r="O429" s="52">
        <f>IFERROR(_xll.qlIndexFixing(ONIndex6M,I429,TRUE,_xll.ohTrigger(RecalcTrigger,Trigger6M)),NA())</f>
        <v>1.3733215613749294E-2</v>
      </c>
      <c r="P429" s="52">
        <f>IFERROR(_xll.qlIndexFixing(Index1Y,$H429,TRUE,_xll.ohTrigger(RecalcTrigger,Trigger1Y)),NA())</f>
        <v>1.7992887372157564E-2</v>
      </c>
      <c r="Q429" s="52">
        <f>IFERROR(_xll.qlIndexFixing(ONIndex1Y,I429,TRUE,_xll.ohTrigger(RecalcTrigger,Trigger1Y)),NA())</f>
        <v>1.491113289114665E-2</v>
      </c>
    </row>
    <row r="430" spans="2:17" x14ac:dyDescent="0.2">
      <c r="B430" s="46" t="s">
        <v>20</v>
      </c>
      <c r="D430" s="49">
        <f>_xll.qlCalendarAdvance(LocalCalendar,$D429,B430,"f",FALSE)</f>
        <v>42874</v>
      </c>
      <c r="E430" s="49">
        <f>_xll.qlInterestRateIndexValueDate(IndexON,D430)</f>
        <v>42874</v>
      </c>
      <c r="F430" s="52">
        <f>IFERROR(_xll.qlIndexFixing(IndexON,D430,TRUE,_xll.ohTrigger(RecalcTrigger,TriggerON)),NA())</f>
        <v>1.0595593425604122E-2</v>
      </c>
      <c r="H430" s="49">
        <f>_xll.qlCalendarAdvance(IborCalendar,$H429,B430,"f",FALSE)</f>
        <v>42871</v>
      </c>
      <c r="I430" s="49">
        <f>_xll.qlInterestRateIndexValueDate(Index1M,$H430)</f>
        <v>42873</v>
      </c>
      <c r="J430" s="52">
        <f>IFERROR(_xll.qlIndexFixing(Index1M,$H430,TRUE,_xll.ohTrigger(RecalcTrigger,Trigger1M)),NA())</f>
        <v>1.16535311646071E-2</v>
      </c>
      <c r="K430" s="52">
        <f>IFERROR(_xll.qlIndexFixing(ONIndex1M,I430,TRUE,_xll.ohTrigger(RecalcTrigger,Trigger1M)),NA())</f>
        <v>1.1415415515338978E-2</v>
      </c>
      <c r="L430" s="52">
        <f>IFERROR(_xll.qlIndexFixing(Index3M,H430,TRUE,_xll.ohTrigger(RecalcTrigger,Trigger3M)),NA())</f>
        <v>1.3475053535457025E-2</v>
      </c>
      <c r="M430" s="52">
        <f>IFERROR(_xll.qlIndexFixing(ONIndex3M,I430,TRUE,_xll.ohTrigger(RecalcTrigger,Trigger3M)),NA())</f>
        <v>1.2740934379129598E-2</v>
      </c>
      <c r="N430" s="52">
        <f>IFERROR(_xll.qlIndexFixing(Index6M,$H430,TRUE,_xll.ohTrigger(RecalcTrigger,Trigger6M)),NA())</f>
        <v>1.5078956009964792E-2</v>
      </c>
      <c r="O430" s="52">
        <f>IFERROR(_xll.qlIndexFixing(ONIndex6M,I430,TRUE,_xll.ohTrigger(RecalcTrigger,Trigger6M)),NA())</f>
        <v>1.3751406305262392E-2</v>
      </c>
      <c r="P430" s="52">
        <f>IFERROR(_xll.qlIndexFixing(Index1Y,$H430,TRUE,_xll.ohTrigger(RecalcTrigger,Trigger1Y)),NA())</f>
        <v>1.8003999511256856E-2</v>
      </c>
      <c r="Q430" s="52">
        <f>IFERROR(_xll.qlIndexFixing(ONIndex1Y,I430,TRUE,_xll.ohTrigger(RecalcTrigger,Trigger1Y)),NA())</f>
        <v>1.4942101459816115E-2</v>
      </c>
    </row>
    <row r="431" spans="2:17" x14ac:dyDescent="0.2">
      <c r="B431" s="46" t="s">
        <v>20</v>
      </c>
      <c r="D431" s="49">
        <f>_xll.qlCalendarAdvance(LocalCalendar,$D430,B431,"f",FALSE)</f>
        <v>42877</v>
      </c>
      <c r="E431" s="49">
        <f>_xll.qlInterestRateIndexValueDate(IndexON,D431)</f>
        <v>42877</v>
      </c>
      <c r="F431" s="52">
        <f>IFERROR(_xll.qlIndexFixing(IndexON,D431,TRUE,_xll.ohTrigger(RecalcTrigger,TriggerON)),NA())</f>
        <v>1.0603215075395411E-2</v>
      </c>
      <c r="H431" s="49">
        <f>_xll.qlCalendarAdvance(IborCalendar,$H430,B431,"f",FALSE)</f>
        <v>42872</v>
      </c>
      <c r="I431" s="49">
        <f>_xll.qlInterestRateIndexValueDate(Index1M,$H431)</f>
        <v>42874</v>
      </c>
      <c r="J431" s="52">
        <f>IFERROR(_xll.qlIndexFixing(Index1M,$H431,TRUE,_xll.ohTrigger(RecalcTrigger,Trigger1M)),NA())</f>
        <v>1.1660842555240348E-2</v>
      </c>
      <c r="K431" s="52">
        <f>IFERROR(_xll.qlIndexFixing(ONIndex1M,I431,TRUE,_xll.ohTrigger(RecalcTrigger,Trigger1M)),NA())</f>
        <v>1.144598254563256E-2</v>
      </c>
      <c r="L431" s="52">
        <f>IFERROR(_xll.qlIndexFixing(Index3M,H431,TRUE,_xll.ohTrigger(RecalcTrigger,Trigger3M)),NA())</f>
        <v>1.3505234437725819E-2</v>
      </c>
      <c r="M431" s="52">
        <f>IFERROR(_xll.qlIndexFixing(ONIndex3M,I431,TRUE,_xll.ohTrigger(RecalcTrigger,Trigger3M)),NA())</f>
        <v>1.2773802307615156E-2</v>
      </c>
      <c r="N431" s="52">
        <f>IFERROR(_xll.qlIndexFixing(Index6M,$H431,TRUE,_xll.ohTrigger(RecalcTrigger,Trigger6M)),NA())</f>
        <v>1.5085555710964853E-2</v>
      </c>
      <c r="O431" s="52">
        <f>IFERROR(_xll.qlIndexFixing(ONIndex6M,I431,TRUE,_xll.ohTrigger(RecalcTrigger,Trigger6M)),NA())</f>
        <v>1.3788061895612103E-2</v>
      </c>
      <c r="P431" s="52">
        <f>IFERROR(_xll.qlIndexFixing(Index1Y,$H431,TRUE,_xll.ohTrigger(RecalcTrigger,Trigger1Y)),NA())</f>
        <v>1.8021860188905781E-2</v>
      </c>
      <c r="Q431" s="52">
        <f>IFERROR(_xll.qlIndexFixing(ONIndex1Y,I431,TRUE,_xll.ohTrigger(RecalcTrigger,Trigger1Y)),NA())</f>
        <v>1.5007256777330724E-2</v>
      </c>
    </row>
    <row r="432" spans="2:17" x14ac:dyDescent="0.2">
      <c r="B432" s="46" t="s">
        <v>20</v>
      </c>
      <c r="D432" s="49">
        <f>_xll.qlCalendarAdvance(LocalCalendar,$D431,B432,"f",FALSE)</f>
        <v>42878</v>
      </c>
      <c r="E432" s="49">
        <f>_xll.qlInterestRateIndexValueDate(IndexON,D432)</f>
        <v>42878</v>
      </c>
      <c r="F432" s="52">
        <f>IFERROR(_xll.qlIndexFixing(IndexON,D432,TRUE,_xll.ohTrigger(RecalcTrigger,TriggerON)),NA())</f>
        <v>1.0606755540436552E-2</v>
      </c>
      <c r="H432" s="49">
        <f>_xll.qlCalendarAdvance(IborCalendar,$H431,B432,"f",FALSE)</f>
        <v>42873</v>
      </c>
      <c r="I432" s="49">
        <f>_xll.qlInterestRateIndexValueDate(Index1M,$H432)</f>
        <v>42877</v>
      </c>
      <c r="J432" s="52">
        <f>IFERROR(_xll.qlIndexFixing(Index1M,$H432,TRUE,_xll.ohTrigger(RecalcTrigger,Trigger1M)),NA())</f>
        <v>1.1705580488317191E-2</v>
      </c>
      <c r="K432" s="52">
        <f>IFERROR(_xll.qlIndexFixing(ONIndex1M,I432,TRUE,_xll.ohTrigger(RecalcTrigger,Trigger1M)),NA())</f>
        <v>1.1475780263179303E-2</v>
      </c>
      <c r="L432" s="52">
        <f>IFERROR(_xll.qlIndexFixing(Index3M,H432,TRUE,_xll.ohTrigger(RecalcTrigger,Trigger3M)),NA())</f>
        <v>1.3535392377813505E-2</v>
      </c>
      <c r="M432" s="52">
        <f>IFERROR(_xll.qlIndexFixing(ONIndex3M,I432,TRUE,_xll.ohTrigger(RecalcTrigger,Trigger3M)),NA())</f>
        <v>1.2805741844204022E-2</v>
      </c>
      <c r="N432" s="52">
        <f>IFERROR(_xll.qlIndexFixing(Index6M,$H432,TRUE,_xll.ohTrigger(RecalcTrigger,Trigger6M)),NA())</f>
        <v>1.511653588906703E-2</v>
      </c>
      <c r="O432" s="52">
        <f>IFERROR(_xll.qlIndexFixing(ONIndex6M,I432,TRUE,_xll.ohTrigger(RecalcTrigger,Trigger6M)),NA())</f>
        <v>1.3823407539836907E-2</v>
      </c>
      <c r="P432" s="52">
        <f>IFERROR(_xll.qlIndexFixing(Index1Y,$H432,TRUE,_xll.ohTrigger(RecalcTrigger,Trigger1Y)),NA())</f>
        <v>1.8047829228436115E-2</v>
      </c>
      <c r="Q432" s="52">
        <f>IFERROR(_xll.qlIndexFixing(ONIndex1Y,I432,TRUE,_xll.ohTrigger(RecalcTrigger,Trigger1Y)),NA())</f>
        <v>1.5073753594689876E-2</v>
      </c>
    </row>
    <row r="433" spans="2:17" x14ac:dyDescent="0.2">
      <c r="B433" s="46" t="s">
        <v>20</v>
      </c>
      <c r="D433" s="49">
        <f>_xll.qlCalendarAdvance(LocalCalendar,$D432,B433,"f",FALSE)</f>
        <v>42879</v>
      </c>
      <c r="E433" s="49">
        <f>_xll.qlInterestRateIndexValueDate(IndexON,D433)</f>
        <v>42879</v>
      </c>
      <c r="F433" s="52">
        <f>IFERROR(_xll.qlIndexFixing(IndexON,D433,TRUE,_xll.ohTrigger(RecalcTrigger,TriggerON)),NA())</f>
        <v>1.0610040238629992E-2</v>
      </c>
      <c r="H433" s="49">
        <f>_xll.qlCalendarAdvance(IborCalendar,$H432,B433,"f",FALSE)</f>
        <v>42874</v>
      </c>
      <c r="I433" s="49">
        <f>_xll.qlInterestRateIndexValueDate(Index1M,$H433)</f>
        <v>42878</v>
      </c>
      <c r="J433" s="52">
        <f>IFERROR(_xll.qlIndexFixing(Index1M,$H433,TRUE,_xll.ohTrigger(RecalcTrigger,Trigger1M)),NA())</f>
        <v>1.1720468236035689E-2</v>
      </c>
      <c r="K433" s="52">
        <f>IFERROR(_xll.qlIndexFixing(ONIndex1M,I433,TRUE,_xll.ohTrigger(RecalcTrigger,Trigger1M)),NA())</f>
        <v>1.1490840313506112E-2</v>
      </c>
      <c r="L433" s="52">
        <f>IFERROR(_xll.qlIndexFixing(Index3M,H433,TRUE,_xll.ohTrigger(RecalcTrigger,Trigger3M)),NA())</f>
        <v>1.3550393683135801E-2</v>
      </c>
      <c r="M433" s="52">
        <f>IFERROR(_xll.qlIndexFixing(ONIndex3M,I433,TRUE,_xll.ohTrigger(RecalcTrigger,Trigger3M)),NA())</f>
        <v>1.2821927251138732E-2</v>
      </c>
      <c r="N433" s="52">
        <f>IFERROR(_xll.qlIndexFixing(Index6M,$H433,TRUE,_xll.ohTrigger(RecalcTrigger,Trigger6M)),NA())</f>
        <v>1.5134321492024833E-2</v>
      </c>
      <c r="O433" s="52">
        <f>IFERROR(_xll.qlIndexFixing(ONIndex6M,I433,TRUE,_xll.ohTrigger(RecalcTrigger,Trigger6M)),NA())</f>
        <v>1.384121746553113E-2</v>
      </c>
      <c r="P433" s="52">
        <f>IFERROR(_xll.qlIndexFixing(Index1Y,$H433,TRUE,_xll.ohTrigger(RecalcTrigger,Trigger1Y)),NA())</f>
        <v>1.8058621789504955E-2</v>
      </c>
      <c r="Q433" s="52">
        <f>IFERROR(_xll.qlIndexFixing(ONIndex1Y,I433,TRUE,_xll.ohTrigger(RecalcTrigger,Trigger1Y)),NA())</f>
        <v>1.5108611094536428E-2</v>
      </c>
    </row>
    <row r="434" spans="2:17" x14ac:dyDescent="0.2">
      <c r="B434" s="46" t="s">
        <v>20</v>
      </c>
      <c r="D434" s="49">
        <f>_xll.qlCalendarAdvance(LocalCalendar,$D433,B434,"f",FALSE)</f>
        <v>42880</v>
      </c>
      <c r="E434" s="49">
        <f>_xll.qlInterestRateIndexValueDate(IndexON,D434)</f>
        <v>42880</v>
      </c>
      <c r="F434" s="52">
        <f>IFERROR(_xll.qlIndexFixing(IndexON,D434,TRUE,_xll.ohTrigger(RecalcTrigger,TriggerON)),NA())</f>
        <v>1.0613069170055667E-2</v>
      </c>
      <c r="H434" s="49">
        <f>_xll.qlCalendarAdvance(IborCalendar,$H433,B434,"f",FALSE)</f>
        <v>42877</v>
      </c>
      <c r="I434" s="49">
        <f>_xll.qlInterestRateIndexValueDate(Index1M,$H434)</f>
        <v>42879</v>
      </c>
      <c r="J434" s="52">
        <f>IFERROR(_xll.qlIndexFixing(Index1M,$H434,TRUE,_xll.ohTrigger(RecalcTrigger,Trigger1M)),NA())</f>
        <v>1.1750523288108671E-2</v>
      </c>
      <c r="K434" s="52">
        <f>IFERROR(_xll.qlIndexFixing(ONIndex1M,I434,TRUE,_xll.ohTrigger(RecalcTrigger,Trigger1M)),NA())</f>
        <v>1.1505887909155632E-2</v>
      </c>
      <c r="L434" s="52">
        <f>IFERROR(_xll.qlIndexFixing(Index3M,H434,TRUE,_xll.ohTrigger(RecalcTrigger,Trigger3M)),NA())</f>
        <v>1.3565360825191969E-2</v>
      </c>
      <c r="M434" s="52">
        <f>IFERROR(_xll.qlIndexFixing(ONIndex3M,I434,TRUE,_xll.ohTrigger(RecalcTrigger,Trigger3M)),NA())</f>
        <v>1.2838106074219979E-2</v>
      </c>
      <c r="N434" s="52">
        <f>IFERROR(_xll.qlIndexFixing(Index6M,$H434,TRUE,_xll.ohTrigger(RecalcTrigger,Trigger6M)),NA())</f>
        <v>1.5140767101715588E-2</v>
      </c>
      <c r="O434" s="52">
        <f>IFERROR(_xll.qlIndexFixing(ONIndex6M,I434,TRUE,_xll.ohTrigger(RecalcTrigger,Trigger6M)),NA())</f>
        <v>1.3858951238061579E-2</v>
      </c>
      <c r="P434" s="52">
        <f>IFERROR(_xll.qlIndexFixing(Index1Y,$H434,TRUE,_xll.ohTrigger(RecalcTrigger,Trigger1Y)),NA())</f>
        <v>1.8069344339650927E-2</v>
      </c>
      <c r="Q434" s="52">
        <f>IFERROR(_xll.qlIndexFixing(ONIndex1Y,I434,TRUE,_xll.ohTrigger(RecalcTrigger,Trigger1Y)),NA())</f>
        <v>1.5144246381098014E-2</v>
      </c>
    </row>
    <row r="435" spans="2:17" x14ac:dyDescent="0.2">
      <c r="B435" s="46" t="s">
        <v>20</v>
      </c>
      <c r="D435" s="49">
        <f>_xll.qlCalendarAdvance(LocalCalendar,$D434,B435,"f",FALSE)</f>
        <v>42881</v>
      </c>
      <c r="E435" s="49">
        <f>_xll.qlInterestRateIndexValueDate(IndexON,D435)</f>
        <v>42881</v>
      </c>
      <c r="F435" s="52">
        <f>IFERROR(_xll.qlIndexFixing(IndexON,D435,TRUE,_xll.ohTrigger(RecalcTrigger,TriggerON)),NA())</f>
        <v>1.0619832552050124E-2</v>
      </c>
      <c r="H435" s="49">
        <f>_xll.qlCalendarAdvance(IborCalendar,$H434,B435,"f",FALSE)</f>
        <v>42878</v>
      </c>
      <c r="I435" s="49">
        <f>_xll.qlInterestRateIndexValueDate(Index1M,$H435)</f>
        <v>42880</v>
      </c>
      <c r="J435" s="52">
        <f>IFERROR(_xll.qlIndexFixing(Index1M,$H435,TRUE,_xll.ohTrigger(RecalcTrigger,Trigger1M)),NA())</f>
        <v>1.1757792355253094E-2</v>
      </c>
      <c r="K435" s="52">
        <f>IFERROR(_xll.qlIndexFixing(ONIndex1M,I435,TRUE,_xll.ohTrigger(RecalcTrigger,Trigger1M)),NA())</f>
        <v>1.1520923050207799E-2</v>
      </c>
      <c r="L435" s="52">
        <f>IFERROR(_xll.qlIndexFixing(Index3M,H435,TRUE,_xll.ohTrigger(RecalcTrigger,Trigger3M)),NA())</f>
        <v>1.3580293403396355E-2</v>
      </c>
      <c r="M435" s="52">
        <f>IFERROR(_xll.qlIndexFixing(ONIndex3M,I435,TRUE,_xll.ohTrigger(RecalcTrigger,Trigger3M)),NA())</f>
        <v>1.2854278313687573E-2</v>
      </c>
      <c r="N435" s="52">
        <f>IFERROR(_xll.qlIndexFixing(Index6M,$H435,TRUE,_xll.ohTrigger(RecalcTrigger,Trigger6M)),NA())</f>
        <v>1.5164071081537125E-2</v>
      </c>
      <c r="O435" s="52">
        <f>IFERROR(_xll.qlIndexFixing(ONIndex6M,I435,TRUE,_xll.ohTrigger(RecalcTrigger,Trigger6M)),NA())</f>
        <v>1.3876608857348316E-2</v>
      </c>
      <c r="P435" s="52">
        <f>IFERROR(_xll.qlIndexFixing(Index1Y,$H435,TRUE,_xll.ohTrigger(RecalcTrigger,Trigger1Y)),NA())</f>
        <v>1.8079994846930104E-2</v>
      </c>
      <c r="Q435" s="52">
        <f>IFERROR(_xll.qlIndexFixing(ONIndex1Y,I435,TRUE,_xll.ohTrigger(RecalcTrigger,Trigger1Y)),NA())</f>
        <v>1.5180659454854251E-2</v>
      </c>
    </row>
    <row r="436" spans="2:17" x14ac:dyDescent="0.2">
      <c r="B436" s="46" t="s">
        <v>20</v>
      </c>
      <c r="D436" s="49">
        <f>_xll.qlCalendarAdvance(LocalCalendar,$D435,B436,"f",FALSE)</f>
        <v>42885</v>
      </c>
      <c r="E436" s="49">
        <f>_xll.qlInterestRateIndexValueDate(IndexON,D436)</f>
        <v>42885</v>
      </c>
      <c r="F436" s="52">
        <f>IFERROR(_xll.qlIndexFixing(IndexON,D436,TRUE,_xll.ohTrigger(RecalcTrigger,TriggerON)),NA())</f>
        <v>1.0624377324148782E-2</v>
      </c>
      <c r="H436" s="49">
        <f>_xll.qlCalendarAdvance(IborCalendar,$H435,B436,"f",FALSE)</f>
        <v>42879</v>
      </c>
      <c r="I436" s="49">
        <f>_xll.qlInterestRateIndexValueDate(Index1M,$H436)</f>
        <v>42881</v>
      </c>
      <c r="J436" s="52">
        <f>IFERROR(_xll.qlIndexFixing(Index1M,$H436,TRUE,_xll.ohTrigger(RecalcTrigger,Trigger1M)),NA())</f>
        <v>1.1765056788594254E-2</v>
      </c>
      <c r="K436" s="52">
        <f>IFERROR(_xll.qlIndexFixing(ONIndex1M,I436,TRUE,_xll.ohTrigger(RecalcTrigger,Trigger1M)),NA())</f>
        <v>1.1559005298282798E-2</v>
      </c>
      <c r="L436" s="52">
        <f>IFERROR(_xll.qlIndexFixing(Index3M,H436,TRUE,_xll.ohTrigger(RecalcTrigger,Trigger3M)),NA())</f>
        <v>1.3617322037030763E-2</v>
      </c>
      <c r="M436" s="52">
        <f>IFERROR(_xll.qlIndexFixing(ONIndex3M,I436,TRUE,_xll.ohTrigger(RecalcTrigger,Trigger3M)),NA())</f>
        <v>1.2895368812171348E-2</v>
      </c>
      <c r="N436" s="52">
        <f>IFERROR(_xll.qlIndexFixing(Index6M,$H436,TRUE,_xll.ohTrigger(RecalcTrigger,Trigger6M)),NA())</f>
        <v>1.5170445574748885E-2</v>
      </c>
      <c r="O436" s="52">
        <f>IFERROR(_xll.qlIndexFixing(ONIndex6M,I436,TRUE,_xll.ohTrigger(RecalcTrigger,Trigger6M)),NA())</f>
        <v>1.3921179562854658E-2</v>
      </c>
      <c r="P436" s="52">
        <f>IFERROR(_xll.qlIndexFixing(Index1Y,$H436,TRUE,_xll.ohTrigger(RecalcTrigger,Trigger1Y)),NA())</f>
        <v>1.8100764138737915E-2</v>
      </c>
      <c r="Q436" s="52">
        <f>IFERROR(_xll.qlIndexFixing(ONIndex1Y,I436,TRUE,_xll.ohTrigger(RecalcTrigger,Trigger1Y)),NA())</f>
        <v>1.5276553365846102E-2</v>
      </c>
    </row>
    <row r="437" spans="2:17" x14ac:dyDescent="0.2">
      <c r="B437" s="46" t="s">
        <v>20</v>
      </c>
      <c r="D437" s="49">
        <f>_xll.qlCalendarAdvance(LocalCalendar,$D436,B437,"f",FALSE)</f>
        <v>42886</v>
      </c>
      <c r="E437" s="49">
        <f>_xll.qlInterestRateIndexValueDate(IndexON,D437)</f>
        <v>42886</v>
      </c>
      <c r="F437" s="52">
        <f>IFERROR(_xll.qlIndexFixing(IndexON,D437,TRUE,_xll.ohTrigger(RecalcTrigger,TriggerON)),NA())</f>
        <v>1.0625871654328378E-2</v>
      </c>
      <c r="H437" s="49">
        <f>_xll.qlCalendarAdvance(IborCalendar,$H436,B437,"f",FALSE)</f>
        <v>42880</v>
      </c>
      <c r="I437" s="49">
        <f>_xll.qlInterestRateIndexValueDate(Index1M,$H437)</f>
        <v>42885</v>
      </c>
      <c r="J437" s="52">
        <f>IFERROR(_xll.qlIndexFixing(Index1M,$H437,TRUE,_xll.ohTrigger(RecalcTrigger,Trigger1M)),NA())</f>
        <v>1.1824333912167801E-2</v>
      </c>
      <c r="K437" s="52">
        <f>IFERROR(_xll.qlIndexFixing(ONIndex1M,I437,TRUE,_xll.ohTrigger(RecalcTrigger,Trigger1M)),NA())</f>
        <v>1.1595911935549097E-2</v>
      </c>
      <c r="L437" s="52">
        <f>IFERROR(_xll.qlIndexFixing(Index3M,H437,TRUE,_xll.ohTrigger(RecalcTrigger,Trigger3M)),NA())</f>
        <v>1.3654423815662418E-2</v>
      </c>
      <c r="M437" s="52">
        <f>IFERROR(_xll.qlIndexFixing(ONIndex3M,I437,TRUE,_xll.ohTrigger(RecalcTrigger,Trigger3M)),NA())</f>
        <v>1.2935040754182836E-2</v>
      </c>
      <c r="N437" s="52">
        <f>IFERROR(_xll.qlIndexFixing(Index6M,$H437,TRUE,_xll.ohTrigger(RecalcTrigger,Trigger6M)),NA())</f>
        <v>1.5212454431235544E-2</v>
      </c>
      <c r="O437" s="52">
        <f>IFERROR(_xll.qlIndexFixing(ONIndex6M,I437,TRUE,_xll.ohTrigger(RecalcTrigger,Trigger6M)),NA())</f>
        <v>1.3963754655206273E-2</v>
      </c>
      <c r="P437" s="52">
        <f>IFERROR(_xll.qlIndexFixing(Index1Y,$H437,TRUE,_xll.ohTrigger(RecalcTrigger,Trigger1Y)),NA())</f>
        <v>1.8132095617402588E-2</v>
      </c>
      <c r="Q437" s="52">
        <f>IFERROR(_xll.qlIndexFixing(ONIndex1Y,I437,TRUE,_xll.ohTrigger(RecalcTrigger,Trigger1Y)),NA())</f>
        <v>1.5374391638589557E-2</v>
      </c>
    </row>
    <row r="438" spans="2:17" x14ac:dyDescent="0.2">
      <c r="B438" s="46" t="s">
        <v>20</v>
      </c>
      <c r="D438" s="49">
        <f>_xll.qlCalendarAdvance(LocalCalendar,$D437,B438,"f",FALSE)</f>
        <v>42887</v>
      </c>
      <c r="E438" s="49">
        <f>_xll.qlInterestRateIndexValueDate(IndexON,D438)</f>
        <v>42887</v>
      </c>
      <c r="F438" s="52">
        <f>IFERROR(_xll.qlIndexFixing(IndexON,D438,TRUE,_xll.ohTrigger(RecalcTrigger,TriggerON)),NA())</f>
        <v>1.062711021774021E-2</v>
      </c>
      <c r="H438" s="49">
        <f>_xll.qlCalendarAdvance(IborCalendar,$H437,B438,"f",FALSE)</f>
        <v>42881</v>
      </c>
      <c r="I438" s="49">
        <f>_xll.qlInterestRateIndexValueDate(Index1M,$H438)</f>
        <v>42886</v>
      </c>
      <c r="J438" s="52">
        <f>IFERROR(_xll.qlIndexFixing(Index1M,$H438,TRUE,_xll.ohTrigger(RecalcTrigger,Trigger1M)),NA())</f>
        <v>1.1831566873032884E-2</v>
      </c>
      <c r="K438" s="52">
        <f>IFERROR(_xll.qlIndexFixing(ONIndex1M,I438,TRUE,_xll.ohTrigger(RecalcTrigger,Trigger1M)),NA())</f>
        <v>1.1610872348697399E-2</v>
      </c>
      <c r="L438" s="52">
        <f>IFERROR(_xll.qlIndexFixing(Index3M,H438,TRUE,_xll.ohTrigger(RecalcTrigger,Trigger3M)),NA())</f>
        <v>1.3669140598102938E-2</v>
      </c>
      <c r="M438" s="52">
        <f>IFERROR(_xll.qlIndexFixing(ONIndex3M,I438,TRUE,_xll.ohTrigger(RecalcTrigger,Trigger3M)),NA())</f>
        <v>1.2951173491009271E-2</v>
      </c>
      <c r="N438" s="52">
        <f>IFERROR(_xll.qlIndexFixing(Index6M,$H438,TRUE,_xll.ohTrigger(RecalcTrigger,Trigger6M)),NA())</f>
        <v>1.5218687621667814E-2</v>
      </c>
      <c r="O438" s="52">
        <f>IFERROR(_xll.qlIndexFixing(ONIndex6M,I438,TRUE,_xll.ohTrigger(RecalcTrigger,Trigger6M)),NA())</f>
        <v>1.3980955355030744E-2</v>
      </c>
      <c r="P438" s="52">
        <f>IFERROR(_xll.qlIndexFixing(Index1Y,$H438,TRUE,_xll.ohTrigger(RecalcTrigger,Trigger1Y)),NA())</f>
        <v>1.8142271192791128E-2</v>
      </c>
      <c r="Q438" s="52">
        <f>IFERROR(_xll.qlIndexFixing(ONIndex1Y,I438,TRUE,_xll.ohTrigger(RecalcTrigger,Trigger1Y)),NA())</f>
        <v>1.5415471440149986E-2</v>
      </c>
    </row>
    <row r="439" spans="2:17" x14ac:dyDescent="0.2">
      <c r="B439" s="46" t="s">
        <v>20</v>
      </c>
      <c r="D439" s="49">
        <f>_xll.qlCalendarAdvance(LocalCalendar,$D438,B439,"f",FALSE)</f>
        <v>42888</v>
      </c>
      <c r="E439" s="49">
        <f>_xll.qlInterestRateIndexValueDate(IndexON,D439)</f>
        <v>42888</v>
      </c>
      <c r="F439" s="52">
        <f>IFERROR(_xll.qlIndexFixing(IndexON,D439,TRUE,_xll.ohTrigger(RecalcTrigger,TriggerON)),NA())</f>
        <v>1.0629048596850765E-2</v>
      </c>
      <c r="H439" s="49">
        <f>_xll.qlCalendarAdvance(IborCalendar,$H438,B439,"f",FALSE)</f>
        <v>42885</v>
      </c>
      <c r="I439" s="49">
        <f>_xll.qlInterestRateIndexValueDate(Index1M,$H439)</f>
        <v>42887</v>
      </c>
      <c r="J439" s="52">
        <f>IFERROR(_xll.qlIndexFixing(Index1M,$H439,TRUE,_xll.ohTrigger(RecalcTrigger,Trigger1M)),NA())</f>
        <v>1.1861443578504993E-2</v>
      </c>
      <c r="K439" s="52">
        <f>IFERROR(_xll.qlIndexFixing(ONIndex1M,I439,TRUE,_xll.ohTrigger(RecalcTrigger,Trigger1M)),NA())</f>
        <v>1.1625820307088475E-2</v>
      </c>
      <c r="L439" s="52">
        <f>IFERROR(_xll.qlIndexFixing(Index3M,H439,TRUE,_xll.ohTrigger(RecalcTrigger,Trigger3M)),NA())</f>
        <v>1.3683820012428767E-2</v>
      </c>
      <c r="M439" s="52">
        <f>IFERROR(_xll.qlIndexFixing(ONIndex3M,I439,TRUE,_xll.ohTrigger(RecalcTrigger,Trigger3M)),NA())</f>
        <v>1.296729964406218E-2</v>
      </c>
      <c r="N439" s="52">
        <f>IFERROR(_xll.qlIndexFixing(Index6M,$H439,TRUE,_xll.ohTrigger(RecalcTrigger,Trigger6M)),NA())</f>
        <v>1.5230462926744182E-2</v>
      </c>
      <c r="O439" s="52">
        <f>IFERROR(_xll.qlIndexFixing(ONIndex6M,I439,TRUE,_xll.ohTrigger(RecalcTrigger,Trigger6M)),NA())</f>
        <v>1.3998079901451632E-2</v>
      </c>
      <c r="P439" s="52">
        <f>IFERROR(_xll.qlIndexFixing(Index1Y,$H439,TRUE,_xll.ohTrigger(RecalcTrigger,Trigger1Y)),NA())</f>
        <v>1.8152360499804867E-2</v>
      </c>
      <c r="Q439" s="52">
        <f>IFERROR(_xll.qlIndexFixing(ONIndex1Y,I439,TRUE,_xll.ohTrigger(RecalcTrigger,Trigger1Y)),NA())</f>
        <v>1.5457329030503786E-2</v>
      </c>
    </row>
    <row r="440" spans="2:17" x14ac:dyDescent="0.2">
      <c r="B440" s="46" t="s">
        <v>20</v>
      </c>
      <c r="D440" s="49">
        <f>_xll.qlCalendarAdvance(LocalCalendar,$D439,B440,"f",FALSE)</f>
        <v>42891</v>
      </c>
      <c r="E440" s="49">
        <f>_xll.qlInterestRateIndexValueDate(IndexON,D440)</f>
        <v>42891</v>
      </c>
      <c r="F440" s="52">
        <f>IFERROR(_xll.qlIndexFixing(IndexON,D440,TRUE,_xll.ohTrigger(RecalcTrigger,TriggerON)),NA())</f>
        <v>1.062950680243091E-2</v>
      </c>
      <c r="H440" s="49">
        <f>_xll.qlCalendarAdvance(IborCalendar,$H439,B440,"f",FALSE)</f>
        <v>42886</v>
      </c>
      <c r="I440" s="49">
        <f>_xll.qlInterestRateIndexValueDate(Index1M,$H440)</f>
        <v>42888</v>
      </c>
      <c r="J440" s="52">
        <f>IFERROR(_xll.qlIndexFixing(Index1M,$H440,TRUE,_xll.ohTrigger(RecalcTrigger,Trigger1M)),NA())</f>
        <v>1.1868661043305081E-2</v>
      </c>
      <c r="K440" s="52">
        <f>IFERROR(_xll.qlIndexFixing(ONIndex1M,I440,TRUE,_xll.ohTrigger(RecalcTrigger,Trigger1M)),NA())</f>
        <v>1.1656052086594926E-2</v>
      </c>
      <c r="L440" s="52">
        <f>IFERROR(_xll.qlIndexFixing(Index3M,H440,TRUE,_xll.ohTrigger(RecalcTrigger,Trigger3M)),NA())</f>
        <v>1.3720161173987689E-2</v>
      </c>
      <c r="M440" s="52">
        <f>IFERROR(_xll.qlIndexFixing(ONIndex3M,I440,TRUE,_xll.ohTrigger(RecalcTrigger,Trigger3M)),NA())</f>
        <v>1.2999999420202357E-2</v>
      </c>
      <c r="N440" s="52">
        <f>IFERROR(_xll.qlIndexFixing(Index6M,$H440,TRUE,_xll.ohTrigger(RecalcTrigger,Trigger6M)),NA())</f>
        <v>1.5253309045972139E-2</v>
      </c>
      <c r="O440" s="52">
        <f>IFERROR(_xll.qlIndexFixing(ONIndex6M,I440,TRUE,_xll.ohTrigger(RecalcTrigger,Trigger6M)),NA())</f>
        <v>1.4032622099007241E-2</v>
      </c>
      <c r="P440" s="52">
        <f>IFERROR(_xll.qlIndexFixing(Index1Y,$H440,TRUE,_xll.ohTrigger(RecalcTrigger,Trigger1Y)),NA())</f>
        <v>1.8169153468688283E-2</v>
      </c>
      <c r="Q440" s="52">
        <f>IFERROR(_xll.qlIndexFixing(ONIndex1Y,I440,TRUE,_xll.ohTrigger(RecalcTrigger,Trigger1Y)),NA())</f>
        <v>1.5544307974044713E-2</v>
      </c>
    </row>
    <row r="441" spans="2:17" x14ac:dyDescent="0.2">
      <c r="B441" s="46" t="s">
        <v>20</v>
      </c>
      <c r="D441" s="49">
        <f>_xll.qlCalendarAdvance(LocalCalendar,$D440,B441,"f",FALSE)</f>
        <v>42892</v>
      </c>
      <c r="E441" s="49">
        <f>_xll.qlInterestRateIndexValueDate(IndexON,D441)</f>
        <v>42892</v>
      </c>
      <c r="F441" s="52">
        <f>IFERROR(_xll.qlIndexFixing(IndexON,D441,TRUE,_xll.ohTrigger(RecalcTrigger,TriggerON)),NA())</f>
        <v>1.0629466531444365E-2</v>
      </c>
      <c r="H441" s="49">
        <f>_xll.qlCalendarAdvance(IborCalendar,$H440,B441,"f",FALSE)</f>
        <v>42887</v>
      </c>
      <c r="I441" s="49">
        <f>_xll.qlInterestRateIndexValueDate(Index1M,$H441)</f>
        <v>42891</v>
      </c>
      <c r="J441" s="52">
        <f>IFERROR(_xll.qlIndexFixing(Index1M,$H441,TRUE,_xll.ohTrigger(RecalcTrigger,Trigger1M)),NA())</f>
        <v>1.1905349627360451E-2</v>
      </c>
      <c r="K441" s="52">
        <f>IFERROR(_xll.qlIndexFixing(ONIndex1M,I441,TRUE,_xll.ohTrigger(RecalcTrigger,Trigger1M)),NA())</f>
        <v>1.1685487594199628E-2</v>
      </c>
      <c r="L441" s="52">
        <f>IFERROR(_xll.qlIndexFixing(Index3M,H441,TRUE,_xll.ohTrigger(RecalcTrigger,Trigger3M)),NA())</f>
        <v>1.3742155975939864E-2</v>
      </c>
      <c r="M441" s="52">
        <f>IFERROR(_xll.qlIndexFixing(ONIndex3M,I441,TRUE,_xll.ohTrigger(RecalcTrigger,Trigger3M)),NA())</f>
        <v>1.3031738418618488E-2</v>
      </c>
      <c r="N441" s="52">
        <f>IFERROR(_xll.qlIndexFixing(Index6M,$H441,TRUE,_xll.ohTrigger(RecalcTrigger,Trigger6M)),NA())</f>
        <v>1.5277177619517917E-2</v>
      </c>
      <c r="O441" s="52">
        <f>IFERROR(_xll.qlIndexFixing(ONIndex6M,I441,TRUE,_xll.ohTrigger(RecalcTrigger,Trigger6M)),NA())</f>
        <v>1.406581655437833E-2</v>
      </c>
      <c r="P441" s="52">
        <f>IFERROR(_xll.qlIndexFixing(Index1Y,$H441,TRUE,_xll.ohTrigger(RecalcTrigger,Trigger1Y)),NA())</f>
        <v>1.8191814393907092E-2</v>
      </c>
      <c r="Q441" s="52">
        <f>IFERROR(_xll.qlIndexFixing(ONIndex1Y,I441,TRUE,_xll.ohTrigger(RecalcTrigger,Trigger1Y)),NA())</f>
        <v>1.5632537286087711E-2</v>
      </c>
    </row>
    <row r="442" spans="2:17" x14ac:dyDescent="0.2">
      <c r="B442" s="46" t="s">
        <v>20</v>
      </c>
      <c r="D442" s="49">
        <f>_xll.qlCalendarAdvance(LocalCalendar,$D441,B442,"f",FALSE)</f>
        <v>42893</v>
      </c>
      <c r="E442" s="49">
        <f>_xll.qlInterestRateIndexValueDate(IndexON,D442)</f>
        <v>42893</v>
      </c>
      <c r="F442" s="52">
        <f>IFERROR(_xll.qlIndexFixing(IndexON,D442,TRUE,_xll.ohTrigger(RecalcTrigger,TriggerON)),NA())</f>
        <v>1.0629170493530182E-2</v>
      </c>
      <c r="H442" s="49">
        <f>_xll.qlCalendarAdvance(IborCalendar,$H441,B442,"f",FALSE)</f>
        <v>42888</v>
      </c>
      <c r="I442" s="49">
        <f>_xll.qlInterestRateIndexValueDate(Index1M,$H442)</f>
        <v>42892</v>
      </c>
      <c r="J442" s="52">
        <f>IFERROR(_xll.qlIndexFixing(Index1M,$H442,TRUE,_xll.ohTrigger(RecalcTrigger,Trigger1M)),NA())</f>
        <v>1.1920068830851172E-2</v>
      </c>
      <c r="K442" s="52">
        <f>IFERROR(_xll.qlIndexFixing(ONIndex1M,I442,TRUE,_xll.ohTrigger(RecalcTrigger,Trigger1M)),NA())</f>
        <v>1.1700373279284193E-2</v>
      </c>
      <c r="L442" s="52">
        <f>IFERROR(_xll.qlIndexFixing(Index3M,H442,TRUE,_xll.ohTrigger(RecalcTrigger,Trigger3M)),NA())</f>
        <v>1.3756642540164588E-2</v>
      </c>
      <c r="M442" s="52">
        <f>IFERROR(_xll.qlIndexFixing(ONIndex3M,I442,TRUE,_xll.ohTrigger(RecalcTrigger,Trigger3M)),NA())</f>
        <v>1.3047831652883701E-2</v>
      </c>
      <c r="N442" s="52">
        <f>IFERROR(_xll.qlIndexFixing(Index6M,$H442,TRUE,_xll.ohTrigger(RecalcTrigger,Trigger6M)),NA())</f>
        <v>1.5288761975704796E-2</v>
      </c>
      <c r="O442" s="52">
        <f>IFERROR(_xll.qlIndexFixing(ONIndex6M,I442,TRUE,_xll.ohTrigger(RecalcTrigger,Trigger6M)),NA())</f>
        <v>1.4082560334260918E-2</v>
      </c>
      <c r="P442" s="52">
        <f>IFERROR(_xll.qlIndexFixing(Index1Y,$H442,TRUE,_xll.ohTrigger(RecalcTrigger,Trigger1Y)),NA())</f>
        <v>1.8201441870905069E-2</v>
      </c>
      <c r="Q442" s="52">
        <f>IFERROR(_xll.qlIndexFixing(ONIndex1Y,I442,TRUE,_xll.ohTrigger(RecalcTrigger,Trigger1Y)),NA())</f>
        <v>1.5678283824964723E-2</v>
      </c>
    </row>
    <row r="443" spans="2:17" x14ac:dyDescent="0.2">
      <c r="B443" s="46" t="s">
        <v>20</v>
      </c>
      <c r="D443" s="49">
        <f>_xll.qlCalendarAdvance(LocalCalendar,$D442,B443,"f",FALSE)</f>
        <v>42894</v>
      </c>
      <c r="E443" s="49">
        <f>_xll.qlInterestRateIndexValueDate(IndexON,D443)</f>
        <v>42894</v>
      </c>
      <c r="F443" s="52">
        <f>IFERROR(_xll.qlIndexFixing(IndexON,D443,TRUE,_xll.ohTrigger(RecalcTrigger,TriggerON)),NA())</f>
        <v>1.0628618688768299E-2</v>
      </c>
      <c r="H443" s="49">
        <f>_xll.qlCalendarAdvance(IborCalendar,$H442,B443,"f",FALSE)</f>
        <v>42891</v>
      </c>
      <c r="I443" s="49">
        <f>_xll.qlInterestRateIndexValueDate(Index1M,$H443)</f>
        <v>42893</v>
      </c>
      <c r="J443" s="52">
        <f>IFERROR(_xll.qlIndexFixing(Index1M,$H443,TRUE,_xll.ohTrigger(RecalcTrigger,Trigger1M)),NA())</f>
        <v>1.1934775585108248E-2</v>
      </c>
      <c r="K443" s="52">
        <f>IFERROR(_xll.qlIndexFixing(ONIndex1M,I443,TRUE,_xll.ohTrigger(RecalcTrigger,Trigger1M)),NA())</f>
        <v>1.1715246509691468E-2</v>
      </c>
      <c r="L443" s="52">
        <f>IFERROR(_xll.qlIndexFixing(Index3M,H443,TRUE,_xll.ohTrigger(RecalcTrigger,Trigger3M)),NA())</f>
        <v>1.3771089332429674E-2</v>
      </c>
      <c r="M443" s="52">
        <f>IFERROR(_xll.qlIndexFixing(ONIndex3M,I443,TRUE,_xll.ohTrigger(RecalcTrigger,Trigger3M)),NA())</f>
        <v>1.3063918303375388E-2</v>
      </c>
      <c r="N443" s="52">
        <f>IFERROR(_xll.qlIndexFixing(Index6M,$H443,TRUE,_xll.ohTrigger(RecalcTrigger,Trigger6M)),NA())</f>
        <v>1.5300309531085776E-2</v>
      </c>
      <c r="O443" s="52">
        <f>IFERROR(_xll.qlIndexFixing(ONIndex6M,I443,TRUE,_xll.ohTrigger(RecalcTrigger,Trigger6M)),NA())</f>
        <v>1.4099227960739924E-2</v>
      </c>
      <c r="P443" s="52">
        <f>IFERROR(_xll.qlIndexFixing(Index1Y,$H443,TRUE,_xll.ohTrigger(RecalcTrigger,Trigger1Y)),NA())</f>
        <v>1.8210970883891744E-2</v>
      </c>
      <c r="Q443" s="52">
        <f>IFERROR(_xll.qlIndexFixing(ONIndex1Y,I443,TRUE,_xll.ohTrigger(RecalcTrigger,Trigger1Y)),NA())</f>
        <v>1.5724808154313763E-2</v>
      </c>
    </row>
    <row r="444" spans="2:17" x14ac:dyDescent="0.2">
      <c r="B444" s="46" t="s">
        <v>20</v>
      </c>
      <c r="D444" s="49">
        <f>_xll.qlCalendarAdvance(LocalCalendar,$D443,B444,"f",FALSE)</f>
        <v>42895</v>
      </c>
      <c r="E444" s="49">
        <f>_xll.qlInterestRateIndexValueDate(IndexON,D444)</f>
        <v>42895</v>
      </c>
      <c r="F444" s="52">
        <f>IFERROR(_xll.qlIndexFixing(IndexON,D444,TRUE,_xll.ohTrigger(RecalcTrigger,TriggerON)),NA())</f>
        <v>1.0626976209229255E-2</v>
      </c>
      <c r="H444" s="49">
        <f>_xll.qlCalendarAdvance(IborCalendar,$H443,B444,"f",FALSE)</f>
        <v>42892</v>
      </c>
      <c r="I444" s="49">
        <f>_xll.qlInterestRateIndexValueDate(Index1M,$H444)</f>
        <v>42894</v>
      </c>
      <c r="J444" s="52">
        <f>IFERROR(_xll.qlIndexFixing(Index1M,$H444,TRUE,_xll.ohTrigger(RecalcTrigger,Trigger1M)),NA())</f>
        <v>1.1964484817506282E-2</v>
      </c>
      <c r="K444" s="52">
        <f>IFERROR(_xll.qlIndexFixing(ONIndex1M,I444,TRUE,_xll.ohTrigger(RecalcTrigger,Trigger1M)),NA())</f>
        <v>1.173010728550139E-2</v>
      </c>
      <c r="L444" s="52">
        <f>IFERROR(_xll.qlIndexFixing(Index3M,H444,TRUE,_xll.ohTrigger(RecalcTrigger,Trigger3M)),NA())</f>
        <v>1.3785495952076484E-2</v>
      </c>
      <c r="M444" s="52">
        <f>IFERROR(_xll.qlIndexFixing(ONIndex3M,I444,TRUE,_xll.ohTrigger(RecalcTrigger,Trigger3M)),NA())</f>
        <v>1.3079998370013612E-2</v>
      </c>
      <c r="N444" s="52">
        <f>IFERROR(_xll.qlIndexFixing(Index6M,$H444,TRUE,_xll.ohTrigger(RecalcTrigger,Trigger6M)),NA())</f>
        <v>1.5311820748681079E-2</v>
      </c>
      <c r="O444" s="52">
        <f>IFERROR(_xll.qlIndexFixing(ONIndex6M,I444,TRUE,_xll.ohTrigger(RecalcTrigger,Trigger6M)),NA())</f>
        <v>1.4115819433895282E-2</v>
      </c>
      <c r="P444" s="52">
        <f>IFERROR(_xll.qlIndexFixing(Index1Y,$H444,TRUE,_xll.ohTrigger(RecalcTrigger,Trigger1Y)),NA())</f>
        <v>1.822039940008003E-2</v>
      </c>
      <c r="Q444" s="52">
        <f>IFERROR(_xll.qlIndexFixing(ONIndex1Y,I444,TRUE,_xll.ohTrigger(RecalcTrigger,Trigger1Y)),NA())</f>
        <v>1.5772110274614448E-2</v>
      </c>
    </row>
    <row r="445" spans="2:17" x14ac:dyDescent="0.2">
      <c r="B445" s="46" t="s">
        <v>20</v>
      </c>
      <c r="D445" s="49">
        <f>_xll.qlCalendarAdvance(LocalCalendar,$D444,B445,"f",FALSE)</f>
        <v>42898</v>
      </c>
      <c r="E445" s="49">
        <f>_xll.qlInterestRateIndexValueDate(IndexON,D445)</f>
        <v>42898</v>
      </c>
      <c r="F445" s="52">
        <f>IFERROR(_xll.qlIndexFixing(IndexON,D445,TRUE,_xll.ohTrigger(RecalcTrigger,TriggerON)),NA())</f>
        <v>1.0623936032505554E-2</v>
      </c>
      <c r="H445" s="49">
        <f>_xll.qlCalendarAdvance(IborCalendar,$H444,B445,"f",FALSE)</f>
        <v>42893</v>
      </c>
      <c r="I445" s="49">
        <f>_xll.qlInterestRateIndexValueDate(Index1M,$H445)</f>
        <v>42895</v>
      </c>
      <c r="J445" s="52">
        <f>IFERROR(_xll.qlIndexFixing(Index1M,$H445,TRUE,_xll.ohTrigger(RecalcTrigger,Trigger1M)),NA())</f>
        <v>1.197165530305298E-2</v>
      </c>
      <c r="K445" s="52">
        <f>IFERROR(_xll.qlIndexFixing(ONIndex1M,I445,TRUE,_xll.ohTrigger(RecalcTrigger,Trigger1M)),NA())</f>
        <v>1.176017147149544E-2</v>
      </c>
      <c r="L445" s="52">
        <f>IFERROR(_xll.qlIndexFixing(Index3M,H445,TRUE,_xll.ohTrigger(RecalcTrigger,Trigger3M)),NA())</f>
        <v>1.3814049130976291E-2</v>
      </c>
      <c r="M445" s="52">
        <f>IFERROR(_xll.qlIndexFixing(ONIndex3M,I445,TRUE,_xll.ohTrigger(RecalcTrigger,Trigger3M)),NA())</f>
        <v>1.3112614141244094E-2</v>
      </c>
      <c r="N445" s="52">
        <f>IFERROR(_xll.qlIndexFixing(Index6M,$H445,TRUE,_xll.ohTrigger(RecalcTrigger,Trigger6M)),NA())</f>
        <v>1.5334303200204465E-2</v>
      </c>
      <c r="O445" s="52">
        <f>IFERROR(_xll.qlIndexFixing(ONIndex6M,I445,TRUE,_xll.ohTrigger(RecalcTrigger,Trigger6M)),NA())</f>
        <v>1.4149304617934177E-2</v>
      </c>
      <c r="P445" s="52">
        <f>IFERROR(_xll.qlIndexFixing(Index1Y,$H445,TRUE,_xll.ohTrigger(RecalcTrigger,Trigger1Y)),NA())</f>
        <v>1.8236563338815577E-2</v>
      </c>
      <c r="Q445" s="52">
        <f>IFERROR(_xll.qlIndexFixing(ONIndex1Y,I445,TRUE,_xll.ohTrigger(RecalcTrigger,Trigger1Y)),NA())</f>
        <v>1.5870006702352057E-2</v>
      </c>
    </row>
    <row r="446" spans="2:17" x14ac:dyDescent="0.2">
      <c r="B446" s="46" t="s">
        <v>20</v>
      </c>
      <c r="D446" s="49">
        <f>_xll.qlCalendarAdvance(LocalCalendar,$D445,B446,"f",FALSE)</f>
        <v>42899</v>
      </c>
      <c r="E446" s="49">
        <f>_xll.qlInterestRateIndexValueDate(IndexON,D446)</f>
        <v>42899</v>
      </c>
      <c r="F446" s="52">
        <f>IFERROR(_xll.qlIndexFixing(IndexON,D446,TRUE,_xll.ohTrigger(RecalcTrigger,TriggerON)),NA())</f>
        <v>1.062259878299443E-2</v>
      </c>
      <c r="H446" s="49">
        <f>_xll.qlCalendarAdvance(IborCalendar,$H445,B446,"f",FALSE)</f>
        <v>42894</v>
      </c>
      <c r="I446" s="49">
        <f>_xll.qlInterestRateIndexValueDate(Index1M,$H446)</f>
        <v>42898</v>
      </c>
      <c r="J446" s="52">
        <f>IFERROR(_xll.qlIndexFixing(Index1M,$H446,TRUE,_xll.ohTrigger(RecalcTrigger,Trigger1M)),NA())</f>
        <v>1.2008122616330219E-2</v>
      </c>
      <c r="K446" s="52">
        <f>IFERROR(_xll.qlIndexFixing(ONIndex1M,I446,TRUE,_xll.ohTrigger(RecalcTrigger,Trigger1M)),NA())</f>
        <v>1.1789425841728374E-2</v>
      </c>
      <c r="L446" s="52">
        <f>IFERROR(_xll.qlIndexFixing(Index3M,H446,TRUE,_xll.ohTrigger(RecalcTrigger,Trigger3M)),NA())</f>
        <v>1.3842712691183119E-2</v>
      </c>
      <c r="M446" s="52">
        <f>IFERROR(_xll.qlIndexFixing(ONIndex3M,I446,TRUE,_xll.ohTrigger(RecalcTrigger,Trigger3M)),NA())</f>
        <v>1.3144252799150991E-2</v>
      </c>
      <c r="N446" s="52">
        <f>IFERROR(_xll.qlIndexFixing(Index6M,$H446,TRUE,_xll.ohTrigger(RecalcTrigger,Trigger6M)),NA())</f>
        <v>1.535751150207257E-2</v>
      </c>
      <c r="O446" s="52">
        <f>IFERROR(_xll.qlIndexFixing(ONIndex6M,I446,TRUE,_xll.ohTrigger(RecalcTrigger,Trigger6M)),NA())</f>
        <v>1.4181423792720693E-2</v>
      </c>
      <c r="P446" s="52">
        <f>IFERROR(_xll.qlIndexFixing(Index1Y,$H446,TRUE,_xll.ohTrigger(RecalcTrigger,Trigger1Y)),NA())</f>
        <v>1.8257067839528476E-2</v>
      </c>
      <c r="Q446" s="52">
        <f>IFERROR(_xll.qlIndexFixing(ONIndex1Y,I446,TRUE,_xll.ohTrigger(RecalcTrigger,Trigger1Y)),NA())</f>
        <v>1.5968869135258856E-2</v>
      </c>
    </row>
    <row r="447" spans="2:17" x14ac:dyDescent="0.2">
      <c r="B447" s="46" t="s">
        <v>20</v>
      </c>
      <c r="D447" s="49">
        <f>_xll.qlCalendarAdvance(LocalCalendar,$D446,B447,"f",FALSE)</f>
        <v>42900</v>
      </c>
      <c r="E447" s="49">
        <f>_xll.qlInterestRateIndexValueDate(IndexON,D447)</f>
        <v>42900</v>
      </c>
      <c r="F447" s="52">
        <f>IFERROR(_xll.qlIndexFixing(IndexON,D447,TRUE,_xll.ohTrigger(RecalcTrigger,TriggerON)),NA())</f>
        <v>1.0621499156364678E-2</v>
      </c>
      <c r="H447" s="49">
        <f>_xll.qlCalendarAdvance(IborCalendar,$H446,B447,"f",FALSE)</f>
        <v>42895</v>
      </c>
      <c r="I447" s="49">
        <f>_xll.qlInterestRateIndexValueDate(Index1M,$H447)</f>
        <v>42899</v>
      </c>
      <c r="J447" s="52">
        <f>IFERROR(_xll.qlIndexFixing(Index1M,$H447,TRUE,_xll.ohTrigger(RecalcTrigger,Trigger1M)),NA())</f>
        <v>1.2022754674242186E-2</v>
      </c>
      <c r="K447" s="52">
        <f>IFERROR(_xll.qlIndexFixing(ONIndex1M,I447,TRUE,_xll.ohTrigger(RecalcTrigger,Trigger1M)),NA())</f>
        <v>1.1804224344151848E-2</v>
      </c>
      <c r="L447" s="52">
        <f>IFERROR(_xll.qlIndexFixing(Index3M,H447,TRUE,_xll.ohTrigger(RecalcTrigger,Trigger3M)),NA())</f>
        <v>1.3856912437721721E-2</v>
      </c>
      <c r="M447" s="52">
        <f>IFERROR(_xll.qlIndexFixing(ONIndex3M,I447,TRUE,_xll.ohTrigger(RecalcTrigger,Trigger3M)),NA())</f>
        <v>1.3160299947001519E-2</v>
      </c>
      <c r="N447" s="52">
        <f>IFERROR(_xll.qlIndexFixing(Index6M,$H447,TRUE,_xll.ohTrigger(RecalcTrigger,Trigger6M)),NA())</f>
        <v>1.536884797649843E-2</v>
      </c>
      <c r="O447" s="52">
        <f>IFERROR(_xll.qlIndexFixing(ONIndex6M,I447,TRUE,_xll.ohTrigger(RecalcTrigger,Trigger6M)),NA())</f>
        <v>1.4197634498938072E-2</v>
      </c>
      <c r="P447" s="52">
        <f>IFERROR(_xll.qlIndexFixing(Index1Y,$H447,TRUE,_xll.ohTrigger(RecalcTrigger,Trigger1Y)),NA())</f>
        <v>1.82659640132685E-2</v>
      </c>
      <c r="Q447" s="52">
        <f>IFERROR(_xll.qlIndexFixing(ONIndex1Y,I447,TRUE,_xll.ohTrigger(RecalcTrigger,Trigger1Y)),NA())</f>
        <v>1.6018695002530947E-2</v>
      </c>
    </row>
    <row r="448" spans="2:17" x14ac:dyDescent="0.2">
      <c r="B448" s="46" t="s">
        <v>20</v>
      </c>
      <c r="D448" s="49">
        <f>_xll.qlCalendarAdvance(LocalCalendar,$D447,B448,"f",FALSE)</f>
        <v>42901</v>
      </c>
      <c r="E448" s="49">
        <f>_xll.qlInterestRateIndexValueDate(IndexON,D448)</f>
        <v>42901</v>
      </c>
      <c r="F448" s="52">
        <f>IFERROR(_xll.qlIndexFixing(IndexON,D448,TRUE,_xll.ohTrigger(RecalcTrigger,TriggerON)),NA())</f>
        <v>1.0620637152456425E-2</v>
      </c>
      <c r="H448" s="49">
        <f>_xll.qlCalendarAdvance(IborCalendar,$H447,B448,"f",FALSE)</f>
        <v>42898</v>
      </c>
      <c r="I448" s="49">
        <f>_xll.qlInterestRateIndexValueDate(Index1M,$H448)</f>
        <v>42900</v>
      </c>
      <c r="J448" s="52">
        <f>IFERROR(_xll.qlIndexFixing(Index1M,$H448,TRUE,_xll.ohTrigger(RecalcTrigger,Trigger1M)),NA())</f>
        <v>1.2037374282598101E-2</v>
      </c>
      <c r="K448" s="52">
        <f>IFERROR(_xll.qlIndexFixing(ONIndex1M,I448,TRUE,_xll.ohTrigger(RecalcTrigger,Trigger1M)),NA())</f>
        <v>1.1819010391818097E-2</v>
      </c>
      <c r="L448" s="52">
        <f>IFERROR(_xll.qlIndexFixing(Index3M,H448,TRUE,_xll.ohTrigger(RecalcTrigger,Trigger3M)),NA())</f>
        <v>1.3871069607601602E-2</v>
      </c>
      <c r="M448" s="52">
        <f>IFERROR(_xll.qlIndexFixing(ONIndex3M,I448,TRUE,_xll.ohTrigger(RecalcTrigger,Trigger3M)),NA())</f>
        <v>1.3176340511078521E-2</v>
      </c>
      <c r="N448" s="52">
        <f>IFERROR(_xll.qlIndexFixing(Index6M,$H448,TRUE,_xll.ohTrigger(RecalcTrigger,Trigger6M)),NA())</f>
        <v>1.5380150891529465E-2</v>
      </c>
      <c r="O448" s="52">
        <f>IFERROR(_xll.qlIndexFixing(ONIndex6M,I448,TRUE,_xll.ohTrigger(RecalcTrigger,Trigger6M)),NA())</f>
        <v>1.4213769051671932E-2</v>
      </c>
      <c r="P448" s="52">
        <f>IFERROR(_xll.qlIndexFixing(Index1Y,$H448,TRUE,_xll.ohTrigger(RecalcTrigger,Trigger1Y)),NA())</f>
        <v>1.8274751302036693E-2</v>
      </c>
      <c r="Q448" s="52">
        <f>IFERROR(_xll.qlIndexFixing(ONIndex1Y,I448,TRUE,_xll.ohTrigger(RecalcTrigger,Trigger1Y)),NA())</f>
        <v>1.606793345001023E-2</v>
      </c>
    </row>
    <row r="449" spans="2:17" x14ac:dyDescent="0.2">
      <c r="B449" s="46" t="s">
        <v>20</v>
      </c>
      <c r="D449" s="49">
        <f>_xll.qlCalendarAdvance(LocalCalendar,$D448,B449,"f",FALSE)</f>
        <v>42902</v>
      </c>
      <c r="E449" s="49">
        <f>_xll.qlInterestRateIndexValueDate(IndexON,D449)</f>
        <v>42902</v>
      </c>
      <c r="F449" s="52">
        <f>IFERROR(_xll.qlIndexFixing(IndexON,D449,TRUE,_xll.ohTrigger(RecalcTrigger,TriggerON)),NA())</f>
        <v>1.0620018496370065E-2</v>
      </c>
      <c r="H449" s="49">
        <f>_xll.qlCalendarAdvance(IborCalendar,$H448,B449,"f",FALSE)</f>
        <v>42899</v>
      </c>
      <c r="I449" s="49">
        <f>_xll.qlInterestRateIndexValueDate(Index1M,$H449)</f>
        <v>42901</v>
      </c>
      <c r="J449" s="52">
        <f>IFERROR(_xll.qlIndexFixing(Index1M,$H449,TRUE,_xll.ohTrigger(RecalcTrigger,Trigger1M)),NA())</f>
        <v>1.2066916055495369E-2</v>
      </c>
      <c r="K449" s="52">
        <f>IFERROR(_xll.qlIndexFixing(ONIndex1M,I449,TRUE,_xll.ohTrigger(RecalcTrigger,Trigger1M)),NA())</f>
        <v>1.1833783984807056E-2</v>
      </c>
      <c r="L449" s="52">
        <f>IFERROR(_xll.qlIndexFixing(Index3M,H449,TRUE,_xll.ohTrigger(RecalcTrigger,Trigger3M)),NA())</f>
        <v>1.3885183800133715E-2</v>
      </c>
      <c r="M449" s="52">
        <f>IFERROR(_xll.qlIndexFixing(ONIndex3M,I449,TRUE,_xll.ohTrigger(RecalcTrigger,Trigger3M)),NA())</f>
        <v>1.3192368375953833E-2</v>
      </c>
      <c r="N449" s="52">
        <f>IFERROR(_xll.qlIndexFixing(Index6M,$H449,TRUE,_xll.ohTrigger(RecalcTrigger,Trigger6M)),NA())</f>
        <v>1.5391420710274132E-2</v>
      </c>
      <c r="O449" s="52">
        <f>IFERROR(_xll.qlIndexFixing(ONIndex6M,I449,TRUE,_xll.ohTrigger(RecalcTrigger,Trigger6M)),NA())</f>
        <v>1.4229827451002208E-2</v>
      </c>
      <c r="P449" s="52">
        <f>IFERROR(_xll.qlIndexFixing(Index1Y,$H449,TRUE,_xll.ohTrigger(RecalcTrigger,Trigger1Y)),NA())</f>
        <v>1.8283431482337038E-2</v>
      </c>
      <c r="Q449" s="52">
        <f>IFERROR(_xll.qlIndexFixing(ONIndex1Y,I449,TRUE,_xll.ohTrigger(RecalcTrigger,Trigger1Y)),NA())</f>
        <v>1.6116584477536833E-2</v>
      </c>
    </row>
    <row r="450" spans="2:17" x14ac:dyDescent="0.2">
      <c r="B450" s="46" t="s">
        <v>20</v>
      </c>
      <c r="D450" s="49">
        <f>_xll.qlCalendarAdvance(LocalCalendar,$D449,B450,"f",FALSE)</f>
        <v>42905</v>
      </c>
      <c r="E450" s="49">
        <f>_xll.qlInterestRateIndexValueDate(IndexON,D450)</f>
        <v>42905</v>
      </c>
      <c r="F450" s="52">
        <f>IFERROR(_xll.qlIndexFixing(IndexON,D450,TRUE,_xll.ohTrigger(RecalcTrigger,TriggerON)),NA())</f>
        <v>1.0619565364917705E-2</v>
      </c>
      <c r="H450" s="49">
        <f>_xll.qlCalendarAdvance(IborCalendar,$H449,B450,"f",FALSE)</f>
        <v>42900</v>
      </c>
      <c r="I450" s="49">
        <f>_xll.qlInterestRateIndexValueDate(Index1M,$H450)</f>
        <v>42902</v>
      </c>
      <c r="J450" s="52">
        <f>IFERROR(_xll.qlIndexFixing(Index1M,$H450,TRUE,_xll.ohTrigger(RecalcTrigger,Trigger1M)),NA())</f>
        <v>1.2074039551605773E-2</v>
      </c>
      <c r="K450" s="52">
        <f>IFERROR(_xll.qlIndexFixing(ONIndex1M,I450,TRUE,_xll.ohTrigger(RecalcTrigger,Trigger1M)),NA())</f>
        <v>1.1863680597219428E-2</v>
      </c>
      <c r="L450" s="52">
        <f>IFERROR(_xll.qlIndexFixing(Index3M,H450,TRUE,_xll.ohTrigger(RecalcTrigger,Trigger3M)),NA())</f>
        <v>1.3913146082047695E-2</v>
      </c>
      <c r="M450" s="52">
        <f>IFERROR(_xll.qlIndexFixing(ONIndex3M,I450,TRUE,_xll.ohTrigger(RecalcTrigger,Trigger3M)),NA())</f>
        <v>1.3224777872240523E-2</v>
      </c>
      <c r="N450" s="52">
        <f>IFERROR(_xll.qlIndexFixing(Index6M,$H450,TRUE,_xll.ohTrigger(RecalcTrigger,Trigger6M)),NA())</f>
        <v>1.5413585144662612E-2</v>
      </c>
      <c r="O450" s="52">
        <f>IFERROR(_xll.qlIndexFixing(ONIndex6M,I450,TRUE,_xll.ohTrigger(RecalcTrigger,Trigger6M)),NA())</f>
        <v>1.4262255400421253E-2</v>
      </c>
      <c r="P450" s="52">
        <f>IFERROR(_xll.qlIndexFixing(Index1Y,$H450,TRUE,_xll.ohTrigger(RecalcTrigger,Trigger1Y)),NA())</f>
        <v>1.8298931155233174E-2</v>
      </c>
      <c r="Q450" s="52">
        <f>IFERROR(_xll.qlIndexFixing(ONIndex1Y,I450,TRUE,_xll.ohTrigger(RecalcTrigger,Trigger1Y)),NA())</f>
        <v>1.621265854735654E-2</v>
      </c>
    </row>
    <row r="451" spans="2:17" x14ac:dyDescent="0.2">
      <c r="B451" s="46" t="s">
        <v>20</v>
      </c>
      <c r="D451" s="49">
        <f>_xll.qlCalendarAdvance(LocalCalendar,$D450,B451,"f",FALSE)</f>
        <v>42906</v>
      </c>
      <c r="E451" s="49">
        <f>_xll.qlInterestRateIndexValueDate(IndexON,D451)</f>
        <v>42906</v>
      </c>
      <c r="F451" s="52">
        <f>IFERROR(_xll.qlIndexFixing(IndexON,D451,TRUE,_xll.ohTrigger(RecalcTrigger,TriggerON)),NA())</f>
        <v>1.0619891474936693E-2</v>
      </c>
      <c r="H451" s="49">
        <f>_xll.qlCalendarAdvance(IborCalendar,$H450,B451,"f",FALSE)</f>
        <v>42901</v>
      </c>
      <c r="I451" s="49">
        <f>_xll.qlInterestRateIndexValueDate(Index1M,$H451)</f>
        <v>42905</v>
      </c>
      <c r="J451" s="52">
        <f>IFERROR(_xll.qlIndexFixing(Index1M,$H451,TRUE,_xll.ohTrigger(RecalcTrigger,Trigger1M)),NA())</f>
        <v>1.2110285579531421E-2</v>
      </c>
      <c r="K451" s="52">
        <f>IFERROR(_xll.qlIndexFixing(ONIndex1M,I451,TRUE,_xll.ohTrigger(RecalcTrigger,Trigger1M)),NA())</f>
        <v>1.1892753809989998E-2</v>
      </c>
      <c r="L451" s="52">
        <f>IFERROR(_xll.qlIndexFixing(Index3M,H451,TRUE,_xll.ohTrigger(RecalcTrigger,Trigger3M)),NA())</f>
        <v>1.3941207052017388E-2</v>
      </c>
      <c r="M451" s="52">
        <f>IFERROR(_xll.qlIndexFixing(ONIndex3M,I451,TRUE,_xll.ohTrigger(RecalcTrigger,Trigger3M)),NA())</f>
        <v>1.3256071537819381E-2</v>
      </c>
      <c r="N451" s="52">
        <f>IFERROR(_xll.qlIndexFixing(Index6M,$H451,TRUE,_xll.ohTrigger(RecalcTrigger,Trigger6M)),NA())</f>
        <v>1.5436178284988561E-2</v>
      </c>
      <c r="O451" s="52">
        <f>IFERROR(_xll.qlIndexFixing(ONIndex6M,I451,TRUE,_xll.ohTrigger(RecalcTrigger,Trigger6M)),NA())</f>
        <v>1.4293299513727931E-2</v>
      </c>
      <c r="P451" s="52">
        <f>IFERROR(_xll.qlIndexFixing(Index1Y,$H451,TRUE,_xll.ohTrigger(RecalcTrigger,Trigger1Y)),NA())</f>
        <v>1.8317116652255112E-2</v>
      </c>
      <c r="Q451" s="52">
        <f>IFERROR(_xll.qlIndexFixing(ONIndex1Y,I451,TRUE,_xll.ohTrigger(RecalcTrigger,Trigger1Y)),NA())</f>
        <v>1.6305314382440983E-2</v>
      </c>
    </row>
    <row r="452" spans="2:17" x14ac:dyDescent="0.2">
      <c r="B452" s="46" t="s">
        <v>20</v>
      </c>
      <c r="D452" s="49">
        <f>_xll.qlCalendarAdvance(LocalCalendar,$D451,B452,"f",FALSE)</f>
        <v>42907</v>
      </c>
      <c r="E452" s="49">
        <f>_xll.qlInterestRateIndexValueDate(IndexON,D452)</f>
        <v>42907</v>
      </c>
      <c r="F452" s="52">
        <f>IFERROR(_xll.qlIndexFixing(IndexON,D452,TRUE,_xll.ohTrigger(RecalcTrigger,TriggerON)),NA())</f>
        <v>1.0620455207837054E-2</v>
      </c>
      <c r="H452" s="49">
        <f>_xll.qlCalendarAdvance(IborCalendar,$H451,B452,"f",FALSE)</f>
        <v>42902</v>
      </c>
      <c r="I452" s="49">
        <f>_xll.qlInterestRateIndexValueDate(Index1M,$H452)</f>
        <v>42906</v>
      </c>
      <c r="J452" s="52">
        <f>IFERROR(_xll.qlIndexFixing(Index1M,$H452,TRUE,_xll.ohTrigger(RecalcTrigger,Trigger1M)),NA())</f>
        <v>1.2124830489631755E-2</v>
      </c>
      <c r="K452" s="52">
        <f>IFERROR(_xll.qlIndexFixing(ONIndex1M,I452,TRUE,_xll.ohTrigger(RecalcTrigger,Trigger1M)),NA())</f>
        <v>1.1907465129592509E-2</v>
      </c>
      <c r="L452" s="52">
        <f>IFERROR(_xll.qlIndexFixing(Index3M,H452,TRUE,_xll.ohTrigger(RecalcTrigger,Trigger3M)),NA())</f>
        <v>1.3955104416400153E-2</v>
      </c>
      <c r="M452" s="52">
        <f>IFERROR(_xll.qlIndexFixing(ONIndex3M,I452,TRUE,_xll.ohTrigger(RecalcTrigger,Trigger3M)),NA())</f>
        <v>1.327188913840871E-2</v>
      </c>
      <c r="N452" s="52">
        <f>IFERROR(_xll.qlIndexFixing(Index6M,$H452,TRUE,_xll.ohTrigger(RecalcTrigger,Trigger6M)),NA())</f>
        <v>1.5447289569355907E-2</v>
      </c>
      <c r="O452" s="52">
        <f>IFERROR(_xll.qlIndexFixing(ONIndex6M,I452,TRUE,_xll.ohTrigger(RecalcTrigger,Trigger6M)),NA())</f>
        <v>1.4308977145720547E-2</v>
      </c>
      <c r="P452" s="52">
        <f>IFERROR(_xll.qlIndexFixing(Index1Y,$H452,TRUE,_xll.ohTrigger(RecalcTrigger,Trigger1Y)),NA())</f>
        <v>1.8325287941068479E-2</v>
      </c>
      <c r="Q452" s="52">
        <f>IFERROR(_xll.qlIndexFixing(ONIndex1Y,I452,TRUE,_xll.ohTrigger(RecalcTrigger,Trigger1Y)),NA())</f>
        <v>1.6351028306287319E-2</v>
      </c>
    </row>
    <row r="453" spans="2:17" x14ac:dyDescent="0.2">
      <c r="B453" s="46" t="s">
        <v>20</v>
      </c>
      <c r="D453" s="49">
        <f>_xll.qlCalendarAdvance(LocalCalendar,$D452,B453,"f",FALSE)</f>
        <v>42908</v>
      </c>
      <c r="E453" s="49">
        <f>_xll.qlInterestRateIndexValueDate(IndexON,D453)</f>
        <v>42908</v>
      </c>
      <c r="F453" s="52">
        <f>IFERROR(_xll.qlIndexFixing(IndexON,D453,TRUE,_xll.ohTrigger(RecalcTrigger,TriggerON)),NA())</f>
        <v>1.062125656353885E-2</v>
      </c>
      <c r="H453" s="49">
        <f>_xll.qlCalendarAdvance(IborCalendar,$H452,B453,"f",FALSE)</f>
        <v>42905</v>
      </c>
      <c r="I453" s="49">
        <f>_xll.qlInterestRateIndexValueDate(Index1M,$H453)</f>
        <v>42907</v>
      </c>
      <c r="J453" s="52">
        <f>IFERROR(_xll.qlIndexFixing(Index1M,$H453,TRUE,_xll.ohTrigger(RecalcTrigger,Trigger1M)),NA())</f>
        <v>1.2139362949858956E-2</v>
      </c>
      <c r="K453" s="52">
        <f>IFERROR(_xll.qlIndexFixing(ONIndex1M,I453,TRUE,_xll.ohTrigger(RecalcTrigger,Trigger1M)),NA())</f>
        <v>1.1922163994437796E-2</v>
      </c>
      <c r="L453" s="52">
        <f>IFERROR(_xll.qlIndexFixing(Index3M,H453,TRUE,_xll.ohTrigger(RecalcTrigger,Trigger3M)),NA())</f>
        <v>1.3968958400422744E-2</v>
      </c>
      <c r="M453" s="52">
        <f>IFERROR(_xll.qlIndexFixing(ONIndex3M,I453,TRUE,_xll.ohTrigger(RecalcTrigger,Trigger3M)),NA())</f>
        <v>1.3287663462975274E-2</v>
      </c>
      <c r="N453" s="52">
        <f>IFERROR(_xll.qlIndexFixing(Index6M,$H453,TRUE,_xll.ohTrigger(RecalcTrigger,Trigger6M)),NA())</f>
        <v>1.5458370536342299E-2</v>
      </c>
      <c r="O453" s="52">
        <f>IFERROR(_xll.qlIndexFixing(ONIndex6M,I453,TRUE,_xll.ohTrigger(RecalcTrigger,Trigger6M)),NA())</f>
        <v>1.4324578624149709E-2</v>
      </c>
      <c r="P453" s="52">
        <f>IFERROR(_xll.qlIndexFixing(Index1Y,$H453,TRUE,_xll.ohTrigger(RecalcTrigger,Trigger1Y)),NA())</f>
        <v>1.8333362782389222E-2</v>
      </c>
      <c r="Q453" s="52">
        <f>IFERROR(_xll.qlIndexFixing(ONIndex1Y,I453,TRUE,_xll.ohTrigger(RecalcTrigger,Trigger1Y)),NA())</f>
        <v>1.6396154808662189E-2</v>
      </c>
    </row>
    <row r="454" spans="2:17" x14ac:dyDescent="0.2">
      <c r="B454" s="46" t="s">
        <v>20</v>
      </c>
      <c r="D454" s="49">
        <f>_xll.qlCalendarAdvance(LocalCalendar,$D453,B454,"f",FALSE)</f>
        <v>42909</v>
      </c>
      <c r="E454" s="49">
        <f>_xll.qlInterestRateIndexValueDate(IndexON,D454)</f>
        <v>42909</v>
      </c>
      <c r="F454" s="52">
        <f>IFERROR(_xll.qlIndexFixing(IndexON,D454,TRUE,_xll.ohTrigger(RecalcTrigger,TriggerON)),NA())</f>
        <v>1.0623964859393098E-2</v>
      </c>
      <c r="H454" s="49">
        <f>_xll.qlCalendarAdvance(IborCalendar,$H453,B454,"f",FALSE)</f>
        <v>42906</v>
      </c>
      <c r="I454" s="49">
        <f>_xll.qlInterestRateIndexValueDate(Index1M,$H454)</f>
        <v>42908</v>
      </c>
      <c r="J454" s="52">
        <f>IFERROR(_xll.qlIndexFixing(Index1M,$H454,TRUE,_xll.ohTrigger(RecalcTrigger,Trigger1M)),NA())</f>
        <v>1.2168737275810582E-2</v>
      </c>
      <c r="K454" s="52">
        <f>IFERROR(_xll.qlIndexFixing(ONIndex1M,I454,TRUE,_xll.ohTrigger(RecalcTrigger,Trigger1M)),NA())</f>
        <v>1.1936850404685728E-2</v>
      </c>
      <c r="L454" s="52">
        <f>IFERROR(_xll.qlIndexFixing(Index3M,H454,TRUE,_xll.ohTrigger(RecalcTrigger,Trigger3M)),NA())</f>
        <v>1.3982769081290361E-2</v>
      </c>
      <c r="M454" s="52">
        <f>IFERROR(_xll.qlIndexFixing(ONIndex3M,I454,TRUE,_xll.ohTrigger(RecalcTrigger,Trigger3M)),NA())</f>
        <v>1.3303394511678945E-2</v>
      </c>
      <c r="N454" s="52">
        <f>IFERROR(_xll.qlIndexFixing(Index6M,$H454,TRUE,_xll.ohTrigger(RecalcTrigger,Trigger6M)),NA())</f>
        <v>1.5469421649140499E-2</v>
      </c>
      <c r="O454" s="52">
        <f>IFERROR(_xll.qlIndexFixing(ONIndex6M,I454,TRUE,_xll.ohTrigger(RecalcTrigger,Trigger6M)),NA())</f>
        <v>1.4340103949175287E-2</v>
      </c>
      <c r="P454" s="52">
        <f>IFERROR(_xll.qlIndexFixing(Index1Y,$H454,TRUE,_xll.ohTrigger(RecalcTrigger,Trigger1Y)),NA())</f>
        <v>1.8341342953355998E-2</v>
      </c>
      <c r="Q454" s="52">
        <f>IFERROR(_xll.qlIndexFixing(ONIndex1Y,I454,TRUE,_xll.ohTrigger(RecalcTrigger,Trigger1Y)),NA())</f>
        <v>1.6440693889485658E-2</v>
      </c>
    </row>
    <row r="455" spans="2:17" x14ac:dyDescent="0.2">
      <c r="B455" s="46" t="s">
        <v>20</v>
      </c>
      <c r="D455" s="49">
        <f>_xll.qlCalendarAdvance(LocalCalendar,$D454,B455,"f",FALSE)</f>
        <v>42912</v>
      </c>
      <c r="E455" s="49">
        <f>_xll.qlInterestRateIndexValueDate(IndexON,D455)</f>
        <v>42912</v>
      </c>
      <c r="F455" s="52">
        <f>IFERROR(_xll.qlIndexFixing(IndexON,D455,TRUE,_xll.ohTrigger(RecalcTrigger,TriggerON)),NA())</f>
        <v>1.0626838214120582E-2</v>
      </c>
      <c r="H455" s="49">
        <f>_xll.qlCalendarAdvance(IborCalendar,$H454,B455,"f",FALSE)</f>
        <v>42907</v>
      </c>
      <c r="I455" s="49">
        <f>_xll.qlInterestRateIndexValueDate(Index1M,$H455)</f>
        <v>42909</v>
      </c>
      <c r="J455" s="52">
        <f>IFERROR(_xll.qlIndexFixing(Index1M,$H455,TRUE,_xll.ohTrigger(RecalcTrigger,Trigger1M)),NA())</f>
        <v>1.217581377282927E-2</v>
      </c>
      <c r="K455" s="52">
        <f>IFERROR(_xll.qlIndexFixing(ONIndex1M,I455,TRUE,_xll.ohTrigger(RecalcTrigger,Trigger1M)),NA())</f>
        <v>1.196657946216817E-2</v>
      </c>
      <c r="L455" s="52">
        <f>IFERROR(_xll.qlIndexFixing(Index3M,H455,TRUE,_xll.ohTrigger(RecalcTrigger,Trigger3M)),NA())</f>
        <v>1.4010136320918664E-2</v>
      </c>
      <c r="M455" s="52">
        <f>IFERROR(_xll.qlIndexFixing(ONIndex3M,I455,TRUE,_xll.ohTrigger(RecalcTrigger,Trigger3M)),NA())</f>
        <v>1.3335206290969737E-2</v>
      </c>
      <c r="N455" s="52">
        <f>IFERROR(_xll.qlIndexFixing(Index6M,$H455,TRUE,_xll.ohTrigger(RecalcTrigger,Trigger6M)),NA())</f>
        <v>1.5502184163166071E-2</v>
      </c>
      <c r="O455" s="52">
        <f>IFERROR(_xll.qlIndexFixing(ONIndex6M,I455,TRUE,_xll.ohTrigger(RecalcTrigger,Trigger6M)),NA())</f>
        <v>1.4371474435890264E-2</v>
      </c>
      <c r="P455" s="52">
        <f>IFERROR(_xll.qlIndexFixing(Index1Y,$H455,TRUE,_xll.ohTrigger(RecalcTrigger,Trigger1Y)),NA())</f>
        <v>1.8356282668599792E-2</v>
      </c>
      <c r="Q455" s="52">
        <f>IFERROR(_xll.qlIndexFixing(ONIndex1Y,I455,TRUE,_xll.ohTrigger(RecalcTrigger,Trigger1Y)),NA())</f>
        <v>1.65285727895359E-2</v>
      </c>
    </row>
    <row r="456" spans="2:17" x14ac:dyDescent="0.2">
      <c r="B456" s="46" t="s">
        <v>20</v>
      </c>
      <c r="D456" s="49">
        <f>_xll.qlCalendarAdvance(LocalCalendar,$D455,B456,"f",FALSE)</f>
        <v>42913</v>
      </c>
      <c r="E456" s="49">
        <f>_xll.qlInterestRateIndexValueDate(IndexON,D456)</f>
        <v>42913</v>
      </c>
      <c r="F456" s="52">
        <f>IFERROR(_xll.qlIndexFixing(IndexON,D456,TRUE,_xll.ohTrigger(RecalcTrigger,TriggerON)),NA())</f>
        <v>1.0628827683829556E-2</v>
      </c>
      <c r="H456" s="49">
        <f>_xll.qlCalendarAdvance(IborCalendar,$H455,B456,"f",FALSE)</f>
        <v>42908</v>
      </c>
      <c r="I456" s="49">
        <f>_xll.qlInterestRateIndexValueDate(Index1M,$H456)</f>
        <v>42912</v>
      </c>
      <c r="J456" s="52">
        <f>IFERROR(_xll.qlIndexFixing(Index1M,$H456,TRUE,_xll.ohTrigger(RecalcTrigger,Trigger1M)),NA())</f>
        <v>1.221183850138452E-2</v>
      </c>
      <c r="K456" s="52">
        <f>IFERROR(_xll.qlIndexFixing(ONIndex1M,I456,TRUE,_xll.ohTrigger(RecalcTrigger,Trigger1M)),NA())</f>
        <v>1.1995471498345012E-2</v>
      </c>
      <c r="L456" s="52">
        <f>IFERROR(_xll.qlIndexFixing(Index3M,H456,TRUE,_xll.ohTrigger(RecalcTrigger,Trigger3M)),NA())</f>
        <v>1.4037587307143769E-2</v>
      </c>
      <c r="M456" s="52">
        <f>IFERROR(_xll.qlIndexFixing(ONIndex3M,I456,TRUE,_xll.ohTrigger(RecalcTrigger,Trigger3M)),NA())</f>
        <v>1.336588594658572E-2</v>
      </c>
      <c r="N456" s="52">
        <f>IFERROR(_xll.qlIndexFixing(Index6M,$H456,TRUE,_xll.ohTrigger(RecalcTrigger,Trigger6M)),NA())</f>
        <v>1.5518761085531524E-2</v>
      </c>
      <c r="O456" s="52">
        <f>IFERROR(_xll.qlIndexFixing(ONIndex6M,I456,TRUE,_xll.ohTrigger(RecalcTrigger,Trigger6M)),NA())</f>
        <v>1.4401443713802919E-2</v>
      </c>
      <c r="P456" s="52">
        <f>IFERROR(_xll.qlIndexFixing(Index1Y,$H456,TRUE,_xll.ohTrigger(RecalcTrigger,Trigger1Y)),NA())</f>
        <v>1.8372352479336433E-2</v>
      </c>
      <c r="Q456" s="52">
        <f>IFERROR(_xll.qlIndexFixing(ONIndex1Y,I456,TRUE,_xll.ohTrigger(RecalcTrigger,Trigger1Y)),NA())</f>
        <v>1.6612975991989742E-2</v>
      </c>
    </row>
    <row r="457" spans="2:17" x14ac:dyDescent="0.2">
      <c r="B457" s="46" t="s">
        <v>20</v>
      </c>
      <c r="D457" s="49">
        <f>_xll.qlCalendarAdvance(LocalCalendar,$D456,B457,"f",FALSE)</f>
        <v>42914</v>
      </c>
      <c r="E457" s="49">
        <f>_xll.qlInterestRateIndexValueDate(IndexON,D457)</f>
        <v>42914</v>
      </c>
      <c r="F457" s="52">
        <f>IFERROR(_xll.qlIndexFixing(IndexON,D457,TRUE,_xll.ohTrigger(RecalcTrigger,TriggerON)),NA())</f>
        <v>1.0631054776260029E-2</v>
      </c>
      <c r="H457" s="49">
        <f>_xll.qlCalendarAdvance(IborCalendar,$H456,B457,"f",FALSE)</f>
        <v>42909</v>
      </c>
      <c r="I457" s="49">
        <f>_xll.qlInterestRateIndexValueDate(Index1M,$H457)</f>
        <v>42913</v>
      </c>
      <c r="J457" s="52">
        <f>IFERROR(_xll.qlIndexFixing(Index1M,$H457,TRUE,_xll.ohTrigger(RecalcTrigger,Trigger1M)),NA())</f>
        <v>1.2226296261453662E-2</v>
      </c>
      <c r="K457" s="52">
        <f>IFERROR(_xll.qlIndexFixing(ONIndex1M,I457,TRUE,_xll.ohTrigger(RecalcTrigger,Trigger1M)),NA())</f>
        <v>1.2010095635126561E-2</v>
      </c>
      <c r="L457" s="52">
        <f>IFERROR(_xll.qlIndexFixing(Index3M,H457,TRUE,_xll.ohTrigger(RecalcTrigger,Trigger3M)),NA())</f>
        <v>1.4051188066914359E-2</v>
      </c>
      <c r="M457" s="52">
        <f>IFERROR(_xll.qlIndexFixing(ONIndex3M,I457,TRUE,_xll.ohTrigger(RecalcTrigger,Trigger3M)),NA())</f>
        <v>1.3381400615335437E-2</v>
      </c>
      <c r="N457" s="52">
        <f>IFERROR(_xll.qlIndexFixing(Index6M,$H457,TRUE,_xll.ohTrigger(RecalcTrigger,Trigger6M)),NA())</f>
        <v>1.5524245612857724E-2</v>
      </c>
      <c r="O457" s="52">
        <f>IFERROR(_xll.qlIndexFixing(ONIndex6M,I457,TRUE,_xll.ohTrigger(RecalcTrigger,Trigger6M)),NA())</f>
        <v>1.4416588271091157E-2</v>
      </c>
      <c r="P457" s="52">
        <f>IFERROR(_xll.qlIndexFixing(Index1Y,$H457,TRUE,_xll.ohTrigger(RecalcTrigger,Trigger1Y)),NA())</f>
        <v>1.8379885958474257E-2</v>
      </c>
      <c r="Q457" s="52">
        <f>IFERROR(_xll.qlIndexFixing(ONIndex1Y,I457,TRUE,_xll.ohTrigger(RecalcTrigger,Trigger1Y)),NA())</f>
        <v>1.6654577961459083E-2</v>
      </c>
    </row>
    <row r="458" spans="2:17" x14ac:dyDescent="0.2">
      <c r="B458" s="46" t="s">
        <v>20</v>
      </c>
      <c r="D458" s="49">
        <f>_xll.qlCalendarAdvance(LocalCalendar,$D457,B458,"f",FALSE)</f>
        <v>42915</v>
      </c>
      <c r="E458" s="49">
        <f>_xll.qlInterestRateIndexValueDate(IndexON,D458)</f>
        <v>42915</v>
      </c>
      <c r="F458" s="52">
        <f>IFERROR(_xll.qlIndexFixing(IndexON,D458,TRUE,_xll.ohTrigger(RecalcTrigger,TriggerON)),NA())</f>
        <v>1.0633519491651811E-2</v>
      </c>
      <c r="H458" s="49">
        <f>_xll.qlCalendarAdvance(IborCalendar,$H457,B458,"f",FALSE)</f>
        <v>42912</v>
      </c>
      <c r="I458" s="49">
        <f>_xll.qlInterestRateIndexValueDate(Index1M,$H458)</f>
        <v>42914</v>
      </c>
      <c r="J458" s="52">
        <f>IFERROR(_xll.qlIndexFixing(Index1M,$H458,TRUE,_xll.ohTrigger(RecalcTrigger,Trigger1M)),NA())</f>
        <v>1.2240741571335256E-2</v>
      </c>
      <c r="K458" s="52">
        <f>IFERROR(_xll.qlIndexFixing(ONIndex1M,I458,TRUE,_xll.ohTrigger(RecalcTrigger,Trigger1M)),NA())</f>
        <v>1.2024707317070948E-2</v>
      </c>
      <c r="L458" s="52">
        <f>IFERROR(_xll.qlIndexFixing(Index3M,H458,TRUE,_xll.ohTrigger(RecalcTrigger,Trigger3M)),NA())</f>
        <v>1.4064748239119466E-2</v>
      </c>
      <c r="M458" s="52">
        <f>IFERROR(_xll.qlIndexFixing(ONIndex3M,I458,TRUE,_xll.ohTrigger(RecalcTrigger,Trigger3M)),NA())</f>
        <v>1.3396872008142324E-2</v>
      </c>
      <c r="N458" s="52">
        <f>IFERROR(_xll.qlIndexFixing(Index6M,$H458,TRUE,_xll.ohTrigger(RecalcTrigger,Trigger6M)),NA())</f>
        <v>1.553512732821908E-2</v>
      </c>
      <c r="O458" s="52">
        <f>IFERROR(_xll.qlIndexFixing(ONIndex6M,I458,TRUE,_xll.ohTrigger(RecalcTrigger,Trigger6M)),NA())</f>
        <v>1.443165667481594E-2</v>
      </c>
      <c r="P458" s="52">
        <f>IFERROR(_xll.qlIndexFixing(Index1Y,$H458,TRUE,_xll.ohTrigger(RecalcTrigger,Trigger1Y)),NA())</f>
        <v>1.8387335431786445E-2</v>
      </c>
      <c r="Q458" s="52">
        <f>IFERROR(_xll.qlIndexFixing(ONIndex1Y,I458,TRUE,_xll.ohTrigger(RecalcTrigger,Trigger1Y)),NA())</f>
        <v>1.6695592508018109E-2</v>
      </c>
    </row>
    <row r="459" spans="2:17" x14ac:dyDescent="0.2">
      <c r="B459" s="46" t="s">
        <v>20</v>
      </c>
      <c r="D459" s="49">
        <f>_xll.qlCalendarAdvance(LocalCalendar,$D458,B459,"f",FALSE)</f>
        <v>42916</v>
      </c>
      <c r="E459" s="49">
        <f>_xll.qlInterestRateIndexValueDate(IndexON,D459)</f>
        <v>42916</v>
      </c>
      <c r="F459" s="52">
        <f>IFERROR(_xll.qlIndexFixing(IndexON,D459,TRUE,_xll.ohTrigger(RecalcTrigger,TriggerON)),NA())</f>
        <v>1.0639555427562897E-2</v>
      </c>
      <c r="H459" s="49">
        <f>_xll.qlCalendarAdvance(IborCalendar,$H458,B459,"f",FALSE)</f>
        <v>42913</v>
      </c>
      <c r="I459" s="49">
        <f>_xll.qlInterestRateIndexValueDate(Index1M,$H459)</f>
        <v>42915</v>
      </c>
      <c r="J459" s="52">
        <f>IFERROR(_xll.qlIndexFixing(Index1M,$H459,TRUE,_xll.ohTrigger(RecalcTrigger,Trigger1M)),NA())</f>
        <v>1.226994846188767E-2</v>
      </c>
      <c r="K459" s="52">
        <f>IFERROR(_xll.qlIndexFixing(ONIndex1M,I459,TRUE,_xll.ohTrigger(RecalcTrigger,Trigger1M)),NA())</f>
        <v>1.2039306544338046E-2</v>
      </c>
      <c r="L459" s="52">
        <f>IFERROR(_xll.qlIndexFixing(Index3M,H459,TRUE,_xll.ohTrigger(RecalcTrigger,Trigger3M)),NA())</f>
        <v>1.4078268289327544E-2</v>
      </c>
      <c r="M459" s="52">
        <f>IFERROR(_xll.qlIndexFixing(ONIndex3M,I459,TRUE,_xll.ohTrigger(RecalcTrigger,Trigger3M)),NA())</f>
        <v>1.341230012484651E-2</v>
      </c>
      <c r="N459" s="52">
        <f>IFERROR(_xll.qlIndexFixing(Index6M,$H459,TRUE,_xll.ohTrigger(RecalcTrigger,Trigger6M)),NA())</f>
        <v>1.5545982432063513E-2</v>
      </c>
      <c r="O459" s="52">
        <f>IFERROR(_xll.qlIndexFixing(ONIndex6M,I459,TRUE,_xll.ohTrigger(RecalcTrigger,Trigger6M)),NA())</f>
        <v>1.4446648924977268E-2</v>
      </c>
      <c r="P459" s="52">
        <f>IFERROR(_xll.qlIndexFixing(Index1Y,$H459,TRUE,_xll.ohTrigger(RecalcTrigger,Trigger1Y)),NA())</f>
        <v>1.8394702676962662E-2</v>
      </c>
      <c r="Q459" s="52">
        <f>IFERROR(_xll.qlIndexFixing(ONIndex1Y,I459,TRUE,_xll.ohTrigger(RecalcTrigger,Trigger1Y)),NA())</f>
        <v>1.6736019631427013E-2</v>
      </c>
    </row>
    <row r="460" spans="2:17" x14ac:dyDescent="0.2">
      <c r="B460" s="46" t="s">
        <v>20</v>
      </c>
      <c r="D460" s="49">
        <f>_xll.qlCalendarAdvance(LocalCalendar,$D459,B460,"f",FALSE)</f>
        <v>42919</v>
      </c>
      <c r="E460" s="49">
        <f>_xll.qlInterestRateIndexValueDate(IndexON,D460)</f>
        <v>42919</v>
      </c>
      <c r="F460" s="52">
        <f>IFERROR(_xll.qlIndexFixing(IndexON,D460,TRUE,_xll.ohTrigger(RecalcTrigger,TriggerON)),NA())</f>
        <v>1.0647738455418221E-2</v>
      </c>
      <c r="H460" s="49">
        <f>_xll.qlCalendarAdvance(IborCalendar,$H459,B460,"f",FALSE)</f>
        <v>42914</v>
      </c>
      <c r="I460" s="49">
        <f>_xll.qlInterestRateIndexValueDate(Index1M,$H460)</f>
        <v>42916</v>
      </c>
      <c r="J460" s="52">
        <f>IFERROR(_xll.qlIndexFixing(Index1M,$H460,TRUE,_xll.ohTrigger(RecalcTrigger,Trigger1M)),NA())</f>
        <v>1.2276977950684687E-2</v>
      </c>
      <c r="K460" s="52">
        <f>IFERROR(_xll.qlIndexFixing(ONIndex1M,I460,TRUE,_xll.ohTrigger(RecalcTrigger,Trigger1M)),NA())</f>
        <v>1.206886806482288E-2</v>
      </c>
      <c r="L460" s="52">
        <f>IFERROR(_xll.qlIndexFixing(Index3M,H460,TRUE,_xll.ohTrigger(RecalcTrigger,Trigger3M)),NA())</f>
        <v>1.4085061862257532E-2</v>
      </c>
      <c r="M460" s="52">
        <f>IFERROR(_xll.qlIndexFixing(ONIndex3M,I460,TRUE,_xll.ohTrigger(RecalcTrigger,Trigger3M)),NA())</f>
        <v>1.3443514095987652E-2</v>
      </c>
      <c r="N460" s="52">
        <f>IFERROR(_xll.qlIndexFixing(Index6M,$H460,TRUE,_xll.ohTrigger(RecalcTrigger,Trigger6M)),NA())</f>
        <v>1.5551398654956443E-2</v>
      </c>
      <c r="O460" s="52">
        <f>IFERROR(_xll.qlIndexFixing(ONIndex6M,I460,TRUE,_xll.ohTrigger(RecalcTrigger,Trigger6M)),NA())</f>
        <v>1.4476961714189329E-2</v>
      </c>
      <c r="P460" s="52">
        <f>IFERROR(_xll.qlIndexFixing(Index1Y,$H460,TRUE,_xll.ohTrigger(RecalcTrigger,Trigger1Y)),NA())</f>
        <v>1.8398404176145602E-2</v>
      </c>
      <c r="Q460" s="52">
        <f>IFERROR(_xll.qlIndexFixing(ONIndex1Y,I460,TRUE,_xll.ohTrigger(RecalcTrigger,Trigger1Y)),NA())</f>
        <v>1.6815701203887201E-2</v>
      </c>
    </row>
    <row r="461" spans="2:17" x14ac:dyDescent="0.2">
      <c r="B461" s="46" t="s">
        <v>20</v>
      </c>
      <c r="D461" s="49">
        <f>_xll.qlCalendarAdvance(LocalCalendar,$D460,B461,"f",FALSE)</f>
        <v>42921</v>
      </c>
      <c r="E461" s="49">
        <f>_xll.qlInterestRateIndexValueDate(IndexON,D461)</f>
        <v>42921</v>
      </c>
      <c r="F461" s="52">
        <f>IFERROR(_xll.qlIndexFixing(IndexON,D461,TRUE,_xll.ohTrigger(RecalcTrigger,TriggerON)),NA())</f>
        <v>1.0653297862752709E-2</v>
      </c>
      <c r="H461" s="49">
        <f>_xll.qlCalendarAdvance(IborCalendar,$H460,B461,"f",FALSE)</f>
        <v>42915</v>
      </c>
      <c r="I461" s="49">
        <f>_xll.qlInterestRateIndexValueDate(Index1M,$H461)</f>
        <v>42919</v>
      </c>
      <c r="J461" s="52">
        <f>IFERROR(_xll.qlIndexFixing(Index1M,$H461,TRUE,_xll.ohTrigger(RecalcTrigger,Trigger1M)),NA())</f>
        <v>1.2320147274985756E-2</v>
      </c>
      <c r="K461" s="52">
        <f>IFERROR(_xll.qlIndexFixing(ONIndex1M,I461,TRUE,_xll.ohTrigger(RecalcTrigger,Trigger1M)),NA())</f>
        <v>1.2105050893382874E-2</v>
      </c>
      <c r="L461" s="52">
        <f>IFERROR(_xll.qlIndexFixing(Index3M,H461,TRUE,_xll.ohTrigger(RecalcTrigger,Trigger3M)),NA())</f>
        <v>1.4131956581855785E-2</v>
      </c>
      <c r="M461" s="52">
        <f>IFERROR(_xll.qlIndexFixing(ONIndex3M,I461,TRUE,_xll.ohTrigger(RecalcTrigger,Trigger3M)),NA())</f>
        <v>1.3481438119975486E-2</v>
      </c>
      <c r="N461" s="52">
        <f>IFERROR(_xll.qlIndexFixing(Index6M,$H461,TRUE,_xll.ohTrigger(RecalcTrigger,Trigger6M)),NA())</f>
        <v>1.5594554406451407E-2</v>
      </c>
      <c r="O461" s="52">
        <f>IFERROR(_xll.qlIndexFixing(ONIndex6M,I461,TRUE,_xll.ohTrigger(RecalcTrigger,Trigger6M)),NA())</f>
        <v>1.4513454674949244E-2</v>
      </c>
      <c r="P461" s="52">
        <f>IFERROR(_xll.qlIndexFixing(Index1Y,$H461,TRUE,_xll.ohTrigger(RecalcTrigger,Trigger1Y)),NA())</f>
        <v>1.8423384932620121E-2</v>
      </c>
      <c r="Q461" s="52">
        <f>IFERROR(_xll.qlIndexFixing(ONIndex1Y,I461,TRUE,_xll.ohTrigger(RecalcTrigger,Trigger1Y)),NA())</f>
        <v>1.6910996070604867E-2</v>
      </c>
    </row>
    <row r="462" spans="2:17" x14ac:dyDescent="0.2">
      <c r="B462" s="46" t="s">
        <v>20</v>
      </c>
      <c r="D462" s="49">
        <f>_xll.qlCalendarAdvance(LocalCalendar,$D461,B462,"f",FALSE)</f>
        <v>42922</v>
      </c>
      <c r="E462" s="49">
        <f>_xll.qlInterestRateIndexValueDate(IndexON,D462)</f>
        <v>42922</v>
      </c>
      <c r="F462" s="52">
        <f>IFERROR(_xll.qlIndexFixing(IndexON,D462,TRUE,_xll.ohTrigger(RecalcTrigger,TriggerON)),NA())</f>
        <v>1.0657425937834475E-2</v>
      </c>
      <c r="H462" s="49">
        <f>_xll.qlCalendarAdvance(IborCalendar,$H461,B462,"f",FALSE)</f>
        <v>42916</v>
      </c>
      <c r="I462" s="49">
        <f>_xll.qlInterestRateIndexValueDate(Index1M,$H462)</f>
        <v>42921</v>
      </c>
      <c r="J462" s="52">
        <f>IFERROR(_xll.qlIndexFixing(Index1M,$H462,TRUE,_xll.ohTrigger(RecalcTrigger,Trigger1M)),NA())</f>
        <v>1.2363562484208789E-2</v>
      </c>
      <c r="K462" s="52">
        <f>IFERROR(_xll.qlIndexFixing(ONIndex1M,I462,TRUE,_xll.ohTrigger(RecalcTrigger,Trigger1M)),NA())</f>
        <v>1.2126640359158003E-2</v>
      </c>
      <c r="L462" s="52">
        <f>IFERROR(_xll.qlIndexFixing(Index3M,H462,TRUE,_xll.ohTrigger(RecalcTrigger,Trigger3M)),NA())</f>
        <v>1.4158572101504006E-2</v>
      </c>
      <c r="M462" s="52">
        <f>IFERROR(_xll.qlIndexFixing(ONIndex3M,I462,TRUE,_xll.ohTrigger(RecalcTrigger,Trigger3M)),NA())</f>
        <v>1.350396002907317E-2</v>
      </c>
      <c r="N462" s="52">
        <f>IFERROR(_xll.qlIndexFixing(Index6M,$H462,TRUE,_xll.ohTrigger(RecalcTrigger,Trigger6M)),NA())</f>
        <v>1.5615985654419854E-2</v>
      </c>
      <c r="O462" s="52">
        <f>IFERROR(_xll.qlIndexFixing(ONIndex6M,I462,TRUE,_xll.ohTrigger(RecalcTrigger,Trigger6M)),NA())</f>
        <v>1.4535003200313312E-2</v>
      </c>
      <c r="P462" s="52">
        <f>IFERROR(_xll.qlIndexFixing(Index1Y,$H462,TRUE,_xll.ohTrigger(RecalcTrigger,Trigger1Y)),NA())</f>
        <v>1.8437278916779033E-2</v>
      </c>
      <c r="Q462" s="52">
        <f>IFERROR(_xll.qlIndexFixing(ONIndex1Y,I462,TRUE,_xll.ohTrigger(RecalcTrigger,Trigger1Y)),NA())</f>
        <v>1.6966246476135538E-2</v>
      </c>
    </row>
    <row r="463" spans="2:17" x14ac:dyDescent="0.2">
      <c r="B463" s="46" t="s">
        <v>20</v>
      </c>
      <c r="D463" s="49">
        <f>_xll.qlCalendarAdvance(LocalCalendar,$D462,B463,"f",FALSE)</f>
        <v>42923</v>
      </c>
      <c r="E463" s="49">
        <f>_xll.qlInterestRateIndexValueDate(IndexON,D463)</f>
        <v>42923</v>
      </c>
      <c r="F463" s="52">
        <f>IFERROR(_xll.qlIndexFixing(IndexON,D463,TRUE,_xll.ohTrigger(RecalcTrigger,TriggerON)),NA())</f>
        <v>1.0666790205515753E-2</v>
      </c>
      <c r="H463" s="49">
        <f>_xll.qlCalendarAdvance(IborCalendar,$H462,B463,"f",FALSE)</f>
        <v>42919</v>
      </c>
      <c r="I463" s="49">
        <f>_xll.qlInterestRateIndexValueDate(Index1M,$H463)</f>
        <v>42921</v>
      </c>
      <c r="J463" s="52">
        <f>IFERROR(_xll.qlIndexFixing(Index1M,$H463,TRUE,_xll.ohTrigger(RecalcTrigger,Trigger1M)),NA())</f>
        <v>1.2363562484208789E-2</v>
      </c>
      <c r="K463" s="52">
        <f>IFERROR(_xll.qlIndexFixing(ONIndex1M,I463,TRUE,_xll.ohTrigger(RecalcTrigger,Trigger1M)),NA())</f>
        <v>1.2126640359158003E-2</v>
      </c>
      <c r="L463" s="52">
        <f>IFERROR(_xll.qlIndexFixing(Index3M,H463,TRUE,_xll.ohTrigger(RecalcTrigger,Trigger3M)),NA())</f>
        <v>1.4158572101504006E-2</v>
      </c>
      <c r="M463" s="52">
        <f>IFERROR(_xll.qlIndexFixing(ONIndex3M,I463,TRUE,_xll.ohTrigger(RecalcTrigger,Trigger3M)),NA())</f>
        <v>1.350396002907317E-2</v>
      </c>
      <c r="N463" s="52">
        <f>IFERROR(_xll.qlIndexFixing(Index6M,$H463,TRUE,_xll.ohTrigger(RecalcTrigger,Trigger6M)),NA())</f>
        <v>1.5615985654419854E-2</v>
      </c>
      <c r="O463" s="52">
        <f>IFERROR(_xll.qlIndexFixing(ONIndex6M,I463,TRUE,_xll.ohTrigger(RecalcTrigger,Trigger6M)),NA())</f>
        <v>1.4535003200313312E-2</v>
      </c>
      <c r="P463" s="52">
        <f>IFERROR(_xll.qlIndexFixing(Index1Y,$H463,TRUE,_xll.ohTrigger(RecalcTrigger,Trigger1Y)),NA())</f>
        <v>1.8437278916779033E-2</v>
      </c>
      <c r="Q463" s="52">
        <f>IFERROR(_xll.qlIndexFixing(ONIndex1Y,I463,TRUE,_xll.ohTrigger(RecalcTrigger,Trigger1Y)),NA())</f>
        <v>1.6966246476135538E-2</v>
      </c>
    </row>
    <row r="464" spans="2:17" x14ac:dyDescent="0.2">
      <c r="B464" s="46" t="s">
        <v>20</v>
      </c>
      <c r="D464" s="49">
        <f>_xll.qlCalendarAdvance(LocalCalendar,$D463,B464,"f",FALSE)</f>
        <v>42926</v>
      </c>
      <c r="E464" s="49">
        <f>_xll.qlInterestRateIndexValueDate(IndexON,D464)</f>
        <v>42926</v>
      </c>
      <c r="F464" s="52">
        <f>IFERROR(_xll.qlIndexFixing(IndexON,D464,TRUE,_xll.ohTrigger(RecalcTrigger,TriggerON)),NA())</f>
        <v>1.0676314467295001E-2</v>
      </c>
      <c r="H464" s="49">
        <f>_xll.qlCalendarAdvance(IborCalendar,$H463,B464,"f",FALSE)</f>
        <v>42920</v>
      </c>
      <c r="I464" s="49">
        <f>_xll.qlInterestRateIndexValueDate(Index1M,$H464)</f>
        <v>42922</v>
      </c>
      <c r="J464" s="52">
        <f>IFERROR(_xll.qlIndexFixing(Index1M,$H464,TRUE,_xll.ohTrigger(RecalcTrigger,Trigger1M)),NA())</f>
        <v>1.2370549597264802E-2</v>
      </c>
      <c r="K464" s="52">
        <f>IFERROR(_xll.qlIndexFixing(ONIndex1M,I464,TRUE,_xll.ohTrigger(RecalcTrigger,Trigger1M)),NA())</f>
        <v>1.2141152403524202E-2</v>
      </c>
      <c r="L464" s="52">
        <f>IFERROR(_xll.qlIndexFixing(Index3M,H464,TRUE,_xll.ohTrigger(RecalcTrigger,Trigger3M)),NA())</f>
        <v>1.4171824334319474E-2</v>
      </c>
      <c r="M464" s="52">
        <f>IFERROR(_xll.qlIndexFixing(ONIndex3M,I464,TRUE,_xll.ohTrigger(RecalcTrigger,Trigger3M)),NA())</f>
        <v>1.3519085213617998E-2</v>
      </c>
      <c r="N464" s="52">
        <f>IFERROR(_xll.qlIndexFixing(Index6M,$H464,TRUE,_xll.ohTrigger(RecalcTrigger,Trigger6M)),NA())</f>
        <v>1.5637480262847225E-2</v>
      </c>
      <c r="O464" s="52">
        <f>IFERROR(_xll.qlIndexFixing(ONIndex6M,I464,TRUE,_xll.ohTrigger(RecalcTrigger,Trigger6M)),NA())</f>
        <v>1.4549462375130773E-2</v>
      </c>
      <c r="P464" s="52">
        <f>IFERROR(_xll.qlIndexFixing(Index1Y,$H464,TRUE,_xll.ohTrigger(RecalcTrigger,Trigger1Y)),NA())</f>
        <v>1.8444120346248656E-2</v>
      </c>
      <c r="Q464" s="52">
        <f>IFERROR(_xll.qlIndexFixing(ONIndex1Y,I464,TRUE,_xll.ohTrigger(RecalcTrigger,Trigger1Y)),NA())</f>
        <v>1.7002561632537549E-2</v>
      </c>
    </row>
    <row r="465" spans="2:17" x14ac:dyDescent="0.2">
      <c r="B465" s="46" t="s">
        <v>20</v>
      </c>
      <c r="D465" s="49">
        <f>_xll.qlCalendarAdvance(LocalCalendar,$D464,B465,"f",FALSE)</f>
        <v>42927</v>
      </c>
      <c r="E465" s="49">
        <f>_xll.qlInterestRateIndexValueDate(IndexON,D465)</f>
        <v>42927</v>
      </c>
      <c r="F465" s="52">
        <f>IFERROR(_xll.qlIndexFixing(IndexON,D465,TRUE,_xll.ohTrigger(RecalcTrigger,TriggerON)),NA())</f>
        <v>1.0681630656783625E-2</v>
      </c>
      <c r="H465" s="49">
        <f>_xll.qlCalendarAdvance(IborCalendar,$H464,B465,"f",FALSE)</f>
        <v>42921</v>
      </c>
      <c r="I465" s="49">
        <f>_xll.qlInterestRateIndexValueDate(Index1M,$H465)</f>
        <v>42923</v>
      </c>
      <c r="J465" s="52">
        <f>IFERROR(_xll.qlIndexFixing(Index1M,$H465,TRUE,_xll.ohTrigger(RecalcTrigger,Trigger1M)),NA())</f>
        <v>1.2377532069233808E-2</v>
      </c>
      <c r="K465" s="52">
        <f>IFERROR(_xll.qlIndexFixing(ONIndex1M,I465,TRUE,_xll.ohTrigger(RecalcTrigger,Trigger1M)),NA())</f>
        <v>1.2170546403531546E-2</v>
      </c>
      <c r="L465" s="52">
        <f>IFERROR(_xll.qlIndexFixing(Index3M,H465,TRUE,_xll.ohTrigger(RecalcTrigger,Trigger3M)),NA())</f>
        <v>1.4204720764110198E-2</v>
      </c>
      <c r="M465" s="52">
        <f>IFERROR(_xll.qlIndexFixing(ONIndex3M,I465,TRUE,_xll.ohTrigger(RecalcTrigger,Trigger3M)),NA())</f>
        <v>1.3549701281565518E-2</v>
      </c>
      <c r="N465" s="52">
        <f>IFERROR(_xll.qlIndexFixing(Index6M,$H465,TRUE,_xll.ohTrigger(RecalcTrigger,Trigger6M)),NA())</f>
        <v>1.5642729237005965E-2</v>
      </c>
      <c r="O465" s="52">
        <f>IFERROR(_xll.qlIndexFixing(ONIndex6M,I465,TRUE,_xll.ohTrigger(RecalcTrigger,Trigger6M)),NA())</f>
        <v>1.457871722545967E-2</v>
      </c>
      <c r="P465" s="52">
        <f>IFERROR(_xll.qlIndexFixing(Index1Y,$H465,TRUE,_xll.ohTrigger(RecalcTrigger,Trigger1Y)),NA())</f>
        <v>1.8458310888720804E-2</v>
      </c>
      <c r="Q465" s="52">
        <f>IFERROR(_xll.qlIndexFixing(ONIndex1Y,I465,TRUE,_xll.ohTrigger(RecalcTrigger,Trigger1Y)),NA())</f>
        <v>1.7074043583882315E-2</v>
      </c>
    </row>
    <row r="466" spans="2:17" x14ac:dyDescent="0.2">
      <c r="B466" s="46" t="s">
        <v>20</v>
      </c>
      <c r="D466" s="49">
        <f>_xll.qlCalendarAdvance(LocalCalendar,$D465,B466,"f",FALSE)</f>
        <v>42928</v>
      </c>
      <c r="E466" s="49">
        <f>_xll.qlInterestRateIndexValueDate(IndexON,D466)</f>
        <v>42928</v>
      </c>
      <c r="F466" s="52">
        <f>IFERROR(_xll.qlIndexFixing(IndexON,D466,TRUE,_xll.ohTrigger(RecalcTrigger,TriggerON)),NA())</f>
        <v>1.0687184469313493E-2</v>
      </c>
      <c r="H466" s="49">
        <f>_xll.qlCalendarAdvance(IborCalendar,$H465,B466,"f",FALSE)</f>
        <v>42922</v>
      </c>
      <c r="I466" s="49">
        <f>_xll.qlInterestRateIndexValueDate(Index1M,$H466)</f>
        <v>42926</v>
      </c>
      <c r="J466" s="52">
        <f>IFERROR(_xll.qlIndexFixing(Index1M,$H466,TRUE,_xll.ohTrigger(RecalcTrigger,Trigger1M)),NA())</f>
        <v>1.2420439934690624E-2</v>
      </c>
      <c r="K466" s="52">
        <f>IFERROR(_xll.qlIndexFixing(ONIndex1M,I466,TRUE,_xll.ohTrigger(RecalcTrigger,Trigger1M)),NA())</f>
        <v>1.2199076033576617E-2</v>
      </c>
      <c r="L466" s="52">
        <f>IFERROR(_xll.qlIndexFixing(Index3M,H466,TRUE,_xll.ohTrigger(RecalcTrigger,Trigger3M)),NA())</f>
        <v>1.4224473950288171E-2</v>
      </c>
      <c r="M466" s="52">
        <f>IFERROR(_xll.qlIndexFixing(ONIndex3M,I466,TRUE,_xll.ohTrigger(RecalcTrigger,Trigger3M)),NA())</f>
        <v>1.3579153191409787E-2</v>
      </c>
      <c r="N466" s="52">
        <f>IFERROR(_xll.qlIndexFixing(Index6M,$H466,TRUE,_xll.ohTrigger(RecalcTrigger,Trigger6M)),NA())</f>
        <v>1.5669165880228965E-2</v>
      </c>
      <c r="O466" s="52">
        <f>IFERROR(_xll.qlIndexFixing(ONIndex6M,I466,TRUE,_xll.ohTrigger(RecalcTrigger,Trigger6M)),NA())</f>
        <v>1.4606537538046638E-2</v>
      </c>
      <c r="P466" s="52">
        <f>IFERROR(_xll.qlIndexFixing(Index1Y,$H466,TRUE,_xll.ohTrigger(RecalcTrigger,Trigger1Y)),NA())</f>
        <v>1.8470823806205884E-2</v>
      </c>
      <c r="Q466" s="52">
        <f>IFERROR(_xll.qlIndexFixing(ONIndex1Y,I466,TRUE,_xll.ohTrigger(RecalcTrigger,Trigger1Y)),NA())</f>
        <v>1.7141948010257479E-2</v>
      </c>
    </row>
    <row r="467" spans="2:17" x14ac:dyDescent="0.2">
      <c r="B467" s="46" t="s">
        <v>20</v>
      </c>
      <c r="D467" s="49">
        <f>_xll.qlCalendarAdvance(LocalCalendar,$D466,B467,"f",FALSE)</f>
        <v>42929</v>
      </c>
      <c r="E467" s="49">
        <f>_xll.qlInterestRateIndexValueDate(IndexON,D467)</f>
        <v>42929</v>
      </c>
      <c r="F467" s="52">
        <f>IFERROR(_xll.qlIndexFixing(IndexON,D467,TRUE,_xll.ohTrigger(RecalcTrigger,TriggerON)),NA())</f>
        <v>1.0692975904724733E-2</v>
      </c>
      <c r="H467" s="49">
        <f>_xll.qlCalendarAdvance(IborCalendar,$H466,B467,"f",FALSE)</f>
        <v>42923</v>
      </c>
      <c r="I467" s="49">
        <f>_xll.qlInterestRateIndexValueDate(Index1M,$H467)</f>
        <v>42927</v>
      </c>
      <c r="J467" s="52">
        <f>IFERROR(_xll.qlIndexFixing(Index1M,$H467,TRUE,_xll.ohTrigger(RecalcTrigger,Trigger1M)),NA())</f>
        <v>1.2434717655265486E-2</v>
      </c>
      <c r="K467" s="52">
        <f>IFERROR(_xll.qlIndexFixing(ONIndex1M,I467,TRUE,_xll.ohTrigger(RecalcTrigger,Trigger1M)),NA())</f>
        <v>1.2213525804236625E-2</v>
      </c>
      <c r="L467" s="52">
        <f>IFERROR(_xll.qlIndexFixing(Index3M,H467,TRUE,_xll.ohTrigger(RecalcTrigger,Trigger3M)),NA())</f>
        <v>1.4237548853695089E-2</v>
      </c>
      <c r="M467" s="52">
        <f>IFERROR(_xll.qlIndexFixing(ONIndex3M,I467,TRUE,_xll.ohTrigger(RecalcTrigger,Trigger3M)),NA())</f>
        <v>1.3594061995760853E-2</v>
      </c>
      <c r="N467" s="52">
        <f>IFERROR(_xll.qlIndexFixing(Index6M,$H467,TRUE,_xll.ohTrigger(RecalcTrigger,Trigger6M)),NA())</f>
        <v>1.5679737402023879E-2</v>
      </c>
      <c r="O467" s="52">
        <f>IFERROR(_xll.qlIndexFixing(ONIndex6M,I467,TRUE,_xll.ohTrigger(RecalcTrigger,Trigger6M)),NA())</f>
        <v>1.4620615944567206E-2</v>
      </c>
      <c r="P467" s="52">
        <f>IFERROR(_xll.qlIndexFixing(Index1Y,$H467,TRUE,_xll.ohTrigger(RecalcTrigger,Trigger1Y)),NA())</f>
        <v>1.8477342998640425E-2</v>
      </c>
      <c r="Q467" s="52">
        <f>IFERROR(_xll.qlIndexFixing(ONIndex1Y,I467,TRUE,_xll.ohTrigger(RecalcTrigger,Trigger1Y)),NA())</f>
        <v>1.7175326042035977E-2</v>
      </c>
    </row>
    <row r="468" spans="2:17" x14ac:dyDescent="0.2">
      <c r="B468" s="46" t="s">
        <v>20</v>
      </c>
      <c r="D468" s="49">
        <f>_xll.qlCalendarAdvance(LocalCalendar,$D467,B468,"f",FALSE)</f>
        <v>42930</v>
      </c>
      <c r="E468" s="49">
        <f>_xll.qlInterestRateIndexValueDate(IndexON,D468)</f>
        <v>42930</v>
      </c>
      <c r="F468" s="52">
        <f>IFERROR(_xll.qlIndexFixing(IndexON,D468,TRUE,_xll.ohTrigger(RecalcTrigger,TriggerON)),NA())</f>
        <v>1.0705669201085399E-2</v>
      </c>
      <c r="H468" s="49">
        <f>_xll.qlCalendarAdvance(IborCalendar,$H467,B468,"f",FALSE)</f>
        <v>42926</v>
      </c>
      <c r="I468" s="49">
        <f>_xll.qlInterestRateIndexValueDate(Index1M,$H468)</f>
        <v>42928</v>
      </c>
      <c r="J468" s="52">
        <f>IFERROR(_xll.qlIndexFixing(Index1M,$H468,TRUE,_xll.ohTrigger(RecalcTrigger,Trigger1M)),NA())</f>
        <v>1.24636005764915E-2</v>
      </c>
      <c r="K468" s="52">
        <f>IFERROR(_xll.qlIndexFixing(ONIndex1M,I468,TRUE,_xll.ohTrigger(RecalcTrigger,Trigger1M)),NA())</f>
        <v>1.2227963120219343E-2</v>
      </c>
      <c r="L468" s="52">
        <f>IFERROR(_xll.qlIndexFixing(Index3M,H468,TRUE,_xll.ohTrigger(RecalcTrigger,Trigger3M)),NA())</f>
        <v>1.4250589688187362E-2</v>
      </c>
      <c r="M468" s="52">
        <f>IFERROR(_xll.qlIndexFixing(ONIndex3M,I468,TRUE,_xll.ohTrigger(RecalcTrigger,Trigger3M)),NA())</f>
        <v>1.3608927524009218E-2</v>
      </c>
      <c r="N468" s="52">
        <f>IFERROR(_xll.qlIndexFixing(Index6M,$H468,TRUE,_xll.ohTrigger(RecalcTrigger,Trigger6M)),NA())</f>
        <v>1.569028849147645E-2</v>
      </c>
      <c r="O468" s="52">
        <f>IFERROR(_xll.qlIndexFixing(ONIndex6M,I468,TRUE,_xll.ohTrigger(RecalcTrigger,Trigger6M)),NA())</f>
        <v>1.4634618197364446E-2</v>
      </c>
      <c r="P468" s="52">
        <f>IFERROR(_xll.qlIndexFixing(Index1Y,$H468,TRUE,_xll.ohTrigger(RecalcTrigger,Trigger1Y)),NA())</f>
        <v>1.8483803079028641E-2</v>
      </c>
      <c r="Q468" s="52">
        <f>IFERROR(_xll.qlIndexFixing(ONIndex1Y,I468,TRUE,_xll.ohTrigger(RecalcTrigger,Trigger1Y)),NA())</f>
        <v>1.7208116648186333E-2</v>
      </c>
    </row>
    <row r="469" spans="2:17" x14ac:dyDescent="0.2">
      <c r="B469" s="46" t="s">
        <v>20</v>
      </c>
      <c r="D469" s="49">
        <f>_xll.qlCalendarAdvance(LocalCalendar,$D468,B469,"f",FALSE)</f>
        <v>42933</v>
      </c>
      <c r="E469" s="49">
        <f>_xll.qlInterestRateIndexValueDate(IndexON,D469)</f>
        <v>42933</v>
      </c>
      <c r="F469" s="52">
        <f>IFERROR(_xll.qlIndexFixing(IndexON,D469,TRUE,_xll.ohTrigger(RecalcTrigger,TriggerON)),NA())</f>
        <v>1.0718517875902833E-2</v>
      </c>
      <c r="H469" s="49">
        <f>_xll.qlCalendarAdvance(IborCalendar,$H468,B469,"f",FALSE)</f>
        <v>42927</v>
      </c>
      <c r="I469" s="49">
        <f>_xll.qlInterestRateIndexValueDate(Index1M,$H469)</f>
        <v>42929</v>
      </c>
      <c r="J469" s="52">
        <f>IFERROR(_xll.qlIndexFixing(Index1M,$H469,TRUE,_xll.ohTrigger(RecalcTrigger,Trigger1M)),NA())</f>
        <v>1.2470540665580065E-2</v>
      </c>
      <c r="K469" s="52">
        <f>IFERROR(_xll.qlIndexFixing(ONIndex1M,I469,TRUE,_xll.ohTrigger(RecalcTrigger,Trigger1M)),NA())</f>
        <v>1.2242387981444836E-2</v>
      </c>
      <c r="L469" s="52">
        <f>IFERROR(_xll.qlIndexFixing(Index3M,H469,TRUE,_xll.ohTrigger(RecalcTrigger,Trigger3M)),NA())</f>
        <v>1.4263596919437708E-2</v>
      </c>
      <c r="M469" s="52">
        <f>IFERROR(_xll.qlIndexFixing(ONIndex3M,I469,TRUE,_xll.ohTrigger(RecalcTrigger,Trigger3M)),NA())</f>
        <v>1.3623749776074945E-2</v>
      </c>
      <c r="N469" s="52">
        <f>IFERROR(_xll.qlIndexFixing(Index6M,$H469,TRUE,_xll.ohTrigger(RecalcTrigger,Trigger6M)),NA())</f>
        <v>1.5717034201933107E-2</v>
      </c>
      <c r="O469" s="52">
        <f>IFERROR(_xll.qlIndexFixing(ONIndex6M,I469,TRUE,_xll.ohTrigger(RecalcTrigger,Trigger6M)),NA())</f>
        <v>1.4648544296438359E-2</v>
      </c>
      <c r="P469" s="52">
        <f>IFERROR(_xll.qlIndexFixing(Index1Y,$H469,TRUE,_xll.ohTrigger(RecalcTrigger,Trigger1Y)),NA())</f>
        <v>1.8490205825958984E-2</v>
      </c>
      <c r="Q469" s="52">
        <f>IFERROR(_xll.qlIndexFixing(ONIndex1Y,I469,TRUE,_xll.ohTrigger(RecalcTrigger,Trigger1Y)),NA())</f>
        <v>1.7240319828788486E-2</v>
      </c>
    </row>
    <row r="470" spans="2:17" x14ac:dyDescent="0.2">
      <c r="B470" s="46" t="s">
        <v>20</v>
      </c>
      <c r="D470" s="49">
        <f>_xll.qlCalendarAdvance(LocalCalendar,$D469,B470,"f",FALSE)</f>
        <v>42934</v>
      </c>
      <c r="E470" s="49">
        <f>_xll.qlInterestRateIndexValueDate(IndexON,D470)</f>
        <v>42934</v>
      </c>
      <c r="F470" s="52">
        <f>IFERROR(_xll.qlIndexFixing(IndexON,D470,TRUE,_xll.ohTrigger(RecalcTrigger,TriggerON)),NA())</f>
        <v>1.0725497426120612E-2</v>
      </c>
      <c r="H470" s="49">
        <f>_xll.qlCalendarAdvance(IborCalendar,$H469,B470,"f",FALSE)</f>
        <v>42928</v>
      </c>
      <c r="I470" s="49">
        <f>_xll.qlInterestRateIndexValueDate(Index1M,$H470)</f>
        <v>42930</v>
      </c>
      <c r="J470" s="52">
        <f>IFERROR(_xll.qlIndexFixing(Index1M,$H470,TRUE,_xll.ohTrigger(RecalcTrigger,Trigger1M)),NA())</f>
        <v>1.2477476112628663E-2</v>
      </c>
      <c r="K470" s="52">
        <f>IFERROR(_xll.qlIndexFixing(ONIndex1M,I470,TRUE,_xll.ohTrigger(RecalcTrigger,Trigger1M)),NA())</f>
        <v>1.2271614476855319E-2</v>
      </c>
      <c r="L470" s="52">
        <f>IFERROR(_xll.qlIndexFixing(Index3M,H470,TRUE,_xll.ohTrigger(RecalcTrigger,Trigger3M)),NA())</f>
        <v>1.4289519759898856E-2</v>
      </c>
      <c r="M470" s="52">
        <f>IFERROR(_xll.qlIndexFixing(ONIndex3M,I470,TRUE,_xll.ohTrigger(RecalcTrigger,Trigger3M)),NA())</f>
        <v>1.3653767842081166E-2</v>
      </c>
      <c r="N470" s="52">
        <f>IFERROR(_xll.qlIndexFixing(Index6M,$H470,TRUE,_xll.ohTrigger(RecalcTrigger,Trigger6M)),NA())</f>
        <v>1.5722139031178344E-2</v>
      </c>
      <c r="O470" s="52">
        <f>IFERROR(_xll.qlIndexFixing(ONIndex6M,I470,TRUE,_xll.ohTrigger(RecalcTrigger,Trigger6M)),NA())</f>
        <v>1.467674096021554E-2</v>
      </c>
      <c r="P470" s="52">
        <f>IFERROR(_xll.qlIndexFixing(Index1Y,$H470,TRUE,_xll.ohTrigger(RecalcTrigger,Trigger1Y)),NA())</f>
        <v>1.8504200679867154E-2</v>
      </c>
      <c r="Q470" s="52">
        <f>IFERROR(_xll.qlIndexFixing(ONIndex1Y,I470,TRUE,_xll.ohTrigger(RecalcTrigger,Trigger1Y)),NA())</f>
        <v>1.730359974353668E-2</v>
      </c>
    </row>
    <row r="471" spans="2:17" x14ac:dyDescent="0.2">
      <c r="B471" s="46" t="s">
        <v>20</v>
      </c>
      <c r="D471" s="49">
        <f>_xll.qlCalendarAdvance(LocalCalendar,$D470,B471,"f",FALSE)</f>
        <v>42935</v>
      </c>
      <c r="E471" s="49">
        <f>_xll.qlInterestRateIndexValueDate(IndexON,D471)</f>
        <v>42935</v>
      </c>
      <c r="F471" s="52">
        <f>IFERROR(_xll.qlIndexFixing(IndexON,D471,TRUE,_xll.ohTrigger(RecalcTrigger,TriggerON)),NA())</f>
        <v>1.0732714599299698E-2</v>
      </c>
      <c r="H471" s="49">
        <f>_xll.qlCalendarAdvance(IborCalendar,$H470,B471,"f",FALSE)</f>
        <v>42929</v>
      </c>
      <c r="I471" s="49">
        <f>_xll.qlInterestRateIndexValueDate(Index1M,$H471)</f>
        <v>42933</v>
      </c>
      <c r="J471" s="52">
        <f>IFERROR(_xll.qlIndexFixing(Index1M,$H471,TRUE,_xll.ohTrigger(RecalcTrigger,Trigger1M)),NA())</f>
        <v>1.2520122512477604E-2</v>
      </c>
      <c r="K471" s="52">
        <f>IFERROR(_xll.qlIndexFixing(ONIndex1M,I471,TRUE,_xll.ohTrigger(RecalcTrigger,Trigger1M)),NA())</f>
        <v>1.2299962879254167E-2</v>
      </c>
      <c r="L471" s="52">
        <f>IFERROR(_xll.qlIndexFixing(Index3M,H471,TRUE,_xll.ohTrigger(RecalcTrigger,Trigger3M)),NA())</f>
        <v>1.4315299125717443E-2</v>
      </c>
      <c r="M471" s="52">
        <f>IFERROR(_xll.qlIndexFixing(ONIndex3M,I471,TRUE,_xll.ohTrigger(RecalcTrigger,Trigger3M)),NA())</f>
        <v>1.368260602371052E-2</v>
      </c>
      <c r="N471" s="52">
        <f>IFERROR(_xll.qlIndexFixing(Index6M,$H471,TRUE,_xll.ohTrigger(RecalcTrigger,Trigger6M)),NA())</f>
        <v>1.5742753586397575E-2</v>
      </c>
      <c r="O471" s="52">
        <f>IFERROR(_xll.qlIndexFixing(ONIndex6M,I471,TRUE,_xll.ohTrigger(RecalcTrigger,Trigger6M)),NA())</f>
        <v>1.4703487155740547E-2</v>
      </c>
      <c r="P471" s="52">
        <f>IFERROR(_xll.qlIndexFixing(Index1Y,$H471,TRUE,_xll.ohTrigger(RecalcTrigger,Trigger1Y)),NA())</f>
        <v>1.8515279052772556E-2</v>
      </c>
      <c r="Q471" s="52">
        <f>IFERROR(_xll.qlIndexFixing(ONIndex1Y,I471,TRUE,_xll.ohTrigger(RecalcTrigger,Trigger1Y)),NA())</f>
        <v>1.7363258292117933E-2</v>
      </c>
    </row>
    <row r="472" spans="2:17" x14ac:dyDescent="0.2">
      <c r="B472" s="46" t="s">
        <v>20</v>
      </c>
      <c r="D472" s="49">
        <f>_xll.qlCalendarAdvance(LocalCalendar,$D471,B472,"f",FALSE)</f>
        <v>42936</v>
      </c>
      <c r="E472" s="49">
        <f>_xll.qlInterestRateIndexValueDate(IndexON,D472)</f>
        <v>42936</v>
      </c>
      <c r="F472" s="52">
        <f>IFERROR(_xll.qlIndexFixing(IndexON,D472,TRUE,_xll.ohTrigger(RecalcTrigger,TriggerON)),NA())</f>
        <v>1.0740169395599963E-2</v>
      </c>
      <c r="H472" s="49">
        <f>_xll.qlCalendarAdvance(IborCalendar,$H471,B472,"f",FALSE)</f>
        <v>42930</v>
      </c>
      <c r="I472" s="49">
        <f>_xll.qlInterestRateIndexValueDate(Index1M,$H472)</f>
        <v>42934</v>
      </c>
      <c r="J472" s="52">
        <f>IFERROR(_xll.qlIndexFixing(Index1M,$H472,TRUE,_xll.ohTrigger(RecalcTrigger,Trigger1M)),NA())</f>
        <v>1.2534313077211211E-2</v>
      </c>
      <c r="K472" s="52">
        <f>IFERROR(_xll.qlIndexFixing(ONIndex1M,I472,TRUE,_xll.ohTrigger(RecalcTrigger,Trigger1M)),NA())</f>
        <v>1.2314325466853404E-2</v>
      </c>
      <c r="L472" s="52">
        <f>IFERROR(_xll.qlIndexFixing(Index3M,H472,TRUE,_xll.ohTrigger(RecalcTrigger,Trigger3M)),NA())</f>
        <v>1.4328145326091328E-2</v>
      </c>
      <c r="M472" s="52">
        <f>IFERROR(_xll.qlIndexFixing(ONIndex3M,I472,TRUE,_xll.ohTrigger(RecalcTrigger,Trigger3M)),NA())</f>
        <v>1.3697211895422612E-2</v>
      </c>
      <c r="N472" s="52">
        <f>IFERROR(_xll.qlIndexFixing(Index6M,$H472,TRUE,_xll.ohTrigger(RecalcTrigger,Trigger6M)),NA())</f>
        <v>1.5753191761619139E-2</v>
      </c>
      <c r="O472" s="52">
        <f>IFERROR(_xll.qlIndexFixing(ONIndex6M,I472,TRUE,_xll.ohTrigger(RecalcTrigger,Trigger6M)),NA())</f>
        <v>1.4717032486197823E-2</v>
      </c>
      <c r="P472" s="52">
        <f>IFERROR(_xll.qlIndexFixing(Index1Y,$H472,TRUE,_xll.ohTrigger(RecalcTrigger,Trigger1Y)),NA())</f>
        <v>1.8521421813133421E-2</v>
      </c>
      <c r="Q472" s="52">
        <f>IFERROR(_xll.qlIndexFixing(ONIndex1Y,I472,TRUE,_xll.ohTrigger(RecalcTrigger,Trigger1Y)),NA())</f>
        <v>1.7392524342421112E-2</v>
      </c>
    </row>
    <row r="473" spans="2:17" x14ac:dyDescent="0.2">
      <c r="B473" s="46" t="s">
        <v>20</v>
      </c>
      <c r="D473" s="49">
        <f>_xll.qlCalendarAdvance(LocalCalendar,$D472,B473,"f",FALSE)</f>
        <v>42937</v>
      </c>
      <c r="E473" s="49">
        <f>_xll.qlInterestRateIndexValueDate(IndexON,D473)</f>
        <v>42937</v>
      </c>
      <c r="F473" s="52">
        <f>IFERROR(_xll.qlIndexFixing(IndexON,D473,TRUE,_xll.ohTrigger(RecalcTrigger,TriggerON)),NA())</f>
        <v>1.0756192425649402E-2</v>
      </c>
      <c r="H473" s="49">
        <f>_xll.qlCalendarAdvance(IborCalendar,$H472,B473,"f",FALSE)</f>
        <v>42933</v>
      </c>
      <c r="I473" s="49">
        <f>_xll.qlInterestRateIndexValueDate(Index1M,$H473)</f>
        <v>42935</v>
      </c>
      <c r="J473" s="52">
        <f>IFERROR(_xll.qlIndexFixing(Index1M,$H473,TRUE,_xll.ohTrigger(RecalcTrigger,Trigger1M)),NA())</f>
        <v>1.2563028593096963E-2</v>
      </c>
      <c r="K473" s="52">
        <f>IFERROR(_xll.qlIndexFixing(ONIndex1M,I473,TRUE,_xll.ohTrigger(RecalcTrigger,Trigger1M)),NA())</f>
        <v>1.2328675599775352E-2</v>
      </c>
      <c r="L473" s="52">
        <f>IFERROR(_xll.qlIndexFixing(Index3M,H473,TRUE,_xll.ohTrigger(RecalcTrigger,Trigger3M)),NA())</f>
        <v>1.4340960717404694E-2</v>
      </c>
      <c r="M473" s="52">
        <f>IFERROR(_xll.qlIndexFixing(ONIndex3M,I473,TRUE,_xll.ohTrigger(RecalcTrigger,Trigger3M)),NA())</f>
        <v>1.3711774490952067E-2</v>
      </c>
      <c r="N473" s="52">
        <f>IFERROR(_xll.qlIndexFixing(Index6M,$H473,TRUE,_xll.ohTrigger(RecalcTrigger,Trigger6M)),NA())</f>
        <v>1.5763612731202484E-2</v>
      </c>
      <c r="O473" s="52">
        <f>IFERROR(_xll.qlIndexFixing(ONIndex6M,I473,TRUE,_xll.ohTrigger(RecalcTrigger,Trigger6M)),NA())</f>
        <v>1.4730501662931772E-2</v>
      </c>
      <c r="P473" s="52">
        <f>IFERROR(_xll.qlIndexFixing(Index1Y,$H473,TRUE,_xll.ohTrigger(RecalcTrigger,Trigger1Y)),NA())</f>
        <v>1.8527517912692599E-2</v>
      </c>
      <c r="Q473" s="52">
        <f>IFERROR(_xll.qlIndexFixing(ONIndex1Y,I473,TRUE,_xll.ohTrigger(RecalcTrigger,Trigger1Y)),NA())</f>
        <v>1.7421202966216853E-2</v>
      </c>
    </row>
    <row r="474" spans="2:17" x14ac:dyDescent="0.2">
      <c r="B474" s="46" t="s">
        <v>20</v>
      </c>
      <c r="D474" s="49">
        <f>_xll.qlCalendarAdvance(LocalCalendar,$D473,B474,"f",FALSE)</f>
        <v>42940</v>
      </c>
      <c r="E474" s="49">
        <f>_xll.qlInterestRateIndexValueDate(IndexON,D474)</f>
        <v>42940</v>
      </c>
      <c r="F474" s="52">
        <f>IFERROR(_xll.qlIndexFixing(IndexON,D474,TRUE,_xll.ohTrigger(RecalcTrigger,TriggerON)),NA())</f>
        <v>1.0772364810973656E-2</v>
      </c>
      <c r="H474" s="49">
        <f>_xll.qlCalendarAdvance(IborCalendar,$H473,B474,"f",FALSE)</f>
        <v>42934</v>
      </c>
      <c r="I474" s="49">
        <f>_xll.qlInterestRateIndexValueDate(Index1M,$H474)</f>
        <v>42936</v>
      </c>
      <c r="J474" s="52">
        <f>IFERROR(_xll.qlIndexFixing(Index1M,$H474,TRUE,_xll.ohTrigger(RecalcTrigger,Trigger1M)),NA())</f>
        <v>1.2569921650566473E-2</v>
      </c>
      <c r="K474" s="52">
        <f>IFERROR(_xll.qlIndexFixing(ONIndex1M,I474,TRUE,_xll.ohTrigger(RecalcTrigger,Trigger1M)),NA())</f>
        <v>1.2343013277860138E-2</v>
      </c>
      <c r="L474" s="52">
        <f>IFERROR(_xll.qlIndexFixing(Index3M,H474,TRUE,_xll.ohTrigger(RecalcTrigger,Trigger3M)),NA())</f>
        <v>1.4353745765378914E-2</v>
      </c>
      <c r="M474" s="52">
        <f>IFERROR(_xll.qlIndexFixing(ONIndex3M,I474,TRUE,_xll.ohTrigger(RecalcTrigger,Trigger3M)),NA())</f>
        <v>1.372629381037882E-2</v>
      </c>
      <c r="N474" s="52">
        <f>IFERROR(_xll.qlIndexFixing(Index6M,$H474,TRUE,_xll.ohTrigger(RecalcTrigger,Trigger6M)),NA())</f>
        <v>1.5784832502951068E-2</v>
      </c>
      <c r="O474" s="52">
        <f>IFERROR(_xll.qlIndexFixing(ONIndex6M,I474,TRUE,_xll.ohTrigger(RecalcTrigger,Trigger6M)),NA())</f>
        <v>1.4743894685942394E-2</v>
      </c>
      <c r="P474" s="52">
        <f>IFERROR(_xll.qlIndexFixing(Index1Y,$H474,TRUE,_xll.ohTrigger(RecalcTrigger,Trigger1Y)),NA())</f>
        <v>1.8533569130405155E-2</v>
      </c>
      <c r="Q474" s="52">
        <f>IFERROR(_xll.qlIndexFixing(ONIndex1Y,I474,TRUE,_xll.ohTrigger(RecalcTrigger,Trigger1Y)),NA())</f>
        <v>1.744929416326535E-2</v>
      </c>
    </row>
    <row r="475" spans="2:17" x14ac:dyDescent="0.2">
      <c r="B475" s="46" t="s">
        <v>20</v>
      </c>
      <c r="D475" s="49">
        <f>_xll.qlCalendarAdvance(LocalCalendar,$D474,B475,"f",FALSE)</f>
        <v>42941</v>
      </c>
      <c r="E475" s="49">
        <f>_xll.qlInterestRateIndexValueDate(IndexON,D475)</f>
        <v>42941</v>
      </c>
      <c r="F475" s="52">
        <f>IFERROR(_xll.qlIndexFixing(IndexON,D475,TRUE,_xll.ohTrigger(RecalcTrigger,TriggerON)),NA())</f>
        <v>1.078100772248014E-2</v>
      </c>
      <c r="H475" s="49">
        <f>_xll.qlCalendarAdvance(IborCalendar,$H474,B475,"f",FALSE)</f>
        <v>42935</v>
      </c>
      <c r="I475" s="49">
        <f>_xll.qlInterestRateIndexValueDate(Index1M,$H475)</f>
        <v>42937</v>
      </c>
      <c r="J475" s="52">
        <f>IFERROR(_xll.qlIndexFixing(Index1M,$H475,TRUE,_xll.ohTrigger(RecalcTrigger,Trigger1M)),NA())</f>
        <v>1.257681006511927E-2</v>
      </c>
      <c r="K475" s="52">
        <f>IFERROR(_xll.qlIndexFixing(ONIndex1M,I475,TRUE,_xll.ohTrigger(RecalcTrigger,Trigger1M)),NA())</f>
        <v>1.2372072283168833E-2</v>
      </c>
      <c r="L475" s="52">
        <f>IFERROR(_xll.qlIndexFixing(Index3M,H475,TRUE,_xll.ohTrigger(RecalcTrigger,Trigger3M)),NA())</f>
        <v>1.4379304153800598E-2</v>
      </c>
      <c r="M475" s="52">
        <f>IFERROR(_xll.qlIndexFixing(ONIndex3M,I475,TRUE,_xll.ohTrigger(RecalcTrigger,Trigger3M)),NA())</f>
        <v>1.3755713772019007E-2</v>
      </c>
      <c r="N475" s="52">
        <f>IFERROR(_xll.qlIndexFixing(Index6M,$H475,TRUE,_xll.ohTrigger(RecalcTrigger,Trigger6M)),NA())</f>
        <v>1.5789812517929335E-2</v>
      </c>
      <c r="O475" s="52">
        <f>IFERROR(_xll.qlIndexFixing(ONIndex6M,I475,TRUE,_xll.ohTrigger(RecalcTrigger,Trigger6M)),NA())</f>
        <v>1.4771032909264292E-2</v>
      </c>
      <c r="P475" s="52">
        <f>IFERROR(_xll.qlIndexFixing(Index1Y,$H475,TRUE,_xll.ohTrigger(RecalcTrigger,Trigger1Y)),NA())</f>
        <v>1.8547483240240428E-2</v>
      </c>
      <c r="Q475" s="52">
        <f>IFERROR(_xll.qlIndexFixing(ONIndex1Y,I475,TRUE,_xll.ohTrigger(RecalcTrigger,Trigger1Y)),NA())</f>
        <v>1.7504369517729046E-2</v>
      </c>
    </row>
    <row r="476" spans="2:17" x14ac:dyDescent="0.2">
      <c r="B476" s="46" t="s">
        <v>20</v>
      </c>
      <c r="D476" s="49">
        <f>_xll.qlCalendarAdvance(LocalCalendar,$D475,B476,"f",FALSE)</f>
        <v>42942</v>
      </c>
      <c r="E476" s="49">
        <f>_xll.qlInterestRateIndexValueDate(IndexON,D476)</f>
        <v>42942</v>
      </c>
      <c r="F476" s="52">
        <f>IFERROR(_xll.qlIndexFixing(IndexON,D476,TRUE,_xll.ohTrigger(RecalcTrigger,TriggerON)),NA())</f>
        <v>1.0789888257187741E-2</v>
      </c>
      <c r="H476" s="49">
        <f>_xll.qlCalendarAdvance(IborCalendar,$H475,B476,"f",FALSE)</f>
        <v>42936</v>
      </c>
      <c r="I476" s="49">
        <f>_xll.qlInterestRateIndexValueDate(Index1M,$H476)</f>
        <v>42940</v>
      </c>
      <c r="J476" s="52">
        <f>IFERROR(_xll.qlIndexFixing(Index1M,$H476,TRUE,_xll.ohTrigger(RecalcTrigger,Trigger1M)),NA())</f>
        <v>1.2619194992640552E-2</v>
      </c>
      <c r="K476" s="52">
        <f>IFERROR(_xll.qlIndexFixing(ONIndex1M,I476,TRUE,_xll.ohTrigger(RecalcTrigger,Trigger1M)),NA())</f>
        <v>1.2400239443026706E-2</v>
      </c>
      <c r="L476" s="52">
        <f>IFERROR(_xll.qlIndexFixing(Index3M,H476,TRUE,_xll.ohTrigger(RecalcTrigger,Trigger3M)),NA())</f>
        <v>1.4404591838534255E-2</v>
      </c>
      <c r="M476" s="52">
        <f>IFERROR(_xll.qlIndexFixing(ONIndex3M,I476,TRUE,_xll.ohTrigger(RecalcTrigger,Trigger3M)),NA())</f>
        <v>1.3783938326819012E-2</v>
      </c>
      <c r="N476" s="52">
        <f>IFERROR(_xll.qlIndexFixing(Index6M,$H476,TRUE,_xll.ohTrigger(RecalcTrigger,Trigger6M)),NA())</f>
        <v>1.5815475629875089E-2</v>
      </c>
      <c r="O476" s="52">
        <f>IFERROR(_xll.qlIndexFixing(ONIndex6M,I476,TRUE,_xll.ohTrigger(RecalcTrigger,Trigger6M)),NA())</f>
        <v>1.479670523987231E-2</v>
      </c>
      <c r="P476" s="52">
        <f>IFERROR(_xll.qlIndexFixing(Index1Y,$H476,TRUE,_xll.ohTrigger(RecalcTrigger,Trigger1Y)),NA())</f>
        <v>1.8557360763606121E-2</v>
      </c>
      <c r="Q476" s="52">
        <f>IFERROR(_xll.qlIndexFixing(ONIndex1Y,I476,TRUE,_xll.ohTrigger(RecalcTrigger,Trigger1Y)),NA())</f>
        <v>1.7555784682627973E-2</v>
      </c>
    </row>
    <row r="477" spans="2:17" x14ac:dyDescent="0.2">
      <c r="B477" s="46" t="s">
        <v>20</v>
      </c>
      <c r="D477" s="49">
        <f>_xll.qlCalendarAdvance(LocalCalendar,$D476,B477,"f",FALSE)</f>
        <v>42943</v>
      </c>
      <c r="E477" s="49">
        <f>_xll.qlInterestRateIndexValueDate(IndexON,D477)</f>
        <v>42943</v>
      </c>
      <c r="F477" s="52">
        <f>IFERROR(_xll.qlIndexFixing(IndexON,D477,TRUE,_xll.ohTrigger(RecalcTrigger,TriggerON)),NA())</f>
        <v>1.0799006414936585E-2</v>
      </c>
      <c r="H477" s="49">
        <f>_xll.qlCalendarAdvance(IborCalendar,$H476,B477,"f",FALSE)</f>
        <v>42937</v>
      </c>
      <c r="I477" s="49">
        <f>_xll.qlInterestRateIndexValueDate(Index1M,$H477)</f>
        <v>42941</v>
      </c>
      <c r="J477" s="52">
        <f>IFERROR(_xll.qlIndexFixing(Index1M,$H477,TRUE,_xll.ohTrigger(RecalcTrigger,Trigger1M)),NA())</f>
        <v>1.2633298399294696E-2</v>
      </c>
      <c r="K477" s="52">
        <f>IFERROR(_xll.qlIndexFixing(ONIndex1M,I477,TRUE,_xll.ohTrigger(RecalcTrigger,Trigger1M)),NA())</f>
        <v>1.2414514847485236E-2</v>
      </c>
      <c r="L477" s="52">
        <f>IFERROR(_xll.qlIndexFixing(Index3M,H477,TRUE,_xll.ohTrigger(RecalcTrigger,Trigger3M)),NA())</f>
        <v>1.4417232155861878E-2</v>
      </c>
      <c r="M477" s="52">
        <f>IFERROR(_xll.qlIndexFixing(ONIndex3M,I477,TRUE,_xll.ohTrigger(RecalcTrigger,Trigger3M)),NA())</f>
        <v>1.3798241265652322E-2</v>
      </c>
      <c r="N477" s="52">
        <f>IFERROR(_xll.qlIndexFixing(Index6M,$H477,TRUE,_xll.ohTrigger(RecalcTrigger,Trigger6M)),NA())</f>
        <v>1.5825803046965726E-2</v>
      </c>
      <c r="O477" s="52">
        <f>IFERROR(_xll.qlIndexFixing(ONIndex6M,I477,TRUE,_xll.ohTrigger(RecalcTrigger,Trigger6M)),NA())</f>
        <v>1.4809717493866614E-2</v>
      </c>
      <c r="P477" s="52">
        <f>IFERROR(_xll.qlIndexFixing(Index1Y,$H477,TRUE,_xll.ohTrigger(RecalcTrigger,Trigger1Y)),NA())</f>
        <v>1.8563214258111662E-2</v>
      </c>
      <c r="Q477" s="52">
        <f>IFERROR(_xll.qlIndexFixing(ONIndex1Y,I477,TRUE,_xll.ohTrigger(RecalcTrigger,Trigger1Y)),NA())</f>
        <v>1.7580938744421459E-2</v>
      </c>
    </row>
    <row r="478" spans="2:17" x14ac:dyDescent="0.2">
      <c r="B478" s="46" t="s">
        <v>20</v>
      </c>
      <c r="D478" s="49">
        <f>_xll.qlCalendarAdvance(LocalCalendar,$D477,B478,"f",FALSE)</f>
        <v>42944</v>
      </c>
      <c r="E478" s="49">
        <f>_xll.qlInterestRateIndexValueDate(IndexON,D478)</f>
        <v>42944</v>
      </c>
      <c r="F478" s="52">
        <f>IFERROR(_xll.qlIndexFixing(IndexON,D478,TRUE,_xll.ohTrigger(RecalcTrigger,TriggerON)),NA())</f>
        <v>1.0818359893889351E-2</v>
      </c>
      <c r="H478" s="49">
        <f>_xll.qlCalendarAdvance(IborCalendar,$H477,B478,"f",FALSE)</f>
        <v>42940</v>
      </c>
      <c r="I478" s="49">
        <f>_xll.qlInterestRateIndexValueDate(Index1M,$H478)</f>
        <v>42942</v>
      </c>
      <c r="J478" s="52">
        <f>IFERROR(_xll.qlIndexFixing(Index1M,$H478,TRUE,_xll.ohTrigger(RecalcTrigger,Trigger1M)),NA())</f>
        <v>1.2669069617028406E-2</v>
      </c>
      <c r="K478" s="52">
        <f>IFERROR(_xll.qlIndexFixing(ONIndex1M,I478,TRUE,_xll.ohTrigger(RecalcTrigger,Trigger1M)),NA())</f>
        <v>1.2428777797186541E-2</v>
      </c>
      <c r="L478" s="52">
        <f>IFERROR(_xll.qlIndexFixing(Index3M,H478,TRUE,_xll.ohTrigger(RecalcTrigger,Trigger3M)),NA())</f>
        <v>1.4429844924315881E-2</v>
      </c>
      <c r="M478" s="52">
        <f>IFERROR(_xll.qlIndexFixing(ONIndex3M,I478,TRUE,_xll.ohTrigger(RecalcTrigger,Trigger3M)),NA())</f>
        <v>1.3812500928223059E-2</v>
      </c>
      <c r="N478" s="52">
        <f>IFERROR(_xll.qlIndexFixing(Index6M,$H478,TRUE,_xll.ohTrigger(RecalcTrigger,Trigger6M)),NA())</f>
        <v>1.5836116485624035E-2</v>
      </c>
      <c r="O478" s="52">
        <f>IFERROR(_xll.qlIndexFixing(ONIndex6M,I478,TRUE,_xll.ohTrigger(RecalcTrigger,Trigger6M)),NA())</f>
        <v>1.4822653594057655E-2</v>
      </c>
      <c r="P478" s="52">
        <f>IFERROR(_xll.qlIndexFixing(Index1Y,$H478,TRUE,_xll.ohTrigger(RecalcTrigger,Trigger1Y)),NA())</f>
        <v>1.8569033545508824E-2</v>
      </c>
      <c r="Q478" s="52">
        <f>IFERROR(_xll.qlIndexFixing(ONIndex1Y,I478,TRUE,_xll.ohTrigger(RecalcTrigger,Trigger1Y)),NA())</f>
        <v>1.7605505378988084E-2</v>
      </c>
    </row>
    <row r="479" spans="2:17" x14ac:dyDescent="0.2">
      <c r="B479" s="46" t="s">
        <v>20</v>
      </c>
      <c r="D479" s="49">
        <f>_xll.qlCalendarAdvance(LocalCalendar,$D478,B479,"f",FALSE)</f>
        <v>42947</v>
      </c>
      <c r="E479" s="49">
        <f>_xll.qlInterestRateIndexValueDate(IndexON,D479)</f>
        <v>42947</v>
      </c>
      <c r="F479" s="52">
        <f>IFERROR(_xll.qlIndexFixing(IndexON,D479,TRUE,_xll.ohTrigger(RecalcTrigger,TriggerON)),NA())</f>
        <v>1.0837855277783248E-2</v>
      </c>
      <c r="H479" s="49">
        <f>_xll.qlCalendarAdvance(IborCalendar,$H478,B479,"f",FALSE)</f>
        <v>42941</v>
      </c>
      <c r="I479" s="49">
        <f>_xll.qlInterestRateIndexValueDate(Index1M,$H479)</f>
        <v>42943</v>
      </c>
      <c r="J479" s="52">
        <f>IFERROR(_xll.qlIndexFixing(Index1M,$H479,TRUE,_xll.ohTrigger(RecalcTrigger,Trigger1M)),NA())</f>
        <v>1.2675913559235304E-2</v>
      </c>
      <c r="K479" s="52">
        <f>IFERROR(_xll.qlIndexFixing(ONIndex1M,I479,TRUE,_xll.ohTrigger(RecalcTrigger,Trigger1M)),NA())</f>
        <v>1.2443028292050684E-2</v>
      </c>
      <c r="L479" s="52">
        <f>IFERROR(_xll.qlIndexFixing(Index3M,H479,TRUE,_xll.ohTrigger(RecalcTrigger,Trigger3M)),NA())</f>
        <v>1.4442430609664563E-2</v>
      </c>
      <c r="M479" s="52">
        <f>IFERROR(_xll.qlIndexFixing(ONIndex3M,I479,TRUE,_xll.ohTrigger(RecalcTrigger,Trigger3M)),NA())</f>
        <v>1.3826717314691095E-2</v>
      </c>
      <c r="N479" s="52">
        <f>IFERROR(_xll.qlIndexFixing(Index6M,$H479,TRUE,_xll.ohTrigger(RecalcTrigger,Trigger6M)),NA())</f>
        <v>1.5857252821723896E-2</v>
      </c>
      <c r="O479" s="52">
        <f>IFERROR(_xll.qlIndexFixing(ONIndex6M,I479,TRUE,_xll.ohTrigger(RecalcTrigger,Trigger6M)),NA())</f>
        <v>1.4835513540365497E-2</v>
      </c>
      <c r="P479" s="52">
        <f>IFERROR(_xll.qlIndexFixing(Index1Y,$H479,TRUE,_xll.ohTrigger(RecalcTrigger,Trigger1Y)),NA())</f>
        <v>1.8574820405080961E-2</v>
      </c>
      <c r="Q479" s="52">
        <f>IFERROR(_xll.qlIndexFixing(ONIndex1Y,I479,TRUE,_xll.ohTrigger(RecalcTrigger,Trigger1Y)),NA())</f>
        <v>1.7629484585848232E-2</v>
      </c>
    </row>
    <row r="480" spans="2:17" x14ac:dyDescent="0.2">
      <c r="B480" s="46" t="s">
        <v>20</v>
      </c>
      <c r="D480" s="49">
        <f>_xll.qlCalendarAdvance(LocalCalendar,$D479,B480,"f",FALSE)</f>
        <v>42948</v>
      </c>
      <c r="E480" s="49">
        <f>_xll.qlInterestRateIndexValueDate(IndexON,D480)</f>
        <v>42948</v>
      </c>
      <c r="F480" s="52">
        <f>IFERROR(_xll.qlIndexFixing(IndexON,D480,TRUE,_xll.ohTrigger(RecalcTrigger,TriggerON)),NA())</f>
        <v>1.0848161551457736E-2</v>
      </c>
      <c r="H480" s="49">
        <f>_xll.qlCalendarAdvance(IborCalendar,$H479,B480,"f",FALSE)</f>
        <v>42942</v>
      </c>
      <c r="I480" s="49">
        <f>_xll.qlInterestRateIndexValueDate(Index1M,$H480)</f>
        <v>42944</v>
      </c>
      <c r="J480" s="52">
        <f>IFERROR(_xll.qlIndexFixing(Index1M,$H480,TRUE,_xll.ohTrigger(RecalcTrigger,Trigger1M)),NA())</f>
        <v>1.2682752857576529E-2</v>
      </c>
      <c r="K480" s="52">
        <f>IFERROR(_xll.qlIndexFixing(ONIndex1M,I480,TRUE,_xll.ohTrigger(RecalcTrigger,Trigger1M)),NA())</f>
        <v>1.2471919820979949E-2</v>
      </c>
      <c r="L480" s="52">
        <f>IFERROR(_xll.qlIndexFixing(Index3M,H480,TRUE,_xll.ohTrigger(RecalcTrigger,Trigger3M)),NA())</f>
        <v>1.4467677410797993E-2</v>
      </c>
      <c r="M480" s="52">
        <f>IFERROR(_xll.qlIndexFixing(ONIndex3M,I480,TRUE,_xll.ohTrigger(RecalcTrigger,Trigger3M)),NA())</f>
        <v>1.385553906594339E-2</v>
      </c>
      <c r="N480" s="52">
        <f>IFERROR(_xll.qlIndexFixing(Index6M,$H480,TRUE,_xll.ohTrigger(RecalcTrigger,Trigger6M)),NA())</f>
        <v>1.5862122062517477E-2</v>
      </c>
      <c r="O480" s="52">
        <f>IFERROR(_xll.qlIndexFixing(ONIndex6M,I480,TRUE,_xll.ohTrigger(RecalcTrigger,Trigger6M)),NA())</f>
        <v>1.4861593063892897E-2</v>
      </c>
      <c r="P480" s="52">
        <f>IFERROR(_xll.qlIndexFixing(Index1Y,$H480,TRUE,_xll.ohTrigger(RecalcTrigger,Trigger1Y)),NA())</f>
        <v>1.8588765472041056E-2</v>
      </c>
      <c r="Q480" s="52">
        <f>IFERROR(_xll.qlIndexFixing(ONIndex1Y,I480,TRUE,_xll.ohTrigger(RecalcTrigger,Trigger1Y)),NA())</f>
        <v>1.7676352761961667E-2</v>
      </c>
    </row>
    <row r="481" spans="2:17" x14ac:dyDescent="0.2">
      <c r="B481" s="46" t="s">
        <v>20</v>
      </c>
      <c r="D481" s="49">
        <f>_xll.qlCalendarAdvance(LocalCalendar,$D480,B481,"f",FALSE)</f>
        <v>42949</v>
      </c>
      <c r="E481" s="49">
        <f>_xll.qlInterestRateIndexValueDate(IndexON,D481)</f>
        <v>42949</v>
      </c>
      <c r="F481" s="52">
        <f>IFERROR(_xll.qlIndexFixing(IndexON,D481,TRUE,_xll.ohTrigger(RecalcTrigger,TriggerON)),NA())</f>
        <v>1.0858705448413275E-2</v>
      </c>
      <c r="H481" s="49">
        <f>_xll.qlCalendarAdvance(IborCalendar,$H480,B481,"f",FALSE)</f>
        <v>42943</v>
      </c>
      <c r="I481" s="49">
        <f>_xll.qlInterestRateIndexValueDate(Index1M,$H481)</f>
        <v>42947</v>
      </c>
      <c r="J481" s="52">
        <f>IFERROR(_xll.qlIndexFixing(Index1M,$H481,TRUE,_xll.ohTrigger(RecalcTrigger,Trigger1M)),NA())</f>
        <v>1.2717657359568724E-2</v>
      </c>
      <c r="K481" s="52">
        <f>IFERROR(_xll.qlIndexFixing(ONIndex1M,I481,TRUE,_xll.ohTrigger(RecalcTrigger,Trigger1M)),NA())</f>
        <v>1.2499905724414617E-2</v>
      </c>
      <c r="L481" s="52">
        <f>IFERROR(_xll.qlIndexFixing(Index3M,H481,TRUE,_xll.ohTrigger(RecalcTrigger,Trigger3M)),NA())</f>
        <v>1.449251183559435E-2</v>
      </c>
      <c r="M481" s="52">
        <f>IFERROR(_xll.qlIndexFixing(ONIndex3M,I481,TRUE,_xll.ohTrigger(RecalcTrigger,Trigger3M)),NA())</f>
        <v>1.3883150098976671E-2</v>
      </c>
      <c r="N481" s="52">
        <f>IFERROR(_xll.qlIndexFixing(Index6M,$H481,TRUE,_xll.ohTrigger(RecalcTrigger,Trigger6M)),NA())</f>
        <v>1.5887490140204012E-2</v>
      </c>
      <c r="O481" s="52">
        <f>IFERROR(_xll.qlIndexFixing(ONIndex6M,I481,TRUE,_xll.ohTrigger(RecalcTrigger,Trigger6M)),NA())</f>
        <v>1.4886191787404357E-2</v>
      </c>
      <c r="P481" s="52">
        <f>IFERROR(_xll.qlIndexFixing(Index1Y,$H481,TRUE,_xll.ohTrigger(RecalcTrigger,Trigger1Y)),NA())</f>
        <v>1.8597679152331958E-2</v>
      </c>
      <c r="Q481" s="52">
        <f>IFERROR(_xll.qlIndexFixing(ONIndex1Y,I481,TRUE,_xll.ohTrigger(RecalcTrigger,Trigger1Y)),NA())</f>
        <v>1.7719527135664492E-2</v>
      </c>
    </row>
    <row r="482" spans="2:17" x14ac:dyDescent="0.2">
      <c r="B482" s="46" t="s">
        <v>20</v>
      </c>
      <c r="D482" s="49">
        <f>_xll.qlCalendarAdvance(LocalCalendar,$D481,B482,"f",FALSE)</f>
        <v>42950</v>
      </c>
      <c r="E482" s="49">
        <f>_xll.qlInterestRateIndexValueDate(IndexON,D482)</f>
        <v>42950</v>
      </c>
      <c r="F482" s="52">
        <f>IFERROR(_xll.qlIndexFixing(IndexON,D482,TRUE,_xll.ohTrigger(RecalcTrigger,TriggerON)),NA())</f>
        <v>1.0869486968649866E-2</v>
      </c>
      <c r="H482" s="49">
        <f>_xll.qlCalendarAdvance(IborCalendar,$H481,B482,"f",FALSE)</f>
        <v>42944</v>
      </c>
      <c r="I482" s="49">
        <f>_xll.qlInterestRateIndexValueDate(Index1M,$H482)</f>
        <v>42948</v>
      </c>
      <c r="J482" s="52">
        <f>IFERROR(_xll.qlIndexFixing(Index1M,$H482,TRUE,_xll.ohTrigger(RecalcTrigger,Trigger1M)),NA())</f>
        <v>1.2731673605920667E-2</v>
      </c>
      <c r="K482" s="52">
        <f>IFERROR(_xll.qlIndexFixing(ONIndex1M,I482,TRUE,_xll.ohTrigger(RecalcTrigger,Trigger1M)),NA())</f>
        <v>1.2514093945572569E-2</v>
      </c>
      <c r="L482" s="52">
        <f>IFERROR(_xll.qlIndexFixing(Index3M,H482,TRUE,_xll.ohTrigger(RecalcTrigger,Trigger3M)),NA())</f>
        <v>1.4504969092162378E-2</v>
      </c>
      <c r="M482" s="52">
        <f>IFERROR(_xll.qlIndexFixing(ONIndex3M,I482,TRUE,_xll.ohTrigger(RecalcTrigger,Trigger3M)),NA())</f>
        <v>1.3897150104611455E-2</v>
      </c>
      <c r="N482" s="52">
        <f>IFERROR(_xll.qlIndexFixing(Index6M,$H482,TRUE,_xll.ohTrigger(RecalcTrigger,Trigger6M)),NA())</f>
        <v>1.5897729391071196E-2</v>
      </c>
      <c r="O482" s="52">
        <f>IFERROR(_xll.qlIndexFixing(ONIndex6M,I482,TRUE,_xll.ohTrigger(RecalcTrigger,Trigger6M)),NA())</f>
        <v>1.4898670964536009E-2</v>
      </c>
      <c r="P482" s="52">
        <f>IFERROR(_xll.qlIndexFixing(Index1Y,$H482,TRUE,_xll.ohTrigger(RecalcTrigger,Trigger1Y)),NA())</f>
        <v>1.8603330563565522E-2</v>
      </c>
      <c r="Q482" s="52">
        <f>IFERROR(_xll.qlIndexFixing(ONIndex1Y,I482,TRUE,_xll.ohTrigger(RecalcTrigger,Trigger1Y)),NA())</f>
        <v>1.7740569203033019E-2</v>
      </c>
    </row>
    <row r="483" spans="2:17" x14ac:dyDescent="0.2">
      <c r="B483" s="46" t="s">
        <v>20</v>
      </c>
      <c r="D483" s="49">
        <f>_xll.qlCalendarAdvance(LocalCalendar,$D482,B483,"f",FALSE)</f>
        <v>42951</v>
      </c>
      <c r="E483" s="49">
        <f>_xll.qlInterestRateIndexValueDate(IndexON,D483)</f>
        <v>42951</v>
      </c>
      <c r="F483" s="52">
        <f>IFERROR(_xll.qlIndexFixing(IndexON,D483,TRUE,_xll.ohTrigger(RecalcTrigger,TriggerON)),NA())</f>
        <v>1.089217162389744E-2</v>
      </c>
      <c r="H483" s="49">
        <f>_xll.qlCalendarAdvance(IborCalendar,$H482,B483,"f",FALSE)</f>
        <v>42947</v>
      </c>
      <c r="I483" s="49">
        <f>_xll.qlInterestRateIndexValueDate(Index1M,$H483)</f>
        <v>42949</v>
      </c>
      <c r="J483" s="52">
        <f>IFERROR(_xll.qlIndexFixing(Index1M,$H483,TRUE,_xll.ohTrigger(RecalcTrigger,Trigger1M)),NA())</f>
        <v>1.2767237318130571E-2</v>
      </c>
      <c r="K483" s="52">
        <f>IFERROR(_xll.qlIndexFixing(ONIndex1M,I483,TRUE,_xll.ohTrigger(RecalcTrigger,Trigger1M)),NA())</f>
        <v>1.2528269711973294E-2</v>
      </c>
      <c r="L483" s="52">
        <f>IFERROR(_xll.qlIndexFixing(Index3M,H483,TRUE,_xll.ohTrigger(RecalcTrigger,Trigger3M)),NA())</f>
        <v>1.4517402060366912E-2</v>
      </c>
      <c r="M483" s="52">
        <f>IFERROR(_xll.qlIndexFixing(ONIndex3M,I483,TRUE,_xll.ohTrigger(RecalcTrigger,Trigger3M)),NA())</f>
        <v>1.3911106833983666E-2</v>
      </c>
      <c r="N483" s="52">
        <f>IFERROR(_xll.qlIndexFixing(Index6M,$H483,TRUE,_xll.ohTrigger(RecalcTrigger,Trigger6M)),NA())</f>
        <v>1.5907957891198515E-2</v>
      </c>
      <c r="O483" s="52">
        <f>IFERROR(_xll.qlIndexFixing(ONIndex6M,I483,TRUE,_xll.ohTrigger(RecalcTrigger,Trigger6M)),NA())</f>
        <v>1.4911073987784462E-2</v>
      </c>
      <c r="P483" s="52">
        <f>IFERROR(_xll.qlIndexFixing(Index1Y,$H483,TRUE,_xll.ohTrigger(RecalcTrigger,Trigger1Y)),NA())</f>
        <v>1.8608960223587184E-2</v>
      </c>
      <c r="Q483" s="52">
        <f>IFERROR(_xll.qlIndexFixing(ONIndex1Y,I483,TRUE,_xll.ohTrigger(RecalcTrigger,Trigger1Y)),NA())</f>
        <v>1.7761023842295387E-2</v>
      </c>
    </row>
    <row r="484" spans="2:17" x14ac:dyDescent="0.2">
      <c r="B484" s="46" t="s">
        <v>20</v>
      </c>
      <c r="D484" s="49">
        <f>_xll.qlCalendarAdvance(LocalCalendar,$D483,B484,"f",FALSE)</f>
        <v>42954</v>
      </c>
      <c r="E484" s="49">
        <f>_xll.qlInterestRateIndexValueDate(IndexON,D484)</f>
        <v>42954</v>
      </c>
      <c r="F484" s="52">
        <f>IFERROR(_xll.qlIndexFixing(IndexON,D484,TRUE,_xll.ohTrigger(RecalcTrigger,TriggerON)),NA())</f>
        <v>1.0914989282646559E-2</v>
      </c>
      <c r="H484" s="49">
        <f>_xll.qlCalendarAdvance(IborCalendar,$H483,B484,"f",FALSE)</f>
        <v>42948</v>
      </c>
      <c r="I484" s="49">
        <f>_xll.qlInterestRateIndexValueDate(Index1M,$H484)</f>
        <v>42950</v>
      </c>
      <c r="J484" s="52">
        <f>IFERROR(_xll.qlIndexFixing(Index1M,$H484,TRUE,_xll.ohTrigger(RecalcTrigger,Trigger1M)),NA())</f>
        <v>1.2774034214777722E-2</v>
      </c>
      <c r="K484" s="52">
        <f>IFERROR(_xll.qlIndexFixing(ONIndex1M,I484,TRUE,_xll.ohTrigger(RecalcTrigger,Trigger1M)),NA())</f>
        <v>1.2542433023696731E-2</v>
      </c>
      <c r="L484" s="52">
        <f>IFERROR(_xll.qlIndexFixing(Index3M,H484,TRUE,_xll.ohTrigger(RecalcTrigger,Trigger3M)),NA())</f>
        <v>1.4529811206021424E-2</v>
      </c>
      <c r="M484" s="52">
        <f>IFERROR(_xll.qlIndexFixing(ONIndex3M,I484,TRUE,_xll.ohTrigger(RecalcTrigger,Trigger3M)),NA())</f>
        <v>1.3925020287253176E-2</v>
      </c>
      <c r="N484" s="52">
        <f>IFERROR(_xll.qlIndexFixing(Index6M,$H484,TRUE,_xll.ohTrigger(RecalcTrigger,Trigger6M)),NA())</f>
        <v>1.5929044536303935E-2</v>
      </c>
      <c r="O484" s="52">
        <f>IFERROR(_xll.qlIndexFixing(ONIndex6M,I484,TRUE,_xll.ohTrigger(RecalcTrigger,Trigger6M)),NA())</f>
        <v>1.492340085706978E-2</v>
      </c>
      <c r="P484" s="52">
        <f>IFERROR(_xll.qlIndexFixing(Index1Y,$H484,TRUE,_xll.ohTrigger(RecalcTrigger,Trigger1Y)),NA())</f>
        <v>1.8614569911980329E-2</v>
      </c>
      <c r="Q484" s="52">
        <f>IFERROR(_xll.qlIndexFixing(ONIndex1Y,I484,TRUE,_xll.ohTrigger(RecalcTrigger,Trigger1Y)),NA())</f>
        <v>1.7780891053211789E-2</v>
      </c>
    </row>
    <row r="485" spans="2:17" x14ac:dyDescent="0.2">
      <c r="B485" s="46" t="s">
        <v>20</v>
      </c>
      <c r="D485" s="49">
        <f>_xll.qlCalendarAdvance(LocalCalendar,$D484,B485,"f",FALSE)</f>
        <v>42955</v>
      </c>
      <c r="E485" s="49">
        <f>_xll.qlInterestRateIndexValueDate(IndexON,D485)</f>
        <v>42955</v>
      </c>
      <c r="F485" s="52">
        <f>IFERROR(_xll.qlIndexFixing(IndexON,D485,TRUE,_xll.ohTrigger(RecalcTrigger,TriggerON)),NA())</f>
        <v>1.0926958919448282E-2</v>
      </c>
      <c r="H485" s="49">
        <f>_xll.qlCalendarAdvance(IborCalendar,$H484,B485,"f",FALSE)</f>
        <v>42949</v>
      </c>
      <c r="I485" s="49">
        <f>_xll.qlInterestRateIndexValueDate(Index1M,$H485)</f>
        <v>42951</v>
      </c>
      <c r="J485" s="52">
        <f>IFERROR(_xll.qlIndexFixing(Index1M,$H485,TRUE,_xll.ohTrigger(RecalcTrigger,Trigger1M)),NA())</f>
        <v>1.2780826466832762E-2</v>
      </c>
      <c r="K485" s="52">
        <f>IFERROR(_xll.qlIndexFixing(ONIndex1M,I485,TRUE,_xll.ohTrigger(RecalcTrigger,Trigger1M)),NA())</f>
        <v>1.2571157088743234E-2</v>
      </c>
      <c r="L485" s="52">
        <f>IFERROR(_xll.qlIndexFixing(Index3M,H485,TRUE,_xll.ohTrigger(RecalcTrigger,Trigger3M)),NA())</f>
        <v>1.4554795898938058E-2</v>
      </c>
      <c r="M485" s="52">
        <f>IFERROR(_xll.qlIndexFixing(ONIndex3M,I485,TRUE,_xll.ohTrigger(RecalcTrigger,Trigger3M)),NA())</f>
        <v>1.3953243718605179E-2</v>
      </c>
      <c r="N485" s="52">
        <f>IFERROR(_xll.qlIndexFixing(Index6M,$H485,TRUE,_xll.ohTrigger(RecalcTrigger,Trigger6M)),NA())</f>
        <v>1.5933819929244825E-2</v>
      </c>
      <c r="O485" s="52">
        <f>IFERROR(_xll.qlIndexFixing(ONIndex6M,I485,TRUE,_xll.ohTrigger(RecalcTrigger,Trigger6M)),NA())</f>
        <v>1.4948421415628133E-2</v>
      </c>
      <c r="P485" s="52">
        <f>IFERROR(_xll.qlIndexFixing(Index1Y,$H485,TRUE,_xll.ohTrigger(RecalcTrigger,Trigger1Y)),NA())</f>
        <v>1.8628654392601567E-2</v>
      </c>
      <c r="Q485" s="52">
        <f>IFERROR(_xll.qlIndexFixing(ONIndex1Y,I485,TRUE,_xll.ohTrigger(RecalcTrigger,Trigger1Y)),NA())</f>
        <v>1.7819549352493524E-2</v>
      </c>
    </row>
    <row r="486" spans="2:17" x14ac:dyDescent="0.2">
      <c r="B486" s="46" t="s">
        <v>20</v>
      </c>
      <c r="D486" s="49">
        <f>_xll.qlCalendarAdvance(LocalCalendar,$D485,B486,"f",FALSE)</f>
        <v>42956</v>
      </c>
      <c r="E486" s="49">
        <f>_xll.qlInterestRateIndexValueDate(IndexON,D486)</f>
        <v>42956</v>
      </c>
      <c r="F486" s="52">
        <f>IFERROR(_xll.qlIndexFixing(IndexON,D486,TRUE,_xll.ohTrigger(RecalcTrigger,TriggerON)),NA())</f>
        <v>1.0939166179770865E-2</v>
      </c>
      <c r="H486" s="49">
        <f>_xll.qlCalendarAdvance(IborCalendar,$H485,B486,"f",FALSE)</f>
        <v>42950</v>
      </c>
      <c r="I486" s="49">
        <f>_xll.qlInterestRateIndexValueDate(Index1M,$H486)</f>
        <v>42954</v>
      </c>
      <c r="J486" s="52">
        <f>IFERROR(_xll.qlIndexFixing(Index1M,$H486,TRUE,_xll.ohTrigger(RecalcTrigger,Trigger1M)),NA())</f>
        <v>1.2815509597744218E-2</v>
      </c>
      <c r="K486" s="52">
        <f>IFERROR(_xll.qlIndexFixing(ONIndex1M,I486,TRUE,_xll.ohTrigger(RecalcTrigger,Trigger1M)),NA())</f>
        <v>1.2598961722778412E-2</v>
      </c>
      <c r="L486" s="52">
        <f>IFERROR(_xll.qlIndexFixing(Index3M,H486,TRUE,_xll.ohTrigger(RecalcTrigger,Trigger3M)),NA())</f>
        <v>1.457921887962165E-2</v>
      </c>
      <c r="M486" s="52">
        <f>IFERROR(_xll.qlIndexFixing(ONIndex3M,I486,TRUE,_xll.ohTrigger(RecalcTrigger,Trigger3M)),NA())</f>
        <v>1.3980241338344968E-2</v>
      </c>
      <c r="N486" s="52">
        <f>IFERROR(_xll.qlIndexFixing(Index6M,$H486,TRUE,_xll.ohTrigger(RecalcTrigger,Trigger6M)),NA())</f>
        <v>1.5958955270924176E-2</v>
      </c>
      <c r="O486" s="52">
        <f>IFERROR(_xll.qlIndexFixing(ONIndex6M,I486,TRUE,_xll.ohTrigger(RecalcTrigger,Trigger6M)),NA())</f>
        <v>1.4971946795618862E-2</v>
      </c>
      <c r="P486" s="52">
        <f>IFERROR(_xll.qlIndexFixing(Index1Y,$H486,TRUE,_xll.ohTrigger(RecalcTrigger,Trigger1Y)),NA())</f>
        <v>1.8636844542351094E-2</v>
      </c>
      <c r="Q486" s="52">
        <f>IFERROR(_xll.qlIndexFixing(ONIndex1Y,I486,TRUE,_xll.ohTrigger(RecalcTrigger,Trigger1Y)),NA())</f>
        <v>1.7854485611819015E-2</v>
      </c>
    </row>
    <row r="487" spans="2:17" x14ac:dyDescent="0.2">
      <c r="B487" s="46" t="s">
        <v>20</v>
      </c>
      <c r="D487" s="49">
        <f>_xll.qlCalendarAdvance(LocalCalendar,$D486,B487,"f",FALSE)</f>
        <v>42957</v>
      </c>
      <c r="E487" s="49">
        <f>_xll.qlInterestRateIndexValueDate(IndexON,D487)</f>
        <v>42957</v>
      </c>
      <c r="F487" s="52">
        <f>IFERROR(_xll.qlIndexFixing(IndexON,D487,TRUE,_xll.ohTrigger(RecalcTrigger,TriggerON)),NA())</f>
        <v>1.0951611063454436E-2</v>
      </c>
      <c r="H487" s="49">
        <f>_xll.qlCalendarAdvance(IborCalendar,$H486,B487,"f",FALSE)</f>
        <v>42951</v>
      </c>
      <c r="I487" s="49">
        <f>_xll.qlInterestRateIndexValueDate(Index1M,$H487)</f>
        <v>42955</v>
      </c>
      <c r="J487" s="52">
        <f>IFERROR(_xll.qlIndexFixing(Index1M,$H487,TRUE,_xll.ohTrigger(RecalcTrigger,Trigger1M)),NA())</f>
        <v>1.2829438681584112E-2</v>
      </c>
      <c r="K487" s="52">
        <f>IFERROR(_xll.qlIndexFixing(ONIndex1M,I487,TRUE,_xll.ohTrigger(RecalcTrigger,Trigger1M)),NA())</f>
        <v>1.2613062760635785E-2</v>
      </c>
      <c r="L487" s="52">
        <f>IFERROR(_xll.qlIndexFixing(Index3M,H487,TRUE,_xll.ohTrigger(RecalcTrigger,Trigger3M)),NA())</f>
        <v>1.4591515899940191E-2</v>
      </c>
      <c r="M487" s="52">
        <f>IFERROR(_xll.qlIndexFixing(ONIndex3M,I487,TRUE,_xll.ohTrigger(RecalcTrigger,Trigger3M)),NA())</f>
        <v>1.3993938410541418E-2</v>
      </c>
      <c r="N487" s="52">
        <f>IFERROR(_xll.qlIndexFixing(Index6M,$H487,TRUE,_xll.ohTrigger(RecalcTrigger,Trigger6M)),NA())</f>
        <v>1.5969128950857892E-2</v>
      </c>
      <c r="O487" s="52">
        <f>IFERROR(_xll.qlIndexFixing(ONIndex6M,I487,TRUE,_xll.ohTrigger(RecalcTrigger,Trigger6M)),NA())</f>
        <v>1.4983892895488182E-2</v>
      </c>
      <c r="P487" s="52">
        <f>IFERROR(_xll.qlIndexFixing(Index1Y,$H487,TRUE,_xll.ohTrigger(RecalcTrigger,Trigger1Y)),NA())</f>
        <v>1.8642381067768072E-2</v>
      </c>
      <c r="Q487" s="52">
        <f>IFERROR(_xll.qlIndexFixing(ONIndex1Y,I487,TRUE,_xll.ohTrigger(RecalcTrigger,Trigger1Y)),NA())</f>
        <v>1.7871415679806546E-2</v>
      </c>
    </row>
    <row r="488" spans="2:17" x14ac:dyDescent="0.2">
      <c r="B488" s="46" t="s">
        <v>20</v>
      </c>
      <c r="D488" s="49">
        <f>_xll.qlCalendarAdvance(LocalCalendar,$D487,B488,"f",FALSE)</f>
        <v>42958</v>
      </c>
      <c r="E488" s="49">
        <f>_xll.qlInterestRateIndexValueDate(IndexON,D488)</f>
        <v>42958</v>
      </c>
      <c r="F488" s="52">
        <f>IFERROR(_xll.qlIndexFixing(IndexON,D488,TRUE,_xll.ohTrigger(RecalcTrigger,TriggerON)),NA())</f>
        <v>1.0977627637203113E-2</v>
      </c>
      <c r="H488" s="49">
        <f>_xll.qlCalendarAdvance(IborCalendar,$H487,B488,"f",FALSE)</f>
        <v>42954</v>
      </c>
      <c r="I488" s="49">
        <f>_xll.qlInterestRateIndexValueDate(Index1M,$H488)</f>
        <v>42956</v>
      </c>
      <c r="J488" s="52">
        <f>IFERROR(_xll.qlIndexFixing(Index1M,$H488,TRUE,_xll.ohTrigger(RecalcTrigger,Trigger1M)),NA())</f>
        <v>1.2857652022548941E-2</v>
      </c>
      <c r="K488" s="52">
        <f>IFERROR(_xll.qlIndexFixing(ONIndex1M,I488,TRUE,_xll.ohTrigger(RecalcTrigger,Trigger1M)),NA())</f>
        <v>1.2627151343735932E-2</v>
      </c>
      <c r="L488" s="52">
        <f>IFERROR(_xll.qlIndexFixing(Index3M,H488,TRUE,_xll.ohTrigger(RecalcTrigger,Trigger3M)),NA())</f>
        <v>1.4603791892718153E-2</v>
      </c>
      <c r="M488" s="52">
        <f>IFERROR(_xll.qlIndexFixing(ONIndex3M,I488,TRUE,_xll.ohTrigger(RecalcTrigger,Trigger3M)),NA())</f>
        <v>1.4007592206555231E-2</v>
      </c>
      <c r="N488" s="52">
        <f>IFERROR(_xll.qlIndexFixing(Index6M,$H488,TRUE,_xll.ohTrigger(RecalcTrigger,Trigger6M)),NA())</f>
        <v>1.597929510822339E-2</v>
      </c>
      <c r="O488" s="52">
        <f>IFERROR(_xll.qlIndexFixing(ONIndex6M,I488,TRUE,_xll.ohTrigger(RecalcTrigger,Trigger6M)),NA())</f>
        <v>1.4995762841394367E-2</v>
      </c>
      <c r="P488" s="52">
        <f>IFERROR(_xll.qlIndexFixing(Index1Y,$H488,TRUE,_xll.ohTrigger(RecalcTrigger,Trigger1Y)),NA())</f>
        <v>1.8647908299903943E-2</v>
      </c>
      <c r="Q488" s="52">
        <f>IFERROR(_xll.qlIndexFixing(ONIndex1Y,I488,TRUE,_xll.ohTrigger(RecalcTrigger,Trigger1Y)),NA())</f>
        <v>1.7887758318888558E-2</v>
      </c>
    </row>
    <row r="489" spans="2:17" x14ac:dyDescent="0.2">
      <c r="B489" s="46" t="s">
        <v>20</v>
      </c>
      <c r="D489" s="49">
        <f>_xll.qlCalendarAdvance(LocalCalendar,$D488,B489,"f",FALSE)</f>
        <v>42961</v>
      </c>
      <c r="E489" s="49">
        <f>_xll.qlInterestRateIndexValueDate(IndexON,D489)</f>
        <v>42961</v>
      </c>
      <c r="F489" s="52">
        <f>IFERROR(_xll.qlIndexFixing(IndexON,D489,TRUE,_xll.ohTrigger(RecalcTrigger,TriggerON)),NA())</f>
        <v>1.1003766832997641E-2</v>
      </c>
      <c r="H489" s="49">
        <f>_xll.qlCalendarAdvance(IborCalendar,$H488,B489,"f",FALSE)</f>
        <v>42955</v>
      </c>
      <c r="I489" s="49">
        <f>_xll.qlInterestRateIndexValueDate(Index1M,$H489)</f>
        <v>42957</v>
      </c>
      <c r="J489" s="52">
        <f>IFERROR(_xll.qlIndexFixing(Index1M,$H489,TRUE,_xll.ohTrigger(RecalcTrigger,Trigger1M)),NA())</f>
        <v>1.2864403944386482E-2</v>
      </c>
      <c r="K489" s="52">
        <f>IFERROR(_xll.qlIndexFixing(ONIndex1M,I489,TRUE,_xll.ohTrigger(RecalcTrigger,Trigger1M)),NA())</f>
        <v>1.2641227472158789E-2</v>
      </c>
      <c r="L489" s="52">
        <f>IFERROR(_xll.qlIndexFixing(Index3M,H489,TRUE,_xll.ohTrigger(RecalcTrigger,Trigger3M)),NA())</f>
        <v>1.4634857981750477E-2</v>
      </c>
      <c r="M489" s="52">
        <f>IFERROR(_xll.qlIndexFixing(ONIndex3M,I489,TRUE,_xll.ohTrigger(RecalcTrigger,Trigger3M)),NA())</f>
        <v>1.4021202726386406E-2</v>
      </c>
      <c r="N489" s="52">
        <f>IFERROR(_xll.qlIndexFixing(Index6M,$H489,TRUE,_xll.ohTrigger(RecalcTrigger,Trigger6M)),NA())</f>
        <v>1.6000364124025512E-2</v>
      </c>
      <c r="O489" s="52">
        <f>IFERROR(_xll.qlIndexFixing(ONIndex6M,I489,TRUE,_xll.ohTrigger(RecalcTrigger,Trigger6M)),NA())</f>
        <v>1.5007556633417352E-2</v>
      </c>
      <c r="P489" s="52">
        <f>IFERROR(_xll.qlIndexFixing(Index1Y,$H489,TRUE,_xll.ohTrigger(RecalcTrigger,Trigger1Y)),NA())</f>
        <v>1.865342801862286E-2</v>
      </c>
      <c r="Q489" s="52">
        <f>IFERROR(_xll.qlIndexFixing(ONIndex1Y,I489,TRUE,_xll.ohTrigger(RecalcTrigger,Trigger1Y)),NA())</f>
        <v>1.7903513529144988E-2</v>
      </c>
    </row>
    <row r="490" spans="2:17" x14ac:dyDescent="0.2">
      <c r="B490" s="46" t="s">
        <v>20</v>
      </c>
      <c r="D490" s="49">
        <f>_xll.qlCalendarAdvance(LocalCalendar,$D489,B490,"f",FALSE)</f>
        <v>42962</v>
      </c>
      <c r="E490" s="49">
        <f>_xll.qlInterestRateIndexValueDate(IndexON,D490)</f>
        <v>42962</v>
      </c>
      <c r="F490" s="52">
        <f>IFERROR(_xll.qlIndexFixing(IndexON,D490,TRUE,_xll.ohTrigger(RecalcTrigger,TriggerON)),NA())</f>
        <v>1.1017399834205577E-2</v>
      </c>
      <c r="H490" s="49">
        <f>_xll.qlCalendarAdvance(IborCalendar,$H489,B490,"f",FALSE)</f>
        <v>42956</v>
      </c>
      <c r="I490" s="49">
        <f>_xll.qlInterestRateIndexValueDate(Index1M,$H490)</f>
        <v>42958</v>
      </c>
      <c r="J490" s="52">
        <f>IFERROR(_xll.qlIndexFixing(Index1M,$H490,TRUE,_xll.ohTrigger(RecalcTrigger,Trigger1M)),NA())</f>
        <v>1.2871151221120104E-2</v>
      </c>
      <c r="K490" s="52">
        <f>IFERROR(_xll.qlIndexFixing(ONIndex1M,I490,TRUE,_xll.ohTrigger(RecalcTrigger,Trigger1M)),NA())</f>
        <v>1.2669784084939906E-2</v>
      </c>
      <c r="L490" s="52">
        <f>IFERROR(_xll.qlIndexFixing(Index3M,H490,TRUE,_xll.ohTrigger(RecalcTrigger,Trigger3M)),NA())</f>
        <v>1.4640816001789868E-2</v>
      </c>
      <c r="M490" s="52">
        <f>IFERROR(_xll.qlIndexFixing(ONIndex3M,I490,TRUE,_xll.ohTrigger(RecalcTrigger,Trigger3M)),NA())</f>
        <v>1.4048827724808532E-2</v>
      </c>
      <c r="N490" s="52">
        <f>IFERROR(_xll.qlIndexFixing(Index6M,$H490,TRUE,_xll.ohTrigger(RecalcTrigger,Trigger6M)),NA())</f>
        <v>1.6005063437401944E-2</v>
      </c>
      <c r="O490" s="52">
        <f>IFERROR(_xll.qlIndexFixing(ONIndex6M,I490,TRUE,_xll.ohTrigger(RecalcTrigger,Trigger6M)),NA())</f>
        <v>1.5031517956343166E-2</v>
      </c>
      <c r="P490" s="52">
        <f>IFERROR(_xll.qlIndexFixing(Index1Y,$H490,TRUE,_xll.ohTrigger(RecalcTrigger,Trigger1Y)),NA())</f>
        <v>1.8667757124078328E-2</v>
      </c>
      <c r="Q490" s="52">
        <f>IFERROR(_xll.qlIndexFixing(ONIndex1Y,I490,TRUE,_xll.ohTrigger(RecalcTrigger,Trigger1Y)),NA())</f>
        <v>1.7933959186313686E-2</v>
      </c>
    </row>
    <row r="491" spans="2:17" x14ac:dyDescent="0.2">
      <c r="B491" s="46" t="s">
        <v>20</v>
      </c>
      <c r="D491" s="49">
        <f>_xll.qlCalendarAdvance(LocalCalendar,$D490,B491,"f",FALSE)</f>
        <v>42963</v>
      </c>
      <c r="E491" s="49">
        <f>_xll.qlInterestRateIndexValueDate(IndexON,D491)</f>
        <v>42963</v>
      </c>
      <c r="F491" s="52">
        <f>IFERROR(_xll.qlIndexFixing(IndexON,D491,TRUE,_xll.ohTrigger(RecalcTrigger,TriggerON)),NA())</f>
        <v>1.1031270459014308E-2</v>
      </c>
      <c r="H491" s="49">
        <f>_xll.qlCalendarAdvance(IborCalendar,$H490,B491,"f",FALSE)</f>
        <v>42957</v>
      </c>
      <c r="I491" s="49">
        <f>_xll.qlInterestRateIndexValueDate(Index1M,$H491)</f>
        <v>42961</v>
      </c>
      <c r="J491" s="52">
        <f>IFERROR(_xll.qlIndexFixing(Index1M,$H491,TRUE,_xll.ohTrigger(RecalcTrigger,Trigger1M)),NA())</f>
        <v>1.2912752139169849E-2</v>
      </c>
      <c r="K491" s="52">
        <f>IFERROR(_xll.qlIndexFixing(ONIndex1M,I491,TRUE,_xll.ohTrigger(RecalcTrigger,Trigger1M)),NA())</f>
        <v>1.2697407437798347E-2</v>
      </c>
      <c r="L491" s="52">
        <f>IFERROR(_xll.qlIndexFixing(Index3M,H491,TRUE,_xll.ohTrigger(RecalcTrigger,Trigger3M)),NA())</f>
        <v>1.4664872748686926E-2</v>
      </c>
      <c r="M491" s="52">
        <f>IFERROR(_xll.qlIndexFixing(ONIndex3M,I491,TRUE,_xll.ohTrigger(RecalcTrigger,Trigger3M)),NA())</f>
        <v>1.4075212043165308E-2</v>
      </c>
      <c r="N491" s="52">
        <f>IFERROR(_xll.qlIndexFixing(Index6M,$H491,TRUE,_xll.ohTrigger(RecalcTrigger,Trigger6M)),NA())</f>
        <v>1.6030029199066178E-2</v>
      </c>
      <c r="O491" s="52">
        <f>IFERROR(_xll.qlIndexFixing(ONIndex6M,I491,TRUE,_xll.ohTrigger(RecalcTrigger,Trigger6M)),NA())</f>
        <v>1.5053970261877936E-2</v>
      </c>
      <c r="P491" s="52">
        <f>IFERROR(_xll.qlIndexFixing(Index1Y,$H491,TRUE,_xll.ohTrigger(RecalcTrigger,Trigger1Y)),NA())</f>
        <v>1.8675467357982183E-2</v>
      </c>
      <c r="Q491" s="52">
        <f>IFERROR(_xll.qlIndexFixing(ONIndex1Y,I491,TRUE,_xll.ohTrigger(RecalcTrigger,Trigger1Y)),NA())</f>
        <v>1.7960660078957247E-2</v>
      </c>
    </row>
    <row r="492" spans="2:17" x14ac:dyDescent="0.2">
      <c r="B492" s="46" t="s">
        <v>20</v>
      </c>
      <c r="D492" s="49">
        <f>_xll.qlCalendarAdvance(LocalCalendar,$D491,B492,"f",FALSE)</f>
        <v>42964</v>
      </c>
      <c r="E492" s="49">
        <f>_xll.qlInterestRateIndexValueDate(IndexON,D492)</f>
        <v>42964</v>
      </c>
      <c r="F492" s="52">
        <f>IFERROR(_xll.qlIndexFixing(IndexON,D492,TRUE,_xll.ohTrigger(RecalcTrigger,TriggerON)),NA())</f>
        <v>1.10453787073439E-2</v>
      </c>
      <c r="H492" s="49">
        <f>_xll.qlCalendarAdvance(IborCalendar,$H491,B492,"f",FALSE)</f>
        <v>42958</v>
      </c>
      <c r="I492" s="49">
        <f>_xll.qlInterestRateIndexValueDate(Index1M,$H492)</f>
        <v>42962</v>
      </c>
      <c r="J492" s="52">
        <f>IFERROR(_xll.qlIndexFixing(Index1M,$H492,TRUE,_xll.ohTrigger(RecalcTrigger,Trigger1M)),NA())</f>
        <v>1.2926594671438673E-2</v>
      </c>
      <c r="K492" s="52">
        <f>IFERROR(_xll.qlIndexFixing(ONIndex1M,I492,TRUE,_xll.ohTrigger(RecalcTrigger,Trigger1M)),NA())</f>
        <v>1.2711421292195269E-2</v>
      </c>
      <c r="L492" s="52">
        <f>IFERROR(_xll.qlIndexFixing(Index3M,H492,TRUE,_xll.ohTrigger(RecalcTrigger,Trigger3M)),NA())</f>
        <v>1.4677032359420887E-2</v>
      </c>
      <c r="M492" s="52">
        <f>IFERROR(_xll.qlIndexFixing(ONIndex3M,I492,TRUE,_xll.ohTrigger(RecalcTrigger,Trigger3M)),NA())</f>
        <v>1.4088606181843488E-2</v>
      </c>
      <c r="N492" s="52">
        <f>IFERROR(_xll.qlIndexFixing(Index6M,$H492,TRUE,_xll.ohTrigger(RecalcTrigger,Trigger6M)),NA())</f>
        <v>1.6040159906679414E-2</v>
      </c>
      <c r="O492" s="52">
        <f>IFERROR(_xll.qlIndexFixing(ONIndex6M,I492,TRUE,_xll.ohTrigger(RecalcTrigger,Trigger6M)),NA())</f>
        <v>1.5065383284085243E-2</v>
      </c>
      <c r="P492" s="52">
        <f>IFERROR(_xll.qlIndexFixing(Index1Y,$H492,TRUE,_xll.ohTrigger(RecalcTrigger,Trigger1Y)),NA())</f>
        <v>1.8680976208948152E-2</v>
      </c>
      <c r="Q492" s="52">
        <f>IFERROR(_xll.qlIndexFixing(ONIndex1Y,I492,TRUE,_xll.ohTrigger(RecalcTrigger,Trigger1Y)),NA())</f>
        <v>1.7973478143407107E-2</v>
      </c>
    </row>
    <row r="493" spans="2:17" x14ac:dyDescent="0.2">
      <c r="B493" s="46" t="s">
        <v>20</v>
      </c>
      <c r="D493" s="49">
        <f>_xll.qlCalendarAdvance(LocalCalendar,$D492,B493,"f",FALSE)</f>
        <v>42965</v>
      </c>
      <c r="E493" s="49">
        <f>_xll.qlInterestRateIndexValueDate(IndexON,D493)</f>
        <v>42965</v>
      </c>
      <c r="F493" s="52">
        <f>IFERROR(_xll.qlIndexFixing(IndexON,D493,TRUE,_xll.ohTrigger(RecalcTrigger,TriggerON)),NA())</f>
        <v>1.1074727958613195E-2</v>
      </c>
      <c r="H493" s="49">
        <f>_xll.qlCalendarAdvance(IborCalendar,$H492,B493,"f",FALSE)</f>
        <v>42961</v>
      </c>
      <c r="I493" s="49">
        <f>_xll.qlInterestRateIndexValueDate(Index1M,$H493)</f>
        <v>42963</v>
      </c>
      <c r="J493" s="52">
        <f>IFERROR(_xll.qlIndexFixing(Index1M,$H493,TRUE,_xll.ohTrigger(RecalcTrigger,Trigger1M)),NA())</f>
        <v>1.2954644910515064E-2</v>
      </c>
      <c r="K493" s="52">
        <f>IFERROR(_xll.qlIndexFixing(ONIndex1M,I493,TRUE,_xll.ohTrigger(RecalcTrigger,Trigger1M)),NA())</f>
        <v>1.27254226919149E-2</v>
      </c>
      <c r="L493" s="52">
        <f>IFERROR(_xll.qlIndexFixing(Index3M,H493,TRUE,_xll.ohTrigger(RecalcTrigger,Trigger3M)),NA())</f>
        <v>1.4689174203737814E-2</v>
      </c>
      <c r="M493" s="52">
        <f>IFERROR(_xll.qlIndexFixing(ONIndex3M,I493,TRUE,_xll.ohTrigger(RecalcTrigger,Trigger3M)),NA())</f>
        <v>1.4101957044099223E-2</v>
      </c>
      <c r="N493" s="52">
        <f>IFERROR(_xll.qlIndexFixing(Index6M,$H493,TRUE,_xll.ohTrigger(RecalcTrigger,Trigger6M)),NA())</f>
        <v>1.6050286320365693E-2</v>
      </c>
      <c r="O493" s="52">
        <f>IFERROR(_xll.qlIndexFixing(ONIndex6M,I493,TRUE,_xll.ohTrigger(RecalcTrigger,Trigger6M)),NA())</f>
        <v>1.5076720152329415E-2</v>
      </c>
      <c r="P493" s="52">
        <f>IFERROR(_xll.qlIndexFixing(Index1Y,$H493,TRUE,_xll.ohTrigger(RecalcTrigger,Trigger1Y)),NA())</f>
        <v>1.8686488226503307E-2</v>
      </c>
      <c r="Q493" s="52">
        <f>IFERROR(_xll.qlIndexFixing(ONIndex1Y,I493,TRUE,_xll.ohTrigger(RecalcTrigger,Trigger1Y)),NA())</f>
        <v>1.7985708778391896E-2</v>
      </c>
    </row>
    <row r="494" spans="2:17" x14ac:dyDescent="0.2">
      <c r="B494" s="46" t="s">
        <v>20</v>
      </c>
      <c r="D494" s="49">
        <f>_xll.qlCalendarAdvance(LocalCalendar,$D493,B494,"f",FALSE)</f>
        <v>42968</v>
      </c>
      <c r="E494" s="49">
        <f>_xll.qlInterestRateIndexValueDate(IndexON,D494)</f>
        <v>42968</v>
      </c>
      <c r="F494" s="52">
        <f>IFERROR(_xll.qlIndexFixing(IndexON,D494,TRUE,_xll.ohTrigger(RecalcTrigger,TriggerON)),NA())</f>
        <v>1.1104187937549526E-2</v>
      </c>
      <c r="H494" s="49">
        <f>_xll.qlCalendarAdvance(IborCalendar,$H493,B494,"f",FALSE)</f>
        <v>42962</v>
      </c>
      <c r="I494" s="49">
        <f>_xll.qlInterestRateIndexValueDate(Index1M,$H494)</f>
        <v>42964</v>
      </c>
      <c r="J494" s="52">
        <f>IFERROR(_xll.qlIndexFixing(Index1M,$H494,TRUE,_xll.ohTrigger(RecalcTrigger,Trigger1M)),NA())</f>
        <v>1.2961349941911227E-2</v>
      </c>
      <c r="K494" s="52">
        <f>IFERROR(_xll.qlIndexFixing(ONIndex1M,I494,TRUE,_xll.ohTrigger(RecalcTrigger,Trigger1M)),NA())</f>
        <v>1.2739411636877307E-2</v>
      </c>
      <c r="L494" s="52">
        <f>IFERROR(_xll.qlIndexFixing(Index3M,H494,TRUE,_xll.ohTrigger(RecalcTrigger,Trigger3M)),NA())</f>
        <v>1.47012987475372E-2</v>
      </c>
      <c r="M494" s="52">
        <f>IFERROR(_xll.qlIndexFixing(ONIndex3M,I494,TRUE,_xll.ohTrigger(RecalcTrigger,Trigger3M)),NA())</f>
        <v>1.4115264630252256E-2</v>
      </c>
      <c r="N494" s="52">
        <f>IFERROR(_xll.qlIndexFixing(Index6M,$H494,TRUE,_xll.ohTrigger(RecalcTrigger,Trigger6M)),NA())</f>
        <v>1.6076852348780986E-2</v>
      </c>
      <c r="O494" s="52">
        <f>IFERROR(_xll.qlIndexFixing(ONIndex6M,I494,TRUE,_xll.ohTrigger(RecalcTrigger,Trigger6M)),NA())</f>
        <v>1.5087980866530515E-2</v>
      </c>
      <c r="P494" s="52">
        <f>IFERROR(_xll.qlIndexFixing(Index1Y,$H494,TRUE,_xll.ohTrigger(RecalcTrigger,Trigger1Y)),NA())</f>
        <v>1.8692005190785545E-2</v>
      </c>
      <c r="Q494" s="52">
        <f>IFERROR(_xll.qlIndexFixing(ONIndex1Y,I494,TRUE,_xll.ohTrigger(RecalcTrigger,Trigger1Y)),NA())</f>
        <v>1.7997351984151422E-2</v>
      </c>
    </row>
    <row r="495" spans="2:17" x14ac:dyDescent="0.2">
      <c r="B495" s="46" t="s">
        <v>20</v>
      </c>
      <c r="D495" s="49">
        <f>_xll.qlCalendarAdvance(LocalCalendar,$D494,B495,"f",FALSE)</f>
        <v>42969</v>
      </c>
      <c r="E495" s="49">
        <f>_xll.qlInterestRateIndexValueDate(IndexON,D495)</f>
        <v>42969</v>
      </c>
      <c r="F495" s="52">
        <f>IFERROR(_xll.qlIndexFixing(IndexON,D495,TRUE,_xll.ohTrigger(RecalcTrigger,TriggerON)),NA())</f>
        <v>1.1119484304362715E-2</v>
      </c>
      <c r="H495" s="49">
        <f>_xll.qlCalendarAdvance(IborCalendar,$H494,B495,"f",FALSE)</f>
        <v>42963</v>
      </c>
      <c r="I495" s="49">
        <f>_xll.qlInterestRateIndexValueDate(Index1M,$H495)</f>
        <v>42965</v>
      </c>
      <c r="J495" s="52">
        <f>IFERROR(_xll.qlIndexFixing(Index1M,$H495,TRUE,_xll.ohTrigger(RecalcTrigger,Trigger1M)),NA())</f>
        <v>1.2968050338376632E-2</v>
      </c>
      <c r="K495" s="52">
        <f>IFERROR(_xll.qlIndexFixing(ONIndex1M,I495,TRUE,_xll.ohTrigger(RecalcTrigger,Trigger1M)),NA())</f>
        <v>1.2767800808131113E-2</v>
      </c>
      <c r="L495" s="52">
        <f>IFERROR(_xll.qlIndexFixing(Index3M,H495,TRUE,_xll.ohTrigger(RecalcTrigger,Trigger3M)),NA())</f>
        <v>1.4725894117962383E-2</v>
      </c>
      <c r="M495" s="52">
        <f>IFERROR(_xll.qlIndexFixing(ONIndex3M,I495,TRUE,_xll.ohTrigger(RecalcTrigger,Trigger3M)),NA())</f>
        <v>1.4142291079464187E-2</v>
      </c>
      <c r="N495" s="52">
        <f>IFERROR(_xll.qlIndexFixing(Index6M,$H495,TRUE,_xll.ohTrigger(RecalcTrigger,Trigger6M)),NA())</f>
        <v>1.6081494869662857E-2</v>
      </c>
      <c r="O495" s="52">
        <f>IFERROR(_xll.qlIndexFixing(ONIndex6M,I495,TRUE,_xll.ohTrigger(RecalcTrigger,Trigger6M)),NA())</f>
        <v>1.5110882678284199E-2</v>
      </c>
      <c r="P495" s="52">
        <f>IFERROR(_xll.qlIndexFixing(Index1Y,$H495,TRUE,_xll.ohTrigger(RecalcTrigger,Trigger1Y)),NA())</f>
        <v>1.870668088683165E-2</v>
      </c>
      <c r="Q495" s="52">
        <f>IFERROR(_xll.qlIndexFixing(ONIndex1Y,I495,TRUE,_xll.ohTrigger(RecalcTrigger,Trigger1Y)),NA())</f>
        <v>1.8019582181034721E-2</v>
      </c>
    </row>
    <row r="496" spans="2:17" x14ac:dyDescent="0.2">
      <c r="B496" s="46" t="s">
        <v>20</v>
      </c>
      <c r="D496" s="49">
        <f>_xll.qlCalendarAdvance(LocalCalendar,$D495,B496,"f",FALSE)</f>
        <v>42970</v>
      </c>
      <c r="E496" s="49">
        <f>_xll.qlInterestRateIndexValueDate(IndexON,D496)</f>
        <v>42970</v>
      </c>
      <c r="F496" s="52">
        <f>IFERROR(_xll.qlIndexFixing(IndexON,D496,TRUE,_xll.ohTrigger(RecalcTrigger,TriggerON)),NA())</f>
        <v>1.1135018295016508E-2</v>
      </c>
      <c r="H496" s="49">
        <f>_xll.qlCalendarAdvance(IborCalendar,$H495,B496,"f",FALSE)</f>
        <v>42964</v>
      </c>
      <c r="I496" s="49">
        <f>_xll.qlInterestRateIndexValueDate(Index1M,$H496)</f>
        <v>42968</v>
      </c>
      <c r="J496" s="52">
        <f>IFERROR(_xll.qlIndexFixing(Index1M,$H496,TRUE,_xll.ohTrigger(RecalcTrigger,Trigger1M)),NA())</f>
        <v>1.3009400197601035E-2</v>
      </c>
      <c r="K496" s="52">
        <f>IFERROR(_xll.qlIndexFixing(ONIndex1M,I496,TRUE,_xll.ohTrigger(RecalcTrigger,Trigger1M)),NA())</f>
        <v>1.2795242868754997E-2</v>
      </c>
      <c r="L496" s="52">
        <f>IFERROR(_xll.qlIndexFixing(Index3M,H496,TRUE,_xll.ohTrigger(RecalcTrigger,Trigger3M)),NA())</f>
        <v>1.4749633235745567E-2</v>
      </c>
      <c r="M496" s="52">
        <f>IFERROR(_xll.qlIndexFixing(ONIndex3M,I496,TRUE,_xll.ohTrigger(RecalcTrigger,Trigger3M)),NA())</f>
        <v>1.4168062211918908E-2</v>
      </c>
      <c r="N496" s="52">
        <f>IFERROR(_xll.qlIndexFixing(Index6M,$H496,TRUE,_xll.ohTrigger(RecalcTrigger,Trigger6M)),NA())</f>
        <v>1.6100870124773878E-2</v>
      </c>
      <c r="O496" s="52">
        <f>IFERROR(_xll.qlIndexFixing(ONIndex6M,I496,TRUE,_xll.ohTrigger(RecalcTrigger,Trigger6M)),NA())</f>
        <v>1.5132262183543688E-2</v>
      </c>
      <c r="P496" s="52">
        <f>IFERROR(_xll.qlIndexFixing(Index1Y,$H496,TRUE,_xll.ohTrigger(RecalcTrigger,Trigger1Y)),NA())</f>
        <v>1.8714158119311652E-2</v>
      </c>
      <c r="Q496" s="52">
        <f>IFERROR(_xll.qlIndexFixing(ONIndex1Y,I496,TRUE,_xll.ohTrigger(RecalcTrigger,Trigger1Y)),NA())</f>
        <v>1.8038050511499648E-2</v>
      </c>
    </row>
    <row r="497" spans="2:17" x14ac:dyDescent="0.2">
      <c r="B497" s="46" t="s">
        <v>20</v>
      </c>
      <c r="D497" s="49">
        <f>_xll.qlCalendarAdvance(LocalCalendar,$D496,B497,"f",FALSE)</f>
        <v>42971</v>
      </c>
      <c r="E497" s="49">
        <f>_xll.qlInterestRateIndexValueDate(IndexON,D497)</f>
        <v>42971</v>
      </c>
      <c r="F497" s="52">
        <f>IFERROR(_xll.qlIndexFixing(IndexON,D497,TRUE,_xll.ohTrigger(RecalcTrigger,TriggerON)),NA())</f>
        <v>1.1150789909430969E-2</v>
      </c>
      <c r="H497" s="49">
        <f>_xll.qlCalendarAdvance(IborCalendar,$H496,B497,"f",FALSE)</f>
        <v>42965</v>
      </c>
      <c r="I497" s="49">
        <f>_xll.qlInterestRateIndexValueDate(Index1M,$H497)</f>
        <v>42969</v>
      </c>
      <c r="J497" s="52">
        <f>IFERROR(_xll.qlIndexFixing(Index1M,$H497,TRUE,_xll.ohTrigger(RecalcTrigger,Trigger1M)),NA())</f>
        <v>1.3023160434989273E-2</v>
      </c>
      <c r="K497" s="52">
        <f>IFERROR(_xll.qlIndexFixing(ONIndex1M,I497,TRUE,_xll.ohTrigger(RecalcTrigger,Trigger1M)),NA())</f>
        <v>1.2809169539771403E-2</v>
      </c>
      <c r="L497" s="52">
        <f>IFERROR(_xll.qlIndexFixing(Index3M,H497,TRUE,_xll.ohTrigger(RecalcTrigger,Trigger3M)),NA())</f>
        <v>1.4761678265650356E-2</v>
      </c>
      <c r="M497" s="52">
        <f>IFERROR(_xll.qlIndexFixing(ONIndex3M,I497,TRUE,_xll.ohTrigger(RecalcTrigger,Trigger3M)),NA())</f>
        <v>1.4181153416679138E-2</v>
      </c>
      <c r="N497" s="52">
        <f>IFERROR(_xll.qlIndexFixing(Index6M,$H497,TRUE,_xll.ohTrigger(RecalcTrigger,Trigger6M)),NA())</f>
        <v>1.6110980461957858E-2</v>
      </c>
      <c r="O497" s="52">
        <f>IFERROR(_xll.qlIndexFixing(ONIndex6M,I497,TRUE,_xll.ohTrigger(RecalcTrigger,Trigger6M)),NA())</f>
        <v>1.5143142127769238E-2</v>
      </c>
      <c r="P497" s="52">
        <f>IFERROR(_xll.qlIndexFixing(Index1Y,$H497,TRUE,_xll.ohTrigger(RecalcTrigger,Trigger1Y)),NA())</f>
        <v>1.871972652066942E-2</v>
      </c>
      <c r="Q497" s="52">
        <f>IFERROR(_xll.qlIndexFixing(ONIndex1Y,I497,TRUE,_xll.ohTrigger(RecalcTrigger,Trigger1Y)),NA())</f>
        <v>1.8046756569294331E-2</v>
      </c>
    </row>
    <row r="498" spans="2:17" x14ac:dyDescent="0.2">
      <c r="B498" s="46" t="s">
        <v>20</v>
      </c>
      <c r="D498" s="49">
        <f>_xll.qlCalendarAdvance(LocalCalendar,$D497,B498,"f",FALSE)</f>
        <v>42972</v>
      </c>
      <c r="E498" s="49">
        <f>_xll.qlInterestRateIndexValueDate(IndexON,D498)</f>
        <v>42972</v>
      </c>
      <c r="F498" s="52">
        <f>IFERROR(_xll.qlIndexFixing(IndexON,D498,TRUE,_xll.ohTrigger(RecalcTrigger,TriggerON)),NA())</f>
        <v>1.118347261642505E-2</v>
      </c>
      <c r="H498" s="49">
        <f>_xll.qlCalendarAdvance(IborCalendar,$H497,B498,"f",FALSE)</f>
        <v>42968</v>
      </c>
      <c r="I498" s="49">
        <f>_xll.qlInterestRateIndexValueDate(Index1M,$H498)</f>
        <v>42970</v>
      </c>
      <c r="J498" s="52">
        <f>IFERROR(_xll.qlIndexFixing(Index1M,$H498,TRUE,_xll.ohTrigger(RecalcTrigger,Trigger1M)),NA())</f>
        <v>1.30510596799003E-2</v>
      </c>
      <c r="K498" s="52">
        <f>IFERROR(_xll.qlIndexFixing(ONIndex1M,I498,TRUE,_xll.ohTrigger(RecalcTrigger,Trigger1M)),NA())</f>
        <v>1.2823083756030584E-2</v>
      </c>
      <c r="L498" s="52">
        <f>IFERROR(_xll.qlIndexFixing(Index3M,H498,TRUE,_xll.ohTrigger(RecalcTrigger,Trigger3M)),NA())</f>
        <v>1.4779941512020422E-2</v>
      </c>
      <c r="M498" s="52">
        <f>IFERROR(_xll.qlIndexFixing(ONIndex3M,I498,TRUE,_xll.ohTrigger(RecalcTrigger,Trigger3M)),NA())</f>
        <v>1.4194201345176793E-2</v>
      </c>
      <c r="N498" s="52">
        <f>IFERROR(_xll.qlIndexFixing(Index6M,$H498,TRUE,_xll.ohTrigger(RecalcTrigger,Trigger6M)),NA())</f>
        <v>1.6121089734322729E-2</v>
      </c>
      <c r="O498" s="52">
        <f>IFERROR(_xll.qlIndexFixing(ONIndex6M,I498,TRUE,_xll.ohTrigger(RecalcTrigger,Trigger6M)),NA())</f>
        <v>1.5153945918031653E-2</v>
      </c>
      <c r="P498" s="52">
        <f>IFERROR(_xll.qlIndexFixing(Index1Y,$H498,TRUE,_xll.ohTrigger(RecalcTrigger,Trigger1Y)),NA())</f>
        <v>1.8725310550407531E-2</v>
      </c>
      <c r="Q498" s="52">
        <f>IFERROR(_xll.qlIndexFixing(ONIndex1Y,I498,TRUE,_xll.ohTrigger(RecalcTrigger,Trigger1Y)),NA())</f>
        <v>1.8054875197384135E-2</v>
      </c>
    </row>
    <row r="499" spans="2:17" x14ac:dyDescent="0.2">
      <c r="B499" s="46" t="s">
        <v>20</v>
      </c>
      <c r="D499" s="49">
        <f>_xll.qlCalendarAdvance(LocalCalendar,$D498,B499,"f",FALSE)</f>
        <v>42975</v>
      </c>
      <c r="E499" s="49">
        <f>_xll.qlInterestRateIndexValueDate(IndexON,D499)</f>
        <v>42975</v>
      </c>
      <c r="F499" s="52">
        <f>IFERROR(_xll.qlIndexFixing(IndexON,D499,TRUE,_xll.ohTrigger(RecalcTrigger,TriggerON)),NA())</f>
        <v>1.1216252605974475E-2</v>
      </c>
      <c r="H499" s="49">
        <f>_xll.qlCalendarAdvance(IborCalendar,$H498,B499,"f",FALSE)</f>
        <v>42969</v>
      </c>
      <c r="I499" s="49">
        <f>_xll.qlInterestRateIndexValueDate(Index1M,$H499)</f>
        <v>42971</v>
      </c>
      <c r="J499" s="52">
        <f>IFERROR(_xll.qlIndexFixing(Index1M,$H499,TRUE,_xll.ohTrigger(RecalcTrigger,Trigger1M)),NA())</f>
        <v>1.3057718815792096E-2</v>
      </c>
      <c r="K499" s="52">
        <f>IFERROR(_xll.qlIndexFixing(ONIndex1M,I499,TRUE,_xll.ohTrigger(RecalcTrigger,Trigger1M)),NA())</f>
        <v>1.2836985517452604E-2</v>
      </c>
      <c r="L499" s="52">
        <f>IFERROR(_xll.qlIndexFixing(Index3M,H499,TRUE,_xll.ohTrigger(RecalcTrigger,Trigger3M)),NA())</f>
        <v>1.4785725276404307E-2</v>
      </c>
      <c r="M499" s="52">
        <f>IFERROR(_xll.qlIndexFixing(ONIndex3M,I499,TRUE,_xll.ohTrigger(RecalcTrigger,Trigger3M)),NA())</f>
        <v>1.4207205997252004E-2</v>
      </c>
      <c r="N499" s="52">
        <f>IFERROR(_xll.qlIndexFixing(Index6M,$H499,TRUE,_xll.ohTrigger(RecalcTrigger,Trigger6M)),NA())</f>
        <v>1.6142212944487627E-2</v>
      </c>
      <c r="O499" s="52">
        <f>IFERROR(_xll.qlIndexFixing(ONIndex6M,I499,TRUE,_xll.ohTrigger(RecalcTrigger,Trigger6M)),NA())</f>
        <v>1.516467355417106E-2</v>
      </c>
      <c r="P499" s="52">
        <f>IFERROR(_xll.qlIndexFixing(Index1Y,$H499,TRUE,_xll.ohTrigger(RecalcTrigger,Trigger1Y)),NA())</f>
        <v>1.8730911988940703E-2</v>
      </c>
      <c r="Q499" s="52">
        <f>IFERROR(_xll.qlIndexFixing(ONIndex1Y,I499,TRUE,_xll.ohTrigger(RecalcTrigger,Trigger1Y)),NA())</f>
        <v>1.8062406395769059E-2</v>
      </c>
    </row>
    <row r="500" spans="2:17" x14ac:dyDescent="0.2">
      <c r="B500" s="46" t="s">
        <v>20</v>
      </c>
      <c r="D500" s="49">
        <f>_xll.qlCalendarAdvance(LocalCalendar,$D499,B500,"f",FALSE)</f>
        <v>42976</v>
      </c>
      <c r="E500" s="49">
        <f>_xll.qlInterestRateIndexValueDate(IndexON,D500)</f>
        <v>42976</v>
      </c>
      <c r="F500" s="52">
        <f>IFERROR(_xll.qlIndexFixing(IndexON,D500,TRUE,_xll.ohTrigger(RecalcTrigger,TriggerON)),NA())</f>
        <v>1.1233212339911702E-2</v>
      </c>
      <c r="H500" s="49">
        <f>_xll.qlCalendarAdvance(IborCalendar,$H499,B500,"f",FALSE)</f>
        <v>42970</v>
      </c>
      <c r="I500" s="49">
        <f>_xll.qlInterestRateIndexValueDate(Index1M,$H500)</f>
        <v>42972</v>
      </c>
      <c r="J500" s="52">
        <f>IFERROR(_xll.qlIndexFixing(Index1M,$H500,TRUE,_xll.ohTrigger(RecalcTrigger,Trigger1M)),NA())</f>
        <v>1.3064373391515463E-2</v>
      </c>
      <c r="K500" s="52">
        <f>IFERROR(_xll.qlIndexFixing(ONIndex1M,I500,TRUE,_xll.ohTrigger(RecalcTrigger,Trigger1M)),NA())</f>
        <v>1.2872367996938916E-2</v>
      </c>
      <c r="L500" s="52">
        <f>IFERROR(_xll.qlIndexFixing(Index3M,H500,TRUE,_xll.ohTrigger(RecalcTrigger,Trigger3M)),NA())</f>
        <v>1.4810186660691152E-2</v>
      </c>
      <c r="M500" s="52">
        <f>IFERROR(_xll.qlIndexFixing(ONIndex3M,I500,TRUE,_xll.ohTrigger(RecalcTrigger,Trigger3M)),NA())</f>
        <v>1.4240346115641511E-2</v>
      </c>
      <c r="N500" s="52">
        <f>IFERROR(_xll.qlIndexFixing(Index6M,$H500,TRUE,_xll.ohTrigger(RecalcTrigger,Trigger6M)),NA())</f>
        <v>1.6146816771177464E-2</v>
      </c>
      <c r="O500" s="52">
        <f>IFERROR(_xll.qlIndexFixing(ONIndex6M,I500,TRUE,_xll.ohTrigger(RecalcTrigger,Trigger6M)),NA())</f>
        <v>1.5192073442329423E-2</v>
      </c>
      <c r="P500" s="52">
        <f>IFERROR(_xll.qlIndexFixing(Index1Y,$H500,TRUE,_xll.ohTrigger(RecalcTrigger,Trigger1Y)),NA())</f>
        <v>1.8750809471133494E-2</v>
      </c>
      <c r="Q500" s="52">
        <f>IFERROR(_xll.qlIndexFixing(ONIndex1Y,I500,TRUE,_xll.ohTrigger(RecalcTrigger,Trigger1Y)),NA())</f>
        <v>1.807965905814779E-2</v>
      </c>
    </row>
    <row r="501" spans="2:17" x14ac:dyDescent="0.2">
      <c r="B501" s="46" t="s">
        <v>20</v>
      </c>
      <c r="D501" s="49">
        <f>_xll.qlCalendarAdvance(LocalCalendar,$D500,B501,"f",FALSE)</f>
        <v>42977</v>
      </c>
      <c r="E501" s="49">
        <f>_xll.qlInterestRateIndexValueDate(IndexON,D501)</f>
        <v>42977</v>
      </c>
      <c r="F501" s="52">
        <f>IFERROR(_xll.qlIndexFixing(IndexON,D501,TRUE,_xll.ohTrigger(RecalcTrigger,TriggerON)),NA())</f>
        <v>1.1250409697929342E-2</v>
      </c>
      <c r="H501" s="49">
        <f>_xll.qlCalendarAdvance(IborCalendar,$H500,B501,"f",FALSE)</f>
        <v>42971</v>
      </c>
      <c r="I501" s="49">
        <f>_xll.qlInterestRateIndexValueDate(Index1M,$H501)</f>
        <v>42976</v>
      </c>
      <c r="J501" s="52">
        <f>IFERROR(_xll.qlIndexFixing(Index1M,$H501,TRUE,_xll.ohTrigger(RecalcTrigger,Trigger1M)),NA())</f>
        <v>1.3119169614251535E-2</v>
      </c>
      <c r="K501" s="52">
        <f>IFERROR(_xll.qlIndexFixing(ONIndex1M,I501,TRUE,_xll.ohTrigger(RecalcTrigger,Trigger1M)),NA())</f>
        <v>1.2906307502884573E-2</v>
      </c>
      <c r="L501" s="52">
        <f>IFERROR(_xll.qlIndexFixing(Index3M,H501,TRUE,_xll.ohTrigger(RecalcTrigger,Trigger3M)),NA())</f>
        <v>1.484561342811077E-2</v>
      </c>
      <c r="M501" s="52">
        <f>IFERROR(_xll.qlIndexFixing(ONIndex3M,I501,TRUE,_xll.ohTrigger(RecalcTrigger,Trigger3M)),NA())</f>
        <v>1.4271580113609517E-2</v>
      </c>
      <c r="N501" s="52">
        <f>IFERROR(_xll.qlIndexFixing(Index6M,$H501,TRUE,_xll.ohTrigger(RecalcTrigger,Trigger6M)),NA())</f>
        <v>1.6176225174398422E-2</v>
      </c>
      <c r="O501" s="52">
        <f>IFERROR(_xll.qlIndexFixing(ONIndex6M,I501,TRUE,_xll.ohTrigger(RecalcTrigger,Trigger6M)),NA())</f>
        <v>1.5217169424222021E-2</v>
      </c>
      <c r="P501" s="52">
        <f>IFERROR(_xll.qlIndexFixing(Index1Y,$H501,TRUE,_xll.ohTrigger(RecalcTrigger,Trigger1Y)),NA())</f>
        <v>1.8759242630918837E-2</v>
      </c>
      <c r="Q501" s="52">
        <f>IFERROR(_xll.qlIndexFixing(ONIndex1Y,I501,TRUE,_xll.ohTrigger(RecalcTrigger,Trigger1Y)),NA())</f>
        <v>1.8091250939882286E-2</v>
      </c>
    </row>
    <row r="502" spans="2:17" x14ac:dyDescent="0.2">
      <c r="B502" s="46" t="s">
        <v>20</v>
      </c>
      <c r="D502" s="49">
        <f>_xll.qlCalendarAdvance(LocalCalendar,$D501,B502,"f",FALSE)</f>
        <v>42978</v>
      </c>
      <c r="E502" s="49">
        <f>_xll.qlInterestRateIndexValueDate(IndexON,D502)</f>
        <v>42978</v>
      </c>
      <c r="F502" s="52">
        <f>IFERROR(_xll.qlIndexFixing(IndexON,D502,TRUE,_xll.ohTrigger(RecalcTrigger,TriggerON)),NA())</f>
        <v>1.1267844679947459E-2</v>
      </c>
      <c r="H502" s="49">
        <f>_xll.qlCalendarAdvance(IborCalendar,$H501,B502,"f",FALSE)</f>
        <v>42972</v>
      </c>
      <c r="I502" s="49">
        <f>_xll.qlInterestRateIndexValueDate(Index1M,$H502)</f>
        <v>42977</v>
      </c>
      <c r="J502" s="52">
        <f>IFERROR(_xll.qlIndexFixing(Index1M,$H502,TRUE,_xll.ohTrigger(RecalcTrigger,Trigger1M)),NA())</f>
        <v>1.3125794447021555E-2</v>
      </c>
      <c r="K502" s="52">
        <f>IFERROR(_xll.qlIndexFixing(ONIndex1M,I502,TRUE,_xll.ohTrigger(RecalcTrigger,Trigger1M)),NA())</f>
        <v>1.2920134535523431E-2</v>
      </c>
      <c r="L502" s="52">
        <f>IFERROR(_xll.qlIndexFixing(Index3M,H502,TRUE,_xll.ohTrigger(RecalcTrigger,Trigger3M)),NA())</f>
        <v>1.4857555464691254E-2</v>
      </c>
      <c r="M502" s="52">
        <f>IFERROR(_xll.qlIndexFixing(ONIndex3M,I502,TRUE,_xll.ohTrigger(RecalcTrigger,Trigger3M)),NA())</f>
        <v>1.4284325107869478E-2</v>
      </c>
      <c r="N502" s="52">
        <f>IFERROR(_xll.qlIndexFixing(Index6M,$H502,TRUE,_xll.ohTrigger(RecalcTrigger,Trigger6M)),NA())</f>
        <v>1.618081074999151E-2</v>
      </c>
      <c r="O502" s="52">
        <f>IFERROR(_xll.qlIndexFixing(ONIndex6M,I502,TRUE,_xll.ohTrigger(RecalcTrigger,Trigger6M)),NA())</f>
        <v>1.5227440136023063E-2</v>
      </c>
      <c r="P502" s="52">
        <f>IFERROR(_xll.qlIndexFixing(Index1Y,$H502,TRUE,_xll.ohTrigger(RecalcTrigger,Trigger1Y)),NA())</f>
        <v>1.8764985913233882E-2</v>
      </c>
      <c r="Q502" s="52">
        <f>IFERROR(_xll.qlIndexFixing(ONIndex1Y,I502,TRUE,_xll.ohTrigger(RecalcTrigger,Trigger1Y)),NA())</f>
        <v>1.8095257559078703E-2</v>
      </c>
    </row>
    <row r="503" spans="2:17" x14ac:dyDescent="0.2">
      <c r="B503" s="46" t="s">
        <v>20</v>
      </c>
      <c r="D503" s="49">
        <f>_xll.qlCalendarAdvance(LocalCalendar,$D502,B503,"f",FALSE)</f>
        <v>42979</v>
      </c>
      <c r="E503" s="49">
        <f>_xll.qlInterestRateIndexValueDate(IndexON,D503)</f>
        <v>42979</v>
      </c>
      <c r="F503" s="52">
        <f>IFERROR(_xll.qlIndexFixing(IndexON,D503,TRUE,_xll.ohTrigger(RecalcTrigger,TriggerON)),NA())</f>
        <v>1.1313153496825823E-2</v>
      </c>
      <c r="H503" s="49">
        <f>_xll.qlCalendarAdvance(IborCalendar,$H502,B503,"f",FALSE)</f>
        <v>42976</v>
      </c>
      <c r="I503" s="49">
        <f>_xll.qlInterestRateIndexValueDate(Index1M,$H503)</f>
        <v>42978</v>
      </c>
      <c r="J503" s="52">
        <f>IFERROR(_xll.qlIndexFixing(Index1M,$H503,TRUE,_xll.ohTrigger(RecalcTrigger,Trigger1M)),NA())</f>
        <v>1.3132414855422265E-2</v>
      </c>
      <c r="K503" s="52">
        <f>IFERROR(_xll.qlIndexFixing(ONIndex1M,I503,TRUE,_xll.ohTrigger(RecalcTrigger,Trigger1M)),NA())</f>
        <v>1.2933949113484999E-2</v>
      </c>
      <c r="L503" s="52">
        <f>IFERROR(_xll.qlIndexFixing(Index3M,H503,TRUE,_xll.ohTrigger(RecalcTrigger,Trigger3M)),NA())</f>
        <v>1.4863264944635465E-2</v>
      </c>
      <c r="M503" s="52">
        <f>IFERROR(_xll.qlIndexFixing(ONIndex3M,I503,TRUE,_xll.ohTrigger(RecalcTrigger,Trigger3M)),NA())</f>
        <v>1.4297026825866865E-2</v>
      </c>
      <c r="N503" s="52">
        <f>IFERROR(_xll.qlIndexFixing(Index6M,$H503,TRUE,_xll.ohTrigger(RecalcTrigger,Trigger6M)),NA())</f>
        <v>1.6185393373984024E-2</v>
      </c>
      <c r="O503" s="52">
        <f>IFERROR(_xll.qlIndexFixing(ONIndex6M,I503,TRUE,_xll.ohTrigger(RecalcTrigger,Trigger6M)),NA())</f>
        <v>1.5237634693701096E-2</v>
      </c>
      <c r="P503" s="52">
        <f>IFERROR(_xll.qlIndexFixing(Index1Y,$H503,TRUE,_xll.ohTrigger(RecalcTrigger,Trigger1Y)),NA())</f>
        <v>1.8770759068404676E-2</v>
      </c>
      <c r="Q503" s="52">
        <f>IFERROR(_xll.qlIndexFixing(ONIndex1Y,I503,TRUE,_xll.ohTrigger(RecalcTrigger,Trigger1Y)),NA())</f>
        <v>1.8098676748330433E-2</v>
      </c>
    </row>
    <row r="504" spans="2:17" x14ac:dyDescent="0.2">
      <c r="B504" s="46" t="s">
        <v>20</v>
      </c>
      <c r="D504" s="49">
        <f>_xll.qlCalendarAdvance(LocalCalendar,$D503,B504,"f",FALSE)</f>
        <v>42983</v>
      </c>
      <c r="E504" s="49">
        <f>_xll.qlInterestRateIndexValueDate(IndexON,D504)</f>
        <v>42983</v>
      </c>
      <c r="F504" s="52">
        <f>IFERROR(_xll.qlIndexFixing(IndexON,D504,TRUE,_xll.ohTrigger(RecalcTrigger,TriggerON)),NA())</f>
        <v>1.1358583951883716E-2</v>
      </c>
      <c r="H504" s="49">
        <f>_xll.qlCalendarAdvance(IborCalendar,$H503,B504,"f",FALSE)</f>
        <v>42977</v>
      </c>
      <c r="I504" s="49">
        <f>_xll.qlInterestRateIndexValueDate(Index1M,$H504)</f>
        <v>42979</v>
      </c>
      <c r="J504" s="52">
        <f>IFERROR(_xll.qlIndexFixing(Index1M,$H504,TRUE,_xll.ohTrigger(RecalcTrigger,Trigger1M)),NA())</f>
        <v>1.3160154470488104E-2</v>
      </c>
      <c r="K504" s="52">
        <f>IFERROR(_xll.qlIndexFixing(ONIndex1M,I504,TRUE,_xll.ohTrigger(RecalcTrigger,Trigger1M)),NA())</f>
        <v>1.2969124050667968E-2</v>
      </c>
      <c r="L504" s="52">
        <f>IFERROR(_xll.qlIndexFixing(Index3M,H504,TRUE,_xll.ohTrigger(RecalcTrigger,Trigger3M)),NA())</f>
        <v>1.487518673945187E-2</v>
      </c>
      <c r="M504" s="52">
        <f>IFERROR(_xll.qlIndexFixing(ONIndex3M,I504,TRUE,_xll.ohTrigger(RecalcTrigger,Trigger3M)),NA())</f>
        <v>1.432942021064143E-2</v>
      </c>
      <c r="N504" s="52">
        <f>IFERROR(_xll.qlIndexFixing(Index6M,$H504,TRUE,_xll.ohTrigger(RecalcTrigger,Trigger6M)),NA())</f>
        <v>1.6195500642353016E-2</v>
      </c>
      <c r="O504" s="52">
        <f>IFERROR(_xll.qlIndexFixing(ONIndex6M,I504,TRUE,_xll.ohTrigger(RecalcTrigger,Trigger6M)),NA())</f>
        <v>1.5263710975035316E-2</v>
      </c>
      <c r="P504" s="52">
        <f>IFERROR(_xll.qlIndexFixing(Index1Y,$H504,TRUE,_xll.ohTrigger(RecalcTrigger,Trigger1Y)),NA())</f>
        <v>1.8791375701292211E-2</v>
      </c>
      <c r="Q504" s="52">
        <f>IFERROR(_xll.qlIndexFixing(ONIndex1Y,I504,TRUE,_xll.ohTrigger(RecalcTrigger,Trigger1Y)),NA())</f>
        <v>1.8105653305722225E-2</v>
      </c>
    </row>
    <row r="505" spans="2:17" x14ac:dyDescent="0.2">
      <c r="B505" s="46" t="s">
        <v>20</v>
      </c>
      <c r="D505" s="49">
        <f>_xll.qlCalendarAdvance(LocalCalendar,$D504,B505,"f",FALSE)</f>
        <v>42984</v>
      </c>
      <c r="E505" s="49">
        <f>_xll.qlInterestRateIndexValueDate(IndexON,D505)</f>
        <v>42984</v>
      </c>
      <c r="F505" s="52">
        <f>IFERROR(_xll.qlIndexFixing(IndexON,D505,TRUE,_xll.ohTrigger(RecalcTrigger,TriggerON)),NA())</f>
        <v>1.1377444678863924E-2</v>
      </c>
      <c r="H505" s="49">
        <f>_xll.qlCalendarAdvance(IborCalendar,$H504,B505,"f",FALSE)</f>
        <v>42978</v>
      </c>
      <c r="I505" s="49">
        <f>_xll.qlInterestRateIndexValueDate(Index1M,$H505)</f>
        <v>42983</v>
      </c>
      <c r="J505" s="52">
        <f>IFERROR(_xll.qlIndexFixing(Index1M,$H505,TRUE,_xll.ohTrigger(RecalcTrigger,Trigger1M)),NA())</f>
        <v>1.3207634939068846E-2</v>
      </c>
      <c r="K505" s="52">
        <f>IFERROR(_xll.qlIndexFixing(ONIndex1M,I505,TRUE,_xll.ohTrigger(RecalcTrigger,Trigger1M)),NA())</f>
        <v>1.3002835180895289E-2</v>
      </c>
      <c r="L505" s="52">
        <f>IFERROR(_xll.qlIndexFixing(Index3M,H505,TRUE,_xll.ohTrigger(RecalcTrigger,Trigger3M)),NA())</f>
        <v>1.4922779152473404E-2</v>
      </c>
      <c r="M505" s="52">
        <f>IFERROR(_xll.qlIndexFixing(ONIndex3M,I505,TRUE,_xll.ohTrigger(RecalcTrigger,Trigger3M)),NA())</f>
        <v>1.4359886270796096E-2</v>
      </c>
      <c r="N505" s="52">
        <f>IFERROR(_xll.qlIndexFixing(Index6M,$H505,TRUE,_xll.ohTrigger(RecalcTrigger,Trigger6M)),NA())</f>
        <v>1.6235969116651924E-2</v>
      </c>
      <c r="O505" s="52">
        <f>IFERROR(_xll.qlIndexFixing(ONIndex6M,I505,TRUE,_xll.ohTrigger(RecalcTrigger,Trigger6M)),NA())</f>
        <v>1.5287465170965575E-2</v>
      </c>
      <c r="P505" s="52">
        <f>IFERROR(_xll.qlIndexFixing(Index1Y,$H505,TRUE,_xll.ohTrigger(RecalcTrigger,Trigger1Y)),NA())</f>
        <v>1.8800135264903799E-2</v>
      </c>
      <c r="Q505" s="52">
        <f>IFERROR(_xll.qlIndexFixing(ONIndex1Y,I505,TRUE,_xll.ohTrigger(RecalcTrigger,Trigger1Y)),NA())</f>
        <v>1.8106961244619413E-2</v>
      </c>
    </row>
    <row r="506" spans="2:17" x14ac:dyDescent="0.2">
      <c r="B506" s="46" t="s">
        <v>20</v>
      </c>
      <c r="D506" s="49">
        <f>_xll.qlCalendarAdvance(LocalCalendar,$D505,B506,"f",FALSE)</f>
        <v>42985</v>
      </c>
      <c r="E506" s="49">
        <f>_xll.qlInterestRateIndexValueDate(IndexON,D506)</f>
        <v>42985</v>
      </c>
      <c r="F506" s="52">
        <f>IFERROR(_xll.qlIndexFixing(IndexON,D506,TRUE,_xll.ohTrigger(RecalcTrigger,TriggerON)),NA())</f>
        <v>1.1396543030164352E-2</v>
      </c>
      <c r="H506" s="49">
        <f>_xll.qlCalendarAdvance(IborCalendar,$H505,B506,"f",FALSE)</f>
        <v>42979</v>
      </c>
      <c r="I506" s="49">
        <f>_xll.qlInterestRateIndexValueDate(Index1M,$H506)</f>
        <v>42983</v>
      </c>
      <c r="J506" s="52">
        <f>IFERROR(_xll.qlIndexFixing(Index1M,$H506,TRUE,_xll.ohTrigger(RecalcTrigger,Trigger1M)),NA())</f>
        <v>1.3207634939068846E-2</v>
      </c>
      <c r="K506" s="52">
        <f>IFERROR(_xll.qlIndexFixing(ONIndex1M,I506,TRUE,_xll.ohTrigger(RecalcTrigger,Trigger1M)),NA())</f>
        <v>1.3002835180895289E-2</v>
      </c>
      <c r="L506" s="52">
        <f>IFERROR(_xll.qlIndexFixing(Index3M,H506,TRUE,_xll.ohTrigger(RecalcTrigger,Trigger3M)),NA())</f>
        <v>1.4922779152473404E-2</v>
      </c>
      <c r="M506" s="52">
        <f>IFERROR(_xll.qlIndexFixing(ONIndex3M,I506,TRUE,_xll.ohTrigger(RecalcTrigger,Trigger3M)),NA())</f>
        <v>1.4359886270796096E-2</v>
      </c>
      <c r="N506" s="52">
        <f>IFERROR(_xll.qlIndexFixing(Index6M,$H506,TRUE,_xll.ohTrigger(RecalcTrigger,Trigger6M)),NA())</f>
        <v>1.6235969116651924E-2</v>
      </c>
      <c r="O506" s="52">
        <f>IFERROR(_xll.qlIndexFixing(ONIndex6M,I506,TRUE,_xll.ohTrigger(RecalcTrigger,Trigger6M)),NA())</f>
        <v>1.5287465170965575E-2</v>
      </c>
      <c r="P506" s="52">
        <f>IFERROR(_xll.qlIndexFixing(Index1Y,$H506,TRUE,_xll.ohTrigger(RecalcTrigger,Trigger1Y)),NA())</f>
        <v>1.8800135264903799E-2</v>
      </c>
      <c r="Q506" s="52">
        <f>IFERROR(_xll.qlIndexFixing(ONIndex1Y,I506,TRUE,_xll.ohTrigger(RecalcTrigger,Trigger1Y)),NA())</f>
        <v>1.8106961244619413E-2</v>
      </c>
    </row>
    <row r="507" spans="2:17" x14ac:dyDescent="0.2">
      <c r="B507" s="46" t="s">
        <v>20</v>
      </c>
      <c r="D507" s="49">
        <f>_xll.qlCalendarAdvance(LocalCalendar,$D506,B507,"f",FALSE)</f>
        <v>42986</v>
      </c>
      <c r="E507" s="49">
        <f>_xll.qlInterestRateIndexValueDate(IndexON,D507)</f>
        <v>42986</v>
      </c>
      <c r="F507" s="52">
        <f>IFERROR(_xll.qlIndexFixing(IndexON,D507,TRUE,_xll.ohTrigger(RecalcTrigger,TriggerON)),NA())</f>
        <v>1.1435895071283397E-2</v>
      </c>
      <c r="H507" s="49">
        <f>_xll.qlCalendarAdvance(IborCalendar,$H506,B507,"f",FALSE)</f>
        <v>42982</v>
      </c>
      <c r="I507" s="49">
        <f>_xll.qlInterestRateIndexValueDate(Index1M,$H507)</f>
        <v>42984</v>
      </c>
      <c r="J507" s="52">
        <f>IFERROR(_xll.qlIndexFixing(Index1M,$H507,TRUE,_xll.ohTrigger(RecalcTrigger,Trigger1M)),NA())</f>
        <v>1.3221239466051138E-2</v>
      </c>
      <c r="K507" s="52">
        <f>IFERROR(_xll.qlIndexFixing(ONIndex1M,I507,TRUE,_xll.ohTrigger(RecalcTrigger,Trigger1M)),NA())</f>
        <v>1.3016575029913824E-2</v>
      </c>
      <c r="L507" s="52">
        <f>IFERROR(_xll.qlIndexFixing(Index3M,H507,TRUE,_xll.ohTrigger(RecalcTrigger,Trigger3M)),NA())</f>
        <v>1.4934655919713416E-2</v>
      </c>
      <c r="M507" s="52">
        <f>IFERROR(_xll.qlIndexFixing(ONIndex3M,I507,TRUE,_xll.ohTrigger(RecalcTrigger,Trigger3M)),NA())</f>
        <v>1.4372328330738426E-2</v>
      </c>
      <c r="N507" s="52">
        <f>IFERROR(_xll.qlIndexFixing(Index6M,$H507,TRUE,_xll.ohTrigger(RecalcTrigger,Trigger6M)),NA())</f>
        <v>1.6246098430562444E-2</v>
      </c>
      <c r="O507" s="52">
        <f>IFERROR(_xll.qlIndexFixing(ONIndex6M,I507,TRUE,_xll.ohTrigger(RecalcTrigger,Trigger6M)),NA())</f>
        <v>1.5297202804065435E-2</v>
      </c>
      <c r="P507" s="52">
        <f>IFERROR(_xll.qlIndexFixing(Index1Y,$H507,TRUE,_xll.ohTrigger(RecalcTrigger,Trigger1Y)),NA())</f>
        <v>1.8806125054523715E-2</v>
      </c>
      <c r="Q507" s="52">
        <f>IFERROR(_xll.qlIndexFixing(ONIndex1Y,I507,TRUE,_xll.ohTrigger(RecalcTrigger,Trigger1Y)),NA())</f>
        <v>1.8106855853963211E-2</v>
      </c>
    </row>
    <row r="508" spans="2:17" x14ac:dyDescent="0.2">
      <c r="B508" s="46" t="s">
        <v>20</v>
      </c>
      <c r="D508" s="49">
        <f>_xll.qlCalendarAdvance(LocalCalendar,$D507,B508,"f",FALSE)</f>
        <v>42989</v>
      </c>
      <c r="E508" s="49">
        <f>_xll.qlInterestRateIndexValueDate(IndexON,D508)</f>
        <v>42989</v>
      </c>
      <c r="F508" s="52">
        <f>IFERROR(_xll.qlIndexFixing(IndexON,D508,TRUE,_xll.ohTrigger(RecalcTrigger,TriggerON)),NA())</f>
        <v>1.1475267196550121E-2</v>
      </c>
      <c r="H508" s="49">
        <f>_xll.qlCalendarAdvance(IborCalendar,$H507,B508,"f",FALSE)</f>
        <v>42983</v>
      </c>
      <c r="I508" s="49">
        <f>_xll.qlInterestRateIndexValueDate(Index1M,$H508)</f>
        <v>42985</v>
      </c>
      <c r="J508" s="52">
        <f>IFERROR(_xll.qlIndexFixing(Index1M,$H508,TRUE,_xll.ohTrigger(RecalcTrigger,Trigger1M)),NA())</f>
        <v>1.3255864950727706E-2</v>
      </c>
      <c r="K508" s="52">
        <f>IFERROR(_xll.qlIndexFixing(ONIndex1M,I508,TRUE,_xll.ohTrigger(RecalcTrigger,Trigger1M)),NA())</f>
        <v>1.3030302424255069E-2</v>
      </c>
      <c r="L508" s="52">
        <f>IFERROR(_xll.qlIndexFixing(Index3M,H508,TRUE,_xll.ohTrigger(RecalcTrigger,Trigger3M)),NA())</f>
        <v>1.4946525094783898E-2</v>
      </c>
      <c r="M508" s="52">
        <f>IFERROR(_xll.qlIndexFixing(ONIndex3M,I508,TRUE,_xll.ohTrigger(RecalcTrigger,Trigger3M)),NA())</f>
        <v>1.4384727114338247E-2</v>
      </c>
      <c r="N508" s="52">
        <f>IFERROR(_xll.qlIndexFixing(Index6M,$H508,TRUE,_xll.ohTrigger(RecalcTrigger,Trigger6M)),NA())</f>
        <v>1.6256233560693393E-2</v>
      </c>
      <c r="O508" s="52">
        <f>IFERROR(_xll.qlIndexFixing(ONIndex6M,I508,TRUE,_xll.ohTrigger(RecalcTrigger,Trigger6M)),NA())</f>
        <v>1.5306864283042287E-2</v>
      </c>
      <c r="P508" s="52">
        <f>IFERROR(_xll.qlIndexFixing(Index1Y,$H508,TRUE,_xll.ohTrigger(RecalcTrigger,Trigger1Y)),NA())</f>
        <v>1.8812157183195784E-2</v>
      </c>
      <c r="Q508" s="52">
        <f>IFERROR(_xll.qlIndexFixing(ONIndex1Y,I508,TRUE,_xll.ohTrigger(RecalcTrigger,Trigger1Y)),NA())</f>
        <v>1.8106163033202449E-2</v>
      </c>
    </row>
    <row r="509" spans="2:17" x14ac:dyDescent="0.2">
      <c r="B509" s="46" t="s">
        <v>20</v>
      </c>
      <c r="D509" s="49">
        <f>_xll.qlCalendarAdvance(LocalCalendar,$D508,B509,"f",FALSE)</f>
        <v>42990</v>
      </c>
      <c r="E509" s="49">
        <f>_xll.qlInterestRateIndexValueDate(IndexON,D509)</f>
        <v>42990</v>
      </c>
      <c r="F509" s="52">
        <f>IFERROR(_xll.qlIndexFixing(IndexON,D509,TRUE,_xll.ohTrigger(RecalcTrigger,TriggerON)),NA())</f>
        <v>1.1495280774864725E-2</v>
      </c>
      <c r="H509" s="49">
        <f>_xll.qlCalendarAdvance(IborCalendar,$H508,B509,"f",FALSE)</f>
        <v>42984</v>
      </c>
      <c r="I509" s="49">
        <f>_xll.qlInterestRateIndexValueDate(Index1M,$H509)</f>
        <v>42986</v>
      </c>
      <c r="J509" s="52">
        <f>IFERROR(_xll.qlIndexFixing(Index1M,$H509,TRUE,_xll.ohTrigger(RecalcTrigger,Trigger1M)),NA())</f>
        <v>1.3262433742120272E-2</v>
      </c>
      <c r="K509" s="52">
        <f>IFERROR(_xll.qlIndexFixing(ONIndex1M,I509,TRUE,_xll.ohTrigger(RecalcTrigger,Trigger1M)),NA())</f>
        <v>1.3058189324324232E-2</v>
      </c>
      <c r="L509" s="52">
        <f>IFERROR(_xll.qlIndexFixing(Index3M,H509,TRUE,_xll.ohTrigger(RecalcTrigger,Trigger3M)),NA())</f>
        <v>1.495838714881392E-2</v>
      </c>
      <c r="M509" s="52">
        <f>IFERROR(_xll.qlIndexFixing(ONIndex3M,I509,TRUE,_xll.ohTrigger(RecalcTrigger,Trigger3M)),NA())</f>
        <v>1.4409957185250732E-2</v>
      </c>
      <c r="N509" s="52">
        <f>IFERROR(_xll.qlIndexFixing(Index6M,$H509,TRUE,_xll.ohTrigger(RecalcTrigger,Trigger6M)),NA())</f>
        <v>1.6266374976103382E-2</v>
      </c>
      <c r="O509" s="52">
        <f>IFERROR(_xll.qlIndexFixing(ONIndex6M,I509,TRUE,_xll.ohTrigger(RecalcTrigger,Trigger6M)),NA())</f>
        <v>1.532658585933433E-2</v>
      </c>
      <c r="P509" s="52">
        <f>IFERROR(_xll.qlIndexFixing(Index1Y,$H509,TRUE,_xll.ohTrigger(RecalcTrigger,Trigger1Y)),NA())</f>
        <v>1.8828452003690491E-2</v>
      </c>
      <c r="Q509" s="52">
        <f>IFERROR(_xll.qlIndexFixing(ONIndex1Y,I509,TRUE,_xll.ohTrigger(RecalcTrigger,Trigger1Y)),NA())</f>
        <v>1.810372961831952E-2</v>
      </c>
    </row>
    <row r="510" spans="2:17" x14ac:dyDescent="0.2">
      <c r="B510" s="46" t="s">
        <v>20</v>
      </c>
      <c r="D510" s="49">
        <f>_xll.qlCalendarAdvance(LocalCalendar,$D509,B510,"f",FALSE)</f>
        <v>42991</v>
      </c>
      <c r="E510" s="49">
        <f>_xll.qlInterestRateIndexValueDate(IndexON,D510)</f>
        <v>42991</v>
      </c>
      <c r="F510" s="52">
        <f>IFERROR(_xll.qlIndexFixing(IndexON,D510,TRUE,_xll.ohTrigger(RecalcTrigger,TriggerON)),NA())</f>
        <v>1.1515259082512941E-2</v>
      </c>
      <c r="H510" s="49">
        <f>_xll.qlCalendarAdvance(IborCalendar,$H509,B510,"f",FALSE)</f>
        <v>42985</v>
      </c>
      <c r="I510" s="49">
        <f>_xll.qlInterestRateIndexValueDate(Index1M,$H510)</f>
        <v>42989</v>
      </c>
      <c r="J510" s="52">
        <f>IFERROR(_xll.qlIndexFixing(Index1M,$H510,TRUE,_xll.ohTrigger(RecalcTrigger,Trigger1M)),NA())</f>
        <v>1.3289115884667524E-2</v>
      </c>
      <c r="K510" s="52">
        <f>IFERROR(_xll.qlIndexFixing(ONIndex1M,I510,TRUE,_xll.ohTrigger(RecalcTrigger,Trigger1M)),NA())</f>
        <v>1.3085087966357989E-2</v>
      </c>
      <c r="L510" s="52">
        <f>IFERROR(_xll.qlIndexFixing(Index3M,H510,TRUE,_xll.ohTrigger(RecalcTrigger,Trigger3M)),NA())</f>
        <v>1.4993935296037122E-2</v>
      </c>
      <c r="M510" s="52">
        <f>IFERROR(_xll.qlIndexFixing(ONIndex3M,I510,TRUE,_xll.ohTrigger(RecalcTrigger,Trigger3M)),NA())</f>
        <v>1.4433889485152562E-2</v>
      </c>
      <c r="N510" s="52">
        <f>IFERROR(_xll.qlIndexFixing(Index6M,$H510,TRUE,_xll.ohTrigger(RecalcTrigger,Trigger6M)),NA())</f>
        <v>1.6302416961990605E-2</v>
      </c>
      <c r="O510" s="52">
        <f>IFERROR(_xll.qlIndexFixing(ONIndex6M,I510,TRUE,_xll.ohTrigger(RecalcTrigger,Trigger6M)),NA())</f>
        <v>1.5344762690814306E-2</v>
      </c>
      <c r="P510" s="52">
        <f>IFERROR(_xll.qlIndexFixing(Index1Y,$H510,TRUE,_xll.ohTrigger(RecalcTrigger,Trigger1Y)),NA())</f>
        <v>1.8836744677068799E-2</v>
      </c>
      <c r="Q510" s="52">
        <f>IFERROR(_xll.qlIndexFixing(ONIndex1Y,I510,TRUE,_xll.ohTrigger(RecalcTrigger,Trigger1Y)),NA())</f>
        <v>1.8097623730177759E-2</v>
      </c>
    </row>
    <row r="511" spans="2:17" x14ac:dyDescent="0.2">
      <c r="B511" s="46" t="s">
        <v>20</v>
      </c>
      <c r="D511" s="49">
        <f>_xll.qlCalendarAdvance(LocalCalendar,$D510,B511,"f",FALSE)</f>
        <v>42992</v>
      </c>
      <c r="E511" s="49">
        <f>_xll.qlInterestRateIndexValueDate(IndexON,D511)</f>
        <v>42992</v>
      </c>
      <c r="F511" s="52">
        <f>IFERROR(_xll.qlIndexFixing(IndexON,D511,TRUE,_xll.ohTrigger(RecalcTrigger,TriggerON)),NA())</f>
        <v>1.1535202119654642E-2</v>
      </c>
      <c r="H511" s="49">
        <f>_xll.qlCalendarAdvance(IborCalendar,$H510,B511,"f",FALSE)</f>
        <v>42986</v>
      </c>
      <c r="I511" s="49">
        <f>_xll.qlInterestRateIndexValueDate(Index1M,$H511)</f>
        <v>42990</v>
      </c>
      <c r="J511" s="52">
        <f>IFERROR(_xll.qlIndexFixing(Index1M,$H511,TRUE,_xll.ohTrigger(RecalcTrigger,Trigger1M)),NA())</f>
        <v>1.3302662626966111E-2</v>
      </c>
      <c r="K511" s="52">
        <f>IFERROR(_xll.qlIndexFixing(ONIndex1M,I511,TRUE,_xll.ohTrigger(RecalcTrigger,Trigger1M)),NA())</f>
        <v>1.3098756165490499E-2</v>
      </c>
      <c r="L511" s="52">
        <f>IFERROR(_xll.qlIndexFixing(Index3M,H511,TRUE,_xll.ohTrigger(RecalcTrigger,Trigger3M)),NA())</f>
        <v>1.500577357730668E-2</v>
      </c>
      <c r="M511" s="52">
        <f>IFERROR(_xll.qlIndexFixing(ONIndex3M,I511,TRUE,_xll.ohTrigger(RecalcTrigger,Trigger3M)),NA())</f>
        <v>1.4446071886879963E-2</v>
      </c>
      <c r="N511" s="52">
        <f>IFERROR(_xll.qlIndexFixing(Index6M,$H511,TRUE,_xll.ohTrigger(RecalcTrigger,Trigger6M)),NA())</f>
        <v>1.6307012793895331E-2</v>
      </c>
      <c r="O511" s="52">
        <f>IFERROR(_xll.qlIndexFixing(ONIndex6M,I511,TRUE,_xll.ohTrigger(RecalcTrigger,Trigger6M)),NA())</f>
        <v>1.5354127597984046E-2</v>
      </c>
      <c r="P511" s="52">
        <f>IFERROR(_xll.qlIndexFixing(Index1Y,$H511,TRUE,_xll.ohTrigger(RecalcTrigger,Trigger1Y)),NA())</f>
        <v>1.8843014686820307E-2</v>
      </c>
      <c r="Q511" s="52">
        <f>IFERROR(_xll.qlIndexFixing(ONIndex1Y,I511,TRUE,_xll.ohTrigger(RecalcTrigger,Trigger1Y)),NA())</f>
        <v>1.8094631438563269E-2</v>
      </c>
    </row>
    <row r="512" spans="2:17" x14ac:dyDescent="0.2">
      <c r="B512" s="46" t="s">
        <v>20</v>
      </c>
      <c r="D512" s="49">
        <f>_xll.qlCalendarAdvance(LocalCalendar,$D511,B512,"f",FALSE)</f>
        <v>42993</v>
      </c>
      <c r="E512" s="49">
        <f>_xll.qlInterestRateIndexValueDate(IndexON,D512)</f>
        <v>42993</v>
      </c>
      <c r="F512" s="52">
        <f>IFERROR(_xll.qlIndexFixing(IndexON,D512,TRUE,_xll.ohTrigger(RecalcTrigger,TriggerON)),NA())</f>
        <v>1.1575342795318022E-2</v>
      </c>
      <c r="H512" s="49">
        <f>_xll.qlCalendarAdvance(IborCalendar,$H511,B512,"f",FALSE)</f>
        <v>42989</v>
      </c>
      <c r="I512" s="49">
        <f>_xll.qlInterestRateIndexValueDate(Index1M,$H512)</f>
        <v>42991</v>
      </c>
      <c r="J512" s="52">
        <f>IFERROR(_xll.qlIndexFixing(Index1M,$H512,TRUE,_xll.ohTrigger(RecalcTrigger,Trigger1M)),NA())</f>
        <v>1.331619999807554E-2</v>
      </c>
      <c r="K512" s="52">
        <f>IFERROR(_xll.qlIndexFixing(ONIndex1M,I512,TRUE,_xll.ohTrigger(RecalcTrigger,Trigger1M)),NA())</f>
        <v>1.3112414988762922E-2</v>
      </c>
      <c r="L512" s="52">
        <f>IFERROR(_xll.qlIndexFixing(Index3M,H512,TRUE,_xll.ohTrigger(RecalcTrigger,Trigger3M)),NA())</f>
        <v>1.5017607093264575E-2</v>
      </c>
      <c r="M512" s="52">
        <f>IFERROR(_xll.qlIndexFixing(ONIndex3M,I512,TRUE,_xll.ohTrigger(RecalcTrigger,Trigger3M)),NA())</f>
        <v>1.4458211012264854E-2</v>
      </c>
      <c r="N512" s="52">
        <f>IFERROR(_xll.qlIndexFixing(Index6M,$H512,TRUE,_xll.ohTrigger(RecalcTrigger,Trigger6M)),NA())</f>
        <v>1.6317192124779396E-2</v>
      </c>
      <c r="O512" s="52">
        <f>IFERROR(_xll.qlIndexFixing(ONIndex6M,I512,TRUE,_xll.ohTrigger(RecalcTrigger,Trigger6M)),NA())</f>
        <v>1.5363500549918641E-2</v>
      </c>
      <c r="P512" s="52">
        <f>IFERROR(_xll.qlIndexFixing(Index1Y,$H512,TRUE,_xll.ohTrigger(RecalcTrigger,Trigger1Y)),NA())</f>
        <v>1.8849335540402658E-2</v>
      </c>
      <c r="Q512" s="52">
        <f>IFERROR(_xll.qlIndexFixing(ONIndex1Y,I512,TRUE,_xll.ohTrigger(RecalcTrigger,Trigger1Y)),NA())</f>
        <v>1.8091689395953736E-2</v>
      </c>
    </row>
    <row r="513" spans="2:17" x14ac:dyDescent="0.2">
      <c r="B513" s="46" t="s">
        <v>20</v>
      </c>
      <c r="D513" s="49">
        <f>_xll.qlCalendarAdvance(LocalCalendar,$D512,B513,"f",FALSE)</f>
        <v>42996</v>
      </c>
      <c r="E513" s="49">
        <f>_xll.qlInterestRateIndexValueDate(IndexON,D513)</f>
        <v>42996</v>
      </c>
      <c r="F513" s="52">
        <f>IFERROR(_xll.qlIndexFixing(IndexON,D513,TRUE,_xll.ohTrigger(RecalcTrigger,TriggerON)),NA())</f>
        <v>1.1614621562037186E-2</v>
      </c>
      <c r="H513" s="49">
        <f>_xll.qlCalendarAdvance(IborCalendar,$H512,B513,"f",FALSE)</f>
        <v>42990</v>
      </c>
      <c r="I513" s="49">
        <f>_xll.qlInterestRateIndexValueDate(Index1M,$H513)</f>
        <v>42992</v>
      </c>
      <c r="J513" s="52">
        <f>IFERROR(_xll.qlIndexFixing(Index1M,$H513,TRUE,_xll.ohTrigger(RecalcTrigger,Trigger1M)),NA())</f>
        <v>1.334369251693418E-2</v>
      </c>
      <c r="K513" s="52">
        <f>IFERROR(_xll.qlIndexFixing(ONIndex1M,I513,TRUE,_xll.ohTrigger(RecalcTrigger,Trigger1M)),NA())</f>
        <v>1.3126064436175255E-2</v>
      </c>
      <c r="L513" s="52">
        <f>IFERROR(_xll.qlIndexFixing(Index3M,H513,TRUE,_xll.ohTrigger(RecalcTrigger,Trigger3M)),NA())</f>
        <v>1.5029436315073259E-2</v>
      </c>
      <c r="M513" s="52">
        <f>IFERROR(_xll.qlIndexFixing(ONIndex3M,I513,TRUE,_xll.ohTrigger(RecalcTrigger,Trigger3M)),NA())</f>
        <v>1.44703068612273E-2</v>
      </c>
      <c r="N513" s="52">
        <f>IFERROR(_xll.qlIndexFixing(Index6M,$H513,TRUE,_xll.ohTrigger(RecalcTrigger,Trigger6M)),NA())</f>
        <v>1.6327379617522716E-2</v>
      </c>
      <c r="O513" s="52">
        <f>IFERROR(_xll.qlIndexFixing(ONIndex6M,I513,TRUE,_xll.ohTrigger(RecalcTrigger,Trigger6M)),NA())</f>
        <v>1.5372881546538153E-2</v>
      </c>
      <c r="P513" s="52">
        <f>IFERROR(_xll.qlIndexFixing(Index1Y,$H513,TRUE,_xll.ohTrigger(RecalcTrigger,Trigger1Y)),NA())</f>
        <v>1.8855707037759989E-2</v>
      </c>
      <c r="Q513" s="52">
        <f>IFERROR(_xll.qlIndexFixing(ONIndex1Y,I513,TRUE,_xll.ohTrigger(RecalcTrigger,Trigger1Y)),NA())</f>
        <v>1.808879760234916E-2</v>
      </c>
    </row>
    <row r="514" spans="2:17" x14ac:dyDescent="0.2">
      <c r="B514" s="46" t="s">
        <v>20</v>
      </c>
      <c r="D514" s="49">
        <f>_xll.qlCalendarAdvance(LocalCalendar,$D513,B514,"f",FALSE)</f>
        <v>42997</v>
      </c>
      <c r="E514" s="49">
        <f>_xll.qlInterestRateIndexValueDate(IndexON,D514)</f>
        <v>42997</v>
      </c>
      <c r="F514" s="52">
        <f>IFERROR(_xll.qlIndexFixing(IndexON,D514,TRUE,_xll.ohTrigger(RecalcTrigger,TriggerON)),NA())</f>
        <v>1.1634388246086758E-2</v>
      </c>
      <c r="H514" s="49">
        <f>_xll.qlCalendarAdvance(IborCalendar,$H513,B514,"f",FALSE)</f>
        <v>42991</v>
      </c>
      <c r="I514" s="49">
        <f>_xll.qlInterestRateIndexValueDate(Index1M,$H514)</f>
        <v>42993</v>
      </c>
      <c r="J514" s="52">
        <f>IFERROR(_xll.qlIndexFixing(Index1M,$H514,TRUE,_xll.ohTrigger(RecalcTrigger,Trigger1M)),NA())</f>
        <v>1.3350226011141846E-2</v>
      </c>
      <c r="K514" s="52">
        <f>IFERROR(_xll.qlIndexFixing(ONIndex1M,I514,TRUE,_xll.ohTrigger(RecalcTrigger,Trigger1M)),NA())</f>
        <v>1.3153812667354714E-2</v>
      </c>
      <c r="L514" s="52">
        <f>IFERROR(_xll.qlIndexFixing(Index3M,H514,TRUE,_xll.ohTrigger(RecalcTrigger,Trigger3M)),NA())</f>
        <v>1.5041261713901329E-2</v>
      </c>
      <c r="M514" s="52">
        <f>IFERROR(_xll.qlIndexFixing(ONIndex3M,I514,TRUE,_xll.ohTrigger(RecalcTrigger,Trigger3M)),NA())</f>
        <v>1.4494937885354275E-2</v>
      </c>
      <c r="N514" s="52">
        <f>IFERROR(_xll.qlIndexFixing(Index6M,$H514,TRUE,_xll.ohTrigger(RecalcTrigger,Trigger6M)),NA())</f>
        <v>1.6337575272248949E-2</v>
      </c>
      <c r="O514" s="52">
        <f>IFERROR(_xll.qlIndexFixing(ONIndex6M,I514,TRUE,_xll.ohTrigger(RecalcTrigger,Trigger6M)),NA())</f>
        <v>1.5392328430268165E-2</v>
      </c>
      <c r="P514" s="52">
        <f>IFERROR(_xll.qlIndexFixing(Index1Y,$H514,TRUE,_xll.ohTrigger(RecalcTrigger,Trigger1Y)),NA())</f>
        <v>1.8872703714619975E-2</v>
      </c>
      <c r="Q514" s="52">
        <f>IFERROR(_xll.qlIndexFixing(ONIndex1Y,I514,TRUE,_xll.ohTrigger(RecalcTrigger,Trigger1Y)),NA())</f>
        <v>1.8084089864442987E-2</v>
      </c>
    </row>
    <row r="515" spans="2:17" x14ac:dyDescent="0.2">
      <c r="B515" s="46" t="s">
        <v>20</v>
      </c>
      <c r="D515" s="49">
        <f>_xll.qlCalendarAdvance(LocalCalendar,$D514,B515,"f",FALSE)</f>
        <v>42998</v>
      </c>
      <c r="E515" s="49">
        <f>_xll.qlInterestRateIndexValueDate(IndexON,D515)</f>
        <v>42998</v>
      </c>
      <c r="F515" s="52">
        <f>IFERROR(_xll.qlIndexFixing(IndexON,D515,TRUE,_xll.ohTrigger(RecalcTrigger,TriggerON)),NA())</f>
        <v>1.1654119659549877E-2</v>
      </c>
      <c r="H515" s="49">
        <f>_xll.qlCalendarAdvance(IborCalendar,$H514,B515,"f",FALSE)</f>
        <v>42992</v>
      </c>
      <c r="I515" s="49">
        <f>_xll.qlInterestRateIndexValueDate(Index1M,$H515)</f>
        <v>42996</v>
      </c>
      <c r="J515" s="52">
        <f>IFERROR(_xll.qlIndexFixing(Index1M,$H515,TRUE,_xll.ohTrigger(RecalcTrigger,Trigger1M)),NA())</f>
        <v>1.3383746284708842E-2</v>
      </c>
      <c r="K515" s="52">
        <f>IFERROR(_xll.qlIndexFixing(ONIndex1M,I515,TRUE,_xll.ohTrigger(RecalcTrigger,Trigger1M)),NA())</f>
        <v>1.3180568466824027E-2</v>
      </c>
      <c r="L515" s="52">
        <f>IFERROR(_xll.qlIndexFixing(Index3M,H515,TRUE,_xll.ohTrigger(RecalcTrigger,Trigger3M)),NA())</f>
        <v>1.5076719684266904E-2</v>
      </c>
      <c r="M515" s="52">
        <f>IFERROR(_xll.qlIndexFixing(ONIndex3M,I515,TRUE,_xll.ohTrigger(RecalcTrigger,Trigger3M)),NA())</f>
        <v>1.4518257493332243E-2</v>
      </c>
      <c r="N515" s="52">
        <f>IFERROR(_xll.qlIndexFixing(Index6M,$H515,TRUE,_xll.ohTrigger(RecalcTrigger,Trigger6M)),NA())</f>
        <v>1.6373818345518043E-2</v>
      </c>
      <c r="O515" s="52">
        <f>IFERROR(_xll.qlIndexFixing(ONIndex6M,I515,TRUE,_xll.ohTrigger(RecalcTrigger,Trigger6M)),NA())</f>
        <v>1.5410485980504873E-2</v>
      </c>
      <c r="P515" s="52">
        <f>IFERROR(_xll.qlIndexFixing(Index1Y,$H515,TRUE,_xll.ohTrigger(RecalcTrigger,Trigger1Y)),NA())</f>
        <v>1.88816954639211E-2</v>
      </c>
      <c r="Q515" s="52">
        <f>IFERROR(_xll.qlIndexFixing(ONIndex1Y,I515,TRUE,_xll.ohTrigger(RecalcTrigger,Trigger1Y)),NA())</f>
        <v>1.8077732918140299E-2</v>
      </c>
    </row>
    <row r="516" spans="2:17" x14ac:dyDescent="0.2">
      <c r="B516" s="46" t="s">
        <v>20</v>
      </c>
      <c r="D516" s="49">
        <f>_xll.qlCalendarAdvance(LocalCalendar,$D515,B516,"f",FALSE)</f>
        <v>42999</v>
      </c>
      <c r="E516" s="49">
        <f>_xll.qlInterestRateIndexValueDate(IndexON,D516)</f>
        <v>42999</v>
      </c>
      <c r="F516" s="52">
        <f>IFERROR(_xll.qlIndexFixing(IndexON,D516,TRUE,_xll.ohTrigger(RecalcTrigger,TriggerON)),NA())</f>
        <v>1.1673815802426546E-2</v>
      </c>
      <c r="H516" s="49">
        <f>_xll.qlCalendarAdvance(IborCalendar,$H515,B516,"f",FALSE)</f>
        <v>42993</v>
      </c>
      <c r="I516" s="49">
        <f>_xll.qlInterestRateIndexValueDate(Index1M,$H516)</f>
        <v>42997</v>
      </c>
      <c r="J516" s="52">
        <f>IFERROR(_xll.qlIndexFixing(Index1M,$H516,TRUE,_xll.ohTrigger(RecalcTrigger,Trigger1M)),NA())</f>
        <v>1.3397227428027847E-2</v>
      </c>
      <c r="K516" s="52">
        <f>IFERROR(_xll.qlIndexFixing(ONIndex1M,I516,TRUE,_xll.ohTrigger(RecalcTrigger,Trigger1M)),NA())</f>
        <v>1.3194171034776048E-2</v>
      </c>
      <c r="L516" s="52">
        <f>IFERROR(_xll.qlIndexFixing(Index3M,H516,TRUE,_xll.ohTrigger(RecalcTrigger,Trigger3M)),NA())</f>
        <v>1.5088534502965673E-2</v>
      </c>
      <c r="M516" s="52">
        <f>IFERROR(_xll.qlIndexFixing(ONIndex3M,I516,TRUE,_xll.ohTrigger(RecalcTrigger,Trigger3M)),NA())</f>
        <v>1.4530136960262396E-2</v>
      </c>
      <c r="N516" s="52">
        <f>IFERROR(_xll.qlIndexFixing(Index6M,$H516,TRUE,_xll.ohTrigger(RecalcTrigger,Trigger6M)),NA())</f>
        <v>1.6378439513465438E-2</v>
      </c>
      <c r="O516" s="52">
        <f>IFERROR(_xll.qlIndexFixing(ONIndex6M,I516,TRUE,_xll.ohTrigger(RecalcTrigger,Trigger6M)),NA())</f>
        <v>1.5419907200868721E-2</v>
      </c>
      <c r="P516" s="52">
        <f>IFERROR(_xll.qlIndexFixing(Index1Y,$H516,TRUE,_xll.ohTrigger(RecalcTrigger,Trigger1Y)),NA())</f>
        <v>1.8888317179409579E-2</v>
      </c>
      <c r="Q516" s="52">
        <f>IFERROR(_xll.qlIndexFixing(ONIndex1Y,I516,TRUE,_xll.ohTrigger(RecalcTrigger,Trigger1Y)),NA())</f>
        <v>1.807509236972038E-2</v>
      </c>
    </row>
    <row r="517" spans="2:17" x14ac:dyDescent="0.2">
      <c r="B517" s="46" t="s">
        <v>20</v>
      </c>
      <c r="D517" s="49">
        <f>_xll.qlCalendarAdvance(LocalCalendar,$D516,B517,"f",FALSE)</f>
        <v>43000</v>
      </c>
      <c r="E517" s="49">
        <f>_xll.qlInterestRateIndexValueDate(IndexON,D517)</f>
        <v>43000</v>
      </c>
      <c r="F517" s="52">
        <f>IFERROR(_xll.qlIndexFixing(IndexON,D517,TRUE,_xll.ohTrigger(RecalcTrigger,TriggerON)),NA())</f>
        <v>1.1713471624359428E-2</v>
      </c>
      <c r="H517" s="49">
        <f>_xll.qlCalendarAdvance(IborCalendar,$H516,B517,"f",FALSE)</f>
        <v>42996</v>
      </c>
      <c r="I517" s="49">
        <f>_xll.qlInterestRateIndexValueDate(Index1M,$H517)</f>
        <v>42998</v>
      </c>
      <c r="J517" s="52">
        <f>IFERROR(_xll.qlIndexFixing(Index1M,$H517,TRUE,_xll.ohTrigger(RecalcTrigger,Trigger1M)),NA())</f>
        <v>1.3410699199939202E-2</v>
      </c>
      <c r="K517" s="52">
        <f>IFERROR(_xll.qlIndexFixing(ONIndex1M,I517,TRUE,_xll.ohTrigger(RecalcTrigger,Trigger1M)),NA())</f>
        <v>1.3207764226788044E-2</v>
      </c>
      <c r="L517" s="52">
        <f>IFERROR(_xll.qlIndexFixing(Index3M,H517,TRUE,_xll.ohTrigger(RecalcTrigger,Trigger3M)),NA())</f>
        <v>1.5100347854609395E-2</v>
      </c>
      <c r="M517" s="52">
        <f>IFERROR(_xll.qlIndexFixing(ONIndex3M,I517,TRUE,_xll.ohTrigger(RecalcTrigger,Trigger3M)),NA())</f>
        <v>1.454197315085004E-2</v>
      </c>
      <c r="N517" s="52">
        <f>IFERROR(_xll.qlIndexFixing(Index6M,$H517,TRUE,_xll.ohTrigger(RecalcTrigger,Trigger6M)),NA())</f>
        <v>1.6388675979968167E-2</v>
      </c>
      <c r="O517" s="52">
        <f>IFERROR(_xll.qlIndexFixing(ONIndex6M,I517,TRUE,_xll.ohTrigger(RecalcTrigger,Trigger6M)),NA())</f>
        <v>1.5429336465997423E-2</v>
      </c>
      <c r="P517" s="52">
        <f>IFERROR(_xll.qlIndexFixing(Index1Y,$H517,TRUE,_xll.ohTrigger(RecalcTrigger,Trigger1Y)),NA())</f>
        <v>1.8894988338391084E-2</v>
      </c>
      <c r="Q517" s="52">
        <f>IFERROR(_xll.qlIndexFixing(ONIndex1Y,I517,TRUE,_xll.ohTrigger(RecalcTrigger,Trigger1Y)),NA())</f>
        <v>1.8072502070225482E-2</v>
      </c>
    </row>
    <row r="518" spans="2:17" x14ac:dyDescent="0.2">
      <c r="B518" s="46" t="s">
        <v>20</v>
      </c>
      <c r="D518" s="49">
        <f>_xll.qlCalendarAdvance(LocalCalendar,$D517,B518,"f",FALSE)</f>
        <v>43003</v>
      </c>
      <c r="E518" s="49">
        <f>_xll.qlInterestRateIndexValueDate(IndexON,D518)</f>
        <v>43003</v>
      </c>
      <c r="F518" s="52">
        <f>IFERROR(_xll.qlIndexFixing(IndexON,D518,TRUE,_xll.ohTrigger(RecalcTrigger,TriggerON)),NA())</f>
        <v>1.1752247667269344E-2</v>
      </c>
      <c r="H518" s="49">
        <f>_xll.qlCalendarAdvance(IborCalendar,$H517,B518,"f",FALSE)</f>
        <v>42997</v>
      </c>
      <c r="I518" s="49">
        <f>_xll.qlInterestRateIndexValueDate(Index1M,$H518)</f>
        <v>42999</v>
      </c>
      <c r="J518" s="52">
        <f>IFERROR(_xll.qlIndexFixing(Index1M,$H518,TRUE,_xll.ohTrigger(RecalcTrigger,Trigger1M)),NA())</f>
        <v>1.3438067535831433E-2</v>
      </c>
      <c r="K518" s="52">
        <f>IFERROR(_xll.qlIndexFixing(ONIndex1M,I518,TRUE,_xll.ohTrigger(RecalcTrigger,Trigger1M)),NA())</f>
        <v>1.3221348043019887E-2</v>
      </c>
      <c r="L518" s="52">
        <f>IFERROR(_xll.qlIndexFixing(Index3M,H518,TRUE,_xll.ohTrigger(RecalcTrigger,Trigger3M)),NA())</f>
        <v>1.5112160210400046E-2</v>
      </c>
      <c r="M518" s="52">
        <f>IFERROR(_xll.qlIndexFixing(ONIndex3M,I518,TRUE,_xll.ohTrigger(RecalcTrigger,Trigger3M)),NA())</f>
        <v>1.4553773184919905E-2</v>
      </c>
      <c r="N518" s="52">
        <f>IFERROR(_xll.qlIndexFixing(Index6M,$H518,TRUE,_xll.ohTrigger(RecalcTrigger,Trigger6M)),NA())</f>
        <v>1.6398920609199737E-2</v>
      </c>
      <c r="O518" s="52">
        <f>IFERROR(_xll.qlIndexFixing(ONIndex6M,I518,TRUE,_xll.ohTrigger(RecalcTrigger,Trigger6M)),NA())</f>
        <v>1.5438773775811043E-2</v>
      </c>
      <c r="P518" s="52">
        <f>IFERROR(_xll.qlIndexFixing(Index1Y,$H518,TRUE,_xll.ohTrigger(RecalcTrigger,Trigger1Y)),NA())</f>
        <v>1.8901708740826396E-2</v>
      </c>
      <c r="Q518" s="52">
        <f>IFERROR(_xll.qlIndexFixing(ONIndex1Y,I518,TRUE,_xll.ohTrigger(RecalcTrigger,Trigger1Y)),NA())</f>
        <v>1.8069962019815478E-2</v>
      </c>
    </row>
    <row r="519" spans="2:17" x14ac:dyDescent="0.2">
      <c r="B519" s="46" t="s">
        <v>20</v>
      </c>
      <c r="D519" s="49">
        <f>_xll.qlCalendarAdvance(LocalCalendar,$D518,B519,"f",FALSE)</f>
        <v>43004</v>
      </c>
      <c r="E519" s="49">
        <f>_xll.qlInterestRateIndexValueDate(IndexON,D519)</f>
        <v>43004</v>
      </c>
      <c r="F519" s="52">
        <f>IFERROR(_xll.qlIndexFixing(IndexON,D519,TRUE,_xll.ohTrigger(RecalcTrigger,TriggerON)),NA())</f>
        <v>1.1771767456894011E-2</v>
      </c>
      <c r="H519" s="49">
        <f>_xll.qlCalendarAdvance(IborCalendar,$H518,B519,"f",FALSE)</f>
        <v>42998</v>
      </c>
      <c r="I519" s="49">
        <f>_xll.qlInterestRateIndexValueDate(Index1M,$H519)</f>
        <v>43000</v>
      </c>
      <c r="J519" s="52">
        <f>IFERROR(_xll.qlIndexFixing(Index1M,$H519,TRUE,_xll.ohTrigger(RecalcTrigger,Trigger1M)),NA())</f>
        <v>1.3444564722575532E-2</v>
      </c>
      <c r="K519" s="52">
        <f>IFERROR(_xll.qlIndexFixing(ONIndex1M,I519,TRUE,_xll.ohTrigger(RecalcTrigger,Trigger1M)),NA())</f>
        <v>1.3248971990256209E-2</v>
      </c>
      <c r="L519" s="52">
        <f>IFERROR(_xll.qlIndexFixing(Index3M,H519,TRUE,_xll.ohTrigger(RecalcTrigger,Trigger3M)),NA())</f>
        <v>1.5123971963007259E-2</v>
      </c>
      <c r="M519" s="52">
        <f>IFERROR(_xll.qlIndexFixing(ONIndex3M,I519,TRUE,_xll.ohTrigger(RecalcTrigger,Trigger3M)),NA())</f>
        <v>1.4577947439384786E-2</v>
      </c>
      <c r="N519" s="52">
        <f>IFERROR(_xll.qlIndexFixing(Index6M,$H519,TRUE,_xll.ohTrigger(RecalcTrigger,Trigger6M)),NA())</f>
        <v>1.6409173401283797E-2</v>
      </c>
      <c r="O519" s="52">
        <f>IFERROR(_xll.qlIndexFixing(ONIndex6M,I519,TRUE,_xll.ohTrigger(RecalcTrigger,Trigger6M)),NA())</f>
        <v>1.5458338942151428E-2</v>
      </c>
      <c r="P519" s="52">
        <f>IFERROR(_xll.qlIndexFixing(Index1Y,$H519,TRUE,_xll.ohTrigger(RecalcTrigger,Trigger1Y)),NA())</f>
        <v>1.8919390392588144E-2</v>
      </c>
      <c r="Q519" s="52">
        <f>IFERROR(_xll.qlIndexFixing(ONIndex1Y,I519,TRUE,_xll.ohTrigger(RecalcTrigger,Trigger1Y)),NA())</f>
        <v>1.8065955947461632E-2</v>
      </c>
    </row>
    <row r="520" spans="2:17" x14ac:dyDescent="0.2">
      <c r="B520" s="46" t="s">
        <v>20</v>
      </c>
      <c r="D520" s="49">
        <f>_xll.qlCalendarAdvance(LocalCalendar,$D519,B520,"f",FALSE)</f>
        <v>43005</v>
      </c>
      <c r="E520" s="49">
        <f>_xll.qlInterestRateIndexValueDate(IndexON,D520)</f>
        <v>43005</v>
      </c>
      <c r="F520" s="52">
        <f>IFERROR(_xll.qlIndexFixing(IndexON,D520,TRUE,_xll.ohTrigger(RecalcTrigger,TriggerON)),NA())</f>
        <v>1.179125197585229E-2</v>
      </c>
      <c r="H520" s="49">
        <f>_xll.qlCalendarAdvance(IborCalendar,$H519,B520,"f",FALSE)</f>
        <v>42999</v>
      </c>
      <c r="I520" s="49">
        <f>_xll.qlInterestRateIndexValueDate(Index1M,$H520)</f>
        <v>43003</v>
      </c>
      <c r="J520" s="52">
        <f>IFERROR(_xll.qlIndexFixing(Index1M,$H520,TRUE,_xll.ohTrigger(RecalcTrigger,Trigger1M)),NA())</f>
        <v>1.3477917487256796E-2</v>
      </c>
      <c r="K520" s="52">
        <f>IFERROR(_xll.qlIndexFixing(ONIndex1M,I520,TRUE,_xll.ohTrigger(RecalcTrigger,Trigger1M)),NA())</f>
        <v>1.3275589548786826E-2</v>
      </c>
      <c r="L520" s="52">
        <f>IFERROR(_xll.qlIndexFixing(Index3M,H520,TRUE,_xll.ohTrigger(RecalcTrigger,Trigger3M)),NA())</f>
        <v>1.5171843694147006E-2</v>
      </c>
      <c r="M520" s="52">
        <f>IFERROR(_xll.qlIndexFixing(ONIndex3M,I520,TRUE,_xll.ohTrigger(RecalcTrigger,Trigger3M)),NA())</f>
        <v>1.4600939268678559E-2</v>
      </c>
      <c r="N520" s="52">
        <f>IFERROR(_xll.qlIndexFixing(Index6M,$H520,TRUE,_xll.ohTrigger(RecalcTrigger,Trigger6M)),NA())</f>
        <v>1.6445619725872791E-2</v>
      </c>
      <c r="O520" s="52">
        <f>IFERROR(_xll.qlIndexFixing(ONIndex6M,I520,TRUE,_xll.ohTrigger(RecalcTrigger,Trigger6M)),NA())</f>
        <v>1.5476603462554195E-2</v>
      </c>
      <c r="P520" s="52">
        <f>IFERROR(_xll.qlIndexFixing(Index1Y,$H520,TRUE,_xll.ohTrigger(RecalcTrigger,Trigger1Y)),NA())</f>
        <v>1.8929078784377208E-2</v>
      </c>
      <c r="Q520" s="52">
        <f>IFERROR(_xll.qlIndexFixing(ONIndex1Y,I520,TRUE,_xll.ohTrigger(RecalcTrigger,Trigger1Y)),NA())</f>
        <v>1.8060304308145092E-2</v>
      </c>
    </row>
    <row r="521" spans="2:17" x14ac:dyDescent="0.2">
      <c r="B521" s="46" t="s">
        <v>20</v>
      </c>
      <c r="D521" s="49">
        <f>_xll.qlCalendarAdvance(LocalCalendar,$D520,B521,"f",FALSE)</f>
        <v>43006</v>
      </c>
      <c r="E521" s="49">
        <f>_xll.qlInterestRateIndexValueDate(IndexON,D521)</f>
        <v>43006</v>
      </c>
      <c r="F521" s="52">
        <f>IFERROR(_xll.qlIndexFixing(IndexON,D521,TRUE,_xll.ohTrigger(RecalcTrigger,TriggerON)),NA())</f>
        <v>1.181070122398431E-2</v>
      </c>
      <c r="H521" s="49">
        <f>_xll.qlCalendarAdvance(IborCalendar,$H520,B521,"f",FALSE)</f>
        <v>43000</v>
      </c>
      <c r="I521" s="49">
        <f>_xll.qlInterestRateIndexValueDate(Index1M,$H521)</f>
        <v>43004</v>
      </c>
      <c r="J521" s="52">
        <f>IFERROR(_xll.qlIndexFixing(Index1M,$H521,TRUE,_xll.ohTrigger(RecalcTrigger,Trigger1M)),NA())</f>
        <v>1.3491333030050789E-2</v>
      </c>
      <c r="K521" s="52">
        <f>IFERROR(_xll.qlIndexFixing(ONIndex1M,I521,TRUE,_xll.ohTrigger(RecalcTrigger,Trigger1M)),NA())</f>
        <v>1.328912648547842E-2</v>
      </c>
      <c r="L521" s="52">
        <f>IFERROR(_xll.qlIndexFixing(Index3M,H521,TRUE,_xll.ohTrigger(RecalcTrigger,Trigger3M)),NA())</f>
        <v>1.5177433608180991E-2</v>
      </c>
      <c r="M521" s="52">
        <f>IFERROR(_xll.qlIndexFixing(ONIndex3M,I521,TRUE,_xll.ohTrigger(RecalcTrigger,Trigger3M)),NA())</f>
        <v>1.4612729396432655E-2</v>
      </c>
      <c r="N521" s="52">
        <f>IFERROR(_xll.qlIndexFixing(Index6M,$H521,TRUE,_xll.ohTrigger(RecalcTrigger,Trigger6M)),NA())</f>
        <v>1.6450266200644187E-2</v>
      </c>
      <c r="O521" s="52">
        <f>IFERROR(_xll.qlIndexFixing(ONIndex6M,I521,TRUE,_xll.ohTrigger(RecalcTrigger,Trigger6M)),NA())</f>
        <v>1.548608099611215E-2</v>
      </c>
      <c r="P521" s="52">
        <f>IFERROR(_xll.qlIndexFixing(Index1Y,$H521,TRUE,_xll.ohTrigger(RecalcTrigger,Trigger1Y)),NA())</f>
        <v>1.8936042403550665E-2</v>
      </c>
      <c r="Q521" s="52">
        <f>IFERROR(_xll.qlIndexFixing(ONIndex1Y,I521,TRUE,_xll.ohTrigger(RecalcTrigger,Trigger1Y)),NA())</f>
        <v>1.8058015502839808E-2</v>
      </c>
    </row>
    <row r="522" spans="2:17" x14ac:dyDescent="0.2">
      <c r="B522" s="46" t="s">
        <v>51</v>
      </c>
      <c r="D522" s="49">
        <f>_xll.qlCalendarAdvance(LocalCalendar,$D521,B522,"f",FALSE)</f>
        <v>43013</v>
      </c>
      <c r="E522" s="49">
        <f>_xll.qlInterestRateIndexValueDate(IndexON,D522)</f>
        <v>43013</v>
      </c>
      <c r="F522" s="52">
        <f>IFERROR(_xll.qlIndexFixing(IndexON,D522,TRUE,_xll.ohTrigger(RecalcTrigger,TriggerON)),NA())</f>
        <v>1.1945858382649277E-2</v>
      </c>
      <c r="H522" s="49">
        <f>_xll.qlCalendarAdvance(IborCalendar,$H521,B522,"f",FALSE)</f>
        <v>43007</v>
      </c>
      <c r="I522" s="49">
        <f>_xll.qlInterestRateIndexValueDate(Index1M,$H522)</f>
        <v>43011</v>
      </c>
      <c r="J522" s="52">
        <f>IFERROR(_xll.qlIndexFixing(Index1M,$H522,TRUE,_xll.ohTrigger(RecalcTrigger,Trigger1M)),NA())</f>
        <v>1.3591883499435584E-2</v>
      </c>
      <c r="K522" s="52">
        <f>IFERROR(_xll.qlIndexFixing(ONIndex1M,I522,TRUE,_xll.ohTrigger(RecalcTrigger,Trigger1M)),NA())</f>
        <v>1.3383622517277871E-2</v>
      </c>
      <c r="L522" s="52">
        <f>IFERROR(_xll.qlIndexFixing(Index3M,H522,TRUE,_xll.ohTrigger(RecalcTrigger,Trigger3M)),NA())</f>
        <v>1.5260088145748318E-2</v>
      </c>
      <c r="M522" s="52">
        <f>IFERROR(_xll.qlIndexFixing(ONIndex3M,I522,TRUE,_xll.ohTrigger(RecalcTrigger,Trigger3M)),NA())</f>
        <v>1.469524468647343E-2</v>
      </c>
      <c r="N522" s="52">
        <f>IFERROR(_xll.qlIndexFixing(Index6M,$H522,TRUE,_xll.ohTrigger(RecalcTrigger,Trigger6M)),NA())</f>
        <v>1.6528168293503922E-2</v>
      </c>
      <c r="O522" s="52">
        <f>IFERROR(_xll.qlIndexFixing(ONIndex6M,I522,TRUE,_xll.ohTrigger(RecalcTrigger,Trigger6M)),NA())</f>
        <v>1.5552648983954143E-2</v>
      </c>
      <c r="P522" s="52">
        <f>IFERROR(_xll.qlIndexFixing(Index1Y,$H522,TRUE,_xll.ohTrigger(RecalcTrigger,Trigger1Y)),NA())</f>
        <v>1.898612174732698E-2</v>
      </c>
      <c r="Q522" s="52">
        <f>IFERROR(_xll.qlIndexFixing(ONIndex1Y,I522,TRUE,_xll.ohTrigger(RecalcTrigger,Trigger1Y)),NA())</f>
        <v>1.8043400837601808E-2</v>
      </c>
    </row>
    <row r="523" spans="2:17" x14ac:dyDescent="0.2">
      <c r="B523" s="46" t="s">
        <v>51</v>
      </c>
      <c r="D523" s="49">
        <f>_xll.qlCalendarAdvance(LocalCalendar,$D522,B523,"f",FALSE)</f>
        <v>43020</v>
      </c>
      <c r="E523" s="49">
        <f>_xll.qlInterestRateIndexValueDate(IndexON,D523)</f>
        <v>43020</v>
      </c>
      <c r="F523" s="52">
        <f>IFERROR(_xll.qlIndexFixing(IndexON,D523,TRUE,_xll.ohTrigger(RecalcTrigger,TriggerON)),NA())</f>
        <v>1.2079287276183237E-2</v>
      </c>
      <c r="H523" s="49">
        <f>_xll.qlCalendarAdvance(IborCalendar,$H522,B523,"f",FALSE)</f>
        <v>43014</v>
      </c>
      <c r="I523" s="49">
        <f>_xll.qlInterestRateIndexValueDate(Index1M,$H523)</f>
        <v>43018</v>
      </c>
      <c r="J523" s="52">
        <f>IFERROR(_xll.qlIndexFixing(Index1M,$H523,TRUE,_xll.ohTrigger(RecalcTrigger,Trigger1M)),NA())</f>
        <v>1.3705650105903555E-2</v>
      </c>
      <c r="K523" s="52">
        <f>IFERROR(_xll.qlIndexFixing(ONIndex1M,I523,TRUE,_xll.ohTrigger(RecalcTrigger,Trigger1M)),NA())</f>
        <v>1.3477659129774722E-2</v>
      </c>
      <c r="L523" s="52">
        <f>IFERROR(_xll.qlIndexFixing(Index3M,H523,TRUE,_xll.ohTrigger(RecalcTrigger,Trigger3M)),NA())</f>
        <v>1.5342716990455632E-2</v>
      </c>
      <c r="M523" s="52">
        <f>IFERROR(_xll.qlIndexFixing(ONIndex3M,I523,TRUE,_xll.ohTrigger(RecalcTrigger,Trigger3M)),NA())</f>
        <v>1.4777732669557508E-2</v>
      </c>
      <c r="N523" s="52">
        <f>IFERROR(_xll.qlIndexFixing(Index6M,$H523,TRUE,_xll.ohTrigger(RecalcTrigger,Trigger6M)),NA())</f>
        <v>1.6600826955077867E-2</v>
      </c>
      <c r="O523" s="52">
        <f>IFERROR(_xll.qlIndexFixing(ONIndex6M,I523,TRUE,_xll.ohTrigger(RecalcTrigger,Trigger6M)),NA())</f>
        <v>1.561961116455457E-2</v>
      </c>
      <c r="P523" s="52">
        <f>IFERROR(_xll.qlIndexFixing(Index1Y,$H523,TRUE,_xll.ohTrigger(RecalcTrigger,Trigger1Y)),NA())</f>
        <v>1.9038486601949518E-2</v>
      </c>
      <c r="Q523" s="52">
        <f>IFERROR(_xll.qlIndexFixing(ONIndex1Y,I523,TRUE,_xll.ohTrigger(RecalcTrigger,Trigger1Y)),NA())</f>
        <v>1.8031248373766573E-2</v>
      </c>
    </row>
    <row r="524" spans="2:17" x14ac:dyDescent="0.2">
      <c r="B524" s="46" t="s">
        <v>51</v>
      </c>
      <c r="D524" s="49">
        <f>_xll.qlCalendarAdvance(LocalCalendar,$D523,B524,"f",FALSE)</f>
        <v>43027</v>
      </c>
      <c r="E524" s="49">
        <f>_xll.qlInterestRateIndexValueDate(IndexON,D524)</f>
        <v>43027</v>
      </c>
      <c r="F524" s="52">
        <f>IFERROR(_xll.qlIndexFixing(IndexON,D524,TRUE,_xll.ohTrigger(RecalcTrigger,TriggerON)),NA())</f>
        <v>1.2210987902827597E-2</v>
      </c>
      <c r="H524" s="49">
        <f>_xll.qlCalendarAdvance(IborCalendar,$H523,B524,"f",FALSE)</f>
        <v>43021</v>
      </c>
      <c r="I524" s="49">
        <f>_xll.qlInterestRateIndexValueDate(Index1M,$H524)</f>
        <v>43025</v>
      </c>
      <c r="J524" s="52">
        <f>IFERROR(_xll.qlIndexFixing(Index1M,$H524,TRUE,_xll.ohTrigger(RecalcTrigger,Trigger1M)),NA())</f>
        <v>1.3777740067174117E-2</v>
      </c>
      <c r="K524" s="52">
        <f>IFERROR(_xll.qlIndexFixing(ONIndex1M,I524,TRUE,_xll.ohTrigger(RecalcTrigger,Trigger1M)),NA())</f>
        <v>1.3571236322649227E-2</v>
      </c>
      <c r="L524" s="52">
        <f>IFERROR(_xll.qlIndexFixing(Index3M,H524,TRUE,_xll.ohTrigger(RecalcTrigger,Trigger3M)),NA())</f>
        <v>1.5425320140607766E-2</v>
      </c>
      <c r="M524" s="52">
        <f>IFERROR(_xll.qlIndexFixing(ONIndex3M,I524,TRUE,_xll.ohTrigger(RecalcTrigger,Trigger3M)),NA())</f>
        <v>1.4860193345445083E-2</v>
      </c>
      <c r="N524" s="52">
        <f>IFERROR(_xll.qlIndexFixing(Index6M,$H524,TRUE,_xll.ohTrigger(RecalcTrigger,Trigger6M)),NA())</f>
        <v>1.6673885749485057E-2</v>
      </c>
      <c r="O524" s="52">
        <f>IFERROR(_xll.qlIndexFixing(ONIndex6M,I524,TRUE,_xll.ohTrigger(RecalcTrigger,Trigger6M)),NA())</f>
        <v>1.568696753815324E-2</v>
      </c>
      <c r="P524" s="52">
        <f>IFERROR(_xll.qlIndexFixing(Index1Y,$H524,TRUE,_xll.ohTrigger(RecalcTrigger,Trigger1Y)),NA())</f>
        <v>1.9093068360166235E-2</v>
      </c>
      <c r="Q524" s="52">
        <f>IFERROR(_xll.qlIndexFixing(ONIndex1Y,I524,TRUE,_xll.ohTrigger(RecalcTrigger,Trigger1Y)),NA())</f>
        <v>1.8021558111014357E-2</v>
      </c>
    </row>
    <row r="525" spans="2:17" x14ac:dyDescent="0.2">
      <c r="B525" s="46" t="s">
        <v>51</v>
      </c>
      <c r="D525" s="49">
        <f>_xll.qlCalendarAdvance(LocalCalendar,$D524,B525,"f",FALSE)</f>
        <v>43034</v>
      </c>
      <c r="E525" s="49">
        <f>_xll.qlInterestRateIndexValueDate(IndexON,D525)</f>
        <v>43034</v>
      </c>
      <c r="F525" s="52">
        <f>IFERROR(_xll.qlIndexFixing(IndexON,D525,TRUE,_xll.ohTrigger(RecalcTrigger,TriggerON)),NA())</f>
        <v>1.2340960260583955E-2</v>
      </c>
      <c r="H525" s="49">
        <f>_xll.qlCalendarAdvance(IborCalendar,$H524,B525,"f",FALSE)</f>
        <v>43028</v>
      </c>
      <c r="I525" s="49">
        <f>_xll.qlInterestRateIndexValueDate(Index1M,$H525)</f>
        <v>43032</v>
      </c>
      <c r="J525" s="52">
        <f>IFERROR(_xll.qlIndexFixing(Index1M,$H525,TRUE,_xll.ohTrigger(RecalcTrigger,Trigger1M)),NA())</f>
        <v>1.3869979501741911E-2</v>
      </c>
      <c r="K525" s="52">
        <f>IFERROR(_xll.qlIndexFixing(ONIndex1M,I525,TRUE,_xll.ohTrigger(RecalcTrigger,Trigger1M)),NA())</f>
        <v>1.3664354095501707E-2</v>
      </c>
      <c r="L525" s="52">
        <f>IFERROR(_xll.qlIndexFixing(Index3M,H525,TRUE,_xll.ohTrigger(RecalcTrigger,Trigger3M)),NA())</f>
        <v>1.5507897594509556E-2</v>
      </c>
      <c r="M525" s="52">
        <f>IFERROR(_xll.qlIndexFixing(ONIndex3M,I525,TRUE,_xll.ohTrigger(RecalcTrigger,Trigger3M)),NA())</f>
        <v>1.4942626714296026E-2</v>
      </c>
      <c r="N525" s="52">
        <f>IFERROR(_xll.qlIndexFixing(Index6M,$H525,TRUE,_xll.ohTrigger(RecalcTrigger,Trigger6M)),NA())</f>
        <v>1.6747344720499699E-2</v>
      </c>
      <c r="O525" s="52">
        <f>IFERROR(_xll.qlIndexFixing(ONIndex6M,I525,TRUE,_xll.ohTrigger(RecalcTrigger,Trigger6M)),NA())</f>
        <v>1.5754718105069898E-2</v>
      </c>
      <c r="P525" s="52">
        <f>IFERROR(_xll.qlIndexFixing(Index1Y,$H525,TRUE,_xll.ohTrigger(RecalcTrigger,Trigger1Y)),NA())</f>
        <v>1.9149798414725083E-2</v>
      </c>
      <c r="Q525" s="52">
        <f>IFERROR(_xll.qlIndexFixing(ONIndex1Y,I525,TRUE,_xll.ohTrigger(RecalcTrigger,Trigger1Y)),NA())</f>
        <v>1.801433004918529E-2</v>
      </c>
    </row>
    <row r="526" spans="2:17" x14ac:dyDescent="0.2">
      <c r="B526" s="46" t="s">
        <v>51</v>
      </c>
      <c r="D526" s="49">
        <f>_xll.qlCalendarAdvance(LocalCalendar,$D525,B526,"f",FALSE)</f>
        <v>43041</v>
      </c>
      <c r="E526" s="49">
        <f>_xll.qlInterestRateIndexValueDate(IndexON,D526)</f>
        <v>43041</v>
      </c>
      <c r="F526" s="52">
        <f>IFERROR(_xll.qlIndexFixing(IndexON,D526,TRUE,_xll.ohTrigger(RecalcTrigger,TriggerON)),NA())</f>
        <v>1.2469204347613783E-2</v>
      </c>
      <c r="H526" s="49">
        <f>_xll.qlCalendarAdvance(IborCalendar,$H525,B526,"f",FALSE)</f>
        <v>43035</v>
      </c>
      <c r="I526" s="49">
        <f>_xll.qlInterestRateIndexValueDate(Index1M,$H526)</f>
        <v>43039</v>
      </c>
      <c r="J526" s="52">
        <f>IFERROR(_xll.qlIndexFixing(Index1M,$H526,TRUE,_xll.ohTrigger(RecalcTrigger,Trigger1M)),NA())</f>
        <v>1.3954972678335231E-2</v>
      </c>
      <c r="K526" s="52">
        <f>IFERROR(_xll.qlIndexFixing(ONIndex1M,I526,TRUE,_xll.ohTrigger(RecalcTrigger,Trigger1M)),NA())</f>
        <v>1.3757012447932482E-2</v>
      </c>
      <c r="L526" s="52">
        <f>IFERROR(_xll.qlIndexFixing(Index3M,H526,TRUE,_xll.ohTrigger(RecalcTrigger,Trigger3M)),NA())</f>
        <v>1.5590449350469311E-2</v>
      </c>
      <c r="M526" s="52">
        <f>IFERROR(_xll.qlIndexFixing(ONIndex3M,I526,TRUE,_xll.ohTrigger(RecalcTrigger,Trigger3M)),NA())</f>
        <v>1.5025032775950464E-2</v>
      </c>
      <c r="N526" s="52">
        <f>IFERROR(_xll.qlIndexFixing(Index6M,$H526,TRUE,_xll.ohTrigger(RecalcTrigger,Trigger6M)),NA())</f>
        <v>1.68154006568829E-2</v>
      </c>
      <c r="O526" s="52">
        <f>IFERROR(_xll.qlIndexFixing(ONIndex6M,I526,TRUE,_xll.ohTrigger(RecalcTrigger,Trigger6M)),NA())</f>
        <v>1.5822862865384479E-2</v>
      </c>
      <c r="P526" s="52">
        <f>IFERROR(_xll.qlIndexFixing(Index1Y,$H526,TRUE,_xll.ohTrigger(RecalcTrigger,Trigger1Y)),NA())</f>
        <v>1.9208608156878235E-2</v>
      </c>
      <c r="Q526" s="52">
        <f>IFERROR(_xll.qlIndexFixing(ONIndex1Y,I526,TRUE,_xll.ohTrigger(RecalcTrigger,Trigger1Y)),NA())</f>
        <v>1.8009564188039562E-2</v>
      </c>
    </row>
    <row r="527" spans="2:17" x14ac:dyDescent="0.2">
      <c r="B527" s="46" t="s">
        <v>51</v>
      </c>
      <c r="D527" s="49">
        <f>_xll.qlCalendarAdvance(LocalCalendar,$D526,B527,"f",FALSE)</f>
        <v>43048</v>
      </c>
      <c r="E527" s="49">
        <f>_xll.qlInterestRateIndexValueDate(IndexON,D527)</f>
        <v>43048</v>
      </c>
      <c r="F527" s="52">
        <f>IFERROR(_xll.qlIndexFixing(IndexON,D527,TRUE,_xll.ohTrigger(RecalcTrigger,TriggerON)),NA())</f>
        <v>1.2623247685938921E-2</v>
      </c>
      <c r="H527" s="49">
        <f>_xll.qlCalendarAdvance(IborCalendar,$H526,B527,"f",FALSE)</f>
        <v>43042</v>
      </c>
      <c r="I527" s="49">
        <f>_xll.qlInterestRateIndexValueDate(Index1M,$H527)</f>
        <v>43046</v>
      </c>
      <c r="J527" s="52">
        <f>IFERROR(_xll.qlIndexFixing(Index1M,$H527,TRUE,_xll.ohTrigger(RecalcTrigger,Trigger1M)),NA())</f>
        <v>1.4046322861110738E-2</v>
      </c>
      <c r="K527" s="52">
        <f>IFERROR(_xll.qlIndexFixing(ONIndex1M,I527,TRUE,_xll.ohTrigger(RecalcTrigger,Trigger1M)),NA())</f>
        <v>1.3849211379781678E-2</v>
      </c>
      <c r="L527" s="52">
        <f>IFERROR(_xll.qlIndexFixing(Index3M,H527,TRUE,_xll.ohTrigger(RecalcTrigger,Trigger3M)),NA())</f>
        <v>1.5672975406794472E-2</v>
      </c>
      <c r="M527" s="52">
        <f>IFERROR(_xll.qlIndexFixing(ONIndex3M,I527,TRUE,_xll.ohTrigger(RecalcTrigger,Trigger3M)),NA())</f>
        <v>1.5107411530408399E-2</v>
      </c>
      <c r="N527" s="52">
        <f>IFERROR(_xll.qlIndexFixing(Index6M,$H527,TRUE,_xll.ohTrigger(RecalcTrigger,Trigger6M)),NA())</f>
        <v>1.6895463368649454E-2</v>
      </c>
      <c r="O527" s="52">
        <f>IFERROR(_xll.qlIndexFixing(ONIndex6M,I527,TRUE,_xll.ohTrigger(RecalcTrigger,Trigger6M)),NA())</f>
        <v>1.5891401819496664E-2</v>
      </c>
      <c r="P527" s="52">
        <f>IFERROR(_xll.qlIndexFixing(Index1Y,$H527,TRUE,_xll.ohTrigger(RecalcTrigger,Trigger1Y)),NA())</f>
        <v>1.9269428974937521E-2</v>
      </c>
      <c r="Q527" s="52">
        <f>IFERROR(_xll.qlIndexFixing(ONIndex1Y,I527,TRUE,_xll.ohTrigger(RecalcTrigger,Trigger1Y)),NA())</f>
        <v>1.8007260527577174E-2</v>
      </c>
    </row>
    <row r="528" spans="2:17" x14ac:dyDescent="0.2">
      <c r="B528" s="46" t="s">
        <v>51</v>
      </c>
      <c r="D528" s="49">
        <f>_xll.qlCalendarAdvance(LocalCalendar,$D527,B528,"f",FALSE)</f>
        <v>43055</v>
      </c>
      <c r="E528" s="49">
        <f>_xll.qlInterestRateIndexValueDate(IndexON,D528)</f>
        <v>43055</v>
      </c>
      <c r="F528" s="52">
        <f>IFERROR(_xll.qlIndexFixing(IndexON,D528,TRUE,_xll.ohTrigger(RecalcTrigger,TriggerON)),NA())</f>
        <v>1.2720507702299599E-2</v>
      </c>
      <c r="H528" s="49">
        <f>_xll.qlCalendarAdvance(IborCalendar,$H527,B528,"f",FALSE)</f>
        <v>43049</v>
      </c>
      <c r="I528" s="49">
        <f>_xll.qlInterestRateIndexValueDate(Index1M,$H528)</f>
        <v>43053</v>
      </c>
      <c r="J528" s="52">
        <f>IFERROR(_xll.qlIndexFixing(Index1M,$H528,TRUE,_xll.ohTrigger(RecalcTrigger,Trigger1M)),NA())</f>
        <v>1.4137213770339052E-2</v>
      </c>
      <c r="K528" s="52">
        <f>IFERROR(_xll.qlIndexFixing(ONIndex1M,I528,TRUE,_xll.ohTrigger(RecalcTrigger,Trigger1M)),NA())</f>
        <v>1.3940950890489745E-2</v>
      </c>
      <c r="L528" s="52">
        <f>IFERROR(_xll.qlIndexFixing(Index3M,H528,TRUE,_xll.ohTrigger(RecalcTrigger,Trigger3M)),NA())</f>
        <v>1.575547576179074E-2</v>
      </c>
      <c r="M528" s="52">
        <f>IFERROR(_xll.qlIndexFixing(ONIndex3M,I528,TRUE,_xll.ohTrigger(RecalcTrigger,Trigger3M)),NA())</f>
        <v>1.5189762977749766E-2</v>
      </c>
      <c r="N528" s="52">
        <f>IFERROR(_xll.qlIndexFixing(Index6M,$H528,TRUE,_xll.ohTrigger(RecalcTrigger,Trigger6M)),NA())</f>
        <v>1.6964255728907921E-2</v>
      </c>
      <c r="O528" s="52">
        <f>IFERROR(_xll.qlIndexFixing(ONIndex6M,I528,TRUE,_xll.ohTrigger(RecalcTrigger,Trigger6M)),NA())</f>
        <v>1.5960334967406453E-2</v>
      </c>
      <c r="P528" s="52">
        <f>IFERROR(_xll.qlIndexFixing(Index1Y,$H528,TRUE,_xll.ohTrigger(RecalcTrigger,Trigger1Y)),NA())</f>
        <v>1.9332192252873914E-2</v>
      </c>
      <c r="Q528" s="52">
        <f>IFERROR(_xll.qlIndexFixing(ONIndex1Y,I528,TRUE,_xll.ohTrigger(RecalcTrigger,Trigger1Y)),NA())</f>
        <v>1.8007419067798125E-2</v>
      </c>
    </row>
    <row r="529" spans="2:17" x14ac:dyDescent="0.2">
      <c r="B529" s="46" t="s">
        <v>51</v>
      </c>
      <c r="D529" s="49">
        <f>_xll.qlCalendarAdvance(LocalCalendar,$D528,B529,"f",FALSE)</f>
        <v>43063</v>
      </c>
      <c r="E529" s="49">
        <f>_xll.qlInterestRateIndexValueDate(IndexON,D529)</f>
        <v>43063</v>
      </c>
      <c r="F529" s="52">
        <f>IFERROR(_xll.qlIndexFixing(IndexON,D529,TRUE,_xll.ohTrigger(RecalcTrigger,TriggerON)),NA())</f>
        <v>1.2878858268532412E-2</v>
      </c>
      <c r="H529" s="49">
        <f>_xll.qlCalendarAdvance(IborCalendar,$H528,B529,"f",FALSE)</f>
        <v>43056</v>
      </c>
      <c r="I529" s="49">
        <f>_xll.qlInterestRateIndexValueDate(Index1M,$H529)</f>
        <v>43060</v>
      </c>
      <c r="J529" s="52">
        <f>IFERROR(_xll.qlIndexFixing(Index1M,$H529,TRUE,_xll.ohTrigger(RecalcTrigger,Trigger1M)),NA())</f>
        <v>1.4227645395575195E-2</v>
      </c>
      <c r="K529" s="52">
        <f>IFERROR(_xll.qlIndexFixing(ONIndex1M,I529,TRUE,_xll.ohTrigger(RecalcTrigger,Trigger1M)),NA())</f>
        <v>1.4032230979736937E-2</v>
      </c>
      <c r="L529" s="52">
        <f>IFERROR(_xll.qlIndexFixing(Index3M,H529,TRUE,_xll.ohTrigger(RecalcTrigger,Trigger3M)),NA())</f>
        <v>1.5837950413767295E-2</v>
      </c>
      <c r="M529" s="52">
        <f>IFERROR(_xll.qlIndexFixing(ONIndex3M,I529,TRUE,_xll.ohTrigger(RecalcTrigger,Trigger3M)),NA())</f>
        <v>1.5272087117894628E-2</v>
      </c>
      <c r="N529" s="52">
        <f>IFERROR(_xll.qlIndexFixing(Index6M,$H529,TRUE,_xll.ohTrigger(RecalcTrigger,Trigger6M)),NA())</f>
        <v>1.7039283717697654E-2</v>
      </c>
      <c r="O529" s="52">
        <f>IFERROR(_xll.qlIndexFixing(ONIndex6M,I529,TRUE,_xll.ohTrigger(RecalcTrigger,Trigger6M)),NA())</f>
        <v>1.6029662309513526E-2</v>
      </c>
      <c r="P529" s="52">
        <f>IFERROR(_xll.qlIndexFixing(Index1Y,$H529,TRUE,_xll.ohTrigger(RecalcTrigger,Trigger1Y)),NA())</f>
        <v>1.9396829368965418E-2</v>
      </c>
      <c r="Q529" s="52">
        <f>IFERROR(_xll.qlIndexFixing(ONIndex1Y,I529,TRUE,_xll.ohTrigger(RecalcTrigger,Trigger1Y)),NA())</f>
        <v>1.801003980862248E-2</v>
      </c>
    </row>
    <row r="530" spans="2:17" x14ac:dyDescent="0.2">
      <c r="B530" s="46" t="s">
        <v>51</v>
      </c>
      <c r="D530" s="49">
        <f>_xll.qlCalendarAdvance(LocalCalendar,$D529,B530,"f",FALSE)</f>
        <v>43070</v>
      </c>
      <c r="E530" s="49">
        <f>_xll.qlInterestRateIndexValueDate(IndexON,D530)</f>
        <v>43070</v>
      </c>
      <c r="F530" s="52">
        <f>IFERROR(_xll.qlIndexFixing(IndexON,D530,TRUE,_xll.ohTrigger(RecalcTrigger,TriggerON)),NA())</f>
        <v>1.2999704146743341E-2</v>
      </c>
      <c r="H530" s="49">
        <f>_xll.qlCalendarAdvance(IborCalendar,$H529,B530,"f",FALSE)</f>
        <v>43063</v>
      </c>
      <c r="I530" s="49">
        <f>_xll.qlInterestRateIndexValueDate(Index1M,$H530)</f>
        <v>43067</v>
      </c>
      <c r="J530" s="52">
        <f>IFERROR(_xll.qlIndexFixing(Index1M,$H530,TRUE,_xll.ohTrigger(RecalcTrigger,Trigger1M)),NA())</f>
        <v>1.431761772644613E-2</v>
      </c>
      <c r="K530" s="52">
        <f>IFERROR(_xll.qlIndexFixing(ONIndex1M,I530,TRUE,_xll.ohTrigger(RecalcTrigger,Trigger1M)),NA())</f>
        <v>1.4123051647283447E-2</v>
      </c>
      <c r="L530" s="52">
        <f>IFERROR(_xll.qlIndexFixing(Index3M,H530,TRUE,_xll.ohTrigger(RecalcTrigger,Trigger3M)),NA())</f>
        <v>1.5920399361032449E-2</v>
      </c>
      <c r="M530" s="52">
        <f>IFERROR(_xll.qlIndexFixing(ONIndex3M,I530,TRUE,_xll.ohTrigger(RecalcTrigger,Trigger3M)),NA())</f>
        <v>1.5354383950763051E-2</v>
      </c>
      <c r="N530" s="52">
        <f>IFERROR(_xll.qlIndexFixing(Index6M,$H530,TRUE,_xll.ohTrigger(RecalcTrigger,Trigger6M)),NA())</f>
        <v>1.7120643773618924E-2</v>
      </c>
      <c r="O530" s="52">
        <f>IFERROR(_xll.qlIndexFixing(ONIndex6M,I530,TRUE,_xll.ohTrigger(RecalcTrigger,Trigger6M)),NA())</f>
        <v>1.6099383845977755E-2</v>
      </c>
      <c r="P530" s="52">
        <f>IFERROR(_xll.qlIndexFixing(Index1Y,$H530,TRUE,_xll.ohTrigger(RecalcTrigger,Trigger1Y)),NA())</f>
        <v>1.946327169449201E-2</v>
      </c>
      <c r="Q530" s="52">
        <f>IFERROR(_xll.qlIndexFixing(ONIndex1Y,I530,TRUE,_xll.ohTrigger(RecalcTrigger,Trigger1Y)),NA())</f>
        <v>1.8015122750050239E-2</v>
      </c>
    </row>
    <row r="531" spans="2:17" x14ac:dyDescent="0.2">
      <c r="B531" s="46" t="s">
        <v>51</v>
      </c>
      <c r="D531" s="49">
        <f>_xll.qlCalendarAdvance(LocalCalendar,$D530,B531,"f",FALSE)</f>
        <v>43077</v>
      </c>
      <c r="E531" s="49">
        <f>_xll.qlInterestRateIndexValueDate(IndexON,D531)</f>
        <v>43077</v>
      </c>
      <c r="F531" s="52">
        <f>IFERROR(_xll.qlIndexFixing(IndexON,D531,TRUE,_xll.ohTrigger(RecalcTrigger,TriggerON)),NA())</f>
        <v>1.3118821699871219E-2</v>
      </c>
      <c r="H531" s="49">
        <f>_xll.qlCalendarAdvance(IborCalendar,$H530,B531,"f",FALSE)</f>
        <v>43070</v>
      </c>
      <c r="I531" s="49">
        <f>_xll.qlInterestRateIndexValueDate(Index1M,$H531)</f>
        <v>43074</v>
      </c>
      <c r="J531" s="52">
        <f>IFERROR(_xll.qlIndexFixing(Index1M,$H531,TRUE,_xll.ohTrigger(RecalcTrigger,Trigger1M)),NA())</f>
        <v>1.4413771533022562E-2</v>
      </c>
      <c r="K531" s="52">
        <f>IFERROR(_xll.qlIndexFixing(ONIndex1M,I531,TRUE,_xll.ohTrigger(RecalcTrigger,Trigger1M)),NA())</f>
        <v>1.4213412892649657E-2</v>
      </c>
      <c r="L531" s="52">
        <f>IFERROR(_xll.qlIndexFixing(Index3M,H531,TRUE,_xll.ohTrigger(RecalcTrigger,Trigger3M)),NA())</f>
        <v>1.5990348589498993E-2</v>
      </c>
      <c r="M531" s="52">
        <f>IFERROR(_xll.qlIndexFixing(ONIndex3M,I531,TRUE,_xll.ohTrigger(RecalcTrigger,Trigger3M)),NA())</f>
        <v>1.5436653476434969E-2</v>
      </c>
      <c r="N531" s="52">
        <f>IFERROR(_xll.qlIndexFixing(Index6M,$H531,TRUE,_xll.ohTrigger(RecalcTrigger,Trigger6M)),NA())</f>
        <v>1.719650473701307E-2</v>
      </c>
      <c r="O531" s="52">
        <f>IFERROR(_xll.qlIndexFixing(ONIndex6M,I531,TRUE,_xll.ohTrigger(RecalcTrigger,Trigger6M)),NA())</f>
        <v>1.6169499577038948E-2</v>
      </c>
      <c r="P531" s="52">
        <f>IFERROR(_xll.qlIndexFixing(Index1Y,$H531,TRUE,_xll.ohTrigger(RecalcTrigger,Trigger1Y)),NA())</f>
        <v>1.9531450592476379E-2</v>
      </c>
      <c r="Q531" s="52">
        <f>IFERROR(_xll.qlIndexFixing(ONIndex1Y,I531,TRUE,_xll.ohTrigger(RecalcTrigger,Trigger1Y)),NA())</f>
        <v>1.8022667892241273E-2</v>
      </c>
    </row>
    <row r="532" spans="2:17" x14ac:dyDescent="0.2">
      <c r="B532" s="46" t="s">
        <v>51</v>
      </c>
      <c r="D532" s="49">
        <f>_xll.qlCalendarAdvance(LocalCalendar,$D531,B532,"f",FALSE)</f>
        <v>43084</v>
      </c>
      <c r="E532" s="49">
        <f>_xll.qlInterestRateIndexValueDate(IndexON,D532)</f>
        <v>43084</v>
      </c>
      <c r="F532" s="52">
        <f>IFERROR(_xll.qlIndexFixing(IndexON,D532,TRUE,_xll.ohTrigger(RecalcTrigger,TriggerON)),NA())</f>
        <v>1.3236210922853431E-2</v>
      </c>
      <c r="H532" s="49">
        <f>_xll.qlCalendarAdvance(IborCalendar,$H531,B532,"f",FALSE)</f>
        <v>43077</v>
      </c>
      <c r="I532" s="49">
        <f>_xll.qlInterestRateIndexValueDate(Index1M,$H532)</f>
        <v>43081</v>
      </c>
      <c r="J532" s="52">
        <f>IFERROR(_xll.qlIndexFixing(Index1M,$H532,TRUE,_xll.ohTrigger(RecalcTrigger,Trigger1M)),NA())</f>
        <v>1.450279600854041E-2</v>
      </c>
      <c r="K532" s="52">
        <f>IFERROR(_xll.qlIndexFixing(ONIndex1M,I532,TRUE,_xll.ohTrigger(RecalcTrigger,Trigger1M)),NA())</f>
        <v>1.4303314715595761E-2</v>
      </c>
      <c r="L532" s="52">
        <f>IFERROR(_xll.qlIndexFixing(Index3M,H532,TRUE,_xll.ohTrigger(RecalcTrigger,Trigger3M)),NA())</f>
        <v>1.6072742471136436E-2</v>
      </c>
      <c r="M532" s="52">
        <f>IFERROR(_xll.qlIndexFixing(ONIndex3M,I532,TRUE,_xll.ohTrigger(RecalcTrigger,Trigger3M)),NA())</f>
        <v>1.5518895694910384E-2</v>
      </c>
      <c r="N532" s="52">
        <f>IFERROR(_xll.qlIndexFixing(Index6M,$H532,TRUE,_xll.ohTrigger(RecalcTrigger,Trigger6M)),NA())</f>
        <v>1.727276619017604E-2</v>
      </c>
      <c r="O532" s="52">
        <f>IFERROR(_xll.qlIndexFixing(ONIndex6M,I532,TRUE,_xll.ohTrigger(RecalcTrigger,Trigger6M)),NA())</f>
        <v>1.6240009502936914E-2</v>
      </c>
      <c r="P532" s="52">
        <f>IFERROR(_xll.qlIndexFixing(Index1Y,$H532,TRUE,_xll.ohTrigger(RecalcTrigger,Trigger1Y)),NA())</f>
        <v>1.9601297416473283E-2</v>
      </c>
      <c r="Q532" s="52">
        <f>IFERROR(_xll.qlIndexFixing(ONIndex1Y,I532,TRUE,_xll.ohTrigger(RecalcTrigger,Trigger1Y)),NA())</f>
        <v>1.8032675235435391E-2</v>
      </c>
    </row>
    <row r="533" spans="2:17" x14ac:dyDescent="0.2">
      <c r="B533" s="46" t="s">
        <v>51</v>
      </c>
      <c r="D533" s="49">
        <f>_xll.qlCalendarAdvance(LocalCalendar,$D532,B533,"f",FALSE)</f>
        <v>43091</v>
      </c>
      <c r="E533" s="49">
        <f>_xll.qlInterestRateIndexValueDate(IndexON,D533)</f>
        <v>43091</v>
      </c>
      <c r="F533" s="52">
        <f>IFERROR(_xll.qlIndexFixing(IndexON,D533,TRUE,_xll.ohTrigger(RecalcTrigger,TriggerON)),NA())</f>
        <v>1.3360304776959264E-2</v>
      </c>
      <c r="H533" s="49">
        <f>_xll.qlCalendarAdvance(IborCalendar,$H532,B533,"f",FALSE)</f>
        <v>43084</v>
      </c>
      <c r="I533" s="49">
        <f>_xll.qlInterestRateIndexValueDate(Index1M,$H533)</f>
        <v>43088</v>
      </c>
      <c r="J533" s="52">
        <f>IFERROR(_xll.qlIndexFixing(Index1M,$H533,TRUE,_xll.ohTrigger(RecalcTrigger,Trigger1M)),NA())</f>
        <v>1.4591361161509228E-2</v>
      </c>
      <c r="K533" s="52">
        <f>IFERROR(_xll.qlIndexFixing(ONIndex1M,I533,TRUE,_xll.ohTrigger(RecalcTrigger,Trigger1M)),NA())</f>
        <v>1.4392757115722077E-2</v>
      </c>
      <c r="L533" s="52">
        <f>IFERROR(_xll.qlIndexFixing(Index3M,H533,TRUE,_xll.ohTrigger(RecalcTrigger,Trigger3M)),NA())</f>
        <v>1.6155110607971146E-2</v>
      </c>
      <c r="M533" s="52">
        <f>IFERROR(_xll.qlIndexFixing(ONIndex3M,I533,TRUE,_xll.ohTrigger(RecalcTrigger,Trigger3M)),NA())</f>
        <v>1.5601110606109359E-2</v>
      </c>
      <c r="N533" s="52">
        <f>IFERROR(_xll.qlIndexFixing(Index6M,$H533,TRUE,_xll.ohTrigger(RecalcTrigger,Trigger6M)),NA())</f>
        <v>1.734942817880929E-2</v>
      </c>
      <c r="O533" s="52">
        <f>IFERROR(_xll.qlIndexFixing(ONIndex6M,I533,TRUE,_xll.ohTrigger(RecalcTrigger,Trigger6M)),NA())</f>
        <v>1.631091362391146E-2</v>
      </c>
      <c r="P533" s="52">
        <f>IFERROR(_xll.qlIndexFixing(Index1Y,$H533,TRUE,_xll.ohTrigger(RecalcTrigger,Trigger1Y)),NA())</f>
        <v>1.9672743509403144E-2</v>
      </c>
      <c r="Q533" s="52">
        <f>IFERROR(_xll.qlIndexFixing(ONIndex1Y,I533,TRUE,_xll.ohTrigger(RecalcTrigger,Trigger1Y)),NA())</f>
        <v>1.804514477971253E-2</v>
      </c>
    </row>
    <row r="534" spans="2:17" x14ac:dyDescent="0.2">
      <c r="B534" s="46" t="s">
        <v>51</v>
      </c>
      <c r="D534" s="49">
        <f>_xll.qlCalendarAdvance(LocalCalendar,$D533,B534,"f",FALSE)</f>
        <v>43098</v>
      </c>
      <c r="E534" s="49">
        <f>_xll.qlInterestRateIndexValueDate(IndexON,D534)</f>
        <v>43098</v>
      </c>
      <c r="F534" s="52">
        <f>IFERROR(_xll.qlIndexFixing(IndexON,D534,TRUE,_xll.ohTrigger(RecalcTrigger,TriggerON)),NA())</f>
        <v>1.3474118112775102E-2</v>
      </c>
      <c r="H534" s="49">
        <f>_xll.qlCalendarAdvance(IborCalendar,$H533,B534,"f",FALSE)</f>
        <v>43091</v>
      </c>
      <c r="I534" s="49">
        <f>_xll.qlInterestRateIndexValueDate(Index1M,$H534)</f>
        <v>43097</v>
      </c>
      <c r="J534" s="52">
        <f>IFERROR(_xll.qlIndexFixing(Index1M,$H534,TRUE,_xll.ohTrigger(RecalcTrigger,Trigger1M)),NA())</f>
        <v>1.4711097825717279E-2</v>
      </c>
      <c r="K534" s="52">
        <f>IFERROR(_xll.qlIndexFixing(ONIndex1M,I534,TRUE,_xll.ohTrigger(RecalcTrigger,Trigger1M)),NA())</f>
        <v>1.4507079416548052E-2</v>
      </c>
      <c r="L534" s="52">
        <f>IFERROR(_xll.qlIndexFixing(Index3M,H534,TRUE,_xll.ohTrigger(RecalcTrigger,Trigger3M)),NA())</f>
        <v>1.6260974666427508E-2</v>
      </c>
      <c r="M534" s="52">
        <f>IFERROR(_xll.qlIndexFixing(ONIndex3M,I534,TRUE,_xll.ohTrigger(RecalcTrigger,Trigger3M)),NA())</f>
        <v>1.5706775366810533E-2</v>
      </c>
      <c r="N534" s="52">
        <f>IFERROR(_xll.qlIndexFixing(Index6M,$H534,TRUE,_xll.ohTrigger(RecalcTrigger,Trigger6M)),NA())</f>
        <v>1.7448582208646573E-2</v>
      </c>
      <c r="O534" s="52">
        <f>IFERROR(_xll.qlIndexFixing(ONIndex6M,I534,TRUE,_xll.ohTrigger(RecalcTrigger,Trigger6M)),NA())</f>
        <v>1.6402655290814749E-2</v>
      </c>
      <c r="P534" s="52">
        <f>IFERROR(_xll.qlIndexFixing(Index1Y,$H534,TRUE,_xll.ohTrigger(RecalcTrigger,Trigger1Y)),NA())</f>
        <v>1.9766842205701768E-2</v>
      </c>
      <c r="Q534" s="52">
        <f>IFERROR(_xll.qlIndexFixing(ONIndex1Y,I534,TRUE,_xll.ohTrigger(RecalcTrigger,Trigger1Y)),NA())</f>
        <v>1.8064794979579801E-2</v>
      </c>
    </row>
    <row r="535" spans="2:17" x14ac:dyDescent="0.2">
      <c r="B535" s="46" t="s">
        <v>51</v>
      </c>
      <c r="D535" s="49">
        <f>_xll.qlCalendarAdvance(LocalCalendar,$D534,B535,"f",FALSE)</f>
        <v>43105</v>
      </c>
      <c r="E535" s="49">
        <f>_xll.qlInterestRateIndexValueDate(IndexON,D535)</f>
        <v>43105</v>
      </c>
      <c r="F535" s="52">
        <f>IFERROR(_xll.qlIndexFixing(IndexON,D535,TRUE,_xll.ohTrigger(RecalcTrigger,TriggerON)),NA())</f>
        <v>1.3578008560326538E-2</v>
      </c>
      <c r="H535" s="49">
        <f>_xll.qlCalendarAdvance(IborCalendar,$H534,B535,"f",FALSE)</f>
        <v>43098</v>
      </c>
      <c r="I535" s="49">
        <f>_xll.qlInterestRateIndexValueDate(Index1M,$H535)</f>
        <v>43103</v>
      </c>
      <c r="J535" s="52">
        <f>IFERROR(_xll.qlIndexFixing(Index1M,$H535,TRUE,_xll.ohTrigger(RecalcTrigger,Trigger1M)),NA())</f>
        <v>1.4792628415544488E-2</v>
      </c>
      <c r="K535" s="52">
        <f>IFERROR(_xll.qlIndexFixing(ONIndex1M,I535,TRUE,_xll.ohTrigger(RecalcTrigger,Trigger1M)),NA())</f>
        <v>1.4582872364146127E-2</v>
      </c>
      <c r="L535" s="52">
        <f>IFERROR(_xll.qlIndexFixing(Index3M,H535,TRUE,_xll.ohTrigger(RecalcTrigger,Trigger3M)),NA())</f>
        <v>1.6331527058960127E-2</v>
      </c>
      <c r="M535" s="52">
        <f>IFERROR(_xll.qlIndexFixing(ONIndex3M,I535,TRUE,_xll.ohTrigger(RecalcTrigger,Trigger3M)),NA())</f>
        <v>1.5777193462565009E-2</v>
      </c>
      <c r="N535" s="52">
        <f>IFERROR(_xll.qlIndexFixing(Index6M,$H535,TRUE,_xll.ohTrigger(RecalcTrigger,Trigger6M)),NA())</f>
        <v>1.7508955073050433E-2</v>
      </c>
      <c r="O535" s="52">
        <f>IFERROR(_xll.qlIndexFixing(ONIndex6M,I535,TRUE,_xll.ohTrigger(RecalcTrigger,Trigger6M)),NA())</f>
        <v>1.6464178418447162E-2</v>
      </c>
      <c r="P535" s="52">
        <f>IFERROR(_xll.qlIndexFixing(Index1Y,$H535,TRUE,_xll.ohTrigger(RecalcTrigger,Trigger1Y)),NA())</f>
        <v>1.9830908236168673E-2</v>
      </c>
      <c r="Q535" s="52">
        <f>IFERROR(_xll.qlIndexFixing(ONIndex1Y,I535,TRUE,_xll.ohTrigger(RecalcTrigger,Trigger1Y)),NA())</f>
        <v>1.8080156318500684E-2</v>
      </c>
    </row>
    <row r="536" spans="2:17" x14ac:dyDescent="0.2">
      <c r="B536" s="46" t="s">
        <v>51</v>
      </c>
      <c r="D536" s="49">
        <f>_xll.qlCalendarAdvance(LocalCalendar,$D535,B536,"f",FALSE)</f>
        <v>43112</v>
      </c>
      <c r="E536" s="49">
        <f>_xll.qlInterestRateIndexValueDate(IndexON,D536)</f>
        <v>43112</v>
      </c>
      <c r="F536" s="52">
        <f>IFERROR(_xll.qlIndexFixing(IndexON,D536,TRUE,_xll.ohTrigger(RecalcTrigger,TriggerON)),NA())</f>
        <v>1.3696559653642026E-2</v>
      </c>
      <c r="H536" s="49">
        <f>_xll.qlCalendarAdvance(IborCalendar,$H535,B536,"f",FALSE)</f>
        <v>43105</v>
      </c>
      <c r="I536" s="49">
        <f>_xll.qlInterestRateIndexValueDate(Index1M,$H536)</f>
        <v>43109</v>
      </c>
      <c r="J536" s="52">
        <f>IFERROR(_xll.qlIndexFixing(Index1M,$H536,TRUE,_xll.ohTrigger(RecalcTrigger,Trigger1M)),NA())</f>
        <v>1.4854300580376919E-2</v>
      </c>
      <c r="K536" s="52">
        <f>IFERROR(_xll.qlIndexFixing(ONIndex1M,I536,TRUE,_xll.ohTrigger(RecalcTrigger,Trigger1M)),NA())</f>
        <v>1.4658327775904922E-2</v>
      </c>
      <c r="L536" s="52">
        <f>IFERROR(_xll.qlIndexFixing(Index3M,H536,TRUE,_xll.ohTrigger(RecalcTrigger,Trigger3M)),NA())</f>
        <v>1.6402060533126317E-2</v>
      </c>
      <c r="M536" s="52">
        <f>IFERROR(_xll.qlIndexFixing(ONIndex3M,I536,TRUE,_xll.ohTrigger(RecalcTrigger,Trigger3M)),NA())</f>
        <v>1.5847591495727897E-2</v>
      </c>
      <c r="N536" s="52">
        <f>IFERROR(_xll.qlIndexFixing(Index6M,$H536,TRUE,_xll.ohTrigger(RecalcTrigger,Trigger6M)),NA())</f>
        <v>1.7575692292093412E-2</v>
      </c>
      <c r="O536" s="52">
        <f>IFERROR(_xll.qlIndexFixing(ONIndex6M,I536,TRUE,_xll.ohTrigger(RecalcTrigger,Trigger6M)),NA())</f>
        <v>1.6525991159372921E-2</v>
      </c>
      <c r="P536" s="52">
        <f>IFERROR(_xll.qlIndexFixing(Index1Y,$H536,TRUE,_xll.ohTrigger(RecalcTrigger,Trigger1Y)),NA())</f>
        <v>1.9895990648356062E-2</v>
      </c>
      <c r="Q536" s="52">
        <f>IFERROR(_xll.qlIndexFixing(ONIndex1Y,I536,TRUE,_xll.ohTrigger(RecalcTrigger,Trigger1Y)),NA())</f>
        <v>1.8097326622159571E-2</v>
      </c>
    </row>
    <row r="537" spans="2:17" x14ac:dyDescent="0.2">
      <c r="B537" s="46" t="s">
        <v>51</v>
      </c>
      <c r="D537" s="49">
        <f>_xll.qlCalendarAdvance(LocalCalendar,$D536,B537,"f",FALSE)</f>
        <v>43119</v>
      </c>
      <c r="E537" s="49">
        <f>_xll.qlInterestRateIndexValueDate(IndexON,D537)</f>
        <v>43119</v>
      </c>
      <c r="F537" s="52">
        <f>IFERROR(_xll.qlIndexFixing(IndexON,D537,TRUE,_xll.ohTrigger(RecalcTrigger,TriggerON)),NA())</f>
        <v>1.3797231910093188E-2</v>
      </c>
      <c r="H537" s="49">
        <f>_xll.qlCalendarAdvance(IborCalendar,$H536,B537,"f",FALSE)</f>
        <v>43112</v>
      </c>
      <c r="I537" s="49">
        <f>_xll.qlInterestRateIndexValueDate(Index1M,$H537)</f>
        <v>43116</v>
      </c>
      <c r="J537" s="52">
        <f>IFERROR(_xll.qlIndexFixing(Index1M,$H537,TRUE,_xll.ohTrigger(RecalcTrigger,Trigger1M)),NA())</f>
        <v>1.4941028338660307E-2</v>
      </c>
      <c r="K537" s="52">
        <f>IFERROR(_xll.qlIndexFixing(ONIndex1M,I537,TRUE,_xll.ohTrigger(RecalcTrigger,Trigger1M)),NA())</f>
        <v>1.4745932481314838E-2</v>
      </c>
      <c r="L537" s="52">
        <f>IFERROR(_xll.qlIndexFixing(Index3M,H537,TRUE,_xll.ohTrigger(RecalcTrigger,Trigger3M)),NA())</f>
        <v>1.6484325674220202E-2</v>
      </c>
      <c r="M537" s="52">
        <f>IFERROR(_xll.qlIndexFixing(ONIndex3M,I537,TRUE,_xll.ohTrigger(RecalcTrigger,Trigger3M)),NA())</f>
        <v>1.5929697177581303E-2</v>
      </c>
      <c r="N537" s="52">
        <f>IFERROR(_xll.qlIndexFixing(Index6M,$H537,TRUE,_xll.ohTrigger(RecalcTrigger,Trigger6M)),NA())</f>
        <v>1.7653924444034526E-2</v>
      </c>
      <c r="O537" s="52">
        <f>IFERROR(_xll.qlIndexFixing(ONIndex6M,I537,TRUE,_xll.ohTrigger(RecalcTrigger,Trigger6M)),NA())</f>
        <v>1.6598472062892E-2</v>
      </c>
      <c r="P537" s="52">
        <f>IFERROR(_xll.qlIndexFixing(Index1Y,$H537,TRUE,_xll.ohTrigger(RecalcTrigger,Trigger1Y)),NA())</f>
        <v>1.9973146995424171E-2</v>
      </c>
      <c r="Q537" s="52">
        <f>IFERROR(_xll.qlIndexFixing(ONIndex1Y,I537,TRUE,_xll.ohTrigger(RecalcTrigger,Trigger1Y)),NA())</f>
        <v>1.8119644974046167E-2</v>
      </c>
    </row>
    <row r="538" spans="2:17" x14ac:dyDescent="0.2">
      <c r="B538" s="46" t="s">
        <v>51</v>
      </c>
      <c r="D538" s="49">
        <f>_xll.qlCalendarAdvance(LocalCalendar,$D537,B538,"f",FALSE)</f>
        <v>43126</v>
      </c>
      <c r="E538" s="49">
        <f>_xll.qlInterestRateIndexValueDate(IndexON,D538)</f>
        <v>43126</v>
      </c>
      <c r="F538" s="52">
        <f>IFERROR(_xll.qlIndexFixing(IndexON,D538,TRUE,_xll.ohTrigger(RecalcTrigger,TriggerON)),NA())</f>
        <v>1.3904251048098004E-2</v>
      </c>
      <c r="H538" s="49">
        <f>_xll.qlCalendarAdvance(IborCalendar,$H537,B538,"f",FALSE)</f>
        <v>43119</v>
      </c>
      <c r="I538" s="49">
        <f>_xll.qlInterestRateIndexValueDate(Index1M,$H538)</f>
        <v>43123</v>
      </c>
      <c r="J538" s="52">
        <f>IFERROR(_xll.qlIndexFixing(Index1M,$H538,TRUE,_xll.ohTrigger(RecalcTrigger,Trigger1M)),NA())</f>
        <v>1.5027296722410443E-2</v>
      </c>
      <c r="K538" s="52">
        <f>IFERROR(_xll.qlIndexFixing(ONIndex1M,I538,TRUE,_xll.ohTrigger(RecalcTrigger,Trigger1M)),NA())</f>
        <v>1.4833077762306246E-2</v>
      </c>
      <c r="L538" s="52">
        <f>IFERROR(_xll.qlIndexFixing(Index3M,H538,TRUE,_xll.ohTrigger(RecalcTrigger,Trigger3M)),NA())</f>
        <v>1.6566565062249516E-2</v>
      </c>
      <c r="M538" s="52">
        <f>IFERROR(_xll.qlIndexFixing(ONIndex3M,I538,TRUE,_xll.ohTrigger(RecalcTrigger,Trigger3M)),NA())</f>
        <v>1.6011775552078333E-2</v>
      </c>
      <c r="N538" s="52">
        <f>IFERROR(_xll.qlIndexFixing(Index6M,$H538,TRUE,_xll.ohTrigger(RecalcTrigger,Trigger6M)),NA())</f>
        <v>1.7732557323686098E-2</v>
      </c>
      <c r="O538" s="52">
        <f>IFERROR(_xll.qlIndexFixing(ONIndex6M,I538,TRUE,_xll.ohTrigger(RecalcTrigger,Trigger6M)),NA())</f>
        <v>1.6671347162606764E-2</v>
      </c>
      <c r="P538" s="52">
        <f>IFERROR(_xll.qlIndexFixing(Index1Y,$H538,TRUE,_xll.ohTrigger(RecalcTrigger,Trigger1Y)),NA())</f>
        <v>2.0051559129049764E-2</v>
      </c>
      <c r="Q538" s="52">
        <f>IFERROR(_xll.qlIndexFixing(ONIndex1Y,I538,TRUE,_xll.ohTrigger(RecalcTrigger,Trigger1Y)),NA())</f>
        <v>1.8144425528854313E-2</v>
      </c>
    </row>
    <row r="539" spans="2:17" x14ac:dyDescent="0.2">
      <c r="B539" s="46" t="s">
        <v>51</v>
      </c>
      <c r="D539" s="49">
        <f>_xll.qlCalendarAdvance(LocalCalendar,$D538,B539,"f",FALSE)</f>
        <v>43133</v>
      </c>
      <c r="E539" s="49">
        <f>_xll.qlInterestRateIndexValueDate(IndexON,D539)</f>
        <v>43133</v>
      </c>
      <c r="F539" s="52">
        <f>IFERROR(_xll.qlIndexFixing(IndexON,D539,TRUE,_xll.ohTrigger(RecalcTrigger,TriggerON)),NA())</f>
        <v>1.4009541821931037E-2</v>
      </c>
      <c r="H539" s="49">
        <f>_xll.qlCalendarAdvance(IborCalendar,$H538,B539,"f",FALSE)</f>
        <v>43126</v>
      </c>
      <c r="I539" s="49">
        <f>_xll.qlInterestRateIndexValueDate(Index1M,$H539)</f>
        <v>43130</v>
      </c>
      <c r="J539" s="52">
        <f>IFERROR(_xll.qlIndexFixing(Index1M,$H539,TRUE,_xll.ohTrigger(RecalcTrigger,Trigger1M)),NA())</f>
        <v>1.5100289213807077E-2</v>
      </c>
      <c r="K539" s="52">
        <f>IFERROR(_xll.qlIndexFixing(ONIndex1M,I539,TRUE,_xll.ohTrigger(RecalcTrigger,Trigger1M)),NA())</f>
        <v>1.4919763618479465E-2</v>
      </c>
      <c r="L539" s="52">
        <f>IFERROR(_xll.qlIndexFixing(Index3M,H539,TRUE,_xll.ohTrigger(RecalcTrigger,Trigger3M)),NA())</f>
        <v>1.6648778695564026E-2</v>
      </c>
      <c r="M539" s="52">
        <f>IFERROR(_xll.qlIndexFixing(ONIndex3M,I539,TRUE,_xll.ohTrigger(RecalcTrigger,Trigger3M)),NA())</f>
        <v>1.6093826619298923E-2</v>
      </c>
      <c r="N539" s="52">
        <f>IFERROR(_xll.qlIndexFixing(Index6M,$H539,TRUE,_xll.ohTrigger(RecalcTrigger,Trigger6M)),NA())</f>
        <v>1.7811590977918488E-2</v>
      </c>
      <c r="O539" s="52">
        <f>IFERROR(_xll.qlIndexFixing(ONIndex6M,I539,TRUE,_xll.ohTrigger(RecalcTrigger,Trigger6M)),NA())</f>
        <v>1.6744616458836958E-2</v>
      </c>
      <c r="P539" s="52">
        <f>IFERROR(_xll.qlIndexFixing(Index1Y,$H539,TRUE,_xll.ohTrigger(RecalcTrigger,Trigger1Y)),NA())</f>
        <v>2.0131158306523119E-2</v>
      </c>
      <c r="Q539" s="52">
        <f>IFERROR(_xll.qlIndexFixing(ONIndex1Y,I539,TRUE,_xll.ohTrigger(RecalcTrigger,Trigger1Y)),NA())</f>
        <v>1.8171668287063625E-2</v>
      </c>
    </row>
    <row r="540" spans="2:17" x14ac:dyDescent="0.2">
      <c r="B540" s="46" t="s">
        <v>51</v>
      </c>
      <c r="D540" s="49">
        <f>_xll.qlCalendarAdvance(LocalCalendar,$D539,B540,"f",FALSE)</f>
        <v>43140</v>
      </c>
      <c r="E540" s="49">
        <f>_xll.qlInterestRateIndexValueDate(IndexON,D540)</f>
        <v>43140</v>
      </c>
      <c r="F540" s="52">
        <f>IFERROR(_xll.qlIndexFixing(IndexON,D540,TRUE,_xll.ohTrigger(RecalcTrigger,TriggerON)),NA())</f>
        <v>1.4113104227142514E-2</v>
      </c>
      <c r="H540" s="49">
        <f>_xll.qlCalendarAdvance(IborCalendar,$H539,B540,"f",FALSE)</f>
        <v>43133</v>
      </c>
      <c r="I540" s="49">
        <f>_xll.qlInterestRateIndexValueDate(Index1M,$H540)</f>
        <v>43137</v>
      </c>
      <c r="J540" s="52">
        <f>IFERROR(_xll.qlIndexFixing(Index1M,$H540,TRUE,_xll.ohTrigger(RecalcTrigger,Trigger1M)),NA())</f>
        <v>1.5179314326348527E-2</v>
      </c>
      <c r="K540" s="52">
        <f>IFERROR(_xll.qlIndexFixing(ONIndex1M,I540,TRUE,_xll.ohTrigger(RecalcTrigger,Trigger1M)),NA())</f>
        <v>1.500599004951475E-2</v>
      </c>
      <c r="L540" s="52">
        <f>IFERROR(_xll.qlIndexFixing(Index3M,H540,TRUE,_xll.ohTrigger(RecalcTrigger,Trigger3M)),NA())</f>
        <v>1.673722044852903E-2</v>
      </c>
      <c r="M540" s="52">
        <f>IFERROR(_xll.qlIndexFixing(ONIndex3M,I540,TRUE,_xll.ohTrigger(RecalcTrigger,Trigger3M)),NA())</f>
        <v>1.6175850379003265E-2</v>
      </c>
      <c r="N540" s="52">
        <f>IFERROR(_xll.qlIndexFixing(Index6M,$H540,TRUE,_xll.ohTrigger(RecalcTrigger,Trigger6M)),NA())</f>
        <v>1.7891025453842295E-2</v>
      </c>
      <c r="O540" s="52">
        <f>IFERROR(_xll.qlIndexFixing(ONIndex6M,I540,TRUE,_xll.ohTrigger(RecalcTrigger,Trigger6M)),NA())</f>
        <v>1.681827995182239E-2</v>
      </c>
      <c r="P540" s="52">
        <f>IFERROR(_xll.qlIndexFixing(Index1Y,$H540,TRUE,_xll.ohTrigger(RecalcTrigger,Trigger1Y)),NA())</f>
        <v>2.0211875767662032E-2</v>
      </c>
      <c r="Q540" s="52">
        <f>IFERROR(_xll.qlIndexFixing(ONIndex1Y,I540,TRUE,_xll.ohTrigger(RecalcTrigger,Trigger1Y)),NA())</f>
        <v>1.820137324931359E-2</v>
      </c>
    </row>
    <row r="541" spans="2:17" x14ac:dyDescent="0.2">
      <c r="B541" s="46" t="s">
        <v>51</v>
      </c>
      <c r="D541" s="49">
        <f>_xll.qlCalendarAdvance(LocalCalendar,$D540,B541,"f",FALSE)</f>
        <v>43147</v>
      </c>
      <c r="E541" s="49">
        <f>_xll.qlInterestRateIndexValueDate(IndexON,D541)</f>
        <v>43147</v>
      </c>
      <c r="F541" s="52">
        <f>IFERROR(_xll.qlIndexFixing(IndexON,D541,TRUE,_xll.ohTrigger(RecalcTrigger,TriggerON)),NA())</f>
        <v>1.4222416615297107E-2</v>
      </c>
      <c r="H541" s="49">
        <f>_xll.qlCalendarAdvance(IborCalendar,$H540,B541,"f",FALSE)</f>
        <v>43140</v>
      </c>
      <c r="I541" s="49">
        <f>_xll.qlInterestRateIndexValueDate(Index1M,$H541)</f>
        <v>43144</v>
      </c>
      <c r="J541" s="52">
        <f>IFERROR(_xll.qlIndexFixing(Index1M,$H541,TRUE,_xll.ohTrigger(RecalcTrigger,Trigger1M)),NA())</f>
        <v>1.5264292197014433E-2</v>
      </c>
      <c r="K541" s="52">
        <f>IFERROR(_xll.qlIndexFixing(ONIndex1M,I541,TRUE,_xll.ohTrigger(RecalcTrigger,Trigger1M)),NA())</f>
        <v>1.5091757055012422E-2</v>
      </c>
      <c r="L541" s="52">
        <f>IFERROR(_xll.qlIndexFixing(Index3M,H541,TRUE,_xll.ohTrigger(RecalcTrigger,Trigger3M)),NA())</f>
        <v>1.6813128691442358E-2</v>
      </c>
      <c r="M541" s="52">
        <f>IFERROR(_xll.qlIndexFixing(ONIndex3M,I541,TRUE,_xll.ohTrigger(RecalcTrigger,Trigger3M)),NA())</f>
        <v>1.625784683135123E-2</v>
      </c>
      <c r="N541" s="52">
        <f>IFERROR(_xll.qlIndexFixing(Index6M,$H541,TRUE,_xll.ohTrigger(RecalcTrigger,Trigger6M)),NA())</f>
        <v>1.7970860798807931E-2</v>
      </c>
      <c r="O541" s="52">
        <f>IFERROR(_xll.qlIndexFixing(ONIndex6M,I541,TRUE,_xll.ohTrigger(RecalcTrigger,Trigger6M)),NA())</f>
        <v>1.6892337641722932E-2</v>
      </c>
      <c r="P541" s="52">
        <f>IFERROR(_xll.qlIndexFixing(Index1Y,$H541,TRUE,_xll.ohTrigger(RecalcTrigger,Trigger1Y)),NA())</f>
        <v>2.0293642734022961E-2</v>
      </c>
      <c r="Q541" s="52">
        <f>IFERROR(_xll.qlIndexFixing(ONIndex1Y,I541,TRUE,_xll.ohTrigger(RecalcTrigger,Trigger1Y)),NA())</f>
        <v>1.8233540416083827E-2</v>
      </c>
    </row>
    <row r="542" spans="2:17" x14ac:dyDescent="0.2">
      <c r="B542" s="46" t="s">
        <v>51</v>
      </c>
      <c r="D542" s="49">
        <f>_xll.qlCalendarAdvance(LocalCalendar,$D541,B542,"f",FALSE)</f>
        <v>43154</v>
      </c>
      <c r="E542" s="49">
        <f>_xll.qlInterestRateIndexValueDate(IndexON,D542)</f>
        <v>43154</v>
      </c>
      <c r="F542" s="52">
        <f>IFERROR(_xll.qlIndexFixing(IndexON,D542,TRUE,_xll.ohTrigger(RecalcTrigger,TriggerON)),NA())</f>
        <v>1.4315043913715186E-2</v>
      </c>
      <c r="H542" s="49">
        <f>_xll.qlCalendarAdvance(IborCalendar,$H541,B542,"f",FALSE)</f>
        <v>43147</v>
      </c>
      <c r="I542" s="49">
        <f>_xll.qlInterestRateIndexValueDate(Index1M,$H542)</f>
        <v>43151</v>
      </c>
      <c r="J542" s="52">
        <f>IFERROR(_xll.qlIndexFixing(Index1M,$H542,TRUE,_xll.ohTrigger(RecalcTrigger,Trigger1M)),NA())</f>
        <v>1.5348810653310936E-2</v>
      </c>
      <c r="K542" s="52">
        <f>IFERROR(_xll.qlIndexFixing(ONIndex1M,I542,TRUE,_xll.ohTrigger(RecalcTrigger,Trigger1M)),NA())</f>
        <v>1.5177064634652737E-2</v>
      </c>
      <c r="L542" s="52">
        <f>IFERROR(_xll.qlIndexFixing(Index3M,H542,TRUE,_xll.ohTrigger(RecalcTrigger,Trigger3M)),NA())</f>
        <v>1.6895265050709263E-2</v>
      </c>
      <c r="M542" s="52">
        <f>IFERROR(_xll.qlIndexFixing(ONIndex3M,I542,TRUE,_xll.ohTrigger(RecalcTrigger,Trigger3M)),NA())</f>
        <v>1.6339815976182948E-2</v>
      </c>
      <c r="N542" s="52">
        <f>IFERROR(_xll.qlIndexFixing(Index6M,$H542,TRUE,_xll.ohTrigger(RecalcTrigger,Trigger6M)),NA())</f>
        <v>1.8051097060406498E-2</v>
      </c>
      <c r="O542" s="52">
        <f>IFERROR(_xll.qlIndexFixing(ONIndex6M,I542,TRUE,_xll.ohTrigger(RecalcTrigger,Trigger6M)),NA())</f>
        <v>1.6966789528778392E-2</v>
      </c>
      <c r="P542" s="52">
        <f>IFERROR(_xll.qlIndexFixing(Index1Y,$H542,TRUE,_xll.ohTrigger(RecalcTrigger,Trigger1Y)),NA())</f>
        <v>2.0376390408159265E-2</v>
      </c>
      <c r="Q542" s="52">
        <f>IFERROR(_xll.qlIndexFixing(ONIndex1Y,I542,TRUE,_xll.ohTrigger(RecalcTrigger,Trigger1Y)),NA())</f>
        <v>1.8268169788173694E-2</v>
      </c>
    </row>
    <row r="543" spans="2:17" x14ac:dyDescent="0.2">
      <c r="B543" s="46" t="s">
        <v>51</v>
      </c>
      <c r="D543" s="49">
        <f>_xll.qlCalendarAdvance(LocalCalendar,$D542,B543,"f",FALSE)</f>
        <v>43161</v>
      </c>
      <c r="E543" s="49">
        <f>_xll.qlInterestRateIndexValueDate(IndexON,D543)</f>
        <v>43161</v>
      </c>
      <c r="F543" s="52">
        <f>IFERROR(_xll.qlIndexFixing(IndexON,D543,TRUE,_xll.ohTrigger(RecalcTrigger,TriggerON)),NA())</f>
        <v>1.4413421186389996E-2</v>
      </c>
      <c r="H543" s="49">
        <f>_xll.qlCalendarAdvance(IborCalendar,$H542,B543,"f",FALSE)</f>
        <v>43154</v>
      </c>
      <c r="I543" s="49">
        <f>_xll.qlInterestRateIndexValueDate(Index1M,$H543)</f>
        <v>43158</v>
      </c>
      <c r="J543" s="52">
        <f>IFERROR(_xll.qlIndexFixing(Index1M,$H543,TRUE,_xll.ohTrigger(RecalcTrigger,Trigger1M)),NA())</f>
        <v>1.5432869686176711E-2</v>
      </c>
      <c r="K543" s="52">
        <f>IFERROR(_xll.qlIndexFixing(ONIndex1M,I543,TRUE,_xll.ohTrigger(RecalcTrigger,Trigger1M)),NA())</f>
        <v>1.5261912788195886E-2</v>
      </c>
      <c r="L543" s="52">
        <f>IFERROR(_xll.qlIndexFixing(Index3M,H543,TRUE,_xll.ohTrigger(RecalcTrigger,Trigger3M)),NA())</f>
        <v>1.698363552024084E-2</v>
      </c>
      <c r="M543" s="52">
        <f>IFERROR(_xll.qlIndexFixing(ONIndex3M,I543,TRUE,_xll.ohTrigger(RecalcTrigger,Trigger3M)),NA())</f>
        <v>1.6421757813578353E-2</v>
      </c>
      <c r="N543" s="52">
        <f>IFERROR(_xll.qlIndexFixing(Index6M,$H543,TRUE,_xll.ohTrigger(RecalcTrigger,Trigger6M)),NA())</f>
        <v>1.8138087742878724E-2</v>
      </c>
      <c r="O543" s="52">
        <f>IFERROR(_xll.qlIndexFixing(ONIndex6M,I543,TRUE,_xll.ohTrigger(RecalcTrigger,Trigger6M)),NA())</f>
        <v>1.7041635613388451E-2</v>
      </c>
      <c r="P543" s="52">
        <f>IFERROR(_xll.qlIndexFixing(Index1Y,$H543,TRUE,_xll.ohTrigger(RecalcTrigger,Trigger1Y)),NA())</f>
        <v>2.046004997292564E-2</v>
      </c>
      <c r="Q543" s="52">
        <f>IFERROR(_xll.qlIndexFixing(ONIndex1Y,I543,TRUE,_xll.ohTrigger(RecalcTrigger,Trigger1Y)),NA())</f>
        <v>1.8305261366142744E-2</v>
      </c>
    </row>
    <row r="544" spans="2:17" x14ac:dyDescent="0.2">
      <c r="B544" s="46" t="s">
        <v>51</v>
      </c>
      <c r="D544" s="49">
        <f>_xll.qlCalendarAdvance(LocalCalendar,$D543,B544,"f",FALSE)</f>
        <v>43168</v>
      </c>
      <c r="E544" s="49">
        <f>_xll.qlInterestRateIndexValueDate(IndexON,D544)</f>
        <v>43168</v>
      </c>
      <c r="F544" s="52">
        <f>IFERROR(_xll.qlIndexFixing(IndexON,D544,TRUE,_xll.ohTrigger(RecalcTrigger,TriggerON)),NA())</f>
        <v>1.4510070072910608E-2</v>
      </c>
      <c r="H544" s="49">
        <f>_xll.qlCalendarAdvance(IborCalendar,$H543,B544,"f",FALSE)</f>
        <v>43161</v>
      </c>
      <c r="I544" s="49">
        <f>_xll.qlInterestRateIndexValueDate(Index1M,$H544)</f>
        <v>43165</v>
      </c>
      <c r="J544" s="52">
        <f>IFERROR(_xll.qlIndexFixing(Index1M,$H544,TRUE,_xll.ohTrigger(RecalcTrigger,Trigger1M)),NA())</f>
        <v>1.5535259590508943E-2</v>
      </c>
      <c r="K544" s="52">
        <f>IFERROR(_xll.qlIndexFixing(ONIndex1M,I544,TRUE,_xll.ohTrigger(RecalcTrigger,Trigger1M)),NA())</f>
        <v>1.5346301515162253E-2</v>
      </c>
      <c r="L544" s="52">
        <f>IFERROR(_xll.qlIndexFixing(Index3M,H544,TRUE,_xll.ohTrigger(RecalcTrigger,Trigger3M)),NA())</f>
        <v>1.7071984682062266E-2</v>
      </c>
      <c r="M544" s="52">
        <f>IFERROR(_xll.qlIndexFixing(ONIndex3M,I544,TRUE,_xll.ohTrigger(RecalcTrigger,Trigger3M)),NA())</f>
        <v>1.6503672343537445E-2</v>
      </c>
      <c r="N544" s="52">
        <f>IFERROR(_xll.qlIndexFixing(Index6M,$H544,TRUE,_xll.ohTrigger(RecalcTrigger,Trigger6M)),NA())</f>
        <v>1.8231941080949065E-2</v>
      </c>
      <c r="O544" s="52">
        <f>IFERROR(_xll.qlIndexFixing(ONIndex6M,I544,TRUE,_xll.ohTrigger(RecalcTrigger,Trigger6M)),NA())</f>
        <v>1.7116875895633044E-2</v>
      </c>
      <c r="P544" s="52">
        <f>IFERROR(_xll.qlIndexFixing(Index1Y,$H544,TRUE,_xll.ohTrigger(RecalcTrigger,Trigger1Y)),NA())</f>
        <v>2.0544552590830989E-2</v>
      </c>
      <c r="Q544" s="52">
        <f>IFERROR(_xll.qlIndexFixing(ONIndex1Y,I544,TRUE,_xll.ohTrigger(RecalcTrigger,Trigger1Y)),NA())</f>
        <v>1.8344815150870275E-2</v>
      </c>
    </row>
    <row r="545" spans="2:17" x14ac:dyDescent="0.2">
      <c r="B545" s="46" t="s">
        <v>51</v>
      </c>
      <c r="D545" s="49">
        <f>_xll.qlCalendarAdvance(LocalCalendar,$D544,B545,"f",FALSE)</f>
        <v>43175</v>
      </c>
      <c r="E545" s="49">
        <f>_xll.qlInterestRateIndexValueDate(IndexON,D545)</f>
        <v>43175</v>
      </c>
      <c r="F545" s="52">
        <f>IFERROR(_xll.qlIndexFixing(IndexON,D545,TRUE,_xll.ohTrigger(RecalcTrigger,TriggerON)),NA())</f>
        <v>1.4604990569173637E-2</v>
      </c>
      <c r="H545" s="49">
        <f>_xll.qlCalendarAdvance(IborCalendar,$H544,B545,"f",FALSE)</f>
        <v>43168</v>
      </c>
      <c r="I545" s="49">
        <f>_xll.qlInterestRateIndexValueDate(Index1M,$H545)</f>
        <v>43172</v>
      </c>
      <c r="J545" s="52">
        <f>IFERROR(_xll.qlIndexFixing(Index1M,$H545,TRUE,_xll.ohTrigger(RecalcTrigger,Trigger1M)),NA())</f>
        <v>1.5618312069049851E-2</v>
      </c>
      <c r="K545" s="52">
        <f>IFERROR(_xll.qlIndexFixing(ONIndex1M,I545,TRUE,_xll.ohTrigger(RecalcTrigger,Trigger1M)),NA())</f>
        <v>1.5430230815391965E-2</v>
      </c>
      <c r="L545" s="52">
        <f>IFERROR(_xll.qlIndexFixing(Index3M,H545,TRUE,_xll.ohTrigger(RecalcTrigger,Trigger3M)),NA())</f>
        <v>1.7154047856029767E-2</v>
      </c>
      <c r="M545" s="52">
        <f>IFERROR(_xll.qlIndexFixing(ONIndex3M,I545,TRUE,_xll.ohTrigger(RecalcTrigger,Trigger3M)),NA())</f>
        <v>1.6585559566060226E-2</v>
      </c>
      <c r="N545" s="52">
        <f>IFERROR(_xll.qlIndexFixing(Index6M,$H545,TRUE,_xll.ohTrigger(RecalcTrigger,Trigger6M)),NA())</f>
        <v>1.8313478140922022E-2</v>
      </c>
      <c r="O545" s="52">
        <f>IFERROR(_xll.qlIndexFixing(ONIndex6M,I545,TRUE,_xll.ohTrigger(RecalcTrigger,Trigger6M)),NA())</f>
        <v>1.7192510375751979E-2</v>
      </c>
      <c r="P545" s="52">
        <f>IFERROR(_xll.qlIndexFixing(Index1Y,$H545,TRUE,_xll.ohTrigger(RecalcTrigger,Trigger1Y)),NA())</f>
        <v>2.0629829403435919E-2</v>
      </c>
      <c r="Q545" s="52">
        <f>IFERROR(_xll.qlIndexFixing(ONIndex1Y,I545,TRUE,_xll.ohTrigger(RecalcTrigger,Trigger1Y)),NA())</f>
        <v>1.8386831143235582E-2</v>
      </c>
    </row>
    <row r="546" spans="2:17" x14ac:dyDescent="0.2">
      <c r="B546" s="46" t="s">
        <v>51</v>
      </c>
      <c r="D546" s="49">
        <f>_xll.qlCalendarAdvance(LocalCalendar,$D545,B546,"f",FALSE)</f>
        <v>43182</v>
      </c>
      <c r="E546" s="49">
        <f>_xll.qlInterestRateIndexValueDate(IndexON,D546)</f>
        <v>43182</v>
      </c>
      <c r="F546" s="52">
        <f>IFERROR(_xll.qlIndexFixing(IndexON,D546,TRUE,_xll.ohTrigger(RecalcTrigger,TriggerON)),NA())</f>
        <v>1.4698182671049054E-2</v>
      </c>
      <c r="H546" s="49">
        <f>_xll.qlCalendarAdvance(IborCalendar,$H545,B546,"f",FALSE)</f>
        <v>43175</v>
      </c>
      <c r="I546" s="49">
        <f>_xll.qlInterestRateIndexValueDate(Index1M,$H546)</f>
        <v>43179</v>
      </c>
      <c r="J546" s="52">
        <f>IFERROR(_xll.qlIndexFixing(Index1M,$H546,TRUE,_xll.ohTrigger(RecalcTrigger,Trigger1M)),NA())</f>
        <v>1.5700905092711458E-2</v>
      </c>
      <c r="K546" s="52">
        <f>IFERROR(_xll.qlIndexFixing(ONIndex1M,I546,TRUE,_xll.ohTrigger(RecalcTrigger,Trigger1M)),NA())</f>
        <v>1.551370068856528E-2</v>
      </c>
      <c r="L546" s="52">
        <f>IFERROR(_xll.qlIndexFixing(Index3M,H546,TRUE,_xll.ohTrigger(RecalcTrigger,Trigger3M)),NA())</f>
        <v>1.7236085298291803E-2</v>
      </c>
      <c r="M546" s="52">
        <f>IFERROR(_xll.qlIndexFixing(ONIndex3M,I546,TRUE,_xll.ohTrigger(RecalcTrigger,Trigger3M)),NA())</f>
        <v>1.6667419480986823E-2</v>
      </c>
      <c r="N546" s="52">
        <f>IFERROR(_xll.qlIndexFixing(Index6M,$H546,TRUE,_xll.ohTrigger(RecalcTrigger,Trigger6M)),NA())</f>
        <v>1.8395396821550052E-2</v>
      </c>
      <c r="O546" s="52">
        <f>IFERROR(_xll.qlIndexFixing(ONIndex6M,I546,TRUE,_xll.ohTrigger(RecalcTrigger,Trigger6M)),NA())</f>
        <v>1.7268539054144938E-2</v>
      </c>
      <c r="P546" s="52">
        <f>IFERROR(_xll.qlIndexFixing(Index1Y,$H546,TRUE,_xll.ohTrigger(RecalcTrigger,Trigger1Y)),NA())</f>
        <v>2.0715811530800432E-2</v>
      </c>
      <c r="Q546" s="52">
        <f>IFERROR(_xll.qlIndexFixing(ONIndex1Y,I546,TRUE,_xll.ohTrigger(RecalcTrigger,Trigger1Y)),NA())</f>
        <v>1.8431309343878155E-2</v>
      </c>
    </row>
    <row r="547" spans="2:17" x14ac:dyDescent="0.2">
      <c r="B547" s="46" t="s">
        <v>51</v>
      </c>
      <c r="D547" s="49">
        <f>_xll.qlCalendarAdvance(LocalCalendar,$D546,B547,"f",FALSE)</f>
        <v>43189</v>
      </c>
      <c r="E547" s="49">
        <f>_xll.qlInterestRateIndexValueDate(IndexON,D547)</f>
        <v>43189</v>
      </c>
      <c r="F547" s="52">
        <f>IFERROR(_xll.qlIndexFixing(IndexON,D547,TRUE,_xll.ohTrigger(RecalcTrigger,TriggerON)),NA())</f>
        <v>1.4789646374460119E-2</v>
      </c>
      <c r="H547" s="49">
        <f>_xll.qlCalendarAdvance(IborCalendar,$H546,B547,"f",FALSE)</f>
        <v>43182</v>
      </c>
      <c r="I547" s="49">
        <f>_xll.qlInterestRateIndexValueDate(Index1M,$H547)</f>
        <v>43186</v>
      </c>
      <c r="J547" s="52">
        <f>IFERROR(_xll.qlIndexFixing(Index1M,$H547,TRUE,_xll.ohTrigger(RecalcTrigger,Trigger1M)),NA())</f>
        <v>1.5783038651700301E-2</v>
      </c>
      <c r="K547" s="52">
        <f>IFERROR(_xll.qlIndexFixing(ONIndex1M,I547,TRUE,_xll.ohTrigger(RecalcTrigger,Trigger1M)),NA())</f>
        <v>1.5596711134282515E-2</v>
      </c>
      <c r="L547" s="52">
        <f>IFERROR(_xll.qlIndexFixing(Index3M,H547,TRUE,_xll.ohTrigger(RecalcTrigger,Trigger3M)),NA())</f>
        <v>1.731809700716451E-2</v>
      </c>
      <c r="M547" s="52">
        <f>IFERROR(_xll.qlIndexFixing(ONIndex3M,I547,TRUE,_xll.ohTrigger(RecalcTrigger,Trigger3M)),NA())</f>
        <v>1.6749252088397171E-2</v>
      </c>
      <c r="N547" s="52">
        <f>IFERROR(_xll.qlIndexFixing(Index6M,$H547,TRUE,_xll.ohTrigger(RecalcTrigger,Trigger6M)),NA())</f>
        <v>1.8477655822747203E-2</v>
      </c>
      <c r="O547" s="52">
        <f>IFERROR(_xll.qlIndexFixing(ONIndex6M,I547,TRUE,_xll.ohTrigger(RecalcTrigger,Trigger6M)),NA())</f>
        <v>1.7344961930971792E-2</v>
      </c>
      <c r="P547" s="52">
        <f>IFERROR(_xll.qlIndexFixing(Index1Y,$H547,TRUE,_xll.ohTrigger(RecalcTrigger,Trigger1Y)),NA())</f>
        <v>2.080243007097627E-2</v>
      </c>
      <c r="Q547" s="52">
        <f>IFERROR(_xll.qlIndexFixing(ONIndex1Y,I547,TRUE,_xll.ohTrigger(RecalcTrigger,Trigger1Y)),NA())</f>
        <v>1.8478249753837162E-2</v>
      </c>
    </row>
    <row r="548" spans="2:17" x14ac:dyDescent="0.2">
      <c r="B548" s="46" t="s">
        <v>51</v>
      </c>
      <c r="D548" s="49">
        <f>_xll.qlCalendarAdvance(LocalCalendar,$D547,B548,"f",FALSE)</f>
        <v>43196</v>
      </c>
      <c r="E548" s="49">
        <f>_xll.qlInterestRateIndexValueDate(IndexON,D548)</f>
        <v>43196</v>
      </c>
      <c r="F548" s="52">
        <f>IFERROR(_xll.qlIndexFixing(IndexON,D548,TRUE,_xll.ohTrigger(RecalcTrigger,TriggerON)),NA())</f>
        <v>1.4879381675516612E-2</v>
      </c>
      <c r="H548" s="49">
        <f>_xll.qlCalendarAdvance(IborCalendar,$H547,B548,"f",FALSE)</f>
        <v>43193</v>
      </c>
      <c r="I548" s="49">
        <f>_xll.qlInterestRateIndexValueDate(Index1M,$H548)</f>
        <v>43195</v>
      </c>
      <c r="J548" s="52">
        <f>IFERROR(_xll.qlIndexFixing(Index1M,$H548,TRUE,_xll.ohTrigger(RecalcTrigger,Trigger1M)),NA())</f>
        <v>1.5900227091878643E-2</v>
      </c>
      <c r="K548" s="52">
        <f>IFERROR(_xll.qlIndexFixing(ONIndex1M,I548,TRUE,_xll.ohTrigger(RecalcTrigger,Trigger1M)),NA())</f>
        <v>1.5702763772553752E-2</v>
      </c>
      <c r="L548" s="52">
        <f>IFERROR(_xll.qlIndexFixing(Index3M,H548,TRUE,_xll.ohTrigger(RecalcTrigger,Trigger3M)),NA())</f>
        <v>1.7417231603519694E-2</v>
      </c>
      <c r="M548" s="52">
        <f>IFERROR(_xll.qlIndexFixing(ONIndex3M,I548,TRUE,_xll.ohTrigger(RecalcTrigger,Trigger3M)),NA())</f>
        <v>1.6854425315404598E-2</v>
      </c>
      <c r="N548" s="52">
        <f>IFERROR(_xll.qlIndexFixing(Index6M,$H548,TRUE,_xll.ohTrigger(RecalcTrigger,Trigger6M)),NA())</f>
        <v>1.8577353912585491E-2</v>
      </c>
      <c r="O548" s="52">
        <f>IFERROR(_xll.qlIndexFixing(ONIndex6M,I548,TRUE,_xll.ohTrigger(RecalcTrigger,Trigger6M)),NA())</f>
        <v>1.7443799146183991E-2</v>
      </c>
      <c r="P548" s="52">
        <f>IFERROR(_xll.qlIndexFixing(Index1Y,$H548,TRUE,_xll.ohTrigger(RecalcTrigger,Trigger1Y)),NA())</f>
        <v>2.091462097796537E-2</v>
      </c>
      <c r="Q548" s="52">
        <f>IFERROR(_xll.qlIndexFixing(ONIndex1Y,I548,TRUE,_xll.ohTrigger(RecalcTrigger,Trigger1Y)),NA())</f>
        <v>1.8542219651296321E-2</v>
      </c>
    </row>
    <row r="549" spans="2:17" x14ac:dyDescent="0.2">
      <c r="B549" s="46" t="s">
        <v>51</v>
      </c>
      <c r="D549" s="49">
        <f>_xll.qlCalendarAdvance(LocalCalendar,$D548,B549,"f",FALSE)</f>
        <v>43203</v>
      </c>
      <c r="E549" s="49">
        <f>_xll.qlInterestRateIndexValueDate(IndexON,D549)</f>
        <v>43203</v>
      </c>
      <c r="F549" s="52">
        <f>IFERROR(_xll.qlIndexFixing(IndexON,D549,TRUE,_xll.ohTrigger(RecalcTrigger,TriggerON)),NA())</f>
        <v>1.496738857032831E-2</v>
      </c>
      <c r="H549" s="49">
        <f>_xll.qlCalendarAdvance(IborCalendar,$H548,B549,"f",FALSE)</f>
        <v>43200</v>
      </c>
      <c r="I549" s="49">
        <f>_xll.qlInterestRateIndexValueDate(Index1M,$H549)</f>
        <v>43202</v>
      </c>
      <c r="J549" s="52">
        <f>IFERROR(_xll.qlIndexFixing(Index1M,$H549,TRUE,_xll.ohTrigger(RecalcTrigger,Trigger1M)),NA())</f>
        <v>1.5975150827872431E-2</v>
      </c>
      <c r="K549" s="52">
        <f>IFERROR(_xll.qlIndexFixing(ONIndex1M,I549,TRUE,_xll.ohTrigger(RecalcTrigger,Trigger1M)),NA())</f>
        <v>1.5784724097160918E-2</v>
      </c>
      <c r="L549" s="52">
        <f>IFERROR(_xll.qlIndexFixing(Index3M,H549,TRUE,_xll.ohTrigger(RecalcTrigger,Trigger3M)),NA())</f>
        <v>1.7499182359865074E-2</v>
      </c>
      <c r="M549" s="52">
        <f>IFERROR(_xll.qlIndexFixing(ONIndex3M,I549,TRUE,_xll.ohTrigger(RecalcTrigger,Trigger3M)),NA())</f>
        <v>1.6936195505463658E-2</v>
      </c>
      <c r="N549" s="52">
        <f>IFERROR(_xll.qlIndexFixing(Index6M,$H549,TRUE,_xll.ohTrigger(RecalcTrigger,Trigger6M)),NA())</f>
        <v>1.8660221058004758E-2</v>
      </c>
      <c r="O549" s="52">
        <f>IFERROR(_xll.qlIndexFixing(ONIndex6M,I549,TRUE,_xll.ohTrigger(RecalcTrigger,Trigger6M)),NA())</f>
        <v>1.7521123048904741E-2</v>
      </c>
      <c r="P549" s="52">
        <f>IFERROR(_xll.qlIndexFixing(Index1Y,$H549,TRUE,_xll.ohTrigger(RecalcTrigger,Trigger1Y)),NA())</f>
        <v>2.1002435320918337E-2</v>
      </c>
      <c r="Q549" s="52">
        <f>IFERROR(_xll.qlIndexFixing(ONIndex1Y,I549,TRUE,_xll.ohTrigger(RecalcTrigger,Trigger1Y)),NA())</f>
        <v>1.8594787972032734E-2</v>
      </c>
    </row>
    <row r="550" spans="2:17" x14ac:dyDescent="0.2">
      <c r="B550" s="46" t="s">
        <v>51</v>
      </c>
      <c r="D550" s="49">
        <f>_xll.qlCalendarAdvance(LocalCalendar,$D549,B550,"f",FALSE)</f>
        <v>43210</v>
      </c>
      <c r="E550" s="49">
        <f>_xll.qlInterestRateIndexValueDate(IndexON,D550)</f>
        <v>43210</v>
      </c>
      <c r="F550" s="52">
        <f>IFERROR(_xll.qlIndexFixing(IndexON,D550,TRUE,_xll.ohTrigger(RecalcTrigger,TriggerON)),NA())</f>
        <v>1.5053667055111575E-2</v>
      </c>
      <c r="H550" s="49">
        <f>_xll.qlCalendarAdvance(IborCalendar,$H549,B550,"f",FALSE)</f>
        <v>43207</v>
      </c>
      <c r="I550" s="49">
        <f>_xll.qlInterestRateIndexValueDate(Index1M,$H550)</f>
        <v>43209</v>
      </c>
      <c r="J550" s="52">
        <f>IFERROR(_xll.qlIndexFixing(Index1M,$H550,TRUE,_xll.ohTrigger(RecalcTrigger,Trigger1M)),NA())</f>
        <v>1.6055745409990496E-2</v>
      </c>
      <c r="K550" s="52">
        <f>IFERROR(_xll.qlIndexFixing(ONIndex1M,I550,TRUE,_xll.ohTrigger(RecalcTrigger,Trigger1M)),NA())</f>
        <v>1.5866224993272837E-2</v>
      </c>
      <c r="L550" s="52">
        <f>IFERROR(_xll.qlIndexFixing(Index3M,H550,TRUE,_xll.ohTrigger(RecalcTrigger,Trigger3M)),NA())</f>
        <v>1.7581107360097607E-2</v>
      </c>
      <c r="M550" s="52">
        <f>IFERROR(_xll.qlIndexFixing(ONIndex3M,I550,TRUE,_xll.ohTrigger(RecalcTrigger,Trigger3M)),NA())</f>
        <v>1.7017938388006471E-2</v>
      </c>
      <c r="N550" s="52">
        <f>IFERROR(_xll.qlIndexFixing(Index6M,$H550,TRUE,_xll.ohTrigger(RecalcTrigger,Trigger6M)),NA())</f>
        <v>1.8743293415157534E-2</v>
      </c>
      <c r="O550" s="52">
        <f>IFERROR(_xll.qlIndexFixing(ONIndex6M,I550,TRUE,_xll.ohTrigger(RecalcTrigger,Trigger6M)),NA())</f>
        <v>1.7598841150858746E-2</v>
      </c>
      <c r="P550" s="52">
        <f>IFERROR(_xll.qlIndexFixing(Index1Y,$H550,TRUE,_xll.ohTrigger(RecalcTrigger,Trigger1Y)),NA())</f>
        <v>2.1118707573737624E-2</v>
      </c>
      <c r="Q550" s="52">
        <f>IFERROR(_xll.qlIndexFixing(ONIndex1Y,I550,TRUE,_xll.ohTrigger(RecalcTrigger,Trigger1Y)),NA())</f>
        <v>1.8649818505442894E-2</v>
      </c>
    </row>
    <row r="551" spans="2:17" x14ac:dyDescent="0.2">
      <c r="B551" s="46" t="s">
        <v>51</v>
      </c>
      <c r="D551" s="49">
        <f>_xll.qlCalendarAdvance(LocalCalendar,$D550,B551,"f",FALSE)</f>
        <v>43217</v>
      </c>
      <c r="E551" s="49">
        <f>_xll.qlInterestRateIndexValueDate(IndexON,D551)</f>
        <v>43217</v>
      </c>
      <c r="F551" s="52">
        <f>IFERROR(_xll.qlIndexFixing(IndexON,D551,TRUE,_xll.ohTrigger(RecalcTrigger,TriggerON)),NA())</f>
        <v>1.5138217126082765E-2</v>
      </c>
      <c r="H551" s="49">
        <f>_xll.qlCalendarAdvance(IborCalendar,$H550,B551,"f",FALSE)</f>
        <v>43214</v>
      </c>
      <c r="I551" s="49">
        <f>_xll.qlInterestRateIndexValueDate(Index1M,$H551)</f>
        <v>43216</v>
      </c>
      <c r="J551" s="52">
        <f>IFERROR(_xll.qlIndexFixing(Index1M,$H551,TRUE,_xll.ohTrigger(RecalcTrigger,Trigger1M)),NA())</f>
        <v>1.6141923110595258E-2</v>
      </c>
      <c r="K551" s="52">
        <f>IFERROR(_xll.qlIndexFixing(ONIndex1M,I551,TRUE,_xll.ohTrigger(RecalcTrigger,Trigger1M)),NA())</f>
        <v>1.5947266460649701E-2</v>
      </c>
      <c r="L551" s="52">
        <f>IFERROR(_xll.qlIndexFixing(Index3M,H551,TRUE,_xll.ohTrigger(RecalcTrigger,Trigger3M)),NA())</f>
        <v>1.7663006602553568E-2</v>
      </c>
      <c r="M551" s="52">
        <f>IFERROR(_xll.qlIndexFixing(ONIndex3M,I551,TRUE,_xll.ohTrigger(RecalcTrigger,Trigger3M)),NA())</f>
        <v>1.7099653962953099E-2</v>
      </c>
      <c r="N551" s="52">
        <f>IFERROR(_xll.qlIndexFixing(Index6M,$H551,TRUE,_xll.ohTrigger(RecalcTrigger,Trigger6M)),NA())</f>
        <v>1.8826528096565334E-2</v>
      </c>
      <c r="O551" s="52">
        <f>IFERROR(_xll.qlIndexFixing(ONIndex6M,I551,TRUE,_xll.ohTrigger(RecalcTrigger,Trigger6M)),NA())</f>
        <v>1.7676953452445687E-2</v>
      </c>
      <c r="P551" s="52">
        <f>IFERROR(_xll.qlIndexFixing(Index1Y,$H551,TRUE,_xll.ohTrigger(RecalcTrigger,Trigger1Y)),NA())</f>
        <v>2.11792245870609E-2</v>
      </c>
      <c r="Q551" s="52">
        <f>IFERROR(_xll.qlIndexFixing(ONIndex1Y,I551,TRUE,_xll.ohTrigger(RecalcTrigger,Trigger1Y)),NA())</f>
        <v>1.8707311252565972E-2</v>
      </c>
    </row>
    <row r="552" spans="2:17" x14ac:dyDescent="0.2">
      <c r="B552" s="46" t="s">
        <v>51</v>
      </c>
      <c r="D552" s="49">
        <f>_xll.qlCalendarAdvance(LocalCalendar,$D551,B552,"f",FALSE)</f>
        <v>43224</v>
      </c>
      <c r="E552" s="49">
        <f>_xll.qlInterestRateIndexValueDate(IndexON,D552)</f>
        <v>43224</v>
      </c>
      <c r="F552" s="52">
        <f>IFERROR(_xll.qlIndexFixing(IndexON,D552,TRUE,_xll.ohTrigger(RecalcTrigger,TriggerON)),NA())</f>
        <v>1.5221038779671403E-2</v>
      </c>
      <c r="H552" s="49">
        <f>_xll.qlCalendarAdvance(IborCalendar,$H551,B552,"f",FALSE)</f>
        <v>43221</v>
      </c>
      <c r="I552" s="49">
        <f>_xll.qlInterestRateIndexValueDate(Index1M,$H552)</f>
        <v>43223</v>
      </c>
      <c r="J552" s="52">
        <f>IFERROR(_xll.qlIndexFixing(Index1M,$H552,TRUE,_xll.ohTrigger(RecalcTrigger,Trigger1M)),NA())</f>
        <v>1.6215556036527634E-2</v>
      </c>
      <c r="K552" s="52">
        <f>IFERROR(_xll.qlIndexFixing(ONIndex1M,I552,TRUE,_xll.ohTrigger(RecalcTrigger,Trigger1M)),NA())</f>
        <v>1.6027848498891828E-2</v>
      </c>
      <c r="L552" s="52">
        <f>IFERROR(_xll.qlIndexFixing(Index3M,H552,TRUE,_xll.ohTrigger(RecalcTrigger,Trigger3M)),NA())</f>
        <v>1.7751159911148725E-2</v>
      </c>
      <c r="M552" s="52">
        <f>IFERROR(_xll.qlIndexFixing(ONIndex3M,I552,TRUE,_xll.ohTrigger(RecalcTrigger,Trigger3M)),NA())</f>
        <v>1.7181342230223606E-2</v>
      </c>
      <c r="N552" s="52">
        <f>IFERROR(_xll.qlIndexFixing(Index6M,$H552,TRUE,_xll.ohTrigger(RecalcTrigger,Trigger6M)),NA())</f>
        <v>1.8929390516520341E-2</v>
      </c>
      <c r="O552" s="52">
        <f>IFERROR(_xll.qlIndexFixing(ONIndex6M,I552,TRUE,_xll.ohTrigger(RecalcTrigger,Trigger6M)),NA())</f>
        <v>1.77554599537455E-2</v>
      </c>
      <c r="P552" s="52">
        <f>IFERROR(_xll.qlIndexFixing(Index1Y,$H552,TRUE,_xll.ohTrigger(RecalcTrigger,Trigger1Y)),NA())</f>
        <v>2.126806148457084E-2</v>
      </c>
      <c r="Q552" s="52">
        <f>IFERROR(_xll.qlIndexFixing(ONIndex1Y,I552,TRUE,_xll.ohTrigger(RecalcTrigger,Trigger1Y)),NA())</f>
        <v>1.8767266214680944E-2</v>
      </c>
    </row>
    <row r="553" spans="2:17" x14ac:dyDescent="0.2">
      <c r="B553" s="46" t="s">
        <v>51</v>
      </c>
      <c r="D553" s="49">
        <f>_xll.qlCalendarAdvance(LocalCalendar,$D552,B553,"f",FALSE)</f>
        <v>43231</v>
      </c>
      <c r="E553" s="49">
        <f>_xll.qlInterestRateIndexValueDate(IndexON,D553)</f>
        <v>43231</v>
      </c>
      <c r="F553" s="52">
        <f>IFERROR(_xll.qlIndexFixing(IndexON,D553,TRUE,_xll.ohTrigger(RecalcTrigger,TriggerON)),NA())</f>
        <v>1.5302132012200431E-2</v>
      </c>
      <c r="H553" s="49">
        <f>_xll.qlCalendarAdvance(IborCalendar,$H552,B553,"f",FALSE)</f>
        <v>43228</v>
      </c>
      <c r="I553" s="49">
        <f>_xll.qlInterestRateIndexValueDate(Index1M,$H553)</f>
        <v>43230</v>
      </c>
      <c r="J553" s="52">
        <f>IFERROR(_xll.qlIndexFixing(Index1M,$H553,TRUE,_xll.ohTrigger(RecalcTrigger,Trigger1M)),NA())</f>
        <v>1.6294772061374863E-2</v>
      </c>
      <c r="K553" s="52">
        <f>IFERROR(_xll.qlIndexFixing(ONIndex1M,I553,TRUE,_xll.ohTrigger(RecalcTrigger,Trigger1M)),NA())</f>
        <v>1.6107971107759411E-2</v>
      </c>
      <c r="L553" s="52">
        <f>IFERROR(_xll.qlIndexFixing(Index3M,H553,TRUE,_xll.ohTrigger(RecalcTrigger,Trigger3M)),NA())</f>
        <v>1.783300982879232E-2</v>
      </c>
      <c r="M553" s="52">
        <f>IFERROR(_xll.qlIndexFixing(ONIndex3M,I553,TRUE,_xll.ohTrigger(RecalcTrigger,Trigger3M)),NA())</f>
        <v>1.7263003189817994E-2</v>
      </c>
      <c r="N553" s="52">
        <f>IFERROR(_xll.qlIndexFixing(Index6M,$H553,TRUE,_xll.ohTrigger(RecalcTrigger,Trigger6M)),NA())</f>
        <v>1.9019282258241947E-2</v>
      </c>
      <c r="O553" s="52">
        <f>IFERROR(_xll.qlIndexFixing(ONIndex6M,I553,TRUE,_xll.ohTrigger(RecalcTrigger,Trigger6M)),NA())</f>
        <v>1.783436065507793E-2</v>
      </c>
      <c r="P553" s="52">
        <f>IFERROR(_xll.qlIndexFixing(Index1Y,$H553,TRUE,_xll.ohTrigger(RecalcTrigger,Trigger1Y)),NA())</f>
        <v>2.1357101167872226E-2</v>
      </c>
      <c r="Q553" s="52">
        <f>IFERROR(_xll.qlIndexFixing(ONIndex1Y,I553,TRUE,_xll.ohTrigger(RecalcTrigger,Trigger1Y)),NA())</f>
        <v>1.8829683392986851E-2</v>
      </c>
    </row>
    <row r="554" spans="2:17" x14ac:dyDescent="0.2">
      <c r="B554" s="46" t="s">
        <v>51</v>
      </c>
      <c r="D554" s="49">
        <f>_xll.qlCalendarAdvance(LocalCalendar,$D553,B554,"f",FALSE)</f>
        <v>43238</v>
      </c>
      <c r="E554" s="49">
        <f>_xll.qlInterestRateIndexValueDate(IndexON,D554)</f>
        <v>43238</v>
      </c>
      <c r="F554" s="52">
        <f>IFERROR(_xll.qlIndexFixing(IndexON,D554,TRUE,_xll.ohTrigger(RecalcTrigger,TriggerON)),NA())</f>
        <v>1.5381496820232599E-2</v>
      </c>
      <c r="H554" s="49">
        <f>_xll.qlCalendarAdvance(IborCalendar,$H553,B554,"f",FALSE)</f>
        <v>43235</v>
      </c>
      <c r="I554" s="49">
        <f>_xll.qlInterestRateIndexValueDate(Index1M,$H554)</f>
        <v>43237</v>
      </c>
      <c r="J554" s="52">
        <f>IFERROR(_xll.qlIndexFixing(Index1M,$H554,TRUE,_xll.ohTrigger(RecalcTrigger,Trigger1M)),NA())</f>
        <v>1.6373528547649896E-2</v>
      </c>
      <c r="K554" s="52">
        <f>IFERROR(_xll.qlIndexFixing(ONIndex1M,I554,TRUE,_xll.ohTrigger(RecalcTrigger,Trigger1M)),NA())</f>
        <v>1.618763428685277E-2</v>
      </c>
      <c r="L554" s="52">
        <f>IFERROR(_xll.qlIndexFixing(Index3M,H554,TRUE,_xll.ohTrigger(RecalcTrigger,Trigger3M)),NA())</f>
        <v>1.7914834000801596E-2</v>
      </c>
      <c r="M554" s="52">
        <f>IFERROR(_xll.qlIndexFixing(ONIndex3M,I554,TRUE,_xll.ohTrigger(RecalcTrigger,Trigger3M)),NA())</f>
        <v>1.7344636841816197E-2</v>
      </c>
      <c r="N554" s="52">
        <f>IFERROR(_xll.qlIndexFixing(Index6M,$H554,TRUE,_xll.ohTrigger(RecalcTrigger,Trigger6M)),NA())</f>
        <v>1.9096216892752382E-2</v>
      </c>
      <c r="O554" s="52">
        <f>IFERROR(_xll.qlIndexFixing(ONIndex6M,I554,TRUE,_xll.ohTrigger(RecalcTrigger,Trigger6M)),NA())</f>
        <v>1.7913655556682784E-2</v>
      </c>
      <c r="P554" s="52">
        <f>IFERROR(_xll.qlIndexFixing(Index1Y,$H554,TRUE,_xll.ohTrigger(RecalcTrigger,Trigger1Y)),NA())</f>
        <v>2.1446274563785447E-2</v>
      </c>
      <c r="Q554" s="52">
        <f>IFERROR(_xll.qlIndexFixing(ONIndex1Y,I554,TRUE,_xll.ohTrigger(RecalcTrigger,Trigger1Y)),NA())</f>
        <v>1.889456278876267E-2</v>
      </c>
    </row>
    <row r="555" spans="2:17" x14ac:dyDescent="0.2">
      <c r="B555" s="46" t="s">
        <v>51</v>
      </c>
      <c r="D555" s="49">
        <f>_xll.qlCalendarAdvance(LocalCalendar,$D554,B555,"f",FALSE)</f>
        <v>43245</v>
      </c>
      <c r="E555" s="49">
        <f>_xll.qlInterestRateIndexValueDate(IndexON,D555)</f>
        <v>43245</v>
      </c>
      <c r="F555" s="52">
        <f>IFERROR(_xll.qlIndexFixing(IndexON,D555,TRUE,_xll.ohTrigger(RecalcTrigger,TriggerON)),NA())</f>
        <v>1.5464934377276141E-2</v>
      </c>
      <c r="H555" s="49">
        <f>_xll.qlCalendarAdvance(IborCalendar,$H554,B555,"f",FALSE)</f>
        <v>43242</v>
      </c>
      <c r="I555" s="49">
        <f>_xll.qlInterestRateIndexValueDate(Index1M,$H555)</f>
        <v>43244</v>
      </c>
      <c r="J555" s="52">
        <f>IFERROR(_xll.qlIndexFixing(Index1M,$H555,TRUE,_xll.ohTrigger(RecalcTrigger,Trigger1M)),NA())</f>
        <v>1.6451825485712945E-2</v>
      </c>
      <c r="K555" s="52">
        <f>IFERROR(_xll.qlIndexFixing(ONIndex1M,I555,TRUE,_xll.ohTrigger(RecalcTrigger,Trigger1M)),NA())</f>
        <v>1.6266838036012032E-2</v>
      </c>
      <c r="L555" s="52">
        <f>IFERROR(_xll.qlIndexFixing(Index3M,H555,TRUE,_xll.ohTrigger(RecalcTrigger,Trigger3M)),NA())</f>
        <v>1.7996632425497892E-2</v>
      </c>
      <c r="M555" s="52">
        <f>IFERROR(_xll.qlIndexFixing(ONIndex3M,I555,TRUE,_xll.ohTrigger(RecalcTrigger,Trigger3M)),NA())</f>
        <v>1.7426243186058343E-2</v>
      </c>
      <c r="N555" s="52">
        <f>IFERROR(_xll.qlIndexFixing(Index6M,$H555,TRUE,_xll.ohTrigger(RecalcTrigger,Trigger6M)),NA())</f>
        <v>1.9179620117524061E-2</v>
      </c>
      <c r="O555" s="52">
        <f>IFERROR(_xll.qlIndexFixing(ONIndex6M,I555,TRUE,_xll.ohTrigger(RecalcTrigger,Trigger6M)),NA())</f>
        <v>1.7993344658879806E-2</v>
      </c>
      <c r="P555" s="52">
        <f>IFERROR(_xll.qlIndexFixing(Index1Y,$H555,TRUE,_xll.ohTrigger(RecalcTrigger,Trigger1Y)),NA())</f>
        <v>2.1535512574739873E-2</v>
      </c>
      <c r="Q555" s="52">
        <f>IFERROR(_xll.qlIndexFixing(ONIndex1Y,I555,TRUE,_xll.ohTrigger(RecalcTrigger,Trigger1Y)),NA())</f>
        <v>1.8961904403447249E-2</v>
      </c>
    </row>
    <row r="556" spans="2:17" x14ac:dyDescent="0.2">
      <c r="B556" s="46" t="s">
        <v>51</v>
      </c>
      <c r="D556" s="49">
        <f>_xll.qlCalendarAdvance(LocalCalendar,$D555,B556,"f",FALSE)</f>
        <v>43252</v>
      </c>
      <c r="E556" s="49">
        <f>_xll.qlInterestRateIndexValueDate(IndexON,D556)</f>
        <v>43252</v>
      </c>
      <c r="F556" s="52">
        <f>IFERROR(_xll.qlIndexFixing(IndexON,D556,TRUE,_xll.ohTrigger(RecalcTrigger,TriggerON)),NA())</f>
        <v>1.553504114911064E-2</v>
      </c>
      <c r="H556" s="49">
        <f>_xll.qlCalendarAdvance(IborCalendar,$H555,B556,"f",FALSE)</f>
        <v>43249</v>
      </c>
      <c r="I556" s="49">
        <f>_xll.qlInterestRateIndexValueDate(Index1M,$H556)</f>
        <v>43251</v>
      </c>
      <c r="J556" s="52">
        <f>IFERROR(_xll.qlIndexFixing(Index1M,$H556,TRUE,_xll.ohTrigger(RecalcTrigger,Trigger1M)),NA())</f>
        <v>1.6511958143930836E-2</v>
      </c>
      <c r="K556" s="52">
        <f>IFERROR(_xll.qlIndexFixing(ONIndex1M,I556,TRUE,_xll.ohTrigger(RecalcTrigger,Trigger1M)),NA())</f>
        <v>1.6345582354677646E-2</v>
      </c>
      <c r="L556" s="52">
        <f>IFERROR(_xll.qlIndexFixing(Index3M,H556,TRUE,_xll.ohTrigger(RecalcTrigger,Trigger3M)),NA())</f>
        <v>1.8078405101202556E-2</v>
      </c>
      <c r="M556" s="52">
        <f>IFERROR(_xll.qlIndexFixing(ONIndex3M,I556,TRUE,_xll.ohTrigger(RecalcTrigger,Trigger3M)),NA())</f>
        <v>1.7507822222704306E-2</v>
      </c>
      <c r="N556" s="52">
        <f>IFERROR(_xll.qlIndexFixing(Index6M,$H556,TRUE,_xll.ohTrigger(RecalcTrigger,Trigger6M)),NA())</f>
        <v>1.9243634804020068E-2</v>
      </c>
      <c r="O556" s="52">
        <f>IFERROR(_xll.qlIndexFixing(ONIndex6M,I556,TRUE,_xll.ohTrigger(RecalcTrigger,Trigger6M)),NA())</f>
        <v>1.8073427961908806E-2</v>
      </c>
      <c r="P556" s="52">
        <f>IFERROR(_xll.qlIndexFixing(Index1Y,$H556,TRUE,_xll.ohTrigger(RecalcTrigger,Trigger1Y)),NA())</f>
        <v>2.1624746078706205E-2</v>
      </c>
      <c r="Q556" s="52">
        <f>IFERROR(_xll.qlIndexFixing(ONIndex1Y,I556,TRUE,_xll.ohTrigger(RecalcTrigger,Trigger1Y)),NA())</f>
        <v>1.9031708238239631E-2</v>
      </c>
    </row>
    <row r="557" spans="2:17" x14ac:dyDescent="0.2">
      <c r="B557" s="46" t="s">
        <v>51</v>
      </c>
      <c r="D557" s="49">
        <f>_xll.qlCalendarAdvance(LocalCalendar,$D556,B557,"f",FALSE)</f>
        <v>43259</v>
      </c>
      <c r="E557" s="49">
        <f>_xll.qlInterestRateIndexValueDate(IndexON,D557)</f>
        <v>43259</v>
      </c>
      <c r="F557" s="52">
        <f>IFERROR(_xll.qlIndexFixing(IndexON,D557,TRUE,_xll.ohTrigger(RecalcTrigger,TriggerON)),NA())</f>
        <v>1.5609220663321821E-2</v>
      </c>
      <c r="H557" s="49">
        <f>_xll.qlCalendarAdvance(IborCalendar,$H556,B557,"f",FALSE)</f>
        <v>43256</v>
      </c>
      <c r="I557" s="49">
        <f>_xll.qlInterestRateIndexValueDate(Index1M,$H557)</f>
        <v>43258</v>
      </c>
      <c r="J557" s="52">
        <f>IFERROR(_xll.qlIndexFixing(Index1M,$H557,TRUE,_xll.ohTrigger(RecalcTrigger,Trigger1M)),NA())</f>
        <v>1.6607040678896234E-2</v>
      </c>
      <c r="K557" s="52">
        <f>IFERROR(_xll.qlIndexFixing(ONIndex1M,I557,TRUE,_xll.ohTrigger(RecalcTrigger,Trigger1M)),NA())</f>
        <v>1.642386724284961E-2</v>
      </c>
      <c r="L557" s="52">
        <f>IFERROR(_xll.qlIndexFixing(Index3M,H557,TRUE,_xll.ohTrigger(RecalcTrigger,Trigger3M)),NA())</f>
        <v>1.8160152026239534E-2</v>
      </c>
      <c r="M557" s="52">
        <f>IFERROR(_xll.qlIndexFixing(ONIndex3M,I557,TRUE,_xll.ohTrigger(RecalcTrigger,Trigger3M)),NA())</f>
        <v>1.7589373951514276E-2</v>
      </c>
      <c r="N557" s="52">
        <f>IFERROR(_xll.qlIndexFixing(Index6M,$H557,TRUE,_xll.ohTrigger(RecalcTrigger,Trigger6M)),NA())</f>
        <v>1.9326942392121009E-2</v>
      </c>
      <c r="O557" s="52">
        <f>IFERROR(_xll.qlIndexFixing(ONIndex6M,I557,TRUE,_xll.ohTrigger(RecalcTrigger,Trigger6M)),NA())</f>
        <v>1.815390546600959E-2</v>
      </c>
      <c r="P557" s="52">
        <f>IFERROR(_xll.qlIndexFixing(Index1Y,$H557,TRUE,_xll.ohTrigger(RecalcTrigger,Trigger1Y)),NA())</f>
        <v>2.1713905929175641E-2</v>
      </c>
      <c r="Q557" s="52">
        <f>IFERROR(_xll.qlIndexFixing(ONIndex1Y,I557,TRUE,_xll.ohTrigger(RecalcTrigger,Trigger1Y)),NA())</f>
        <v>1.9103974294738535E-2</v>
      </c>
    </row>
    <row r="558" spans="2:17" x14ac:dyDescent="0.2">
      <c r="B558" s="46" t="s">
        <v>51</v>
      </c>
      <c r="D558" s="49">
        <f>_xll.qlCalendarAdvance(LocalCalendar,$D557,B558,"f",FALSE)</f>
        <v>43266</v>
      </c>
      <c r="E558" s="49">
        <f>_xll.qlInterestRateIndexValueDate(IndexON,D558)</f>
        <v>43266</v>
      </c>
      <c r="F558" s="52">
        <f>IFERROR(_xll.qlIndexFixing(IndexON,D558,TRUE,_xll.ohTrigger(RecalcTrigger,TriggerON)),NA())</f>
        <v>1.5681671739766756E-2</v>
      </c>
      <c r="H558" s="49">
        <f>_xll.qlCalendarAdvance(IborCalendar,$H557,B558,"f",FALSE)</f>
        <v>43263</v>
      </c>
      <c r="I558" s="49">
        <f>_xll.qlInterestRateIndexValueDate(Index1M,$H558)</f>
        <v>43265</v>
      </c>
      <c r="J558" s="52">
        <f>IFERROR(_xll.qlIndexFixing(Index1M,$H558,TRUE,_xll.ohTrigger(RecalcTrigger,Trigger1M)),NA())</f>
        <v>1.6683958915011676E-2</v>
      </c>
      <c r="K558" s="52">
        <f>IFERROR(_xll.qlIndexFixing(ONIndex1M,I558,TRUE,_xll.ohTrigger(RecalcTrigger,Trigger1M)),NA())</f>
        <v>1.6501692700048309E-2</v>
      </c>
      <c r="L558" s="52">
        <f>IFERROR(_xll.qlIndexFixing(Index3M,H558,TRUE,_xll.ohTrigger(RecalcTrigger,Trigger3M)),NA())</f>
        <v>1.8241871896415549E-2</v>
      </c>
      <c r="M558" s="52">
        <f>IFERROR(_xll.qlIndexFixing(ONIndex3M,I558,TRUE,_xll.ohTrigger(RecalcTrigger,Trigger3M)),NA())</f>
        <v>1.7670898372648125E-2</v>
      </c>
      <c r="N558" s="52">
        <f>IFERROR(_xll.qlIndexFixing(Index6M,$H558,TRUE,_xll.ohTrigger(RecalcTrigger,Trigger6M)),NA())</f>
        <v>1.9410111890981796E-2</v>
      </c>
      <c r="O558" s="52">
        <f>IFERROR(_xll.qlIndexFixing(ONIndex6M,I558,TRUE,_xll.ohTrigger(RecalcTrigger,Trigger6M)),NA())</f>
        <v>1.8234777171421968E-2</v>
      </c>
      <c r="P558" s="52">
        <f>IFERROR(_xll.qlIndexFixing(Index1Y,$H558,TRUE,_xll.ohTrigger(RecalcTrigger,Trigger1Y)),NA())</f>
        <v>2.180292295518663E-2</v>
      </c>
      <c r="Q558" s="52">
        <f>IFERROR(_xll.qlIndexFixing(ONIndex1Y,I558,TRUE,_xll.ohTrigger(RecalcTrigger,Trigger1Y)),NA())</f>
        <v>1.9178702574302875E-2</v>
      </c>
    </row>
    <row r="559" spans="2:17" x14ac:dyDescent="0.2">
      <c r="B559" s="46" t="s">
        <v>51</v>
      </c>
      <c r="D559" s="49">
        <f>_xll.qlCalendarAdvance(LocalCalendar,$D558,B559,"f",FALSE)</f>
        <v>43273</v>
      </c>
      <c r="E559" s="49">
        <f>_xll.qlInterestRateIndexValueDate(IndexON,D559)</f>
        <v>43273</v>
      </c>
      <c r="F559" s="52">
        <f>IFERROR(_xll.qlIndexFixing(IndexON,D559,TRUE,_xll.ohTrigger(RecalcTrigger,TriggerON)),NA())</f>
        <v>1.5752394375274648E-2</v>
      </c>
      <c r="H559" s="49">
        <f>_xll.qlCalendarAdvance(IborCalendar,$H558,B559,"f",FALSE)</f>
        <v>43270</v>
      </c>
      <c r="I559" s="49">
        <f>_xll.qlInterestRateIndexValueDate(Index1M,$H559)</f>
        <v>43272</v>
      </c>
      <c r="J559" s="52">
        <f>IFERROR(_xll.qlIndexFixing(Index1M,$H559,TRUE,_xll.ohTrigger(RecalcTrigger,Trigger1M)),NA())</f>
        <v>1.6760417564893049E-2</v>
      </c>
      <c r="K559" s="52">
        <f>IFERROR(_xll.qlIndexFixing(ONIndex1M,I559,TRUE,_xll.ohTrigger(RecalcTrigger,Trigger1M)),NA())</f>
        <v>1.6579058726113871E-2</v>
      </c>
      <c r="L559" s="52">
        <f>IFERROR(_xll.qlIndexFixing(Index3M,H559,TRUE,_xll.ohTrigger(RecalcTrigger,Trigger3M)),NA())</f>
        <v>1.8323541528801987E-2</v>
      </c>
      <c r="M559" s="52">
        <f>IFERROR(_xll.qlIndexFixing(ONIndex3M,I559,TRUE,_xll.ohTrigger(RecalcTrigger,Trigger3M)),NA())</f>
        <v>1.7752395486025918E-2</v>
      </c>
      <c r="N559" s="52">
        <f>IFERROR(_xll.qlIndexFixing(Index6M,$H559,TRUE,_xll.ohTrigger(RecalcTrigger,Trigger6M)),NA())</f>
        <v>1.9493100355621965E-2</v>
      </c>
      <c r="O559" s="52">
        <f>IFERROR(_xll.qlIndexFixing(ONIndex6M,I559,TRUE,_xll.ohTrigger(RecalcTrigger,Trigger6M)),NA())</f>
        <v>1.8316043078465682E-2</v>
      </c>
      <c r="P559" s="52">
        <f>IFERROR(_xll.qlIndexFixing(Index1Y,$H559,TRUE,_xll.ohTrigger(RecalcTrigger,Trigger1Y)),NA())</f>
        <v>2.189172796139886E-2</v>
      </c>
      <c r="Q559" s="52">
        <f>IFERROR(_xll.qlIndexFixing(ONIndex1Y,I559,TRUE,_xll.ohTrigger(RecalcTrigger,Trigger1Y)),NA())</f>
        <v>1.9255893078531372E-2</v>
      </c>
    </row>
    <row r="560" spans="2:17" x14ac:dyDescent="0.2">
      <c r="B560" s="46" t="s">
        <v>51</v>
      </c>
      <c r="D560" s="49">
        <f>_xll.qlCalendarAdvance(LocalCalendar,$D559,B560,"f",FALSE)</f>
        <v>43280</v>
      </c>
      <c r="E560" s="49">
        <f>_xll.qlInterestRateIndexValueDate(IndexON,D560)</f>
        <v>43280</v>
      </c>
      <c r="F560" s="52">
        <f>IFERROR(_xll.qlIndexFixing(IndexON,D560,TRUE,_xll.ohTrigger(RecalcTrigger,TriggerON)),NA())</f>
        <v>1.5821388566834571E-2</v>
      </c>
      <c r="H560" s="49">
        <f>_xll.qlCalendarAdvance(IborCalendar,$H559,B560,"f",FALSE)</f>
        <v>43277</v>
      </c>
      <c r="I560" s="49">
        <f>_xll.qlInterestRateIndexValueDate(Index1M,$H560)</f>
        <v>43279</v>
      </c>
      <c r="J560" s="52">
        <f>IFERROR(_xll.qlIndexFixing(Index1M,$H560,TRUE,_xll.ohTrigger(RecalcTrigger,Trigger1M)),NA())</f>
        <v>1.6836416619180339E-2</v>
      </c>
      <c r="K560" s="52">
        <f>IFERROR(_xll.qlIndexFixing(ONIndex1M,I560,TRUE,_xll.ohTrigger(RecalcTrigger,Trigger1M)),NA())</f>
        <v>1.6655965320566679E-2</v>
      </c>
      <c r="L560" s="52">
        <f>IFERROR(_xll.qlIndexFixing(Index3M,H560,TRUE,_xll.ohTrigger(RecalcTrigger,Trigger3M)),NA())</f>
        <v>1.8405119583991294E-2</v>
      </c>
      <c r="M560" s="52">
        <f>IFERROR(_xll.qlIndexFixing(ONIndex3M,I560,TRUE,_xll.ohTrigger(RecalcTrigger,Trigger3M)),NA())</f>
        <v>1.7833865291567719E-2</v>
      </c>
      <c r="N560" s="52">
        <f>IFERROR(_xll.qlIndexFixing(Index6M,$H560,TRUE,_xll.ohTrigger(RecalcTrigger,Trigger6M)),NA())</f>
        <v>1.9575864833931009E-2</v>
      </c>
      <c r="O560" s="52">
        <f>IFERROR(_xll.qlIndexFixing(ONIndex6M,I560,TRUE,_xll.ohTrigger(RecalcTrigger,Trigger6M)),NA())</f>
        <v>1.8397703187380543E-2</v>
      </c>
      <c r="P560" s="52">
        <f>IFERROR(_xll.qlIndexFixing(Index1Y,$H560,TRUE,_xll.ohTrigger(RecalcTrigger,Trigger1Y)),NA())</f>
        <v>2.1980251728215917E-2</v>
      </c>
      <c r="Q560" s="52">
        <f>IFERROR(_xll.qlIndexFixing(ONIndex1Y,I560,TRUE,_xll.ohTrigger(RecalcTrigger,Trigger1Y)),NA())</f>
        <v>1.9335545808942811E-2</v>
      </c>
    </row>
    <row r="561" spans="2:17" x14ac:dyDescent="0.2">
      <c r="B561" s="46" t="s">
        <v>51</v>
      </c>
      <c r="D561" s="49">
        <f>_xll.qlCalendarAdvance(LocalCalendar,$D560,B561,"f",FALSE)</f>
        <v>43287</v>
      </c>
      <c r="E561" s="49">
        <f>_xll.qlInterestRateIndexValueDate(IndexON,D561)</f>
        <v>43287</v>
      </c>
      <c r="F561" s="52">
        <f>IFERROR(_xll.qlIndexFixing(IndexON,D561,TRUE,_xll.ohTrigger(RecalcTrigger,TriggerON)),NA())</f>
        <v>1.5888654311462247E-2</v>
      </c>
      <c r="H561" s="49">
        <f>_xll.qlCalendarAdvance(IborCalendar,$H560,B561,"f",FALSE)</f>
        <v>43284</v>
      </c>
      <c r="I561" s="49">
        <f>_xll.qlInterestRateIndexValueDate(Index1M,$H561)</f>
        <v>43286</v>
      </c>
      <c r="J561" s="52">
        <f>IFERROR(_xll.qlIndexFixing(Index1M,$H561,TRUE,_xll.ohTrigger(RecalcTrigger,Trigger1M)),NA())</f>
        <v>1.6911956068565992E-2</v>
      </c>
      <c r="K561" s="52">
        <f>IFERROR(_xll.qlIndexFixing(ONIndex1M,I561,TRUE,_xll.ohTrigger(RecalcTrigger,Trigger1M)),NA())</f>
        <v>1.6732412483246861E-2</v>
      </c>
      <c r="L561" s="52">
        <f>IFERROR(_xll.qlIndexFixing(Index3M,H561,TRUE,_xll.ohTrigger(RecalcTrigger,Trigger3M)),NA())</f>
        <v>1.8486564169619111E-2</v>
      </c>
      <c r="M561" s="52">
        <f>IFERROR(_xll.qlIndexFixing(ONIndex3M,I561,TRUE,_xll.ohTrigger(RecalcTrigger,Trigger3M)),NA())</f>
        <v>1.7915307789353463E-2</v>
      </c>
      <c r="N561" s="52">
        <f>IFERROR(_xll.qlIndexFixing(Index6M,$H561,TRUE,_xll.ohTrigger(RecalcTrigger,Trigger6M)),NA())</f>
        <v>1.9677238423234367E-2</v>
      </c>
      <c r="O561" s="52">
        <f>IFERROR(_xll.qlIndexFixing(ONIndex6M,I561,TRUE,_xll.ohTrigger(RecalcTrigger,Trigger6M)),NA())</f>
        <v>1.8479757498486293E-2</v>
      </c>
      <c r="P561" s="52">
        <f>IFERROR(_xll.qlIndexFixing(Index1Y,$H561,TRUE,_xll.ohTrigger(RecalcTrigger,Trigger1Y)),NA())</f>
        <v>2.2068425011953486E-2</v>
      </c>
      <c r="Q561" s="52">
        <f>IFERROR(_xll.qlIndexFixing(ONIndex1Y,I561,TRUE,_xll.ohTrigger(RecalcTrigger,Trigger1Y)),NA())</f>
        <v>1.941766076721585E-2</v>
      </c>
    </row>
    <row r="562" spans="2:17" x14ac:dyDescent="0.2">
      <c r="B562" s="46" t="s">
        <v>51</v>
      </c>
      <c r="D562" s="49">
        <f>_xll.qlCalendarAdvance(LocalCalendar,$D561,B562,"f",FALSE)</f>
        <v>43294</v>
      </c>
      <c r="E562" s="49">
        <f>_xll.qlInterestRateIndexValueDate(IndexON,D562)</f>
        <v>43294</v>
      </c>
      <c r="F562" s="52">
        <f>IFERROR(_xll.qlIndexFixing(IndexON,D562,TRUE,_xll.ohTrigger(RecalcTrigger,TriggerON)),NA())</f>
        <v>1.5954191606200041E-2</v>
      </c>
      <c r="H562" s="49">
        <f>_xll.qlCalendarAdvance(IborCalendar,$H561,B562,"f",FALSE)</f>
        <v>43291</v>
      </c>
      <c r="I562" s="49">
        <f>_xll.qlInterestRateIndexValueDate(Index1M,$H562)</f>
        <v>43293</v>
      </c>
      <c r="J562" s="52">
        <f>IFERROR(_xll.qlIndexFixing(Index1M,$H562,TRUE,_xll.ohTrigger(RecalcTrigger,Trigger1M)),NA())</f>
        <v>1.6987035903797409E-2</v>
      </c>
      <c r="K562" s="52">
        <f>IFERROR(_xll.qlIndexFixing(ONIndex1M,I562,TRUE,_xll.ohTrigger(RecalcTrigger,Trigger1M)),NA())</f>
        <v>1.6808400213754737E-2</v>
      </c>
      <c r="L562" s="52">
        <f>IFERROR(_xll.qlIndexFixing(Index3M,H562,TRUE,_xll.ohTrigger(RecalcTrigger,Trigger3M)),NA())</f>
        <v>1.8567833389861239E-2</v>
      </c>
      <c r="M562" s="52">
        <f>IFERROR(_xll.qlIndexFixing(ONIndex3M,I562,TRUE,_xll.ohTrigger(RecalcTrigger,Trigger3M)),NA())</f>
        <v>1.7996722979303215E-2</v>
      </c>
      <c r="N562" s="52">
        <f>IFERROR(_xll.qlIndexFixing(Index6M,$H562,TRUE,_xll.ohTrigger(RecalcTrigger,Trigger6M)),NA())</f>
        <v>1.9759313495614106E-2</v>
      </c>
      <c r="O562" s="52">
        <f>IFERROR(_xll.qlIndexFixing(ONIndex6M,I562,TRUE,_xll.ohTrigger(RecalcTrigger,Trigger6M)),NA())</f>
        <v>1.8562206012022742E-2</v>
      </c>
      <c r="P562" s="52">
        <f>IFERROR(_xll.qlIndexFixing(Index1Y,$H562,TRUE,_xll.ohTrigger(RecalcTrigger,Trigger1Y)),NA())</f>
        <v>2.2156178545057022E-2</v>
      </c>
      <c r="Q562" s="52">
        <f>IFERROR(_xll.qlIndexFixing(ONIndex1Y,I562,TRUE,_xll.ohTrigger(RecalcTrigger,Trigger1Y)),NA())</f>
        <v>1.9502237955109081E-2</v>
      </c>
    </row>
    <row r="563" spans="2:17" x14ac:dyDescent="0.2">
      <c r="B563" s="46" t="s">
        <v>51</v>
      </c>
      <c r="D563" s="49">
        <f>_xll.qlCalendarAdvance(LocalCalendar,$D562,B563,"f",FALSE)</f>
        <v>43301</v>
      </c>
      <c r="E563" s="49">
        <f>_xll.qlInterestRateIndexValueDate(IndexON,D563)</f>
        <v>43301</v>
      </c>
      <c r="F563" s="52">
        <f>IFERROR(_xll.qlIndexFixing(IndexON,D563,TRUE,_xll.ohTrigger(RecalcTrigger,TriggerON)),NA())</f>
        <v>1.6018000448276837E-2</v>
      </c>
      <c r="H563" s="49">
        <f>_xll.qlCalendarAdvance(IborCalendar,$H562,B563,"f",FALSE)</f>
        <v>43298</v>
      </c>
      <c r="I563" s="49">
        <f>_xll.qlInterestRateIndexValueDate(Index1M,$H563)</f>
        <v>43300</v>
      </c>
      <c r="J563" s="52">
        <f>IFERROR(_xll.qlIndexFixing(Index1M,$H563,TRUE,_xll.ohTrigger(RecalcTrigger,Trigger1M)),NA())</f>
        <v>1.7061656115679447E-2</v>
      </c>
      <c r="K563" s="52">
        <f>IFERROR(_xll.qlIndexFixing(ONIndex1M,I563,TRUE,_xll.ohTrigger(RecalcTrigger,Trigger1M)),NA())</f>
        <v>1.6883928511930435E-2</v>
      </c>
      <c r="L563" s="52">
        <f>IFERROR(_xll.qlIndexFixing(Index3M,H563,TRUE,_xll.ohTrigger(RecalcTrigger,Trigger3M)),NA())</f>
        <v>1.8648885345448403E-2</v>
      </c>
      <c r="M563" s="52">
        <f>IFERROR(_xll.qlIndexFixing(ONIndex3M,I563,TRUE,_xll.ohTrigger(RecalcTrigger,Trigger3M)),NA())</f>
        <v>1.8078110861416974E-2</v>
      </c>
      <c r="N563" s="52">
        <f>IFERROR(_xll.qlIndexFixing(Index6M,$H563,TRUE,_xll.ohTrigger(RecalcTrigger,Trigger6M)),NA())</f>
        <v>1.9847236549432355E-2</v>
      </c>
      <c r="O563" s="52">
        <f>IFERROR(_xll.qlIndexFixing(ONIndex6M,I563,TRUE,_xll.ohTrigger(RecalcTrigger,Trigger6M)),NA())</f>
        <v>1.864504872814976E-2</v>
      </c>
      <c r="P563" s="52">
        <f>IFERROR(_xll.qlIndexFixing(Index1Y,$H563,TRUE,_xll.ohTrigger(RecalcTrigger,Trigger1Y)),NA())</f>
        <v>2.2243443036365447E-2</v>
      </c>
      <c r="Q563" s="52">
        <f>IFERROR(_xll.qlIndexFixing(ONIndex1Y,I563,TRUE,_xll.ohTrigger(RecalcTrigger,Trigger1Y)),NA())</f>
        <v>1.9589277374221226E-2</v>
      </c>
    </row>
    <row r="564" spans="2:17" x14ac:dyDescent="0.2">
      <c r="B564" s="46" t="s">
        <v>51</v>
      </c>
      <c r="D564" s="49">
        <f>_xll.qlCalendarAdvance(LocalCalendar,$D563,B564,"f",FALSE)</f>
        <v>43308</v>
      </c>
      <c r="E564" s="49">
        <f>_xll.qlInterestRateIndexValueDate(IndexON,D564)</f>
        <v>43308</v>
      </c>
      <c r="F564" s="52">
        <f>IFERROR(_xll.qlIndexFixing(IndexON,D564,TRUE,_xll.ohTrigger(RecalcTrigger,TriggerON)),NA())</f>
        <v>1.6080080834894872E-2</v>
      </c>
      <c r="H564" s="49">
        <f>_xll.qlCalendarAdvance(IborCalendar,$H563,B564,"f",FALSE)</f>
        <v>43305</v>
      </c>
      <c r="I564" s="49">
        <f>_xll.qlInterestRateIndexValueDate(Index1M,$H564)</f>
        <v>43307</v>
      </c>
      <c r="J564" s="52">
        <f>IFERROR(_xll.qlIndexFixing(Index1M,$H564,TRUE,_xll.ohTrigger(RecalcTrigger,Trigger1M)),NA())</f>
        <v>1.7141478736493392E-2</v>
      </c>
      <c r="K564" s="52">
        <f>IFERROR(_xll.qlIndexFixing(ONIndex1M,I564,TRUE,_xll.ohTrigger(RecalcTrigger,Trigger1M)),NA())</f>
        <v>1.695899737745421E-2</v>
      </c>
      <c r="L564" s="52">
        <f>IFERROR(_xll.qlIndexFixing(Index3M,H564,TRUE,_xll.ohTrigger(RecalcTrigger,Trigger3M)),NA())</f>
        <v>1.8729678133693195E-2</v>
      </c>
      <c r="M564" s="52">
        <f>IFERROR(_xll.qlIndexFixing(ONIndex3M,I564,TRUE,_xll.ohTrigger(RecalcTrigger,Trigger3M)),NA())</f>
        <v>1.8159471435694741E-2</v>
      </c>
      <c r="N564" s="52">
        <f>IFERROR(_xll.qlIndexFixing(Index6M,$H564,TRUE,_xll.ohTrigger(RecalcTrigger,Trigger6M)),NA())</f>
        <v>1.9922344831234493E-2</v>
      </c>
      <c r="O564" s="52">
        <f>IFERROR(_xll.qlIndexFixing(ONIndex6M,I564,TRUE,_xll.ohTrigger(RecalcTrigger,Trigger6M)),NA())</f>
        <v>1.8728285647267029E-2</v>
      </c>
      <c r="P564" s="52">
        <f>IFERROR(_xll.qlIndexFixing(Index1Y,$H564,TRUE,_xll.ohTrigger(RecalcTrigger,Trigger1Y)),NA())</f>
        <v>2.2330149171422991E-2</v>
      </c>
      <c r="Q564" s="52">
        <f>IFERROR(_xll.qlIndexFixing(ONIndex1Y,I564,TRUE,_xll.ohTrigger(RecalcTrigger,Trigger1Y)),NA())</f>
        <v>1.967877902647075E-2</v>
      </c>
    </row>
    <row r="565" spans="2:17" x14ac:dyDescent="0.2">
      <c r="B565" s="46" t="s">
        <v>51</v>
      </c>
      <c r="D565" s="49">
        <f>_xll.qlCalendarAdvance(LocalCalendar,$D564,B565,"f",FALSE)</f>
        <v>43315</v>
      </c>
      <c r="E565" s="49">
        <f>_xll.qlInterestRateIndexValueDate(IndexON,D565)</f>
        <v>43315</v>
      </c>
      <c r="F565" s="52">
        <f>IFERROR(_xll.qlIndexFixing(IndexON,D565,TRUE,_xll.ohTrigger(RecalcTrigger,TriggerON)),NA())</f>
        <v>1.6140432763389612E-2</v>
      </c>
      <c r="H565" s="49">
        <f>_xll.qlCalendarAdvance(IborCalendar,$H564,B565,"f",FALSE)</f>
        <v>43312</v>
      </c>
      <c r="I565" s="49">
        <f>_xll.qlInterestRateIndexValueDate(Index1M,$H565)</f>
        <v>43314</v>
      </c>
      <c r="J565" s="52">
        <f>IFERROR(_xll.qlIndexFixing(Index1M,$H565,TRUE,_xll.ohTrigger(RecalcTrigger,Trigger1M)),NA())</f>
        <v>1.721515035484587E-2</v>
      </c>
      <c r="K565" s="52">
        <f>IFERROR(_xll.qlIndexFixing(ONIndex1M,I565,TRUE,_xll.ohTrigger(RecalcTrigger,Trigger1M)),NA())</f>
        <v>1.7033606809926383E-2</v>
      </c>
      <c r="L565" s="52">
        <f>IFERROR(_xll.qlIndexFixing(Index3M,H565,TRUE,_xll.ohTrigger(RecalcTrigger,Trigger3M)),NA())</f>
        <v>1.8810169848506586E-2</v>
      </c>
      <c r="M565" s="52">
        <f>IFERROR(_xll.qlIndexFixing(ONIndex3M,I565,TRUE,_xll.ohTrigger(RecalcTrigger,Trigger3M)),NA())</f>
        <v>1.8240804702056579E-2</v>
      </c>
      <c r="N565" s="52">
        <f>IFERROR(_xll.qlIndexFixing(Index6M,$H565,TRUE,_xll.ohTrigger(RecalcTrigger,Trigger6M)),NA())</f>
        <v>2.0003216495049176E-2</v>
      </c>
      <c r="O565" s="52">
        <f>IFERROR(_xll.qlIndexFixing(ONIndex6M,I565,TRUE,_xll.ohTrigger(RecalcTrigger,Trigger6M)),NA())</f>
        <v>1.8811916769614356E-2</v>
      </c>
      <c r="P565" s="52">
        <f>IFERROR(_xll.qlIndexFixing(Index1Y,$H565,TRUE,_xll.ohTrigger(RecalcTrigger,Trigger1Y)),NA())</f>
        <v>2.2416227612840345E-2</v>
      </c>
      <c r="Q565" s="52">
        <f>IFERROR(_xll.qlIndexFixing(ONIndex1Y,I565,TRUE,_xll.ohTrigger(RecalcTrigger,Trigger1Y)),NA())</f>
        <v>1.9770742913616246E-2</v>
      </c>
    </row>
    <row r="566" spans="2:17" x14ac:dyDescent="0.2">
      <c r="B566" s="46" t="s">
        <v>51</v>
      </c>
      <c r="D566" s="49">
        <f>_xll.qlCalendarAdvance(LocalCalendar,$D565,B566,"f",FALSE)</f>
        <v>43322</v>
      </c>
      <c r="E566" s="49">
        <f>_xll.qlInterestRateIndexValueDate(IndexON,D566)</f>
        <v>43322</v>
      </c>
      <c r="F566" s="52">
        <f>IFERROR(_xll.qlIndexFixing(IndexON,D566,TRUE,_xll.ohTrigger(RecalcTrigger,TriggerON)),NA())</f>
        <v>1.6199056231149811E-2</v>
      </c>
      <c r="H566" s="49">
        <f>_xll.qlCalendarAdvance(IborCalendar,$H565,B566,"f",FALSE)</f>
        <v>43319</v>
      </c>
      <c r="I566" s="49">
        <f>_xll.qlInterestRateIndexValueDate(Index1M,$H566)</f>
        <v>43321</v>
      </c>
      <c r="J566" s="52">
        <f>IFERROR(_xll.qlIndexFixing(Index1M,$H566,TRUE,_xll.ohTrigger(RecalcTrigger,Trigger1M)),NA())</f>
        <v>1.7282758920129648E-2</v>
      </c>
      <c r="K566" s="52">
        <f>IFERROR(_xll.qlIndexFixing(ONIndex1M,I566,TRUE,_xll.ohTrigger(RecalcTrigger,Trigger1M)),NA())</f>
        <v>1.710775680918708E-2</v>
      </c>
      <c r="L566" s="52">
        <f>IFERROR(_xll.qlIndexFixing(Index3M,H566,TRUE,_xll.ohTrigger(RecalcTrigger,Trigger3M)),NA())</f>
        <v>1.8890318580435276E-2</v>
      </c>
      <c r="M566" s="52">
        <f>IFERROR(_xll.qlIndexFixing(ONIndex3M,I566,TRUE,_xll.ohTrigger(RecalcTrigger,Trigger3M)),NA())</f>
        <v>1.8322110660582425E-2</v>
      </c>
      <c r="N566" s="52">
        <f>IFERROR(_xll.qlIndexFixing(Index6M,$H566,TRUE,_xll.ohTrigger(RecalcTrigger,Trigger6M)),NA())</f>
        <v>2.0083602412009939E-2</v>
      </c>
      <c r="O566" s="52">
        <f>IFERROR(_xll.qlIndexFixing(ONIndex6M,I566,TRUE,_xll.ohTrigger(RecalcTrigger,Trigger6M)),NA())</f>
        <v>1.8895942095511487E-2</v>
      </c>
      <c r="P566" s="52">
        <f>IFERROR(_xll.qlIndexFixing(Index1Y,$H566,TRUE,_xll.ohTrigger(RecalcTrigger,Trigger1Y)),NA())</f>
        <v>2.2501609000699814E-2</v>
      </c>
      <c r="Q566" s="52">
        <f>IFERROR(_xll.qlIndexFixing(ONIndex1Y,I566,TRUE,_xll.ohTrigger(RecalcTrigger,Trigger1Y)),NA())</f>
        <v>1.9865169037496244E-2</v>
      </c>
    </row>
    <row r="567" spans="2:17" x14ac:dyDescent="0.2">
      <c r="B567" s="46" t="s">
        <v>51</v>
      </c>
      <c r="D567" s="49">
        <f>_xll.qlCalendarAdvance(LocalCalendar,$D566,B567,"f",FALSE)</f>
        <v>43329</v>
      </c>
      <c r="E567" s="49">
        <f>_xll.qlInterestRateIndexValueDate(IndexON,D567)</f>
        <v>43329</v>
      </c>
      <c r="F567" s="52">
        <f>IFERROR(_xll.qlIndexFixing(IndexON,D567,TRUE,_xll.ohTrigger(RecalcTrigger,TriggerON)),NA())</f>
        <v>1.6255951235644162E-2</v>
      </c>
      <c r="H567" s="49">
        <f>_xll.qlCalendarAdvance(IborCalendar,$H566,B567,"f",FALSE)</f>
        <v>43326</v>
      </c>
      <c r="I567" s="49">
        <f>_xll.qlInterestRateIndexValueDate(Index1M,$H567)</f>
        <v>43328</v>
      </c>
      <c r="J567" s="52">
        <f>IFERROR(_xll.qlIndexFixing(Index1M,$H567,TRUE,_xll.ohTrigger(RecalcTrigger,Trigger1M)),NA())</f>
        <v>1.7355545608880862E-2</v>
      </c>
      <c r="K567" s="52">
        <f>IFERROR(_xll.qlIndexFixing(ONIndex1M,I567,TRUE,_xll.ohTrigger(RecalcTrigger,Trigger1M)),NA())</f>
        <v>1.7181447374916559E-2</v>
      </c>
      <c r="L567" s="52">
        <f>IFERROR(_xll.qlIndexFixing(Index3M,H567,TRUE,_xll.ohTrigger(RecalcTrigger,Trigger3M)),NA())</f>
        <v>1.8970082416693845E-2</v>
      </c>
      <c r="M567" s="52">
        <f>IFERROR(_xll.qlIndexFixing(ONIndex3M,I567,TRUE,_xll.ohTrigger(RecalcTrigger,Trigger3M)),NA())</f>
        <v>1.8403389311192342E-2</v>
      </c>
      <c r="N567" s="52">
        <f>IFERROR(_xll.qlIndexFixing(Index6M,$H567,TRUE,_xll.ohTrigger(RecalcTrigger,Trigger6M)),NA())</f>
        <v>2.0169493455452842E-2</v>
      </c>
      <c r="O567" s="52">
        <f>IFERROR(_xll.qlIndexFixing(ONIndex6M,I567,TRUE,_xll.ohTrigger(RecalcTrigger,Trigger6M)),NA())</f>
        <v>1.8980361625198228E-2</v>
      </c>
      <c r="P567" s="52">
        <f>IFERROR(_xll.qlIndexFixing(Index1Y,$H567,TRUE,_xll.ohTrigger(RecalcTrigger,Trigger1Y)),NA())</f>
        <v>2.2586223953010829E-2</v>
      </c>
      <c r="Q567" s="52">
        <f>IFERROR(_xll.qlIndexFixing(ONIndex1Y,I567,TRUE,_xll.ohTrigger(RecalcTrigger,Trigger1Y)),NA())</f>
        <v>1.9962057400109146E-2</v>
      </c>
    </row>
    <row r="568" spans="2:17" x14ac:dyDescent="0.2">
      <c r="B568" s="46" t="s">
        <v>51</v>
      </c>
      <c r="D568" s="49">
        <f>_xll.qlCalendarAdvance(LocalCalendar,$D567,B568,"f",FALSE)</f>
        <v>43336</v>
      </c>
      <c r="E568" s="49">
        <f>_xll.qlInterestRateIndexValueDate(IndexON,D568)</f>
        <v>43336</v>
      </c>
      <c r="F568" s="52">
        <f>IFERROR(_xll.qlIndexFixing(IndexON,D568,TRUE,_xll.ohTrigger(RecalcTrigger,TriggerON)),NA())</f>
        <v>1.6311117774421291E-2</v>
      </c>
      <c r="H568" s="49">
        <f>_xll.qlCalendarAdvance(IborCalendar,$H567,B568,"f",FALSE)</f>
        <v>43333</v>
      </c>
      <c r="I568" s="49">
        <f>_xll.qlInterestRateIndexValueDate(Index1M,$H568)</f>
        <v>43335</v>
      </c>
      <c r="J568" s="52">
        <f>IFERROR(_xll.qlIndexFixing(Index1M,$H568,TRUE,_xll.ohTrigger(RecalcTrigger,Trigger1M)),NA())</f>
        <v>1.7427902995945377E-2</v>
      </c>
      <c r="K568" s="52">
        <f>IFERROR(_xll.qlIndexFixing(ONIndex1M,I568,TRUE,_xll.ohTrigger(RecalcTrigger,Trigger1M)),NA())</f>
        <v>1.7254678506795074E-2</v>
      </c>
      <c r="L568" s="52">
        <f>IFERROR(_xll.qlIndexFixing(Index3M,H568,TRUE,_xll.ohTrigger(RecalcTrigger,Trigger3M)),NA())</f>
        <v>1.9049419441199519E-2</v>
      </c>
      <c r="M568" s="52">
        <f>IFERROR(_xll.qlIndexFixing(ONIndex3M,I568,TRUE,_xll.ohTrigger(RecalcTrigger,Trigger3M)),NA())</f>
        <v>1.8484640653886331E-2</v>
      </c>
      <c r="N568" s="52">
        <f>IFERROR(_xll.qlIndexFixing(Index6M,$H568,TRUE,_xll.ohTrigger(RecalcTrigger,Trigger6M)),NA())</f>
        <v>2.024274773318031E-2</v>
      </c>
      <c r="O568" s="52">
        <f>IFERROR(_xll.qlIndexFixing(ONIndex6M,I568,TRUE,_xll.ohTrigger(RecalcTrigger,Trigger6M)),NA())</f>
        <v>1.9065175358834452E-2</v>
      </c>
      <c r="P568" s="52">
        <f>IFERROR(_xll.qlIndexFixing(Index1Y,$H568,TRUE,_xll.ohTrigger(RecalcTrigger,Trigger1Y)),NA())</f>
        <v>2.267000306621433E-2</v>
      </c>
      <c r="Q568" s="52">
        <f>IFERROR(_xll.qlIndexFixing(ONIndex1Y,I568,TRUE,_xll.ohTrigger(RecalcTrigger,Trigger1Y)),NA())</f>
        <v>2.0061408003453352E-2</v>
      </c>
    </row>
    <row r="569" spans="2:17" x14ac:dyDescent="0.2">
      <c r="B569" s="46" t="s">
        <v>51</v>
      </c>
      <c r="D569" s="49">
        <f>_xll.qlCalendarAdvance(LocalCalendar,$D568,B569,"f",FALSE)</f>
        <v>43343</v>
      </c>
      <c r="E569" s="49">
        <f>_xll.qlInterestRateIndexValueDate(IndexON,D569)</f>
        <v>43343</v>
      </c>
      <c r="F569" s="52">
        <f>IFERROR(_xll.qlIndexFixing(IndexON,D569,TRUE,_xll.ohTrigger(RecalcTrigger,TriggerON)),NA())</f>
        <v>1.6368668522475094E-2</v>
      </c>
      <c r="H569" s="49">
        <f>_xll.qlCalendarAdvance(IborCalendar,$H568,B569,"f",FALSE)</f>
        <v>43340</v>
      </c>
      <c r="I569" s="49">
        <f>_xll.qlInterestRateIndexValueDate(Index1M,$H569)</f>
        <v>43342</v>
      </c>
      <c r="J569" s="52">
        <f>IFERROR(_xll.qlIndexFixing(Index1M,$H569,TRUE,_xll.ohTrigger(RecalcTrigger,Trigger1M)),NA())</f>
        <v>1.7483257920575371E-2</v>
      </c>
      <c r="K569" s="52">
        <f>IFERROR(_xll.qlIndexFixing(ONIndex1M,I569,TRUE,_xll.ohTrigger(RecalcTrigger,Trigger1M)),NA())</f>
        <v>1.7327450204502881E-2</v>
      </c>
      <c r="L569" s="52">
        <f>IFERROR(_xll.qlIndexFixing(Index3M,H569,TRUE,_xll.ohTrigger(RecalcTrigger,Trigger3M)),NA())</f>
        <v>1.912828773462168E-2</v>
      </c>
      <c r="M569" s="52">
        <f>IFERROR(_xll.qlIndexFixing(ONIndex3M,I569,TRUE,_xll.ohTrigger(RecalcTrigger,Trigger3M)),NA())</f>
        <v>1.8565864688584455E-2</v>
      </c>
      <c r="N569" s="52">
        <f>IFERROR(_xll.qlIndexFixing(Index6M,$H569,TRUE,_xll.ohTrigger(RecalcTrigger,Trigger6M)),NA())</f>
        <v>2.02976175291705E-2</v>
      </c>
      <c r="O569" s="52">
        <f>IFERROR(_xll.qlIndexFixing(ONIndex6M,I569,TRUE,_xll.ohTrigger(RecalcTrigger,Trigger6M)),NA())</f>
        <v>1.9150383296899776E-2</v>
      </c>
      <c r="P569" s="52">
        <f>IFERROR(_xll.qlIndexFixing(Index1Y,$H569,TRUE,_xll.ohTrigger(RecalcTrigger,Trigger1Y)),NA())</f>
        <v>2.2752876915729817E-2</v>
      </c>
      <c r="Q569" s="52">
        <f>IFERROR(_xll.qlIndexFixing(ONIndex1Y,I569,TRUE,_xll.ohTrigger(RecalcTrigger,Trigger1Y)),NA())</f>
        <v>2.01632208496072E-2</v>
      </c>
    </row>
    <row r="570" spans="2:17" x14ac:dyDescent="0.2">
      <c r="B570" s="46" t="s">
        <v>51</v>
      </c>
      <c r="D570" s="49">
        <f>_xll.qlCalendarAdvance(LocalCalendar,$D569,B570,"f",FALSE)</f>
        <v>43350</v>
      </c>
      <c r="E570" s="49">
        <f>_xll.qlInterestRateIndexValueDate(IndexON,D570)</f>
        <v>43350</v>
      </c>
      <c r="F570" s="52">
        <f>IFERROR(_xll.qlIndexFixing(IndexON,D570,TRUE,_xll.ohTrigger(RecalcTrigger,TriggerON)),NA())</f>
        <v>1.6416265445338141E-2</v>
      </c>
      <c r="H570" s="49">
        <f>_xll.qlCalendarAdvance(IborCalendar,$H569,B570,"f",FALSE)</f>
        <v>43347</v>
      </c>
      <c r="I570" s="49">
        <f>_xll.qlInterestRateIndexValueDate(Index1M,$H570)</f>
        <v>43349</v>
      </c>
      <c r="J570" s="52">
        <f>IFERROR(_xll.qlIndexFixing(Index1M,$H570,TRUE,_xll.ohTrigger(RecalcTrigger,Trigger1M)),NA())</f>
        <v>1.7576962376151656E-2</v>
      </c>
      <c r="K570" s="52">
        <f>IFERROR(_xll.qlIndexFixing(ONIndex1M,I570,TRUE,_xll.ohTrigger(RecalcTrigger,Trigger1M)),NA())</f>
        <v>1.7399762467880109E-2</v>
      </c>
      <c r="L570" s="52">
        <f>IFERROR(_xll.qlIndexFixing(Index3M,H570,TRUE,_xll.ohTrigger(RecalcTrigger,Trigger3M)),NA())</f>
        <v>1.9200644428523022E-2</v>
      </c>
      <c r="M570" s="52">
        <f>IFERROR(_xll.qlIndexFixing(ONIndex3M,I570,TRUE,_xll.ohTrigger(RecalcTrigger,Trigger3M)),NA())</f>
        <v>1.864706141536665E-2</v>
      </c>
      <c r="N570" s="52">
        <f>IFERROR(_xll.qlIndexFixing(Index6M,$H570,TRUE,_xll.ohTrigger(RecalcTrigger,Trigger6M)),NA())</f>
        <v>2.0369910286288675E-2</v>
      </c>
      <c r="O570" s="52">
        <f>IFERROR(_xll.qlIndexFixing(ONIndex6M,I570,TRUE,_xll.ohTrigger(RecalcTrigger,Trigger6M)),NA())</f>
        <v>1.9235985439634007E-2</v>
      </c>
      <c r="P570" s="52">
        <f>IFERROR(_xll.qlIndexFixing(Index1Y,$H570,TRUE,_xll.ohTrigger(RecalcTrigger,Trigger1Y)),NA())</f>
        <v>2.2834776056556969E-2</v>
      </c>
      <c r="Q570" s="52">
        <f>IFERROR(_xll.qlIndexFixing(ONIndex1Y,I570,TRUE,_xll.ohTrigger(RecalcTrigger,Trigger1Y)),NA())</f>
        <v>2.0267495940489155E-2</v>
      </c>
    </row>
    <row r="571" spans="2:17" x14ac:dyDescent="0.2">
      <c r="B571" s="46" t="s">
        <v>51</v>
      </c>
      <c r="D571" s="49">
        <f>_xll.qlCalendarAdvance(LocalCalendar,$D570,B571,"f",FALSE)</f>
        <v>43357</v>
      </c>
      <c r="E571" s="49">
        <f>_xll.qlInterestRateIndexValueDate(IndexON,D571)</f>
        <v>43357</v>
      </c>
      <c r="F571" s="52">
        <f>IFERROR(_xll.qlIndexFixing(IndexON,D571,TRUE,_xll.ohTrigger(RecalcTrigger,TriggerON)),NA())</f>
        <v>1.646695946003085E-2</v>
      </c>
      <c r="H571" s="49">
        <f>_xll.qlCalendarAdvance(IborCalendar,$H570,B571,"f",FALSE)</f>
        <v>43354</v>
      </c>
      <c r="I571" s="49">
        <f>_xll.qlInterestRateIndexValueDate(Index1M,$H571)</f>
        <v>43356</v>
      </c>
      <c r="J571" s="52">
        <f>IFERROR(_xll.qlIndexFixing(Index1M,$H571,TRUE,_xll.ohTrigger(RecalcTrigger,Trigger1M)),NA())</f>
        <v>1.7642702539122646E-2</v>
      </c>
      <c r="K571" s="52">
        <f>IFERROR(_xll.qlIndexFixing(ONIndex1M,I571,TRUE,_xll.ohTrigger(RecalcTrigger,Trigger1M)),NA())</f>
        <v>1.7471632740893028E-2</v>
      </c>
      <c r="L571" s="52">
        <f>IFERROR(_xll.qlIndexFixing(Index3M,H571,TRUE,_xll.ohTrigger(RecalcTrigger,Trigger3M)),NA())</f>
        <v>1.9278487056967247E-2</v>
      </c>
      <c r="M571" s="52">
        <f>IFERROR(_xll.qlIndexFixing(ONIndex3M,I571,TRUE,_xll.ohTrigger(RecalcTrigger,Trigger3M)),NA())</f>
        <v>1.8728161874514981E-2</v>
      </c>
      <c r="N571" s="52">
        <f>IFERROR(_xll.qlIndexFixing(Index6M,$H571,TRUE,_xll.ohTrigger(RecalcTrigger,Trigger6M)),NA())</f>
        <v>2.044746898526744E-2</v>
      </c>
      <c r="O571" s="52">
        <f>IFERROR(_xll.qlIndexFixing(ONIndex6M,I571,TRUE,_xll.ohTrigger(RecalcTrigger,Trigger6M)),NA())</f>
        <v>1.9321841930670658E-2</v>
      </c>
      <c r="P571" s="52">
        <f>IFERROR(_xll.qlIndexFixing(Index1Y,$H571,TRUE,_xll.ohTrigger(RecalcTrigger,Trigger1Y)),NA())</f>
        <v>2.2915632228228917E-2</v>
      </c>
      <c r="Q571" s="52">
        <f>IFERROR(_xll.qlIndexFixing(ONIndex1Y,I571,TRUE,_xll.ohTrigger(RecalcTrigger,Trigger1Y)),NA())</f>
        <v>2.0373789291490141E-2</v>
      </c>
    </row>
    <row r="572" spans="2:17" x14ac:dyDescent="0.2">
      <c r="B572" s="46" t="s">
        <v>51</v>
      </c>
      <c r="D572" s="49">
        <f>_xll.qlCalendarAdvance(LocalCalendar,$D571,B572,"f",FALSE)</f>
        <v>43364</v>
      </c>
      <c r="E572" s="49">
        <f>_xll.qlInterestRateIndexValueDate(IndexON,D572)</f>
        <v>43364</v>
      </c>
      <c r="F572" s="52">
        <f>IFERROR(_xll.qlIndexFixing(IndexON,D572,TRUE,_xll.ohTrigger(RecalcTrigger,TriggerON)),NA())</f>
        <v>1.6518109655416779E-2</v>
      </c>
      <c r="H572" s="49">
        <f>_xll.qlCalendarAdvance(IborCalendar,$H571,B572,"f",FALSE)</f>
        <v>43361</v>
      </c>
      <c r="I572" s="49">
        <f>_xll.qlInterestRateIndexValueDate(Index1M,$H572)</f>
        <v>43363</v>
      </c>
      <c r="J572" s="52">
        <f>IFERROR(_xll.qlIndexFixing(Index1M,$H572,TRUE,_xll.ohTrigger(RecalcTrigger,Trigger1M)),NA())</f>
        <v>1.7713631956592091E-2</v>
      </c>
      <c r="K572" s="52">
        <f>IFERROR(_xll.qlIndexFixing(ONIndex1M,I572,TRUE,_xll.ohTrigger(RecalcTrigger,Trigger1M)),NA())</f>
        <v>1.7543164746012252E-2</v>
      </c>
      <c r="L572" s="52">
        <f>IFERROR(_xll.qlIndexFixing(Index3M,H572,TRUE,_xll.ohTrigger(RecalcTrigger,Trigger3M)),NA())</f>
        <v>1.9355754466472613E-2</v>
      </c>
      <c r="M572" s="52">
        <f>IFERROR(_xll.qlIndexFixing(ONIndex3M,I572,TRUE,_xll.ohTrigger(RecalcTrigger,Trigger3M)),NA())</f>
        <v>1.8808756035699759E-2</v>
      </c>
      <c r="N572" s="52">
        <f>IFERROR(_xll.qlIndexFixing(Index6M,$H572,TRUE,_xll.ohTrigger(RecalcTrigger,Trigger6M)),NA())</f>
        <v>2.0524307559713826E-2</v>
      </c>
      <c r="O572" s="52">
        <f>IFERROR(_xll.qlIndexFixing(ONIndex6M,I572,TRUE,_xll.ohTrigger(RecalcTrigger,Trigger6M)),NA())</f>
        <v>1.9407121191283849E-2</v>
      </c>
      <c r="P572" s="52">
        <f>IFERROR(_xll.qlIndexFixing(Index1Y,$H572,TRUE,_xll.ohTrigger(RecalcTrigger,Trigger1Y)),NA())</f>
        <v>2.2995416941553722E-2</v>
      </c>
      <c r="Q572" s="52">
        <f>IFERROR(_xll.qlIndexFixing(ONIndex1Y,I572,TRUE,_xll.ohTrigger(RecalcTrigger,Trigger1Y)),NA())</f>
        <v>2.0479460980729058E-2</v>
      </c>
    </row>
    <row r="573" spans="2:17" x14ac:dyDescent="0.2">
      <c r="B573" s="46" t="s">
        <v>51</v>
      </c>
      <c r="D573" s="49">
        <f>_xll.qlCalendarAdvance(LocalCalendar,$D572,B573,"f",FALSE)</f>
        <v>43371</v>
      </c>
      <c r="E573" s="49">
        <f>_xll.qlInterestRateIndexValueDate(IndexON,D573)</f>
        <v>43371</v>
      </c>
      <c r="F573" s="52">
        <f>IFERROR(_xll.qlIndexFixing(IndexON,D573,TRUE,_xll.ohTrigger(RecalcTrigger,TriggerON)),NA())</f>
        <v>1.6569785021189887E-2</v>
      </c>
      <c r="H573" s="49">
        <f>_xll.qlCalendarAdvance(IborCalendar,$H572,B573,"f",FALSE)</f>
        <v>43368</v>
      </c>
      <c r="I573" s="49">
        <f>_xll.qlInterestRateIndexValueDate(Index1M,$H573)</f>
        <v>43370</v>
      </c>
      <c r="J573" s="52">
        <f>IFERROR(_xll.qlIndexFixing(Index1M,$H573,TRUE,_xll.ohTrigger(RecalcTrigger,Trigger1M)),NA())</f>
        <v>1.7784240491106329E-2</v>
      </c>
      <c r="K573" s="52">
        <f>IFERROR(_xll.qlIndexFixing(ONIndex1M,I573,TRUE,_xll.ohTrigger(RecalcTrigger,Trigger1M)),NA())</f>
        <v>1.7614375927363923E-2</v>
      </c>
      <c r="L573" s="52">
        <f>IFERROR(_xll.qlIndexFixing(Index3M,H573,TRUE,_xll.ohTrigger(RecalcTrigger,Trigger3M)),NA())</f>
        <v>1.9432445306285774E-2</v>
      </c>
      <c r="M573" s="52">
        <f>IFERROR(_xll.qlIndexFixing(ONIndex3M,I573,TRUE,_xll.ohTrigger(RecalcTrigger,Trigger3M)),NA())</f>
        <v>1.8888774938963238E-2</v>
      </c>
      <c r="N573" s="52">
        <f>IFERROR(_xll.qlIndexFixing(Index6M,$H573,TRUE,_xll.ohTrigger(RecalcTrigger,Trigger6M)),NA())</f>
        <v>2.060042457647589E-2</v>
      </c>
      <c r="O573" s="52">
        <f>IFERROR(_xll.qlIndexFixing(ONIndex6M,I573,TRUE,_xll.ohTrigger(RecalcTrigger,Trigger6M)),NA())</f>
        <v>1.9491683364387669E-2</v>
      </c>
      <c r="P573" s="52">
        <f>IFERROR(_xll.qlIndexFixing(Index1Y,$H573,TRUE,_xll.ohTrigger(RecalcTrigger,Trigger1Y)),NA())</f>
        <v>2.3074149658672213E-2</v>
      </c>
      <c r="Q573" s="52">
        <f>IFERROR(_xll.qlIndexFixing(ONIndex1Y,I573,TRUE,_xll.ohTrigger(RecalcTrigger,Trigger1Y)),NA())</f>
        <v>2.0584067020399388E-2</v>
      </c>
    </row>
    <row r="574" spans="2:17" x14ac:dyDescent="0.2">
      <c r="B574" s="46" t="s">
        <v>51</v>
      </c>
      <c r="D574" s="49">
        <f>_xll.qlCalendarAdvance(LocalCalendar,$D573,B574,"f",FALSE)</f>
        <v>43378</v>
      </c>
      <c r="E574" s="49">
        <f>_xll.qlInterestRateIndexValueDate(IndexON,D574)</f>
        <v>43378</v>
      </c>
      <c r="F574" s="52">
        <f>IFERROR(_xll.qlIndexFixing(IndexON,D574,TRUE,_xll.ohTrigger(RecalcTrigger,TriggerON)),NA())</f>
        <v>1.6626121287681705E-2</v>
      </c>
      <c r="H574" s="49">
        <f>_xll.qlCalendarAdvance(IborCalendar,$H573,B574,"f",FALSE)</f>
        <v>43375</v>
      </c>
      <c r="I574" s="49">
        <f>_xll.qlInterestRateIndexValueDate(Index1M,$H574)</f>
        <v>43377</v>
      </c>
      <c r="J574" s="52">
        <f>IFERROR(_xll.qlIndexFixing(Index1M,$H574,TRUE,_xll.ohTrigger(RecalcTrigger,Trigger1M)),NA())</f>
        <v>1.7854528136625192E-2</v>
      </c>
      <c r="K574" s="52">
        <f>IFERROR(_xll.qlIndexFixing(ONIndex1M,I574,TRUE,_xll.ohTrigger(RecalcTrigger,Trigger1M)),NA())</f>
        <v>1.768526628478817E-2</v>
      </c>
      <c r="L574" s="52">
        <f>IFERROR(_xll.qlIndexFixing(Index3M,H574,TRUE,_xll.ohTrigger(RecalcTrigger,Trigger3M)),NA())</f>
        <v>1.9514412271949808E-2</v>
      </c>
      <c r="M574" s="52">
        <f>IFERROR(_xll.qlIndexFixing(ONIndex3M,I574,TRUE,_xll.ohTrigger(RecalcTrigger,Trigger3M)),NA())</f>
        <v>1.8968218583825802E-2</v>
      </c>
      <c r="N574" s="52">
        <f>IFERROR(_xll.qlIndexFixing(Index6M,$H574,TRUE,_xll.ohTrigger(RecalcTrigger,Trigger6M)),NA())</f>
        <v>2.0681546073247917E-2</v>
      </c>
      <c r="O574" s="52">
        <f>IFERROR(_xll.qlIndexFixing(ONIndex6M,I574,TRUE,_xll.ohTrigger(RecalcTrigger,Trigger6M)),NA())</f>
        <v>1.9575528449502499E-2</v>
      </c>
      <c r="P574" s="52">
        <f>IFERROR(_xll.qlIndexFixing(Index1Y,$H574,TRUE,_xll.ohTrigger(RecalcTrigger,Trigger1Y)),NA())</f>
        <v>2.3151852706536299E-2</v>
      </c>
      <c r="Q574" s="52">
        <f>IFERROR(_xll.qlIndexFixing(ONIndex1Y,I574,TRUE,_xll.ohTrigger(RecalcTrigger,Trigger1Y)),NA())</f>
        <v>2.0687607409701769E-2</v>
      </c>
    </row>
    <row r="575" spans="2:17" x14ac:dyDescent="0.2">
      <c r="B575" s="46" t="s">
        <v>51</v>
      </c>
      <c r="D575" s="49">
        <f>_xll.qlCalendarAdvance(LocalCalendar,$D574,B575,"f",FALSE)</f>
        <v>43385</v>
      </c>
      <c r="E575" s="49">
        <f>_xll.qlInterestRateIndexValueDate(IndexON,D575)</f>
        <v>43385</v>
      </c>
      <c r="F575" s="52">
        <f>IFERROR(_xll.qlIndexFixing(IndexON,D575,TRUE,_xll.ohTrigger(RecalcTrigger,TriggerON)),NA())</f>
        <v>1.6674711266695397E-2</v>
      </c>
      <c r="H575" s="49">
        <f>_xll.qlCalendarAdvance(IborCalendar,$H574,B575,"f",FALSE)</f>
        <v>43382</v>
      </c>
      <c r="I575" s="49">
        <f>_xll.qlInterestRateIndexValueDate(Index1M,$H575)</f>
        <v>43384</v>
      </c>
      <c r="J575" s="52">
        <f>IFERROR(_xll.qlIndexFixing(Index1M,$H575,TRUE,_xll.ohTrigger(RecalcTrigger,Trigger1M)),NA())</f>
        <v>1.7929908722519015E-2</v>
      </c>
      <c r="K575" s="52">
        <f>IFERROR(_xll.qlIndexFixing(ONIndex1M,I575,TRUE,_xll.ohTrigger(RecalcTrigger,Trigger1M)),NA())</f>
        <v>1.7755835817965249E-2</v>
      </c>
      <c r="L575" s="52">
        <f>IFERROR(_xll.qlIndexFixing(Index3M,H575,TRUE,_xll.ohTrigger(RecalcTrigger,Trigger3M)),NA())</f>
        <v>1.9589912771297919E-2</v>
      </c>
      <c r="M575" s="52">
        <f>IFERROR(_xll.qlIndexFixing(ONIndex3M,I575,TRUE,_xll.ohTrigger(RecalcTrigger,Trigger3M)),NA())</f>
        <v>1.9047086969967708E-2</v>
      </c>
      <c r="N575" s="52">
        <f>IFERROR(_xll.qlIndexFixing(Index6M,$H575,TRUE,_xll.ohTrigger(RecalcTrigger,Trigger6M)),NA())</f>
        <v>2.0756172438307727E-2</v>
      </c>
      <c r="O575" s="52">
        <f>IFERROR(_xll.qlIndexFixing(ONIndex6M,I575,TRUE,_xll.ohTrigger(RecalcTrigger,Trigger6M)),NA())</f>
        <v>1.9658656446228662E-2</v>
      </c>
      <c r="P575" s="52">
        <f>IFERROR(_xll.qlIndexFixing(Index1Y,$H575,TRUE,_xll.ohTrigger(RecalcTrigger,Trigger1Y)),NA())</f>
        <v>2.3228548422246035E-2</v>
      </c>
      <c r="Q575" s="52">
        <f>IFERROR(_xll.qlIndexFixing(ONIndex1Y,I575,TRUE,_xll.ohTrigger(RecalcTrigger,Trigger1Y)),NA())</f>
        <v>2.0790082147597033E-2</v>
      </c>
    </row>
    <row r="576" spans="2:17" x14ac:dyDescent="0.2">
      <c r="B576" s="46" t="s">
        <v>51</v>
      </c>
      <c r="D576" s="49">
        <f>_xll.qlCalendarAdvance(LocalCalendar,$D575,B576,"f",FALSE)</f>
        <v>43392</v>
      </c>
      <c r="E576" s="49">
        <f>_xll.qlInterestRateIndexValueDate(IndexON,D576)</f>
        <v>43392</v>
      </c>
      <c r="F576" s="52">
        <f>IFERROR(_xll.qlIndexFixing(IndexON,D576,TRUE,_xll.ohTrigger(RecalcTrigger,TriggerON)),NA())</f>
        <v>1.6727962147760067E-2</v>
      </c>
      <c r="H576" s="49">
        <f>_xll.qlCalendarAdvance(IborCalendar,$H575,B576,"f",FALSE)</f>
        <v>43389</v>
      </c>
      <c r="I576" s="49">
        <f>_xll.qlInterestRateIndexValueDate(Index1M,$H576)</f>
        <v>43391</v>
      </c>
      <c r="J576" s="52">
        <f>IFERROR(_xll.qlIndexFixing(Index1M,$H576,TRUE,_xll.ohTrigger(RecalcTrigger,Trigger1M)),NA())</f>
        <v>1.7994140736658504E-2</v>
      </c>
      <c r="K576" s="52">
        <f>IFERROR(_xll.qlIndexFixing(ONIndex1M,I576,TRUE,_xll.ohTrigger(RecalcTrigger,Trigger1M)),NA())</f>
        <v>1.7826084526975094E-2</v>
      </c>
      <c r="L576" s="52">
        <f>IFERROR(_xll.qlIndexFixing(Index3M,H576,TRUE,_xll.ohTrigger(RecalcTrigger,Trigger3M)),NA())</f>
        <v>1.9664836583429789E-2</v>
      </c>
      <c r="M576" s="52">
        <f>IFERROR(_xll.qlIndexFixing(ONIndex3M,I576,TRUE,_xll.ohTrigger(RecalcTrigger,Trigger3M)),NA())</f>
        <v>1.9125380096989275E-2</v>
      </c>
      <c r="N576" s="52">
        <f>IFERROR(_xll.qlIndexFixing(Index6M,$H576,TRUE,_xll.ohTrigger(RecalcTrigger,Trigger6M)),NA())</f>
        <v>2.0830076969473345E-2</v>
      </c>
      <c r="O576" s="52">
        <f>IFERROR(_xll.qlIndexFixing(ONIndex6M,I576,TRUE,_xll.ohTrigger(RecalcTrigger,Trigger6M)),NA())</f>
        <v>1.9741067353926667E-2</v>
      </c>
      <c r="P576" s="52">
        <f>IFERROR(_xll.qlIndexFixing(Index1Y,$H576,TRUE,_xll.ohTrigger(RecalcTrigger,Trigger1Y)),NA())</f>
        <v>2.3304259152823411E-2</v>
      </c>
      <c r="Q576" s="52">
        <f>IFERROR(_xll.qlIndexFixing(ONIndex1Y,I576,TRUE,_xll.ohTrigger(RecalcTrigger,Trigger1Y)),NA())</f>
        <v>2.0891491233125947E-2</v>
      </c>
    </row>
    <row r="577" spans="2:17" x14ac:dyDescent="0.2">
      <c r="B577" s="46" t="s">
        <v>51</v>
      </c>
      <c r="D577" s="49">
        <f>_xll.qlCalendarAdvance(LocalCalendar,$D576,B577,"f",FALSE)</f>
        <v>43399</v>
      </c>
      <c r="E577" s="49">
        <f>_xll.qlInterestRateIndexValueDate(IndexON,D577)</f>
        <v>43399</v>
      </c>
      <c r="F577" s="52">
        <f>IFERROR(_xll.qlIndexFixing(IndexON,D577,TRUE,_xll.ohTrigger(RecalcTrigger,TriggerON)),NA())</f>
        <v>1.6781738202009677E-2</v>
      </c>
      <c r="H577" s="49">
        <f>_xll.qlCalendarAdvance(IborCalendar,$H576,B577,"f",FALSE)</f>
        <v>43396</v>
      </c>
      <c r="I577" s="49">
        <f>_xll.qlInterestRateIndexValueDate(Index1M,$H577)</f>
        <v>43398</v>
      </c>
      <c r="J577" s="52">
        <f>IFERROR(_xll.qlIndexFixing(Index1M,$H577,TRUE,_xll.ohTrigger(RecalcTrigger,Trigger1M)),NA())</f>
        <v>1.80634656792375E-2</v>
      </c>
      <c r="K577" s="52">
        <f>IFERROR(_xll.qlIndexFixing(ONIndex1M,I577,TRUE,_xll.ohTrigger(RecalcTrigger,Trigger1M)),NA())</f>
        <v>1.7896012411258155E-2</v>
      </c>
      <c r="L577" s="52">
        <f>IFERROR(_xll.qlIndexFixing(Index3M,H577,TRUE,_xll.ohTrigger(RecalcTrigger,Trigger3M)),NA())</f>
        <v>1.9739183675330087E-2</v>
      </c>
      <c r="M577" s="52">
        <f>IFERROR(_xll.qlIndexFixing(ONIndex3M,I577,TRUE,_xll.ohTrigger(RecalcTrigger,Trigger3M)),NA())</f>
        <v>1.9203097964570759E-2</v>
      </c>
      <c r="N577" s="52">
        <f>IFERROR(_xll.qlIndexFixing(Index6M,$H577,TRUE,_xll.ohTrigger(RecalcTrigger,Trigger6M)),NA())</f>
        <v>2.0903259586470078E-2</v>
      </c>
      <c r="O577" s="52">
        <f>IFERROR(_xll.qlIndexFixing(ONIndex6M,I577,TRUE,_xll.ohTrigger(RecalcTrigger,Trigger6M)),NA())</f>
        <v>1.9822761172196834E-2</v>
      </c>
      <c r="P577" s="52">
        <f>IFERROR(_xll.qlIndexFixing(Index1Y,$H577,TRUE,_xll.ohTrigger(RecalcTrigger,Trigger1Y)),NA())</f>
        <v>2.3379007254989832E-2</v>
      </c>
      <c r="Q577" s="52">
        <f>IFERROR(_xll.qlIndexFixing(ONIndex1Y,I577,TRUE,_xll.ohTrigger(RecalcTrigger,Trigger1Y)),NA())</f>
        <v>2.0991834665569087E-2</v>
      </c>
    </row>
    <row r="578" spans="2:17" x14ac:dyDescent="0.2">
      <c r="B578" s="46" t="s">
        <v>51</v>
      </c>
      <c r="D578" s="49">
        <f>_xll.qlCalendarAdvance(LocalCalendar,$D577,B578,"f",FALSE)</f>
        <v>43406</v>
      </c>
      <c r="E578" s="49">
        <f>_xll.qlInterestRateIndexValueDate(IndexON,D578)</f>
        <v>43406</v>
      </c>
      <c r="F578" s="52">
        <f>IFERROR(_xll.qlIndexFixing(IndexON,D578,TRUE,_xll.ohTrigger(RecalcTrigger,TriggerON)),NA())</f>
        <v>1.6836039430110361E-2</v>
      </c>
      <c r="H578" s="49">
        <f>_xll.qlCalendarAdvance(IborCalendar,$H577,B578,"f",FALSE)</f>
        <v>43403</v>
      </c>
      <c r="I578" s="49">
        <f>_xll.qlInterestRateIndexValueDate(Index1M,$H578)</f>
        <v>43405</v>
      </c>
      <c r="J578" s="52">
        <f>IFERROR(_xll.qlIndexFixing(Index1M,$H578,TRUE,_xll.ohTrigger(RecalcTrigger,Trigger1M)),NA())</f>
        <v>1.813246970894522E-2</v>
      </c>
      <c r="K578" s="52">
        <f>IFERROR(_xll.qlIndexFixing(ONIndex1M,I578,TRUE,_xll.ohTrigger(RecalcTrigger,Trigger1M)),NA())</f>
        <v>1.7965619470974303E-2</v>
      </c>
      <c r="L578" s="52">
        <f>IFERROR(_xll.qlIndexFixing(Index3M,H578,TRUE,_xll.ohTrigger(RecalcTrigger,Trigger3M)),NA())</f>
        <v>1.9812954014236325E-2</v>
      </c>
      <c r="M578" s="52">
        <f>IFERROR(_xll.qlIndexFixing(ONIndex3M,I578,TRUE,_xll.ohTrigger(RecalcTrigger,Trigger3M)),NA())</f>
        <v>1.9280240572312479E-2</v>
      </c>
      <c r="N578" s="52">
        <f>IFERROR(_xll.qlIndexFixing(Index6M,$H578,TRUE,_xll.ohTrigger(RecalcTrigger,Trigger6M)),NA())</f>
        <v>2.0970183444629219E-2</v>
      </c>
      <c r="O578" s="52">
        <f>IFERROR(_xll.qlIndexFixing(ONIndex6M,I578,TRUE,_xll.ohTrigger(RecalcTrigger,Trigger6M)),NA())</f>
        <v>1.9903737900479612E-2</v>
      </c>
      <c r="P578" s="52">
        <f>IFERROR(_xll.qlIndexFixing(Index1Y,$H578,TRUE,_xll.ohTrigger(RecalcTrigger,Trigger1Y)),NA())</f>
        <v>2.3452815094951063E-2</v>
      </c>
      <c r="Q578" s="52">
        <f>IFERROR(_xll.qlIndexFixing(ONIndex1Y,I578,TRUE,_xll.ohTrigger(RecalcTrigger,Trigger1Y)),NA())</f>
        <v>2.1091112443887283E-2</v>
      </c>
    </row>
    <row r="579" spans="2:17" x14ac:dyDescent="0.2">
      <c r="B579" s="46" t="s">
        <v>51</v>
      </c>
      <c r="D579" s="49">
        <f>_xll.qlCalendarAdvance(LocalCalendar,$D578,B579,"f",FALSE)</f>
        <v>43413</v>
      </c>
      <c r="E579" s="49">
        <f>_xll.qlInterestRateIndexValueDate(IndexON,D579)</f>
        <v>43413</v>
      </c>
      <c r="F579" s="52">
        <f>IFERROR(_xll.qlIndexFixing(IndexON,D579,TRUE,_xll.ohTrigger(RecalcTrigger,TriggerON)),NA())</f>
        <v>1.6895201650612979E-2</v>
      </c>
      <c r="H579" s="49">
        <f>_xll.qlCalendarAdvance(IborCalendar,$H578,B579,"f",FALSE)</f>
        <v>43410</v>
      </c>
      <c r="I579" s="49">
        <f>_xll.qlInterestRateIndexValueDate(Index1M,$H579)</f>
        <v>43412</v>
      </c>
      <c r="J579" s="52">
        <f>IFERROR(_xll.qlIndexFixing(Index1M,$H579,TRUE,_xll.ohTrigger(RecalcTrigger,Trigger1M)),NA())</f>
        <v>1.8201152819876387E-2</v>
      </c>
      <c r="K579" s="52">
        <f>IFERROR(_xll.qlIndexFixing(ONIndex1M,I579,TRUE,_xll.ohTrigger(RecalcTrigger,Trigger1M)),NA())</f>
        <v>1.8034905705723858E-2</v>
      </c>
      <c r="L579" s="52">
        <f>IFERROR(_xll.qlIndexFixing(Index3M,H579,TRUE,_xll.ohTrigger(RecalcTrigger,Trigger3M)),NA())</f>
        <v>1.9886147567639727E-2</v>
      </c>
      <c r="M579" s="52">
        <f>IFERROR(_xll.qlIndexFixing(ONIndex3M,I579,TRUE,_xll.ohTrigger(RecalcTrigger,Trigger3M)),NA())</f>
        <v>1.935680791973482E-2</v>
      </c>
      <c r="N579" s="52">
        <f>IFERROR(_xll.qlIndexFixing(Index6M,$H579,TRUE,_xll.ohTrigger(RecalcTrigger,Trigger6M)),NA())</f>
        <v>2.1041969415937074E-2</v>
      </c>
      <c r="O579" s="52">
        <f>IFERROR(_xll.qlIndexFixing(ONIndex6M,I579,TRUE,_xll.ohTrigger(RecalcTrigger,Trigger6M)),NA())</f>
        <v>1.9983997538455256E-2</v>
      </c>
      <c r="P579" s="52">
        <f>IFERROR(_xll.qlIndexFixing(Index1Y,$H579,TRUE,_xll.ohTrigger(RecalcTrigger,Trigger1Y)),NA())</f>
        <v>2.3525705048182816E-2</v>
      </c>
      <c r="Q579" s="52">
        <f>IFERROR(_xll.qlIndexFixing(ONIndex1Y,I579,TRUE,_xll.ohTrigger(RecalcTrigger,Trigger1Y)),NA())</f>
        <v>2.1189324567361112E-2</v>
      </c>
    </row>
    <row r="580" spans="2:17" x14ac:dyDescent="0.2">
      <c r="B580" s="46" t="s">
        <v>51</v>
      </c>
      <c r="D580" s="49">
        <f>_xll.qlCalendarAdvance(LocalCalendar,$D579,B580,"f",FALSE)</f>
        <v>43420</v>
      </c>
      <c r="E580" s="49">
        <f>_xll.qlInterestRateIndexValueDate(IndexON,D580)</f>
        <v>43420</v>
      </c>
      <c r="F580" s="52">
        <f>IFERROR(_xll.qlIndexFixing(IndexON,D580,TRUE,_xll.ohTrigger(RecalcTrigger,TriggerON)),NA())</f>
        <v>1.6946217410769293E-2</v>
      </c>
      <c r="H580" s="49">
        <f>_xll.qlCalendarAdvance(IborCalendar,$H579,B580,"f",FALSE)</f>
        <v>43417</v>
      </c>
      <c r="I580" s="49">
        <f>_xll.qlInterestRateIndexValueDate(Index1M,$H580)</f>
        <v>43419</v>
      </c>
      <c r="J580" s="52">
        <f>IFERROR(_xll.qlIndexFixing(Index1M,$H580,TRUE,_xll.ohTrigger(RecalcTrigger,Trigger1M)),NA())</f>
        <v>1.8269515006158199E-2</v>
      </c>
      <c r="K580" s="52">
        <f>IFERROR(_xll.qlIndexFixing(ONIndex1M,I580,TRUE,_xll.ohTrigger(RecalcTrigger,Trigger1M)),NA())</f>
        <v>1.8103871115346948E-2</v>
      </c>
      <c r="L580" s="52">
        <f>IFERROR(_xll.qlIndexFixing(Index3M,H580,TRUE,_xll.ohTrigger(RecalcTrigger,Trigger3M)),NA())</f>
        <v>1.9958764303286958E-2</v>
      </c>
      <c r="M580" s="52">
        <f>IFERROR(_xll.qlIndexFixing(ONIndex3M,I580,TRUE,_xll.ohTrigger(RecalcTrigger,Trigger3M)),NA())</f>
        <v>1.9432800006677908E-2</v>
      </c>
      <c r="N580" s="52">
        <f>IFERROR(_xll.qlIndexFixing(Index6M,$H580,TRUE,_xll.ohTrigger(RecalcTrigger,Trigger6M)),NA())</f>
        <v>2.1113033270370347E-2</v>
      </c>
      <c r="O580" s="52">
        <f>IFERROR(_xll.qlIndexFixing(ONIndex6M,I580,TRUE,_xll.ohTrigger(RecalcTrigger,Trigger6M)),NA())</f>
        <v>2.0063540085404341E-2</v>
      </c>
      <c r="P580" s="52">
        <f>IFERROR(_xll.qlIndexFixing(Index1Y,$H580,TRUE,_xll.ohTrigger(RecalcTrigger,Trigger1Y)),NA())</f>
        <v>2.3597699499227319E-2</v>
      </c>
      <c r="Q580" s="52">
        <f>IFERROR(_xll.qlIndexFixing(ONIndex1Y,I580,TRUE,_xll.ohTrigger(RecalcTrigger,Trigger1Y)),NA())</f>
        <v>2.1286471034951404E-2</v>
      </c>
    </row>
    <row r="581" spans="2:17" x14ac:dyDescent="0.2">
      <c r="B581" s="46" t="s">
        <v>51</v>
      </c>
      <c r="D581" s="49">
        <f>_xll.qlCalendarAdvance(LocalCalendar,$D580,B581,"f",FALSE)</f>
        <v>43427</v>
      </c>
      <c r="E581" s="49">
        <f>_xll.qlInterestRateIndexValueDate(IndexON,D581)</f>
        <v>43427</v>
      </c>
      <c r="F581" s="52">
        <f>IFERROR(_xll.qlIndexFixing(IndexON,D581,TRUE,_xll.ohTrigger(RecalcTrigger,TriggerON)),NA())</f>
        <v>1.700209416476639E-2</v>
      </c>
      <c r="H581" s="49">
        <f>_xll.qlCalendarAdvance(IborCalendar,$H580,B581,"f",FALSE)</f>
        <v>43424</v>
      </c>
      <c r="I581" s="49">
        <f>_xll.qlInterestRateIndexValueDate(Index1M,$H581)</f>
        <v>43427</v>
      </c>
      <c r="J581" s="52">
        <f>IFERROR(_xll.qlIndexFixing(Index1M,$H581,TRUE,_xll.ohTrigger(RecalcTrigger,Trigger1M)),NA())</f>
        <v>1.8341954263686348E-2</v>
      </c>
      <c r="K581" s="52">
        <f>IFERROR(_xll.qlIndexFixing(ONIndex1M,I581,TRUE,_xll.ohTrigger(RecalcTrigger,Trigger1M)),NA())</f>
        <v>1.8192986653176035E-2</v>
      </c>
      <c r="L581" s="52">
        <f>IFERROR(_xll.qlIndexFixing(Index3M,H581,TRUE,_xll.ohTrigger(RecalcTrigger,Trigger3M)),NA())</f>
        <v>2.0052213093898746E-2</v>
      </c>
      <c r="M581" s="52">
        <f>IFERROR(_xll.qlIndexFixing(ONIndex3M,I581,TRUE,_xll.ohTrigger(RecalcTrigger,Trigger3M)),NA())</f>
        <v>1.9530714407745009E-2</v>
      </c>
      <c r="N581" s="52">
        <f>IFERROR(_xll.qlIndexFixing(Index6M,$H581,TRUE,_xll.ohTrigger(RecalcTrigger,Trigger6M)),NA())</f>
        <v>2.1193364780816838E-2</v>
      </c>
      <c r="O581" s="52">
        <f>IFERROR(_xll.qlIndexFixing(ONIndex6M,I581,TRUE,_xll.ohTrigger(RecalcTrigger,Trigger6M)),NA())</f>
        <v>2.016588002392794E-2</v>
      </c>
      <c r="P581" s="52">
        <f>IFERROR(_xll.qlIndexFixing(Index1Y,$H581,TRUE,_xll.ohTrigger(RecalcTrigger,Trigger1Y)),NA())</f>
        <v>2.3689333348938146E-2</v>
      </c>
      <c r="Q581" s="52">
        <f>IFERROR(_xll.qlIndexFixing(ONIndex1Y,I581,TRUE,_xll.ohTrigger(RecalcTrigger,Trigger1Y)),NA())</f>
        <v>2.1411073825303717E-2</v>
      </c>
    </row>
    <row r="582" spans="2:17" x14ac:dyDescent="0.2">
      <c r="B582" s="46" t="s">
        <v>51</v>
      </c>
      <c r="D582" s="49">
        <f>_xll.qlCalendarAdvance(LocalCalendar,$D581,B582,"f",FALSE)</f>
        <v>43434</v>
      </c>
      <c r="E582" s="49">
        <f>_xll.qlInterestRateIndexValueDate(IndexON,D582)</f>
        <v>43434</v>
      </c>
      <c r="F582" s="52">
        <f>IFERROR(_xll.qlIndexFixing(IndexON,D582,TRUE,_xll.ohTrigger(RecalcTrigger,TriggerON)),NA())</f>
        <v>1.7058496095492259E-2</v>
      </c>
      <c r="H582" s="49">
        <f>_xll.qlCalendarAdvance(IborCalendar,$H581,B582,"f",FALSE)</f>
        <v>43431</v>
      </c>
      <c r="I582" s="49">
        <f>_xll.qlInterestRateIndexValueDate(Index1M,$H582)</f>
        <v>43433</v>
      </c>
      <c r="J582" s="52">
        <f>IFERROR(_xll.qlIndexFixing(Index1M,$H582,TRUE,_xll.ohTrigger(RecalcTrigger,Trigger1M)),NA())</f>
        <v>1.840527658142993E-2</v>
      </c>
      <c r="K582" s="52">
        <f>IFERROR(_xll.qlIndexFixing(ONIndex1M,I582,TRUE,_xll.ohTrigger(RecalcTrigger,Trigger1M)),NA())</f>
        <v>1.8240839458734115E-2</v>
      </c>
      <c r="L582" s="52">
        <f>IFERROR(_xll.qlIndexFixing(Index3M,H582,TRUE,_xll.ohTrigger(RecalcTrigger,Trigger3M)),NA())</f>
        <v>2.009671179586852E-2</v>
      </c>
      <c r="M582" s="52">
        <f>IFERROR(_xll.qlIndexFixing(ONIndex3M,I582,TRUE,_xll.ohTrigger(RecalcTrigger,Trigger3M)),NA())</f>
        <v>1.95830583972878E-2</v>
      </c>
      <c r="N582" s="52">
        <f>IFERROR(_xll.qlIndexFixing(Index6M,$H582,TRUE,_xll.ohTrigger(RecalcTrigger,Trigger6M)),NA())</f>
        <v>2.1252994322303022E-2</v>
      </c>
      <c r="O582" s="52">
        <f>IFERROR(_xll.qlIndexFixing(ONIndex6M,I582,TRUE,_xll.ohTrigger(RecalcTrigger,Trigger6M)),NA())</f>
        <v>2.0220473904783987E-2</v>
      </c>
      <c r="P582" s="52">
        <f>IFERROR(_xll.qlIndexFixing(Index1Y,$H582,TRUE,_xll.ohTrigger(RecalcTrigger,Trigger1Y)),NA())</f>
        <v>2.3739091477035231E-2</v>
      </c>
      <c r="Q582" s="52">
        <f>IFERROR(_xll.qlIndexFixing(ONIndex1Y,I582,TRUE,_xll.ohTrigger(RecalcTrigger,Trigger1Y)),NA())</f>
        <v>2.1477566999124065E-2</v>
      </c>
    </row>
    <row r="583" spans="2:17" x14ac:dyDescent="0.2">
      <c r="B583" s="46" t="s">
        <v>51</v>
      </c>
      <c r="D583" s="49">
        <f>_xll.qlCalendarAdvance(LocalCalendar,$D582,B583,"f",FALSE)</f>
        <v>43441</v>
      </c>
      <c r="E583" s="49">
        <f>_xll.qlInterestRateIndexValueDate(IndexON,D583)</f>
        <v>43441</v>
      </c>
      <c r="F583" s="52">
        <f>IFERROR(_xll.qlIndexFixing(IndexON,D583,TRUE,_xll.ohTrigger(RecalcTrigger,TriggerON)),NA())</f>
        <v>1.7115423203772906E-2</v>
      </c>
      <c r="H583" s="49">
        <f>_xll.qlCalendarAdvance(IborCalendar,$H582,B583,"f",FALSE)</f>
        <v>43438</v>
      </c>
      <c r="I583" s="49">
        <f>_xll.qlInterestRateIndexValueDate(Index1M,$H583)</f>
        <v>43440</v>
      </c>
      <c r="J583" s="52">
        <f>IFERROR(_xll.qlIndexFixing(Index1M,$H583,TRUE,_xll.ohTrigger(RecalcTrigger,Trigger1M)),NA())</f>
        <v>1.8472675958804141E-2</v>
      </c>
      <c r="K583" s="52">
        <f>IFERROR(_xll.qlIndexFixing(ONIndex1M,I583,TRUE,_xll.ohTrigger(RecalcTrigger,Trigger1M)),NA())</f>
        <v>1.8308842392018576E-2</v>
      </c>
      <c r="L583" s="52">
        <f>IFERROR(_xll.qlIndexFixing(Index3M,H583,TRUE,_xll.ohTrigger(RecalcTrigger,Trigger3M)),NA())</f>
        <v>2.0162113646337687E-2</v>
      </c>
      <c r="M583" s="52">
        <f>IFERROR(_xll.qlIndexFixing(ONIndex3M,I583,TRUE,_xll.ohTrigger(RecalcTrigger,Trigger3M)),NA())</f>
        <v>1.9657324700235179E-2</v>
      </c>
      <c r="N583" s="52">
        <f>IFERROR(_xll.qlIndexFixing(Index6M,$H583,TRUE,_xll.ohTrigger(RecalcTrigger,Trigger6M)),NA())</f>
        <v>2.1327190694129104E-2</v>
      </c>
      <c r="O583" s="52">
        <f>IFERROR(_xll.qlIndexFixing(ONIndex6M,I583,TRUE,_xll.ohTrigger(RecalcTrigger,Trigger6M)),NA())</f>
        <v>2.0297865176175378E-2</v>
      </c>
      <c r="P583" s="52">
        <f>IFERROR(_xll.qlIndexFixing(Index1Y,$H583,TRUE,_xll.ohTrigger(RecalcTrigger,Trigger1Y)),NA())</f>
        <v>2.3808533816412528E-2</v>
      </c>
      <c r="Q583" s="52">
        <f>IFERROR(_xll.qlIndexFixing(ONIndex1Y,I583,TRUE,_xll.ohTrigger(RecalcTrigger,Trigger1Y)),NA())</f>
        <v>2.1571516494027776E-2</v>
      </c>
    </row>
    <row r="584" spans="2:17" x14ac:dyDescent="0.2">
      <c r="B584" s="46" t="s">
        <v>51</v>
      </c>
      <c r="D584" s="49">
        <f>_xll.qlCalendarAdvance(LocalCalendar,$D583,B584,"f",FALSE)</f>
        <v>43448</v>
      </c>
      <c r="E584" s="49">
        <f>_xll.qlInterestRateIndexValueDate(IndexON,D584)</f>
        <v>43448</v>
      </c>
      <c r="F584" s="52">
        <f>IFERROR(_xll.qlIndexFixing(IndexON,D584,TRUE,_xll.ohTrigger(RecalcTrigger,TriggerON)),NA())</f>
        <v>1.7172875490247819E-2</v>
      </c>
      <c r="H584" s="49">
        <f>_xll.qlCalendarAdvance(IborCalendar,$H583,B584,"f",FALSE)</f>
        <v>43445</v>
      </c>
      <c r="I584" s="49">
        <f>_xll.qlInterestRateIndexValueDate(Index1M,$H584)</f>
        <v>43447</v>
      </c>
      <c r="J584" s="52">
        <f>IFERROR(_xll.qlIndexFixing(Index1M,$H584,TRUE,_xll.ohTrigger(RecalcTrigger,Trigger1M)),NA())</f>
        <v>1.8539754388312568E-2</v>
      </c>
      <c r="K584" s="52">
        <f>IFERROR(_xll.qlIndexFixing(ONIndex1M,I584,TRUE,_xll.ohTrigger(RecalcTrigger,Trigger1M)),NA())</f>
        <v>1.8376524499537084E-2</v>
      </c>
      <c r="L584" s="52">
        <f>IFERROR(_xll.qlIndexFixing(Index3M,H584,TRUE,_xll.ohTrigger(RecalcTrigger,Trigger3M)),NA())</f>
        <v>2.0232497341067912E-2</v>
      </c>
      <c r="M584" s="52">
        <f>IFERROR(_xll.qlIndexFixing(ONIndex3M,I584,TRUE,_xll.ohTrigger(RecalcTrigger,Trigger3M)),NA())</f>
        <v>1.9731015741184521E-2</v>
      </c>
      <c r="N584" s="52">
        <f>IFERROR(_xll.qlIndexFixing(Index6M,$H584,TRUE,_xll.ohTrigger(RecalcTrigger,Trigger6M)),NA())</f>
        <v>2.1395317729990572E-2</v>
      </c>
      <c r="O584" s="52">
        <f>IFERROR(_xll.qlIndexFixing(ONIndex6M,I584,TRUE,_xll.ohTrigger(RecalcTrigger,Trigger6M)),NA())</f>
        <v>2.0374539354861554E-2</v>
      </c>
      <c r="P584" s="52">
        <f>IFERROR(_xll.qlIndexFixing(Index1Y,$H584,TRUE,_xll.ohTrigger(RecalcTrigger,Trigger1Y)),NA())</f>
        <v>2.3877170278451269E-2</v>
      </c>
      <c r="Q584" s="52">
        <f>IFERROR(_xll.qlIndexFixing(ONIndex1Y,I584,TRUE,_xll.ohTrigger(RecalcTrigger,Trigger1Y)),NA())</f>
        <v>2.1664400329770572E-2</v>
      </c>
    </row>
    <row r="585" spans="2:17" x14ac:dyDescent="0.2">
      <c r="B585" s="46" t="s">
        <v>51</v>
      </c>
      <c r="D585" s="49">
        <f>_xll.qlCalendarAdvance(LocalCalendar,$D584,B585,"f",FALSE)</f>
        <v>43455</v>
      </c>
      <c r="E585" s="49">
        <f>_xll.qlInterestRateIndexValueDate(IndexON,D585)</f>
        <v>43455</v>
      </c>
      <c r="F585" s="52">
        <f>IFERROR(_xll.qlIndexFixing(IndexON,D585,TRUE,_xll.ohTrigger(RecalcTrigger,TriggerON)),NA())</f>
        <v>1.7230852955743003E-2</v>
      </c>
      <c r="H585" s="49">
        <f>_xll.qlCalendarAdvance(IborCalendar,$H584,B585,"f",FALSE)</f>
        <v>43452</v>
      </c>
      <c r="I585" s="49">
        <f>_xll.qlInterestRateIndexValueDate(Index1M,$H585)</f>
        <v>43454</v>
      </c>
      <c r="J585" s="52">
        <f>IFERROR(_xll.qlIndexFixing(Index1M,$H585,TRUE,_xll.ohTrigger(RecalcTrigger,Trigger1M)),NA())</f>
        <v>1.8611731036601048E-2</v>
      </c>
      <c r="K585" s="52">
        <f>IFERROR(_xll.qlIndexFixing(ONIndex1M,I585,TRUE,_xll.ohTrigger(RecalcTrigger,Trigger1M)),NA())</f>
        <v>1.8443885780969893E-2</v>
      </c>
      <c r="L585" s="52">
        <f>IFERROR(_xll.qlIndexFixing(Index3M,H585,TRUE,_xll.ohTrigger(RecalcTrigger,Trigger3M)),NA())</f>
        <v>2.0302304102487234E-2</v>
      </c>
      <c r="M585" s="52">
        <f>IFERROR(_xll.qlIndexFixing(ONIndex3M,I585,TRUE,_xll.ohTrigger(RecalcTrigger,Trigger3M)),NA())</f>
        <v>1.9804131519736146E-2</v>
      </c>
      <c r="N585" s="52">
        <f>IFERROR(_xll.qlIndexFixing(Index6M,$H585,TRUE,_xll.ohTrigger(RecalcTrigger,Trigger6M)),NA())</f>
        <v>2.1462722237660915E-2</v>
      </c>
      <c r="O585" s="52">
        <f>IFERROR(_xll.qlIndexFixing(ONIndex6M,I585,TRUE,_xll.ohTrigger(RecalcTrigger,Trigger6M)),NA())</f>
        <v>2.0450496440203025E-2</v>
      </c>
      <c r="P585" s="52">
        <f>IFERROR(_xll.qlIndexFixing(Index1Y,$H585,TRUE,_xll.ohTrigger(RecalcTrigger,Trigger1Y)),NA())</f>
        <v>2.3945023290087374E-2</v>
      </c>
      <c r="Q585" s="52">
        <f>IFERROR(_xll.qlIndexFixing(ONIndex1Y,I585,TRUE,_xll.ohTrigger(RecalcTrigger,Trigger1Y)),NA())</f>
        <v>2.1756218505553093E-2</v>
      </c>
    </row>
    <row r="586" spans="2:17" x14ac:dyDescent="0.2">
      <c r="B586" s="46" t="s">
        <v>51</v>
      </c>
      <c r="D586" s="49">
        <f>_xll.qlCalendarAdvance(LocalCalendar,$D585,B586,"f",FALSE)</f>
        <v>43462</v>
      </c>
      <c r="E586" s="49">
        <f>_xll.qlInterestRateIndexValueDate(IndexON,D586)</f>
        <v>43462</v>
      </c>
      <c r="F586" s="52">
        <f>IFERROR(_xll.qlIndexFixing(IndexON,D586,TRUE,_xll.ohTrigger(RecalcTrigger,TriggerON)),NA())</f>
        <v>1.7289355600977885E-2</v>
      </c>
      <c r="H586" s="49">
        <f>_xll.qlCalendarAdvance(IborCalendar,$H585,B586,"f",FALSE)</f>
        <v>43461</v>
      </c>
      <c r="I586" s="49">
        <f>_xll.qlInterestRateIndexValueDate(Index1M,$H586)</f>
        <v>43465</v>
      </c>
      <c r="J586" s="52">
        <f>IFERROR(_xll.qlIndexFixing(Index1M,$H586,TRUE,_xll.ohTrigger(RecalcTrigger,Trigger1M)),NA())</f>
        <v>1.8705577775052183E-2</v>
      </c>
      <c r="K586" s="52">
        <f>IFERROR(_xll.qlIndexFixing(ONIndex1M,I586,TRUE,_xll.ohTrigger(RecalcTrigger,Trigger1M)),NA())</f>
        <v>1.8554331556135395E-2</v>
      </c>
      <c r="L586" s="52">
        <f>IFERROR(_xll.qlIndexFixing(Index3M,H586,TRUE,_xll.ohTrigger(RecalcTrigger,Trigger3M)),NA())</f>
        <v>2.0400048080080942E-2</v>
      </c>
      <c r="M586" s="52">
        <f>IFERROR(_xll.qlIndexFixing(ONIndex3M,I586,TRUE,_xll.ohTrigger(RecalcTrigger,Trigger3M)),NA())</f>
        <v>1.9923551268705708E-2</v>
      </c>
      <c r="N586" s="52">
        <f>IFERROR(_xll.qlIndexFixing(Index6M,$H586,TRUE,_xll.ohTrigger(RecalcTrigger,Trigger6M)),NA())</f>
        <v>2.1551782964466075E-2</v>
      </c>
      <c r="O586" s="52">
        <f>IFERROR(_xll.qlIndexFixing(ONIndex6M,I586,TRUE,_xll.ohTrigger(RecalcTrigger,Trigger6M)),NA())</f>
        <v>2.0574312385379656E-2</v>
      </c>
      <c r="P586" s="52">
        <f>IFERROR(_xll.qlIndexFixing(Index1Y,$H586,TRUE,_xll.ohTrigger(RecalcTrigger,Trigger1Y)),NA())</f>
        <v>2.4050120525716132E-2</v>
      </c>
      <c r="Q586" s="52">
        <f>IFERROR(_xll.qlIndexFixing(ONIndex1Y,I586,TRUE,_xll.ohTrigger(RecalcTrigger,Trigger1Y)),NA())</f>
        <v>2.1905412883325148E-2</v>
      </c>
    </row>
    <row r="587" spans="2:17" x14ac:dyDescent="0.2">
      <c r="B587" s="46" t="s">
        <v>51</v>
      </c>
      <c r="D587" s="49">
        <f>_xll.qlCalendarAdvance(LocalCalendar,$D586,B587,"f",FALSE)</f>
        <v>43469</v>
      </c>
      <c r="E587" s="49">
        <f>_xll.qlInterestRateIndexValueDate(IndexON,D587)</f>
        <v>43469</v>
      </c>
      <c r="F587" s="52">
        <f>IFERROR(_xll.qlIndexFixing(IndexON,D587,TRUE,_xll.ohTrigger(RecalcTrigger,TriggerON)),NA())</f>
        <v>1.7348383426751823E-2</v>
      </c>
      <c r="H587" s="49">
        <f>_xll.qlCalendarAdvance(IborCalendar,$H586,B587,"f",FALSE)</f>
        <v>43468</v>
      </c>
      <c r="I587" s="49">
        <f>_xll.qlInterestRateIndexValueDate(Index1M,$H587)</f>
        <v>43472</v>
      </c>
      <c r="J587" s="52">
        <f>IFERROR(_xll.qlIndexFixing(Index1M,$H587,TRUE,_xll.ohTrigger(RecalcTrigger,Trigger1M)),NA())</f>
        <v>1.8771529411923914E-2</v>
      </c>
      <c r="K587" s="52">
        <f>IFERROR(_xll.qlIndexFixing(ONIndex1M,I587,TRUE,_xll.ohTrigger(RecalcTrigger,Trigger1M)),NA())</f>
        <v>1.8615627322917661E-2</v>
      </c>
      <c r="L587" s="52">
        <f>IFERROR(_xll.qlIndexFixing(Index3M,H587,TRUE,_xll.ohTrigger(RecalcTrigger,Trigger3M)),NA())</f>
        <v>2.0484508743661096E-2</v>
      </c>
      <c r="M587" s="52">
        <f>IFERROR(_xll.qlIndexFixing(ONIndex3M,I587,TRUE,_xll.ohTrigger(RecalcTrigger,Trigger3M)),NA())</f>
        <v>1.9989502008375126E-2</v>
      </c>
      <c r="N587" s="52">
        <f>IFERROR(_xll.qlIndexFixing(Index6M,$H587,TRUE,_xll.ohTrigger(RecalcTrigger,Trigger6M)),NA())</f>
        <v>2.1632729872796269E-2</v>
      </c>
      <c r="O587" s="52">
        <f>IFERROR(_xll.qlIndexFixing(ONIndex6M,I587,TRUE,_xll.ohTrigger(RecalcTrigger,Trigger6M)),NA())</f>
        <v>2.0642521881590881E-2</v>
      </c>
      <c r="P587" s="52">
        <f>IFERROR(_xll.qlIndexFixing(Index1Y,$H587,TRUE,_xll.ohTrigger(RecalcTrigger,Trigger1Y)),NA())</f>
        <v>2.4116061986429207E-2</v>
      </c>
      <c r="Q587" s="52">
        <f>IFERROR(_xll.qlIndexFixing(ONIndex1Y,I587,TRUE,_xll.ohTrigger(RecalcTrigger,Trigger1Y)),NA())</f>
        <v>2.1987429043148765E-2</v>
      </c>
    </row>
    <row r="588" spans="2:17" x14ac:dyDescent="0.2">
      <c r="B588" s="46" t="s">
        <v>51</v>
      </c>
      <c r="D588" s="49">
        <f>_xll.qlCalendarAdvance(LocalCalendar,$D587,B588,"f",FALSE)</f>
        <v>43476</v>
      </c>
      <c r="E588" s="49">
        <f>_xll.qlInterestRateIndexValueDate(IndexON,D588)</f>
        <v>43476</v>
      </c>
      <c r="F588" s="52">
        <f>IFERROR(_xll.qlIndexFixing(IndexON,D588,TRUE,_xll.ohTrigger(RecalcTrigger,TriggerON)),NA())</f>
        <v>1.7407936433837534E-2</v>
      </c>
      <c r="H588" s="49">
        <f>_xll.qlCalendarAdvance(IborCalendar,$H587,B588,"f",FALSE)</f>
        <v>43475</v>
      </c>
      <c r="I588" s="49">
        <f>_xll.qlInterestRateIndexValueDate(Index1M,$H588)</f>
        <v>43479</v>
      </c>
      <c r="J588" s="52">
        <f>IFERROR(_xll.qlIndexFixing(Index1M,$H588,TRUE,_xll.ohTrigger(RecalcTrigger,Trigger1M)),NA())</f>
        <v>1.8837160080055024E-2</v>
      </c>
      <c r="K588" s="52">
        <f>IFERROR(_xll.qlIndexFixing(ONIndex1M,I588,TRUE,_xll.ohTrigger(RecalcTrigger,Trigger1M)),NA())</f>
        <v>1.8681842795782444E-2</v>
      </c>
      <c r="L588" s="52">
        <f>IFERROR(_xll.qlIndexFixing(Index3M,H588,TRUE,_xll.ohTrigger(RecalcTrigger,Trigger3M)),NA())</f>
        <v>2.0552217414290877E-2</v>
      </c>
      <c r="M588" s="52">
        <f>IFERROR(_xll.qlIndexFixing(ONIndex3M,I588,TRUE,_xll.ohTrigger(RecalcTrigger,Trigger3M)),NA())</f>
        <v>2.0060563275565713E-2</v>
      </c>
      <c r="N588" s="52">
        <f>IFERROR(_xll.qlIndexFixing(Index6M,$H588,TRUE,_xll.ohTrigger(RecalcTrigger,Trigger6M)),NA())</f>
        <v>2.1697553330330355E-2</v>
      </c>
      <c r="O588" s="52">
        <f>IFERROR(_xll.qlIndexFixing(ONIndex6M,I588,TRUE,_xll.ohTrigger(RecalcTrigger,Trigger6M)),NA())</f>
        <v>2.0715917916040993E-2</v>
      </c>
      <c r="P588" s="52">
        <f>IFERROR(_xll.qlIndexFixing(Index1Y,$H588,TRUE,_xll.ohTrigger(RecalcTrigger,Trigger1Y)),NA())</f>
        <v>2.4181300156465298E-2</v>
      </c>
      <c r="Q588" s="52">
        <f>IFERROR(_xll.qlIndexFixing(ONIndex1Y,I588,TRUE,_xll.ohTrigger(RecalcTrigger,Trigger1Y)),NA())</f>
        <v>2.2075441283604391E-2</v>
      </c>
    </row>
    <row r="589" spans="2:17" x14ac:dyDescent="0.2">
      <c r="B589" s="46" t="s">
        <v>51</v>
      </c>
      <c r="D589" s="49">
        <f>_xll.qlCalendarAdvance(LocalCalendar,$D588,B589,"f",FALSE)</f>
        <v>43483</v>
      </c>
      <c r="E589" s="49">
        <f>_xll.qlInterestRateIndexValueDate(IndexON,D589)</f>
        <v>43483</v>
      </c>
      <c r="F589" s="52">
        <f>IFERROR(_xll.qlIndexFixing(IndexON,D589,TRUE,_xll.ohTrigger(RecalcTrigger,TriggerON)),NA())</f>
        <v>1.7472753133851437E-2</v>
      </c>
      <c r="H589" s="49">
        <f>_xll.qlCalendarAdvance(IborCalendar,$H588,B589,"f",FALSE)</f>
        <v>43482</v>
      </c>
      <c r="I589" s="49">
        <f>_xll.qlInterestRateIndexValueDate(Index1M,$H589)</f>
        <v>43487</v>
      </c>
      <c r="J589" s="52">
        <f>IFERROR(_xll.qlIndexFixing(Index1M,$H589,TRUE,_xll.ohTrigger(RecalcTrigger,Trigger1M)),NA())</f>
        <v>1.8911773527983552E-2</v>
      </c>
      <c r="K589" s="52">
        <f>IFERROR(_xll.qlIndexFixing(ONIndex1M,I589,TRUE,_xll.ohTrigger(RecalcTrigger,Trigger1M)),NA())</f>
        <v>1.8757124772754707E-2</v>
      </c>
      <c r="L589" s="52">
        <f>IFERROR(_xll.qlIndexFixing(Index3M,H589,TRUE,_xll.ohTrigger(RecalcTrigger,Trigger3M)),NA())</f>
        <v>2.0628892108123659E-2</v>
      </c>
      <c r="M589" s="52">
        <f>IFERROR(_xll.qlIndexFixing(ONIndex3M,I589,TRUE,_xll.ohTrigger(RecalcTrigger,Trigger3M)),NA())</f>
        <v>2.0141071747534767E-2</v>
      </c>
      <c r="N589" s="52">
        <f>IFERROR(_xll.qlIndexFixing(Index6M,$H589,TRUE,_xll.ohTrigger(RecalcTrigger,Trigger6M)),NA())</f>
        <v>2.1765773048692965E-2</v>
      </c>
      <c r="O589" s="52">
        <f>IFERROR(_xll.qlIndexFixing(ONIndex6M,I589,TRUE,_xll.ohTrigger(RecalcTrigger,Trigger6M)),NA())</f>
        <v>2.0798921022349148E-2</v>
      </c>
      <c r="P589" s="52">
        <f>IFERROR(_xll.qlIndexFixing(Index1Y,$H589,TRUE,_xll.ohTrigger(RecalcTrigger,Trigger1Y)),NA())</f>
        <v>2.4255025707130711E-2</v>
      </c>
      <c r="Q589" s="52">
        <f>IFERROR(_xll.qlIndexFixing(ONIndex1Y,I589,TRUE,_xll.ohTrigger(RecalcTrigger,Trigger1Y)),NA())</f>
        <v>2.2174721806766939E-2</v>
      </c>
    </row>
    <row r="590" spans="2:17" x14ac:dyDescent="0.2">
      <c r="B590" s="46" t="s">
        <v>51</v>
      </c>
      <c r="D590" s="49">
        <f>_xll.qlCalendarAdvance(LocalCalendar,$D589,B590,"f",FALSE)</f>
        <v>43490</v>
      </c>
      <c r="E590" s="49">
        <f>_xll.qlInterestRateIndexValueDate(IndexON,D590)</f>
        <v>43490</v>
      </c>
      <c r="F590" s="52">
        <f>IFERROR(_xll.qlIndexFixing(IndexON,D590,TRUE,_xll.ohTrigger(RecalcTrigger,TriggerON)),NA())</f>
        <v>1.7528617995008489E-2</v>
      </c>
      <c r="H590" s="49">
        <f>_xll.qlCalendarAdvance(IborCalendar,$H589,B590,"f",FALSE)</f>
        <v>43489</v>
      </c>
      <c r="I590" s="49">
        <f>_xll.qlInterestRateIndexValueDate(Index1M,$H590)</f>
        <v>43493</v>
      </c>
      <c r="J590" s="52">
        <f>IFERROR(_xll.qlIndexFixing(Index1M,$H590,TRUE,_xll.ohTrigger(RecalcTrigger,Trigger1M)),NA())</f>
        <v>1.8967458488347633E-2</v>
      </c>
      <c r="K590" s="52">
        <f>IFERROR(_xll.qlIndexFixing(ONIndex1M,I590,TRUE,_xll.ohTrigger(RecalcTrigger,Trigger1M)),NA())</f>
        <v>1.8813311260936771E-2</v>
      </c>
      <c r="L590" s="52">
        <f>IFERROR(_xll.qlIndexFixing(Index3M,H590,TRUE,_xll.ohTrigger(RecalcTrigger,Trigger3M)),NA())</f>
        <v>2.068590345260064E-2</v>
      </c>
      <c r="M590" s="52">
        <f>IFERROR(_xll.qlIndexFixing(ONIndex3M,I590,TRUE,_xll.ohTrigger(RecalcTrigger,Trigger3M)),NA())</f>
        <v>2.0200960017717762E-2</v>
      </c>
      <c r="N590" s="52">
        <f>IFERROR(_xll.qlIndexFixing(Index6M,$H590,TRUE,_xll.ohTrigger(RecalcTrigger,Trigger6M)),NA())</f>
        <v>2.1825031606076784E-2</v>
      </c>
      <c r="O590" s="52">
        <f>IFERROR(_xll.qlIndexFixing(ONIndex6M,I590,TRUE,_xll.ohTrigger(RecalcTrigger,Trigger6M)),NA())</f>
        <v>2.0860558698592158E-2</v>
      </c>
      <c r="P590" s="52">
        <f>IFERROR(_xll.qlIndexFixing(Index1Y,$H590,TRUE,_xll.ohTrigger(RecalcTrigger,Trigger1Y)),NA())</f>
        <v>2.4309756478917349E-2</v>
      </c>
      <c r="Q590" s="52">
        <f>IFERROR(_xll.qlIndexFixing(ONIndex1Y,I590,TRUE,_xll.ohTrigger(RecalcTrigger,Trigger1Y)),NA())</f>
        <v>2.22482687724046E-2</v>
      </c>
    </row>
    <row r="591" spans="2:17" x14ac:dyDescent="0.2">
      <c r="B591" s="46" t="s">
        <v>51</v>
      </c>
      <c r="D591" s="49">
        <f>_xll.qlCalendarAdvance(LocalCalendar,$D590,B591,"f",FALSE)</f>
        <v>43497</v>
      </c>
      <c r="E591" s="49">
        <f>_xll.qlInterestRateIndexValueDate(IndexON,D591)</f>
        <v>43497</v>
      </c>
      <c r="F591" s="52">
        <f>IFERROR(_xll.qlIndexFixing(IndexON,D591,TRUE,_xll.ohTrigger(RecalcTrigger,TriggerON)),NA())</f>
        <v>1.7589746550719099E-2</v>
      </c>
      <c r="H591" s="49">
        <f>_xll.qlCalendarAdvance(IborCalendar,$H590,B591,"f",FALSE)</f>
        <v>43496</v>
      </c>
      <c r="I591" s="49">
        <f>_xll.qlInterestRateIndexValueDate(Index1M,$H591)</f>
        <v>43500</v>
      </c>
      <c r="J591" s="52">
        <f>IFERROR(_xll.qlIndexFixing(Index1M,$H591,TRUE,_xll.ohTrigger(RecalcTrigger,Trigger1M)),NA())</f>
        <v>1.9016838064184669E-2</v>
      </c>
      <c r="K591" s="52">
        <f>IFERROR(_xll.qlIndexFixing(ONIndex1M,I591,TRUE,_xll.ohTrigger(RecalcTrigger,Trigger1M)),NA())</f>
        <v>1.8878564252826635E-2</v>
      </c>
      <c r="L591" s="52">
        <f>IFERROR(_xll.qlIndexFixing(Index3M,H591,TRUE,_xll.ohTrigger(RecalcTrigger,Trigger3M)),NA())</f>
        <v>2.0757078701216021E-2</v>
      </c>
      <c r="M591" s="52">
        <f>IFERROR(_xll.qlIndexFixing(ONIndex3M,I591,TRUE,_xll.ohTrigger(RecalcTrigger,Trigger3M)),NA())</f>
        <v>2.0270295492039736E-2</v>
      </c>
      <c r="N591" s="52">
        <f>IFERROR(_xll.qlIndexFixing(Index6M,$H591,TRUE,_xll.ohTrigger(RecalcTrigger,Trigger6M)),NA())</f>
        <v>2.1887686285778824E-2</v>
      </c>
      <c r="O591" s="52">
        <f>IFERROR(_xll.qlIndexFixing(ONIndex6M,I591,TRUE,_xll.ohTrigger(RecalcTrigger,Trigger6M)),NA())</f>
        <v>2.0931803445893848E-2</v>
      </c>
      <c r="P591" s="52">
        <f>IFERROR(_xll.qlIndexFixing(Index1Y,$H591,TRUE,_xll.ohTrigger(RecalcTrigger,Trigger1Y)),NA())</f>
        <v>2.4373019576343871E-2</v>
      </c>
      <c r="Q591" s="52">
        <f>IFERROR(_xll.qlIndexFixing(ONIndex1Y,I591,TRUE,_xll.ohTrigger(RecalcTrigger,Trigger1Y)),NA())</f>
        <v>2.233308401939027E-2</v>
      </c>
    </row>
    <row r="592" spans="2:17" x14ac:dyDescent="0.2">
      <c r="B592" s="46" t="s">
        <v>51</v>
      </c>
      <c r="D592" s="49">
        <f>_xll.qlCalendarAdvance(LocalCalendar,$D591,B592,"f",FALSE)</f>
        <v>43504</v>
      </c>
      <c r="E592" s="49">
        <f>_xll.qlInterestRateIndexValueDate(IndexON,D592)</f>
        <v>43504</v>
      </c>
      <c r="F592" s="52">
        <f>IFERROR(_xll.qlIndexFixing(IndexON,D592,TRUE,_xll.ohTrigger(RecalcTrigger,TriggerON)),NA())</f>
        <v>1.7651400290858987E-2</v>
      </c>
      <c r="H592" s="49">
        <f>_xll.qlCalendarAdvance(IborCalendar,$H591,B592,"f",FALSE)</f>
        <v>43503</v>
      </c>
      <c r="I592" s="49">
        <f>_xll.qlInterestRateIndexValueDate(Index1M,$H592)</f>
        <v>43507</v>
      </c>
      <c r="J592" s="52">
        <f>IFERROR(_xll.qlIndexFixing(Index1M,$H592,TRUE,_xll.ohTrigger(RecalcTrigger,Trigger1M)),NA())</f>
        <v>1.9081243370507078E-2</v>
      </c>
      <c r="K592" s="52">
        <f>IFERROR(_xll.qlIndexFixing(ONIndex1M,I592,TRUE,_xll.ohTrigger(RecalcTrigger,Trigger1M)),NA())</f>
        <v>1.8943496417351824E-2</v>
      </c>
      <c r="L592" s="52">
        <f>IFERROR(_xll.qlIndexFixing(Index3M,H592,TRUE,_xll.ohTrigger(RecalcTrigger,Trigger3M)),NA())</f>
        <v>2.0817280893128887E-2</v>
      </c>
      <c r="M592" s="52">
        <f>IFERROR(_xll.qlIndexFixing(ONIndex3M,I592,TRUE,_xll.ohTrigger(RecalcTrigger,Trigger3M)),NA())</f>
        <v>2.0339055701326103E-2</v>
      </c>
      <c r="N592" s="52">
        <f>IFERROR(_xll.qlIndexFixing(Index6M,$H592,TRUE,_xll.ohTrigger(RecalcTrigger,Trigger6M)),NA())</f>
        <v>2.1949617902333483E-2</v>
      </c>
      <c r="O592" s="52">
        <f>IFERROR(_xll.qlIndexFixing(ONIndex6M,I592,TRUE,_xll.ohTrigger(RecalcTrigger,Trigger6M)),NA())</f>
        <v>2.1002331096573457E-2</v>
      </c>
      <c r="P592" s="52">
        <f>IFERROR(_xll.qlIndexFixing(Index1Y,$H592,TRUE,_xll.ohTrigger(RecalcTrigger,Trigger1Y)),NA())</f>
        <v>2.443566927282129E-2</v>
      </c>
      <c r="Q592" s="52">
        <f>IFERROR(_xll.qlIndexFixing(ONIndex1Y,I592,TRUE,_xll.ohTrigger(RecalcTrigger,Trigger1Y)),NA())</f>
        <v>2.241683360042046E-2</v>
      </c>
    </row>
    <row r="593" spans="2:17" x14ac:dyDescent="0.2">
      <c r="B593" s="46" t="s">
        <v>51</v>
      </c>
      <c r="D593" s="49">
        <f>_xll.qlCalendarAdvance(LocalCalendar,$D592,B593,"f",FALSE)</f>
        <v>43511</v>
      </c>
      <c r="E593" s="49">
        <f>_xll.qlInterestRateIndexValueDate(IndexON,D593)</f>
        <v>43511</v>
      </c>
      <c r="F593" s="52">
        <f>IFERROR(_xll.qlIndexFixing(IndexON,D593,TRUE,_xll.ohTrigger(RecalcTrigger,TriggerON)),NA())</f>
        <v>1.7718479788735308E-2</v>
      </c>
      <c r="H593" s="49">
        <f>_xll.qlCalendarAdvance(IborCalendar,$H592,B593,"f",FALSE)</f>
        <v>43510</v>
      </c>
      <c r="I593" s="49">
        <f>_xll.qlInterestRateIndexValueDate(Index1M,$H593)</f>
        <v>43515</v>
      </c>
      <c r="J593" s="52">
        <f>IFERROR(_xll.qlIndexFixing(Index1M,$H593,TRUE,_xll.ohTrigger(RecalcTrigger,Trigger1M)),NA())</f>
        <v>1.9154456400462774E-2</v>
      </c>
      <c r="K593" s="52">
        <f>IFERROR(_xll.qlIndexFixing(ONIndex1M,I593,TRUE,_xll.ohTrigger(RecalcTrigger,Trigger1M)),NA())</f>
        <v>1.9017311755353816E-2</v>
      </c>
      <c r="L593" s="52">
        <f>IFERROR(_xll.qlIndexFixing(Index3M,H593,TRUE,_xll.ohTrigger(RecalcTrigger,Trigger3M)),NA())</f>
        <v>2.0886196103748311E-2</v>
      </c>
      <c r="M593" s="52">
        <f>IFERROR(_xll.qlIndexFixing(ONIndex3M,I593,TRUE,_xll.ohTrigger(RecalcTrigger,Trigger3M)),NA())</f>
        <v>2.0416934391302988E-2</v>
      </c>
      <c r="N593" s="52">
        <f>IFERROR(_xll.qlIndexFixing(Index6M,$H593,TRUE,_xll.ohTrigger(RecalcTrigger,Trigger6M)),NA())</f>
        <v>2.201472388813849E-2</v>
      </c>
      <c r="O593" s="52">
        <f>IFERROR(_xll.qlIndexFixing(ONIndex6M,I593,TRUE,_xll.ohTrigger(RecalcTrigger,Trigger6M)),NA())</f>
        <v>2.1082056048014053E-2</v>
      </c>
      <c r="P593" s="52">
        <f>IFERROR(_xll.qlIndexFixing(Index1Y,$H593,TRUE,_xll.ohTrigger(RecalcTrigger,Trigger1Y)),NA())</f>
        <v>2.4506546672746789E-2</v>
      </c>
      <c r="Q593" s="52">
        <f>IFERROR(_xll.qlIndexFixing(ONIndex1Y,I593,TRUE,_xll.ohTrigger(RecalcTrigger,Trigger1Y)),NA())</f>
        <v>2.2511242509191121E-2</v>
      </c>
    </row>
    <row r="594" spans="2:17" x14ac:dyDescent="0.2">
      <c r="B594" s="46" t="s">
        <v>51</v>
      </c>
      <c r="D594" s="49">
        <f>_xll.qlCalendarAdvance(LocalCalendar,$D593,B594,"f",FALSE)</f>
        <v>43518</v>
      </c>
      <c r="E594" s="49">
        <f>_xll.qlInterestRateIndexValueDate(IndexON,D594)</f>
        <v>43518</v>
      </c>
      <c r="F594" s="52">
        <f>IFERROR(_xll.qlIndexFixing(IndexON,D594,TRUE,_xll.ohTrigger(RecalcTrigger,TriggerON)),NA())</f>
        <v>1.7776283327837206E-2</v>
      </c>
      <c r="H594" s="49">
        <f>_xll.qlCalendarAdvance(IborCalendar,$H593,B594,"f",FALSE)</f>
        <v>43517</v>
      </c>
      <c r="I594" s="49">
        <f>_xll.qlInterestRateIndexValueDate(Index1M,$H594)</f>
        <v>43521</v>
      </c>
      <c r="J594" s="52">
        <f>IFERROR(_xll.qlIndexFixing(Index1M,$H594,TRUE,_xll.ohTrigger(RecalcTrigger,Trigger1M)),NA())</f>
        <v>1.9209091044734321E-2</v>
      </c>
      <c r="K594" s="52">
        <f>IFERROR(_xll.qlIndexFixing(ONIndex1M,I594,TRUE,_xll.ohTrigger(RecalcTrigger,Trigger1M)),NA())</f>
        <v>1.9072398263748624E-2</v>
      </c>
      <c r="L594" s="52">
        <f>IFERROR(_xll.qlIndexFixing(Index3M,H594,TRUE,_xll.ohTrigger(RecalcTrigger,Trigger3M)),NA())</f>
        <v>2.095143497973935E-2</v>
      </c>
      <c r="M594" s="52">
        <f>IFERROR(_xll.qlIndexFixing(ONIndex3M,I594,TRUE,_xll.ohTrigger(RecalcTrigger,Trigger3M)),NA())</f>
        <v>2.0474850323832783E-2</v>
      </c>
      <c r="N594" s="52">
        <f>IFERROR(_xll.qlIndexFixing(Index6M,$H594,TRUE,_xll.ohTrigger(RecalcTrigger,Trigger6M)),NA())</f>
        <v>2.2076053683227865E-2</v>
      </c>
      <c r="O594" s="52">
        <f>IFERROR(_xll.qlIndexFixing(ONIndex6M,I594,TRUE,_xll.ohTrigger(RecalcTrigger,Trigger6M)),NA())</f>
        <v>2.1141235106627576E-2</v>
      </c>
      <c r="P594" s="52">
        <f>IFERROR(_xll.qlIndexFixing(Index1Y,$H594,TRUE,_xll.ohTrigger(RecalcTrigger,Trigger1Y)),NA())</f>
        <v>2.4559218428176561E-2</v>
      </c>
      <c r="Q594" s="52">
        <f>IFERROR(_xll.qlIndexFixing(ONIndex1Y,I594,TRUE,_xll.ohTrigger(RecalcTrigger,Trigger1Y)),NA())</f>
        <v>2.2581135761496895E-2</v>
      </c>
    </row>
    <row r="595" spans="2:17" x14ac:dyDescent="0.2">
      <c r="B595" s="46" t="s">
        <v>51</v>
      </c>
      <c r="D595" s="49">
        <f>_xll.qlCalendarAdvance(LocalCalendar,$D594,B595,"f",FALSE)</f>
        <v>43525</v>
      </c>
      <c r="E595" s="49">
        <f>_xll.qlInterestRateIndexValueDate(IndexON,D595)</f>
        <v>43525</v>
      </c>
      <c r="F595" s="52">
        <f>IFERROR(_xll.qlIndexFixing(IndexON,D595,TRUE,_xll.ohTrigger(RecalcTrigger,TriggerON)),NA())</f>
        <v>1.7839512626300902E-2</v>
      </c>
      <c r="H595" s="49">
        <f>_xll.qlCalendarAdvance(IborCalendar,$H594,B595,"f",FALSE)</f>
        <v>43524</v>
      </c>
      <c r="I595" s="49">
        <f>_xll.qlInterestRateIndexValueDate(Index1M,$H595)</f>
        <v>43528</v>
      </c>
      <c r="J595" s="52">
        <f>IFERROR(_xll.qlIndexFixing(Index1M,$H595,TRUE,_xll.ohTrigger(RecalcTrigger,Trigger1M)),NA())</f>
        <v>1.9287587178652529E-2</v>
      </c>
      <c r="K595" s="52">
        <f>IFERROR(_xll.qlIndexFixing(ONIndex1M,I595,TRUE,_xll.ohTrigger(RecalcTrigger,Trigger1M)),NA())</f>
        <v>1.9136367945220556E-2</v>
      </c>
      <c r="L595" s="52">
        <f>IFERROR(_xll.qlIndexFixing(Index3M,H595,TRUE,_xll.ohTrigger(RecalcTrigger,Trigger3M)),NA())</f>
        <v>2.101506586923594E-2</v>
      </c>
      <c r="M595" s="52">
        <f>IFERROR(_xll.qlIndexFixing(ONIndex3M,I595,TRUE,_xll.ohTrigger(RecalcTrigger,Trigger3M)),NA())</f>
        <v>2.0541884736253735E-2</v>
      </c>
      <c r="N595" s="52">
        <f>IFERROR(_xll.qlIndexFixing(Index6M,$H595,TRUE,_xll.ohTrigger(RecalcTrigger,Trigger6M)),NA())</f>
        <v>2.2140457259755046E-2</v>
      </c>
      <c r="O595" s="52">
        <f>IFERROR(_xll.qlIndexFixing(ONIndex6M,I595,TRUE,_xll.ohTrigger(RecalcTrigger,Trigger6M)),NA())</f>
        <v>2.1209611465122791E-2</v>
      </c>
      <c r="P595" s="52">
        <f>IFERROR(_xll.qlIndexFixing(Index1Y,$H595,TRUE,_xll.ohTrigger(RecalcTrigger,Trigger1Y)),NA())</f>
        <v>2.462499741964547E-2</v>
      </c>
      <c r="Q595" s="52">
        <f>IFERROR(_xll.qlIndexFixing(ONIndex1Y,I595,TRUE,_xll.ohTrigger(RecalcTrigger,Trigger1Y)),NA())</f>
        <v>2.2661688340104291E-2</v>
      </c>
    </row>
    <row r="596" spans="2:17" x14ac:dyDescent="0.2">
      <c r="B596" s="46" t="s">
        <v>51</v>
      </c>
      <c r="D596" s="49">
        <f>_xll.qlCalendarAdvance(LocalCalendar,$D595,B596,"f",FALSE)</f>
        <v>43532</v>
      </c>
      <c r="E596" s="49">
        <f>_xll.qlInterestRateIndexValueDate(IndexON,D596)</f>
        <v>43532</v>
      </c>
      <c r="F596" s="52">
        <f>IFERROR(_xll.qlIndexFixing(IndexON,D596,TRUE,_xll.ohTrigger(RecalcTrigger,TriggerON)),NA())</f>
        <v>1.79032671124979E-2</v>
      </c>
      <c r="H596" s="49">
        <f>_xll.qlCalendarAdvance(IborCalendar,$H595,B596,"f",FALSE)</f>
        <v>43531</v>
      </c>
      <c r="I596" s="49">
        <f>_xll.qlInterestRateIndexValueDate(Index1M,$H596)</f>
        <v>43535</v>
      </c>
      <c r="J596" s="52">
        <f>IFERROR(_xll.qlIndexFixing(Index1M,$H596,TRUE,_xll.ohTrigger(RecalcTrigger,Trigger1M)),NA())</f>
        <v>1.9350649903292244E-2</v>
      </c>
      <c r="K596" s="52">
        <f>IFERROR(_xll.qlIndexFixing(ONIndex1M,I596,TRUE,_xll.ohTrigger(RecalcTrigger,Trigger1M)),NA())</f>
        <v>1.9200016798688324E-2</v>
      </c>
      <c r="L596" s="52">
        <f>IFERROR(_xll.qlIndexFixing(Index3M,H596,TRUE,_xll.ohTrigger(RecalcTrigger,Trigger3M)),NA())</f>
        <v>2.1078119443437827E-2</v>
      </c>
      <c r="M596" s="52">
        <f>IFERROR(_xll.qlIndexFixing(ONIndex3M,I596,TRUE,_xll.ohTrigger(RecalcTrigger,Trigger3M)),NA())</f>
        <v>2.0608343882519975E-2</v>
      </c>
      <c r="N596" s="52">
        <f>IFERROR(_xll.qlIndexFixing(Index6M,$H596,TRUE,_xll.ohTrigger(RecalcTrigger,Trigger6M)),NA())</f>
        <v>2.2199399843513223E-2</v>
      </c>
      <c r="O596" s="52">
        <f>IFERROR(_xll.qlIndexFixing(ONIndex6M,I596,TRUE,_xll.ohTrigger(RecalcTrigger,Trigger6M)),NA())</f>
        <v>2.1277270725397202E-2</v>
      </c>
      <c r="P596" s="52">
        <f>IFERROR(_xll.qlIndexFixing(Index1Y,$H596,TRUE,_xll.ohTrigger(RecalcTrigger,Trigger1Y)),NA())</f>
        <v>2.4685407057038415E-2</v>
      </c>
      <c r="Q596" s="52">
        <f>IFERROR(_xll.qlIndexFixing(ONIndex1Y,I596,TRUE,_xll.ohTrigger(RecalcTrigger,Trigger1Y)),NA())</f>
        <v>2.2741175249798573E-2</v>
      </c>
    </row>
    <row r="597" spans="2:17" x14ac:dyDescent="0.2">
      <c r="B597" s="46" t="s">
        <v>51</v>
      </c>
      <c r="D597" s="49">
        <f>_xll.qlCalendarAdvance(LocalCalendar,$D596,B597,"f",FALSE)</f>
        <v>43539</v>
      </c>
      <c r="E597" s="49">
        <f>_xll.qlInterestRateIndexValueDate(IndexON,D597)</f>
        <v>43539</v>
      </c>
      <c r="F597" s="52">
        <f>IFERROR(_xll.qlIndexFixing(IndexON,D597,TRUE,_xll.ohTrigger(RecalcTrigger,TriggerON)),NA())</f>
        <v>1.7967546787280853E-2</v>
      </c>
      <c r="H597" s="49">
        <f>_xll.qlCalendarAdvance(IborCalendar,$H596,B597,"f",FALSE)</f>
        <v>43538</v>
      </c>
      <c r="I597" s="49">
        <f>_xll.qlInterestRateIndexValueDate(Index1M,$H597)</f>
        <v>43542</v>
      </c>
      <c r="J597" s="52">
        <f>IFERROR(_xll.qlIndexFixing(Index1M,$H597,TRUE,_xll.ohTrigger(RecalcTrigger,Trigger1M)),NA())</f>
        <v>1.9413391611209075E-2</v>
      </c>
      <c r="K597" s="52">
        <f>IFERROR(_xll.qlIndexFixing(ONIndex1M,I597,TRUE,_xll.ohTrigger(RecalcTrigger,Trigger1M)),NA())</f>
        <v>1.9263344823832185E-2</v>
      </c>
      <c r="L597" s="52">
        <f>IFERROR(_xll.qlIndexFixing(Index3M,H597,TRUE,_xll.ohTrigger(RecalcTrigger,Trigger3M)),NA())</f>
        <v>2.1140595674554199E-2</v>
      </c>
      <c r="M597" s="52">
        <f>IFERROR(_xll.qlIndexFixing(ONIndex3M,I597,TRUE,_xll.ohTrigger(RecalcTrigger,Trigger3M)),NA())</f>
        <v>2.0674227762071951E-2</v>
      </c>
      <c r="N597" s="52">
        <f>IFERROR(_xll.qlIndexFixing(Index6M,$H597,TRUE,_xll.ohTrigger(RecalcTrigger,Trigger6M)),NA())</f>
        <v>2.2257627878926118E-2</v>
      </c>
      <c r="O597" s="52">
        <f>IFERROR(_xll.qlIndexFixing(ONIndex6M,I597,TRUE,_xll.ohTrigger(RecalcTrigger,Trigger6M)),NA())</f>
        <v>2.1344212886971192E-2</v>
      </c>
      <c r="P597" s="52">
        <f>IFERROR(_xll.qlIndexFixing(Index1Y,$H597,TRUE,_xll.ohTrigger(RecalcTrigger,Trigger1Y)),NA())</f>
        <v>2.4745317393778953E-2</v>
      </c>
      <c r="Q597" s="52">
        <f>IFERROR(_xll.qlIndexFixing(ONIndex1Y,I597,TRUE,_xll.ohTrigger(RecalcTrigger,Trigger1Y)),NA())</f>
        <v>2.2819596489940253E-2</v>
      </c>
    </row>
    <row r="598" spans="2:17" x14ac:dyDescent="0.2">
      <c r="B598" s="46" t="s">
        <v>51</v>
      </c>
      <c r="D598" s="49">
        <f>_xll.qlCalendarAdvance(LocalCalendar,$D597,B598,"f",FALSE)</f>
        <v>43546</v>
      </c>
      <c r="E598" s="49">
        <f>_xll.qlInterestRateIndexValueDate(IndexON,D598)</f>
        <v>43546</v>
      </c>
      <c r="F598" s="52">
        <f>IFERROR(_xll.qlIndexFixing(IndexON,D598,TRUE,_xll.ohTrigger(RecalcTrigger,TriggerON)),NA())</f>
        <v>1.803235165150241E-2</v>
      </c>
      <c r="H598" s="49">
        <f>_xll.qlCalendarAdvance(IborCalendar,$H597,B598,"f",FALSE)</f>
        <v>43545</v>
      </c>
      <c r="I598" s="49">
        <f>_xll.qlInterestRateIndexValueDate(Index1M,$H598)</f>
        <v>43549</v>
      </c>
      <c r="J598" s="52">
        <f>IFERROR(_xll.qlIndexFixing(Index1M,$H598,TRUE,_xll.ohTrigger(RecalcTrigger,Trigger1M)),NA())</f>
        <v>1.9475812297202029E-2</v>
      </c>
      <c r="K598" s="52">
        <f>IFERROR(_xll.qlIndexFixing(ONIndex1M,I598,TRUE,_xll.ohTrigger(RecalcTrigger,Trigger1M)),NA())</f>
        <v>1.932635202081201E-2</v>
      </c>
      <c r="L598" s="52">
        <f>IFERROR(_xll.qlIndexFixing(Index3M,H598,TRUE,_xll.ohTrigger(RecalcTrigger,Trigger3M)),NA())</f>
        <v>2.1202494535046221E-2</v>
      </c>
      <c r="M598" s="52">
        <f>IFERROR(_xll.qlIndexFixing(ONIndex3M,I598,TRUE,_xll.ohTrigger(RecalcTrigger,Trigger3M)),NA())</f>
        <v>2.073953637474979E-2</v>
      </c>
      <c r="N598" s="52">
        <f>IFERROR(_xll.qlIndexFixing(Index6M,$H598,TRUE,_xll.ohTrigger(RecalcTrigger,Trigger6M)),NA())</f>
        <v>2.2315173528761844E-2</v>
      </c>
      <c r="O598" s="52">
        <f>IFERROR(_xll.qlIndexFixing(ONIndex6M,I598,TRUE,_xll.ohTrigger(RecalcTrigger,Trigger6M)),NA())</f>
        <v>2.1410437949604955E-2</v>
      </c>
      <c r="P598" s="52">
        <f>IFERROR(_xll.qlIndexFixing(Index1Y,$H598,TRUE,_xll.ohTrigger(RecalcTrigger,Trigger1Y)),NA())</f>
        <v>2.480475089125677E-2</v>
      </c>
      <c r="Q598" s="52">
        <f>IFERROR(_xll.qlIndexFixing(ONIndex1Y,I598,TRUE,_xll.ohTrigger(RecalcTrigger,Trigger1Y)),NA())</f>
        <v>2.2896952059729969E-2</v>
      </c>
    </row>
    <row r="599" spans="2:17" x14ac:dyDescent="0.2">
      <c r="B599" s="46" t="s">
        <v>51</v>
      </c>
      <c r="D599" s="49">
        <f>_xll.qlCalendarAdvance(LocalCalendar,$D598,B599,"f",FALSE)</f>
        <v>43553</v>
      </c>
      <c r="E599" s="49">
        <f>_xll.qlInterestRateIndexValueDate(IndexON,D599)</f>
        <v>43553</v>
      </c>
      <c r="F599" s="52">
        <f>IFERROR(_xll.qlIndexFixing(IndexON,D599,TRUE,_xll.ohTrigger(RecalcTrigger,TriggerON)),NA())</f>
        <v>1.8097681706015223E-2</v>
      </c>
      <c r="H599" s="49">
        <f>_xll.qlCalendarAdvance(IborCalendar,$H598,B599,"f",FALSE)</f>
        <v>43552</v>
      </c>
      <c r="I599" s="49">
        <f>_xll.qlInterestRateIndexValueDate(Index1M,$H599)</f>
        <v>43556</v>
      </c>
      <c r="J599" s="52">
        <f>IFERROR(_xll.qlIndexFixing(Index1M,$H599,TRUE,_xll.ohTrigger(RecalcTrigger,Trigger1M)),NA())</f>
        <v>1.9532973946994048E-2</v>
      </c>
      <c r="K599" s="52">
        <f>IFERROR(_xll.qlIndexFixing(ONIndex1M,I599,TRUE,_xll.ohTrigger(RecalcTrigger,Trigger1M)),NA())</f>
        <v>1.9389038389148183E-2</v>
      </c>
      <c r="L599" s="52">
        <f>IFERROR(_xll.qlIndexFixing(Index3M,H599,TRUE,_xll.ohTrigger(RecalcTrigger,Trigger3M)),NA())</f>
        <v>2.1258918456132488E-2</v>
      </c>
      <c r="M599" s="52">
        <f>IFERROR(_xll.qlIndexFixing(ONIndex3M,I599,TRUE,_xll.ohTrigger(RecalcTrigger,Trigger3M)),NA())</f>
        <v>2.0804269720313684E-2</v>
      </c>
      <c r="N599" s="52">
        <f>IFERROR(_xll.qlIndexFixing(Index6M,$H599,TRUE,_xll.ohTrigger(RecalcTrigger,Trigger6M)),NA())</f>
        <v>2.2367552286532179E-2</v>
      </c>
      <c r="O599" s="52">
        <f>IFERROR(_xll.qlIndexFixing(ONIndex6M,I599,TRUE,_xll.ohTrigger(RecalcTrigger,Trigger6M)),NA())</f>
        <v>2.1475945912738936E-2</v>
      </c>
      <c r="P599" s="52">
        <f>IFERROR(_xll.qlIndexFixing(Index1Y,$H599,TRUE,_xll.ohTrigger(RecalcTrigger,Trigger1Y)),NA())</f>
        <v>2.4863730016877073E-2</v>
      </c>
      <c r="Q599" s="52">
        <f>IFERROR(_xll.qlIndexFixing(ONIndex1Y,I599,TRUE,_xll.ohTrigger(RecalcTrigger,Trigger1Y)),NA())</f>
        <v>2.2973241958528234E-2</v>
      </c>
    </row>
    <row r="600" spans="2:17" x14ac:dyDescent="0.2">
      <c r="B600" s="46" t="s">
        <v>51</v>
      </c>
      <c r="D600" s="49">
        <f>_xll.qlCalendarAdvance(LocalCalendar,$D599,B600,"f",FALSE)</f>
        <v>43560</v>
      </c>
      <c r="E600" s="49">
        <f>_xll.qlInterestRateIndexValueDate(IndexON,D600)</f>
        <v>43560</v>
      </c>
      <c r="F600" s="52">
        <f>IFERROR(_xll.qlIndexFixing(IndexON,D600,TRUE,_xll.ohTrigger(RecalcTrigger,TriggerON)),NA())</f>
        <v>1.8163536951618653E-2</v>
      </c>
      <c r="H600" s="49">
        <f>_xll.qlCalendarAdvance(IborCalendar,$H599,B600,"f",FALSE)</f>
        <v>43559</v>
      </c>
      <c r="I600" s="49">
        <f>_xll.qlInterestRateIndexValueDate(Index1M,$H600)</f>
        <v>43563</v>
      </c>
      <c r="J600" s="52">
        <f>IFERROR(_xll.qlIndexFixing(Index1M,$H600,TRUE,_xll.ohTrigger(RecalcTrigger,Trigger1M)),NA())</f>
        <v>1.9594772149056361E-2</v>
      </c>
      <c r="K600" s="52">
        <f>IFERROR(_xll.qlIndexFixing(ONIndex1M,I600,TRUE,_xll.ohTrigger(RecalcTrigger,Trigger1M)),NA())</f>
        <v>1.9451403928680833E-2</v>
      </c>
      <c r="L600" s="52">
        <f>IFERROR(_xll.qlIndexFixing(Index3M,H600,TRUE,_xll.ohTrigger(RecalcTrigger,Trigger3M)),NA())</f>
        <v>2.1319700155786547E-2</v>
      </c>
      <c r="M600" s="52">
        <f>IFERROR(_xll.qlIndexFixing(ONIndex3M,I600,TRUE,_xll.ohTrigger(RecalcTrigger,Trigger3M)),NA())</f>
        <v>2.0868427798204081E-2</v>
      </c>
      <c r="N600" s="52">
        <f>IFERROR(_xll.qlIndexFixing(Index6M,$H600,TRUE,_xll.ohTrigger(RecalcTrigger,Trigger6M)),NA())</f>
        <v>2.2423872064749863E-2</v>
      </c>
      <c r="O600" s="52">
        <f>IFERROR(_xll.qlIndexFixing(ONIndex6M,I600,TRUE,_xll.ohTrigger(RecalcTrigger,Trigger6M)),NA())</f>
        <v>2.1540736776053393E-2</v>
      </c>
      <c r="P600" s="52">
        <f>IFERROR(_xll.qlIndexFixing(Index1Y,$H600,TRUE,_xll.ohTrigger(RecalcTrigger,Trigger1Y)),NA())</f>
        <v>2.4922277243954655E-2</v>
      </c>
      <c r="Q600" s="52">
        <f>IFERROR(_xll.qlIndexFixing(ONIndex1Y,I600,TRUE,_xll.ohTrigger(RecalcTrigger,Trigger1Y)),NA())</f>
        <v>2.304846618569556E-2</v>
      </c>
    </row>
    <row r="601" spans="2:17" x14ac:dyDescent="0.2">
      <c r="B601" s="46" t="s">
        <v>51</v>
      </c>
      <c r="D601" s="49">
        <f>_xll.qlCalendarAdvance(LocalCalendar,$D600,B601,"f",FALSE)</f>
        <v>43567</v>
      </c>
      <c r="E601" s="49">
        <f>_xll.qlInterestRateIndexValueDate(IndexON,D601)</f>
        <v>43567</v>
      </c>
      <c r="F601" s="52">
        <f>IFERROR(_xll.qlIndexFixing(IndexON,D601,TRUE,_xll.ohTrigger(RecalcTrigger,TriggerON)),NA())</f>
        <v>1.8229917389271932E-2</v>
      </c>
      <c r="H601" s="49">
        <f>_xll.qlCalendarAdvance(IborCalendar,$H600,B601,"f",FALSE)</f>
        <v>43566</v>
      </c>
      <c r="I601" s="49">
        <f>_xll.qlInterestRateIndexValueDate(Index1M,$H601)</f>
        <v>43570</v>
      </c>
      <c r="J601" s="52">
        <f>IFERROR(_xll.qlIndexFixing(Index1M,$H601,TRUE,_xll.ohTrigger(RecalcTrigger,Trigger1M)),NA())</f>
        <v>1.9656249321052144E-2</v>
      </c>
      <c r="K601" s="52">
        <f>IFERROR(_xll.qlIndexFixing(ONIndex1M,I601,TRUE,_xll.ohTrigger(RecalcTrigger,Trigger1M)),NA())</f>
        <v>1.9513448639489894E-2</v>
      </c>
      <c r="L601" s="52">
        <f>IFERROR(_xll.qlIndexFixing(Index3M,H601,TRUE,_xll.ohTrigger(RecalcTrigger,Trigger3M)),NA())</f>
        <v>2.1379904429614769E-2</v>
      </c>
      <c r="M601" s="52">
        <f>IFERROR(_xll.qlIndexFixing(ONIndex3M,I601,TRUE,_xll.ohTrigger(RecalcTrigger,Trigger3M)),NA())</f>
        <v>2.0932010608341045E-2</v>
      </c>
      <c r="N601" s="52">
        <f>IFERROR(_xll.qlIndexFixing(Index6M,$H601,TRUE,_xll.ohTrigger(RecalcTrigger,Trigger6M)),NA())</f>
        <v>2.2479612983915927E-2</v>
      </c>
      <c r="O601" s="52">
        <f>IFERROR(_xll.qlIndexFixing(ONIndex6M,I601,TRUE,_xll.ohTrigger(RecalcTrigger,Trigger6M)),NA())</f>
        <v>2.1604810539228581E-2</v>
      </c>
      <c r="P601" s="52">
        <f>IFERROR(_xll.qlIndexFixing(Index1Y,$H601,TRUE,_xll.ohTrigger(RecalcTrigger,Trigger1Y)),NA())</f>
        <v>2.4980415051617359E-2</v>
      </c>
      <c r="Q601" s="52">
        <f>IFERROR(_xll.qlIndexFixing(ONIndex1Y,I601,TRUE,_xll.ohTrigger(RecalcTrigger,Trigger1Y)),NA())</f>
        <v>2.3122624740512521E-2</v>
      </c>
    </row>
    <row r="602" spans="2:17" x14ac:dyDescent="0.2">
      <c r="B602" s="46" t="s">
        <v>51</v>
      </c>
      <c r="D602" s="49">
        <f>_xll.qlCalendarAdvance(LocalCalendar,$D601,B602,"f",FALSE)</f>
        <v>43574</v>
      </c>
      <c r="E602" s="49">
        <f>_xll.qlInterestRateIndexValueDate(IndexON,D602)</f>
        <v>43574</v>
      </c>
      <c r="F602" s="52">
        <f>IFERROR(_xll.qlIndexFixing(IndexON,D602,TRUE,_xll.ohTrigger(RecalcTrigger,TriggerON)),NA())</f>
        <v>1.8296823019801067E-2</v>
      </c>
      <c r="H602" s="49">
        <f>_xll.qlCalendarAdvance(IborCalendar,$H601,B602,"f",FALSE)</f>
        <v>43573</v>
      </c>
      <c r="I602" s="49">
        <f>_xll.qlInterestRateIndexValueDate(Index1M,$H602)</f>
        <v>43579</v>
      </c>
      <c r="J602" s="52">
        <f>IFERROR(_xll.qlIndexFixing(Index1M,$H602,TRUE,_xll.ohTrigger(RecalcTrigger,Trigger1M)),NA())</f>
        <v>1.9734819673742798E-2</v>
      </c>
      <c r="K602" s="52">
        <f>IFERROR(_xll.qlIndexFixing(ONIndex1M,I602,TRUE,_xll.ohTrigger(RecalcTrigger,Trigger1M)),NA())</f>
        <v>1.9592748988177533E-2</v>
      </c>
      <c r="L602" s="52">
        <f>IFERROR(_xll.qlIndexFixing(Index3M,H602,TRUE,_xll.ohTrigger(RecalcTrigger,Trigger3M)),NA())</f>
        <v>2.1456461419882854E-2</v>
      </c>
      <c r="M602" s="52">
        <f>IFERROR(_xll.qlIndexFixing(ONIndex3M,I602,TRUE,_xll.ohTrigger(RecalcTrigger,Trigger3M)),NA())</f>
        <v>2.1012914643652181E-2</v>
      </c>
      <c r="N602" s="52">
        <f>IFERROR(_xll.qlIndexFixing(Index6M,$H602,TRUE,_xll.ohTrigger(RecalcTrigger,Trigger6M)),NA())</f>
        <v>2.2550487496885246E-2</v>
      </c>
      <c r="O602" s="52">
        <f>IFERROR(_xll.qlIndexFixing(ONIndex6M,I602,TRUE,_xll.ohTrigger(RecalcTrigger,Trigger6M)),NA())</f>
        <v>2.1686137392959992E-2</v>
      </c>
      <c r="P602" s="52">
        <f>IFERROR(_xll.qlIndexFixing(Index1Y,$H602,TRUE,_xll.ohTrigger(RecalcTrigger,Trigger1Y)),NA())</f>
        <v>2.5054598251765779E-2</v>
      </c>
      <c r="Q602" s="52">
        <f>IFERROR(_xll.qlIndexFixing(ONIndex1Y,I602,TRUE,_xll.ohTrigger(RecalcTrigger,Trigger1Y)),NA())</f>
        <v>2.321640556689708E-2</v>
      </c>
    </row>
    <row r="603" spans="2:17" x14ac:dyDescent="0.2">
      <c r="B603" s="46" t="s">
        <v>51</v>
      </c>
      <c r="D603" s="49">
        <f>_xll.qlCalendarAdvance(LocalCalendar,$D602,B603,"f",FALSE)</f>
        <v>43581</v>
      </c>
      <c r="E603" s="49">
        <f>_xll.qlInterestRateIndexValueDate(IndexON,D603)</f>
        <v>43581</v>
      </c>
      <c r="F603" s="52">
        <f>IFERROR(_xll.qlIndexFixing(IndexON,D603,TRUE,_xll.ohTrigger(RecalcTrigger,TriggerON)),NA())</f>
        <v>1.8364253844058709E-2</v>
      </c>
      <c r="H603" s="49">
        <f>_xll.qlCalendarAdvance(IborCalendar,$H602,B603,"f",FALSE)</f>
        <v>43580</v>
      </c>
      <c r="I603" s="49">
        <f>_xll.qlInterestRateIndexValueDate(Index1M,$H603)</f>
        <v>43584</v>
      </c>
      <c r="J603" s="52">
        <f>IFERROR(_xll.qlIndexFixing(Index1M,$H603,TRUE,_xll.ohTrigger(RecalcTrigger,Trigger1M)),NA())</f>
        <v>1.9778240555131887E-2</v>
      </c>
      <c r="K603" s="52">
        <f>IFERROR(_xll.qlIndexFixing(ONIndex1M,I603,TRUE,_xll.ohTrigger(RecalcTrigger,Trigger1M)),NA())</f>
        <v>1.9636575573738213E-2</v>
      </c>
      <c r="L603" s="52">
        <f>IFERROR(_xll.qlIndexFixing(Index3M,H603,TRUE,_xll.ohTrigger(RecalcTrigger,Trigger3M)),NA())</f>
        <v>2.149858059504673E-2</v>
      </c>
      <c r="M603" s="52">
        <f>IFERROR(_xll.qlIndexFixing(ONIndex3M,I603,TRUE,_xll.ohTrigger(RecalcTrigger,Trigger3M)),NA())</f>
        <v>2.1057450423835888E-2</v>
      </c>
      <c r="N603" s="52">
        <f>IFERROR(_xll.qlIndexFixing(Index6M,$H603,TRUE,_xll.ohTrigger(RecalcTrigger,Trigger6M)),NA())</f>
        <v>2.2589502868277874E-2</v>
      </c>
      <c r="O603" s="52">
        <f>IFERROR(_xll.qlIndexFixing(ONIndex6M,I603,TRUE,_xll.ohTrigger(RecalcTrigger,Trigger6M)),NA())</f>
        <v>2.1730806763322619E-2</v>
      </c>
      <c r="P603" s="52">
        <f>IFERROR(_xll.qlIndexFixing(Index1Y,$H603,TRUE,_xll.ohTrigger(RecalcTrigger,Trigger1Y)),NA())</f>
        <v>2.5095552353706752E-2</v>
      </c>
      <c r="Q603" s="52">
        <f>IFERROR(_xll.qlIndexFixing(ONIndex1Y,I603,TRUE,_xll.ohTrigger(RecalcTrigger,Trigger1Y)),NA())</f>
        <v>2.326774483045746E-2</v>
      </c>
    </row>
    <row r="604" spans="2:17" x14ac:dyDescent="0.2">
      <c r="B604" s="46" t="s">
        <v>51</v>
      </c>
      <c r="D604" s="49">
        <f>_xll.qlCalendarAdvance(LocalCalendar,$D603,B604,"f",FALSE)</f>
        <v>43588</v>
      </c>
      <c r="E604" s="49">
        <f>_xll.qlInterestRateIndexValueDate(IndexON,D604)</f>
        <v>43588</v>
      </c>
      <c r="F604" s="52">
        <f>IFERROR(_xll.qlIndexFixing(IndexON,D604,TRUE,_xll.ohTrigger(RecalcTrigger,TriggerON)),NA())</f>
        <v>1.8432209862950799E-2</v>
      </c>
      <c r="H604" s="49">
        <f>_xll.qlCalendarAdvance(IborCalendar,$H603,B604,"f",FALSE)</f>
        <v>43587</v>
      </c>
      <c r="I604" s="49">
        <f>_xll.qlInterestRateIndexValueDate(Index1M,$H604)</f>
        <v>43592</v>
      </c>
      <c r="J604" s="52">
        <f>IFERROR(_xll.qlIndexFixing(Index1M,$H604,TRUE,_xll.ohTrigger(RecalcTrigger,Trigger1M)),NA())</f>
        <v>1.9852210520160934E-2</v>
      </c>
      <c r="K604" s="52">
        <f>IFERROR(_xll.qlIndexFixing(ONIndex1M,I604,TRUE,_xll.ohTrigger(RecalcTrigger,Trigger1M)),NA())</f>
        <v>1.9706357638504812E-2</v>
      </c>
      <c r="L604" s="52">
        <f>IFERROR(_xll.qlIndexFixing(Index3M,H604,TRUE,_xll.ohTrigger(RecalcTrigger,Trigger3M)),NA())</f>
        <v>2.1570061982646004E-2</v>
      </c>
      <c r="M604" s="52">
        <f>IFERROR(_xll.qlIndexFixing(ONIndex3M,I604,TRUE,_xll.ohTrigger(RecalcTrigger,Trigger3M)),NA())</f>
        <v>2.1128097182918637E-2</v>
      </c>
      <c r="N604" s="52">
        <f>IFERROR(_xll.qlIndexFixing(Index6M,$H604,TRUE,_xll.ohTrigger(RecalcTrigger,Trigger6M)),NA())</f>
        <v>2.2655838424868593E-2</v>
      </c>
      <c r="O604" s="52">
        <f>IFERROR(_xll.qlIndexFixing(ONIndex6M,I604,TRUE,_xll.ohTrigger(RecalcTrigger,Trigger6M)),NA())</f>
        <v>2.1801516750388217E-2</v>
      </c>
      <c r="P604" s="52">
        <f>IFERROR(_xll.qlIndexFixing(Index1Y,$H604,TRUE,_xll.ohTrigger(RecalcTrigger,Trigger1Y)),NA())</f>
        <v>2.5160719444030318E-2</v>
      </c>
      <c r="Q604" s="52">
        <f>IFERROR(_xll.qlIndexFixing(ONIndex1Y,I604,TRUE,_xll.ohTrigger(RecalcTrigger,Trigger1Y)),NA())</f>
        <v>2.3348756732524123E-2</v>
      </c>
    </row>
    <row r="605" spans="2:17" x14ac:dyDescent="0.2">
      <c r="B605" s="46" t="s">
        <v>51</v>
      </c>
      <c r="D605" s="49">
        <f>_xll.qlCalendarAdvance(LocalCalendar,$D604,B605,"f",FALSE)</f>
        <v>43595</v>
      </c>
      <c r="E605" s="49">
        <f>_xll.qlInterestRateIndexValueDate(IndexON,D605)</f>
        <v>43595</v>
      </c>
      <c r="F605" s="52">
        <f>IFERROR(_xll.qlIndexFixing(IndexON,D605,TRUE,_xll.ohTrigger(RecalcTrigger,TriggerON)),NA())</f>
        <v>1.8500691077356635E-2</v>
      </c>
      <c r="H605" s="49">
        <f>_xll.qlCalendarAdvance(IborCalendar,$H604,B605,"f",FALSE)</f>
        <v>43594</v>
      </c>
      <c r="I605" s="49">
        <f>_xll.qlInterestRateIndexValueDate(Index1M,$H605)</f>
        <v>43598</v>
      </c>
      <c r="J605" s="52">
        <f>IFERROR(_xll.qlIndexFixing(Index1M,$H605,TRUE,_xll.ohTrigger(RecalcTrigger,Trigger1M)),NA())</f>
        <v>1.990376805420687E-2</v>
      </c>
      <c r="K605" s="52">
        <f>IFERROR(_xll.qlIndexFixing(ONIndex1M,I605,TRUE,_xll.ohTrigger(RecalcTrigger,Trigger1M)),NA())</f>
        <v>1.9758419190454291E-2</v>
      </c>
      <c r="L605" s="52">
        <f>IFERROR(_xll.qlIndexFixing(Index3M,H605,TRUE,_xll.ohTrigger(RecalcTrigger,Trigger3M)),NA())</f>
        <v>2.1619617921256065E-2</v>
      </c>
      <c r="M605" s="52">
        <f>IFERROR(_xll.qlIndexFixing(ONIndex3M,I605,TRUE,_xll.ohTrigger(RecalcTrigger,Trigger3M)),NA())</f>
        <v>2.1180589164480068E-2</v>
      </c>
      <c r="N605" s="52">
        <f>IFERROR(_xll.qlIndexFixing(Index6M,$H605,TRUE,_xll.ohTrigger(RecalcTrigger,Trigger6M)),NA())</f>
        <v>2.2701906360808481E-2</v>
      </c>
      <c r="O605" s="52">
        <f>IFERROR(_xll.qlIndexFixing(ONIndex6M,I605,TRUE,_xll.ohTrigger(RecalcTrigger,Trigger6M)),NA())</f>
        <v>2.1853934582063417E-2</v>
      </c>
      <c r="P605" s="52">
        <f>IFERROR(_xll.qlIndexFixing(Index1Y,$H605,TRUE,_xll.ohTrigger(RecalcTrigger,Trigger1Y)),NA())</f>
        <v>2.5209321868955414E-2</v>
      </c>
      <c r="Q605" s="52">
        <f>IFERROR(_xll.qlIndexFixing(ONIndex1Y,I605,TRUE,_xll.ohTrigger(RecalcTrigger,Trigger1Y)),NA())</f>
        <v>2.3408602223407016E-2</v>
      </c>
    </row>
    <row r="606" spans="2:17" x14ac:dyDescent="0.2">
      <c r="B606" s="46" t="s">
        <v>51</v>
      </c>
      <c r="D606" s="49">
        <f>_xll.qlCalendarAdvance(LocalCalendar,$D605,B606,"f",FALSE)</f>
        <v>43602</v>
      </c>
      <c r="E606" s="49">
        <f>_xll.qlInterestRateIndexValueDate(IndexON,D606)</f>
        <v>43602</v>
      </c>
      <c r="F606" s="52">
        <f>IFERROR(_xll.qlIndexFixing(IndexON,D606,TRUE,_xll.ohTrigger(RecalcTrigger,TriggerON)),NA())</f>
        <v>1.8569697488208803E-2</v>
      </c>
      <c r="H606" s="49">
        <f>_xll.qlCalendarAdvance(IborCalendar,$H605,B606,"f",FALSE)</f>
        <v>43601</v>
      </c>
      <c r="I606" s="49">
        <f>_xll.qlInterestRateIndexValueDate(Index1M,$H606)</f>
        <v>43605</v>
      </c>
      <c r="J606" s="52">
        <f>IFERROR(_xll.qlIndexFixing(Index1M,$H606,TRUE,_xll.ohTrigger(RecalcTrigger,Trigger1M)),NA())</f>
        <v>1.9963620380862999E-2</v>
      </c>
      <c r="K606" s="52">
        <f>IFERROR(_xll.qlIndexFixing(ONIndex1M,I606,TRUE,_xll.ohTrigger(RecalcTrigger,Trigger1M)),NA())</f>
        <v>1.9818859754368034E-2</v>
      </c>
      <c r="L606" s="52">
        <f>IFERROR(_xll.qlIndexFixing(Index3M,H606,TRUE,_xll.ohTrigger(RecalcTrigger,Trigger3M)),NA())</f>
        <v>2.167689685591315E-2</v>
      </c>
      <c r="M606" s="52">
        <f>IFERROR(_xll.qlIndexFixing(ONIndex3M,I606,TRUE,_xll.ohTrigger(RecalcTrigger,Trigger3M)),NA())</f>
        <v>2.1241295630893831E-2</v>
      </c>
      <c r="N606" s="52">
        <f>IFERROR(_xll.qlIndexFixing(Index6M,$H606,TRUE,_xll.ohTrigger(RecalcTrigger,Trigger6M)),NA())</f>
        <v>2.2755287382078718E-2</v>
      </c>
      <c r="O606" s="52">
        <f>IFERROR(_xll.qlIndexFixing(ONIndex6M,I606,TRUE,_xll.ohTrigger(RecalcTrigger,Trigger6M)),NA())</f>
        <v>2.1914422838467118E-2</v>
      </c>
      <c r="P606" s="52">
        <f>IFERROR(_xll.qlIndexFixing(Index1Y,$H606,TRUE,_xll.ohTrigger(RecalcTrigger,Trigger1Y)),NA())</f>
        <v>2.5265749963570699E-2</v>
      </c>
      <c r="Q606" s="52">
        <f>IFERROR(_xll.qlIndexFixing(ONIndex1Y,I606,TRUE,_xll.ohTrigger(RecalcTrigger,Trigger1Y)),NA())</f>
        <v>2.3477432406799892E-2</v>
      </c>
    </row>
    <row r="607" spans="2:17" x14ac:dyDescent="0.2">
      <c r="B607" s="46" t="s">
        <v>51</v>
      </c>
      <c r="D607" s="49">
        <f>_xll.qlCalendarAdvance(LocalCalendar,$D606,B607,"f",FALSE)</f>
        <v>43609</v>
      </c>
      <c r="E607" s="49">
        <f>_xll.qlInterestRateIndexValueDate(IndexON,D607)</f>
        <v>43609</v>
      </c>
      <c r="F607" s="52">
        <f>IFERROR(_xll.qlIndexFixing(IndexON,D607,TRUE,_xll.ohTrigger(RecalcTrigger,TriggerON)),NA())</f>
        <v>1.8644701633336869E-2</v>
      </c>
      <c r="H607" s="49">
        <f>_xll.qlCalendarAdvance(IborCalendar,$H606,B607,"f",FALSE)</f>
        <v>43608</v>
      </c>
      <c r="I607" s="49">
        <f>_xll.qlInterestRateIndexValueDate(Index1M,$H607)</f>
        <v>43613</v>
      </c>
      <c r="J607" s="52">
        <f>IFERROR(_xll.qlIndexFixing(Index1M,$H607,TRUE,_xll.ohTrigger(RecalcTrigger,Trigger1M)),NA())</f>
        <v>2.0031629895716298E-2</v>
      </c>
      <c r="K607" s="52">
        <f>IFERROR(_xll.qlIndexFixing(ONIndex1M,I607,TRUE,_xll.ohTrigger(RecalcTrigger,Trigger1M)),NA())</f>
        <v>1.988754183159358E-2</v>
      </c>
      <c r="L607" s="52">
        <f>IFERROR(_xll.qlIndexFixing(Index3M,H607,TRUE,_xll.ohTrigger(RecalcTrigger,Trigger3M)),NA())</f>
        <v>2.1741651220156883E-2</v>
      </c>
      <c r="M607" s="52">
        <f>IFERROR(_xll.qlIndexFixing(ONIndex3M,I607,TRUE,_xll.ohTrigger(RecalcTrigger,Trigger3M)),NA())</f>
        <v>2.1309970037854953E-2</v>
      </c>
      <c r="N607" s="52">
        <f>IFERROR(_xll.qlIndexFixing(Index6M,$H607,TRUE,_xll.ohTrigger(RecalcTrigger,Trigger6M)),NA())</f>
        <v>2.282023976085009E-2</v>
      </c>
      <c r="O607" s="52">
        <f>IFERROR(_xll.qlIndexFixing(ONIndex6M,I607,TRUE,_xll.ohTrigger(RecalcTrigger,Trigger6M)),NA())</f>
        <v>2.1982674189677809E-2</v>
      </c>
      <c r="P607" s="52">
        <f>IFERROR(_xll.qlIndexFixing(Index1Y,$H607,TRUE,_xll.ohTrigger(RecalcTrigger,Trigger1Y)),NA())</f>
        <v>2.5329904493777419E-2</v>
      </c>
      <c r="Q607" s="52">
        <f>IFERROR(_xll.qlIndexFixing(ONIndex1Y,I607,TRUE,_xll.ohTrigger(RecalcTrigger,Trigger1Y)),NA())</f>
        <v>2.3554790563959926E-2</v>
      </c>
    </row>
    <row r="608" spans="2:17" x14ac:dyDescent="0.2">
      <c r="B608" s="46" t="s">
        <v>51</v>
      </c>
      <c r="D608" s="49">
        <f>_xll.qlCalendarAdvance(LocalCalendar,$D607,B608,"f",FALSE)</f>
        <v>43616</v>
      </c>
      <c r="E608" s="49">
        <f>_xll.qlInterestRateIndexValueDate(IndexON,D608)</f>
        <v>43616</v>
      </c>
      <c r="F608" s="52">
        <f>IFERROR(_xll.qlIndexFixing(IndexON,D608,TRUE,_xll.ohTrigger(RecalcTrigger,TriggerON)),NA())</f>
        <v>1.870928590284926E-2</v>
      </c>
      <c r="H608" s="49">
        <f>_xll.qlCalendarAdvance(IborCalendar,$H607,B608,"f",FALSE)</f>
        <v>43615</v>
      </c>
      <c r="I608" s="49">
        <f>_xll.qlInterestRateIndexValueDate(Index1M,$H608)</f>
        <v>43619</v>
      </c>
      <c r="J608" s="52">
        <f>IFERROR(_xll.qlIndexFixing(Index1M,$H608,TRUE,_xll.ohTrigger(RecalcTrigger,Trigger1M)),NA())</f>
        <v>2.0077600272181861E-2</v>
      </c>
      <c r="K608" s="52">
        <f>IFERROR(_xll.qlIndexFixing(ONIndex1M,I608,TRUE,_xll.ohTrigger(RecalcTrigger,Trigger1M)),NA())</f>
        <v>1.99387783923477E-2</v>
      </c>
      <c r="L608" s="52">
        <f>IFERROR(_xll.qlIndexFixing(Index3M,H608,TRUE,_xll.ohTrigger(RecalcTrigger,Trigger3M)),NA())</f>
        <v>2.1789721879169371E-2</v>
      </c>
      <c r="M608" s="52">
        <f>IFERROR(_xll.qlIndexFixing(ONIndex3M,I608,TRUE,_xll.ohTrigger(RecalcTrigger,Trigger3M)),NA())</f>
        <v>2.1360982754545788E-2</v>
      </c>
      <c r="N608" s="52">
        <f>IFERROR(_xll.qlIndexFixing(Index6M,$H608,TRUE,_xll.ohTrigger(RecalcTrigger,Trigger6M)),NA())</f>
        <v>2.2856628910638312E-2</v>
      </c>
      <c r="O608" s="52">
        <f>IFERROR(_xll.qlIndexFixing(ONIndex6M,I608,TRUE,_xll.ohTrigger(RecalcTrigger,Trigger6M)),NA())</f>
        <v>2.2033248043582532E-2</v>
      </c>
      <c r="P608" s="52">
        <f>IFERROR(_xll.qlIndexFixing(Index1Y,$H608,TRUE,_xll.ohTrigger(RecalcTrigger,Trigger1Y)),NA())</f>
        <v>2.5377805387725379E-2</v>
      </c>
      <c r="Q608" s="52">
        <f>IFERROR(_xll.qlIndexFixing(ONIndex1Y,I608,TRUE,_xll.ohTrigger(RecalcTrigger,Trigger1Y)),NA())</f>
        <v>2.3611895744704015E-2</v>
      </c>
    </row>
    <row r="609" spans="2:17" x14ac:dyDescent="0.2">
      <c r="B609" s="46" t="s">
        <v>51</v>
      </c>
      <c r="D609" s="49">
        <f>_xll.qlCalendarAdvance(LocalCalendar,$D608,B609,"f",FALSE)</f>
        <v>43623</v>
      </c>
      <c r="E609" s="49">
        <f>_xll.qlInterestRateIndexValueDate(IndexON,D609)</f>
        <v>43623</v>
      </c>
      <c r="F609" s="52">
        <f>IFERROR(_xll.qlIndexFixing(IndexON,D609,TRUE,_xll.ohTrigger(RecalcTrigger,TriggerON)),NA())</f>
        <v>1.8779867908422787E-2</v>
      </c>
      <c r="H609" s="49">
        <f>_xll.qlCalendarAdvance(IborCalendar,$H608,B609,"f",FALSE)</f>
        <v>43622</v>
      </c>
      <c r="I609" s="49">
        <f>_xll.qlInterestRateIndexValueDate(Index1M,$H609)</f>
        <v>43626</v>
      </c>
      <c r="J609" s="52">
        <f>IFERROR(_xll.qlIndexFixing(Index1M,$H609,TRUE,_xll.ohTrigger(RecalcTrigger,Trigger1M)),NA())</f>
        <v>2.0136509028310989E-2</v>
      </c>
      <c r="K609" s="52">
        <f>IFERROR(_xll.qlIndexFixing(ONIndex1M,I609,TRUE,_xll.ohTrigger(RecalcTrigger,Trigger1M)),NA())</f>
        <v>1.999825646625375E-2</v>
      </c>
      <c r="L609" s="52">
        <f>IFERROR(_xll.qlIndexFixing(Index3M,H609,TRUE,_xll.ohTrigger(RecalcTrigger,Trigger3M)),NA())</f>
        <v>2.1845267918033508E-2</v>
      </c>
      <c r="M609" s="52">
        <f>IFERROR(_xll.qlIndexFixing(ONIndex3M,I609,TRUE,_xll.ohTrigger(RecalcTrigger,Trigger3M)),NA())</f>
        <v>2.1419963411304366E-2</v>
      </c>
      <c r="N609" s="52">
        <f>IFERROR(_xll.qlIndexFixing(Index6M,$H609,TRUE,_xll.ohTrigger(RecalcTrigger,Trigger6M)),NA())</f>
        <v>2.2909040891000196E-2</v>
      </c>
      <c r="O609" s="52">
        <f>IFERROR(_xll.qlIndexFixing(ONIndex6M,I609,TRUE,_xll.ohTrigger(RecalcTrigger,Trigger6M)),NA())</f>
        <v>2.209158499157482E-2</v>
      </c>
      <c r="P609" s="52">
        <f>IFERROR(_xll.qlIndexFixing(Index1Y,$H609,TRUE,_xll.ohTrigger(RecalcTrigger,Trigger1Y)),NA())</f>
        <v>2.5433477757387666E-2</v>
      </c>
      <c r="Q609" s="52">
        <f>IFERROR(_xll.qlIndexFixing(ONIndex1Y,I609,TRUE,_xll.ohTrigger(RecalcTrigger,Trigger1Y)),NA())</f>
        <v>2.3677528897856348E-2</v>
      </c>
    </row>
    <row r="610" spans="2:17" x14ac:dyDescent="0.2">
      <c r="B610" s="46" t="s">
        <v>51</v>
      </c>
      <c r="D610" s="49">
        <f>_xll.qlCalendarAdvance(LocalCalendar,$D609,B610,"f",FALSE)</f>
        <v>43630</v>
      </c>
      <c r="E610" s="49">
        <f>_xll.qlInterestRateIndexValueDate(IndexON,D610)</f>
        <v>43630</v>
      </c>
      <c r="F610" s="52">
        <f>IFERROR(_xll.qlIndexFixing(IndexON,D610,TRUE,_xll.ohTrigger(RecalcTrigger,TriggerON)),NA())</f>
        <v>1.8850975114119706E-2</v>
      </c>
      <c r="H610" s="49">
        <f>_xll.qlCalendarAdvance(IborCalendar,$H609,B610,"f",FALSE)</f>
        <v>43629</v>
      </c>
      <c r="I610" s="49">
        <f>_xll.qlInterestRateIndexValueDate(Index1M,$H610)</f>
        <v>43633</v>
      </c>
      <c r="J610" s="52">
        <f>IFERROR(_xll.qlIndexFixing(Index1M,$H610,TRUE,_xll.ohTrigger(RecalcTrigger,Trigger1M)),NA())</f>
        <v>2.0195096710931004E-2</v>
      </c>
      <c r="K610" s="52">
        <f>IFERROR(_xll.qlIndexFixing(ONIndex1M,I610,TRUE,_xll.ohTrigger(RecalcTrigger,Trigger1M)),NA())</f>
        <v>2.0057413709757554E-2</v>
      </c>
      <c r="L610" s="52">
        <f>IFERROR(_xll.qlIndexFixing(Index3M,H610,TRUE,_xll.ohTrigger(RecalcTrigger,Trigger3M)),NA())</f>
        <v>2.1900245070081727E-2</v>
      </c>
      <c r="M610" s="52">
        <f>IFERROR(_xll.qlIndexFixing(ONIndex3M,I610,TRUE,_xll.ohTrigger(RecalcTrigger,Trigger3M)),NA())</f>
        <v>2.1478368797511749E-2</v>
      </c>
      <c r="N610" s="52">
        <f>IFERROR(_xll.qlIndexFixing(Index6M,$H610,TRUE,_xll.ohTrigger(RecalcTrigger,Trigger6M)),NA())</f>
        <v>2.296119955855223E-2</v>
      </c>
      <c r="O610" s="52">
        <f>IFERROR(_xll.qlIndexFixing(ONIndex6M,I610,TRUE,_xll.ohTrigger(RecalcTrigger,Trigger6M)),NA())</f>
        <v>2.214920483615046E-2</v>
      </c>
      <c r="P610" s="52">
        <f>IFERROR(_xll.qlIndexFixing(Index1Y,$H610,TRUE,_xll.ohTrigger(RecalcTrigger,Trigger1Y)),NA())</f>
        <v>2.5488943267469557E-2</v>
      </c>
      <c r="Q610" s="52">
        <f>IFERROR(_xll.qlIndexFixing(ONIndex1Y,I610,TRUE,_xll.ohTrigger(RecalcTrigger,Trigger1Y)),NA())</f>
        <v>2.3742096373222665E-2</v>
      </c>
    </row>
    <row r="611" spans="2:17" x14ac:dyDescent="0.2">
      <c r="B611" s="46" t="s">
        <v>51</v>
      </c>
      <c r="D611" s="49">
        <f>_xll.qlCalendarAdvance(LocalCalendar,$D610,B611,"f",FALSE)</f>
        <v>43637</v>
      </c>
      <c r="E611" s="49">
        <f>_xll.qlInterestRateIndexValueDate(IndexON,D611)</f>
        <v>43637</v>
      </c>
      <c r="F611" s="52">
        <f>IFERROR(_xll.qlIndexFixing(IndexON,D611,TRUE,_xll.ohTrigger(RecalcTrigger,TriggerON)),NA())</f>
        <v>1.8922607520845958E-2</v>
      </c>
      <c r="H611" s="49">
        <f>_xll.qlCalendarAdvance(IborCalendar,$H610,B611,"f",FALSE)</f>
        <v>43636</v>
      </c>
      <c r="I611" s="49">
        <f>_xll.qlInterestRateIndexValueDate(Index1M,$H611)</f>
        <v>43640</v>
      </c>
      <c r="J611" s="52">
        <f>IFERROR(_xll.qlIndexFixing(Index1M,$H611,TRUE,_xll.ohTrigger(RecalcTrigger,Trigger1M)),NA())</f>
        <v>2.025336331534433E-2</v>
      </c>
      <c r="K611" s="52">
        <f>IFERROR(_xll.qlIndexFixing(ONIndex1M,I611,TRUE,_xll.ohTrigger(RecalcTrigger,Trigger1M)),NA())</f>
        <v>2.0116250122779178E-2</v>
      </c>
      <c r="L611" s="52">
        <f>IFERROR(_xll.qlIndexFixing(Index3M,H611,TRUE,_xll.ohTrigger(RecalcTrigger,Trigger3M)),NA())</f>
        <v>2.1954697284184664E-2</v>
      </c>
      <c r="M611" s="52">
        <f>IFERROR(_xll.qlIndexFixing(ONIndex3M,I611,TRUE,_xll.ohTrigger(RecalcTrigger,Trigger3M)),NA())</f>
        <v>2.1536198912928128E-2</v>
      </c>
      <c r="N611" s="52">
        <f>IFERROR(_xll.qlIndexFixing(Index6M,$H611,TRUE,_xll.ohTrigger(RecalcTrigger,Trigger6M)),NA())</f>
        <v>2.3013141105424795E-2</v>
      </c>
      <c r="O611" s="52">
        <f>IFERROR(_xll.qlIndexFixing(ONIndex6M,I611,TRUE,_xll.ohTrigger(RecalcTrigger,Trigger6M)),NA())</f>
        <v>2.2206107576749901E-2</v>
      </c>
      <c r="P611" s="52">
        <f>IFERROR(_xll.qlIndexFixing(Index1Y,$H611,TRUE,_xll.ohTrigger(RecalcTrigger,Trigger1Y)),NA())</f>
        <v>2.5544224450878616E-2</v>
      </c>
      <c r="Q611" s="52">
        <f>IFERROR(_xll.qlIndexFixing(ONIndex1Y,I611,TRUE,_xll.ohTrigger(RecalcTrigger,Trigger1Y)),NA())</f>
        <v>2.380559816992367E-2</v>
      </c>
    </row>
    <row r="612" spans="2:17" x14ac:dyDescent="0.2">
      <c r="B612" s="46" t="s">
        <v>51</v>
      </c>
      <c r="D612" s="49">
        <f>_xll.qlCalendarAdvance(LocalCalendar,$D611,B612,"f",FALSE)</f>
        <v>43644</v>
      </c>
      <c r="E612" s="49">
        <f>_xll.qlInterestRateIndexValueDate(IndexON,D612)</f>
        <v>43644</v>
      </c>
      <c r="F612" s="52">
        <f>IFERROR(_xll.qlIndexFixing(IndexON,D612,TRUE,_xll.ohTrigger(RecalcTrigger,TriggerON)),NA())</f>
        <v>1.899476512953413E-2</v>
      </c>
      <c r="H612" s="49">
        <f>_xll.qlCalendarAdvance(IborCalendar,$H611,B612,"f",FALSE)</f>
        <v>43643</v>
      </c>
      <c r="I612" s="49">
        <f>_xll.qlInterestRateIndexValueDate(Index1M,$H612)</f>
        <v>43647</v>
      </c>
      <c r="J612" s="52">
        <f>IFERROR(_xll.qlIndexFixing(Index1M,$H612,TRUE,_xll.ohTrigger(RecalcTrigger,Trigger1M)),NA())</f>
        <v>2.031599175135301E-2</v>
      </c>
      <c r="K612" s="52">
        <f>IFERROR(_xll.qlIndexFixing(ONIndex1M,I612,TRUE,_xll.ohTrigger(RecalcTrigger,Trigger1M)),NA())</f>
        <v>2.0174765705158748E-2</v>
      </c>
      <c r="L612" s="52">
        <f>IFERROR(_xll.qlIndexFixing(Index3M,H612,TRUE,_xll.ohTrigger(RecalcTrigger,Trigger3M)),NA())</f>
        <v>2.2008677306539288E-2</v>
      </c>
      <c r="M612" s="52">
        <f>IFERROR(_xll.qlIndexFixing(ONIndex3M,I612,TRUE,_xll.ohTrigger(RecalcTrigger,Trigger3M)),NA())</f>
        <v>2.1593453757393632E-2</v>
      </c>
      <c r="N612" s="52">
        <f>IFERROR(_xll.qlIndexFixing(Index6M,$H612,TRUE,_xll.ohTrigger(RecalcTrigger,Trigger6M)),NA())</f>
        <v>2.3073700615590411E-2</v>
      </c>
      <c r="O612" s="52">
        <f>IFERROR(_xll.qlIndexFixing(ONIndex6M,I612,TRUE,_xll.ohTrigger(RecalcTrigger,Trigger6M)),NA())</f>
        <v>2.2262293213213269E-2</v>
      </c>
      <c r="P612" s="52">
        <f>IFERROR(_xll.qlIndexFixing(Index1Y,$H612,TRUE,_xll.ohTrigger(RecalcTrigger,Trigger1Y)),NA())</f>
        <v>2.5599343845576723E-2</v>
      </c>
      <c r="Q612" s="52">
        <f>IFERROR(_xll.qlIndexFixing(ONIndex1Y,I612,TRUE,_xll.ohTrigger(RecalcTrigger,Trigger1Y)),NA())</f>
        <v>2.3868034287719553E-2</v>
      </c>
    </row>
    <row r="613" spans="2:17" x14ac:dyDescent="0.2">
      <c r="B613" s="46" t="s">
        <v>51</v>
      </c>
      <c r="D613" s="49">
        <f>_xll.qlCalendarAdvance(LocalCalendar,$D612,B613,"f",FALSE)</f>
        <v>43651</v>
      </c>
      <c r="E613" s="49">
        <f>_xll.qlInterestRateIndexValueDate(IndexON,D613)</f>
        <v>43651</v>
      </c>
      <c r="F613" s="52">
        <f>IFERROR(_xll.qlIndexFixing(IndexON,D613,TRUE,_xll.ohTrigger(RecalcTrigger,TriggerON)),NA())</f>
        <v>1.9067447941116811E-2</v>
      </c>
      <c r="H613" s="49">
        <f>_xll.qlCalendarAdvance(IborCalendar,$H612,B613,"f",FALSE)</f>
        <v>43650</v>
      </c>
      <c r="I613" s="49">
        <f>_xll.qlInterestRateIndexValueDate(Index1M,$H613)</f>
        <v>43654</v>
      </c>
      <c r="J613" s="52">
        <f>IFERROR(_xll.qlIndexFixing(Index1M,$H613,TRUE,_xll.ohTrigger(RecalcTrigger,Trigger1M)),NA())</f>
        <v>2.0373596502778694E-2</v>
      </c>
      <c r="K613" s="52">
        <f>IFERROR(_xll.qlIndexFixing(ONIndex1M,I613,TRUE,_xll.ohTrigger(RecalcTrigger,Trigger1M)),NA())</f>
        <v>2.0232960456736393E-2</v>
      </c>
      <c r="L613" s="52">
        <f>IFERROR(_xll.qlIndexFixing(Index3M,H613,TRUE,_xll.ohTrigger(RecalcTrigger,Trigger3M)),NA())</f>
        <v>2.2062237886419249E-2</v>
      </c>
      <c r="M613" s="52">
        <f>IFERROR(_xll.qlIndexFixing(ONIndex3M,I613,TRUE,_xll.ohTrigger(RecalcTrigger,Trigger3M)),NA())</f>
        <v>2.1650133330508581E-2</v>
      </c>
      <c r="N613" s="52">
        <f>IFERROR(_xll.qlIndexFixing(Index6M,$H613,TRUE,_xll.ohTrigger(RecalcTrigger,Trigger6M)),NA())</f>
        <v>2.3120926280851783E-2</v>
      </c>
      <c r="O613" s="52">
        <f>IFERROR(_xll.qlIndexFixing(ONIndex6M,I613,TRUE,_xll.ohTrigger(RecalcTrigger,Trigger6M)),NA())</f>
        <v>2.2317761745220821E-2</v>
      </c>
      <c r="P613" s="52">
        <f>IFERROR(_xll.qlIndexFixing(Index1Y,$H613,TRUE,_xll.ohTrigger(RecalcTrigger,Trigger1Y)),NA())</f>
        <v>2.565432399454207E-2</v>
      </c>
      <c r="Q613" s="52">
        <f>IFERROR(_xll.qlIndexFixing(ONIndex1Y,I613,TRUE,_xll.ohTrigger(RecalcTrigger,Trigger1Y)),NA())</f>
        <v>2.3929404725810954E-2</v>
      </c>
    </row>
    <row r="614" spans="2:17" x14ac:dyDescent="0.2">
      <c r="B614" s="46" t="s">
        <v>51</v>
      </c>
      <c r="D614" s="49">
        <f>_xll.qlCalendarAdvance(LocalCalendar,$D613,B614,"f",FALSE)</f>
        <v>43658</v>
      </c>
      <c r="E614" s="49">
        <f>_xll.qlInterestRateIndexValueDate(IndexON,D614)</f>
        <v>43658</v>
      </c>
      <c r="F614" s="52">
        <f>IFERROR(_xll.qlIndexFixing(IndexON,D614,TRUE,_xll.ohTrigger(RecalcTrigger,TriggerON)),NA())</f>
        <v>1.9140655956579877E-2</v>
      </c>
      <c r="H614" s="49">
        <f>_xll.qlCalendarAdvance(IborCalendar,$H613,B614,"f",FALSE)</f>
        <v>43657</v>
      </c>
      <c r="I614" s="49">
        <f>_xll.qlInterestRateIndexValueDate(Index1M,$H614)</f>
        <v>43661</v>
      </c>
      <c r="J614" s="52">
        <f>IFERROR(_xll.qlIndexFixing(Index1M,$H614,TRUE,_xll.ohTrigger(RecalcTrigger,Trigger1M)),NA())</f>
        <v>2.043088015272607E-2</v>
      </c>
      <c r="K614" s="52">
        <f>IFERROR(_xll.qlIndexFixing(ONIndex1M,I614,TRUE,_xll.ohTrigger(RecalcTrigger,Trigger1M)),NA())</f>
        <v>2.0290834377272304E-2</v>
      </c>
      <c r="L614" s="52">
        <f>IFERROR(_xll.qlIndexFixing(Index3M,H614,TRUE,_xll.ohTrigger(RecalcTrigger,Trigger3M)),NA())</f>
        <v>2.2115431776119247E-2</v>
      </c>
      <c r="M614" s="52">
        <f>IFERROR(_xll.qlIndexFixing(ONIndex3M,I614,TRUE,_xll.ohTrigger(RecalcTrigger,Trigger3M)),NA())</f>
        <v>2.1706237632033165E-2</v>
      </c>
      <c r="N614" s="52">
        <f>IFERROR(_xll.qlIndexFixing(Index6M,$H614,TRUE,_xll.ohTrigger(RecalcTrigger,Trigger6M)),NA())</f>
        <v>2.3172445488907987E-2</v>
      </c>
      <c r="O614" s="52">
        <f>IFERROR(_xll.qlIndexFixing(ONIndex6M,I614,TRUE,_xll.ohTrigger(RecalcTrigger,Trigger6M)),NA())</f>
        <v>2.237251317229294E-2</v>
      </c>
      <c r="P614" s="52">
        <f>IFERROR(_xll.qlIndexFixing(Index1Y,$H614,TRUE,_xll.ohTrigger(RecalcTrigger,Trigger1Y)),NA())</f>
        <v>2.5709187445735318E-2</v>
      </c>
      <c r="Q614" s="52">
        <f>IFERROR(_xll.qlIndexFixing(ONIndex1Y,I614,TRUE,_xll.ohTrigger(RecalcTrigger,Trigger1Y)),NA())</f>
        <v>2.3989709483798194E-2</v>
      </c>
    </row>
    <row r="615" spans="2:17" x14ac:dyDescent="0.2">
      <c r="B615" s="46" t="s">
        <v>51</v>
      </c>
      <c r="D615" s="49">
        <f>_xll.qlCalendarAdvance(LocalCalendar,$D614,B615,"f",FALSE)</f>
        <v>43665</v>
      </c>
      <c r="E615" s="49">
        <f>_xll.qlInterestRateIndexValueDate(IndexON,D615)</f>
        <v>43665</v>
      </c>
      <c r="F615" s="52">
        <f>IFERROR(_xll.qlIndexFixing(IndexON,D615,TRUE,_xll.ohTrigger(RecalcTrigger,TriggerON)),NA())</f>
        <v>1.9214389176882563E-2</v>
      </c>
      <c r="H615" s="49">
        <f>_xll.qlCalendarAdvance(IborCalendar,$H614,B615,"f",FALSE)</f>
        <v>43664</v>
      </c>
      <c r="I615" s="49">
        <f>_xll.qlInterestRateIndexValueDate(Index1M,$H615)</f>
        <v>43668</v>
      </c>
      <c r="J615" s="52">
        <f>IFERROR(_xll.qlIndexFixing(Index1M,$H615,TRUE,_xll.ohTrigger(RecalcTrigger,Trigger1M)),NA())</f>
        <v>2.0487842696450542E-2</v>
      </c>
      <c r="K615" s="52">
        <f>IFERROR(_xll.qlIndexFixing(ONIndex1M,I615,TRUE,_xll.ohTrigger(RecalcTrigger,Trigger1M)),NA())</f>
        <v>2.0348387466766482E-2</v>
      </c>
      <c r="L615" s="52">
        <f>IFERROR(_xll.qlIndexFixing(Index3M,H615,TRUE,_xll.ohTrigger(RecalcTrigger,Trigger3M)),NA())</f>
        <v>2.216831173089771E-2</v>
      </c>
      <c r="M615" s="52">
        <f>IFERROR(_xll.qlIndexFixing(ONIndex3M,I615,TRUE,_xll.ohTrigger(RecalcTrigger,Trigger3M)),NA())</f>
        <v>2.1761766661647641E-2</v>
      </c>
      <c r="N615" s="52">
        <f>IFERROR(_xll.qlIndexFixing(Index6M,$H615,TRUE,_xll.ohTrigger(RecalcTrigger,Trigger6M)),NA())</f>
        <v>2.3223893988853085E-2</v>
      </c>
      <c r="O615" s="52">
        <f>IFERROR(_xll.qlIndexFixing(ONIndex6M,I615,TRUE,_xll.ohTrigger(RecalcTrigger,Trigger6M)),NA())</f>
        <v>2.2426547494269755E-2</v>
      </c>
      <c r="P615" s="52">
        <f>IFERROR(_xll.qlIndexFixing(Index1Y,$H615,TRUE,_xll.ohTrigger(RecalcTrigger,Trigger1Y)),NA())</f>
        <v>2.5763956752070098E-2</v>
      </c>
      <c r="Q615" s="52">
        <f>IFERROR(_xll.qlIndexFixing(ONIndex1Y,I615,TRUE,_xll.ohTrigger(RecalcTrigger,Trigger1Y)),NA())</f>
        <v>2.4048948561041783E-2</v>
      </c>
    </row>
    <row r="616" spans="2:17" x14ac:dyDescent="0.2">
      <c r="B616" s="46" t="s">
        <v>51</v>
      </c>
      <c r="D616" s="49">
        <f>_xll.qlCalendarAdvance(LocalCalendar,$D615,B616,"f",FALSE)</f>
        <v>43672</v>
      </c>
      <c r="E616" s="49">
        <f>_xll.qlInterestRateIndexValueDate(IndexON,D616)</f>
        <v>43672</v>
      </c>
      <c r="F616" s="52">
        <f>IFERROR(_xll.qlIndexFixing(IndexON,D616,TRUE,_xll.ohTrigger(RecalcTrigger,TriggerON)),NA())</f>
        <v>1.9288647602984099E-2</v>
      </c>
      <c r="H616" s="49">
        <f>_xll.qlCalendarAdvance(IborCalendar,$H615,B616,"f",FALSE)</f>
        <v>43671</v>
      </c>
      <c r="I616" s="49">
        <f>_xll.qlInterestRateIndexValueDate(Index1M,$H616)</f>
        <v>43675</v>
      </c>
      <c r="J616" s="52">
        <f>IFERROR(_xll.qlIndexFixing(Index1M,$H616,TRUE,_xll.ohTrigger(RecalcTrigger,Trigger1M)),NA())</f>
        <v>2.0544484129225573E-2</v>
      </c>
      <c r="K616" s="52">
        <f>IFERROR(_xll.qlIndexFixing(ONIndex1M,I616,TRUE,_xll.ohTrigger(RecalcTrigger,Trigger1M)),NA())</f>
        <v>2.0405619724979118E-2</v>
      </c>
      <c r="L616" s="52">
        <f>IFERROR(_xll.qlIndexFixing(Index3M,H616,TRUE,_xll.ohTrigger(RecalcTrigger,Trigger3M)),NA())</f>
        <v>2.2220930508937677E-2</v>
      </c>
      <c r="M616" s="52">
        <f>IFERROR(_xll.qlIndexFixing(ONIndex3M,I616,TRUE,_xll.ohTrigger(RecalcTrigger,Trigger3M)),NA())</f>
        <v>2.1816720419272073E-2</v>
      </c>
      <c r="N616" s="52">
        <f>IFERROR(_xll.qlIndexFixing(Index6M,$H616,TRUE,_xll.ohTrigger(RecalcTrigger,Trigger6M)),NA())</f>
        <v>2.3275307797465335E-2</v>
      </c>
      <c r="O616" s="52">
        <f>IFERROR(_xll.qlIndexFixing(ONIndex6M,I616,TRUE,_xll.ohTrigger(RecalcTrigger,Trigger6M)),NA())</f>
        <v>2.2479864710671649E-2</v>
      </c>
      <c r="P616" s="52">
        <f>IFERROR(_xll.qlIndexFixing(Index1Y,$H616,TRUE,_xll.ohTrigger(RecalcTrigger,Trigger1Y)),NA())</f>
        <v>2.5818654471391839E-2</v>
      </c>
      <c r="Q616" s="52">
        <f>IFERROR(_xll.qlIndexFixing(ONIndex1Y,I616,TRUE,_xll.ohTrigger(RecalcTrigger,Trigger1Y)),NA())</f>
        <v>2.4107121957062105E-2</v>
      </c>
    </row>
    <row r="617" spans="2:17" x14ac:dyDescent="0.2">
      <c r="B617" s="46" t="s">
        <v>51</v>
      </c>
      <c r="D617" s="49">
        <f>_xll.qlCalendarAdvance(LocalCalendar,$D616,B617,"f",FALSE)</f>
        <v>43679</v>
      </c>
      <c r="E617" s="49">
        <f>_xll.qlInterestRateIndexValueDate(IndexON,D617)</f>
        <v>43679</v>
      </c>
      <c r="F617" s="52">
        <f>IFERROR(_xll.qlIndexFixing(IndexON,D617,TRUE,_xll.ohTrigger(RecalcTrigger,TriggerON)),NA())</f>
        <v>1.936343123584372E-2</v>
      </c>
      <c r="H617" s="49">
        <f>_xll.qlCalendarAdvance(IborCalendar,$H616,B617,"f",FALSE)</f>
        <v>43678</v>
      </c>
      <c r="I617" s="49">
        <f>_xll.qlInterestRateIndexValueDate(Index1M,$H617)</f>
        <v>43682</v>
      </c>
      <c r="J617" s="52">
        <f>IFERROR(_xll.qlIndexFixing(Index1M,$H617,TRUE,_xll.ohTrigger(RecalcTrigger,Trigger1M)),NA())</f>
        <v>2.0600804446363294E-2</v>
      </c>
      <c r="K617" s="52">
        <f>IFERROR(_xll.qlIndexFixing(ONIndex1M,I617,TRUE,_xll.ohTrigger(RecalcTrigger,Trigger1M)),NA())</f>
        <v>2.0462531151830277E-2</v>
      </c>
      <c r="L617" s="52">
        <f>IFERROR(_xll.qlIndexFixing(Index3M,H617,TRUE,_xll.ohTrigger(RecalcTrigger,Trigger3M)),NA())</f>
        <v>2.2273340871299882E-2</v>
      </c>
      <c r="M617" s="52">
        <f>IFERROR(_xll.qlIndexFixing(ONIndex3M,I617,TRUE,_xll.ohTrigger(RecalcTrigger,Trigger3M)),NA())</f>
        <v>2.1871098904426844E-2</v>
      </c>
      <c r="N617" s="52">
        <f>IFERROR(_xll.qlIndexFixing(Index6M,$H617,TRUE,_xll.ohTrigger(RecalcTrigger,Trigger6M)),NA())</f>
        <v>2.3326722935268256E-2</v>
      </c>
      <c r="O617" s="52">
        <f>IFERROR(_xll.qlIndexFixing(ONIndex6M,I617,TRUE,_xll.ohTrigger(RecalcTrigger,Trigger6M)),NA())</f>
        <v>2.2532464821338749E-2</v>
      </c>
      <c r="P617" s="52">
        <f>IFERROR(_xll.qlIndexFixing(Index1Y,$H617,TRUE,_xll.ohTrigger(RecalcTrigger,Trigger1Y)),NA())</f>
        <v>2.5873303166456141E-2</v>
      </c>
      <c r="Q617" s="52">
        <f>IFERROR(_xll.qlIndexFixing(ONIndex1Y,I617,TRUE,_xll.ohTrigger(RecalcTrigger,Trigger1Y)),NA())</f>
        <v>2.4164229671459481E-2</v>
      </c>
    </row>
    <row r="618" spans="2:17" x14ac:dyDescent="0.2">
      <c r="B618" s="46" t="s">
        <v>51</v>
      </c>
      <c r="D618" s="49">
        <f>_xll.qlCalendarAdvance(LocalCalendar,$D617,B618,"f",FALSE)</f>
        <v>43686</v>
      </c>
      <c r="E618" s="49">
        <f>_xll.qlInterestRateIndexValueDate(IndexON,D618)</f>
        <v>43686</v>
      </c>
      <c r="F618" s="52">
        <f>IFERROR(_xll.qlIndexFixing(IndexON,D618,TRUE,_xll.ohTrigger(RecalcTrigger,TriggerON)),NA())</f>
        <v>1.9438740076447303E-2</v>
      </c>
      <c r="H618" s="49">
        <f>_xll.qlCalendarAdvance(IborCalendar,$H617,B618,"f",FALSE)</f>
        <v>43685</v>
      </c>
      <c r="I618" s="49">
        <f>_xll.qlInterestRateIndexValueDate(Index1M,$H618)</f>
        <v>43689</v>
      </c>
      <c r="J618" s="52">
        <f>IFERROR(_xll.qlIndexFixing(Index1M,$H618,TRUE,_xll.ohTrigger(RecalcTrigger,Trigger1M)),NA())</f>
        <v>2.0656803970372183E-2</v>
      </c>
      <c r="K618" s="52">
        <f>IFERROR(_xll.qlIndexFixing(ONIndex1M,I618,TRUE,_xll.ohTrigger(RecalcTrigger,Trigger1M)),NA())</f>
        <v>2.0519121747000213E-2</v>
      </c>
      <c r="L618" s="52">
        <f>IFERROR(_xll.qlIndexFixing(Index3M,H618,TRUE,_xll.ohTrigger(RecalcTrigger,Trigger3M)),NA())</f>
        <v>2.2325595581898436E-2</v>
      </c>
      <c r="M618" s="52">
        <f>IFERROR(_xll.qlIndexFixing(ONIndex3M,I618,TRUE,_xll.ohTrigger(RecalcTrigger,Trigger3M)),NA())</f>
        <v>2.1924902116952083E-2</v>
      </c>
      <c r="N618" s="52">
        <f>IFERROR(_xll.qlIndexFixing(Index6M,$H618,TRUE,_xll.ohTrigger(RecalcTrigger,Trigger6M)),NA())</f>
        <v>2.3378175426526721E-2</v>
      </c>
      <c r="O618" s="52">
        <f>IFERROR(_xll.qlIndexFixing(ONIndex6M,I618,TRUE,_xll.ohTrigger(RecalcTrigger,Trigger6M)),NA())</f>
        <v>2.258434782579144E-2</v>
      </c>
      <c r="P618" s="52">
        <f>IFERROR(_xll.qlIndexFixing(Index1Y,$H618,TRUE,_xll.ohTrigger(RecalcTrigger,Trigger1Y)),NA())</f>
        <v>2.5927925404916976E-2</v>
      </c>
      <c r="Q618" s="52">
        <f>IFERROR(_xll.qlIndexFixing(ONIndex1Y,I618,TRUE,_xll.ohTrigger(RecalcTrigger,Trigger1Y)),NA())</f>
        <v>2.4220271703434548E-2</v>
      </c>
    </row>
    <row r="619" spans="2:17" x14ac:dyDescent="0.2">
      <c r="B619" s="46" t="s">
        <v>51</v>
      </c>
      <c r="D619" s="49">
        <f>_xll.qlCalendarAdvance(LocalCalendar,$D618,B619,"f",FALSE)</f>
        <v>43693</v>
      </c>
      <c r="E619" s="49">
        <f>_xll.qlInterestRateIndexValueDate(IndexON,D619)</f>
        <v>43693</v>
      </c>
      <c r="F619" s="52">
        <f>IFERROR(_xll.qlIndexFixing(IndexON,D619,TRUE,_xll.ohTrigger(RecalcTrigger,TriggerON)),NA())</f>
        <v>1.9514574125807371E-2</v>
      </c>
      <c r="H619" s="49">
        <f>_xll.qlCalendarAdvance(IborCalendar,$H618,B619,"f",FALSE)</f>
        <v>43692</v>
      </c>
      <c r="I619" s="49">
        <f>_xll.qlInterestRateIndexValueDate(Index1M,$H619)</f>
        <v>43696</v>
      </c>
      <c r="J619" s="52">
        <f>IFERROR(_xll.qlIndexFixing(Index1M,$H619,TRUE,_xll.ohTrigger(RecalcTrigger,Trigger1M)),NA())</f>
        <v>2.0712511529139412E-2</v>
      </c>
      <c r="K619" s="52">
        <f>IFERROR(_xll.qlIndexFixing(ONIndex1M,I619,TRUE,_xll.ohTrigger(RecalcTrigger,Trigger1M)),NA())</f>
        <v>2.0575391510488927E-2</v>
      </c>
      <c r="L619" s="52">
        <f>IFERROR(_xll.qlIndexFixing(Index3M,H619,TRUE,_xll.ohTrigger(RecalcTrigger,Trigger3M)),NA())</f>
        <v>2.2377747407473877E-2</v>
      </c>
      <c r="M619" s="52">
        <f>IFERROR(_xll.qlIndexFixing(ONIndex3M,I619,TRUE,_xll.ohTrigger(RecalcTrigger,Trigger3M)),NA())</f>
        <v>2.1978130056607981E-2</v>
      </c>
      <c r="N619" s="52">
        <f>IFERROR(_xll.qlIndexFixing(Index6M,$H619,TRUE,_xll.ohTrigger(RecalcTrigger,Trigger6M)),NA())</f>
        <v>2.3429701299253047E-2</v>
      </c>
      <c r="O619" s="52">
        <f>IFERROR(_xll.qlIndexFixing(ONIndex6M,I619,TRUE,_xll.ohTrigger(RecalcTrigger,Trigger6M)),NA())</f>
        <v>2.2635513723789913E-2</v>
      </c>
      <c r="P619" s="52">
        <f>IFERROR(_xll.qlIndexFixing(Index1Y,$H619,TRUE,_xll.ohTrigger(RecalcTrigger,Trigger1Y)),NA())</f>
        <v>2.5982543759319271E-2</v>
      </c>
      <c r="Q619" s="52">
        <f>IFERROR(_xll.qlIndexFixing(ONIndex1Y,I619,TRUE,_xll.ohTrigger(RecalcTrigger,Trigger1Y)),NA())</f>
        <v>2.4275248052827436E-2</v>
      </c>
    </row>
    <row r="620" spans="2:17" x14ac:dyDescent="0.2">
      <c r="B620" s="46" t="s">
        <v>51</v>
      </c>
      <c r="D620" s="49">
        <f>_xll.qlCalendarAdvance(LocalCalendar,$D619,B620,"f",FALSE)</f>
        <v>43700</v>
      </c>
      <c r="E620" s="49">
        <f>_xll.qlInterestRateIndexValueDate(IndexON,D620)</f>
        <v>43700</v>
      </c>
      <c r="F620" s="52">
        <f>IFERROR(_xll.qlIndexFixing(IndexON,D620,TRUE,_xll.ohTrigger(RecalcTrigger,TriggerON)),NA())</f>
        <v>1.9590933384883158E-2</v>
      </c>
      <c r="H620" s="49">
        <f>_xll.qlCalendarAdvance(IborCalendar,$H619,B620,"f",FALSE)</f>
        <v>43699</v>
      </c>
      <c r="I620" s="49">
        <f>_xll.qlInterestRateIndexValueDate(Index1M,$H620)</f>
        <v>43704</v>
      </c>
      <c r="J620" s="52">
        <f>IFERROR(_xll.qlIndexFixing(Index1M,$H620,TRUE,_xll.ohTrigger(RecalcTrigger,Trigger1M)),NA())</f>
        <v>2.0775921506111822E-2</v>
      </c>
      <c r="K620" s="52">
        <f>IFERROR(_xll.qlIndexFixing(ONIndex1M,I620,TRUE,_xll.ohTrigger(RecalcTrigger,Trigger1M)),NA())</f>
        <v>2.0639306956224956E-2</v>
      </c>
      <c r="L620" s="52">
        <f>IFERROR(_xll.qlIndexFixing(Index3M,H620,TRUE,_xll.ohTrigger(RecalcTrigger,Trigger3M)),NA())</f>
        <v>2.2437291205026452E-2</v>
      </c>
      <c r="M620" s="52">
        <f>IFERROR(_xll.qlIndexFixing(ONIndex3M,I620,TRUE,_xll.ohTrigger(RecalcTrigger,Trigger3M)),NA())</f>
        <v>2.2038257571495024E-2</v>
      </c>
      <c r="N620" s="52">
        <f>IFERROR(_xll.qlIndexFixing(Index6M,$H620,TRUE,_xll.ohTrigger(RecalcTrigger,Trigger6M)),NA())</f>
        <v>2.3488724087482982E-2</v>
      </c>
      <c r="O620" s="52">
        <f>IFERROR(_xll.qlIndexFixing(ONIndex6M,I620,TRUE,_xll.ohTrigger(RecalcTrigger,Trigger6M)),NA())</f>
        <v>2.2693110945901651E-2</v>
      </c>
      <c r="P620" s="52">
        <f>IFERROR(_xll.qlIndexFixing(Index1Y,$H620,TRUE,_xll.ohTrigger(RecalcTrigger,Trigger1Y)),NA())</f>
        <v>2.6044988942313583E-2</v>
      </c>
      <c r="Q620" s="52">
        <f>IFERROR(_xll.qlIndexFixing(ONIndex1Y,I620,TRUE,_xll.ohTrigger(RecalcTrigger,Trigger1Y)),NA())</f>
        <v>2.4336773248085919E-2</v>
      </c>
    </row>
    <row r="621" spans="2:17" x14ac:dyDescent="0.2">
      <c r="B621" s="46" t="s">
        <v>51</v>
      </c>
      <c r="D621" s="49">
        <f>_xll.qlCalendarAdvance(LocalCalendar,$D620,B621,"f",FALSE)</f>
        <v>43707</v>
      </c>
      <c r="E621" s="49">
        <f>_xll.qlInterestRateIndexValueDate(IndexON,D621)</f>
        <v>43707</v>
      </c>
      <c r="F621" s="52">
        <f>IFERROR(_xll.qlIndexFixing(IndexON,D621,TRUE,_xll.ohTrigger(RecalcTrigger,TriggerON)),NA())</f>
        <v>1.9673870361915924E-2</v>
      </c>
      <c r="H621" s="49">
        <f>_xll.qlCalendarAdvance(IborCalendar,$H620,B621,"f",FALSE)</f>
        <v>43706</v>
      </c>
      <c r="I621" s="49">
        <f>_xll.qlInterestRateIndexValueDate(Index1M,$H621)</f>
        <v>43711</v>
      </c>
      <c r="J621" s="52">
        <f>IFERROR(_xll.qlIndexFixing(Index1M,$H621,TRUE,_xll.ohTrigger(RecalcTrigger,Trigger1M)),NA())</f>
        <v>2.0826722068020054E-2</v>
      </c>
      <c r="K621" s="52">
        <f>IFERROR(_xll.qlIndexFixing(ONIndex1M,I621,TRUE,_xll.ohTrigger(RecalcTrigger,Trigger1M)),NA())</f>
        <v>2.0694889222614421E-2</v>
      </c>
      <c r="L621" s="52">
        <f>IFERROR(_xll.qlIndexFixing(Index3M,H621,TRUE,_xll.ohTrigger(RecalcTrigger,Trigger3M)),NA())</f>
        <v>2.2484959869777707E-2</v>
      </c>
      <c r="M621" s="52">
        <f>IFERROR(_xll.qlIndexFixing(ONIndex3M,I621,TRUE,_xll.ohTrigger(RecalcTrigger,Trigger3M)),NA())</f>
        <v>2.2090252782671627E-2</v>
      </c>
      <c r="N621" s="52">
        <f>IFERROR(_xll.qlIndexFixing(Index6M,$H621,TRUE,_xll.ohTrigger(RecalcTrigger,Trigger6M)),NA())</f>
        <v>2.3531450323094619E-2</v>
      </c>
      <c r="O621" s="52">
        <f>IFERROR(_xll.qlIndexFixing(ONIndex6M,I621,TRUE,_xll.ohTrigger(RecalcTrigger,Trigger6M)),NA())</f>
        <v>2.2742740186219024E-2</v>
      </c>
      <c r="P621" s="52">
        <f>IFERROR(_xll.qlIndexFixing(Index1Y,$H621,TRUE,_xll.ohTrigger(RecalcTrigger,Trigger1Y)),NA())</f>
        <v>2.6099675006044515E-2</v>
      </c>
      <c r="Q621" s="52">
        <f>IFERROR(_xll.qlIndexFixing(ONIndex1Y,I621,TRUE,_xll.ohTrigger(RecalcTrigger,Trigger1Y)),NA())</f>
        <v>2.4389465989935744E-2</v>
      </c>
    </row>
    <row r="622" spans="2:17" x14ac:dyDescent="0.2">
      <c r="B622" s="46" t="s">
        <v>51</v>
      </c>
      <c r="D622" s="49">
        <f>_xll.qlCalendarAdvance(LocalCalendar,$D621,B622,"f",FALSE)</f>
        <v>43714</v>
      </c>
      <c r="E622" s="49">
        <f>_xll.qlInterestRateIndexValueDate(IndexON,D622)</f>
        <v>43714</v>
      </c>
      <c r="F622" s="52">
        <f>IFERROR(_xll.qlIndexFixing(IndexON,D622,TRUE,_xll.ohTrigger(RecalcTrigger,TriggerON)),NA())</f>
        <v>1.9745227536311916E-2</v>
      </c>
      <c r="H622" s="49">
        <f>_xll.qlCalendarAdvance(IborCalendar,$H621,B622,"f",FALSE)</f>
        <v>43713</v>
      </c>
      <c r="I622" s="49">
        <f>_xll.qlInterestRateIndexValueDate(Index1M,$H622)</f>
        <v>43717</v>
      </c>
      <c r="J622" s="52">
        <f>IFERROR(_xll.qlIndexFixing(Index1M,$H622,TRUE,_xll.ohTrigger(RecalcTrigger,Trigger1M)),NA())</f>
        <v>2.0874134128833433E-2</v>
      </c>
      <c r="K622" s="52">
        <f>IFERROR(_xll.qlIndexFixing(ONIndex1M,I622,TRUE,_xll.ohTrigger(RecalcTrigger,Trigger1M)),NA())</f>
        <v>2.0742275809029209E-2</v>
      </c>
      <c r="L622" s="52">
        <f>IFERROR(_xll.qlIndexFixing(Index3M,H622,TRUE,_xll.ohTrigger(RecalcTrigger,Trigger3M)),NA())</f>
        <v>2.2529663116240498E-2</v>
      </c>
      <c r="M622" s="52">
        <f>IFERROR(_xll.qlIndexFixing(ONIndex3M,I622,TRUE,_xll.ohTrigger(RecalcTrigger,Trigger3M)),NA())</f>
        <v>2.2134362235641802E-2</v>
      </c>
      <c r="N622" s="52">
        <f>IFERROR(_xll.qlIndexFixing(Index6M,$H622,TRUE,_xll.ohTrigger(RecalcTrigger,Trigger6M)),NA())</f>
        <v>2.3575968329137928E-2</v>
      </c>
      <c r="O622" s="52">
        <f>IFERROR(_xll.qlIndexFixing(ONIndex6M,I622,TRUE,_xll.ohTrigger(RecalcTrigger,Trigger6M)),NA())</f>
        <v>2.2784708776102391E-2</v>
      </c>
      <c r="P622" s="52">
        <f>IFERROR(_xll.qlIndexFixing(Index1Y,$H622,TRUE,_xll.ohTrigger(RecalcTrigger,Trigger1Y)),NA())</f>
        <v>2.6146601316923583E-2</v>
      </c>
      <c r="Q622" s="52">
        <f>IFERROR(_xll.qlIndexFixing(ONIndex1Y,I622,TRUE,_xll.ohTrigger(RecalcTrigger,Trigger1Y)),NA())</f>
        <v>2.4433782999517817E-2</v>
      </c>
    </row>
    <row r="623" spans="2:17" x14ac:dyDescent="0.2">
      <c r="B623" s="46" t="s">
        <v>51</v>
      </c>
      <c r="D623" s="49">
        <f>_xll.qlCalendarAdvance(LocalCalendar,$D622,B623,"f",FALSE)</f>
        <v>43721</v>
      </c>
      <c r="E623" s="49">
        <f>_xll.qlInterestRateIndexValueDate(IndexON,D623)</f>
        <v>43721</v>
      </c>
      <c r="F623" s="52">
        <f>IFERROR(_xll.qlIndexFixing(IndexON,D623,TRUE,_xll.ohTrigger(RecalcTrigger,TriggerON)),NA())</f>
        <v>1.9822760834014019E-2</v>
      </c>
      <c r="H623" s="49">
        <f>_xll.qlCalendarAdvance(IborCalendar,$H622,B623,"f",FALSE)</f>
        <v>43720</v>
      </c>
      <c r="I623" s="49">
        <f>_xll.qlInterestRateIndexValueDate(Index1M,$H623)</f>
        <v>43724</v>
      </c>
      <c r="J623" s="52">
        <f>IFERROR(_xll.qlIndexFixing(Index1M,$H623,TRUE,_xll.ohTrigger(RecalcTrigger,Trigger1M)),NA())</f>
        <v>2.0929479290455077E-2</v>
      </c>
      <c r="K623" s="52">
        <f>IFERROR(_xll.qlIndexFixing(ONIndex1M,I623,TRUE,_xll.ohTrigger(RecalcTrigger,Trigger1M)),NA())</f>
        <v>2.079742297889986E-2</v>
      </c>
      <c r="L623" s="52">
        <f>IFERROR(_xll.qlIndexFixing(Index3M,H623,TRUE,_xll.ohTrigger(RecalcTrigger,Trigger3M)),NA())</f>
        <v>2.2581914053557146E-2</v>
      </c>
      <c r="M623" s="52">
        <f>IFERROR(_xll.qlIndexFixing(ONIndex3M,I623,TRUE,_xll.ohTrigger(RecalcTrigger,Trigger3M)),NA())</f>
        <v>2.2185587006786633E-2</v>
      </c>
      <c r="N623" s="52">
        <f>IFERROR(_xll.qlIndexFixing(Index6M,$H623,TRUE,_xll.ohTrigger(RecalcTrigger,Trigger6M)),NA())</f>
        <v>2.3628105689829544E-2</v>
      </c>
      <c r="O623" s="52">
        <f>IFERROR(_xll.qlIndexFixing(ONIndex6M,I623,TRUE,_xll.ohTrigger(RecalcTrigger,Trigger6M)),NA())</f>
        <v>2.2833410485887384E-2</v>
      </c>
      <c r="P623" s="52">
        <f>IFERROR(_xll.qlIndexFixing(Index1Y,$H623,TRUE,_xll.ohTrigger(RecalcTrigger,Trigger1Y)),NA())</f>
        <v>2.6201426275887316E-2</v>
      </c>
      <c r="Q623" s="52">
        <f>IFERROR(_xll.qlIndexFixing(ONIndex1Y,I623,TRUE,_xll.ohTrigger(RecalcTrigger,Trigger1Y)),NA())</f>
        <v>2.4484993451396875E-2</v>
      </c>
    </row>
    <row r="624" spans="2:17" x14ac:dyDescent="0.2">
      <c r="B624" s="46" t="s">
        <v>51</v>
      </c>
      <c r="D624" s="49">
        <f>_xll.qlCalendarAdvance(LocalCalendar,$D623,B624,"f",FALSE)</f>
        <v>43728</v>
      </c>
      <c r="E624" s="49">
        <f>_xll.qlInterestRateIndexValueDate(IndexON,D624)</f>
        <v>43728</v>
      </c>
      <c r="F624" s="52">
        <f>IFERROR(_xll.qlIndexFixing(IndexON,D624,TRUE,_xll.ohTrigger(RecalcTrigger,TriggerON)),NA())</f>
        <v>1.9899079091834082E-2</v>
      </c>
      <c r="H624" s="49">
        <f>_xll.qlCalendarAdvance(IborCalendar,$H623,B624,"f",FALSE)</f>
        <v>43727</v>
      </c>
      <c r="I624" s="49">
        <f>_xll.qlInterestRateIndexValueDate(Index1M,$H624)</f>
        <v>43731</v>
      </c>
      <c r="J624" s="52">
        <f>IFERROR(_xll.qlIndexFixing(Index1M,$H624,TRUE,_xll.ohTrigger(RecalcTrigger,Trigger1M)),NA())</f>
        <v>2.098487600536636E-2</v>
      </c>
      <c r="K624" s="52">
        <f>IFERROR(_xll.qlIndexFixing(ONIndex1M,I624,TRUE,_xll.ohTrigger(RecalcTrigger,Trigger1M)),NA())</f>
        <v>2.0852620145737077E-2</v>
      </c>
      <c r="L624" s="52">
        <f>IFERROR(_xll.qlIndexFixing(Index3M,H624,TRUE,_xll.ohTrigger(RecalcTrigger,Trigger3M)),NA())</f>
        <v>2.2634280703419274E-2</v>
      </c>
      <c r="M624" s="52">
        <f>IFERROR(_xll.qlIndexFixing(ONIndex3M,I624,TRUE,_xll.ohTrigger(RecalcTrigger,Trigger3M)),NA())</f>
        <v>2.2236923844047851E-2</v>
      </c>
      <c r="N624" s="52">
        <f>IFERROR(_xll.qlIndexFixing(Index6M,$H624,TRUE,_xll.ohTrigger(RecalcTrigger,Trigger6M)),NA())</f>
        <v>2.3680465681585518E-2</v>
      </c>
      <c r="O624" s="52">
        <f>IFERROR(_xll.qlIndexFixing(ONIndex6M,I624,TRUE,_xll.ohTrigger(RecalcTrigger,Trigger6M)),NA())</f>
        <v>2.2882327705922023E-2</v>
      </c>
      <c r="P624" s="52">
        <f>IFERROR(_xll.qlIndexFixing(Index1Y,$H624,TRUE,_xll.ohTrigger(RecalcTrigger,Trigger1Y)),NA())</f>
        <v>2.625633019468513E-2</v>
      </c>
      <c r="Q624" s="52">
        <f>IFERROR(_xll.qlIndexFixing(ONIndex1Y,I624,TRUE,_xll.ohTrigger(RecalcTrigger,Trigger1Y)),NA())</f>
        <v>2.4536284467311376E-2</v>
      </c>
    </row>
    <row r="625" spans="2:17" x14ac:dyDescent="0.2">
      <c r="B625" s="46" t="s">
        <v>51</v>
      </c>
      <c r="D625" s="49">
        <f>_xll.qlCalendarAdvance(LocalCalendar,$D624,B625,"f",FALSE)</f>
        <v>43735</v>
      </c>
      <c r="E625" s="49">
        <f>_xll.qlInterestRateIndexValueDate(IndexON,D625)</f>
        <v>43735</v>
      </c>
      <c r="F625" s="52">
        <f>IFERROR(_xll.qlIndexFixing(IndexON,D625,TRUE,_xll.ohTrigger(RecalcTrigger,TriggerON)),NA())</f>
        <v>1.9974048441735448E-2</v>
      </c>
      <c r="H625" s="49">
        <f>_xll.qlCalendarAdvance(IborCalendar,$H624,B625,"f",FALSE)</f>
        <v>43734</v>
      </c>
      <c r="I625" s="49">
        <f>_xll.qlInterestRateIndexValueDate(Index1M,$H625)</f>
        <v>43738</v>
      </c>
      <c r="J625" s="52">
        <f>IFERROR(_xll.qlIndexFixing(Index1M,$H625,TRUE,_xll.ohTrigger(RecalcTrigger,Trigger1M)),NA())</f>
        <v>2.1044904286658984E-2</v>
      </c>
      <c r="K625" s="52">
        <f>IFERROR(_xll.qlIndexFixing(ONIndex1M,I625,TRUE,_xll.ohTrigger(RecalcTrigger,Trigger1M)),NA())</f>
        <v>2.0907868575088528E-2</v>
      </c>
      <c r="L625" s="52">
        <f>IFERROR(_xll.qlIndexFixing(Index3M,H625,TRUE,_xll.ohTrigger(RecalcTrigger,Trigger3M)),NA())</f>
        <v>2.2691247907021095E-2</v>
      </c>
      <c r="M625" s="52">
        <f>IFERROR(_xll.qlIndexFixing(ONIndex3M,I625,TRUE,_xll.ohTrigger(RecalcTrigger,Trigger3M)),NA())</f>
        <v>2.2288375093548751E-2</v>
      </c>
      <c r="N625" s="52">
        <f>IFERROR(_xll.qlIndexFixing(Index6M,$H625,TRUE,_xll.ohTrigger(RecalcTrigger,Trigger6M)),NA())</f>
        <v>2.3737660909651594E-2</v>
      </c>
      <c r="O625" s="52">
        <f>IFERROR(_xll.qlIndexFixing(ONIndex6M,I625,TRUE,_xll.ohTrigger(RecalcTrigger,Trigger6M)),NA())</f>
        <v>2.2931463619420001E-2</v>
      </c>
      <c r="P625" s="52">
        <f>IFERROR(_xll.qlIndexFixing(Index1Y,$H625,TRUE,_xll.ohTrigger(RecalcTrigger,Trigger1Y)),NA())</f>
        <v>2.6311300598278319E-2</v>
      </c>
      <c r="Q625" s="52">
        <f>IFERROR(_xll.qlIndexFixing(ONIndex1Y,I625,TRUE,_xll.ohTrigger(RecalcTrigger,Trigger1Y)),NA())</f>
        <v>2.4587659959491859E-2</v>
      </c>
    </row>
    <row r="626" spans="2:17" x14ac:dyDescent="0.2">
      <c r="B626" s="46" t="s">
        <v>51</v>
      </c>
      <c r="D626" s="49">
        <f>_xll.qlCalendarAdvance(LocalCalendar,$D625,B626,"f",FALSE)</f>
        <v>43742</v>
      </c>
      <c r="E626" s="49">
        <f>_xll.qlInterestRateIndexValueDate(IndexON,D626)</f>
        <v>43742</v>
      </c>
      <c r="F626" s="52">
        <f>IFERROR(_xll.qlIndexFixing(IndexON,D626,TRUE,_xll.ohTrigger(RecalcTrigger,TriggerON)),NA())</f>
        <v>2.0047668881160163E-2</v>
      </c>
      <c r="H626" s="49">
        <f>_xll.qlCalendarAdvance(IborCalendar,$H625,B626,"f",FALSE)</f>
        <v>43741</v>
      </c>
      <c r="I626" s="49">
        <f>_xll.qlInterestRateIndexValueDate(Index1M,$H626)</f>
        <v>43745</v>
      </c>
      <c r="J626" s="52">
        <f>IFERROR(_xll.qlIndexFixing(Index1M,$H626,TRUE,_xll.ohTrigger(RecalcTrigger,Trigger1M)),NA())</f>
        <v>2.1100411126397718E-2</v>
      </c>
      <c r="K626" s="52">
        <f>IFERROR(_xll.qlIndexFixing(ONIndex1M,I626,TRUE,_xll.ohTrigger(RecalcTrigger,Trigger1M)),NA())</f>
        <v>2.0963168267114085E-2</v>
      </c>
      <c r="L626" s="52">
        <f>IFERROR(_xll.qlIndexFixing(Index3M,H626,TRUE,_xll.ohTrigger(RecalcTrigger,Trigger3M)),NA())</f>
        <v>2.2743857625779039E-2</v>
      </c>
      <c r="M626" s="52">
        <f>IFERROR(_xll.qlIndexFixing(ONIndex3M,I626,TRUE,_xll.ohTrigger(RecalcTrigger,Trigger3M)),NA())</f>
        <v>2.2339940755289334E-2</v>
      </c>
      <c r="N626" s="52">
        <f>IFERROR(_xll.qlIndexFixing(Index6M,$H626,TRUE,_xll.ohTrigger(RecalcTrigger,Trigger6M)),NA())</f>
        <v>2.3790485625685566E-2</v>
      </c>
      <c r="O626" s="52">
        <f>IFERROR(_xll.qlIndexFixing(ONIndex6M,I626,TRUE,_xll.ohTrigger(RecalcTrigger,Trigger6M)),NA())</f>
        <v>2.298081822630138E-2</v>
      </c>
      <c r="P626" s="52">
        <f>IFERROR(_xll.qlIndexFixing(Index1Y,$H626,TRUE,_xll.ohTrigger(RecalcTrigger,Trigger1Y)),NA())</f>
        <v>2.6366324991873486E-2</v>
      </c>
      <c r="Q626" s="52">
        <f>IFERROR(_xll.qlIndexFixing(ONIndex1Y,I626,TRUE,_xll.ohTrigger(RecalcTrigger,Trigger1Y)),NA())</f>
        <v>2.4639119927938324E-2</v>
      </c>
    </row>
    <row r="627" spans="2:17" x14ac:dyDescent="0.2">
      <c r="B627" s="46" t="s">
        <v>51</v>
      </c>
      <c r="D627" s="49">
        <f>_xll.qlCalendarAdvance(LocalCalendar,$D626,B627,"f",FALSE)</f>
        <v>43749</v>
      </c>
      <c r="E627" s="49">
        <f>_xll.qlInterestRateIndexValueDate(IndexON,D627)</f>
        <v>43749</v>
      </c>
      <c r="F627" s="52">
        <f>IFERROR(_xll.qlIndexFixing(IndexON,D627,TRUE,_xll.ohTrigger(RecalcTrigger,TriggerON)),NA())</f>
        <v>2.0125605516578826E-2</v>
      </c>
      <c r="H627" s="49">
        <f>_xll.qlCalendarAdvance(IborCalendar,$H626,B627,"f",FALSE)</f>
        <v>43748</v>
      </c>
      <c r="I627" s="49">
        <f>_xll.qlInterestRateIndexValueDate(Index1M,$H627)</f>
        <v>43753</v>
      </c>
      <c r="J627" s="52">
        <f>IFERROR(_xll.qlIndexFixing(Index1M,$H627,TRUE,_xll.ohTrigger(RecalcTrigger,Trigger1M)),NA())</f>
        <v>2.1163910709780163E-2</v>
      </c>
      <c r="K627" s="52">
        <f>IFERROR(_xll.qlIndexFixing(ONIndex1M,I627,TRUE,_xll.ohTrigger(RecalcTrigger,Trigger1M)),NA())</f>
        <v>2.1026430685537889E-2</v>
      </c>
      <c r="L627" s="52">
        <f>IFERROR(_xll.qlIndexFixing(Index3M,H627,TRUE,_xll.ohTrigger(RecalcTrigger,Trigger3M)),NA())</f>
        <v>2.2804124774960643E-2</v>
      </c>
      <c r="M627" s="52">
        <f>IFERROR(_xll.qlIndexFixing(ONIndex3M,I627,TRUE,_xll.ohTrigger(RecalcTrigger,Trigger3M)),NA())</f>
        <v>2.2399013036675797E-2</v>
      </c>
      <c r="N627" s="52">
        <f>IFERROR(_xll.qlIndexFixing(Index6M,$H627,TRUE,_xll.ohTrigger(RecalcTrigger,Trigger6M)),NA())</f>
        <v>2.3851129454967566E-2</v>
      </c>
      <c r="O627" s="52">
        <f>IFERROR(_xll.qlIndexFixing(ONIndex6M,I627,TRUE,_xll.ohTrigger(RecalcTrigger,Trigger6M)),NA())</f>
        <v>2.3037491279431777E-2</v>
      </c>
      <c r="P627" s="52">
        <f>IFERROR(_xll.qlIndexFixing(Index1Y,$H627,TRUE,_xll.ohTrigger(RecalcTrigger,Trigger1Y)),NA())</f>
        <v>2.6429260091416874E-2</v>
      </c>
      <c r="Q627" s="52">
        <f>IFERROR(_xll.qlIndexFixing(ONIndex1Y,I627,TRUE,_xll.ohTrigger(RecalcTrigger,Trigger1Y)),NA())</f>
        <v>2.4698034760870513E-2</v>
      </c>
    </row>
    <row r="628" spans="2:17" x14ac:dyDescent="0.2">
      <c r="B628" s="46" t="s">
        <v>51</v>
      </c>
      <c r="D628" s="49">
        <f>_xll.qlCalendarAdvance(LocalCalendar,$D627,B628,"f",FALSE)</f>
        <v>43756</v>
      </c>
      <c r="E628" s="49">
        <f>_xll.qlInterestRateIndexValueDate(IndexON,D628)</f>
        <v>43756</v>
      </c>
      <c r="F628" s="52">
        <f>IFERROR(_xll.qlIndexFixing(IndexON,D628,TRUE,_xll.ohTrigger(RecalcTrigger,TriggerON)),NA())</f>
        <v>2.0190863018800798E-2</v>
      </c>
      <c r="H628" s="49">
        <f>_xll.qlCalendarAdvance(IborCalendar,$H627,B628,"f",FALSE)</f>
        <v>43755</v>
      </c>
      <c r="I628" s="49">
        <f>_xll.qlInterestRateIndexValueDate(Index1M,$H628)</f>
        <v>43759</v>
      </c>
      <c r="J628" s="52">
        <f>IFERROR(_xll.qlIndexFixing(Index1M,$H628,TRUE,_xll.ohTrigger(RecalcTrigger,Trigger1M)),NA())</f>
        <v>2.1211579634525728E-2</v>
      </c>
      <c r="K628" s="52">
        <f>IFERROR(_xll.qlIndexFixing(ONIndex1M,I628,TRUE,_xll.ohTrigger(RecalcTrigger,Trigger1M)),NA())</f>
        <v>2.1073921438707899E-2</v>
      </c>
      <c r="L628" s="52">
        <f>IFERROR(_xll.qlIndexFixing(Index3M,H628,TRUE,_xll.ohTrigger(RecalcTrigger,Trigger3M)),NA())</f>
        <v>2.2849424370237265E-2</v>
      </c>
      <c r="M628" s="52">
        <f>IFERROR(_xll.qlIndexFixing(ONIndex3M,I628,TRUE,_xll.ohTrigger(RecalcTrigger,Trigger3M)),NA())</f>
        <v>2.2443415315329673E-2</v>
      </c>
      <c r="N628" s="52">
        <f>IFERROR(_xll.qlIndexFixing(Index6M,$H628,TRUE,_xll.ohTrigger(RecalcTrigger,Trigger6M)),NA())</f>
        <v>2.3896803249796851E-2</v>
      </c>
      <c r="O628" s="52">
        <f>IFERROR(_xll.qlIndexFixing(ONIndex6M,I628,TRUE,_xll.ohTrigger(RecalcTrigger,Trigger6M)),NA())</f>
        <v>2.3080183520933772E-2</v>
      </c>
      <c r="P628" s="52">
        <f>IFERROR(_xll.qlIndexFixing(Index1Y,$H628,TRUE,_xll.ohTrigger(RecalcTrigger,Trigger1Y)),NA())</f>
        <v>2.647648575631293E-2</v>
      </c>
      <c r="Q628" s="52">
        <f>IFERROR(_xll.qlIndexFixing(ONIndex1Y,I628,TRUE,_xll.ohTrigger(RecalcTrigger,Trigger1Y)),NA())</f>
        <v>2.4742293293869011E-2</v>
      </c>
    </row>
    <row r="629" spans="2:17" x14ac:dyDescent="0.2">
      <c r="B629" s="46" t="s">
        <v>51</v>
      </c>
      <c r="D629" s="49">
        <f>_xll.qlCalendarAdvance(LocalCalendar,$D628,B629,"f",FALSE)</f>
        <v>43763</v>
      </c>
      <c r="E629" s="49">
        <f>_xll.qlInterestRateIndexValueDate(IndexON,D629)</f>
        <v>43763</v>
      </c>
      <c r="F629" s="52">
        <f>IFERROR(_xll.qlIndexFixing(IndexON,D629,TRUE,_xll.ohTrigger(RecalcTrigger,TriggerON)),NA())</f>
        <v>2.0260436712167262E-2</v>
      </c>
      <c r="H629" s="49">
        <f>_xll.qlCalendarAdvance(IborCalendar,$H628,B629,"f",FALSE)</f>
        <v>43762</v>
      </c>
      <c r="I629" s="49">
        <f>_xll.qlInterestRateIndexValueDate(Index1M,$H629)</f>
        <v>43766</v>
      </c>
      <c r="J629" s="52">
        <f>IFERROR(_xll.qlIndexFixing(Index1M,$H629,TRUE,_xll.ohTrigger(RecalcTrigger,Trigger1M)),NA())</f>
        <v>2.127184991596337E-2</v>
      </c>
      <c r="K629" s="52">
        <f>IFERROR(_xll.qlIndexFixing(ONIndex1M,I629,TRUE,_xll.ohTrigger(RecalcTrigger,Trigger1M)),NA())</f>
        <v>2.11293749185959E-2</v>
      </c>
      <c r="L629" s="52">
        <f>IFERROR(_xll.qlIndexFixing(Index3M,H629,TRUE,_xll.ohTrigger(RecalcTrigger,Trigger3M)),NA())</f>
        <v>2.2902381405215343E-2</v>
      </c>
      <c r="M629" s="52">
        <f>IFERROR(_xll.qlIndexFixing(ONIndex3M,I629,TRUE,_xll.ohTrigger(RecalcTrigger,Trigger3M)),NA())</f>
        <v>2.2495324213869239E-2</v>
      </c>
      <c r="N629" s="52">
        <f>IFERROR(_xll.qlIndexFixing(Index6M,$H629,TRUE,_xll.ohTrigger(RecalcTrigger,Trigger6M)),NA())</f>
        <v>2.3950296193404209E-2</v>
      </c>
      <c r="O629" s="52">
        <f>IFERROR(_xll.qlIndexFixing(ONIndex6M,I629,TRUE,_xll.ohTrigger(RecalcTrigger,Trigger6M)),NA())</f>
        <v>2.3130194208764721E-2</v>
      </c>
      <c r="P629" s="52">
        <f>IFERROR(_xll.qlIndexFixing(Index1Y,$H629,TRUE,_xll.ohTrigger(RecalcTrigger,Trigger1Y)),NA())</f>
        <v>2.6531597123972767E-2</v>
      </c>
      <c r="Q629" s="52">
        <f>IFERROR(_xll.qlIndexFixing(ONIndex1Y,I629,TRUE,_xll.ohTrigger(RecalcTrigger,Trigger1Y)),NA())</f>
        <v>2.4794006691353232E-2</v>
      </c>
    </row>
    <row r="630" spans="2:17" x14ac:dyDescent="0.2">
      <c r="B630" s="46" t="s">
        <v>51</v>
      </c>
      <c r="D630" s="49">
        <f>_xll.qlCalendarAdvance(LocalCalendar,$D629,B630,"f",FALSE)</f>
        <v>43770</v>
      </c>
      <c r="E630" s="49">
        <f>_xll.qlInterestRateIndexValueDate(IndexON,D630)</f>
        <v>43770</v>
      </c>
      <c r="F630" s="52">
        <f>IFERROR(_xll.qlIndexFixing(IndexON,D630,TRUE,_xll.ohTrigger(RecalcTrigger,TriggerON)),NA())</f>
        <v>2.0328661485438104E-2</v>
      </c>
      <c r="H630" s="49">
        <f>_xll.qlCalendarAdvance(IborCalendar,$H629,B630,"f",FALSE)</f>
        <v>43769</v>
      </c>
      <c r="I630" s="49">
        <f>_xll.qlInterestRateIndexValueDate(Index1M,$H630)</f>
        <v>43773</v>
      </c>
      <c r="J630" s="52">
        <f>IFERROR(_xll.qlIndexFixing(Index1M,$H630,TRUE,_xll.ohTrigger(RecalcTrigger,Trigger1M)),NA())</f>
        <v>2.1318339841177369E-2</v>
      </c>
      <c r="K630" s="52">
        <f>IFERROR(_xll.qlIndexFixing(ONIndex1M,I630,TRUE,_xll.ohTrigger(RecalcTrigger,Trigger1M)),NA())</f>
        <v>2.1184879660998135E-2</v>
      </c>
      <c r="L630" s="52">
        <f>IFERROR(_xll.qlIndexFixing(Index3M,H630,TRUE,_xll.ohTrigger(RecalcTrigger,Trigger3M)),NA())</f>
        <v>2.2955454221558782E-2</v>
      </c>
      <c r="M630" s="52">
        <f>IFERROR(_xll.qlIndexFixing(ONIndex3M,I630,TRUE,_xll.ohTrigger(RecalcTrigger,Trigger3M)),NA())</f>
        <v>2.2547347524728423E-2</v>
      </c>
      <c r="N630" s="52">
        <f>IFERROR(_xll.qlIndexFixing(Index6M,$H630,TRUE,_xll.ohTrigger(RecalcTrigger,Trigger6M)),NA())</f>
        <v>2.4004011915190859E-2</v>
      </c>
      <c r="O630" s="52">
        <f>IFERROR(_xll.qlIndexFixing(ONIndex6M,I630,TRUE,_xll.ohTrigger(RecalcTrigger,Trigger6M)),NA())</f>
        <v>2.3180423590458687E-2</v>
      </c>
      <c r="P630" s="52">
        <f>IFERROR(_xll.qlIndexFixing(Index1Y,$H630,TRUE,_xll.ohTrigger(RecalcTrigger,Trigger1Y)),NA())</f>
        <v>2.6586712475257838E-2</v>
      </c>
      <c r="Q630" s="52">
        <f>IFERROR(_xll.qlIndexFixing(ONIndex1Y,I630,TRUE,_xll.ohTrigger(RecalcTrigger,Trigger1Y)),NA())</f>
        <v>2.4845804565343244E-2</v>
      </c>
    </row>
    <row r="631" spans="2:17" x14ac:dyDescent="0.2">
      <c r="B631" s="46" t="s">
        <v>51</v>
      </c>
      <c r="D631" s="49">
        <f>_xll.qlCalendarAdvance(LocalCalendar,$D630,B631,"f",FALSE)</f>
        <v>43777</v>
      </c>
      <c r="E631" s="49">
        <f>_xll.qlInterestRateIndexValueDate(IndexON,D631)</f>
        <v>43777</v>
      </c>
      <c r="F631" s="52">
        <f>IFERROR(_xll.qlIndexFixing(IndexON,D631,TRUE,_xll.ohTrigger(RecalcTrigger,TriggerON)),NA())</f>
        <v>2.0400832528819635E-2</v>
      </c>
      <c r="H631" s="49">
        <f>_xll.qlCalendarAdvance(IborCalendar,$H630,B631,"f",FALSE)</f>
        <v>43776</v>
      </c>
      <c r="I631" s="49">
        <f>_xll.qlInterestRateIndexValueDate(Index1M,$H631)</f>
        <v>43781</v>
      </c>
      <c r="J631" s="52">
        <f>IFERROR(_xll.qlIndexFixing(Index1M,$H631,TRUE,_xll.ohTrigger(RecalcTrigger,Trigger1M)),NA())</f>
        <v>2.1382067372005764E-2</v>
      </c>
      <c r="K631" s="52">
        <f>IFERROR(_xll.qlIndexFixing(ONIndex1M,I631,TRUE,_xll.ohTrigger(RecalcTrigger,Trigger1M)),NA())</f>
        <v>2.1248376423006476E-2</v>
      </c>
      <c r="L631" s="52">
        <f>IFERROR(_xll.qlIndexFixing(Index3M,H631,TRUE,_xll.ohTrigger(RecalcTrigger,Trigger3M)),NA())</f>
        <v>2.3016250647897273E-2</v>
      </c>
      <c r="M631" s="52">
        <f>IFERROR(_xll.qlIndexFixing(ONIndex3M,I631,TRUE,_xll.ohTrigger(RecalcTrigger,Trigger3M)),NA())</f>
        <v>2.2606942834135779E-2</v>
      </c>
      <c r="N631" s="52">
        <f>IFERROR(_xll.qlIndexFixing(Index6M,$H631,TRUE,_xll.ohTrigger(RecalcTrigger,Trigger6M)),NA())</f>
        <v>2.4060942164550368E-2</v>
      </c>
      <c r="O631" s="52">
        <f>IFERROR(_xll.qlIndexFixing(ONIndex6M,I631,TRUE,_xll.ohTrigger(RecalcTrigger,Trigger6M)),NA())</f>
        <v>2.3238096386517526E-2</v>
      </c>
      <c r="P631" s="52">
        <f>IFERROR(_xll.qlIndexFixing(Index1Y,$H631,TRUE,_xll.ohTrigger(RecalcTrigger,Trigger1Y)),NA())</f>
        <v>2.6649690280160912E-2</v>
      </c>
      <c r="Q631" s="52">
        <f>IFERROR(_xll.qlIndexFixing(ONIndex1Y,I631,TRUE,_xll.ohTrigger(RecalcTrigger,Trigger1Y)),NA())</f>
        <v>2.4905105576245035E-2</v>
      </c>
    </row>
    <row r="632" spans="2:17" x14ac:dyDescent="0.2">
      <c r="B632" s="46" t="s">
        <v>51</v>
      </c>
      <c r="D632" s="49">
        <f>_xll.qlCalendarAdvance(LocalCalendar,$D631,B632,"f",FALSE)</f>
        <v>43784</v>
      </c>
      <c r="E632" s="49">
        <f>_xll.qlInterestRateIndexValueDate(IndexON,D632)</f>
        <v>43784</v>
      </c>
      <c r="F632" s="52">
        <f>IFERROR(_xll.qlIndexFixing(IndexON,D632,TRUE,_xll.ohTrigger(RecalcTrigger,TriggerON)),NA())</f>
        <v>2.0461064262446982E-2</v>
      </c>
      <c r="H632" s="49">
        <f>_xll.qlCalendarAdvance(IborCalendar,$H631,B632,"f",FALSE)</f>
        <v>43783</v>
      </c>
      <c r="I632" s="49">
        <f>_xll.qlInterestRateIndexValueDate(Index1M,$H632)</f>
        <v>43787</v>
      </c>
      <c r="J632" s="52">
        <f>IFERROR(_xll.qlIndexFixing(Index1M,$H632,TRUE,_xll.ohTrigger(RecalcTrigger,Trigger1M)),NA())</f>
        <v>2.1429907249798319E-2</v>
      </c>
      <c r="K632" s="52">
        <f>IFERROR(_xll.qlIndexFixing(ONIndex1M,I632,TRUE,_xll.ohTrigger(RecalcTrigger,Trigger1M)),NA())</f>
        <v>2.1296042934064729E-2</v>
      </c>
      <c r="L632" s="52">
        <f>IFERROR(_xll.qlIndexFixing(Index3M,H632,TRUE,_xll.ohTrigger(RecalcTrigger,Trigger3M)),NA())</f>
        <v>2.3061947217018996E-2</v>
      </c>
      <c r="M632" s="52">
        <f>IFERROR(_xll.qlIndexFixing(ONIndex3M,I632,TRUE,_xll.ohTrigger(RecalcTrigger,Trigger3M)),NA())</f>
        <v>2.2651737383965198E-2</v>
      </c>
      <c r="N632" s="52">
        <f>IFERROR(_xll.qlIndexFixing(Index6M,$H632,TRUE,_xll.ohTrigger(RecalcTrigger,Trigger6M)),NA())</f>
        <v>2.4107363074772521E-2</v>
      </c>
      <c r="O632" s="52">
        <f>IFERROR(_xll.qlIndexFixing(ONIndex6M,I632,TRUE,_xll.ohTrigger(RecalcTrigger,Trigger6M)),NA())</f>
        <v>2.3281538435675486E-2</v>
      </c>
      <c r="P632" s="52">
        <f>IFERROR(_xll.qlIndexFixing(Index1Y,$H632,TRUE,_xll.ohTrigger(RecalcTrigger,Trigger1Y)),NA())</f>
        <v>2.6696905092323392E-2</v>
      </c>
      <c r="Q632" s="52">
        <f>IFERROR(_xll.qlIndexFixing(ONIndex1Y,I632,TRUE,_xll.ohTrigger(RecalcTrigger,Trigger1Y)),NA())</f>
        <v>2.4949653742760702E-2</v>
      </c>
    </row>
    <row r="633" spans="2:17" x14ac:dyDescent="0.2">
      <c r="B633" s="46" t="s">
        <v>51</v>
      </c>
      <c r="D633" s="49">
        <f>_xll.qlCalendarAdvance(LocalCalendar,$D632,B633,"f",FALSE)</f>
        <v>43791</v>
      </c>
      <c r="E633" s="49">
        <f>_xll.qlInterestRateIndexValueDate(IndexON,D633)</f>
        <v>43791</v>
      </c>
      <c r="F633" s="52">
        <f>IFERROR(_xll.qlIndexFixing(IndexON,D633,TRUE,_xll.ohTrigger(RecalcTrigger,TriggerON)),NA())</f>
        <v>2.0525242261735244E-2</v>
      </c>
      <c r="H633" s="49">
        <f>_xll.qlCalendarAdvance(IborCalendar,$H632,B633,"f",FALSE)</f>
        <v>43790</v>
      </c>
      <c r="I633" s="49">
        <f>_xll.qlInterestRateIndexValueDate(Index1M,$H633)</f>
        <v>43794</v>
      </c>
      <c r="J633" s="52">
        <f>IFERROR(_xll.qlIndexFixing(Index1M,$H633,TRUE,_xll.ohTrigger(RecalcTrigger,Trigger1M)),NA())</f>
        <v>2.1495040708835733E-2</v>
      </c>
      <c r="K633" s="52">
        <f>IFERROR(_xll.qlIndexFixing(ONIndex1M,I633,TRUE,_xll.ohTrigger(RecalcTrigger,Trigger1M)),NA())</f>
        <v>2.1351701464569217E-2</v>
      </c>
      <c r="L633" s="52">
        <f>IFERROR(_xll.qlIndexFixing(Index3M,H633,TRUE,_xll.ohTrigger(RecalcTrigger,Trigger3M)),NA())</f>
        <v>2.3115367405493494E-2</v>
      </c>
      <c r="M633" s="52">
        <f>IFERROR(_xll.qlIndexFixing(ONIndex3M,I633,TRUE,_xll.ohTrigger(RecalcTrigger,Trigger3M)),NA())</f>
        <v>2.270410393234279E-2</v>
      </c>
      <c r="N633" s="52">
        <f>IFERROR(_xll.qlIndexFixing(Index6M,$H633,TRUE,_xll.ohTrigger(RecalcTrigger,Trigger6M)),NA())</f>
        <v>2.4166495929518948E-2</v>
      </c>
      <c r="O633" s="52">
        <f>IFERROR(_xll.qlIndexFixing(ONIndex6M,I633,TRUE,_xll.ohTrigger(RecalcTrigger,Trigger6M)),NA())</f>
        <v>2.3332423899438126E-2</v>
      </c>
      <c r="P633" s="52">
        <f>IFERROR(_xll.qlIndexFixing(Index1Y,$H633,TRUE,_xll.ohTrigger(RecalcTrigger,Trigger1Y)),NA())</f>
        <v>2.6751957333092959E-2</v>
      </c>
      <c r="Q633" s="52">
        <f>IFERROR(_xll.qlIndexFixing(ONIndex1Y,I633,TRUE,_xll.ohTrigger(RecalcTrigger,Trigger1Y)),NA())</f>
        <v>2.500170504618815E-2</v>
      </c>
    </row>
    <row r="634" spans="2:17" x14ac:dyDescent="0.2">
      <c r="B634" s="46" t="s">
        <v>51</v>
      </c>
      <c r="D634" s="49">
        <f>_xll.qlCalendarAdvance(LocalCalendar,$D633,B634,"f",FALSE)</f>
        <v>43798</v>
      </c>
      <c r="E634" s="49">
        <f>_xll.qlInterestRateIndexValueDate(IndexON,D634)</f>
        <v>43798</v>
      </c>
      <c r="F634" s="52">
        <f>IFERROR(_xll.qlIndexFixing(IndexON,D634,TRUE,_xll.ohTrigger(RecalcTrigger,TriggerON)),NA())</f>
        <v>2.0588071332001689E-2</v>
      </c>
      <c r="H634" s="49">
        <f>_xll.qlCalendarAdvance(IborCalendar,$H633,B634,"f",FALSE)</f>
        <v>43797</v>
      </c>
      <c r="I634" s="49">
        <f>_xll.qlInterestRateIndexValueDate(Index1M,$H634)</f>
        <v>43801</v>
      </c>
      <c r="J634" s="52">
        <f>IFERROR(_xll.qlIndexFixing(Index1M,$H634,TRUE,_xll.ohTrigger(RecalcTrigger,Trigger1M)),NA())</f>
        <v>2.1546323841271607E-2</v>
      </c>
      <c r="K634" s="52">
        <f>IFERROR(_xll.qlIndexFixing(ONIndex1M,I634,TRUE,_xll.ohTrigger(RecalcTrigger,Trigger1M)),NA())</f>
        <v>2.1407411257987619E-2</v>
      </c>
      <c r="L634" s="52">
        <f>IFERROR(_xll.qlIndexFixing(Index3M,H634,TRUE,_xll.ohTrigger(RecalcTrigger,Trigger3M)),NA())</f>
        <v>2.3164313824280056E-2</v>
      </c>
      <c r="M634" s="52">
        <f>IFERROR(_xll.qlIndexFixing(ONIndex3M,I634,TRUE,_xll.ohTrigger(RecalcTrigger,Trigger3M)),NA())</f>
        <v>2.2756584893279808E-2</v>
      </c>
      <c r="N634" s="52">
        <f>IFERROR(_xll.qlIndexFixing(Index6M,$H634,TRUE,_xll.ohTrigger(RecalcTrigger,Trigger6M)),NA())</f>
        <v>2.4221102944289932E-2</v>
      </c>
      <c r="O634" s="52">
        <f>IFERROR(_xll.qlIndexFixing(ONIndex6M,I634,TRUE,_xll.ohTrigger(RecalcTrigger,Trigger6M)),NA())</f>
        <v>2.3383528057383529E-2</v>
      </c>
      <c r="P634" s="52">
        <f>IFERROR(_xll.qlIndexFixing(Index1Y,$H634,TRUE,_xll.ohTrigger(RecalcTrigger,Trigger1Y)),NA())</f>
        <v>2.680696350747095E-2</v>
      </c>
      <c r="Q634" s="52">
        <f>IFERROR(_xll.qlIndexFixing(ONIndex1Y,I634,TRUE,_xll.ohTrigger(RecalcTrigger,Trigger1Y)),NA())</f>
        <v>2.5053840826201323E-2</v>
      </c>
    </row>
    <row r="635" spans="2:17" x14ac:dyDescent="0.2">
      <c r="B635" s="46" t="s">
        <v>51</v>
      </c>
      <c r="D635" s="49">
        <f>_xll.qlCalendarAdvance(LocalCalendar,$D634,B635,"f",FALSE)</f>
        <v>43805</v>
      </c>
      <c r="E635" s="49">
        <f>_xll.qlInterestRateIndexValueDate(IndexON,D635)</f>
        <v>43805</v>
      </c>
      <c r="F635" s="52">
        <f>IFERROR(_xll.qlIndexFixing(IndexON,D635,TRUE,_xll.ohTrigger(RecalcTrigger,TriggerON)),NA())</f>
        <v>2.0649551471088046E-2</v>
      </c>
      <c r="H635" s="49">
        <f>_xll.qlCalendarAdvance(IborCalendar,$H634,B635,"f",FALSE)</f>
        <v>43804</v>
      </c>
      <c r="I635" s="49">
        <f>_xll.qlInterestRateIndexValueDate(Index1M,$H635)</f>
        <v>43808</v>
      </c>
      <c r="J635" s="52">
        <f>IFERROR(_xll.qlIndexFixing(Index1M,$H635,TRUE,_xll.ohTrigger(RecalcTrigger,Trigger1M)),NA())</f>
        <v>2.1602295191339896E-2</v>
      </c>
      <c r="K635" s="52">
        <f>IFERROR(_xll.qlIndexFixing(ONIndex1M,I635,TRUE,_xll.ohTrigger(RecalcTrigger,Trigger1M)),NA())</f>
        <v>2.1463172314160062E-2</v>
      </c>
      <c r="L635" s="52">
        <f>IFERROR(_xll.qlIndexFixing(Index3M,H635,TRUE,_xll.ohTrigger(RecalcTrigger,Trigger3M)),NA())</f>
        <v>2.321795389995621E-2</v>
      </c>
      <c r="M635" s="52">
        <f>IFERROR(_xll.qlIndexFixing(ONIndex3M,I635,TRUE,_xll.ohTrigger(RecalcTrigger,Trigger3M)),NA())</f>
        <v>2.2809180266856188E-2</v>
      </c>
      <c r="N635" s="52">
        <f>IFERROR(_xll.qlIndexFixing(Index6M,$H635,TRUE,_xll.ohTrigger(RecalcTrigger,Trigger6M)),NA())</f>
        <v>2.4275932827747485E-2</v>
      </c>
      <c r="O635" s="52">
        <f>IFERROR(_xll.qlIndexFixing(ONIndex6M,I635,TRUE,_xll.ohTrigger(RecalcTrigger,Trigger6M)),NA())</f>
        <v>2.3434850909511695E-2</v>
      </c>
      <c r="P635" s="52">
        <f>IFERROR(_xll.qlIndexFixing(Index1Y,$H635,TRUE,_xll.ohTrigger(RecalcTrigger,Trigger1Y)),NA())</f>
        <v>2.6861911096145441E-2</v>
      </c>
      <c r="Q635" s="52">
        <f>IFERROR(_xll.qlIndexFixing(ONIndex1Y,I635,TRUE,_xll.ohTrigger(RecalcTrigger,Trigger1Y)),NA())</f>
        <v>2.5106061082800224E-2</v>
      </c>
    </row>
    <row r="636" spans="2:17" x14ac:dyDescent="0.2">
      <c r="B636" s="46" t="s">
        <v>51</v>
      </c>
      <c r="D636" s="49">
        <f>_xll.qlCalendarAdvance(LocalCalendar,$D635,B636,"f",FALSE)</f>
        <v>43812</v>
      </c>
      <c r="E636" s="49">
        <f>_xll.qlInterestRateIndexValueDate(IndexON,D636)</f>
        <v>43812</v>
      </c>
      <c r="F636" s="52">
        <f>IFERROR(_xll.qlIndexFixing(IndexON,D636,TRUE,_xll.ohTrigger(RecalcTrigger,TriggerON)),NA())</f>
        <v>2.0709682676969265E-2</v>
      </c>
      <c r="H636" s="49">
        <f>_xll.qlCalendarAdvance(IborCalendar,$H635,B636,"f",FALSE)</f>
        <v>43811</v>
      </c>
      <c r="I636" s="49">
        <f>_xll.qlInterestRateIndexValueDate(Index1M,$H636)</f>
        <v>43815</v>
      </c>
      <c r="J636" s="52">
        <f>IFERROR(_xll.qlIndexFixing(Index1M,$H636,TRUE,_xll.ohTrigger(RecalcTrigger,Trigger1M)),NA())</f>
        <v>2.1658318157371299E-2</v>
      </c>
      <c r="K636" s="52">
        <f>IFERROR(_xll.qlIndexFixing(ONIndex1M,I636,TRUE,_xll.ohTrigger(RecalcTrigger,Trigger1M)),NA())</f>
        <v>2.1518984633086546E-2</v>
      </c>
      <c r="L636" s="52">
        <f>IFERROR(_xll.qlIndexFixing(Index3M,H636,TRUE,_xll.ohTrigger(RecalcTrigger,Trigger3M)),NA())</f>
        <v>2.3271709769392E-2</v>
      </c>
      <c r="M636" s="52">
        <f>IFERROR(_xll.qlIndexFixing(ONIndex3M,I636,TRUE,_xll.ohTrigger(RecalcTrigger,Trigger3M)),NA())</f>
        <v>2.2861890053151868E-2</v>
      </c>
      <c r="N636" s="52">
        <f>IFERROR(_xll.qlIndexFixing(Index6M,$H636,TRUE,_xll.ohTrigger(RecalcTrigger,Trigger6M)),NA())</f>
        <v>2.43309855982188E-2</v>
      </c>
      <c r="O636" s="52">
        <f>IFERROR(_xll.qlIndexFixing(ONIndex6M,I636,TRUE,_xll.ohTrigger(RecalcTrigger,Trigger6M)),NA())</f>
        <v>2.3486392456142369E-2</v>
      </c>
      <c r="P636" s="52">
        <f>IFERROR(_xll.qlIndexFixing(Index1Y,$H636,TRUE,_xll.ohTrigger(RecalcTrigger,Trigger1Y)),NA())</f>
        <v>2.6916787577091702E-2</v>
      </c>
      <c r="Q636" s="52">
        <f>IFERROR(_xll.qlIndexFixing(ONIndex1Y,I636,TRUE,_xll.ohTrigger(RecalcTrigger,Trigger1Y)),NA())</f>
        <v>2.5158365816224659E-2</v>
      </c>
    </row>
    <row r="637" spans="2:17" x14ac:dyDescent="0.2">
      <c r="B637" s="46" t="s">
        <v>51</v>
      </c>
      <c r="D637" s="49">
        <f>_xll.qlCalendarAdvance(LocalCalendar,$D636,B637,"f",FALSE)</f>
        <v>43819</v>
      </c>
      <c r="E637" s="49">
        <f>_xll.qlInterestRateIndexValueDate(IndexON,D637)</f>
        <v>43819</v>
      </c>
      <c r="F637" s="52">
        <f>IFERROR(_xll.qlIndexFixing(IndexON,D637,TRUE,_xll.ohTrigger(RecalcTrigger,TriggerON)),NA())</f>
        <v>2.0768464947567011E-2</v>
      </c>
      <c r="H637" s="49">
        <f>_xll.qlCalendarAdvance(IborCalendar,$H636,B637,"f",FALSE)</f>
        <v>43818</v>
      </c>
      <c r="I637" s="49">
        <f>_xll.qlInterestRateIndexValueDate(Index1M,$H637)</f>
        <v>43822</v>
      </c>
      <c r="J637" s="52">
        <f>IFERROR(_xll.qlIndexFixing(Index1M,$H637,TRUE,_xll.ohTrigger(RecalcTrigger,Trigger1M)),NA())</f>
        <v>2.1714392740103297E-2</v>
      </c>
      <c r="K637" s="52">
        <f>IFERROR(_xll.qlIndexFixing(ONIndex1M,I637,TRUE,_xll.ohTrigger(RecalcTrigger,Trigger1M)),NA())</f>
        <v>2.1574848214926945E-2</v>
      </c>
      <c r="L637" s="52">
        <f>IFERROR(_xll.qlIndexFixing(Index3M,H637,TRUE,_xll.ohTrigger(RecalcTrigger,Trigger3M)),NA())</f>
        <v>2.3325581437260608E-2</v>
      </c>
      <c r="M637" s="52">
        <f>IFERROR(_xll.qlIndexFixing(ONIndex3M,I637,TRUE,_xll.ohTrigger(RecalcTrigger,Trigger3M)),NA())</f>
        <v>2.2914714252166846E-2</v>
      </c>
      <c r="N637" s="52">
        <f>IFERROR(_xll.qlIndexFixing(Index6M,$H637,TRUE,_xll.ohTrigger(RecalcTrigger,Trigger6M)),NA())</f>
        <v>2.4386261274104024E-2</v>
      </c>
      <c r="O637" s="52">
        <f>IFERROR(_xll.qlIndexFixing(ONIndex6M,I637,TRUE,_xll.ohTrigger(RecalcTrigger,Trigger6M)),NA())</f>
        <v>2.3538152697275549E-2</v>
      </c>
      <c r="P637" s="52">
        <f>IFERROR(_xll.qlIndexFixing(Index1Y,$H637,TRUE,_xll.ohTrigger(RecalcTrigger,Trigger1Y)),NA())</f>
        <v>2.6971580425580503E-2</v>
      </c>
      <c r="Q637" s="52">
        <f>IFERROR(_xll.qlIndexFixing(ONIndex1Y,I637,TRUE,_xll.ohTrigger(RecalcTrigger,Trigger1Y)),NA())</f>
        <v>2.5210755026154885E-2</v>
      </c>
    </row>
    <row r="638" spans="2:17" x14ac:dyDescent="0.2">
      <c r="B638" s="46" t="s">
        <v>51</v>
      </c>
      <c r="D638" s="49">
        <f>_xll.qlCalendarAdvance(LocalCalendar,$D637,B638,"f",FALSE)</f>
        <v>43826</v>
      </c>
      <c r="E638" s="49">
        <f>_xll.qlInterestRateIndexValueDate(IndexON,D638)</f>
        <v>43826</v>
      </c>
      <c r="F638" s="52">
        <f>IFERROR(_xll.qlIndexFixing(IndexON,D638,TRUE,_xll.ohTrigger(RecalcTrigger,TriggerON)),NA())</f>
        <v>2.0825898280936173E-2</v>
      </c>
      <c r="H638" s="49">
        <f>_xll.qlCalendarAdvance(IborCalendar,$H637,B638,"f",FALSE)</f>
        <v>43826</v>
      </c>
      <c r="I638" s="49">
        <f>_xll.qlInterestRateIndexValueDate(Index1M,$H638)</f>
        <v>43830</v>
      </c>
      <c r="J638" s="52">
        <f>IFERROR(_xll.qlIndexFixing(Index1M,$H638,TRUE,_xll.ohTrigger(RecalcTrigger,Trigger1M)),NA())</f>
        <v>2.1778541182596697E-2</v>
      </c>
      <c r="K638" s="52">
        <f>IFERROR(_xll.qlIndexFixing(ONIndex1M,I638,TRUE,_xll.ohTrigger(RecalcTrigger,Trigger1M)),NA())</f>
        <v>2.1643402179751803E-2</v>
      </c>
      <c r="L638" s="52">
        <f>IFERROR(_xll.qlIndexFixing(Index3M,H638,TRUE,_xll.ohTrigger(RecalcTrigger,Trigger3M)),NA())</f>
        <v>2.3387290857688717E-2</v>
      </c>
      <c r="M638" s="52">
        <f>IFERROR(_xll.qlIndexFixing(ONIndex3M,I638,TRUE,_xll.ohTrigger(RecalcTrigger,Trigger3M)),NA())</f>
        <v>2.2979745411304542E-2</v>
      </c>
      <c r="N638" s="52">
        <f>IFERROR(_xll.qlIndexFixing(Index6M,$H638,TRUE,_xll.ohTrigger(RecalcTrigger,Trigger6M)),NA())</f>
        <v>2.4444837325122155E-2</v>
      </c>
      <c r="O638" s="52">
        <f>IFERROR(_xll.qlIndexFixing(ONIndex6M,I638,TRUE,_xll.ohTrigger(RecalcTrigger,Trigger6M)),NA())</f>
        <v>2.360207262742442E-2</v>
      </c>
      <c r="P638" s="52">
        <f>IFERROR(_xll.qlIndexFixing(Index1Y,$H638,TRUE,_xll.ohTrigger(RecalcTrigger,Trigger1Y)),NA())</f>
        <v>2.7034082346474655E-2</v>
      </c>
      <c r="Q638" s="52">
        <f>IFERROR(_xll.qlIndexFixing(ONIndex1Y,I638,TRUE,_xll.ohTrigger(RecalcTrigger,Trigger1Y)),NA())</f>
        <v>2.5275371502004873E-2</v>
      </c>
    </row>
    <row r="639" spans="2:17" x14ac:dyDescent="0.2">
      <c r="B639" s="46" t="s">
        <v>51</v>
      </c>
      <c r="D639" s="49">
        <f>_xll.qlCalendarAdvance(LocalCalendar,$D638,B639,"f",FALSE)</f>
        <v>43833</v>
      </c>
      <c r="E639" s="49">
        <f>_xll.qlInterestRateIndexValueDate(IndexON,D639)</f>
        <v>43833</v>
      </c>
      <c r="F639" s="52">
        <f>IFERROR(_xll.qlIndexFixing(IndexON,D639,TRUE,_xll.ohTrigger(RecalcTrigger,TriggerON)),NA())</f>
        <v>2.0881982675131638E-2</v>
      </c>
      <c r="H639" s="49">
        <f>_xll.qlCalendarAdvance(IborCalendar,$H638,B639,"f",FALSE)</f>
        <v>43833</v>
      </c>
      <c r="I639" s="49">
        <f>_xll.qlInterestRateIndexValueDate(Index1M,$H639)</f>
        <v>43837</v>
      </c>
      <c r="J639" s="52">
        <f>IFERROR(_xll.qlIndexFixing(Index1M,$H639,TRUE,_xll.ohTrigger(RecalcTrigger,Trigger1M)),NA())</f>
        <v>2.1834726375061678E-2</v>
      </c>
      <c r="K639" s="52">
        <f>IFERROR(_xll.qlIndexFixing(ONIndex1M,I639,TRUE,_xll.ohTrigger(RecalcTrigger,Trigger1M)),NA())</f>
        <v>2.1694728509977779E-2</v>
      </c>
      <c r="L639" s="52">
        <f>IFERROR(_xll.qlIndexFixing(Index3M,H639,TRUE,_xll.ohTrigger(RecalcTrigger,Trigger3M)),NA())</f>
        <v>2.3441410680839145E-2</v>
      </c>
      <c r="M639" s="52">
        <f>IFERROR(_xll.qlIndexFixing(ONIndex3M,I639,TRUE,_xll.ohTrigger(RecalcTrigger,Trigger3M)),NA())</f>
        <v>2.302829423190822E-2</v>
      </c>
      <c r="N639" s="52">
        <f>IFERROR(_xll.qlIndexFixing(Index6M,$H639,TRUE,_xll.ohTrigger(RecalcTrigger,Trigger6M)),NA())</f>
        <v>2.4500571024942689E-2</v>
      </c>
      <c r="O639" s="52">
        <f>IFERROR(_xll.qlIndexFixing(ONIndex6M,I639,TRUE,_xll.ohTrigger(RecalcTrigger,Trigger6M)),NA())</f>
        <v>2.3649803920182677E-2</v>
      </c>
      <c r="P639" s="52">
        <f>IFERROR(_xll.qlIndexFixing(Index1Y,$H639,TRUE,_xll.ohTrigger(RecalcTrigger,Trigger1Y)),NA())</f>
        <v>2.708865379492963E-2</v>
      </c>
      <c r="Q639" s="52">
        <f>IFERROR(_xll.qlIndexFixing(ONIndex1Y,I639,TRUE,_xll.ohTrigger(RecalcTrigger,Trigger1Y)),NA())</f>
        <v>2.5323302081430299E-2</v>
      </c>
    </row>
    <row r="640" spans="2:17" x14ac:dyDescent="0.2">
      <c r="B640" s="46" t="s">
        <v>51</v>
      </c>
      <c r="D640" s="49">
        <f>_xll.qlCalendarAdvance(LocalCalendar,$D639,B640,"f",FALSE)</f>
        <v>43840</v>
      </c>
      <c r="E640" s="49">
        <f>_xll.qlInterestRateIndexValueDate(IndexON,D640)</f>
        <v>43840</v>
      </c>
      <c r="F640" s="52">
        <f>IFERROR(_xll.qlIndexFixing(IndexON,D640,TRUE,_xll.ohTrigger(RecalcTrigger,TriggerON)),NA())</f>
        <v>2.0936718128234943E-2</v>
      </c>
      <c r="H640" s="49">
        <f>_xll.qlCalendarAdvance(IborCalendar,$H639,B640,"f",FALSE)</f>
        <v>43840</v>
      </c>
      <c r="I640" s="49">
        <f>_xll.qlInterestRateIndexValueDate(Index1M,$H640)</f>
        <v>43844</v>
      </c>
      <c r="J640" s="52">
        <f>IFERROR(_xll.qlIndexFixing(Index1M,$H640,TRUE,_xll.ohTrigger(RecalcTrigger,Trigger1M)),NA())</f>
        <v>2.1890963186571182E-2</v>
      </c>
      <c r="K640" s="52">
        <f>IFERROR(_xll.qlIndexFixing(ONIndex1M,I640,TRUE,_xll.ohTrigger(RecalcTrigger,Trigger1M)),NA())</f>
        <v>2.1750753203741979E-2</v>
      </c>
      <c r="L640" s="52">
        <f>IFERROR(_xll.qlIndexFixing(Index3M,H640,TRUE,_xll.ohTrigger(RecalcTrigger,Trigger3M)),NA())</f>
        <v>2.3495646317176308E-2</v>
      </c>
      <c r="M640" s="52">
        <f>IFERROR(_xll.qlIndexFixing(ONIndex3M,I640,TRUE,_xll.ohTrigger(RecalcTrigger,Trigger3M)),NA())</f>
        <v>2.3081478014086443E-2</v>
      </c>
      <c r="N640" s="52">
        <f>IFERROR(_xll.qlIndexFixing(Index6M,$H640,TRUE,_xll.ohTrigger(RecalcTrigger,Trigger6M)),NA())</f>
        <v>2.4556527663517274E-2</v>
      </c>
      <c r="O640" s="52">
        <f>IFERROR(_xll.qlIndexFixing(ONIndex6M,I640,TRUE,_xll.ohTrigger(RecalcTrigger,Trigger6M)),NA())</f>
        <v>2.3702251487351944E-2</v>
      </c>
      <c r="P640" s="52">
        <f>IFERROR(_xll.qlIndexFixing(Index1Y,$H640,TRUE,_xll.ohTrigger(RecalcTrigger,Trigger1Y)),NA())</f>
        <v>2.7143102230002391E-2</v>
      </c>
      <c r="Q640" s="52">
        <f>IFERROR(_xll.qlIndexFixing(ONIndex1Y,I640,TRUE,_xll.ohTrigger(RecalcTrigger,Trigger1Y)),NA())</f>
        <v>2.5375956789783771E-2</v>
      </c>
    </row>
    <row r="641" spans="2:17" x14ac:dyDescent="0.2">
      <c r="B641" s="46" t="s">
        <v>51</v>
      </c>
      <c r="D641" s="49">
        <f>_xll.qlCalendarAdvance(LocalCalendar,$D640,B641,"f",FALSE)</f>
        <v>43847</v>
      </c>
      <c r="E641" s="49">
        <f>_xll.qlInterestRateIndexValueDate(IndexON,D641)</f>
        <v>43847</v>
      </c>
      <c r="F641" s="52">
        <f>IFERROR(_xll.qlIndexFixing(IndexON,D641,TRUE,_xll.ohTrigger(RecalcTrigger,TriggerON)),NA())</f>
        <v>2.0994470431274781E-2</v>
      </c>
      <c r="H641" s="49">
        <f>_xll.qlCalendarAdvance(IborCalendar,$H640,B641,"f",FALSE)</f>
        <v>43847</v>
      </c>
      <c r="I641" s="49">
        <f>_xll.qlInterestRateIndexValueDate(Index1M,$H641)</f>
        <v>43851</v>
      </c>
      <c r="J641" s="52">
        <f>IFERROR(_xll.qlIndexFixing(Index1M,$H641,TRUE,_xll.ohTrigger(RecalcTrigger,Trigger1M)),NA())</f>
        <v>2.1947251617870422E-2</v>
      </c>
      <c r="K641" s="52">
        <f>IFERROR(_xll.qlIndexFixing(ONIndex1M,I641,TRUE,_xll.ohTrigger(RecalcTrigger,Trigger1M)),NA())</f>
        <v>2.1806829160340158E-2</v>
      </c>
      <c r="L641" s="52">
        <f>IFERROR(_xll.qlIndexFixing(Index3M,H641,TRUE,_xll.ohTrigger(RecalcTrigger,Trigger3M)),NA())</f>
        <v>2.3549997771413794E-2</v>
      </c>
      <c r="M641" s="52">
        <f>IFERROR(_xll.qlIndexFixing(ONIndex3M,I641,TRUE,_xll.ohTrigger(RecalcTrigger,Trigger3M)),NA())</f>
        <v>2.3134776209303709E-2</v>
      </c>
      <c r="N641" s="52">
        <f>IFERROR(_xll.qlIndexFixing(Index6M,$H641,TRUE,_xll.ohTrigger(RecalcTrigger,Trigger6M)),NA())</f>
        <v>2.4612707259447295E-2</v>
      </c>
      <c r="O641" s="52">
        <f>IFERROR(_xll.qlIndexFixing(ONIndex6M,I641,TRUE,_xll.ohTrigger(RecalcTrigger,Trigger6M)),NA())</f>
        <v>2.3754917749423399E-2</v>
      </c>
      <c r="P641" s="52">
        <f>IFERROR(_xll.qlIndexFixing(Index1Y,$H641,TRUE,_xll.ohTrigger(RecalcTrigger,Trigger1Y)),NA())</f>
        <v>2.7197415115878802E-2</v>
      </c>
      <c r="Q641" s="52">
        <f>IFERROR(_xll.qlIndexFixing(ONIndex1Y,I641,TRUE,_xll.ohTrigger(RecalcTrigger,Trigger1Y)),NA())</f>
        <v>2.5428695975042714E-2</v>
      </c>
    </row>
    <row r="642" spans="2:17" x14ac:dyDescent="0.2">
      <c r="B642" s="46" t="s">
        <v>51</v>
      </c>
      <c r="D642" s="49">
        <f>_xll.qlCalendarAdvance(LocalCalendar,$D641,B642,"f",FALSE)</f>
        <v>43854</v>
      </c>
      <c r="E642" s="49">
        <f>_xll.qlInterestRateIndexValueDate(IndexON,D642)</f>
        <v>43854</v>
      </c>
      <c r="F642" s="52">
        <f>IFERROR(_xll.qlIndexFixing(IndexON,D642,TRUE,_xll.ohTrigger(RecalcTrigger,TriggerON)),NA())</f>
        <v>2.1042142203970826E-2</v>
      </c>
      <c r="H642" s="49">
        <f>_xll.qlCalendarAdvance(IborCalendar,$H641,B642,"f",FALSE)</f>
        <v>43854</v>
      </c>
      <c r="I642" s="49">
        <f>_xll.qlInterestRateIndexValueDate(Index1M,$H642)</f>
        <v>43858</v>
      </c>
      <c r="J642" s="52">
        <f>IFERROR(_xll.qlIndexFixing(Index1M,$H642,TRUE,_xll.ohTrigger(RecalcTrigger,Trigger1M)),NA())</f>
        <v>2.20035916697046E-2</v>
      </c>
      <c r="K642" s="52">
        <f>IFERROR(_xll.qlIndexFixing(ONIndex1M,I642,TRUE,_xll.ohTrigger(RecalcTrigger,Trigger1M)),NA())</f>
        <v>2.1862956379932186E-2</v>
      </c>
      <c r="L642" s="52">
        <f>IFERROR(_xll.qlIndexFixing(Index3M,H642,TRUE,_xll.ohTrigger(RecalcTrigger,Trigger3M)),NA())</f>
        <v>2.3604465048277495E-2</v>
      </c>
      <c r="M642" s="52">
        <f>IFERROR(_xll.qlIndexFixing(ONIndex3M,I642,TRUE,_xll.ohTrigger(RecalcTrigger,Trigger3M)),NA())</f>
        <v>2.3188188817400146E-2</v>
      </c>
      <c r="N642" s="52">
        <f>IFERROR(_xll.qlIndexFixing(Index6M,$H642,TRUE,_xll.ohTrigger(RecalcTrigger,Trigger6M)),NA())</f>
        <v>2.4669109831408801E-2</v>
      </c>
      <c r="O642" s="52">
        <f>IFERROR(_xll.qlIndexFixing(ONIndex6M,I642,TRUE,_xll.ohTrigger(RecalcTrigger,Trigger6M)),NA())</f>
        <v>2.3807802706397041E-2</v>
      </c>
      <c r="P642" s="52">
        <f>IFERROR(_xll.qlIndexFixing(Index1Y,$H642,TRUE,_xll.ohTrigger(RecalcTrigger,Trigger1Y)),NA())</f>
        <v>2.7251579914105966E-2</v>
      </c>
      <c r="Q642" s="52">
        <f>IFERROR(_xll.qlIndexFixing(ONIndex1Y,I642,TRUE,_xll.ohTrigger(RecalcTrigger,Trigger1Y)),NA())</f>
        <v>2.5481519637127192E-2</v>
      </c>
    </row>
    <row r="643" spans="2:17" x14ac:dyDescent="0.2">
      <c r="B643" s="46" t="s">
        <v>51</v>
      </c>
      <c r="D643" s="49">
        <f>_xll.qlCalendarAdvance(LocalCalendar,$D642,B643,"f",FALSE)</f>
        <v>43861</v>
      </c>
      <c r="E643" s="49">
        <f>_xll.qlInterestRateIndexValueDate(IndexON,D643)</f>
        <v>43861</v>
      </c>
      <c r="F643" s="52">
        <f>IFERROR(_xll.qlIndexFixing(IndexON,D643,TRUE,_xll.ohTrigger(RecalcTrigger,TriggerON)),NA())</f>
        <v>2.1092830822979636E-2</v>
      </c>
      <c r="H643" s="49">
        <f>_xll.qlCalendarAdvance(IborCalendar,$H642,B643,"f",FALSE)</f>
        <v>43861</v>
      </c>
      <c r="I643" s="49">
        <f>_xll.qlInterestRateIndexValueDate(Index1M,$H643)</f>
        <v>43865</v>
      </c>
      <c r="J643" s="52">
        <f>IFERROR(_xll.qlIndexFixing(Index1M,$H643,TRUE,_xll.ohTrigger(RecalcTrigger,Trigger1M)),NA())</f>
        <v>2.2050569101070148E-2</v>
      </c>
      <c r="K643" s="52">
        <f>IFERROR(_xll.qlIndexFixing(ONIndex1M,I643,TRUE,_xll.ohTrigger(RecalcTrigger,Trigger1M)),NA())</f>
        <v>2.1919134862518064E-2</v>
      </c>
      <c r="L643" s="52">
        <f>IFERROR(_xll.qlIndexFixing(Index3M,H643,TRUE,_xll.ohTrigger(RecalcTrigger,Trigger3M)),NA())</f>
        <v>2.3659048152502964E-2</v>
      </c>
      <c r="M643" s="52">
        <f>IFERROR(_xll.qlIndexFixing(ONIndex3M,I643,TRUE,_xll.ohTrigger(RecalcTrigger,Trigger3M)),NA())</f>
        <v>2.3241715838615562E-2</v>
      </c>
      <c r="N643" s="52">
        <f>IFERROR(_xll.qlIndexFixing(Index6M,$H643,TRUE,_xll.ohTrigger(RecalcTrigger,Trigger6M)),NA())</f>
        <v>2.4725735398153821E-2</v>
      </c>
      <c r="O643" s="52">
        <f>IFERROR(_xll.qlIndexFixing(ONIndex6M,I643,TRUE,_xll.ohTrigger(RecalcTrigger,Trigger6M)),NA())</f>
        <v>2.3860906358592615E-2</v>
      </c>
      <c r="P643" s="52">
        <f>IFERROR(_xll.qlIndexFixing(Index1Y,$H643,TRUE,_xll.ohTrigger(RecalcTrigger,Trigger1Y)),NA())</f>
        <v>2.7305584083610349E-2</v>
      </c>
      <c r="Q643" s="52">
        <f>IFERROR(_xll.qlIndexFixing(ONIndex1Y,I643,TRUE,_xll.ohTrigger(RecalcTrigger,Trigger1Y)),NA())</f>
        <v>2.5534427776117141E-2</v>
      </c>
    </row>
    <row r="644" spans="2:17" x14ac:dyDescent="0.2">
      <c r="B644" s="46" t="s">
        <v>51</v>
      </c>
      <c r="D644" s="49">
        <f>_xll.qlCalendarAdvance(LocalCalendar,$D643,B644,"f",FALSE)</f>
        <v>43868</v>
      </c>
      <c r="E644" s="49">
        <f>_xll.qlInterestRateIndexValueDate(IndexON,D644)</f>
        <v>43868</v>
      </c>
      <c r="F644" s="52">
        <f>IFERROR(_xll.qlIndexFixing(IndexON,D644,TRUE,_xll.ohTrigger(RecalcTrigger,TriggerON)),NA())</f>
        <v>2.1142170493808621E-2</v>
      </c>
      <c r="H644" s="49">
        <f>_xll.qlCalendarAdvance(IborCalendar,$H643,B644,"f",FALSE)</f>
        <v>43868</v>
      </c>
      <c r="I644" s="49">
        <f>_xll.qlInterestRateIndexValueDate(Index1M,$H644)</f>
        <v>43872</v>
      </c>
      <c r="J644" s="52">
        <f>IFERROR(_xll.qlIndexFixing(Index1M,$H644,TRUE,_xll.ohTrigger(RecalcTrigger,Trigger1M)),NA())</f>
        <v>2.2106998105722565E-2</v>
      </c>
      <c r="K644" s="52">
        <f>IFERROR(_xll.qlIndexFixing(ONIndex1M,I644,TRUE,_xll.ohTrigger(RecalcTrigger,Trigger1M)),NA())</f>
        <v>2.1975364608097792E-2</v>
      </c>
      <c r="L644" s="52">
        <f>IFERROR(_xll.qlIndexFixing(Index3M,H644,TRUE,_xll.ohTrigger(RecalcTrigger,Trigger3M)),NA())</f>
        <v>2.3709039268514864E-2</v>
      </c>
      <c r="M644" s="52">
        <f>IFERROR(_xll.qlIndexFixing(ONIndex3M,I644,TRUE,_xll.ohTrigger(RecalcTrigger,Trigger3M)),NA())</f>
        <v>2.3295357272870021E-2</v>
      </c>
      <c r="N644" s="52">
        <f>IFERROR(_xll.qlIndexFixing(Index6M,$H644,TRUE,_xll.ohTrigger(RecalcTrigger,Trigger6M)),NA())</f>
        <v>2.4782583978506426E-2</v>
      </c>
      <c r="O644" s="52">
        <f>IFERROR(_xll.qlIndexFixing(ONIndex6M,I644,TRUE,_xll.ohTrigger(RecalcTrigger,Trigger6M)),NA())</f>
        <v>2.3914228705770313E-2</v>
      </c>
      <c r="P644" s="52">
        <f>IFERROR(_xll.qlIndexFixing(Index1Y,$H644,TRUE,_xll.ohTrigger(RecalcTrigger,Trigger1Y)),NA())</f>
        <v>2.7359415080716126E-2</v>
      </c>
      <c r="Q644" s="52">
        <f>IFERROR(_xll.qlIndexFixing(ONIndex1Y,I644,TRUE,_xll.ohTrigger(RecalcTrigger,Trigger1Y)),NA())</f>
        <v>2.5587420392092497E-2</v>
      </c>
    </row>
    <row r="645" spans="2:17" x14ac:dyDescent="0.2">
      <c r="B645" s="46" t="s">
        <v>51</v>
      </c>
      <c r="D645" s="49">
        <f>_xll.qlCalendarAdvance(LocalCalendar,$D644,B645,"f",FALSE)</f>
        <v>43875</v>
      </c>
      <c r="E645" s="49">
        <f>_xll.qlInterestRateIndexValueDate(IndexON,D645)</f>
        <v>43875</v>
      </c>
      <c r="F645" s="52">
        <f>IFERROR(_xll.qlIndexFixing(IndexON,D645,TRUE,_xll.ohTrigger(RecalcTrigger,TriggerON)),NA())</f>
        <v>2.1194153292620754E-2</v>
      </c>
      <c r="H645" s="49">
        <f>_xll.qlCalendarAdvance(IborCalendar,$H644,B645,"f",FALSE)</f>
        <v>43875</v>
      </c>
      <c r="I645" s="49">
        <f>_xll.qlInterestRateIndexValueDate(Index1M,$H645)</f>
        <v>43879</v>
      </c>
      <c r="J645" s="52">
        <f>IFERROR(_xll.qlIndexFixing(Index1M,$H645,TRUE,_xll.ohTrigger(RecalcTrigger,Trigger1M)),NA())</f>
        <v>2.2163478709036878E-2</v>
      </c>
      <c r="K645" s="52">
        <f>IFERROR(_xll.qlIndexFixing(ONIndex1M,I645,TRUE,_xll.ohTrigger(RecalcTrigger,Trigger1M)),NA())</f>
        <v>2.2031645616671369E-2</v>
      </c>
      <c r="L645" s="52">
        <f>IFERROR(_xll.qlIndexFixing(Index3M,H645,TRUE,_xll.ohTrigger(RecalcTrigger,Trigger3M)),NA())</f>
        <v>2.3763842164401972E-2</v>
      </c>
      <c r="M645" s="52">
        <f>IFERROR(_xll.qlIndexFixing(ONIndex3M,I645,TRUE,_xll.ohTrigger(RecalcTrigger,Trigger3M)),NA())</f>
        <v>2.3349113120323395E-2</v>
      </c>
      <c r="N645" s="52">
        <f>IFERROR(_xll.qlIndexFixing(Index6M,$H645,TRUE,_xll.ohTrigger(RecalcTrigger,Trigger6M)),NA())</f>
        <v>2.4839655591367537E-2</v>
      </c>
      <c r="O645" s="52">
        <f>IFERROR(_xll.qlIndexFixing(ONIndex6M,I645,TRUE,_xll.ohTrigger(RecalcTrigger,Trigger6M)),NA())</f>
        <v>2.3967769748329815E-2</v>
      </c>
      <c r="P645" s="52">
        <f>IFERROR(_xll.qlIndexFixing(Index1Y,$H645,TRUE,_xll.ohTrigger(RecalcTrigger,Trigger1Y)),NA())</f>
        <v>2.7413060359166585E-2</v>
      </c>
      <c r="Q645" s="52">
        <f>IFERROR(_xll.qlIndexFixing(ONIndex1Y,I645,TRUE,_xll.ohTrigger(RecalcTrigger,Trigger1Y)),NA())</f>
        <v>2.564049748505326E-2</v>
      </c>
    </row>
    <row r="646" spans="2:17" x14ac:dyDescent="0.2">
      <c r="B646" s="46" t="s">
        <v>51</v>
      </c>
      <c r="D646" s="49">
        <f>_xll.qlCalendarAdvance(LocalCalendar,$D645,B646,"f",FALSE)</f>
        <v>43882</v>
      </c>
      <c r="E646" s="49">
        <f>_xll.qlInterestRateIndexValueDate(IndexON,D646)</f>
        <v>43882</v>
      </c>
      <c r="F646" s="52">
        <f>IFERROR(_xll.qlIndexFixing(IndexON,D646,TRUE,_xll.ohTrigger(RecalcTrigger,TriggerON)),NA())</f>
        <v>2.123680298437236E-2</v>
      </c>
      <c r="H646" s="49">
        <f>_xll.qlCalendarAdvance(IborCalendar,$H645,B646,"f",FALSE)</f>
        <v>43882</v>
      </c>
      <c r="I646" s="49">
        <f>_xll.qlInterestRateIndexValueDate(Index1M,$H646)</f>
        <v>43886</v>
      </c>
      <c r="J646" s="52">
        <f>IFERROR(_xll.qlIndexFixing(Index1M,$H646,TRUE,_xll.ohTrigger(RecalcTrigger,Trigger1M)),NA())</f>
        <v>2.2220010911721485E-2</v>
      </c>
      <c r="K646" s="52">
        <f>IFERROR(_xll.qlIndexFixing(ONIndex1M,I646,TRUE,_xll.ohTrigger(RecalcTrigger,Trigger1M)),NA())</f>
        <v>2.2087977888318733E-2</v>
      </c>
      <c r="L646" s="52">
        <f>IFERROR(_xll.qlIndexFixing(Index3M,H646,TRUE,_xll.ohTrigger(RecalcTrigger,Trigger3M)),NA())</f>
        <v>2.382349247685308E-2</v>
      </c>
      <c r="M646" s="52">
        <f>IFERROR(_xll.qlIndexFixing(ONIndex3M,I646,TRUE,_xll.ohTrigger(RecalcTrigger,Trigger3M)),NA())</f>
        <v>2.3402983380975684E-2</v>
      </c>
      <c r="N646" s="52">
        <f>IFERROR(_xll.qlIndexFixing(Index6M,$H646,TRUE,_xll.ohTrigger(RecalcTrigger,Trigger6M)),NA())</f>
        <v>2.4896950255710544E-2</v>
      </c>
      <c r="O646" s="52">
        <f>IFERROR(_xll.qlIndexFixing(ONIndex6M,I646,TRUE,_xll.ohTrigger(RecalcTrigger,Trigger6M)),NA())</f>
        <v>2.4021529486191184E-2</v>
      </c>
      <c r="P646" s="52">
        <f>IFERROR(_xll.qlIndexFixing(Index1Y,$H646,TRUE,_xll.ohTrigger(RecalcTrigger,Trigger1Y)),NA())</f>
        <v>2.7466507370145315E-2</v>
      </c>
      <c r="Q646" s="52">
        <f>IFERROR(_xll.qlIndexFixing(ONIndex1Y,I646,TRUE,_xll.ohTrigger(RecalcTrigger,Trigger1Y)),NA())</f>
        <v>2.5693659054999429E-2</v>
      </c>
    </row>
    <row r="647" spans="2:17" x14ac:dyDescent="0.2">
      <c r="B647" s="46" t="s">
        <v>51</v>
      </c>
      <c r="D647" s="49">
        <f>_xll.qlCalendarAdvance(LocalCalendar,$D646,B647,"f",FALSE)</f>
        <v>43889</v>
      </c>
      <c r="E647" s="49">
        <f>_xll.qlInterestRateIndexValueDate(IndexON,D647)</f>
        <v>43889</v>
      </c>
      <c r="F647" s="52">
        <f>IFERROR(_xll.qlIndexFixing(IndexON,D647,TRUE,_xll.ohTrigger(RecalcTrigger,TriggerON)),NA())</f>
        <v>2.1282095800883027E-2</v>
      </c>
      <c r="H647" s="49">
        <f>_xll.qlCalendarAdvance(IborCalendar,$H646,B647,"f",FALSE)</f>
        <v>43889</v>
      </c>
      <c r="I647" s="49">
        <f>_xll.qlInterestRateIndexValueDate(Index1M,$H647)</f>
        <v>43893</v>
      </c>
      <c r="J647" s="52">
        <f>IFERROR(_xll.qlIndexFixing(Index1M,$H647,TRUE,_xll.ohTrigger(RecalcTrigger,Trigger1M)),NA())</f>
        <v>2.2286066263110946E-2</v>
      </c>
      <c r="K647" s="52">
        <f>IFERROR(_xll.qlIndexFixing(ONIndex1M,I647,TRUE,_xll.ohTrigger(RecalcTrigger,Trigger1M)),NA())</f>
        <v>2.2144361423039882E-2</v>
      </c>
      <c r="L647" s="52">
        <f>IFERROR(_xll.qlIndexFixing(Index3M,H647,TRUE,_xll.ohTrigger(RecalcTrigger,Trigger3M)),NA())</f>
        <v>2.3883283783839328E-2</v>
      </c>
      <c r="M647" s="52">
        <f>IFERROR(_xll.qlIndexFixing(ONIndex3M,I647,TRUE,_xll.ohTrigger(RecalcTrigger,Trigger3M)),NA())</f>
        <v>2.3456968054826888E-2</v>
      </c>
      <c r="N647" s="52">
        <f>IFERROR(_xll.qlIndexFixing(Index6M,$H647,TRUE,_xll.ohTrigger(RecalcTrigger,Trigger6M)),NA())</f>
        <v>2.4964564648440012E-2</v>
      </c>
      <c r="O647" s="52">
        <f>IFERROR(_xll.qlIndexFixing(ONIndex6M,I647,TRUE,_xll.ohTrigger(RecalcTrigger,Trigger6M)),NA())</f>
        <v>2.4075507919514294E-2</v>
      </c>
      <c r="P647" s="52">
        <f>IFERROR(_xll.qlIndexFixing(Index1Y,$H647,TRUE,_xll.ohTrigger(RecalcTrigger,Trigger1Y)),NA())</f>
        <v>2.7515041649940092E-2</v>
      </c>
      <c r="Q647" s="52">
        <f>IFERROR(_xll.qlIndexFixing(ONIndex1Y,I647,TRUE,_xll.ohTrigger(RecalcTrigger,Trigger1Y)),NA())</f>
        <v>2.5746905102010942E-2</v>
      </c>
    </row>
    <row r="648" spans="2:17" x14ac:dyDescent="0.2">
      <c r="B648" s="46" t="s">
        <v>51</v>
      </c>
      <c r="D648" s="49">
        <f>_xll.qlCalendarAdvance(LocalCalendar,$D647,B648,"f",FALSE)</f>
        <v>43896</v>
      </c>
      <c r="E648" s="49">
        <f>_xll.qlInterestRateIndexValueDate(IndexON,D648)</f>
        <v>43896</v>
      </c>
      <c r="F648" s="52">
        <f>IFERROR(_xll.qlIndexFixing(IndexON,D648,TRUE,_xll.ohTrigger(RecalcTrigger,TriggerON)),NA())</f>
        <v>2.1326039662818985E-2</v>
      </c>
      <c r="H648" s="49">
        <f>_xll.qlCalendarAdvance(IborCalendar,$H647,B648,"f",FALSE)</f>
        <v>43896</v>
      </c>
      <c r="I648" s="49">
        <f>_xll.qlInterestRateIndexValueDate(Index1M,$H648)</f>
        <v>43900</v>
      </c>
      <c r="J648" s="52">
        <f>IFERROR(_xll.qlIndexFixing(Index1M,$H648,TRUE,_xll.ohTrigger(RecalcTrigger,Trigger1M)),NA())</f>
        <v>2.2361698508333153E-2</v>
      </c>
      <c r="K648" s="52">
        <f>IFERROR(_xll.qlIndexFixing(ONIndex1M,I648,TRUE,_xll.ohTrigger(RecalcTrigger,Trigger1M)),NA())</f>
        <v>2.2200796220834818E-2</v>
      </c>
      <c r="L648" s="52">
        <f>IFERROR(_xll.qlIndexFixing(Index3M,H648,TRUE,_xll.ohTrigger(RecalcTrigger,Trigger3M)),NA())</f>
        <v>2.3938458025123788E-2</v>
      </c>
      <c r="M648" s="52">
        <f>IFERROR(_xll.qlIndexFixing(ONIndex3M,I648,TRUE,_xll.ohTrigger(RecalcTrigger,Trigger3M)),NA())</f>
        <v>2.3511067142036879E-2</v>
      </c>
      <c r="N648" s="52">
        <f>IFERROR(_xll.qlIndexFixing(Index6M,$H648,TRUE,_xll.ohTrigger(RecalcTrigger,Trigger6M)),NA())</f>
        <v>2.5022345320090789E-2</v>
      </c>
      <c r="O648" s="52">
        <f>IFERROR(_xll.qlIndexFixing(ONIndex6M,I648,TRUE,_xll.ohTrigger(RecalcTrigger,Trigger6M)),NA())</f>
        <v>2.412970504837908E-2</v>
      </c>
      <c r="P648" s="52">
        <f>IFERROR(_xll.qlIndexFixing(Index1Y,$H648,TRUE,_xll.ohTrigger(RecalcTrigger,Trigger1Y)),NA())</f>
        <v>2.7568078525612286E-2</v>
      </c>
      <c r="Q648" s="52">
        <f>IFERROR(_xll.qlIndexFixing(ONIndex1Y,I648,TRUE,_xll.ohTrigger(RecalcTrigger,Trigger1Y)),NA())</f>
        <v>2.5800235626087797E-2</v>
      </c>
    </row>
    <row r="649" spans="2:17" x14ac:dyDescent="0.2">
      <c r="B649" s="46" t="s">
        <v>51</v>
      </c>
      <c r="D649" s="49">
        <f>_xll.qlCalendarAdvance(LocalCalendar,$D648,B649,"f",FALSE)</f>
        <v>43903</v>
      </c>
      <c r="E649" s="49">
        <f>_xll.qlInterestRateIndexValueDate(IndexON,D649)</f>
        <v>43903</v>
      </c>
      <c r="F649" s="52">
        <f>IFERROR(_xll.qlIndexFixing(IndexON,D649,TRUE,_xll.ohTrigger(RecalcTrigger,TriggerON)),NA())</f>
        <v>2.1368634568741385E-2</v>
      </c>
      <c r="H649" s="49">
        <f>_xll.qlCalendarAdvance(IborCalendar,$H648,B649,"f",FALSE)</f>
        <v>43903</v>
      </c>
      <c r="I649" s="49">
        <f>_xll.qlInterestRateIndexValueDate(Index1M,$H649)</f>
        <v>43907</v>
      </c>
      <c r="J649" s="52">
        <f>IFERROR(_xll.qlIndexFixing(Index1M,$H649,TRUE,_xll.ohTrigger(RecalcTrigger,Trigger1M)),NA())</f>
        <v>2.2399417470434536E-2</v>
      </c>
      <c r="K649" s="52">
        <f>IFERROR(_xll.qlIndexFixing(ONIndex1M,I649,TRUE,_xll.ohTrigger(RecalcTrigger,Trigger1M)),NA())</f>
        <v>2.2257282281863411E-2</v>
      </c>
      <c r="L649" s="52">
        <f>IFERROR(_xll.qlIndexFixing(Index3M,H649,TRUE,_xll.ohTrigger(RecalcTrigger,Trigger3M)),NA())</f>
        <v>2.3993748138840764E-2</v>
      </c>
      <c r="M649" s="52">
        <f>IFERROR(_xll.qlIndexFixing(ONIndex3M,I649,TRUE,_xll.ohTrigger(RecalcTrigger,Trigger3M)),NA())</f>
        <v>2.3565280642605657E-2</v>
      </c>
      <c r="N649" s="52">
        <f>IFERROR(_xll.qlIndexFixing(Index6M,$H649,TRUE,_xll.ohTrigger(RecalcTrigger,Trigger6M)),NA())</f>
        <v>2.5080344089298535E-2</v>
      </c>
      <c r="O649" s="52">
        <f>IFERROR(_xll.qlIndexFixing(ONIndex6M,I649,TRUE,_xll.ohTrigger(RecalcTrigger,Trigger6M)),NA())</f>
        <v>2.4184120872865478E-2</v>
      </c>
      <c r="P649" s="52">
        <f>IFERROR(_xll.qlIndexFixing(Index1Y,$H649,TRUE,_xll.ohTrigger(RecalcTrigger,Trigger1Y)),NA())</f>
        <v>2.7620880387941776E-2</v>
      </c>
      <c r="Q649" s="52">
        <f>IFERROR(_xll.qlIndexFixing(ONIndex1Y,I649,TRUE,_xll.ohTrigger(RecalcTrigger,Trigger1Y)),NA())</f>
        <v>2.5853650627389868E-2</v>
      </c>
    </row>
    <row r="650" spans="2:17" x14ac:dyDescent="0.2">
      <c r="B650" s="46" t="s">
        <v>51</v>
      </c>
      <c r="D650" s="49">
        <f>_xll.qlCalendarAdvance(LocalCalendar,$D649,B650,"f",FALSE)</f>
        <v>43910</v>
      </c>
      <c r="E650" s="49">
        <f>_xll.qlInterestRateIndexValueDate(IndexON,D650)</f>
        <v>43910</v>
      </c>
      <c r="F650" s="52">
        <f>IFERROR(_xll.qlIndexFixing(IndexON,D650,TRUE,_xll.ohTrigger(RecalcTrigger,TriggerON)),NA())</f>
        <v>2.1409880517184732E-2</v>
      </c>
      <c r="H650" s="49">
        <f>_xll.qlCalendarAdvance(IborCalendar,$H649,B650,"f",FALSE)</f>
        <v>43910</v>
      </c>
      <c r="I650" s="49">
        <f>_xll.qlInterestRateIndexValueDate(Index1M,$H650)</f>
        <v>43914</v>
      </c>
      <c r="J650" s="52">
        <f>IFERROR(_xll.qlIndexFixing(Index1M,$H650,TRUE,_xll.ohTrigger(RecalcTrigger,Trigger1M)),NA())</f>
        <v>2.2456170513522816E-2</v>
      </c>
      <c r="K650" s="52">
        <f>IFERROR(_xll.qlIndexFixing(ONIndex1M,I650,TRUE,_xll.ohTrigger(RecalcTrigger,Trigger1M)),NA())</f>
        <v>2.231381960596579E-2</v>
      </c>
      <c r="L650" s="52">
        <f>IFERROR(_xll.qlIndexFixing(Index3M,H650,TRUE,_xll.ohTrigger(RecalcTrigger,Trigger3M)),NA())</f>
        <v>2.4049154129850717E-2</v>
      </c>
      <c r="M650" s="52">
        <f>IFERROR(_xll.qlIndexFixing(ONIndex3M,I650,TRUE,_xll.ohTrigger(RecalcTrigger,Trigger3M)),NA())</f>
        <v>2.3619608556533223E-2</v>
      </c>
      <c r="N650" s="52">
        <f>IFERROR(_xll.qlIndexFixing(Index6M,$H650,TRUE,_xll.ohTrigger(RecalcTrigger,Trigger6M)),NA())</f>
        <v>2.5138535658048699E-2</v>
      </c>
      <c r="O650" s="52">
        <f>IFERROR(_xll.qlIndexFixing(ONIndex6M,I650,TRUE,_xll.ohTrigger(RecalcTrigger,Trigger6M)),NA())</f>
        <v>2.423875539313336E-2</v>
      </c>
      <c r="P650" s="52">
        <f>IFERROR(_xll.qlIndexFixing(Index1Y,$H650,TRUE,_xll.ohTrigger(RecalcTrigger,Trigger1Y)),NA())</f>
        <v>2.767343464504508E-2</v>
      </c>
      <c r="Q650" s="52">
        <f>IFERROR(_xll.qlIndexFixing(ONIndex1Y,I650,TRUE,_xll.ohTrigger(RecalcTrigger,Trigger1Y)),NA())</f>
        <v>2.5907150105837218E-2</v>
      </c>
    </row>
    <row r="651" spans="2:17" x14ac:dyDescent="0.2">
      <c r="B651" s="46" t="s">
        <v>51</v>
      </c>
      <c r="D651" s="49">
        <f>_xll.qlCalendarAdvance(LocalCalendar,$D650,B651,"f",FALSE)</f>
        <v>43917</v>
      </c>
      <c r="E651" s="49">
        <f>_xll.qlInterestRateIndexValueDate(IndexON,D651)</f>
        <v>43917</v>
      </c>
      <c r="F651" s="52">
        <f>IFERROR(_xll.qlIndexFixing(IndexON,D651,TRUE,_xll.ohTrigger(RecalcTrigger,TriggerON)),NA())</f>
        <v>2.1449777506763468E-2</v>
      </c>
      <c r="H651" s="49">
        <f>_xll.qlCalendarAdvance(IborCalendar,$H650,B651,"f",FALSE)</f>
        <v>43917</v>
      </c>
      <c r="I651" s="49">
        <f>_xll.qlInterestRateIndexValueDate(Index1M,$H651)</f>
        <v>43921</v>
      </c>
      <c r="J651" s="52">
        <f>IFERROR(_xll.qlIndexFixing(Index1M,$H651,TRUE,_xll.ohTrigger(RecalcTrigger,Trigger1M)),NA())</f>
        <v>2.250821011836468E-2</v>
      </c>
      <c r="K651" s="52">
        <f>IFERROR(_xll.qlIndexFixing(ONIndex1M,I651,TRUE,_xll.ohTrigger(RecalcTrigger,Trigger1M)),NA())</f>
        <v>2.2370408193141955E-2</v>
      </c>
      <c r="L651" s="52">
        <f>IFERROR(_xll.qlIndexFixing(Index3M,H651,TRUE,_xll.ohTrigger(RecalcTrigger,Trigger3M)),NA())</f>
        <v>2.4099883342897768E-2</v>
      </c>
      <c r="M651" s="52">
        <f>IFERROR(_xll.qlIndexFixing(ONIndex3M,I651,TRUE,_xll.ohTrigger(RecalcTrigger,Trigger3M)),NA())</f>
        <v>2.3674050883979447E-2</v>
      </c>
      <c r="N651" s="52">
        <f>IFERROR(_xll.qlIndexFixing(Index6M,$H651,TRUE,_xll.ohTrigger(RecalcTrigger,Trigger6M)),NA())</f>
        <v>2.5191778387319265E-2</v>
      </c>
      <c r="O651" s="52">
        <f>IFERROR(_xll.qlIndexFixing(ONIndex6M,I651,TRUE,_xll.ohTrigger(RecalcTrigger,Trigger6M)),NA())</f>
        <v>2.4293608609262662E-2</v>
      </c>
      <c r="P651" s="52">
        <f>IFERROR(_xll.qlIndexFixing(Index1Y,$H651,TRUE,_xll.ohTrigger(RecalcTrigger,Trigger1Y)),NA())</f>
        <v>2.7725728702611731E-2</v>
      </c>
      <c r="Q651" s="52">
        <f>IFERROR(_xll.qlIndexFixing(ONIndex1Y,I651,TRUE,_xll.ohTrigger(RecalcTrigger,Trigger1Y)),NA())</f>
        <v>2.5960734061429847E-2</v>
      </c>
    </row>
    <row r="652" spans="2:17" x14ac:dyDescent="0.2">
      <c r="B652" s="46" t="s">
        <v>51</v>
      </c>
      <c r="D652" s="49">
        <f>_xll.qlCalendarAdvance(LocalCalendar,$D651,B652,"f",FALSE)</f>
        <v>43924</v>
      </c>
      <c r="E652" s="49">
        <f>_xll.qlInterestRateIndexValueDate(IndexON,D652)</f>
        <v>43924</v>
      </c>
      <c r="F652" s="52">
        <f>IFERROR(_xll.qlIndexFixing(IndexON,D652,TRUE,_xll.ohTrigger(RecalcTrigger,TriggerON)),NA())</f>
        <v>2.1488325536092034E-2</v>
      </c>
      <c r="H652" s="49">
        <f>_xll.qlCalendarAdvance(IborCalendar,$H651,B652,"f",FALSE)</f>
        <v>43924</v>
      </c>
      <c r="I652" s="49">
        <f>_xll.qlInterestRateIndexValueDate(Index1M,$H652)</f>
        <v>43928</v>
      </c>
      <c r="J652" s="52">
        <f>IFERROR(_xll.qlIndexFixing(Index1M,$H652,TRUE,_xll.ohTrigger(RecalcTrigger,Trigger1M)),NA())</f>
        <v>2.2565059173398794E-2</v>
      </c>
      <c r="K652" s="52">
        <f>IFERROR(_xll.qlIndexFixing(ONIndex1M,I652,TRUE,_xll.ohTrigger(RecalcTrigger,Trigger1M)),NA())</f>
        <v>2.2427048043631714E-2</v>
      </c>
      <c r="L652" s="52">
        <f>IFERROR(_xll.qlIndexFixing(Index3M,H652,TRUE,_xll.ohTrigger(RecalcTrigger,Trigger3M)),NA())</f>
        <v>2.4155509108135714E-2</v>
      </c>
      <c r="M652" s="52">
        <f>IFERROR(_xll.qlIndexFixing(ONIndex3M,I652,TRUE,_xll.ohTrigger(RecalcTrigger,Trigger3M)),NA())</f>
        <v>2.3728607624864395E-2</v>
      </c>
      <c r="N652" s="52">
        <f>IFERROR(_xll.qlIndexFixing(Index6M,$H652,TRUE,_xll.ohTrigger(RecalcTrigger,Trigger6M)),NA())</f>
        <v>2.5250258379608835E-2</v>
      </c>
      <c r="O652" s="52">
        <f>IFERROR(_xll.qlIndexFixing(ONIndex6M,I652,TRUE,_xll.ohTrigger(RecalcTrigger,Trigger6M)),NA())</f>
        <v>2.4348680521333321E-2</v>
      </c>
      <c r="P652" s="52">
        <f>IFERROR(_xll.qlIndexFixing(Index1Y,$H652,TRUE,_xll.ohTrigger(RecalcTrigger,Trigger1Y)),NA())</f>
        <v>2.777774996393536E-2</v>
      </c>
      <c r="Q652" s="52">
        <f>IFERROR(_xll.qlIndexFixing(ONIndex1Y,I652,TRUE,_xll.ohTrigger(RecalcTrigger,Trigger1Y)),NA())</f>
        <v>2.6014402494327626E-2</v>
      </c>
    </row>
    <row r="653" spans="2:17" x14ac:dyDescent="0.2">
      <c r="B653" s="46" t="s">
        <v>51</v>
      </c>
      <c r="D653" s="49">
        <f>_xll.qlCalendarAdvance(LocalCalendar,$D652,B653,"f",FALSE)</f>
        <v>43931</v>
      </c>
      <c r="E653" s="49">
        <f>_xll.qlInterestRateIndexValueDate(IndexON,D653)</f>
        <v>43931</v>
      </c>
      <c r="F653" s="52">
        <f>IFERROR(_xll.qlIndexFixing(IndexON,D653,TRUE,_xll.ohTrigger(RecalcTrigger,TriggerON)),NA())</f>
        <v>2.1525524603944746E-2</v>
      </c>
      <c r="H653" s="49">
        <f>_xll.qlCalendarAdvance(IborCalendar,$H652,B653,"f",FALSE)</f>
        <v>43935</v>
      </c>
      <c r="I653" s="49">
        <f>_xll.qlInterestRateIndexValueDate(Index1M,$H653)</f>
        <v>43937</v>
      </c>
      <c r="J653" s="52">
        <f>IFERROR(_xll.qlIndexFixing(Index1M,$H653,TRUE,_xll.ohTrigger(RecalcTrigger,Trigger1M)),NA())</f>
        <v>2.2647790832194814E-2</v>
      </c>
      <c r="K653" s="52">
        <f>IFERROR(_xll.qlIndexFixing(ONIndex1M,I653,TRUE,_xll.ohTrigger(RecalcTrigger,Trigger1M)),NA())</f>
        <v>2.2499946034075791E-2</v>
      </c>
      <c r="L653" s="52">
        <f>IFERROR(_xll.qlIndexFixing(Index3M,H653,TRUE,_xll.ohTrigger(RecalcTrigger,Trigger3M)),NA())</f>
        <v>2.4227198215538648E-2</v>
      </c>
      <c r="M653" s="52">
        <f>IFERROR(_xll.qlIndexFixing(ONIndex3M,I653,TRUE,_xll.ohTrigger(RecalcTrigger,Trigger3M)),NA())</f>
        <v>2.3798920123887513E-2</v>
      </c>
      <c r="N653" s="52">
        <f>IFERROR(_xll.qlIndexFixing(Index6M,$H653,TRUE,_xll.ohTrigger(RecalcTrigger,Trigger6M)),NA())</f>
        <v>2.5325597509351483E-2</v>
      </c>
      <c r="O653" s="52">
        <f>IFERROR(_xll.qlIndexFixing(ONIndex6M,I653,TRUE,_xll.ohTrigger(RecalcTrigger,Trigger6M)),NA())</f>
        <v>2.4419808614748462E-2</v>
      </c>
      <c r="P653" s="52">
        <f>IFERROR(_xll.qlIndexFixing(Index1Y,$H653,TRUE,_xll.ohTrigger(RecalcTrigger,Trigger1Y)),NA())</f>
        <v>2.7844213322998725E-2</v>
      </c>
      <c r="Q653" s="52">
        <f>IFERROR(_xll.qlIndexFixing(ONIndex1Y,I653,TRUE,_xll.ohTrigger(RecalcTrigger,Trigger1Y)),NA())</f>
        <v>2.6083528895091135E-2</v>
      </c>
    </row>
    <row r="654" spans="2:17" x14ac:dyDescent="0.2">
      <c r="B654" s="46" t="s">
        <v>51</v>
      </c>
      <c r="D654" s="49">
        <f>_xll.qlCalendarAdvance(LocalCalendar,$D653,B654,"f",FALSE)</f>
        <v>43938</v>
      </c>
      <c r="E654" s="49">
        <f>_xll.qlInterestRateIndexValueDate(IndexON,D654)</f>
        <v>43938</v>
      </c>
      <c r="F654" s="52">
        <f>IFERROR(_xll.qlIndexFixing(IndexON,D654,TRUE,_xll.ohTrigger(RecalcTrigger,TriggerON)),NA())</f>
        <v>2.1561374709015979E-2</v>
      </c>
      <c r="H654" s="49">
        <f>_xll.qlCalendarAdvance(IborCalendar,$H653,B654,"f",FALSE)</f>
        <v>43942</v>
      </c>
      <c r="I654" s="49">
        <f>_xll.qlInterestRateIndexValueDate(Index1M,$H654)</f>
        <v>43944</v>
      </c>
      <c r="J654" s="52">
        <f>IFERROR(_xll.qlIndexFixing(Index1M,$H654,TRUE,_xll.ohTrigger(RecalcTrigger,Trigger1M)),NA())</f>
        <v>2.2709563113503251E-2</v>
      </c>
      <c r="K654" s="52">
        <f>IFERROR(_xll.qlIndexFixing(ONIndex1M,I654,TRUE,_xll.ohTrigger(RecalcTrigger,Trigger1M)),NA())</f>
        <v>2.2556703057636796E-2</v>
      </c>
      <c r="L654" s="52">
        <f>IFERROR(_xll.qlIndexFixing(Index3M,H654,TRUE,_xll.ohTrigger(RecalcTrigger,Trigger3M)),NA())</f>
        <v>2.4283088845661778E-2</v>
      </c>
      <c r="M654" s="52">
        <f>IFERROR(_xll.qlIndexFixing(ONIndex3M,I654,TRUE,_xll.ohTrigger(RecalcTrigger,Trigger3M)),NA())</f>
        <v>2.3853738381580669E-2</v>
      </c>
      <c r="N654" s="52">
        <f>IFERROR(_xll.qlIndexFixing(Index6M,$H654,TRUE,_xll.ohTrigger(RecalcTrigger,Trigger6M)),NA())</f>
        <v>2.5384273492927639E-2</v>
      </c>
      <c r="O654" s="52">
        <f>IFERROR(_xll.qlIndexFixing(ONIndex6M,I654,TRUE,_xll.ohTrigger(RecalcTrigger,Trigger6M)),NA())</f>
        <v>2.4475380403679026E-2</v>
      </c>
      <c r="P654" s="52">
        <f>IFERROR(_xll.qlIndexFixing(Index1Y,$H654,TRUE,_xll.ohTrigger(RecalcTrigger,Trigger1Y)),NA())</f>
        <v>2.7895563735517898E-2</v>
      </c>
      <c r="Q654" s="52">
        <f>IFERROR(_xll.qlIndexFixing(ONIndex1Y,I654,TRUE,_xll.ohTrigger(RecalcTrigger,Trigger1Y)),NA())</f>
        <v>2.6137390418972117E-2</v>
      </c>
    </row>
    <row r="655" spans="2:17" x14ac:dyDescent="0.2">
      <c r="B655" s="46" t="s">
        <v>51</v>
      </c>
      <c r="D655" s="49">
        <f>_xll.qlCalendarAdvance(LocalCalendar,$D654,B655,"f",FALSE)</f>
        <v>43945</v>
      </c>
      <c r="E655" s="49">
        <f>_xll.qlInterestRateIndexValueDate(IndexON,D655)</f>
        <v>43945</v>
      </c>
      <c r="F655" s="52">
        <f>IFERROR(_xll.qlIndexFixing(IndexON,D655,TRUE,_xll.ohTrigger(RecalcTrigger,TriggerON)),NA())</f>
        <v>2.1595875850106694E-2</v>
      </c>
      <c r="H655" s="49">
        <f>_xll.qlCalendarAdvance(IborCalendar,$H654,B655,"f",FALSE)</f>
        <v>43949</v>
      </c>
      <c r="I655" s="49">
        <f>_xll.qlInterestRateIndexValueDate(Index1M,$H655)</f>
        <v>43951</v>
      </c>
      <c r="J655" s="52">
        <f>IFERROR(_xll.qlIndexFixing(Index1M,$H655,TRUE,_xll.ohTrigger(RecalcTrigger,Trigger1M)),NA())</f>
        <v>2.2747417052955667E-2</v>
      </c>
      <c r="K655" s="52">
        <f>IFERROR(_xll.qlIndexFixing(ONIndex1M,I655,TRUE,_xll.ohTrigger(RecalcTrigger,Trigger1M)),NA())</f>
        <v>2.2613511344511394E-2</v>
      </c>
      <c r="L655" s="52">
        <f>IFERROR(_xll.qlIndexFixing(Index3M,H655,TRUE,_xll.ohTrigger(RecalcTrigger,Trigger3M)),NA())</f>
        <v>2.4343939546937646E-2</v>
      </c>
      <c r="M655" s="52">
        <f>IFERROR(_xll.qlIndexFixing(ONIndex3M,I655,TRUE,_xll.ohTrigger(RecalcTrigger,Trigger3M)),NA())</f>
        <v>2.3908671052952357E-2</v>
      </c>
      <c r="N655" s="52">
        <f>IFERROR(_xll.qlIndexFixing(Index6M,$H655,TRUE,_xll.ohTrigger(RecalcTrigger,Trigger6M)),NA())</f>
        <v>2.5442985046911618E-2</v>
      </c>
      <c r="O655" s="52">
        <f>IFERROR(_xll.qlIndexFixing(ONIndex6M,I655,TRUE,_xll.ohTrigger(RecalcTrigger,Trigger6M)),NA())</f>
        <v>2.453117088887069E-2</v>
      </c>
      <c r="P655" s="52">
        <f>IFERROR(_xll.qlIndexFixing(Index1Y,$H655,TRUE,_xll.ohTrigger(RecalcTrigger,Trigger1Y)),NA())</f>
        <v>2.7946599946166419E-2</v>
      </c>
      <c r="Q655" s="52">
        <f>IFERROR(_xll.qlIndexFixing(ONIndex1Y,I655,TRUE,_xll.ohTrigger(RecalcTrigger,Trigger1Y)),NA())</f>
        <v>2.6191336420238187E-2</v>
      </c>
    </row>
    <row r="656" spans="2:17" x14ac:dyDescent="0.2">
      <c r="B656" s="46" t="s">
        <v>51</v>
      </c>
      <c r="D656" s="49">
        <f>_xll.qlCalendarAdvance(LocalCalendar,$D655,B656,"f",FALSE)</f>
        <v>43952</v>
      </c>
      <c r="E656" s="49">
        <f>_xll.qlInterestRateIndexValueDate(IndexON,D656)</f>
        <v>43952</v>
      </c>
      <c r="F656" s="52">
        <f>IFERROR(_xll.qlIndexFixing(IndexON,D656,TRUE,_xll.ohTrigger(RecalcTrigger,TriggerON)),NA())</f>
        <v>2.162902802607114E-2</v>
      </c>
      <c r="H656" s="49">
        <f>_xll.qlCalendarAdvance(IborCalendar,$H655,B656,"f",FALSE)</f>
        <v>43956</v>
      </c>
      <c r="I656" s="49">
        <f>_xll.qlInterestRateIndexValueDate(Index1M,$H656)</f>
        <v>43958</v>
      </c>
      <c r="J656" s="52">
        <f>IFERROR(_xll.qlIndexFixing(Index1M,$H656,TRUE,_xll.ohTrigger(RecalcTrigger,Trigger1M)),NA())</f>
        <v>2.2818890506303702E-2</v>
      </c>
      <c r="K656" s="52">
        <f>IFERROR(_xll.qlIndexFixing(ONIndex1M,I656,TRUE,_xll.ohTrigger(RecalcTrigger,Trigger1M)),NA())</f>
        <v>2.2670370894699587E-2</v>
      </c>
      <c r="L656" s="52">
        <f>IFERROR(_xll.qlIndexFixing(Index3M,H656,TRUE,_xll.ohTrigger(RecalcTrigger,Trigger3M)),NA())</f>
        <v>2.4400074021434178E-2</v>
      </c>
      <c r="M656" s="52">
        <f>IFERROR(_xll.qlIndexFixing(ONIndex3M,I656,TRUE,_xll.ohTrigger(RecalcTrigger,Trigger3M)),NA())</f>
        <v>2.3963718138082513E-2</v>
      </c>
      <c r="N656" s="52">
        <f>IFERROR(_xll.qlIndexFixing(Index6M,$H656,TRUE,_xll.ohTrigger(RecalcTrigger,Trigger6M)),NA())</f>
        <v>2.5517008132164034E-2</v>
      </c>
      <c r="O656" s="52">
        <f>IFERROR(_xll.qlIndexFixing(ONIndex6M,I656,TRUE,_xll.ohTrigger(RecalcTrigger,Trigger6M)),NA())</f>
        <v>2.4587180070403392E-2</v>
      </c>
      <c r="P656" s="52">
        <f>IFERROR(_xll.qlIndexFixing(Index1Y,$H656,TRUE,_xll.ohTrigger(RecalcTrigger,Trigger1Y)),NA())</f>
        <v>2.7997309348363295E-2</v>
      </c>
      <c r="Q656" s="52">
        <f>IFERROR(_xll.qlIndexFixing(ONIndex1Y,I656,TRUE,_xll.ohTrigger(RecalcTrigger,Trigger1Y)),NA())</f>
        <v>2.624536689896928E-2</v>
      </c>
    </row>
    <row r="657" spans="2:17" x14ac:dyDescent="0.2">
      <c r="B657" s="46" t="s">
        <v>51</v>
      </c>
      <c r="D657" s="49">
        <f>_xll.qlCalendarAdvance(LocalCalendar,$D656,B657,"f",FALSE)</f>
        <v>43959</v>
      </c>
      <c r="E657" s="49">
        <f>_xll.qlInterestRateIndexValueDate(IndexON,D657)</f>
        <v>43959</v>
      </c>
      <c r="F657" s="52">
        <f>IFERROR(_xll.qlIndexFixing(IndexON,D657,TRUE,_xll.ohTrigger(RecalcTrigger,TriggerON)),NA())</f>
        <v>2.1660831235763567E-2</v>
      </c>
      <c r="H657" s="49">
        <f>_xll.qlCalendarAdvance(IborCalendar,$H656,B657,"f",FALSE)</f>
        <v>43963</v>
      </c>
      <c r="I657" s="49">
        <f>_xll.qlInterestRateIndexValueDate(Index1M,$H657)</f>
        <v>43965</v>
      </c>
      <c r="J657" s="52">
        <f>IFERROR(_xll.qlIndexFixing(Index1M,$H657,TRUE,_xll.ohTrigger(RecalcTrigger,Trigger1M)),NA())</f>
        <v>2.2876027018762513E-2</v>
      </c>
      <c r="K657" s="52">
        <f>IFERROR(_xll.qlIndexFixing(ONIndex1M,I657,TRUE,_xll.ohTrigger(RecalcTrigger,Trigger1M)),NA())</f>
        <v>2.2727281708201374E-2</v>
      </c>
      <c r="L657" s="52">
        <f>IFERROR(_xll.qlIndexFixing(Index3M,H657,TRUE,_xll.ohTrigger(RecalcTrigger,Trigger3M)),NA())</f>
        <v>2.4456324408942073E-2</v>
      </c>
      <c r="M657" s="52">
        <f>IFERROR(_xll.qlIndexFixing(ONIndex3M,I657,TRUE,_xll.ohTrigger(RecalcTrigger,Trigger3M)),NA())</f>
        <v>2.4018879636971135E-2</v>
      </c>
      <c r="N657" s="52">
        <f>IFERROR(_xll.qlIndexFixing(Index6M,$H657,TRUE,_xll.ohTrigger(RecalcTrigger,Trigger6M)),NA())</f>
        <v>2.5575663751469746E-2</v>
      </c>
      <c r="O657" s="52">
        <f>IFERROR(_xll.qlIndexFixing(ONIndex6M,I657,TRUE,_xll.ohTrigger(RecalcTrigger,Trigger6M)),NA())</f>
        <v>2.4643407948437002E-2</v>
      </c>
      <c r="P657" s="52">
        <f>IFERROR(_xll.qlIndexFixing(Index1Y,$H657,TRUE,_xll.ohTrigger(RecalcTrigger,Trigger1Y)),NA())</f>
        <v>2.8047679333323496E-2</v>
      </c>
      <c r="Q657" s="52">
        <f>IFERROR(_xll.qlIndexFixing(ONIndex1Y,I657,TRUE,_xll.ohTrigger(RecalcTrigger,Trigger1Y)),NA())</f>
        <v>2.629948185508546E-2</v>
      </c>
    </row>
    <row r="658" spans="2:17" x14ac:dyDescent="0.2">
      <c r="B658" s="46" t="s">
        <v>51</v>
      </c>
      <c r="D658" s="49">
        <f>_xll.qlCalendarAdvance(LocalCalendar,$D657,B658,"f",FALSE)</f>
        <v>43966</v>
      </c>
      <c r="E658" s="49">
        <f>_xll.qlInterestRateIndexValueDate(IndexON,D658)</f>
        <v>43966</v>
      </c>
      <c r="F658" s="52">
        <f>IFERROR(_xll.qlIndexFixing(IndexON,D658,TRUE,_xll.ohTrigger(RecalcTrigger,TriggerON)),NA())</f>
        <v>2.1691285478118161E-2</v>
      </c>
      <c r="H658" s="49">
        <f>_xll.qlCalendarAdvance(IborCalendar,$H657,B658,"f",FALSE)</f>
        <v>43970</v>
      </c>
      <c r="I658" s="49">
        <f>_xll.qlInterestRateIndexValueDate(Index1M,$H658)</f>
        <v>43972</v>
      </c>
      <c r="J658" s="52">
        <f>IFERROR(_xll.qlIndexFixing(Index1M,$H658,TRUE,_xll.ohTrigger(RecalcTrigger,Trigger1M)),NA())</f>
        <v>2.2933215176404453E-2</v>
      </c>
      <c r="K658" s="52">
        <f>IFERROR(_xll.qlIndexFixing(ONIndex1M,I658,TRUE,_xll.ohTrigger(RecalcTrigger,Trigger1M)),NA())</f>
        <v>2.2784243785016756E-2</v>
      </c>
      <c r="L658" s="52">
        <f>IFERROR(_xll.qlIndexFixing(Index3M,H658,TRUE,_xll.ohTrigger(RecalcTrigger,Trigger3M)),NA())</f>
        <v>2.4512690714405202E-2</v>
      </c>
      <c r="M658" s="52">
        <f>IFERROR(_xll.qlIndexFixing(ONIndex3M,I658,TRUE,_xll.ohTrigger(RecalcTrigger,Trigger3M)),NA())</f>
        <v>2.4074155549698162E-2</v>
      </c>
      <c r="N658" s="52">
        <f>IFERROR(_xll.qlIndexFixing(Index6M,$H658,TRUE,_xll.ohTrigger(RecalcTrigger,Trigger6M)),NA())</f>
        <v>2.5634254923923731E-2</v>
      </c>
      <c r="O658" s="52">
        <f>IFERROR(_xll.qlIndexFixing(ONIndex6M,I658,TRUE,_xll.ohTrigger(RecalcTrigger,Trigger6M)),NA())</f>
        <v>2.4699854523131393E-2</v>
      </c>
      <c r="P658" s="52">
        <f>IFERROR(_xll.qlIndexFixing(Index1Y,$H658,TRUE,_xll.ohTrigger(RecalcTrigger,Trigger1Y)),NA())</f>
        <v>2.8097697290100216E-2</v>
      </c>
      <c r="Q658" s="52">
        <f>IFERROR(_xll.qlIndexFixing(ONIndex1Y,I658,TRUE,_xll.ohTrigger(RecalcTrigger,Trigger1Y)),NA())</f>
        <v>2.63536812887466E-2</v>
      </c>
    </row>
    <row r="659" spans="2:17" x14ac:dyDescent="0.2">
      <c r="B659" s="46" t="s">
        <v>51</v>
      </c>
      <c r="D659" s="49">
        <f>_xll.qlCalendarAdvance(LocalCalendar,$D658,B659,"f",FALSE)</f>
        <v>43973</v>
      </c>
      <c r="E659" s="49">
        <f>_xll.qlInterestRateIndexValueDate(IndexON,D659)</f>
        <v>43973</v>
      </c>
      <c r="F659" s="52">
        <f>IFERROR(_xll.qlIndexFixing(IndexON,D659,TRUE,_xll.ohTrigger(RecalcTrigger,TriggerON)),NA())</f>
        <v>2.1723065390999441E-2</v>
      </c>
      <c r="H659" s="49">
        <f>_xll.qlCalendarAdvance(IborCalendar,$H658,B659,"f",FALSE)</f>
        <v>43977</v>
      </c>
      <c r="I659" s="49">
        <f>_xll.qlInterestRateIndexValueDate(Index1M,$H659)</f>
        <v>43979</v>
      </c>
      <c r="J659" s="52">
        <f>IFERROR(_xll.qlIndexFixing(Index1M,$H659,TRUE,_xll.ohTrigger(RecalcTrigger,Trigger1M)),NA())</f>
        <v>2.2990454980011399E-2</v>
      </c>
      <c r="K659" s="52">
        <f>IFERROR(_xll.qlIndexFixing(ONIndex1M,I659,TRUE,_xll.ohTrigger(RecalcTrigger,Trigger1M)),NA())</f>
        <v>2.2841257125145731E-2</v>
      </c>
      <c r="L659" s="52">
        <f>IFERROR(_xll.qlIndexFixing(Index3M,H659,TRUE,_xll.ohTrigger(RecalcTrigger,Trigger3M)),NA())</f>
        <v>2.4569172942780472E-2</v>
      </c>
      <c r="M659" s="52">
        <f>IFERROR(_xll.qlIndexFixing(ONIndex3M,I659,TRUE,_xll.ohTrigger(RecalcTrigger,Trigger3M)),NA())</f>
        <v>2.4129545876343528E-2</v>
      </c>
      <c r="N659" s="52">
        <f>IFERROR(_xll.qlIndexFixing(Index6M,$H659,TRUE,_xll.ohTrigger(RecalcTrigger,Trigger6M)),NA())</f>
        <v>2.5692751577195128E-2</v>
      </c>
      <c r="O659" s="52">
        <f>IFERROR(_xll.qlIndexFixing(ONIndex6M,I659,TRUE,_xll.ohTrigger(RecalcTrigger,Trigger6M)),NA())</f>
        <v>2.4756519794406628E-2</v>
      </c>
      <c r="P659" s="52">
        <f>IFERROR(_xll.qlIndexFixing(Index1Y,$H659,TRUE,_xll.ohTrigger(RecalcTrigger,Trigger1Y)),NA())</f>
        <v>2.8147350605626922E-2</v>
      </c>
      <c r="Q659" s="52">
        <f>IFERROR(_xll.qlIndexFixing(ONIndex1Y,I659,TRUE,_xll.ohTrigger(RecalcTrigger,Trigger1Y)),NA())</f>
        <v>2.6407965199872763E-2</v>
      </c>
    </row>
    <row r="660" spans="2:17" x14ac:dyDescent="0.2">
      <c r="B660" s="46" t="s">
        <v>51</v>
      </c>
      <c r="D660" s="49">
        <f>_xll.qlCalendarAdvance(LocalCalendar,$D659,B660,"f",FALSE)</f>
        <v>43980</v>
      </c>
      <c r="E660" s="49">
        <f>_xll.qlInterestRateIndexValueDate(IndexON,D660)</f>
        <v>43980</v>
      </c>
      <c r="F660" s="52">
        <f>IFERROR(_xll.qlIndexFixing(IndexON,D660,TRUE,_xll.ohTrigger(RecalcTrigger,TriggerON)),NA())</f>
        <v>2.1748147056817047E-2</v>
      </c>
      <c r="H660" s="49">
        <f>_xll.qlCalendarAdvance(IborCalendar,$H659,B660,"f",FALSE)</f>
        <v>43984</v>
      </c>
      <c r="I660" s="49">
        <f>_xll.qlInterestRateIndexValueDate(Index1M,$H660)</f>
        <v>43986</v>
      </c>
      <c r="J660" s="52">
        <f>IFERROR(_xll.qlIndexFixing(Index1M,$H660,TRUE,_xll.ohTrigger(RecalcTrigger,Trigger1M)),NA())</f>
        <v>2.3047746430367722E-2</v>
      </c>
      <c r="K660" s="52">
        <f>IFERROR(_xll.qlIndexFixing(ONIndex1M,I660,TRUE,_xll.ohTrigger(RecalcTrigger,Trigger1M)),NA())</f>
        <v>2.2898321728828108E-2</v>
      </c>
      <c r="L660" s="52">
        <f>IFERROR(_xll.qlIndexFixing(Index3M,H660,TRUE,_xll.ohTrigger(RecalcTrigger,Trigger3M)),NA())</f>
        <v>2.4625771099030865E-2</v>
      </c>
      <c r="M660" s="52">
        <f>IFERROR(_xll.qlIndexFixing(ONIndex3M,I660,TRUE,_xll.ohTrigger(RecalcTrigger,Trigger3M)),NA())</f>
        <v>2.4185050616907233E-2</v>
      </c>
      <c r="N660" s="52">
        <f>IFERROR(_xll.qlIndexFixing(Index6M,$H660,TRUE,_xll.ohTrigger(RecalcTrigger,Trigger6M)),NA())</f>
        <v>2.5736007105055372E-2</v>
      </c>
      <c r="O660" s="52">
        <f>IFERROR(_xll.qlIndexFixing(ONIndex6M,I660,TRUE,_xll.ohTrigger(RecalcTrigger,Trigger6M)),NA())</f>
        <v>2.4813403762502517E-2</v>
      </c>
      <c r="P660" s="52">
        <f>IFERROR(_xll.qlIndexFixing(Index1Y,$H660,TRUE,_xll.ohTrigger(RecalcTrigger,Trigger1Y)),NA())</f>
        <v>2.8196626664762681E-2</v>
      </c>
      <c r="Q660" s="52">
        <f>IFERROR(_xll.qlIndexFixing(ONIndex1Y,I660,TRUE,_xll.ohTrigger(RecalcTrigger,Trigger1Y)),NA())</f>
        <v>2.6462333588543885E-2</v>
      </c>
    </row>
    <row r="661" spans="2:17" x14ac:dyDescent="0.2">
      <c r="B661" s="46" t="s">
        <v>51</v>
      </c>
      <c r="D661" s="49">
        <f>_xll.qlCalendarAdvance(LocalCalendar,$D660,B661,"f",FALSE)</f>
        <v>43987</v>
      </c>
      <c r="E661" s="49">
        <f>_xll.qlInterestRateIndexValueDate(IndexON,D661)</f>
        <v>43987</v>
      </c>
      <c r="F661" s="52">
        <f>IFERROR(_xll.qlIndexFixing(IndexON,D661,TRUE,_xll.ohTrigger(RecalcTrigger,TriggerON)),NA())</f>
        <v>2.1774554391216228E-2</v>
      </c>
      <c r="H661" s="49">
        <f>_xll.qlCalendarAdvance(IborCalendar,$H660,B661,"f",FALSE)</f>
        <v>43991</v>
      </c>
      <c r="I661" s="49">
        <f>_xll.qlInterestRateIndexValueDate(Index1M,$H661)</f>
        <v>43993</v>
      </c>
      <c r="J661" s="52">
        <f>IFERROR(_xll.qlIndexFixing(Index1M,$H661,TRUE,_xll.ohTrigger(RecalcTrigger,Trigger1M)),NA())</f>
        <v>2.3105089528255296E-2</v>
      </c>
      <c r="K661" s="52">
        <f>IFERROR(_xll.qlIndexFixing(ONIndex1M,I661,TRUE,_xll.ohTrigger(RecalcTrigger,Trigger1M)),NA())</f>
        <v>2.295543759582408E-2</v>
      </c>
      <c r="L661" s="52">
        <f>IFERROR(_xll.qlIndexFixing(Index3M,H661,TRUE,_xll.ohTrigger(RecalcTrigger,Trigger3M)),NA())</f>
        <v>2.4682485163015105E-2</v>
      </c>
      <c r="M661" s="52">
        <f>IFERROR(_xll.qlIndexFixing(ONIndex3M,I661,TRUE,_xll.ohTrigger(RecalcTrigger,Trigger3M)),NA())</f>
        <v>2.4240669771469214E-2</v>
      </c>
      <c r="N661" s="52">
        <f>IFERROR(_xll.qlIndexFixing(Index6M,$H661,TRUE,_xll.ohTrigger(RecalcTrigger,Trigger6M)),NA())</f>
        <v>2.5794290470461861E-2</v>
      </c>
      <c r="O661" s="52">
        <f>IFERROR(_xll.qlIndexFixing(ONIndex6M,I661,TRUE,_xll.ohTrigger(RecalcTrigger,Trigger6M)),NA())</f>
        <v>2.4870506427578931E-2</v>
      </c>
      <c r="P661" s="52">
        <f>IFERROR(_xll.qlIndexFixing(Index1Y,$H661,TRUE,_xll.ohTrigger(RecalcTrigger,Trigger1Y)),NA())</f>
        <v>2.8245512850337058E-2</v>
      </c>
      <c r="Q661" s="52">
        <f>IFERROR(_xll.qlIndexFixing(ONIndex1Y,I661,TRUE,_xll.ohTrigger(RecalcTrigger,Trigger1Y)),NA())</f>
        <v>2.6516786454839902E-2</v>
      </c>
    </row>
    <row r="662" spans="2:17" x14ac:dyDescent="0.2">
      <c r="B662" s="46" t="s">
        <v>51</v>
      </c>
      <c r="D662" s="49">
        <f>_xll.qlCalendarAdvance(LocalCalendar,$D661,B662,"f",FALSE)</f>
        <v>43994</v>
      </c>
      <c r="E662" s="49">
        <f>_xll.qlInterestRateIndexValueDate(IndexON,D662)</f>
        <v>43994</v>
      </c>
      <c r="F662" s="52">
        <f>IFERROR(_xll.qlIndexFixing(IndexON,D662,TRUE,_xll.ohTrigger(RecalcTrigger,TriggerON)),NA())</f>
        <v>2.1799612754440645E-2</v>
      </c>
      <c r="H662" s="49">
        <f>_xll.qlCalendarAdvance(IborCalendar,$H661,B662,"f",FALSE)</f>
        <v>43998</v>
      </c>
      <c r="I662" s="49">
        <f>_xll.qlInterestRateIndexValueDate(Index1M,$H662)</f>
        <v>44000</v>
      </c>
      <c r="J662" s="52">
        <f>IFERROR(_xll.qlIndexFixing(Index1M,$H662,TRUE,_xll.ohTrigger(RecalcTrigger,Trigger1M)),NA())</f>
        <v>2.3162484274460993E-2</v>
      </c>
      <c r="K662" s="52">
        <f>IFERROR(_xll.qlIndexFixing(ONIndex1M,I662,TRUE,_xll.ohTrigger(RecalcTrigger,Trigger1M)),NA())</f>
        <v>2.3012604726213581E-2</v>
      </c>
      <c r="L662" s="52">
        <f>IFERROR(_xll.qlIndexFixing(Index3M,H662,TRUE,_xll.ohTrigger(RecalcTrigger,Trigger3M)),NA())</f>
        <v>2.4739302353859439E-2</v>
      </c>
      <c r="M662" s="52">
        <f>IFERROR(_xll.qlIndexFixing(ONIndex3M,I662,TRUE,_xll.ohTrigger(RecalcTrigger,Trigger3M)),NA())</f>
        <v>2.4296403340109407E-2</v>
      </c>
      <c r="N662" s="52">
        <f>IFERROR(_xll.qlIndexFixing(Index6M,$H662,TRUE,_xll.ohTrigger(RecalcTrigger,Trigger6M)),NA())</f>
        <v>2.5852395502500604E-2</v>
      </c>
      <c r="O662" s="52">
        <f>IFERROR(_xll.qlIndexFixing(ONIndex6M,I662,TRUE,_xll.ohTrigger(RecalcTrigger,Trigger6M)),NA())</f>
        <v>2.492782778963587E-2</v>
      </c>
      <c r="P662" s="52">
        <f>IFERROR(_xll.qlIndexFixing(Index1Y,$H662,TRUE,_xll.ohTrigger(RecalcTrigger,Trigger1Y)),NA())</f>
        <v>2.8293996543199397E-2</v>
      </c>
      <c r="Q662" s="52">
        <f>IFERROR(_xll.qlIndexFixing(ONIndex1Y,I662,TRUE,_xll.ohTrigger(RecalcTrigger,Trigger1Y)),NA())</f>
        <v>2.6571323798840751E-2</v>
      </c>
    </row>
    <row r="663" spans="2:17" x14ac:dyDescent="0.2">
      <c r="B663" s="46" t="s">
        <v>51</v>
      </c>
      <c r="D663" s="49">
        <f>_xll.qlCalendarAdvance(LocalCalendar,$D662,B663,"f",FALSE)</f>
        <v>44001</v>
      </c>
      <c r="E663" s="49">
        <f>_xll.qlInterestRateIndexValueDate(IndexON,D663)</f>
        <v>44001</v>
      </c>
      <c r="F663" s="52">
        <f>IFERROR(_xll.qlIndexFixing(IndexON,D663,TRUE,_xll.ohTrigger(RecalcTrigger,TriggerON)),NA())</f>
        <v>2.1823322145664292E-2</v>
      </c>
      <c r="H663" s="49">
        <f>_xll.qlCalendarAdvance(IborCalendar,$H662,B663,"f",FALSE)</f>
        <v>44005</v>
      </c>
      <c r="I663" s="49">
        <f>_xll.qlInterestRateIndexValueDate(Index1M,$H663)</f>
        <v>44007</v>
      </c>
      <c r="J663" s="52">
        <f>IFERROR(_xll.qlIndexFixing(Index1M,$H663,TRUE,_xll.ohTrigger(RecalcTrigger,Trigger1M)),NA())</f>
        <v>2.321993066977418E-2</v>
      </c>
      <c r="K663" s="52">
        <f>IFERROR(_xll.qlIndexFixing(ONIndex1M,I663,TRUE,_xll.ohTrigger(RecalcTrigger,Trigger1M)),NA())</f>
        <v>2.3069823120236421E-2</v>
      </c>
      <c r="L663" s="52">
        <f>IFERROR(_xll.qlIndexFixing(Index3M,H663,TRUE,_xll.ohTrigger(RecalcTrigger,Trigger3M)),NA())</f>
        <v>2.4796176405101032E-2</v>
      </c>
      <c r="M663" s="52">
        <f>IFERROR(_xll.qlIndexFixing(ONIndex3M,I663,TRUE,_xll.ohTrigger(RecalcTrigger,Trigger3M)),NA())</f>
        <v>2.4352251322827811E-2</v>
      </c>
      <c r="N663" s="52">
        <f>IFERROR(_xll.qlIndexFixing(Index6M,$H663,TRUE,_xll.ohTrigger(RecalcTrigger,Trigger6M)),NA())</f>
        <v>2.59301522103377E-2</v>
      </c>
      <c r="O663" s="52">
        <f>IFERROR(_xll.qlIndexFixing(ONIndex6M,I663,TRUE,_xll.ohTrigger(RecalcTrigger,Trigger6M)),NA())</f>
        <v>2.4985367848673334E-2</v>
      </c>
      <c r="P663" s="52">
        <f>IFERROR(_xll.qlIndexFixing(Index1Y,$H663,TRUE,_xll.ohTrigger(RecalcTrigger,Trigger1Y)),NA())</f>
        <v>2.8342065122265909E-2</v>
      </c>
      <c r="Q663" s="52">
        <f>IFERROR(_xll.qlIndexFixing(ONIndex1Y,I663,TRUE,_xll.ohTrigger(RecalcTrigger,Trigger1Y)),NA())</f>
        <v>2.6625945620466496E-2</v>
      </c>
    </row>
    <row r="664" spans="2:17" x14ac:dyDescent="0.2">
      <c r="B664" s="46" t="s">
        <v>51</v>
      </c>
      <c r="D664" s="49">
        <f>_xll.qlCalendarAdvance(LocalCalendar,$D663,B664,"f",FALSE)</f>
        <v>44008</v>
      </c>
      <c r="E664" s="49">
        <f>_xll.qlInterestRateIndexValueDate(IndexON,D664)</f>
        <v>44008</v>
      </c>
      <c r="F664" s="52">
        <f>IFERROR(_xll.qlIndexFixing(IndexON,D664,TRUE,_xll.ohTrigger(RecalcTrigger,TriggerON)),NA())</f>
        <v>2.1845682564087809E-2</v>
      </c>
      <c r="H664" s="49">
        <f>_xll.qlCalendarAdvance(IborCalendar,$H663,B664,"f",FALSE)</f>
        <v>44012</v>
      </c>
      <c r="I664" s="49">
        <f>_xll.qlInterestRateIndexValueDate(Index1M,$H664)</f>
        <v>44014</v>
      </c>
      <c r="J664" s="52">
        <f>IFERROR(_xll.qlIndexFixing(Index1M,$H664,TRUE,_xll.ohTrigger(RecalcTrigger,Trigger1M)),NA())</f>
        <v>2.3277428714974235E-2</v>
      </c>
      <c r="K664" s="52">
        <f>IFERROR(_xll.qlIndexFixing(ONIndex1M,I664,TRUE,_xll.ohTrigger(RecalcTrigger,Trigger1M)),NA())</f>
        <v>2.3141603226515262E-2</v>
      </c>
      <c r="L664" s="52">
        <f>IFERROR(_xll.qlIndexFixing(Index3M,H664,TRUE,_xll.ohTrigger(RecalcTrigger,Trigger3M)),NA())</f>
        <v>2.4853055621628217E-2</v>
      </c>
      <c r="M664" s="52">
        <f>IFERROR(_xll.qlIndexFixing(ONIndex3M,I664,TRUE,_xll.ohTrigger(RecalcTrigger,Trigger3M)),NA())</f>
        <v>2.4422706899140945E-2</v>
      </c>
      <c r="N664" s="52">
        <f>IFERROR(_xll.qlIndexFixing(Index6M,$H664,TRUE,_xll.ohTrigger(RecalcTrigger,Trigger6M)),NA())</f>
        <v>2.5982764274999792E-2</v>
      </c>
      <c r="O664" s="52">
        <f>IFERROR(_xll.qlIndexFixing(ONIndex6M,I664,TRUE,_xll.ohTrigger(RecalcTrigger,Trigger6M)),NA())</f>
        <v>2.5058150594363671E-2</v>
      </c>
      <c r="P664" s="52">
        <f>IFERROR(_xll.qlIndexFixing(Index1Y,$H664,TRUE,_xll.ohTrigger(RecalcTrigger,Trigger1Y)),NA())</f>
        <v>2.8389705964571996E-2</v>
      </c>
      <c r="Q664" s="52">
        <f>IFERROR(_xll.qlIndexFixing(ONIndex1Y,I664,TRUE,_xll.ohTrigger(RecalcTrigger,Trigger1Y)),NA())</f>
        <v>2.6695355594434922E-2</v>
      </c>
    </row>
    <row r="665" spans="2:17" x14ac:dyDescent="0.2">
      <c r="B665" s="46" t="s">
        <v>51</v>
      </c>
      <c r="D665" s="49">
        <f>_xll.qlCalendarAdvance(LocalCalendar,$D664,B665,"f",FALSE)</f>
        <v>44018</v>
      </c>
      <c r="E665" s="49">
        <f>_xll.qlInterestRateIndexValueDate(IndexON,D665)</f>
        <v>44018</v>
      </c>
      <c r="F665" s="52">
        <f>IFERROR(_xll.qlIndexFixing(IndexON,D665,TRUE,_xll.ohTrigger(RecalcTrigger,TriggerON)),NA())</f>
        <v>2.1871129918178411E-2</v>
      </c>
      <c r="H665" s="49">
        <f>_xll.qlCalendarAdvance(IborCalendar,$H664,B665,"f",FALSE)</f>
        <v>44019</v>
      </c>
      <c r="I665" s="49">
        <f>_xll.qlInterestRateIndexValueDate(Index1M,$H665)</f>
        <v>44021</v>
      </c>
      <c r="J665" s="52">
        <f>IFERROR(_xll.qlIndexFixing(Index1M,$H665,TRUE,_xll.ohTrigger(RecalcTrigger,Trigger1M)),NA())</f>
        <v>2.3334978410855522E-2</v>
      </c>
      <c r="K665" s="52">
        <f>IFERROR(_xll.qlIndexFixing(ONIndex1M,I665,TRUE,_xll.ohTrigger(RecalcTrigger,Trigger1M)),NA())</f>
        <v>2.3184413698542627E-2</v>
      </c>
      <c r="L665" s="52">
        <f>IFERROR(_xll.qlIndexFixing(Index3M,H665,TRUE,_xll.ohTrigger(RecalcTrigger,Trigger3M)),NA())</f>
        <v>2.4909888305342149E-2</v>
      </c>
      <c r="M665" s="52">
        <f>IFERROR(_xll.qlIndexFixing(ONIndex3M,I665,TRUE,_xll.ohTrigger(RecalcTrigger,Trigger3M)),NA())</f>
        <v>2.4464290530739063E-2</v>
      </c>
      <c r="N665" s="52">
        <f>IFERROR(_xll.qlIndexFixing(Index6M,$H665,TRUE,_xll.ohTrigger(RecalcTrigger,Trigger6M)),NA())</f>
        <v>2.6040062095414977E-2</v>
      </c>
      <c r="O665" s="52">
        <f>IFERROR(_xll.qlIndexFixing(ONIndex6M,I665,TRUE,_xll.ohTrigger(RecalcTrigger,Trigger6M)),NA())</f>
        <v>2.5101104058729007E-2</v>
      </c>
      <c r="P665" s="52">
        <f>IFERROR(_xll.qlIndexFixing(Index1Y,$H665,TRUE,_xll.ohTrigger(RecalcTrigger,Trigger1Y)),NA())</f>
        <v>2.8436906445324178E-2</v>
      </c>
      <c r="Q665" s="52">
        <f>IFERROR(_xll.qlIndexFixing(ONIndex1Y,I665,TRUE,_xll.ohTrigger(RecalcTrigger,Trigger1Y)),NA())</f>
        <v>2.6735442696912415E-2</v>
      </c>
    </row>
    <row r="666" spans="2:17" x14ac:dyDescent="0.2">
      <c r="B666" s="46" t="s">
        <v>51</v>
      </c>
      <c r="D666" s="49">
        <f>_xll.qlCalendarAdvance(LocalCalendar,$D665,B666,"f",FALSE)</f>
        <v>44025</v>
      </c>
      <c r="E666" s="49">
        <f>_xll.qlInterestRateIndexValueDate(IndexON,D666)</f>
        <v>44025</v>
      </c>
      <c r="F666" s="52">
        <f>IFERROR(_xll.qlIndexFixing(IndexON,D666,TRUE,_xll.ohTrigger(RecalcTrigger,TriggerON)),NA())</f>
        <v>2.1890404624329562E-2</v>
      </c>
      <c r="H666" s="49">
        <f>_xll.qlCalendarAdvance(IborCalendar,$H665,B666,"f",FALSE)</f>
        <v>44026</v>
      </c>
      <c r="I666" s="49">
        <f>_xll.qlInterestRateIndexValueDate(Index1M,$H666)</f>
        <v>44028</v>
      </c>
      <c r="J666" s="52">
        <f>IFERROR(_xll.qlIndexFixing(Index1M,$H666,TRUE,_xll.ohTrigger(RecalcTrigger,Trigger1M)),NA())</f>
        <v>2.3392579758199916E-2</v>
      </c>
      <c r="K666" s="52">
        <f>IFERROR(_xll.qlIndexFixing(ONIndex1M,I666,TRUE,_xll.ohTrigger(RecalcTrigger,Trigger1M)),NA())</f>
        <v>2.3241785882985866E-2</v>
      </c>
      <c r="L666" s="52">
        <f>IFERROR(_xll.qlIndexFixing(Index3M,H666,TRUE,_xll.ohTrigger(RecalcTrigger,Trigger3M)),NA())</f>
        <v>2.496662275515767E-2</v>
      </c>
      <c r="M666" s="52">
        <f>IFERROR(_xll.qlIndexFixing(ONIndex3M,I666,TRUE,_xll.ohTrigger(RecalcTrigger,Trigger3M)),NA())</f>
        <v>2.4520481756091783E-2</v>
      </c>
      <c r="N666" s="52">
        <f>IFERROR(_xll.qlIndexFixing(Index6M,$H666,TRUE,_xll.ohTrigger(RecalcTrigger,Trigger6M)),NA())</f>
        <v>2.6101926469467584E-2</v>
      </c>
      <c r="O666" s="52">
        <f>IFERROR(_xll.qlIndexFixing(ONIndex6M,I666,TRUE,_xll.ohTrigger(RecalcTrigger,Trigger6M)),NA())</f>
        <v>2.5159300209747215E-2</v>
      </c>
      <c r="P666" s="52">
        <f>IFERROR(_xll.qlIndexFixing(Index1Y,$H666,TRUE,_xll.ohTrigger(RecalcTrigger,Trigger1Y)),NA())</f>
        <v>2.8483653937953511E-2</v>
      </c>
      <c r="Q666" s="52">
        <f>IFERROR(_xll.qlIndexFixing(ONIndex1Y,I666,TRUE,_xll.ohTrigger(RecalcTrigger,Trigger1Y)),NA())</f>
        <v>2.6790317951812526E-2</v>
      </c>
    </row>
    <row r="667" spans="2:17" x14ac:dyDescent="0.2">
      <c r="B667" s="46" t="s">
        <v>51</v>
      </c>
      <c r="D667" s="49">
        <f>_xll.qlCalendarAdvance(LocalCalendar,$D666,B667,"f",FALSE)</f>
        <v>44032</v>
      </c>
      <c r="E667" s="49">
        <f>_xll.qlInterestRateIndexValueDate(IndexON,D667)</f>
        <v>44032</v>
      </c>
      <c r="F667" s="52">
        <f>IFERROR(_xll.qlIndexFixing(IndexON,D667,TRUE,_xll.ohTrigger(RecalcTrigger,TriggerON)),NA())</f>
        <v>2.1908330517419472E-2</v>
      </c>
      <c r="H667" s="49">
        <f>_xll.qlCalendarAdvance(IborCalendar,$H666,B667,"f",FALSE)</f>
        <v>44033</v>
      </c>
      <c r="I667" s="49">
        <f>_xll.qlInterestRateIndexValueDate(Index1M,$H667)</f>
        <v>44035</v>
      </c>
      <c r="J667" s="52">
        <f>IFERROR(_xll.qlIndexFixing(Index1M,$H667,TRUE,_xll.ohTrigger(RecalcTrigger,Trigger1M)),NA())</f>
        <v>2.3450232757801781E-2</v>
      </c>
      <c r="K667" s="52">
        <f>IFERROR(_xll.qlIndexFixing(ONIndex1M,I667,TRUE,_xll.ohTrigger(RecalcTrigger,Trigger1M)),NA())</f>
        <v>2.3299209331062443E-2</v>
      </c>
      <c r="L667" s="52">
        <f>IFERROR(_xll.qlIndexFixing(Index3M,H667,TRUE,_xll.ohTrigger(RecalcTrigger,Trigger3M)),NA())</f>
        <v>2.5023207267020706E-2</v>
      </c>
      <c r="M667" s="52">
        <f>IFERROR(_xll.qlIndexFixing(ONIndex3M,I667,TRUE,_xll.ohTrigger(RecalcTrigger,Trigger3M)),NA())</f>
        <v>2.4576787395682587E-2</v>
      </c>
      <c r="N667" s="52">
        <f>IFERROR(_xll.qlIndexFixing(Index6M,$H667,TRUE,_xll.ohTrigger(RecalcTrigger,Trigger6M)),NA())</f>
        <v>2.6153712262953432E-2</v>
      </c>
      <c r="O667" s="52">
        <f>IFERROR(_xll.qlIndexFixing(ONIndex6M,I667,TRUE,_xll.ohTrigger(RecalcTrigger,Trigger6M)),NA())</f>
        <v>2.5217715058385437E-2</v>
      </c>
      <c r="P667" s="52">
        <f>IFERROR(_xll.qlIndexFixing(Index1Y,$H667,TRUE,_xll.ohTrigger(RecalcTrigger,Trigger1Y)),NA())</f>
        <v>2.8529935814171663E-2</v>
      </c>
      <c r="Q667" s="52">
        <f>IFERROR(_xll.qlIndexFixing(ONIndex1Y,I667,TRUE,_xll.ohTrigger(RecalcTrigger,Trigger1Y)),NA())</f>
        <v>2.684527768457734E-2</v>
      </c>
    </row>
    <row r="668" spans="2:17" x14ac:dyDescent="0.2">
      <c r="B668" s="46" t="s">
        <v>51</v>
      </c>
      <c r="D668" s="49">
        <f>_xll.qlCalendarAdvance(LocalCalendar,$D667,B668,"f",FALSE)</f>
        <v>44039</v>
      </c>
      <c r="E668" s="49">
        <f>_xll.qlInterestRateIndexValueDate(IndexON,D668)</f>
        <v>44039</v>
      </c>
      <c r="F668" s="52">
        <f>IFERROR(_xll.qlIndexFixing(IndexON,D668,TRUE,_xll.ohTrigger(RecalcTrigger,TriggerON)),NA())</f>
        <v>2.1924907597368204E-2</v>
      </c>
      <c r="H668" s="49">
        <f>_xll.qlCalendarAdvance(IborCalendar,$H667,B668,"f",FALSE)</f>
        <v>44040</v>
      </c>
      <c r="I668" s="49">
        <f>_xll.qlInterestRateIndexValueDate(Index1M,$H668)</f>
        <v>44042</v>
      </c>
      <c r="J668" s="52">
        <f>IFERROR(_xll.qlIndexFixing(Index1M,$H668,TRUE,_xll.ohTrigger(RecalcTrigger,Trigger1M)),NA())</f>
        <v>2.3493261364698797E-2</v>
      </c>
      <c r="K668" s="52">
        <f>IFERROR(_xll.qlIndexFixing(ONIndex1M,I668,TRUE,_xll.ohTrigger(RecalcTrigger,Trigger1M)),NA())</f>
        <v>2.3356684042772358E-2</v>
      </c>
      <c r="L668" s="52">
        <f>IFERROR(_xll.qlIndexFixing(Index3M,H668,TRUE,_xll.ohTrigger(RecalcTrigger,Trigger3M)),NA())</f>
        <v>2.5079590133916928E-2</v>
      </c>
      <c r="M668" s="52">
        <f>IFERROR(_xll.qlIndexFixing(ONIndex3M,I668,TRUE,_xll.ohTrigger(RecalcTrigger,Trigger3M)),NA())</f>
        <v>2.4633207449751282E-2</v>
      </c>
      <c r="N668" s="52">
        <f>IFERROR(_xll.qlIndexFixing(Index6M,$H668,TRUE,_xll.ohTrigger(RecalcTrigger,Trigger6M)),NA())</f>
        <v>2.6195568424405184E-2</v>
      </c>
      <c r="O668" s="52">
        <f>IFERROR(_xll.qlIndexFixing(ONIndex6M,I668,TRUE,_xll.ohTrigger(RecalcTrigger,Trigger6M)),NA())</f>
        <v>2.5276348604563736E-2</v>
      </c>
      <c r="P668" s="52">
        <f>IFERROR(_xll.qlIndexFixing(Index1Y,$H668,TRUE,_xll.ohTrigger(RecalcTrigger,Trigger1Y)),NA())</f>
        <v>2.8575739444027415E-2</v>
      </c>
      <c r="Q668" s="52">
        <f>IFERROR(_xll.qlIndexFixing(ONIndex1Y,I668,TRUE,_xll.ohTrigger(RecalcTrigger,Trigger1Y)),NA())</f>
        <v>2.6900321895126922E-2</v>
      </c>
    </row>
    <row r="669" spans="2:17" x14ac:dyDescent="0.2">
      <c r="B669" s="46" t="s">
        <v>51</v>
      </c>
      <c r="D669" s="49">
        <f>_xll.qlCalendarAdvance(LocalCalendar,$D668,B669,"f",FALSE)</f>
        <v>44046</v>
      </c>
      <c r="E669" s="49">
        <f>_xll.qlInterestRateIndexValueDate(IndexON,D669)</f>
        <v>44046</v>
      </c>
      <c r="F669" s="52">
        <f>IFERROR(_xll.qlIndexFixing(IndexON,D669,TRUE,_xll.ohTrigger(RecalcTrigger,TriggerON)),NA())</f>
        <v>2.194013586393595E-2</v>
      </c>
      <c r="H669" s="49">
        <f>_xll.qlCalendarAdvance(IborCalendar,$H668,B669,"f",FALSE)</f>
        <v>44047</v>
      </c>
      <c r="I669" s="49">
        <f>_xll.qlInterestRateIndexValueDate(Index1M,$H669)</f>
        <v>44049</v>
      </c>
      <c r="J669" s="52">
        <f>IFERROR(_xll.qlIndexFixing(Index1M,$H669,TRUE,_xll.ohTrigger(RecalcTrigger,Trigger1M)),NA())</f>
        <v>2.3570595039799486E-2</v>
      </c>
      <c r="K669" s="52">
        <f>IFERROR(_xll.qlIndexFixing(ONIndex1M,I669,TRUE,_xll.ohTrigger(RecalcTrigger,Trigger1M)),NA())</f>
        <v>2.3414210018035675E-2</v>
      </c>
      <c r="L669" s="52">
        <f>IFERROR(_xll.qlIndexFixing(Index3M,H669,TRUE,_xll.ohTrigger(RecalcTrigger,Trigger3M)),NA())</f>
        <v>2.5135719645896976E-2</v>
      </c>
      <c r="M669" s="52">
        <f>IFERROR(_xll.qlIndexFixing(ONIndex3M,I669,TRUE,_xll.ohTrigger(RecalcTrigger,Trigger3M)),NA())</f>
        <v>2.4689741918137997E-2</v>
      </c>
      <c r="N669" s="52">
        <f>IFERROR(_xll.qlIndexFixing(Index6M,$H669,TRUE,_xll.ohTrigger(RecalcTrigger,Trigger6M)),NA())</f>
        <v>2.6265901114865101E-2</v>
      </c>
      <c r="O669" s="52">
        <f>IFERROR(_xll.qlIndexFixing(ONIndex6M,I669,TRUE,_xll.ohTrigger(RecalcTrigger,Trigger6M)),NA())</f>
        <v>2.5335200848521922E-2</v>
      </c>
      <c r="P669" s="52">
        <f>IFERROR(_xll.qlIndexFixing(Index1Y,$H669,TRUE,_xll.ohTrigger(RecalcTrigger,Trigger1Y)),NA())</f>
        <v>2.8621052195965346E-2</v>
      </c>
      <c r="Q669" s="52">
        <f>IFERROR(_xll.qlIndexFixing(ONIndex1Y,I669,TRUE,_xll.ohTrigger(RecalcTrigger,Trigger1Y)),NA())</f>
        <v>2.6955450583621143E-2</v>
      </c>
    </row>
    <row r="670" spans="2:17" x14ac:dyDescent="0.2">
      <c r="B670" s="46" t="s">
        <v>51</v>
      </c>
      <c r="D670" s="49">
        <f>_xll.qlCalendarAdvance(LocalCalendar,$D669,B670,"f",FALSE)</f>
        <v>44053</v>
      </c>
      <c r="E670" s="49">
        <f>_xll.qlInterestRateIndexValueDate(IndexON,D670)</f>
        <v>44053</v>
      </c>
      <c r="F670" s="52">
        <f>IFERROR(_xll.qlIndexFixing(IndexON,D670,TRUE,_xll.ohTrigger(RecalcTrigger,TriggerON)),NA())</f>
        <v>2.1954015316882902E-2</v>
      </c>
      <c r="H670" s="49">
        <f>_xll.qlCalendarAdvance(IborCalendar,$H669,B670,"f",FALSE)</f>
        <v>44054</v>
      </c>
      <c r="I670" s="49">
        <f>_xll.qlInterestRateIndexValueDate(Index1M,$H670)</f>
        <v>44056</v>
      </c>
      <c r="J670" s="52">
        <f>IFERROR(_xll.qlIndexFixing(Index1M,$H670,TRUE,_xll.ohTrigger(RecalcTrigger,Trigger1M)),NA())</f>
        <v>2.3623498475507654E-2</v>
      </c>
      <c r="K670" s="52">
        <f>IFERROR(_xll.qlIndexFixing(ONIndex1M,I670,TRUE,_xll.ohTrigger(RecalcTrigger,Trigger1M)),NA())</f>
        <v>2.347178725693233E-2</v>
      </c>
      <c r="L670" s="52">
        <f>IFERROR(_xll.qlIndexFixing(Index3M,H670,TRUE,_xll.ohTrigger(RecalcTrigger,Trigger3M)),NA())</f>
        <v>2.5191544090108584E-2</v>
      </c>
      <c r="M670" s="52">
        <f>IFERROR(_xll.qlIndexFixing(ONIndex3M,I670,TRUE,_xll.ohTrigger(RecalcTrigger,Trigger3M)),NA())</f>
        <v>2.4746390801082541E-2</v>
      </c>
      <c r="N670" s="52">
        <f>IFERROR(_xll.qlIndexFixing(Index6M,$H670,TRUE,_xll.ohTrigger(RecalcTrigger,Trigger6M)),NA())</f>
        <v>2.6326107622871953E-2</v>
      </c>
      <c r="O670" s="52">
        <f>IFERROR(_xll.qlIndexFixing(ONIndex6M,I670,TRUE,_xll.ohTrigger(RecalcTrigger,Trigger6M)),NA())</f>
        <v>2.5394271790339928E-2</v>
      </c>
      <c r="P670" s="52">
        <f>IFERROR(_xll.qlIndexFixing(Index1Y,$H670,TRUE,_xll.ohTrigger(RecalcTrigger,Trigger1Y)),NA())</f>
        <v>2.8665861436886503E-2</v>
      </c>
      <c r="Q670" s="52">
        <f>IFERROR(_xll.qlIndexFixing(ONIndex1Y,I670,TRUE,_xll.ohTrigger(RecalcTrigger,Trigger1Y)),NA())</f>
        <v>2.701066375013994E-2</v>
      </c>
    </row>
    <row r="671" spans="2:17" x14ac:dyDescent="0.2">
      <c r="B671" s="46" t="s">
        <v>51</v>
      </c>
      <c r="D671" s="49">
        <f>_xll.qlCalendarAdvance(LocalCalendar,$D670,B671,"f",FALSE)</f>
        <v>44060</v>
      </c>
      <c r="E671" s="49">
        <f>_xll.qlInterestRateIndexValueDate(IndexON,D671)</f>
        <v>44060</v>
      </c>
      <c r="F671" s="52">
        <f>IFERROR(_xll.qlIndexFixing(IndexON,D671,TRUE,_xll.ohTrigger(RecalcTrigger,TriggerON)),NA())</f>
        <v>2.1966545956129124E-2</v>
      </c>
      <c r="H671" s="49">
        <f>_xll.qlCalendarAdvance(IborCalendar,$H670,B671,"f",FALSE)</f>
        <v>44061</v>
      </c>
      <c r="I671" s="49">
        <f>_xll.qlInterestRateIndexValueDate(Index1M,$H671)</f>
        <v>44063</v>
      </c>
      <c r="J671" s="52">
        <f>IFERROR(_xll.qlIndexFixing(Index1M,$H671,TRUE,_xll.ohTrigger(RecalcTrigger,Trigger1M)),NA())</f>
        <v>2.3681294691670629E-2</v>
      </c>
      <c r="K671" s="52">
        <f>IFERROR(_xll.qlIndexFixing(ONIndex1M,I671,TRUE,_xll.ohTrigger(RecalcTrigger,Trigger1M)),NA())</f>
        <v>2.352941575954226E-2</v>
      </c>
      <c r="L671" s="52">
        <f>IFERROR(_xll.qlIndexFixing(Index3M,H671,TRUE,_xll.ohTrigger(RecalcTrigger,Trigger3M)),NA())</f>
        <v>2.5247011750830484E-2</v>
      </c>
      <c r="M671" s="52">
        <f>IFERROR(_xll.qlIndexFixing(ONIndex3M,I671,TRUE,_xll.ohTrigger(RecalcTrigger,Trigger3M)),NA())</f>
        <v>2.4803154098504976E-2</v>
      </c>
      <c r="N671" s="52">
        <f>IFERROR(_xll.qlIndexFixing(Index6M,$H671,TRUE,_xll.ohTrigger(RecalcTrigger,Trigger6M)),NA())</f>
        <v>2.637638778422444E-2</v>
      </c>
      <c r="O671" s="52">
        <f>IFERROR(_xll.qlIndexFixing(ONIndex6M,I671,TRUE,_xll.ohTrigger(RecalcTrigger,Trigger6M)),NA())</f>
        <v>2.5453561430097693E-2</v>
      </c>
      <c r="P671" s="52">
        <f>IFERROR(_xll.qlIndexFixing(Index1Y,$H671,TRUE,_xll.ohTrigger(RecalcTrigger,Trigger1Y)),NA())</f>
        <v>2.8710154532209511E-2</v>
      </c>
      <c r="Q671" s="52">
        <f>IFERROR(_xll.qlIndexFixing(ONIndex1Y,I671,TRUE,_xll.ohTrigger(RecalcTrigger,Trigger1Y)),NA())</f>
        <v>2.7065961394603377E-2</v>
      </c>
    </row>
    <row r="672" spans="2:17" x14ac:dyDescent="0.2">
      <c r="B672" s="46" t="s">
        <v>51</v>
      </c>
      <c r="D672" s="49">
        <f>_xll.qlCalendarAdvance(LocalCalendar,$D671,B672,"f",FALSE)</f>
        <v>44067</v>
      </c>
      <c r="E672" s="49">
        <f>_xll.qlInterestRateIndexValueDate(IndexON,D672)</f>
        <v>44067</v>
      </c>
      <c r="F672" s="52">
        <f>IFERROR(_xll.qlIndexFixing(IndexON,D672,TRUE,_xll.ohTrigger(RecalcTrigger,TriggerON)),NA())</f>
        <v>2.197772778159468E-2</v>
      </c>
      <c r="H672" s="49">
        <f>_xll.qlCalendarAdvance(IborCalendar,$H671,B672,"f",FALSE)</f>
        <v>44068</v>
      </c>
      <c r="I672" s="49">
        <f>_xll.qlInterestRateIndexValueDate(Index1M,$H672)</f>
        <v>44070</v>
      </c>
      <c r="J672" s="52">
        <f>IFERROR(_xll.qlIndexFixing(Index1M,$H672,TRUE,_xll.ohTrigger(RecalcTrigger,Trigger1M)),NA())</f>
        <v>2.3738980734070991E-2</v>
      </c>
      <c r="K672" s="52">
        <f>IFERROR(_xll.qlIndexFixing(ONIndex1M,I672,TRUE,_xll.ohTrigger(RecalcTrigger,Trigger1M)),NA())</f>
        <v>2.3587095525785529E-2</v>
      </c>
      <c r="L672" s="52">
        <f>IFERROR(_xll.qlIndexFixing(Index3M,H672,TRUE,_xll.ohTrigger(RecalcTrigger,Trigger3M)),NA())</f>
        <v>2.5302070909517575E-2</v>
      </c>
      <c r="M672" s="52">
        <f>IFERROR(_xll.qlIndexFixing(ONIndex3M,I672,TRUE,_xll.ohTrigger(RecalcTrigger,Trigger3M)),NA())</f>
        <v>2.4860031810565175E-2</v>
      </c>
      <c r="N672" s="52">
        <f>IFERROR(_xll.qlIndexFixing(Index6M,$H672,TRUE,_xll.ohTrigger(RecalcTrigger,Trigger6M)),NA())</f>
        <v>2.641690996973876E-2</v>
      </c>
      <c r="O672" s="52">
        <f>IFERROR(_xll.qlIndexFixing(ONIndex6M,I672,TRUE,_xll.ohTrigger(RecalcTrigger,Trigger6M)),NA())</f>
        <v>2.5513069767875152E-2</v>
      </c>
      <c r="P672" s="52">
        <f>IFERROR(_xll.qlIndexFixing(Index1Y,$H672,TRUE,_xll.ohTrigger(RecalcTrigger,Trigger1Y)),NA())</f>
        <v>2.8753918845933629E-2</v>
      </c>
      <c r="Q672" s="52">
        <f>IFERROR(_xll.qlIndexFixing(ONIndex1Y,I672,TRUE,_xll.ohTrigger(RecalcTrigger,Trigger1Y)),NA())</f>
        <v>2.712134351709139E-2</v>
      </c>
    </row>
    <row r="673" spans="2:17" x14ac:dyDescent="0.2">
      <c r="B673" s="46" t="s">
        <v>51</v>
      </c>
      <c r="D673" s="49">
        <f>_xll.qlCalendarAdvance(LocalCalendar,$D672,B673,"f",FALSE)</f>
        <v>44074</v>
      </c>
      <c r="E673" s="49">
        <f>_xll.qlInterestRateIndexValueDate(IndexON,D673)</f>
        <v>44074</v>
      </c>
      <c r="F673" s="52">
        <f>IFERROR(_xll.qlIndexFixing(IndexON,D673,TRUE,_xll.ohTrigger(RecalcTrigger,TriggerON)),NA())</f>
        <v>2.1987560793039762E-2</v>
      </c>
      <c r="H673" s="49">
        <f>_xll.qlCalendarAdvance(IborCalendar,$H672,B673,"f",FALSE)</f>
        <v>44075</v>
      </c>
      <c r="I673" s="49">
        <f>_xll.qlInterestRateIndexValueDate(Index1M,$H673)</f>
        <v>44077</v>
      </c>
      <c r="J673" s="52">
        <f>IFERROR(_xll.qlIndexFixing(Index1M,$H673,TRUE,_xll.ohTrigger(RecalcTrigger,Trigger1M)),NA())</f>
        <v>2.3796453618185331E-2</v>
      </c>
      <c r="K673" s="52">
        <f>IFERROR(_xll.qlIndexFixing(ONIndex1M,I673,TRUE,_xll.ohTrigger(RecalcTrigger,Trigger1M)),NA())</f>
        <v>2.3644826555742071E-2</v>
      </c>
      <c r="L673" s="52">
        <f>IFERROR(_xll.qlIndexFixing(Index3M,H673,TRUE,_xll.ohTrigger(RecalcTrigger,Trigger3M)),NA())</f>
        <v>2.5351981436021687E-2</v>
      </c>
      <c r="M673" s="52">
        <f>IFERROR(_xll.qlIndexFixing(ONIndex3M,I673,TRUE,_xll.ohTrigger(RecalcTrigger,Trigger3M)),NA())</f>
        <v>2.4917023937183203E-2</v>
      </c>
      <c r="N673" s="52">
        <f>IFERROR(_xll.qlIndexFixing(Index6M,$H673,TRUE,_xll.ohTrigger(RecalcTrigger,Trigger6M)),NA())</f>
        <v>2.646175380797558E-2</v>
      </c>
      <c r="O673" s="52">
        <f>IFERROR(_xll.qlIndexFixing(ONIndex6M,I673,TRUE,_xll.ohTrigger(RecalcTrigger,Trigger6M)),NA())</f>
        <v>2.5572796803912112E-2</v>
      </c>
      <c r="P673" s="52">
        <f>IFERROR(_xll.qlIndexFixing(Index1Y,$H673,TRUE,_xll.ohTrigger(RecalcTrigger,Trigger1Y)),NA())</f>
        <v>2.8797141740704895E-2</v>
      </c>
      <c r="Q673" s="52">
        <f>IFERROR(_xll.qlIndexFixing(ONIndex1Y,I673,TRUE,_xll.ohTrigger(RecalcTrigger,Trigger1Y)),NA())</f>
        <v>2.7176810117683914E-2</v>
      </c>
    </row>
    <row r="674" spans="2:17" x14ac:dyDescent="0.2">
      <c r="B674" s="46" t="s">
        <v>51</v>
      </c>
      <c r="D674" s="49">
        <f>_xll.qlCalendarAdvance(LocalCalendar,$D673,B674,"f",FALSE)</f>
        <v>44082</v>
      </c>
      <c r="E674" s="49">
        <f>_xll.qlInterestRateIndexValueDate(IndexON,D674)</f>
        <v>44082</v>
      </c>
      <c r="F674" s="52">
        <f>IFERROR(_xll.qlIndexFixing(IndexON,D674,TRUE,_xll.ohTrigger(RecalcTrigger,TriggerON)),NA())</f>
        <v>2.199714691125898E-2</v>
      </c>
      <c r="H674" s="49">
        <f>_xll.qlCalendarAdvance(IborCalendar,$H673,B674,"f",FALSE)</f>
        <v>44082</v>
      </c>
      <c r="I674" s="49">
        <f>_xll.qlInterestRateIndexValueDate(Index1M,$H674)</f>
        <v>44084</v>
      </c>
      <c r="J674" s="52">
        <f>IFERROR(_xll.qlIndexFixing(Index1M,$H674,TRUE,_xll.ohTrigger(RecalcTrigger,Trigger1M)),NA())</f>
        <v>2.3858444984806614E-2</v>
      </c>
      <c r="K674" s="52">
        <f>IFERROR(_xll.qlIndexFixing(ONIndex1M,I674,TRUE,_xll.ohTrigger(RecalcTrigger,Trigger1M)),NA())</f>
        <v>2.3702607251490093E-2</v>
      </c>
      <c r="L674" s="52">
        <f>IFERROR(_xll.qlIndexFixing(Index3M,H674,TRUE,_xll.ohTrigger(RecalcTrigger,Trigger3M)),NA())</f>
        <v>2.5406104788514208E-2</v>
      </c>
      <c r="M674" s="52">
        <f>IFERROR(_xll.qlIndexFixing(ONIndex3M,I674,TRUE,_xll.ohTrigger(RecalcTrigger,Trigger3M)),NA())</f>
        <v>2.497412818195599E-2</v>
      </c>
      <c r="N674" s="52">
        <f>IFERROR(_xll.qlIndexFixing(Index6M,$H674,TRUE,_xll.ohTrigger(RecalcTrigger,Trigger6M)),NA())</f>
        <v>2.651540765746838E-2</v>
      </c>
      <c r="O674" s="52">
        <f>IFERROR(_xll.qlIndexFixing(ONIndex6M,I674,TRUE,_xll.ohTrigger(RecalcTrigger,Trigger6M)),NA())</f>
        <v>2.5632739856273901E-2</v>
      </c>
      <c r="P674" s="52">
        <f>IFERROR(_xll.qlIndexFixing(Index1Y,$H674,TRUE,_xll.ohTrigger(RecalcTrigger,Trigger1Y)),NA())</f>
        <v>2.8839810577880962E-2</v>
      </c>
      <c r="Q674" s="52">
        <f>IFERROR(_xll.qlIndexFixing(ONIndex1Y,I674,TRUE,_xll.ohTrigger(RecalcTrigger,Trigger1Y)),NA())</f>
        <v>2.723235903019372E-2</v>
      </c>
    </row>
    <row r="675" spans="2:17" x14ac:dyDescent="0.2">
      <c r="B675" s="46" t="s">
        <v>51</v>
      </c>
      <c r="D675" s="49">
        <f>_xll.qlCalendarAdvance(LocalCalendar,$D674,B675,"f",FALSE)</f>
        <v>44089</v>
      </c>
      <c r="E675" s="49">
        <f>_xll.qlInterestRateIndexValueDate(IndexON,D675)</f>
        <v>44089</v>
      </c>
      <c r="F675" s="52">
        <f>IFERROR(_xll.qlIndexFixing(IndexON,D675,TRUE,_xll.ohTrigger(RecalcTrigger,TriggerON)),NA())</f>
        <v>2.2005091798167342E-2</v>
      </c>
      <c r="H675" s="49">
        <f>_xll.qlCalendarAdvance(IborCalendar,$H674,B675,"f",FALSE)</f>
        <v>44089</v>
      </c>
      <c r="I675" s="49">
        <f>_xll.qlInterestRateIndexValueDate(Index1M,$H675)</f>
        <v>44091</v>
      </c>
      <c r="J675" s="52">
        <f>IFERROR(_xll.qlIndexFixing(Index1M,$H675,TRUE,_xll.ohTrigger(RecalcTrigger,Trigger1M)),NA())</f>
        <v>2.3910365127045863E-2</v>
      </c>
      <c r="K675" s="52">
        <f>IFERROR(_xll.qlIndexFixing(ONIndex1M,I675,TRUE,_xll.ohTrigger(RecalcTrigger,Trigger1M)),NA())</f>
        <v>2.3760172342743857E-2</v>
      </c>
      <c r="L675" s="52">
        <f>IFERROR(_xll.qlIndexFixing(Index3M,H675,TRUE,_xll.ohTrigger(RecalcTrigger,Trigger3M)),NA())</f>
        <v>2.5459673211883416E-2</v>
      </c>
      <c r="M675" s="52">
        <f>IFERROR(_xll.qlIndexFixing(ONIndex3M,I675,TRUE,_xll.ohTrigger(RecalcTrigger,Trigger3M)),NA())</f>
        <v>2.5030963302485887E-2</v>
      </c>
      <c r="N675" s="52">
        <f>IFERROR(_xll.qlIndexFixing(Index6M,$H675,TRUE,_xll.ohTrigger(RecalcTrigger,Trigger6M)),NA())</f>
        <v>2.6568490704703119E-2</v>
      </c>
      <c r="O675" s="52">
        <f>IFERROR(_xll.qlIndexFixing(ONIndex6M,I675,TRUE,_xll.ohTrigger(RecalcTrigger,Trigger6M)),NA())</f>
        <v>2.5692453718288988E-2</v>
      </c>
      <c r="P675" s="52">
        <f>IFERROR(_xll.qlIndexFixing(Index1Y,$H675,TRUE,_xll.ohTrigger(RecalcTrigger,Trigger1Y)),NA())</f>
        <v>2.888191645925604E-2</v>
      </c>
      <c r="Q675" s="52">
        <f>IFERROR(_xll.qlIndexFixing(ONIndex1Y,I675,TRUE,_xll.ohTrigger(RecalcTrigger,Trigger1Y)),NA())</f>
        <v>2.7287630684886821E-2</v>
      </c>
    </row>
    <row r="676" spans="2:17" x14ac:dyDescent="0.2">
      <c r="B676" s="46" t="s">
        <v>51</v>
      </c>
      <c r="D676" s="49">
        <f>_xll.qlCalendarAdvance(LocalCalendar,$D675,B676,"f",FALSE)</f>
        <v>44096</v>
      </c>
      <c r="E676" s="49">
        <f>_xll.qlInterestRateIndexValueDate(IndexON,D676)</f>
        <v>44096</v>
      </c>
      <c r="F676" s="52">
        <f>IFERROR(_xll.qlIndexFixing(IndexON,D676,TRUE,_xll.ohTrigger(RecalcTrigger,TriggerON)),NA())</f>
        <v>2.2014848628471029E-2</v>
      </c>
      <c r="H676" s="49">
        <f>_xll.qlCalendarAdvance(IborCalendar,$H675,B676,"f",FALSE)</f>
        <v>44096</v>
      </c>
      <c r="I676" s="49">
        <f>_xll.qlInterestRateIndexValueDate(Index1M,$H676)</f>
        <v>44098</v>
      </c>
      <c r="J676" s="52">
        <f>IFERROR(_xll.qlIndexFixing(Index1M,$H676,TRUE,_xll.ohTrigger(RecalcTrigger,Trigger1M)),NA())</f>
        <v>2.3966700756959392E-2</v>
      </c>
      <c r="K676" s="52">
        <f>IFERROR(_xll.qlIndexFixing(ONIndex1M,I676,TRUE,_xll.ohTrigger(RecalcTrigger,Trigger1M)),NA())</f>
        <v>2.3817318881684812E-2</v>
      </c>
      <c r="L676" s="52">
        <f>IFERROR(_xll.qlIndexFixing(Index3M,H676,TRUE,_xll.ohTrigger(RecalcTrigger,Trigger3M)),NA())</f>
        <v>2.5512677971922988E-2</v>
      </c>
      <c r="M676" s="52">
        <f>IFERROR(_xll.qlIndexFixing(ONIndex3M,I676,TRUE,_xll.ohTrigger(RecalcTrigger,Trigger3M)),NA())</f>
        <v>2.5087237625287528E-2</v>
      </c>
      <c r="N676" s="52">
        <f>IFERROR(_xll.qlIndexFixing(Index6M,$H676,TRUE,_xll.ohTrigger(RecalcTrigger,Trigger6M)),NA())</f>
        <v>2.66209977544433E-2</v>
      </c>
      <c r="O676" s="52">
        <f>IFERROR(_xll.qlIndexFixing(ONIndex6M,I676,TRUE,_xll.ohTrigger(RecalcTrigger,Trigger6M)),NA())</f>
        <v>2.5751597780097057E-2</v>
      </c>
      <c r="P676" s="52">
        <f>IFERROR(_xll.qlIndexFixing(Index1Y,$H676,TRUE,_xll.ohTrigger(RecalcTrigger,Trigger1Y)),NA())</f>
        <v>2.8923465453321372E-2</v>
      </c>
      <c r="Q676" s="52">
        <f>IFERROR(_xll.qlIndexFixing(ONIndex1Y,I676,TRUE,_xll.ohTrigger(RecalcTrigger,Trigger1Y)),NA())</f>
        <v>2.7342349988774828E-2</v>
      </c>
    </row>
    <row r="677" spans="2:17" x14ac:dyDescent="0.2">
      <c r="B677" s="46" t="s">
        <v>51</v>
      </c>
      <c r="D677" s="49">
        <f>_xll.qlCalendarAdvance(LocalCalendar,$D676,B677,"f",FALSE)</f>
        <v>44103</v>
      </c>
      <c r="E677" s="49">
        <f>_xll.qlInterestRateIndexValueDate(IndexON,D677)</f>
        <v>44103</v>
      </c>
      <c r="F677" s="52">
        <f>IFERROR(_xll.qlIndexFixing(IndexON,D677,TRUE,_xll.ohTrigger(RecalcTrigger,TriggerON)),NA())</f>
        <v>2.2026494494022941E-2</v>
      </c>
      <c r="H677" s="49">
        <f>_xll.qlCalendarAdvance(IborCalendar,$H676,B677,"f",FALSE)</f>
        <v>44103</v>
      </c>
      <c r="I677" s="49">
        <f>_xll.qlInterestRateIndexValueDate(Index1M,$H677)</f>
        <v>44105</v>
      </c>
      <c r="J677" s="52">
        <f>IFERROR(_xll.qlIndexFixing(Index1M,$H677,TRUE,_xll.ohTrigger(RecalcTrigger,Trigger1M)),NA())</f>
        <v>2.402261724086252E-2</v>
      </c>
      <c r="K677" s="52">
        <f>IFERROR(_xll.qlIndexFixing(ONIndex1M,I677,TRUE,_xll.ohTrigger(RecalcTrigger,Trigger1M)),NA())</f>
        <v>2.3874046868233023E-2</v>
      </c>
      <c r="L677" s="52">
        <f>IFERROR(_xll.qlIndexFixing(Index3M,H677,TRUE,_xll.ohTrigger(RecalcTrigger,Trigger3M)),NA())</f>
        <v>2.5583269241119217E-2</v>
      </c>
      <c r="M677" s="52">
        <f>IFERROR(_xll.qlIndexFixing(ONIndex3M,I677,TRUE,_xll.ohTrigger(RecalcTrigger,Trigger3M)),NA())</f>
        <v>2.5142951150041171E-2</v>
      </c>
      <c r="N677" s="52">
        <f>IFERROR(_xll.qlIndexFixing(Index6M,$H677,TRUE,_xll.ohTrigger(RecalcTrigger,Trigger6M)),NA())</f>
        <v>2.6677421857039588E-2</v>
      </c>
      <c r="O677" s="52">
        <f>IFERROR(_xll.qlIndexFixing(ONIndex6M,I677,TRUE,_xll.ohTrigger(RecalcTrigger,Trigger6M)),NA())</f>
        <v>2.5810172041298429E-2</v>
      </c>
      <c r="P677" s="52">
        <f>IFERROR(_xll.qlIndexFixing(Index1Y,$H677,TRUE,_xll.ohTrigger(RecalcTrigger,Trigger1Y)),NA())</f>
        <v>2.8964467372455373E-2</v>
      </c>
      <c r="Q677" s="52">
        <f>IFERROR(_xll.qlIndexFixing(ONIndex1Y,I677,TRUE,_xll.ohTrigger(RecalcTrigger,Trigger1Y)),NA())</f>
        <v>2.7396516941617932E-2</v>
      </c>
    </row>
    <row r="678" spans="2:17" x14ac:dyDescent="0.2">
      <c r="B678" s="46" t="s">
        <v>51</v>
      </c>
      <c r="D678" s="49">
        <f>_xll.qlCalendarAdvance(LocalCalendar,$D677,B678,"f",FALSE)</f>
        <v>44110</v>
      </c>
      <c r="E678" s="49">
        <f>_xll.qlInterestRateIndexValueDate(IndexON,D678)</f>
        <v>44110</v>
      </c>
      <c r="F678" s="52">
        <f>IFERROR(_xll.qlIndexFixing(IndexON,D678,TRUE,_xll.ohTrigger(RecalcTrigger,TriggerON)),NA())</f>
        <v>2.2040029395142824E-2</v>
      </c>
      <c r="H678" s="49">
        <f>_xll.qlCalendarAdvance(IborCalendar,$H677,B678,"f",FALSE)</f>
        <v>44110</v>
      </c>
      <c r="I678" s="49">
        <f>_xll.qlInterestRateIndexValueDate(Index1M,$H678)</f>
        <v>44112</v>
      </c>
      <c r="J678" s="52">
        <f>IFERROR(_xll.qlIndexFixing(Index1M,$H678,TRUE,_xll.ohTrigger(RecalcTrigger,Trigger1M)),NA())</f>
        <v>2.4078114572515241E-2</v>
      </c>
      <c r="K678" s="52">
        <f>IFERROR(_xll.qlIndexFixing(ONIndex1M,I678,TRUE,_xll.ohTrigger(RecalcTrigger,Trigger1M)),NA())</f>
        <v>2.3930356301988809E-2</v>
      </c>
      <c r="L678" s="52">
        <f>IFERROR(_xll.qlIndexFixing(Index3M,H678,TRUE,_xll.ohTrigger(RecalcTrigger,Trigger3M)),NA())</f>
        <v>2.5621502286696411E-2</v>
      </c>
      <c r="M678" s="52">
        <f>IFERROR(_xll.qlIndexFixing(ONIndex3M,I678,TRUE,_xll.ohTrigger(RecalcTrigger,Trigger3M)),NA())</f>
        <v>2.5198103876666877E-2</v>
      </c>
      <c r="N678" s="52">
        <f>IFERROR(_xll.qlIndexFixing(Index6M,$H678,TRUE,_xll.ohTrigger(RecalcTrigger,Trigger6M)),NA())</f>
        <v>2.6728739402588842E-2</v>
      </c>
      <c r="O678" s="52">
        <f>IFERROR(_xll.qlIndexFixing(ONIndex6M,I678,TRUE,_xll.ohTrigger(RecalcTrigger,Trigger6M)),NA())</f>
        <v>2.5868176501573359E-2</v>
      </c>
      <c r="P678" s="52">
        <f>IFERROR(_xll.qlIndexFixing(Index1Y,$H678,TRUE,_xll.ohTrigger(RecalcTrigger,Trigger1Y)),NA())</f>
        <v>2.9004932031529155E-2</v>
      </c>
      <c r="Q678" s="52">
        <f>IFERROR(_xll.qlIndexFixing(ONIndex1Y,I678,TRUE,_xll.ohTrigger(RecalcTrigger,Trigger1Y)),NA())</f>
        <v>2.7450131543256262E-2</v>
      </c>
    </row>
    <row r="679" spans="2:17" x14ac:dyDescent="0.2">
      <c r="B679" s="46" t="s">
        <v>51</v>
      </c>
      <c r="D679" s="49">
        <f>_xll.qlCalendarAdvance(LocalCalendar,$D678,B679,"f",FALSE)</f>
        <v>44117</v>
      </c>
      <c r="E679" s="49">
        <f>_xll.qlInterestRateIndexValueDate(IndexON,D679)</f>
        <v>44117</v>
      </c>
      <c r="F679" s="52">
        <f>IFERROR(_xll.qlIndexFixing(IndexON,D679,TRUE,_xll.ohTrigger(RecalcTrigger,TriggerON)),NA())</f>
        <v>2.2055453331910613E-2</v>
      </c>
      <c r="H679" s="49">
        <f>_xll.qlCalendarAdvance(IborCalendar,$H678,B679,"f",FALSE)</f>
        <v>44117</v>
      </c>
      <c r="I679" s="49">
        <f>_xll.qlInterestRateIndexValueDate(Index1M,$H679)</f>
        <v>44119</v>
      </c>
      <c r="J679" s="52">
        <f>IFERROR(_xll.qlIndexFixing(Index1M,$H679,TRUE,_xll.ohTrigger(RecalcTrigger,Trigger1M)),NA())</f>
        <v>2.4133192745727505E-2</v>
      </c>
      <c r="K679" s="52">
        <f>IFERROR(_xll.qlIndexFixing(ONIndex1M,I679,TRUE,_xll.ohTrigger(RecalcTrigger,Trigger1M)),NA())</f>
        <v>2.398624718295217E-2</v>
      </c>
      <c r="L679" s="52">
        <f>IFERROR(_xll.qlIndexFixing(Index3M,H679,TRUE,_xll.ohTrigger(RecalcTrigger,Trigger3M)),NA())</f>
        <v>2.5672779295140075E-2</v>
      </c>
      <c r="M679" s="52">
        <f>IFERROR(_xll.qlIndexFixing(ONIndex3M,I679,TRUE,_xll.ohTrigger(RecalcTrigger,Trigger3M)),NA())</f>
        <v>2.5252695804685032E-2</v>
      </c>
      <c r="N679" s="52">
        <f>IFERROR(_xll.qlIndexFixing(Index6M,$H679,TRUE,_xll.ohTrigger(RecalcTrigger,Trigger6M)),NA())</f>
        <v>2.6779480778423959E-2</v>
      </c>
      <c r="O679" s="52">
        <f>IFERROR(_xll.qlIndexFixing(ONIndex6M,I679,TRUE,_xll.ohTrigger(RecalcTrigger,Trigger6M)),NA())</f>
        <v>2.5925611160682038E-2</v>
      </c>
      <c r="P679" s="52">
        <f>IFERROR(_xll.qlIndexFixing(Index1Y,$H679,TRUE,_xll.ohTrigger(RecalcTrigger,Trigger1Y)),NA())</f>
        <v>2.9044869247851764E-2</v>
      </c>
      <c r="Q679" s="52">
        <f>IFERROR(_xll.qlIndexFixing(ONIndex1Y,I679,TRUE,_xll.ohTrigger(RecalcTrigger,Trigger1Y)),NA())</f>
        <v>2.7503193793210201E-2</v>
      </c>
    </row>
    <row r="680" spans="2:17" x14ac:dyDescent="0.2">
      <c r="B680" s="46" t="s">
        <v>51</v>
      </c>
      <c r="D680" s="49">
        <f>_xll.qlCalendarAdvance(LocalCalendar,$D679,B680,"f",FALSE)</f>
        <v>44124</v>
      </c>
      <c r="E680" s="49">
        <f>_xll.qlInterestRateIndexValueDate(IndexON,D680)</f>
        <v>44124</v>
      </c>
      <c r="F680" s="52">
        <f>IFERROR(_xll.qlIndexFixing(IndexON,D680,TRUE,_xll.ohTrigger(RecalcTrigger,TriggerON)),NA())</f>
        <v>2.2072766304646052E-2</v>
      </c>
      <c r="H680" s="49">
        <f>_xll.qlCalendarAdvance(IborCalendar,$H679,B680,"f",FALSE)</f>
        <v>44124</v>
      </c>
      <c r="I680" s="49">
        <f>_xll.qlInterestRateIndexValueDate(Index1M,$H680)</f>
        <v>44126</v>
      </c>
      <c r="J680" s="52">
        <f>IFERROR(_xll.qlIndexFixing(Index1M,$H680,TRUE,_xll.ohTrigger(RecalcTrigger,Trigger1M)),NA())</f>
        <v>2.4187851754349232E-2</v>
      </c>
      <c r="K680" s="52">
        <f>IFERROR(_xll.qlIndexFixing(ONIndex1M,I680,TRUE,_xll.ohTrigger(RecalcTrigger,Trigger1M)),NA())</f>
        <v>2.4041719510723425E-2</v>
      </c>
      <c r="L680" s="52">
        <f>IFERROR(_xll.qlIndexFixing(Index3M,H680,TRUE,_xll.ohTrigger(RecalcTrigger,Trigger3M)),NA())</f>
        <v>2.5723492517134912E-2</v>
      </c>
      <c r="M680" s="52">
        <f>IFERROR(_xll.qlIndexFixing(ONIndex3M,I680,TRUE,_xll.ohTrigger(RecalcTrigger,Trigger3M)),NA())</f>
        <v>2.53067269340157E-2</v>
      </c>
      <c r="N680" s="52">
        <f>IFERROR(_xll.qlIndexFixing(Index6M,$H680,TRUE,_xll.ohTrigger(RecalcTrigger,Trigger6M)),NA())</f>
        <v>2.6829645940728997E-2</v>
      </c>
      <c r="O680" s="52">
        <f>IFERROR(_xll.qlIndexFixing(ONIndex6M,I680,TRUE,_xll.ohTrigger(RecalcTrigger,Trigger6M)),NA())</f>
        <v>2.5982476018544531E-2</v>
      </c>
      <c r="P680" s="52">
        <f>IFERROR(_xll.qlIndexFixing(Index1Y,$H680,TRUE,_xll.ohTrigger(RecalcTrigger,Trigger1Y)),NA())</f>
        <v>2.9084288841119157E-2</v>
      </c>
      <c r="Q680" s="52">
        <f>IFERROR(_xll.qlIndexFixing(ONIndex1Y,I680,TRUE,_xll.ohTrigger(RecalcTrigger,Trigger1Y)),NA())</f>
        <v>2.7555703691479749E-2</v>
      </c>
    </row>
    <row r="681" spans="2:17" x14ac:dyDescent="0.2">
      <c r="B681" s="46" t="s">
        <v>51</v>
      </c>
      <c r="D681" s="49">
        <f>_xll.qlCalendarAdvance(LocalCalendar,$D680,B681,"f",FALSE)</f>
        <v>44131</v>
      </c>
      <c r="E681" s="49">
        <f>_xll.qlInterestRateIndexValueDate(IndexON,D681)</f>
        <v>44131</v>
      </c>
      <c r="F681" s="52">
        <f>IFERROR(_xll.qlIndexFixing(IndexON,D681,TRUE,_xll.ohTrigger(RecalcTrigger,TriggerON)),NA())</f>
        <v>2.2091968313509014E-2</v>
      </c>
      <c r="H681" s="49">
        <f>_xll.qlCalendarAdvance(IborCalendar,$H680,B681,"f",FALSE)</f>
        <v>44131</v>
      </c>
      <c r="I681" s="49">
        <f>_xll.qlInterestRateIndexValueDate(Index1M,$H681)</f>
        <v>44133</v>
      </c>
      <c r="J681" s="52">
        <f>IFERROR(_xll.qlIndexFixing(Index1M,$H681,TRUE,_xll.ohTrigger(RecalcTrigger,Trigger1M)),NA())</f>
        <v>2.42420915922828E-2</v>
      </c>
      <c r="K681" s="52">
        <f>IFERROR(_xll.qlIndexFixing(ONIndex1M,I681,TRUE,_xll.ohTrigger(RecalcTrigger,Trigger1M)),NA())</f>
        <v>2.4096773285382511E-2</v>
      </c>
      <c r="L681" s="52">
        <f>IFERROR(_xll.qlIndexFixing(Index3M,H681,TRUE,_xll.ohTrigger(RecalcTrigger,Trigger3M)),NA())</f>
        <v>2.5773641930886177E-2</v>
      </c>
      <c r="M681" s="52">
        <f>IFERROR(_xll.qlIndexFixing(ONIndex3M,I681,TRUE,_xll.ohTrigger(RecalcTrigger,Trigger3M)),NA())</f>
        <v>2.5360197264339135E-2</v>
      </c>
      <c r="N681" s="52">
        <f>IFERROR(_xll.qlIndexFixing(Index6M,$H681,TRUE,_xll.ohTrigger(RecalcTrigger,Trigger6M)),NA())</f>
        <v>2.6879234846185644E-2</v>
      </c>
      <c r="O681" s="52">
        <f>IFERROR(_xll.qlIndexFixing(ONIndex6M,I681,TRUE,_xll.ohTrigger(RecalcTrigger,Trigger6M)),NA())</f>
        <v>2.6038771074601286E-2</v>
      </c>
      <c r="P681" s="52">
        <f>IFERROR(_xll.qlIndexFixing(Index1Y,$H681,TRUE,_xll.ohTrigger(RecalcTrigger,Trigger1Y)),NA())</f>
        <v>2.912320063336428E-2</v>
      </c>
      <c r="Q681" s="52">
        <f>IFERROR(_xll.qlIndexFixing(ONIndex1Y,I681,TRUE,_xll.ohTrigger(RecalcTrigger,Trigger1Y)),NA())</f>
        <v>2.7607661237825099E-2</v>
      </c>
    </row>
    <row r="682" spans="2:17" x14ac:dyDescent="0.2">
      <c r="B682" s="46" t="s">
        <v>51</v>
      </c>
      <c r="D682" s="49">
        <f>_xll.qlCalendarAdvance(LocalCalendar,$D681,B682,"f",FALSE)</f>
        <v>44138</v>
      </c>
      <c r="E682" s="49">
        <f>_xll.qlInterestRateIndexValueDate(IndexON,D682)</f>
        <v>44138</v>
      </c>
      <c r="F682" s="52">
        <f>IFERROR(_xll.qlIndexFixing(IndexON,D682,TRUE,_xll.ohTrigger(RecalcTrigger,TriggerON)),NA())</f>
        <v>2.2113059358899179E-2</v>
      </c>
      <c r="H682" s="49">
        <f>_xll.qlCalendarAdvance(IborCalendar,$H681,B682,"f",FALSE)</f>
        <v>44138</v>
      </c>
      <c r="I682" s="49">
        <f>_xll.qlInterestRateIndexValueDate(Index1M,$H682)</f>
        <v>44140</v>
      </c>
      <c r="J682" s="52">
        <f>IFERROR(_xll.qlIndexFixing(Index1M,$H682,TRUE,_xll.ohTrigger(RecalcTrigger,Trigger1M)),NA())</f>
        <v>2.4295912253480545E-2</v>
      </c>
      <c r="K682" s="52">
        <f>IFERROR(_xll.qlIndexFixing(ONIndex1M,I682,TRUE,_xll.ohTrigger(RecalcTrigger,Trigger1M)),NA())</f>
        <v>2.4151408506529748E-2</v>
      </c>
      <c r="L682" s="52">
        <f>IFERROR(_xll.qlIndexFixing(Index3M,H682,TRUE,_xll.ohTrigger(RecalcTrigger,Trigger3M)),NA())</f>
        <v>2.5823227514841545E-2</v>
      </c>
      <c r="M682" s="52">
        <f>IFERROR(_xll.qlIndexFixing(ONIndex3M,I682,TRUE,_xll.ohTrigger(RecalcTrigger,Trigger3M)),NA())</f>
        <v>2.541310679541553E-2</v>
      </c>
      <c r="N682" s="52">
        <f>IFERROR(_xll.qlIndexFixing(Index6M,$H682,TRUE,_xll.ohTrigger(RecalcTrigger,Trigger6M)),NA())</f>
        <v>2.6923941615087595E-2</v>
      </c>
      <c r="O682" s="52">
        <f>IFERROR(_xll.qlIndexFixing(ONIndex6M,I682,TRUE,_xll.ohTrigger(RecalcTrigger,Trigger6M)),NA())</f>
        <v>2.6094496328692429E-2</v>
      </c>
      <c r="P682" s="52">
        <f>IFERROR(_xll.qlIndexFixing(Index1Y,$H682,TRUE,_xll.ohTrigger(RecalcTrigger,Trigger1Y)),NA())</f>
        <v>2.9161614448906022E-2</v>
      </c>
      <c r="Q682" s="52">
        <f>IFERROR(_xll.qlIndexFixing(ONIndex1Y,I682,TRUE,_xll.ohTrigger(RecalcTrigger,Trigger1Y)),NA())</f>
        <v>2.7659066431846568E-2</v>
      </c>
    </row>
    <row r="683" spans="2:17" x14ac:dyDescent="0.2">
      <c r="B683" s="46" t="s">
        <v>51</v>
      </c>
      <c r="D683" s="49">
        <f>_xll.qlCalendarAdvance(LocalCalendar,$D682,B683,"f",FALSE)</f>
        <v>44145</v>
      </c>
      <c r="E683" s="49">
        <f>_xll.qlInterestRateIndexValueDate(IndexON,D683)</f>
        <v>44145</v>
      </c>
      <c r="F683" s="52">
        <f>IFERROR(_xll.qlIndexFixing(IndexON,D683,TRUE,_xll.ohTrigger(RecalcTrigger,TriggerON)),NA())</f>
        <v>2.2138438646210901E-2</v>
      </c>
      <c r="H683" s="49">
        <f>_xll.qlCalendarAdvance(IborCalendar,$H682,B683,"f",FALSE)</f>
        <v>44145</v>
      </c>
      <c r="I683" s="49">
        <f>_xll.qlInterestRateIndexValueDate(Index1M,$H683)</f>
        <v>44147</v>
      </c>
      <c r="J683" s="52">
        <f>IFERROR(_xll.qlIndexFixing(Index1M,$H683,TRUE,_xll.ohTrigger(RecalcTrigger,Trigger1M)),NA())</f>
        <v>2.4349313731929778E-2</v>
      </c>
      <c r="K683" s="52">
        <f>IFERROR(_xll.qlIndexFixing(ONIndex1M,I683,TRUE,_xll.ohTrigger(RecalcTrigger,Trigger1M)),NA())</f>
        <v>2.4205625174005263E-2</v>
      </c>
      <c r="L683" s="52">
        <f>IFERROR(_xll.qlIndexFixing(Index3M,H683,TRUE,_xll.ohTrigger(RecalcTrigger,Trigger3M)),NA())</f>
        <v>2.5872249247691107E-2</v>
      </c>
      <c r="M683" s="52">
        <f>IFERROR(_xll.qlIndexFixing(ONIndex3M,I683,TRUE,_xll.ohTrigger(RecalcTrigger,Trigger3M)),NA())</f>
        <v>2.546545552692514E-2</v>
      </c>
      <c r="N683" s="52">
        <f>IFERROR(_xll.qlIndexFixing(Index6M,$H683,TRUE,_xll.ohTrigger(RecalcTrigger,Trigger6M)),NA())</f>
        <v>2.6972415447534814E-2</v>
      </c>
      <c r="O683" s="52">
        <f>IFERROR(_xll.qlIndexFixing(ONIndex6M,I683,TRUE,_xll.ohTrigger(RecalcTrigger,Trigger6M)),NA())</f>
        <v>2.6149651780578154E-2</v>
      </c>
      <c r="P683" s="52">
        <f>IFERROR(_xll.qlIndexFixing(Index1Y,$H683,TRUE,_xll.ohTrigger(RecalcTrigger,Trigger1Y)),NA())</f>
        <v>2.9199540114301925E-2</v>
      </c>
      <c r="Q683" s="52">
        <f>IFERROR(_xll.qlIndexFixing(ONIndex1Y,I683,TRUE,_xll.ohTrigger(RecalcTrigger,Trigger1Y)),NA())</f>
        <v>2.7709919273384287E-2</v>
      </c>
    </row>
    <row r="684" spans="2:17" x14ac:dyDescent="0.2">
      <c r="B684" s="46" t="s">
        <v>51</v>
      </c>
      <c r="D684" s="49">
        <f>_xll.qlCalendarAdvance(LocalCalendar,$D683,B684,"f",FALSE)</f>
        <v>44152</v>
      </c>
      <c r="E684" s="49">
        <f>_xll.qlInterestRateIndexValueDate(IndexON,D684)</f>
        <v>44152</v>
      </c>
      <c r="F684" s="52">
        <f>IFERROR(_xll.qlIndexFixing(IndexON,D684,TRUE,_xll.ohTrigger(RecalcTrigger,TriggerON)),NA())</f>
        <v>2.2160908560460157E-2</v>
      </c>
      <c r="H684" s="49">
        <f>_xll.qlCalendarAdvance(IborCalendar,$H683,B684,"f",FALSE)</f>
        <v>44152</v>
      </c>
      <c r="I684" s="49">
        <f>_xll.qlInterestRateIndexValueDate(Index1M,$H684)</f>
        <v>44154</v>
      </c>
      <c r="J684" s="52">
        <f>IFERROR(_xll.qlIndexFixing(Index1M,$H684,TRUE,_xll.ohTrigger(RecalcTrigger,Trigger1M)),NA())</f>
        <v>2.4402296021675263E-2</v>
      </c>
      <c r="K684" s="52">
        <f>IFERROR(_xll.qlIndexFixing(ONIndex1M,I684,TRUE,_xll.ohTrigger(RecalcTrigger,Trigger1M)),NA())</f>
        <v>2.4259423287649184E-2</v>
      </c>
      <c r="L684" s="52">
        <f>IFERROR(_xll.qlIndexFixing(Index3M,H684,TRUE,_xll.ohTrigger(RecalcTrigger,Trigger3M)),NA())</f>
        <v>2.5920707108366501E-2</v>
      </c>
      <c r="M684" s="52">
        <f>IFERROR(_xll.qlIndexFixing(ONIndex3M,I684,TRUE,_xll.ohTrigger(RecalcTrigger,Trigger3M)),NA())</f>
        <v>2.5517243458708094E-2</v>
      </c>
      <c r="N684" s="52">
        <f>IFERROR(_xll.qlIndexFixing(Index6M,$H684,TRUE,_xll.ohTrigger(RecalcTrigger,Trigger6M)),NA())</f>
        <v>2.7020312935607822E-2</v>
      </c>
      <c r="O684" s="52">
        <f>IFERROR(_xll.qlIndexFixing(ONIndex6M,I684,TRUE,_xll.ohTrigger(RecalcTrigger,Trigger6M)),NA())</f>
        <v>2.6204237429938715E-2</v>
      </c>
      <c r="P684" s="52">
        <f>IFERROR(_xll.qlIndexFixing(Index1Y,$H684,TRUE,_xll.ohTrigger(RecalcTrigger,Trigger1Y)),NA())</f>
        <v>2.9236987458298901E-2</v>
      </c>
      <c r="Q684" s="52">
        <f>IFERROR(_xll.qlIndexFixing(ONIndex1Y,I684,TRUE,_xll.ohTrigger(RecalcTrigger,Trigger1Y)),NA())</f>
        <v>2.7760219762198446E-2</v>
      </c>
    </row>
    <row r="685" spans="2:17" x14ac:dyDescent="0.2">
      <c r="B685" s="46" t="s">
        <v>51</v>
      </c>
      <c r="D685" s="49">
        <f>_xll.qlCalendarAdvance(LocalCalendar,$D684,B685,"f",FALSE)</f>
        <v>44159</v>
      </c>
      <c r="E685" s="49">
        <f>_xll.qlInterestRateIndexValueDate(IndexON,D685)</f>
        <v>44159</v>
      </c>
      <c r="F685" s="52">
        <f>IFERROR(_xll.qlIndexFixing(IndexON,D685,TRUE,_xll.ohTrigger(RecalcTrigger,TriggerON)),NA())</f>
        <v>2.2187666717510268E-2</v>
      </c>
      <c r="H685" s="49">
        <f>_xll.qlCalendarAdvance(IborCalendar,$H684,B685,"f",FALSE)</f>
        <v>44159</v>
      </c>
      <c r="I685" s="49">
        <f>_xll.qlInterestRateIndexValueDate(Index1M,$H685)</f>
        <v>44162</v>
      </c>
      <c r="J685" s="52">
        <f>IFERROR(_xll.qlIndexFixing(Index1M,$H685,TRUE,_xll.ohTrigger(RecalcTrigger,Trigger1M)),NA())</f>
        <v>2.4462333910083567E-2</v>
      </c>
      <c r="K685" s="52">
        <f>IFERROR(_xll.qlIndexFixing(ONIndex1M,I685,TRUE,_xll.ohTrigger(RecalcTrigger,Trigger1M)),NA())</f>
        <v>2.432961849111237E-2</v>
      </c>
      <c r="L685" s="52">
        <f>IFERROR(_xll.qlIndexFixing(Index3M,H685,TRUE,_xll.ohTrigger(RecalcTrigger,Trigger3M)),NA())</f>
        <v>2.5971153551357411E-2</v>
      </c>
      <c r="M685" s="52">
        <f>IFERROR(_xll.qlIndexFixing(ONIndex3M,I685,TRUE,_xll.ohTrigger(RecalcTrigger,Trigger3M)),NA())</f>
        <v>2.5584818165311773E-2</v>
      </c>
      <c r="N685" s="52">
        <f>IFERROR(_xll.qlIndexFixing(Index6M,$H685,TRUE,_xll.ohTrigger(RecalcTrigger,Trigger6M)),NA())</f>
        <v>2.7074347141424294E-2</v>
      </c>
      <c r="O685" s="52">
        <f>IFERROR(_xll.qlIndexFixing(ONIndex6M,I685,TRUE,_xll.ohTrigger(RecalcTrigger,Trigger6M)),NA())</f>
        <v>2.6275495390857273E-2</v>
      </c>
      <c r="P685" s="52">
        <f>IFERROR(_xll.qlIndexFixing(Index1Y,$H685,TRUE,_xll.ohTrigger(RecalcTrigger,Trigger1Y)),NA())</f>
        <v>2.9286175651902949E-2</v>
      </c>
      <c r="Q685" s="52">
        <f>IFERROR(_xll.qlIndexFixing(ONIndex1Y,I685,TRUE,_xll.ohTrigger(RecalcTrigger,Trigger1Y)),NA())</f>
        <v>2.7826226994278613E-2</v>
      </c>
    </row>
    <row r="686" spans="2:17" x14ac:dyDescent="0.2">
      <c r="B686" s="46" t="s">
        <v>51</v>
      </c>
      <c r="D686" s="49">
        <f>_xll.qlCalendarAdvance(LocalCalendar,$D685,B686,"f",FALSE)</f>
        <v>44166</v>
      </c>
      <c r="E686" s="49">
        <f>_xll.qlInterestRateIndexValueDate(IndexON,D686)</f>
        <v>44166</v>
      </c>
      <c r="F686" s="52">
        <f>IFERROR(_xll.qlIndexFixing(IndexON,D686,TRUE,_xll.ohTrigger(RecalcTrigger,TriggerON)),NA())</f>
        <v>2.2216313912526431E-2</v>
      </c>
      <c r="H686" s="49">
        <f>_xll.qlCalendarAdvance(IborCalendar,$H685,B686,"f",FALSE)</f>
        <v>44166</v>
      </c>
      <c r="I686" s="49">
        <f>_xll.qlInterestRateIndexValueDate(Index1M,$H686)</f>
        <v>44168</v>
      </c>
      <c r="J686" s="52">
        <f>IFERROR(_xll.qlIndexFixing(Index1M,$H686,TRUE,_xll.ohTrigger(RecalcTrigger,Trigger1M)),NA())</f>
        <v>2.4507003011453865E-2</v>
      </c>
      <c r="K686" s="52">
        <f>IFERROR(_xll.qlIndexFixing(ONIndex1M,I686,TRUE,_xll.ohTrigger(RecalcTrigger,Trigger1M)),NA())</f>
        <v>2.4365763852722822E-2</v>
      </c>
      <c r="L686" s="52">
        <f>IFERROR(_xll.qlIndexFixing(Index3M,H686,TRUE,_xll.ohTrigger(RecalcTrigger,Trigger3M)),NA())</f>
        <v>2.6007504051505315E-2</v>
      </c>
      <c r="M686" s="52">
        <f>IFERROR(_xll.qlIndexFixing(ONIndex3M,I686,TRUE,_xll.ohTrigger(RecalcTrigger,Trigger3M)),NA())</f>
        <v>2.56191369221348E-2</v>
      </c>
      <c r="N686" s="52">
        <f>IFERROR(_xll.qlIndexFixing(Index6M,$H686,TRUE,_xll.ohTrigger(RecalcTrigger,Trigger6M)),NA())</f>
        <v>2.7118534039365764E-2</v>
      </c>
      <c r="O686" s="52">
        <f>IFERROR(_xll.qlIndexFixing(ONIndex6M,I686,TRUE,_xll.ohTrigger(RecalcTrigger,Trigger6M)),NA())</f>
        <v>2.6311699320284987E-2</v>
      </c>
      <c r="P686" s="52">
        <f>IFERROR(_xll.qlIndexFixing(Index1Y,$H686,TRUE,_xll.ohTrigger(RecalcTrigger,Trigger1Y)),NA())</f>
        <v>2.93104865077542E-2</v>
      </c>
      <c r="Q686" s="52">
        <f>IFERROR(_xll.qlIndexFixing(ONIndex1Y,I686,TRUE,_xll.ohTrigger(RecalcTrigger,Trigger1Y)),NA())</f>
        <v>2.7859163680776788E-2</v>
      </c>
    </row>
    <row r="687" spans="2:17" x14ac:dyDescent="0.2">
      <c r="B687" s="46" t="s">
        <v>51</v>
      </c>
      <c r="D687" s="49">
        <f>_xll.qlCalendarAdvance(LocalCalendar,$D686,B687,"f",FALSE)</f>
        <v>44173</v>
      </c>
      <c r="E687" s="49">
        <f>_xll.qlInterestRateIndexValueDate(IndexON,D687)</f>
        <v>44173</v>
      </c>
      <c r="F687" s="52">
        <f>IFERROR(_xll.qlIndexFixing(IndexON,D687,TRUE,_xll.ohTrigger(RecalcTrigger,TriggerON)),NA())</f>
        <v>2.2246850145908326E-2</v>
      </c>
      <c r="H687" s="49">
        <f>_xll.qlCalendarAdvance(IborCalendar,$H686,B687,"f",FALSE)</f>
        <v>44173</v>
      </c>
      <c r="I687" s="49">
        <f>_xll.qlInterestRateIndexValueDate(Index1M,$H687)</f>
        <v>44175</v>
      </c>
      <c r="J687" s="52">
        <f>IFERROR(_xll.qlIndexFixing(Index1M,$H687,TRUE,_xll.ohTrigger(RecalcTrigger,Trigger1M)),NA())</f>
        <v>2.455872769980133E-2</v>
      </c>
      <c r="K687" s="52">
        <f>IFERROR(_xll.qlIndexFixing(ONIndex1M,I687,TRUE,_xll.ohTrigger(RecalcTrigger,Trigger1M)),NA())</f>
        <v>2.4418306303672921E-2</v>
      </c>
      <c r="L687" s="52">
        <f>IFERROR(_xll.qlIndexFixing(Index3M,H687,TRUE,_xll.ohTrigger(RecalcTrigger,Trigger3M)),NA())</f>
        <v>2.6054343984620587E-2</v>
      </c>
      <c r="M687" s="52">
        <f>IFERROR(_xll.qlIndexFixing(ONIndex3M,I687,TRUE,_xll.ohTrigger(RecalcTrigger,Trigger3M)),NA())</f>
        <v>2.5669242453139063E-2</v>
      </c>
      <c r="N687" s="52">
        <f>IFERROR(_xll.qlIndexFixing(Index6M,$H687,TRUE,_xll.ohTrigger(RecalcTrigger,Trigger6M)),NA())</f>
        <v>2.7164664521866042E-2</v>
      </c>
      <c r="O687" s="52">
        <f>IFERROR(_xll.qlIndexFixing(ONIndex6M,I687,TRUE,_xll.ohTrigger(RecalcTrigger,Trigger6M)),NA())</f>
        <v>2.6364575560711145E-2</v>
      </c>
      <c r="P687" s="52">
        <f>IFERROR(_xll.qlIndexFixing(Index1Y,$H687,TRUE,_xll.ohTrigger(RecalcTrigger,Trigger1Y)),NA())</f>
        <v>2.9346557881239507E-2</v>
      </c>
      <c r="Q687" s="52">
        <f>IFERROR(_xll.qlIndexFixing(ONIndex1Y,I687,TRUE,_xll.ohTrigger(RecalcTrigger,Trigger1Y)),NA())</f>
        <v>2.7907807110061356E-2</v>
      </c>
    </row>
    <row r="688" spans="2:17" x14ac:dyDescent="0.2">
      <c r="B688" s="46" t="s">
        <v>51</v>
      </c>
      <c r="D688" s="49">
        <f>_xll.qlCalendarAdvance(LocalCalendar,$D687,B688,"f",FALSE)</f>
        <v>44180</v>
      </c>
      <c r="E688" s="49">
        <f>_xll.qlInterestRateIndexValueDate(IndexON,D688)</f>
        <v>44180</v>
      </c>
      <c r="F688" s="52">
        <f>IFERROR(_xll.qlIndexFixing(IndexON,D688,TRUE,_xll.ohTrigger(RecalcTrigger,TriggerON)),NA())</f>
        <v>2.2279275418375377E-2</v>
      </c>
      <c r="H688" s="49">
        <f>_xll.qlCalendarAdvance(IborCalendar,$H687,B688,"f",FALSE)</f>
        <v>44180</v>
      </c>
      <c r="I688" s="49">
        <f>_xll.qlInterestRateIndexValueDate(Index1M,$H688)</f>
        <v>44182</v>
      </c>
      <c r="J688" s="52">
        <f>IFERROR(_xll.qlIndexFixing(Index1M,$H688,TRUE,_xll.ohTrigger(RecalcTrigger,Trigger1M)),NA())</f>
        <v>2.4614499467426786E-2</v>
      </c>
      <c r="K688" s="52">
        <f>IFERROR(_xll.qlIndexFixing(ONIndex1M,I688,TRUE,_xll.ohTrigger(RecalcTrigger,Trigger1M)),NA())</f>
        <v>2.4470430200151938E-2</v>
      </c>
      <c r="L688" s="52">
        <f>IFERROR(_xll.qlIndexFixing(Index3M,H688,TRUE,_xll.ohTrigger(RecalcTrigger,Trigger3M)),NA())</f>
        <v>2.6100620035940381E-2</v>
      </c>
      <c r="M688" s="52">
        <f>IFERROR(_xll.qlIndexFixing(ONIndex3M,I688,TRUE,_xll.ohTrigger(RecalcTrigger,Trigger3M)),NA())</f>
        <v>2.5718787183537373E-2</v>
      </c>
      <c r="N688" s="52">
        <f>IFERROR(_xll.qlIndexFixing(Index6M,$H688,TRUE,_xll.ohTrigger(RecalcTrigger,Trigger6M)),NA())</f>
        <v>2.7210218458202106E-2</v>
      </c>
      <c r="O688" s="52">
        <f>IFERROR(_xll.qlIndexFixing(ONIndex6M,I688,TRUE,_xll.ohTrigger(RecalcTrigger,Trigger6M)),NA())</f>
        <v>2.6416881997652908E-2</v>
      </c>
      <c r="P688" s="52">
        <f>IFERROR(_xll.qlIndexFixing(Index1Y,$H688,TRUE,_xll.ohTrigger(RecalcTrigger,Trigger1Y)),NA())</f>
        <v>2.9382190269290513E-2</v>
      </c>
      <c r="Q688" s="52">
        <f>IFERROR(_xll.qlIndexFixing(ONIndex1Y,I688,TRUE,_xll.ohTrigger(RecalcTrigger,Trigger1Y)),NA())</f>
        <v>2.7955898185743067E-2</v>
      </c>
    </row>
    <row r="689" spans="2:17" x14ac:dyDescent="0.2">
      <c r="B689" s="46" t="s">
        <v>51</v>
      </c>
      <c r="D689" s="49">
        <f>_xll.qlCalendarAdvance(LocalCalendar,$D688,B689,"f",FALSE)</f>
        <v>44187</v>
      </c>
      <c r="E689" s="49">
        <f>_xll.qlInterestRateIndexValueDate(IndexON,D689)</f>
        <v>44187</v>
      </c>
      <c r="F689" s="52">
        <f>IFERROR(_xll.qlIndexFixing(IndexON,D689,TRUE,_xll.ohTrigger(RecalcTrigger,TriggerON)),NA())</f>
        <v>2.2313589730167394E-2</v>
      </c>
      <c r="H689" s="49">
        <f>_xll.qlCalendarAdvance(IborCalendar,$H688,B689,"f",FALSE)</f>
        <v>44187</v>
      </c>
      <c r="I689" s="49">
        <f>_xll.qlInterestRateIndexValueDate(Index1M,$H689)</f>
        <v>44189</v>
      </c>
      <c r="J689" s="52">
        <f>IFERROR(_xll.qlIndexFixing(Index1M,$H689,TRUE,_xll.ohTrigger(RecalcTrigger,Trigger1M)),NA())</f>
        <v>2.4660919434553175E-2</v>
      </c>
      <c r="K689" s="52">
        <f>IFERROR(_xll.qlIndexFixing(ONIndex1M,I689,TRUE,_xll.ohTrigger(RecalcTrigger,Trigger1M)),NA())</f>
        <v>2.4540168058871714E-2</v>
      </c>
      <c r="L689" s="52">
        <f>IFERROR(_xll.qlIndexFixing(Index3M,H689,TRUE,_xll.ohTrigger(RecalcTrigger,Trigger3M)),NA())</f>
        <v>2.6146332186004706E-2</v>
      </c>
      <c r="M689" s="52">
        <f>IFERROR(_xll.qlIndexFixing(ONIndex3M,I689,TRUE,_xll.ohTrigger(RecalcTrigger,Trigger3M)),NA())</f>
        <v>2.5785345078684685E-2</v>
      </c>
      <c r="N689" s="52">
        <f>IFERROR(_xll.qlIndexFixing(Index6M,$H689,TRUE,_xll.ohTrigger(RecalcTrigger,Trigger6M)),NA())</f>
        <v>2.7255195809032236E-2</v>
      </c>
      <c r="O689" s="52">
        <f>IFERROR(_xll.qlIndexFixing(ONIndex6M,I689,TRUE,_xll.ohTrigger(RecalcTrigger,Trigger6M)),NA())</f>
        <v>2.6487180994564596E-2</v>
      </c>
      <c r="P689" s="52">
        <f>IFERROR(_xll.qlIndexFixing(Index1Y,$H689,TRUE,_xll.ohTrigger(RecalcTrigger,Trigger1Y)),NA())</f>
        <v>2.9434382134732043E-2</v>
      </c>
      <c r="Q689" s="52">
        <f>IFERROR(_xll.qlIndexFixing(ONIndex1Y,I689,TRUE,_xll.ohTrigger(RecalcTrigger,Trigger1Y)),NA())</f>
        <v>2.802126783043235E-2</v>
      </c>
    </row>
    <row r="690" spans="2:17" x14ac:dyDescent="0.2">
      <c r="B690" s="46" t="s">
        <v>51</v>
      </c>
      <c r="D690" s="49">
        <f>_xll.qlCalendarAdvance(LocalCalendar,$D689,B690,"f",FALSE)</f>
        <v>44194</v>
      </c>
      <c r="E690" s="49">
        <f>_xll.qlInterestRateIndexValueDate(IndexON,D690)</f>
        <v>44194</v>
      </c>
      <c r="F690" s="52">
        <f>IFERROR(_xll.qlIndexFixing(IndexON,D690,TRUE,_xll.ohTrigger(RecalcTrigger,TriggerON)),NA())</f>
        <v>2.2349793082003799E-2</v>
      </c>
      <c r="H690" s="49">
        <f>_xll.qlCalendarAdvance(IborCalendar,$H689,B690,"f",FALSE)</f>
        <v>44194</v>
      </c>
      <c r="I690" s="49">
        <f>_xll.qlInterestRateIndexValueDate(Index1M,$H690)</f>
        <v>44196</v>
      </c>
      <c r="J690" s="52">
        <f>IFERROR(_xll.qlIndexFixing(Index1M,$H690,TRUE,_xll.ohTrigger(RecalcTrigger,Trigger1M)),NA())</f>
        <v>2.4698132521464616E-2</v>
      </c>
      <c r="K690" s="52">
        <f>IFERROR(_xll.qlIndexFixing(ONIndex1M,I690,TRUE,_xll.ohTrigger(RecalcTrigger,Trigger1M)),NA())</f>
        <v>2.4586870968559271E-2</v>
      </c>
      <c r="L690" s="52">
        <f>IFERROR(_xll.qlIndexFixing(Index3M,H690,TRUE,_xll.ohTrigger(RecalcTrigger,Trigger3M)),NA())</f>
        <v>2.6191480415596047E-2</v>
      </c>
      <c r="M690" s="52">
        <f>IFERROR(_xll.qlIndexFixing(ONIndex3M,I690,TRUE,_xll.ohTrigger(RecalcTrigger,Trigger3M)),NA())</f>
        <v>2.5829269842698732E-2</v>
      </c>
      <c r="N690" s="52">
        <f>IFERROR(_xll.qlIndexFixing(Index6M,$H690,TRUE,_xll.ohTrigger(RecalcTrigger,Trigger6M)),NA())</f>
        <v>2.7295592363165689E-2</v>
      </c>
      <c r="O690" s="52">
        <f>IFERROR(_xll.qlIndexFixing(ONIndex6M,I690,TRUE,_xll.ohTrigger(RecalcTrigger,Trigger6M)),NA())</f>
        <v>2.6533601342122459E-2</v>
      </c>
      <c r="P690" s="52">
        <f>IFERROR(_xll.qlIndexFixing(Index1Y,$H690,TRUE,_xll.ohTrigger(RecalcTrigger,Trigger1Y)),NA())</f>
        <v>2.9448795310406325E-2</v>
      </c>
      <c r="Q690" s="52">
        <f>IFERROR(_xll.qlIndexFixing(ONIndex1Y,I690,TRUE,_xll.ohTrigger(RecalcTrigger,Trigger1Y)),NA())</f>
        <v>2.8063693823499047E-2</v>
      </c>
    </row>
    <row r="691" spans="2:17" x14ac:dyDescent="0.2">
      <c r="B691" s="46" t="s">
        <v>51</v>
      </c>
      <c r="D691" s="49">
        <f>_xll.qlCalendarAdvance(LocalCalendar,$D690,B691,"f",FALSE)</f>
        <v>44201</v>
      </c>
      <c r="E691" s="49">
        <f>_xll.qlInterestRateIndexValueDate(IndexON,D691)</f>
        <v>44201</v>
      </c>
      <c r="F691" s="52">
        <f>IFERROR(_xll.qlIndexFixing(IndexON,D691,TRUE,_xll.ohTrigger(RecalcTrigger,TriggerON)),NA())</f>
        <v>2.2387885474364211E-2</v>
      </c>
      <c r="H691" s="49">
        <f>_xll.qlCalendarAdvance(IborCalendar,$H690,B691,"f",FALSE)</f>
        <v>44201</v>
      </c>
      <c r="I691" s="49">
        <f>_xll.qlInterestRateIndexValueDate(Index1M,$H691)</f>
        <v>44203</v>
      </c>
      <c r="J691" s="52">
        <f>IFERROR(_xll.qlIndexFixing(Index1M,$H691,TRUE,_xll.ohTrigger(RecalcTrigger,Trigger1M)),NA())</f>
        <v>2.4761434275451244E-2</v>
      </c>
      <c r="K691" s="52">
        <f>IFERROR(_xll.qlIndexFixing(ONIndex1M,I691,TRUE,_xll.ohTrigger(RecalcTrigger,Trigger1M)),NA())</f>
        <v>2.4624290560204543E-2</v>
      </c>
      <c r="L691" s="52">
        <f>IFERROR(_xll.qlIndexFixing(Index3M,H691,TRUE,_xll.ohTrigger(RecalcTrigger,Trigger3M)),NA())</f>
        <v>2.6236064705730477E-2</v>
      </c>
      <c r="M691" s="52">
        <f>IFERROR(_xll.qlIndexFixing(ONIndex3M,I691,TRUE,_xll.ohTrigger(RecalcTrigger,Trigger3M)),NA())</f>
        <v>2.5864056568218885E-2</v>
      </c>
      <c r="N691" s="52">
        <f>IFERROR(_xll.qlIndexFixing(Index6M,$H691,TRUE,_xll.ohTrigger(RecalcTrigger,Trigger6M)),NA())</f>
        <v>2.7339454316494309E-2</v>
      </c>
      <c r="O691" s="52">
        <f>IFERROR(_xll.qlIndexFixing(ONIndex6M,I691,TRUE,_xll.ohTrigger(RecalcTrigger,Trigger6M)),NA())</f>
        <v>2.657038248493393E-2</v>
      </c>
      <c r="P691" s="52">
        <f>IFERROR(_xll.qlIndexFixing(Index1Y,$H691,TRUE,_xll.ohTrigger(RecalcTrigger,Trigger1Y)),NA())</f>
        <v>2.9486551920537916E-2</v>
      </c>
      <c r="Q691" s="52">
        <f>IFERROR(_xll.qlIndexFixing(ONIndex1Y,I691,TRUE,_xll.ohTrigger(RecalcTrigger,Trigger1Y)),NA())</f>
        <v>2.8096857288772981E-2</v>
      </c>
    </row>
    <row r="692" spans="2:17" x14ac:dyDescent="0.2">
      <c r="B692" s="46" t="s">
        <v>51</v>
      </c>
      <c r="D692" s="49">
        <f>_xll.qlCalendarAdvance(LocalCalendar,$D691,B692,"f",FALSE)</f>
        <v>44208</v>
      </c>
      <c r="E692" s="49">
        <f>_xll.qlInterestRateIndexValueDate(IndexON,D692)</f>
        <v>44208</v>
      </c>
      <c r="F692" s="52">
        <f>IFERROR(_xll.qlIndexFixing(IndexON,D692,TRUE,_xll.ohTrigger(RecalcTrigger,TriggerON)),NA())</f>
        <v>2.2427866907888117E-2</v>
      </c>
      <c r="H692" s="49">
        <f>_xll.qlCalendarAdvance(IborCalendar,$H691,B692,"f",FALSE)</f>
        <v>44208</v>
      </c>
      <c r="I692" s="49">
        <f>_xll.qlInterestRateIndexValueDate(Index1M,$H692)</f>
        <v>44210</v>
      </c>
      <c r="J692" s="52">
        <f>IFERROR(_xll.qlIndexFixing(Index1M,$H692,TRUE,_xll.ohTrigger(RecalcTrigger,Trigger1M)),NA())</f>
        <v>2.4815423135668174E-2</v>
      </c>
      <c r="K692" s="52">
        <f>IFERROR(_xll.qlIndexFixing(ONIndex1M,I692,TRUE,_xll.ohTrigger(RecalcTrigger,Trigger1M)),NA())</f>
        <v>2.4674740236481085E-2</v>
      </c>
      <c r="L692" s="52">
        <f>IFERROR(_xll.qlIndexFixing(Index3M,H692,TRUE,_xll.ohTrigger(RecalcTrigger,Trigger3M)),NA())</f>
        <v>2.6280085037662992E-2</v>
      </c>
      <c r="M692" s="52">
        <f>IFERROR(_xll.qlIndexFixing(ONIndex3M,I692,TRUE,_xll.ohTrigger(RecalcTrigger,Trigger3M)),NA())</f>
        <v>2.5911358093475556E-2</v>
      </c>
      <c r="N692" s="52">
        <f>IFERROR(_xll.qlIndexFixing(Index6M,$H692,TRUE,_xll.ohTrigger(RecalcTrigger,Trigger6M)),NA())</f>
        <v>2.7382739610204751E-2</v>
      </c>
      <c r="O692" s="52">
        <f>IFERROR(_xll.qlIndexFixing(ONIndex6M,I692,TRUE,_xll.ohTrigger(RecalcTrigger,Trigger6M)),NA())</f>
        <v>2.6620409705380155E-2</v>
      </c>
      <c r="P692" s="52">
        <f>IFERROR(_xll.qlIndexFixing(Index1Y,$H692,TRUE,_xll.ohTrigger(RecalcTrigger,Trigger1Y)),NA())</f>
        <v>2.9520526776002119E-2</v>
      </c>
      <c r="Q692" s="52">
        <f>IFERROR(_xll.qlIndexFixing(ONIndex1Y,I692,TRUE,_xll.ohTrigger(RecalcTrigger,Trigger1Y)),NA())</f>
        <v>2.8142738947645185E-2</v>
      </c>
    </row>
    <row r="693" spans="2:17" x14ac:dyDescent="0.2">
      <c r="B693" s="46" t="s">
        <v>51</v>
      </c>
      <c r="D693" s="49">
        <f>_xll.qlCalendarAdvance(LocalCalendar,$D692,B693,"f",FALSE)</f>
        <v>44215</v>
      </c>
      <c r="E693" s="49">
        <f>_xll.qlInterestRateIndexValueDate(IndexON,D693)</f>
        <v>44215</v>
      </c>
      <c r="F693" s="52">
        <f>IFERROR(_xll.qlIndexFixing(IndexON,D693,TRUE,_xll.ohTrigger(RecalcTrigger,TriggerON)),NA())</f>
        <v>2.2469737383294941E-2</v>
      </c>
      <c r="H693" s="49">
        <f>_xll.qlCalendarAdvance(IborCalendar,$H692,B693,"f",FALSE)</f>
        <v>44215</v>
      </c>
      <c r="I693" s="49">
        <f>_xll.qlInterestRateIndexValueDate(Index1M,$H693)</f>
        <v>44217</v>
      </c>
      <c r="J693" s="52">
        <f>IFERROR(_xll.qlIndexFixing(Index1M,$H693,TRUE,_xll.ohTrigger(RecalcTrigger,Trigger1M)),NA())</f>
        <v>2.486027217762643E-2</v>
      </c>
      <c r="K693" s="52">
        <f>IFERROR(_xll.qlIndexFixing(ONIndex1M,I693,TRUE,_xll.ohTrigger(RecalcTrigger,Trigger1M)),NA())</f>
        <v>2.4724771357327313E-2</v>
      </c>
      <c r="L693" s="52">
        <f>IFERROR(_xll.qlIndexFixing(Index3M,H693,TRUE,_xll.ohTrigger(RecalcTrigger,Trigger3M)),NA())</f>
        <v>2.6323541392884842E-2</v>
      </c>
      <c r="M693" s="52">
        <f>IFERROR(_xll.qlIndexFixing(ONIndex3M,I693,TRUE,_xll.ohTrigger(RecalcTrigger,Trigger3M)),NA())</f>
        <v>2.5958098816927233E-2</v>
      </c>
      <c r="N693" s="52">
        <f>IFERROR(_xll.qlIndexFixing(Index6M,$H693,TRUE,_xll.ohTrigger(RecalcTrigger,Trigger6M)),NA())</f>
        <v>2.7425448207118359E-2</v>
      </c>
      <c r="O693" s="52">
        <f>IFERROR(_xll.qlIndexFixing(ONIndex6M,I693,TRUE,_xll.ohTrigger(RecalcTrigger,Trigger6M)),NA())</f>
        <v>2.6669867121142943E-2</v>
      </c>
      <c r="P693" s="52">
        <f>IFERROR(_xll.qlIndexFixing(Index1Y,$H693,TRUE,_xll.ohTrigger(RecalcTrigger,Trigger1Y)),NA())</f>
        <v>2.9554111859916275E-2</v>
      </c>
      <c r="Q693" s="52">
        <f>IFERROR(_xll.qlIndexFixing(ONIndex1Y,I693,TRUE,_xll.ohTrigger(RecalcTrigger,Trigger1Y)),NA())</f>
        <v>2.8188068251875364E-2</v>
      </c>
    </row>
    <row r="694" spans="2:17" x14ac:dyDescent="0.2">
      <c r="B694" s="46" t="s">
        <v>51</v>
      </c>
      <c r="D694" s="49">
        <f>_xll.qlCalendarAdvance(LocalCalendar,$D693,B694,"f",FALSE)</f>
        <v>44222</v>
      </c>
      <c r="E694" s="49">
        <f>_xll.qlInterestRateIndexValueDate(IndexON,D694)</f>
        <v>44222</v>
      </c>
      <c r="F694" s="52">
        <f>IFERROR(_xll.qlIndexFixing(IndexON,D694,TRUE,_xll.ohTrigger(RecalcTrigger,TriggerON)),NA())</f>
        <v>2.25134969010643E-2</v>
      </c>
      <c r="H694" s="49">
        <f>_xll.qlCalendarAdvance(IborCalendar,$H693,B694,"f",FALSE)</f>
        <v>44222</v>
      </c>
      <c r="I694" s="49">
        <f>_xll.qlInterestRateIndexValueDate(Index1M,$H694)</f>
        <v>44224</v>
      </c>
      <c r="J694" s="52">
        <f>IFERROR(_xll.qlIndexFixing(Index1M,$H694,TRUE,_xll.ohTrigger(RecalcTrigger,Trigger1M)),NA())</f>
        <v>2.4896126786682148E-2</v>
      </c>
      <c r="K694" s="52">
        <f>IFERROR(_xll.qlIndexFixing(ONIndex1M,I694,TRUE,_xll.ohTrigger(RecalcTrigger,Trigger1M)),NA())</f>
        <v>2.4774383922583354E-2</v>
      </c>
      <c r="L694" s="52">
        <f>IFERROR(_xll.qlIndexFixing(Index3M,H694,TRUE,_xll.ohTrigger(RecalcTrigger,Trigger3M)),NA())</f>
        <v>2.6366433753125307E-2</v>
      </c>
      <c r="M694" s="52">
        <f>IFERROR(_xll.qlIndexFixing(ONIndex3M,I694,TRUE,_xll.ohTrigger(RecalcTrigger,Trigger3M)),NA())</f>
        <v>2.6004278738414044E-2</v>
      </c>
      <c r="N694" s="52">
        <f>IFERROR(_xll.qlIndexFixing(Index6M,$H694,TRUE,_xll.ohTrigger(RecalcTrigger,Trigger6M)),NA())</f>
        <v>2.7467580070549336E-2</v>
      </c>
      <c r="O694" s="52">
        <f>IFERROR(_xll.qlIndexFixing(ONIndex6M,I694,TRUE,_xll.ohTrigger(RecalcTrigger,Trigger6M)),NA())</f>
        <v>2.671875473190255E-2</v>
      </c>
      <c r="P694" s="52">
        <f>IFERROR(_xll.qlIndexFixing(Index1Y,$H694,TRUE,_xll.ohTrigger(RecalcTrigger,Trigger1Y)),NA())</f>
        <v>2.9587317020505408E-2</v>
      </c>
      <c r="Q694" s="52">
        <f>IFERROR(_xll.qlIndexFixing(ONIndex1Y,I694,TRUE,_xll.ohTrigger(RecalcTrigger,Trigger1Y)),NA())</f>
        <v>2.8232845201223711E-2</v>
      </c>
    </row>
    <row r="695" spans="2:17" x14ac:dyDescent="0.2">
      <c r="B695" s="46" t="s">
        <v>51</v>
      </c>
      <c r="D695" s="49">
        <f>_xll.qlCalendarAdvance(LocalCalendar,$D694,B695,"f",FALSE)</f>
        <v>44229</v>
      </c>
      <c r="E695" s="49">
        <f>_xll.qlInterestRateIndexValueDate(IndexON,D695)</f>
        <v>44229</v>
      </c>
      <c r="F695" s="52">
        <f>IFERROR(_xll.qlIndexFixing(IndexON,D695,TRUE,_xll.ohTrigger(RecalcTrigger,TriggerON)),NA())</f>
        <v>2.255914546191562E-2</v>
      </c>
      <c r="H695" s="49">
        <f>_xll.qlCalendarAdvance(IborCalendar,$H694,B695,"f",FALSE)</f>
        <v>44229</v>
      </c>
      <c r="I695" s="49">
        <f>_xll.qlInterestRateIndexValueDate(Index1M,$H695)</f>
        <v>44231</v>
      </c>
      <c r="J695" s="52">
        <f>IFERROR(_xll.qlIndexFixing(Index1M,$H695,TRUE,_xll.ohTrigger(RecalcTrigger,Trigger1M)),NA())</f>
        <v>2.4940287502417391E-2</v>
      </c>
      <c r="K695" s="52">
        <f>IFERROR(_xll.qlIndexFixing(ONIndex1M,I695,TRUE,_xll.ohTrigger(RecalcTrigger,Trigger1M)),NA())</f>
        <v>2.4823577931929464E-2</v>
      </c>
      <c r="L695" s="52">
        <f>IFERROR(_xll.qlIndexFixing(Index3M,H695,TRUE,_xll.ohTrigger(RecalcTrigger,Trigger3M)),NA())</f>
        <v>2.640487698928573E-2</v>
      </c>
      <c r="M695" s="52">
        <f>IFERROR(_xll.qlIndexFixing(ONIndex3M,I695,TRUE,_xll.ohTrigger(RecalcTrigger,Trigger3M)),NA())</f>
        <v>2.6049897857536308E-2</v>
      </c>
      <c r="N695" s="52">
        <f>IFERROR(_xll.qlIndexFixing(Index6M,$H695,TRUE,_xll.ohTrigger(RecalcTrigger,Trigger6M)),NA())</f>
        <v>2.750913516430829E-2</v>
      </c>
      <c r="O695" s="52">
        <f>IFERROR(_xll.qlIndexFixing(ONIndex6M,I695,TRUE,_xll.ohTrigger(RecalcTrigger,Trigger6M)),NA())</f>
        <v>2.6767072537499104E-2</v>
      </c>
      <c r="P695" s="52">
        <f>IFERROR(_xll.qlIndexFixing(Index1Y,$H695,TRUE,_xll.ohTrigger(RecalcTrigger,Trigger1Y)),NA())</f>
        <v>2.9620152107720076E-2</v>
      </c>
      <c r="Q695" s="52">
        <f>IFERROR(_xll.qlIndexFixing(ONIndex1Y,I695,TRUE,_xll.ohTrigger(RecalcTrigger,Trigger1Y)),NA())</f>
        <v>2.827706979537048E-2</v>
      </c>
    </row>
    <row r="696" spans="2:17" x14ac:dyDescent="0.2">
      <c r="B696" s="46" t="s">
        <v>51</v>
      </c>
      <c r="D696" s="49">
        <f>_xll.qlCalendarAdvance(LocalCalendar,$D695,B696,"f",FALSE)</f>
        <v>44236</v>
      </c>
      <c r="E696" s="49">
        <f>_xll.qlInterestRateIndexValueDate(IndexON,D696)</f>
        <v>44236</v>
      </c>
      <c r="F696" s="52">
        <f>IFERROR(_xll.qlIndexFixing(IndexON,D696,TRUE,_xll.ohTrigger(RecalcTrigger,TriggerON)),NA())</f>
        <v>2.2606683066728195E-2</v>
      </c>
      <c r="H696" s="49">
        <f>_xll.qlCalendarAdvance(IborCalendar,$H695,B696,"f",FALSE)</f>
        <v>44236</v>
      </c>
      <c r="I696" s="49">
        <f>_xll.qlInterestRateIndexValueDate(Index1M,$H696)</f>
        <v>44238</v>
      </c>
      <c r="J696" s="52">
        <f>IFERROR(_xll.qlIndexFixing(Index1M,$H696,TRUE,_xll.ohTrigger(RecalcTrigger,Trigger1M)),NA())</f>
        <v>2.4988345549119551E-2</v>
      </c>
      <c r="K696" s="52">
        <f>IFERROR(_xll.qlIndexFixing(ONIndex1M,I696,TRUE,_xll.ohTrigger(RecalcTrigger,Trigger1M)),NA())</f>
        <v>2.4872353385285706E-2</v>
      </c>
      <c r="L696" s="52">
        <f>IFERROR(_xll.qlIndexFixing(Index3M,H696,TRUE,_xll.ohTrigger(RecalcTrigger,Trigger3M)),NA())</f>
        <v>2.6446678536515233E-2</v>
      </c>
      <c r="M696" s="52">
        <f>IFERROR(_xll.qlIndexFixing(ONIndex3M,I696,TRUE,_xll.ohTrigger(RecalcTrigger,Trigger3M)),NA())</f>
        <v>2.6094956174134154E-2</v>
      </c>
      <c r="N696" s="52">
        <f>IFERROR(_xll.qlIndexFixing(Index6M,$H696,TRUE,_xll.ohTrigger(RecalcTrigger,Trigger6M)),NA())</f>
        <v>2.7550113452700462E-2</v>
      </c>
      <c r="O696" s="52">
        <f>IFERROR(_xll.qlIndexFixing(ONIndex6M,I696,TRUE,_xll.ohTrigger(RecalcTrigger,Trigger6M)),NA())</f>
        <v>2.6814820537692796E-2</v>
      </c>
      <c r="P696" s="52">
        <f>IFERROR(_xll.qlIndexFixing(Index1Y,$H696,TRUE,_xll.ohTrigger(RecalcTrigger,Trigger1Y)),NA())</f>
        <v>2.9652626973201097E-2</v>
      </c>
      <c r="Q696" s="52">
        <f>IFERROR(_xll.qlIndexFixing(ONIndex1Y,I696,TRUE,_xll.ohTrigger(RecalcTrigger,Trigger1Y)),NA())</f>
        <v>2.8320742034315671E-2</v>
      </c>
    </row>
    <row r="697" spans="2:17" x14ac:dyDescent="0.2">
      <c r="B697" s="46" t="s">
        <v>51</v>
      </c>
      <c r="D697" s="49">
        <f>_xll.qlCalendarAdvance(LocalCalendar,$D696,B697,"f",FALSE)</f>
        <v>44243</v>
      </c>
      <c r="E697" s="49">
        <f>_xll.qlInterestRateIndexValueDate(IndexON,D697)</f>
        <v>44243</v>
      </c>
      <c r="F697" s="52">
        <f>IFERROR(_xll.qlIndexFixing(IndexON,D697,TRUE,_xll.ohTrigger(RecalcTrigger,TriggerON)),NA())</f>
        <v>2.2656109716061579E-2</v>
      </c>
      <c r="H697" s="49">
        <f>_xll.qlCalendarAdvance(IborCalendar,$H696,B697,"f",FALSE)</f>
        <v>44243</v>
      </c>
      <c r="I697" s="49">
        <f>_xll.qlInterestRateIndexValueDate(Index1M,$H697)</f>
        <v>44245</v>
      </c>
      <c r="J697" s="52">
        <f>IFERROR(_xll.qlIndexFixing(Index1M,$H697,TRUE,_xll.ohTrigger(RecalcTrigger,Trigger1M)),NA())</f>
        <v>2.5035984426314033E-2</v>
      </c>
      <c r="K697" s="52">
        <f>IFERROR(_xll.qlIndexFixing(ONIndex1M,I697,TRUE,_xll.ohTrigger(RecalcTrigger,Trigger1M)),NA())</f>
        <v>2.4920710282492209E-2</v>
      </c>
      <c r="L697" s="52">
        <f>IFERROR(_xll.qlIndexFixing(Index3M,H697,TRUE,_xll.ohTrigger(RecalcTrigger,Trigger3M)),NA())</f>
        <v>2.648791607314651E-2</v>
      </c>
      <c r="M697" s="52">
        <f>IFERROR(_xll.qlIndexFixing(ONIndex3M,I697,TRUE,_xll.ohTrigger(RecalcTrigger,Trigger3M)),NA())</f>
        <v>2.6139453688047709E-2</v>
      </c>
      <c r="N697" s="52">
        <f>IFERROR(_xll.qlIndexFixing(Index6M,$H697,TRUE,_xll.ohTrigger(RecalcTrigger,Trigger6M)),NA())</f>
        <v>2.7590514900526157E-2</v>
      </c>
      <c r="O697" s="52">
        <f>IFERROR(_xll.qlIndexFixing(ONIndex6M,I697,TRUE,_xll.ohTrigger(RecalcTrigger,Trigger6M)),NA())</f>
        <v>2.6861998732243819E-2</v>
      </c>
      <c r="P697" s="52">
        <f>IFERROR(_xll.qlIndexFixing(Index1Y,$H697,TRUE,_xll.ohTrigger(RecalcTrigger,Trigger1Y)),NA())</f>
        <v>2.9684751470243853E-2</v>
      </c>
      <c r="Q697" s="52">
        <f>IFERROR(_xll.qlIndexFixing(ONIndex1Y,I697,TRUE,_xll.ohTrigger(RecalcTrigger,Trigger1Y)),NA())</f>
        <v>2.8363861917579669E-2</v>
      </c>
    </row>
    <row r="698" spans="2:17" x14ac:dyDescent="0.2">
      <c r="B698" s="46" t="s">
        <v>51</v>
      </c>
      <c r="D698" s="49">
        <f>_xll.qlCalendarAdvance(LocalCalendar,$D697,B698,"f",FALSE)</f>
        <v>44250</v>
      </c>
      <c r="E698" s="49">
        <f>_xll.qlInterestRateIndexValueDate(IndexON,D698)</f>
        <v>44250</v>
      </c>
      <c r="F698" s="52">
        <f>IFERROR(_xll.qlIndexFixing(IndexON,D698,TRUE,_xll.ohTrigger(RecalcTrigger,TriggerON)),NA())</f>
        <v>2.2707425410795068E-2</v>
      </c>
      <c r="H698" s="49">
        <f>_xll.qlCalendarAdvance(IborCalendar,$H697,B698,"f",FALSE)</f>
        <v>44250</v>
      </c>
      <c r="I698" s="49">
        <f>_xll.qlInterestRateIndexValueDate(Index1M,$H698)</f>
        <v>44252</v>
      </c>
      <c r="J698" s="52">
        <f>IFERROR(_xll.qlIndexFixing(Index1M,$H698,TRUE,_xll.ohTrigger(RecalcTrigger,Trigger1M)),NA())</f>
        <v>2.5083204129350278E-2</v>
      </c>
      <c r="K698" s="52">
        <f>IFERROR(_xll.qlIndexFixing(ONIndex1M,I698,TRUE,_xll.ohTrigger(RecalcTrigger,Trigger1M)),NA())</f>
        <v>2.4968648623469036E-2</v>
      </c>
      <c r="L698" s="52">
        <f>IFERROR(_xll.qlIndexFixing(Index3M,H698,TRUE,_xll.ohTrigger(RecalcTrigger,Trigger3M)),NA())</f>
        <v>2.6528589582032826E-2</v>
      </c>
      <c r="M698" s="52">
        <f>IFERROR(_xll.qlIndexFixing(ONIndex3M,I698,TRUE,_xll.ohTrigger(RecalcTrigger,Trigger3M)),NA())</f>
        <v>2.6183390399197037E-2</v>
      </c>
      <c r="N698" s="52">
        <f>IFERROR(_xll.qlIndexFixing(Index6M,$H698,TRUE,_xll.ohTrigger(RecalcTrigger,Trigger6M)),NA())</f>
        <v>2.7630339473079885E-2</v>
      </c>
      <c r="O698" s="52">
        <f>IFERROR(_xll.qlIndexFixing(ONIndex6M,I698,TRUE,_xll.ohTrigger(RecalcTrigger,Trigger6M)),NA())</f>
        <v>2.6908607120912365E-2</v>
      </c>
      <c r="P698" s="52">
        <f>IFERROR(_xll.qlIndexFixing(Index1Y,$H698,TRUE,_xll.ohTrigger(RecalcTrigger,Trigger1Y)),NA())</f>
        <v>2.9716535453763699E-2</v>
      </c>
      <c r="Q698" s="52">
        <f>IFERROR(_xll.qlIndexFixing(ONIndex1Y,I698,TRUE,_xll.ohTrigger(RecalcTrigger,Trigger1Y)),NA())</f>
        <v>2.8406429445242409E-2</v>
      </c>
    </row>
    <row r="699" spans="2:17" x14ac:dyDescent="0.2">
      <c r="B699" s="46" t="s">
        <v>51</v>
      </c>
      <c r="D699" s="49">
        <f>_xll.qlCalendarAdvance(LocalCalendar,$D698,B699,"f",FALSE)</f>
        <v>44257</v>
      </c>
      <c r="E699" s="49">
        <f>_xll.qlInterestRateIndexValueDate(IndexON,D699)</f>
        <v>44257</v>
      </c>
      <c r="F699" s="52">
        <f>IFERROR(_xll.qlIndexFixing(IndexON,D699,TRUE,_xll.ohTrigger(RecalcTrigger,TriggerON)),NA())</f>
        <v>2.2760630151728023E-2</v>
      </c>
      <c r="H699" s="49">
        <f>_xll.qlCalendarAdvance(IborCalendar,$H698,B699,"f",FALSE)</f>
        <v>44257</v>
      </c>
      <c r="I699" s="49">
        <f>_xll.qlInterestRateIndexValueDate(Index1M,$H699)</f>
        <v>44259</v>
      </c>
      <c r="J699" s="52">
        <f>IFERROR(_xll.qlIndexFixing(Index1M,$H699,TRUE,_xll.ohTrigger(RecalcTrigger,Trigger1M)),NA())</f>
        <v>2.5150897726775995E-2</v>
      </c>
      <c r="K699" s="52">
        <f>IFERROR(_xll.qlIndexFixing(ONIndex1M,I699,TRUE,_xll.ohTrigger(RecalcTrigger,Trigger1M)),NA())</f>
        <v>2.5016168407896444E-2</v>
      </c>
      <c r="L699" s="52">
        <f>IFERROR(_xll.qlIndexFixing(Index3M,H699,TRUE,_xll.ohTrigger(RecalcTrigger,Trigger3M)),NA())</f>
        <v>2.6579896772624668E-2</v>
      </c>
      <c r="M699" s="52">
        <f>IFERROR(_xll.qlIndexFixing(ONIndex3M,I699,TRUE,_xll.ohTrigger(RecalcTrigger,Trigger3M)),NA())</f>
        <v>2.6226766307102523E-2</v>
      </c>
      <c r="N699" s="52">
        <f>IFERROR(_xll.qlIndexFixing(Index6M,$H699,TRUE,_xll.ohTrigger(RecalcTrigger,Trigger6M)),NA())</f>
        <v>2.7691505056686942E-2</v>
      </c>
      <c r="O699" s="52">
        <f>IFERROR(_xll.qlIndexFixing(ONIndex6M,I699,TRUE,_xll.ohTrigger(RecalcTrigger,Trigger6M)),NA())</f>
        <v>2.695464570353856E-2</v>
      </c>
      <c r="P699" s="52">
        <f>IFERROR(_xll.qlIndexFixing(Index1Y,$H699,TRUE,_xll.ohTrigger(RecalcTrigger,Trigger1Y)),NA())</f>
        <v>2.9747988780262222E-2</v>
      </c>
      <c r="Q699" s="52">
        <f>IFERROR(_xll.qlIndexFixing(ONIndex1Y,I699,TRUE,_xll.ohTrigger(RecalcTrigger,Trigger1Y)),NA())</f>
        <v>2.8448444616904212E-2</v>
      </c>
    </row>
    <row r="700" spans="2:17" x14ac:dyDescent="0.2">
      <c r="B700" s="46" t="s">
        <v>51</v>
      </c>
      <c r="D700" s="49">
        <f>_xll.qlCalendarAdvance(LocalCalendar,$D699,B700,"f",FALSE)</f>
        <v>44264</v>
      </c>
      <c r="E700" s="49">
        <f>_xll.qlInterestRateIndexValueDate(IndexON,D700)</f>
        <v>44264</v>
      </c>
      <c r="F700" s="52">
        <f>IFERROR(_xll.qlIndexFixing(IndexON,D700,TRUE,_xll.ohTrigger(RecalcTrigger,TriggerON)),NA())</f>
        <v>2.2815723939659804E-2</v>
      </c>
      <c r="H700" s="49">
        <f>_xll.qlCalendarAdvance(IborCalendar,$H699,B700,"f",FALSE)</f>
        <v>44264</v>
      </c>
      <c r="I700" s="49">
        <f>_xll.qlInterestRateIndexValueDate(Index1M,$H700)</f>
        <v>44266</v>
      </c>
      <c r="J700" s="52">
        <f>IFERROR(_xll.qlIndexFixing(Index1M,$H700,TRUE,_xll.ohTrigger(RecalcTrigger,Trigger1M)),NA())</f>
        <v>2.5192998312617843E-2</v>
      </c>
      <c r="K700" s="52">
        <f>IFERROR(_xll.qlIndexFixing(ONIndex1M,I700,TRUE,_xll.ohTrigger(RecalcTrigger,Trigger1M)),NA())</f>
        <v>2.5063269635534624E-2</v>
      </c>
      <c r="L700" s="52">
        <f>IFERROR(_xll.qlIndexFixing(Index3M,H700,TRUE,_xll.ohTrigger(RecalcTrigger,Trigger3M)),NA())</f>
        <v>2.6619330010934136E-2</v>
      </c>
      <c r="M700" s="52">
        <f>IFERROR(_xll.qlIndexFixing(ONIndex3M,I700,TRUE,_xll.ohTrigger(RecalcTrigger,Trigger3M)),NA())</f>
        <v>2.6269581411764165E-2</v>
      </c>
      <c r="N700" s="52">
        <f>IFERROR(_xll.qlIndexFixing(Index6M,$H700,TRUE,_xll.ohTrigger(RecalcTrigger,Trigger6M)),NA())</f>
        <v>2.7726340340128941E-2</v>
      </c>
      <c r="O700" s="52">
        <f>IFERROR(_xll.qlIndexFixing(ONIndex6M,I700,TRUE,_xll.ohTrigger(RecalcTrigger,Trigger6M)),NA())</f>
        <v>2.7000114479882598E-2</v>
      </c>
      <c r="P700" s="52">
        <f>IFERROR(_xll.qlIndexFixing(Index1Y,$H700,TRUE,_xll.ohTrigger(RecalcTrigger,Trigger1Y)),NA())</f>
        <v>2.9779121307795486E-2</v>
      </c>
      <c r="Q700" s="52">
        <f>IFERROR(_xll.qlIndexFixing(ONIndex1Y,I700,TRUE,_xll.ohTrigger(RecalcTrigger,Trigger1Y)),NA())</f>
        <v>2.8489907432405204E-2</v>
      </c>
    </row>
    <row r="701" spans="2:17" x14ac:dyDescent="0.2">
      <c r="B701" s="46" t="s">
        <v>51</v>
      </c>
      <c r="D701" s="49">
        <f>_xll.qlCalendarAdvance(LocalCalendar,$D700,B701,"f",FALSE)</f>
        <v>44271</v>
      </c>
      <c r="E701" s="49">
        <f>_xll.qlInterestRateIndexValueDate(IndexON,D701)</f>
        <v>44271</v>
      </c>
      <c r="F701" s="52">
        <f>IFERROR(_xll.qlIndexFixing(IndexON,D701,TRUE,_xll.ohTrigger(RecalcTrigger,TriggerON)),NA())</f>
        <v>2.2872706775469709E-2</v>
      </c>
      <c r="H701" s="49">
        <f>_xll.qlCalendarAdvance(IborCalendar,$H700,B701,"f",FALSE)</f>
        <v>44271</v>
      </c>
      <c r="I701" s="49">
        <f>_xll.qlInterestRateIndexValueDate(Index1M,$H701)</f>
        <v>44273</v>
      </c>
      <c r="J701" s="52">
        <f>IFERROR(_xll.qlIndexFixing(Index1M,$H701,TRUE,_xll.ohTrigger(RecalcTrigger,Trigger1M)),NA())</f>
        <v>2.5238853527992655E-2</v>
      </c>
      <c r="K701" s="52">
        <f>IFERROR(_xll.qlIndexFixing(ONIndex1M,I701,TRUE,_xll.ohTrigger(RecalcTrigger,Trigger1M)),NA())</f>
        <v>2.5109952306463512E-2</v>
      </c>
      <c r="L701" s="52">
        <f>IFERROR(_xll.qlIndexFixing(Index3M,H701,TRUE,_xll.ohTrigger(RecalcTrigger,Trigger3M)),NA())</f>
        <v>2.6658199055977581E-2</v>
      </c>
      <c r="M701" s="52">
        <f>IFERROR(_xll.qlIndexFixing(ONIndex3M,I701,TRUE,_xll.ohTrigger(RecalcTrigger,Trigger3M)),NA())</f>
        <v>2.6311835712862219E-2</v>
      </c>
      <c r="N701" s="52">
        <f>IFERROR(_xll.qlIndexFixing(Index6M,$H701,TRUE,_xll.ohTrigger(RecalcTrigger,Trigger6M)),NA())</f>
        <v>2.776425085894646E-2</v>
      </c>
      <c r="O701" s="52">
        <f>IFERROR(_xll.qlIndexFixing(ONIndex6M,I701,TRUE,_xll.ohTrigger(RecalcTrigger,Trigger6M)),NA())</f>
        <v>2.7045013449624733E-2</v>
      </c>
      <c r="P701" s="52">
        <f>IFERROR(_xll.qlIndexFixing(Index1Y,$H701,TRUE,_xll.ohTrigger(RecalcTrigger,Trigger1Y)),NA())</f>
        <v>2.9809942895940762E-2</v>
      </c>
      <c r="Q701" s="52">
        <f>IFERROR(_xll.qlIndexFixing(ONIndex1Y,I701,TRUE,_xll.ohTrigger(RecalcTrigger,Trigger1Y)),NA())</f>
        <v>2.853081789166545E-2</v>
      </c>
    </row>
    <row r="702" spans="2:17" x14ac:dyDescent="0.2">
      <c r="B702" s="46" t="s">
        <v>51</v>
      </c>
      <c r="D702" s="49">
        <f>_xll.qlCalendarAdvance(LocalCalendar,$D701,B702,"f",FALSE)</f>
        <v>44278</v>
      </c>
      <c r="E702" s="49">
        <f>_xll.qlInterestRateIndexValueDate(IndexON,D702)</f>
        <v>44278</v>
      </c>
      <c r="F702" s="52">
        <f>IFERROR(_xll.qlIndexFixing(IndexON,D702,TRUE,_xll.ohTrigger(RecalcTrigger,TriggerON)),NA())</f>
        <v>2.2931578660116969E-2</v>
      </c>
      <c r="H702" s="49">
        <f>_xll.qlCalendarAdvance(IborCalendar,$H701,B702,"f",FALSE)</f>
        <v>44278</v>
      </c>
      <c r="I702" s="49">
        <f>_xll.qlInterestRateIndexValueDate(Index1M,$H702)</f>
        <v>44280</v>
      </c>
      <c r="J702" s="52">
        <f>IFERROR(_xll.qlIndexFixing(Index1M,$H702,TRUE,_xll.ohTrigger(RecalcTrigger,Trigger1M)),NA())</f>
        <v>2.5284289455400621E-2</v>
      </c>
      <c r="K702" s="52">
        <f>IFERROR(_xll.qlIndexFixing(ONIndex1M,I702,TRUE,_xll.ohTrigger(RecalcTrigger,Trigger1M)),NA())</f>
        <v>2.51562164204433E-2</v>
      </c>
      <c r="L702" s="52">
        <f>IFERROR(_xll.qlIndexFixing(Index3M,H702,TRUE,_xll.ohTrigger(RecalcTrigger,Trigger3M)),NA())</f>
        <v>2.6696503891047503E-2</v>
      </c>
      <c r="M702" s="52">
        <f>IFERROR(_xll.qlIndexFixing(ONIndex3M,I702,TRUE,_xll.ohTrigger(RecalcTrigger,Trigger3M)),NA())</f>
        <v>2.6353529210316751E-2</v>
      </c>
      <c r="N702" s="52">
        <f>IFERROR(_xll.qlIndexFixing(Index6M,$H702,TRUE,_xll.ohTrigger(RecalcTrigger,Trigger6M)),NA())</f>
        <v>2.7801609429269326E-2</v>
      </c>
      <c r="O702" s="52">
        <f>IFERROR(_xll.qlIndexFixing(ONIndex6M,I702,TRUE,_xll.ohTrigger(RecalcTrigger,Trigger6M)),NA())</f>
        <v>2.708934261268503E-2</v>
      </c>
      <c r="P702" s="52">
        <f>IFERROR(_xll.qlIndexFixing(Index1Y,$H702,TRUE,_xll.ohTrigger(RecalcTrigger,Trigger1Y)),NA())</f>
        <v>2.9840463405767598E-2</v>
      </c>
      <c r="Q702" s="52">
        <f>IFERROR(_xll.qlIndexFixing(ONIndex1Y,I702,TRUE,_xll.ohTrigger(RecalcTrigger,Trigger1Y)),NA())</f>
        <v>2.8571175994445142E-2</v>
      </c>
    </row>
    <row r="703" spans="2:17" x14ac:dyDescent="0.2">
      <c r="B703" s="46" t="s">
        <v>51</v>
      </c>
      <c r="D703" s="49">
        <f>_xll.qlCalendarAdvance(LocalCalendar,$D702,B703,"f",FALSE)</f>
        <v>44285</v>
      </c>
      <c r="E703" s="49">
        <f>_xll.qlInterestRateIndexValueDate(IndexON,D703)</f>
        <v>44285</v>
      </c>
      <c r="F703" s="52">
        <f>IFERROR(_xll.qlIndexFixing(IndexON,D703,TRUE,_xll.ohTrigger(RecalcTrigger,TriggerON)),NA())</f>
        <v>2.2992339594480882E-2</v>
      </c>
      <c r="H703" s="49">
        <f>_xll.qlCalendarAdvance(IborCalendar,$H702,B703,"f",FALSE)</f>
        <v>44285</v>
      </c>
      <c r="I703" s="49">
        <f>_xll.qlInterestRateIndexValueDate(Index1M,$H703)</f>
        <v>44287</v>
      </c>
      <c r="J703" s="52">
        <f>IFERROR(_xll.qlIndexFixing(Index1M,$H703,TRUE,_xll.ohTrigger(RecalcTrigger,Trigger1M)),NA())</f>
        <v>2.5333372984572028E-2</v>
      </c>
      <c r="K703" s="52">
        <f>IFERROR(_xll.qlIndexFixing(ONIndex1M,I703,TRUE,_xll.ohTrigger(RecalcTrigger,Trigger1M)),NA())</f>
        <v>2.5218607757420131E-2</v>
      </c>
      <c r="L703" s="52">
        <f>IFERROR(_xll.qlIndexFixing(Index3M,H703,TRUE,_xll.ohTrigger(RecalcTrigger,Trigger3M)),NA())</f>
        <v>2.673066511488572E-2</v>
      </c>
      <c r="M703" s="52">
        <f>IFERROR(_xll.qlIndexFixing(ONIndex3M,I703,TRUE,_xll.ohTrigger(RecalcTrigger,Trigger3M)),NA())</f>
        <v>2.6410173784356061E-2</v>
      </c>
      <c r="N703" s="52">
        <f>IFERROR(_xll.qlIndexFixing(Index6M,$H703,TRUE,_xll.ohTrigger(RecalcTrigger,Trigger6M)),NA())</f>
        <v>2.7827902163174455E-2</v>
      </c>
      <c r="O703" s="52">
        <f>IFERROR(_xll.qlIndexFixing(ONIndex6M,I703,TRUE,_xll.ohTrigger(RecalcTrigger,Trigger6M)),NA())</f>
        <v>2.7149582427501429E-2</v>
      </c>
      <c r="P703" s="52">
        <f>IFERROR(_xll.qlIndexFixing(Index1Y,$H703,TRUE,_xll.ohTrigger(RecalcTrigger,Trigger1Y)),NA())</f>
        <v>2.9870692699806509E-2</v>
      </c>
      <c r="Q703" s="52">
        <f>IFERROR(_xll.qlIndexFixing(ONIndex1Y,I703,TRUE,_xll.ohTrigger(RecalcTrigger,Trigger1Y)),NA())</f>
        <v>2.8626793739718437E-2</v>
      </c>
    </row>
    <row r="704" spans="2:17" x14ac:dyDescent="0.2">
      <c r="B704" s="46" t="s">
        <v>51</v>
      </c>
      <c r="D704" s="49">
        <f>_xll.qlCalendarAdvance(LocalCalendar,$D703,B704,"f",FALSE)</f>
        <v>44292</v>
      </c>
      <c r="E704" s="49">
        <f>_xll.qlInterestRateIndexValueDate(IndexON,D704)</f>
        <v>44292</v>
      </c>
      <c r="F704" s="52">
        <f>IFERROR(_xll.qlIndexFixing(IndexON,D704,TRUE,_xll.ohTrigger(RecalcTrigger,TriggerON)),NA())</f>
        <v>2.3054989579440743E-2</v>
      </c>
      <c r="H704" s="49">
        <f>_xll.qlCalendarAdvance(IborCalendar,$H703,B704,"f",FALSE)</f>
        <v>44292</v>
      </c>
      <c r="I704" s="49">
        <f>_xll.qlInterestRateIndexValueDate(Index1M,$H704)</f>
        <v>44294</v>
      </c>
      <c r="J704" s="52">
        <f>IFERROR(_xll.qlIndexFixing(Index1M,$H704,TRUE,_xll.ohTrigger(RecalcTrigger,Trigger1M)),NA())</f>
        <v>2.5373903426079703E-2</v>
      </c>
      <c r="K704" s="52">
        <f>IFERROR(_xll.qlIndexFixing(ONIndex1M,I704,TRUE,_xll.ohTrigger(RecalcTrigger,Trigger1M)),NA())</f>
        <v>2.5247488976596344E-2</v>
      </c>
      <c r="L704" s="52">
        <f>IFERROR(_xll.qlIndexFixing(Index3M,H704,TRUE,_xll.ohTrigger(RecalcTrigger,Trigger3M)),NA())</f>
        <v>2.6767879029349111E-2</v>
      </c>
      <c r="M704" s="52">
        <f>IFERROR(_xll.qlIndexFixing(ONIndex3M,I704,TRUE,_xll.ohTrigger(RecalcTrigger,Trigger3M)),NA())</f>
        <v>2.6435233793256074E-2</v>
      </c>
      <c r="N704" s="52">
        <f>IFERROR(_xll.qlIndexFixing(Index6M,$H704,TRUE,_xll.ohTrigger(RecalcTrigger,Trigger6M)),NA())</f>
        <v>2.786429877283066E-2</v>
      </c>
      <c r="O704" s="52">
        <f>IFERROR(_xll.qlIndexFixing(ONIndex6M,I704,TRUE,_xll.ohTrigger(RecalcTrigger,Trigger6M)),NA())</f>
        <v>2.7176291517720941E-2</v>
      </c>
      <c r="P704" s="52">
        <f>IFERROR(_xll.qlIndexFixing(Index1Y,$H704,TRUE,_xll.ohTrigger(RecalcTrigger,Trigger1Y)),NA())</f>
        <v>2.9900640642021827E-2</v>
      </c>
      <c r="Q704" s="52">
        <f>IFERROR(_xll.qlIndexFixing(ONIndex1Y,I704,TRUE,_xll.ohTrigger(RecalcTrigger,Trigger1Y)),NA())</f>
        <v>2.8650235129763502E-2</v>
      </c>
    </row>
    <row r="705" spans="2:17" x14ac:dyDescent="0.2">
      <c r="B705" s="46" t="s">
        <v>51</v>
      </c>
      <c r="D705" s="49">
        <f>_xll.qlCalendarAdvance(LocalCalendar,$D704,B705,"f",FALSE)</f>
        <v>44299</v>
      </c>
      <c r="E705" s="49">
        <f>_xll.qlInterestRateIndexValueDate(IndexON,D705)</f>
        <v>44299</v>
      </c>
      <c r="F705" s="52">
        <f>IFERROR(_xll.qlIndexFixing(IndexON,D705,TRUE,_xll.ohTrigger(RecalcTrigger,TriggerON)),NA())</f>
        <v>2.3119528616115659E-2</v>
      </c>
      <c r="H705" s="49">
        <f>_xll.qlCalendarAdvance(IborCalendar,$H704,B705,"f",FALSE)</f>
        <v>44299</v>
      </c>
      <c r="I705" s="49">
        <f>_xll.qlInterestRateIndexValueDate(Index1M,$H705)</f>
        <v>44301</v>
      </c>
      <c r="J705" s="52">
        <f>IFERROR(_xll.qlIndexFixing(Index1M,$H705,TRUE,_xll.ohTrigger(RecalcTrigger,Trigger1M)),NA())</f>
        <v>2.5418081459348818E-2</v>
      </c>
      <c r="K705" s="52">
        <f>IFERROR(_xll.qlIndexFixing(ONIndex1M,I705,TRUE,_xll.ohTrigger(RecalcTrigger,Trigger1M)),NA())</f>
        <v>2.5292497418529791E-2</v>
      </c>
      <c r="L705" s="52">
        <f>IFERROR(_xll.qlIndexFixing(Index3M,H705,TRUE,_xll.ohTrigger(RecalcTrigger,Trigger3M)),NA())</f>
        <v>2.6804528724343114E-2</v>
      </c>
      <c r="M705" s="52">
        <f>IFERROR(_xll.qlIndexFixing(ONIndex3M,I705,TRUE,_xll.ohTrigger(RecalcTrigger,Trigger3M)),NA())</f>
        <v>2.6475244878421123E-2</v>
      </c>
      <c r="N705" s="52">
        <f>IFERROR(_xll.qlIndexFixing(Index6M,$H705,TRUE,_xll.ohTrigger(RecalcTrigger,Trigger6M)),NA())</f>
        <v>2.7900190108415979E-2</v>
      </c>
      <c r="O705" s="52">
        <f>IFERROR(_xll.qlIndexFixing(ONIndex6M,I705,TRUE,_xll.ohTrigger(RecalcTrigger,Trigger6M)),NA())</f>
        <v>2.721891125937681E-2</v>
      </c>
      <c r="P705" s="52">
        <f>IFERROR(_xll.qlIndexFixing(Index1Y,$H705,TRUE,_xll.ohTrigger(RecalcTrigger,Trigger1Y)),NA())</f>
        <v>2.9943090454530887E-2</v>
      </c>
      <c r="Q705" s="52">
        <f>IFERROR(_xll.qlIndexFixing(ONIndex1Y,I705,TRUE,_xll.ohTrigger(RecalcTrigger,Trigger1Y)),NA())</f>
        <v>2.8688936161822554E-2</v>
      </c>
    </row>
    <row r="706" spans="2:17" x14ac:dyDescent="0.2">
      <c r="B706" s="46" t="s">
        <v>51</v>
      </c>
      <c r="D706" s="49">
        <f>_xll.qlCalendarAdvance(LocalCalendar,$D705,B706,"f",FALSE)</f>
        <v>44306</v>
      </c>
      <c r="E706" s="49">
        <f>_xll.qlInterestRateIndexValueDate(IndexON,D706)</f>
        <v>44306</v>
      </c>
      <c r="F706" s="52">
        <f>IFERROR(_xll.qlIndexFixing(IndexON,D706,TRUE,_xll.ohTrigger(RecalcTrigger,TriggerON)),NA())</f>
        <v>2.3185956705464861E-2</v>
      </c>
      <c r="H706" s="49">
        <f>_xll.qlCalendarAdvance(IborCalendar,$H705,B706,"f",FALSE)</f>
        <v>44306</v>
      </c>
      <c r="I706" s="49">
        <f>_xll.qlInterestRateIndexValueDate(Index1M,$H706)</f>
        <v>44308</v>
      </c>
      <c r="J706" s="52">
        <f>IFERROR(_xll.qlIndexFixing(Index1M,$H706,TRUE,_xll.ohTrigger(RecalcTrigger,Trigger1M)),NA())</f>
        <v>2.5461840184647089E-2</v>
      </c>
      <c r="K706" s="52">
        <f>IFERROR(_xll.qlIndexFixing(ONIndex1M,I706,TRUE,_xll.ohTrigger(RecalcTrigger,Trigger1M)),NA())</f>
        <v>2.533708730287465E-2</v>
      </c>
      <c r="L706" s="52">
        <f>IFERROR(_xll.qlIndexFixing(Index3M,H706,TRUE,_xll.ohTrigger(RecalcTrigger,Trigger3M)),NA())</f>
        <v>2.6840614184285471E-2</v>
      </c>
      <c r="M706" s="52">
        <f>IFERROR(_xll.qlIndexFixing(ONIndex3M,I706,TRUE,_xll.ohTrigger(RecalcTrigger,Trigger3M)),NA())</f>
        <v>2.6514695159143287E-2</v>
      </c>
      <c r="N706" s="52">
        <f>IFERROR(_xll.qlIndexFixing(Index6M,$H706,TRUE,_xll.ohTrigger(RecalcTrigger,Trigger6M)),NA())</f>
        <v>2.7935594121020639E-2</v>
      </c>
      <c r="O706" s="52">
        <f>IFERROR(_xll.qlIndexFixing(ONIndex6M,I706,TRUE,_xll.ohTrigger(RecalcTrigger,Trigger6M)),NA())</f>
        <v>2.7260961193471545E-2</v>
      </c>
      <c r="P706" s="52">
        <f>IFERROR(_xll.qlIndexFixing(Index1Y,$H706,TRUE,_xll.ohTrigger(RecalcTrigger,Trigger1Y)),NA())</f>
        <v>2.9959731933835276E-2</v>
      </c>
      <c r="Q706" s="52">
        <f>IFERROR(_xll.qlIndexFixing(ONIndex1Y,I706,TRUE,_xll.ohTrigger(RecalcTrigger,Trigger1Y)),NA())</f>
        <v>2.8727084836761563E-2</v>
      </c>
    </row>
    <row r="707" spans="2:17" x14ac:dyDescent="0.2">
      <c r="B707" s="46" t="s">
        <v>51</v>
      </c>
      <c r="D707" s="49">
        <f>_xll.qlCalendarAdvance(LocalCalendar,$D706,B707,"f",FALSE)</f>
        <v>44313</v>
      </c>
      <c r="E707" s="49">
        <f>_xll.qlInterestRateIndexValueDate(IndexON,D707)</f>
        <v>44313</v>
      </c>
      <c r="F707" s="52">
        <f>IFERROR(_xll.qlIndexFixing(IndexON,D707,TRUE,_xll.ohTrigger(RecalcTrigger,TriggerON)),NA())</f>
        <v>2.3254273848527518E-2</v>
      </c>
      <c r="H707" s="49">
        <f>_xll.qlCalendarAdvance(IborCalendar,$H706,B707,"f",FALSE)</f>
        <v>44313</v>
      </c>
      <c r="I707" s="49">
        <f>_xll.qlInterestRateIndexValueDate(Index1M,$H707)</f>
        <v>44315</v>
      </c>
      <c r="J707" s="52">
        <f>IFERROR(_xll.qlIndexFixing(Index1M,$H707,TRUE,_xll.ohTrigger(RecalcTrigger,Trigger1M)),NA())</f>
        <v>2.5493286867947284E-2</v>
      </c>
      <c r="K707" s="52">
        <f>IFERROR(_xll.qlIndexFixing(ONIndex1M,I707,TRUE,_xll.ohTrigger(RecalcTrigger,Trigger1M)),NA())</f>
        <v>2.5381258629471048E-2</v>
      </c>
      <c r="L707" s="52">
        <f>IFERROR(_xll.qlIndexFixing(Index3M,H707,TRUE,_xll.ohTrigger(RecalcTrigger,Trigger3M)),NA())</f>
        <v>2.6876135393835484E-2</v>
      </c>
      <c r="M707" s="52">
        <f>IFERROR(_xll.qlIndexFixing(ONIndex3M,I707,TRUE,_xll.ohTrigger(RecalcTrigger,Trigger3M)),NA())</f>
        <v>2.6553584635182759E-2</v>
      </c>
      <c r="N707" s="52">
        <f>IFERROR(_xll.qlIndexFixing(Index6M,$H707,TRUE,_xll.ohTrigger(RecalcTrigger,Trigger6M)),NA())</f>
        <v>2.7970528763377276E-2</v>
      </c>
      <c r="O707" s="52">
        <f>IFERROR(_xll.qlIndexFixing(ONIndex6M,I707,TRUE,_xll.ohTrigger(RecalcTrigger,Trigger6M)),NA())</f>
        <v>2.7302441319765336E-2</v>
      </c>
      <c r="P707" s="52">
        <f>IFERROR(_xll.qlIndexFixing(Index1Y,$H707,TRUE,_xll.ohTrigger(RecalcTrigger,Trigger1Y)),NA())</f>
        <v>2.9988895018280587E-2</v>
      </c>
      <c r="Q707" s="52">
        <f>IFERROR(_xll.qlIndexFixing(ONIndex1Y,I707,TRUE,_xll.ohTrigger(RecalcTrigger,Trigger1Y)),NA())</f>
        <v>2.8764681154340721E-2</v>
      </c>
    </row>
    <row r="708" spans="2:17" x14ac:dyDescent="0.2">
      <c r="B708" s="46" t="s">
        <v>51</v>
      </c>
      <c r="D708" s="49">
        <f>_xll.qlCalendarAdvance(LocalCalendar,$D707,B708,"f",FALSE)</f>
        <v>44320</v>
      </c>
      <c r="E708" s="49">
        <f>_xll.qlInterestRateIndexValueDate(IndexON,D708)</f>
        <v>44320</v>
      </c>
      <c r="F708" s="52">
        <f>IFERROR(_xll.qlIndexFixing(IndexON,D708,TRUE,_xll.ohTrigger(RecalcTrigger,TriggerON)),NA())</f>
        <v>2.3324480046422735E-2</v>
      </c>
      <c r="H708" s="49">
        <f>_xll.qlCalendarAdvance(IborCalendar,$H707,B708,"f",FALSE)</f>
        <v>44320</v>
      </c>
      <c r="I708" s="49">
        <f>_xll.qlInterestRateIndexValueDate(Index1M,$H708)</f>
        <v>44322</v>
      </c>
      <c r="J708" s="52">
        <f>IFERROR(_xll.qlIndexFixing(Index1M,$H708,TRUE,_xll.ohTrigger(RecalcTrigger,Trigger1M)),NA())</f>
        <v>2.5548099691859172E-2</v>
      </c>
      <c r="K708" s="52">
        <f>IFERROR(_xll.qlIndexFixing(ONIndex1M,I708,TRUE,_xll.ohTrigger(RecalcTrigger,Trigger1M)),NA())</f>
        <v>2.5425011398079178E-2</v>
      </c>
      <c r="L708" s="52">
        <f>IFERROR(_xll.qlIndexFixing(Index3M,H708,TRUE,_xll.ohTrigger(RecalcTrigger,Trigger3M)),NA())</f>
        <v>2.6914483587003494E-2</v>
      </c>
      <c r="M708" s="52">
        <f>IFERROR(_xll.qlIndexFixing(ONIndex3M,I708,TRUE,_xll.ohTrigger(RecalcTrigger,Trigger3M)),NA())</f>
        <v>2.659191330629973E-2</v>
      </c>
      <c r="N708" s="52">
        <f>IFERROR(_xll.qlIndexFixing(Index6M,$H708,TRUE,_xll.ohTrigger(RecalcTrigger,Trigger6M)),NA())</f>
        <v>2.8015159017545237E-2</v>
      </c>
      <c r="O708" s="52">
        <f>IFERROR(_xll.qlIndexFixing(ONIndex6M,I708,TRUE,_xll.ohTrigger(RecalcTrigger,Trigger6M)),NA())</f>
        <v>2.7343351638018376E-2</v>
      </c>
      <c r="P708" s="52">
        <f>IFERROR(_xll.qlIndexFixing(Index1Y,$H708,TRUE,_xll.ohTrigger(RecalcTrigger,Trigger1Y)),NA())</f>
        <v>3.0017816220544544E-2</v>
      </c>
      <c r="Q708" s="52">
        <f>IFERROR(_xll.qlIndexFixing(ONIndex1Y,I708,TRUE,_xll.ohTrigger(RecalcTrigger,Trigger1Y)),NA())</f>
        <v>2.8801725114240284E-2</v>
      </c>
    </row>
    <row r="709" spans="2:17" x14ac:dyDescent="0.2">
      <c r="B709" s="46" t="s">
        <v>51</v>
      </c>
      <c r="D709" s="49">
        <f>_xll.qlCalendarAdvance(LocalCalendar,$D708,B709,"f",FALSE)</f>
        <v>44327</v>
      </c>
      <c r="E709" s="49">
        <f>_xll.qlInterestRateIndexValueDate(IndexON,D709)</f>
        <v>44327</v>
      </c>
      <c r="F709" s="52">
        <f>IFERROR(_xll.qlIndexFixing(IndexON,D709,TRUE,_xll.ohTrigger(RecalcTrigger,TriggerON)),NA())</f>
        <v>2.3396575300189681E-2</v>
      </c>
      <c r="H709" s="49">
        <f>_xll.qlCalendarAdvance(IborCalendar,$H708,B709,"f",FALSE)</f>
        <v>44327</v>
      </c>
      <c r="I709" s="49">
        <f>_xll.qlInterestRateIndexValueDate(Index1M,$H709)</f>
        <v>44329</v>
      </c>
      <c r="J709" s="52">
        <f>IFERROR(_xll.qlIndexFixing(Index1M,$H709,TRUE,_xll.ohTrigger(RecalcTrigger,Trigger1M)),NA())</f>
        <v>2.5590600464143187E-2</v>
      </c>
      <c r="K709" s="52">
        <f>IFERROR(_xll.qlIndexFixing(ONIndex1M,I709,TRUE,_xll.ohTrigger(RecalcTrigger,Trigger1M)),NA())</f>
        <v>2.5468345608619103E-2</v>
      </c>
      <c r="L709" s="52">
        <f>IFERROR(_xll.qlIndexFixing(Index3M,H709,TRUE,_xll.ohTrigger(RecalcTrigger,Trigger3M)),NA())</f>
        <v>2.6948838504834913E-2</v>
      </c>
      <c r="M709" s="52">
        <f>IFERROR(_xll.qlIndexFixing(ONIndex3M,I709,TRUE,_xll.ohTrigger(RecalcTrigger,Trigger3M)),NA())</f>
        <v>2.6629681172494202E-2</v>
      </c>
      <c r="N709" s="52">
        <f>IFERROR(_xll.qlIndexFixing(Index6M,$H709,TRUE,_xll.ohTrigger(RecalcTrigger,Trigger6M)),NA())</f>
        <v>2.8049148526090591E-2</v>
      </c>
      <c r="O709" s="52">
        <f>IFERROR(_xll.qlIndexFixing(ONIndex6M,I709,TRUE,_xll.ohTrigger(RecalcTrigger,Trigger6M)),NA())</f>
        <v>2.7383692148230665E-2</v>
      </c>
      <c r="P709" s="52">
        <f>IFERROR(_xll.qlIndexFixing(Index1Y,$H709,TRUE,_xll.ohTrigger(RecalcTrigger,Trigger1Y)),NA())</f>
        <v>3.0046505411358233E-2</v>
      </c>
      <c r="Q709" s="52">
        <f>IFERROR(_xll.qlIndexFixing(ONIndex1Y,I709,TRUE,_xll.ohTrigger(RecalcTrigger,Trigger1Y)),NA())</f>
        <v>2.8838216716460252E-2</v>
      </c>
    </row>
    <row r="710" spans="2:17" x14ac:dyDescent="0.2">
      <c r="B710" s="46" t="s">
        <v>51</v>
      </c>
      <c r="D710" s="49">
        <f>_xll.qlCalendarAdvance(LocalCalendar,$D709,B710,"f",FALSE)</f>
        <v>44334</v>
      </c>
      <c r="E710" s="49">
        <f>_xll.qlInterestRateIndexValueDate(IndexON,D710)</f>
        <v>44334</v>
      </c>
      <c r="F710" s="52">
        <f>IFERROR(_xll.qlIndexFixing(IndexON,D710,TRUE,_xll.ohTrigger(RecalcTrigger,TriggerON)),NA())</f>
        <v>2.3470559610947461E-2</v>
      </c>
      <c r="H710" s="49">
        <f>_xll.qlCalendarAdvance(IborCalendar,$H709,B710,"f",FALSE)</f>
        <v>44334</v>
      </c>
      <c r="I710" s="49">
        <f>_xll.qlInterestRateIndexValueDate(Index1M,$H710)</f>
        <v>44336</v>
      </c>
      <c r="J710" s="52">
        <f>IFERROR(_xll.qlIndexFixing(Index1M,$H710,TRUE,_xll.ohTrigger(RecalcTrigger,Trigger1M)),NA())</f>
        <v>2.5632681909206756E-2</v>
      </c>
      <c r="K710" s="52">
        <f>IFERROR(_xll.qlIndexFixing(ONIndex1M,I710,TRUE,_xll.ohTrigger(RecalcTrigger,Trigger1M)),NA())</f>
        <v>2.5511261260930951E-2</v>
      </c>
      <c r="L710" s="52">
        <f>IFERROR(_xll.qlIndexFixing(Index3M,H710,TRUE,_xll.ohTrigger(RecalcTrigger,Trigger3M)),NA())</f>
        <v>2.6982629087768387E-2</v>
      </c>
      <c r="M710" s="52">
        <f>IFERROR(_xll.qlIndexFixing(ONIndex3M,I710,TRUE,_xll.ohTrigger(RecalcTrigger,Trigger3M)),NA())</f>
        <v>2.6666888233526365E-2</v>
      </c>
      <c r="N710" s="52">
        <f>IFERROR(_xll.qlIndexFixing(Index6M,$H710,TRUE,_xll.ohTrigger(RecalcTrigger,Trigger6M)),NA())</f>
        <v>2.8082727413714162E-2</v>
      </c>
      <c r="O710" s="52">
        <f>IFERROR(_xll.qlIndexFixing(ONIndex6M,I710,TRUE,_xll.ohTrigger(RecalcTrigger,Trigger6M)),NA())</f>
        <v>2.7423462850082458E-2</v>
      </c>
      <c r="P710" s="52">
        <f>IFERROR(_xll.qlIndexFixing(Index1Y,$H710,TRUE,_xll.ohTrigger(RecalcTrigger,Trigger1Y)),NA())</f>
        <v>3.0074972462732146E-2</v>
      </c>
      <c r="Q710" s="52">
        <f>IFERROR(_xll.qlIndexFixing(ONIndex1Y,I710,TRUE,_xll.ohTrigger(RecalcTrigger,Trigger1Y)),NA())</f>
        <v>2.8874155960840753E-2</v>
      </c>
    </row>
    <row r="711" spans="2:17" x14ac:dyDescent="0.2">
      <c r="B711" s="46" t="s">
        <v>51</v>
      </c>
      <c r="D711" s="49">
        <f>_xll.qlCalendarAdvance(LocalCalendar,$D710,B711,"f",FALSE)</f>
        <v>44341</v>
      </c>
      <c r="E711" s="49">
        <f>_xll.qlInterestRateIndexValueDate(IndexON,D711)</f>
        <v>44341</v>
      </c>
      <c r="F711" s="52">
        <f>IFERROR(_xll.qlIndexFixing(IndexON,D711,TRUE,_xll.ohTrigger(RecalcTrigger,TriggerON)),NA())</f>
        <v>2.3546432979975052E-2</v>
      </c>
      <c r="H711" s="49">
        <f>_xll.qlCalendarAdvance(IborCalendar,$H710,B711,"f",FALSE)</f>
        <v>44341</v>
      </c>
      <c r="I711" s="49">
        <f>_xll.qlInterestRateIndexValueDate(Index1M,$H711)</f>
        <v>44343</v>
      </c>
      <c r="J711" s="52">
        <f>IFERROR(_xll.qlIndexFixing(Index1M,$H711,TRUE,_xll.ohTrigger(RecalcTrigger,Trigger1M)),NA())</f>
        <v>2.5674344022351137E-2</v>
      </c>
      <c r="K711" s="52">
        <f>IFERROR(_xll.qlIndexFixing(ONIndex1M,I711,TRUE,_xll.ohTrigger(RecalcTrigger,Trigger1M)),NA())</f>
        <v>2.5553758354774914E-2</v>
      </c>
      <c r="L711" s="52">
        <f>IFERROR(_xll.qlIndexFixing(Index3M,H711,TRUE,_xll.ohTrigger(RecalcTrigger,Trigger3M)),NA())</f>
        <v>2.7015855321274668E-2</v>
      </c>
      <c r="M711" s="52">
        <f>IFERROR(_xll.qlIndexFixing(ONIndex3M,I711,TRUE,_xll.ohTrigger(RecalcTrigger,Trigger3M)),NA())</f>
        <v>2.6703534489076475E-2</v>
      </c>
      <c r="N711" s="52">
        <f>IFERROR(_xll.qlIndexFixing(Index6M,$H711,TRUE,_xll.ohTrigger(RecalcTrigger,Trigger6M)),NA())</f>
        <v>2.8115913353423956E-2</v>
      </c>
      <c r="O711" s="52">
        <f>IFERROR(_xll.qlIndexFixing(ONIndex6M,I711,TRUE,_xll.ohTrigger(RecalcTrigger,Trigger6M)),NA())</f>
        <v>2.7462663743413884E-2</v>
      </c>
      <c r="P711" s="52">
        <f>IFERROR(_xll.qlIndexFixing(Index1Y,$H711,TRUE,_xll.ohTrigger(RecalcTrigger,Trigger1Y)),NA())</f>
        <v>3.0103227247935172E-2</v>
      </c>
      <c r="Q711" s="52">
        <f>IFERROR(_xll.qlIndexFixing(ONIndex1Y,I711,TRUE,_xll.ohTrigger(RecalcTrigger,Trigger1Y)),NA())</f>
        <v>2.8909542846982106E-2</v>
      </c>
    </row>
    <row r="712" spans="2:17" x14ac:dyDescent="0.2">
      <c r="B712" s="46" t="s">
        <v>51</v>
      </c>
      <c r="D712" s="49">
        <f>_xll.qlCalendarAdvance(LocalCalendar,$D711,B712,"f",FALSE)</f>
        <v>44348</v>
      </c>
      <c r="E712" s="49">
        <f>_xll.qlInterestRateIndexValueDate(IndexON,D712)</f>
        <v>44348</v>
      </c>
      <c r="F712" s="52">
        <f>IFERROR(_xll.qlIndexFixing(IndexON,D712,TRUE,_xll.ohTrigger(RecalcTrigger,TriggerON)),NA())</f>
        <v>2.3624195408391557E-2</v>
      </c>
      <c r="H712" s="49">
        <f>_xll.qlCalendarAdvance(IborCalendar,$H711,B712,"f",FALSE)</f>
        <v>44348</v>
      </c>
      <c r="I712" s="49">
        <f>_xll.qlInterestRateIndexValueDate(Index1M,$H712)</f>
        <v>44350</v>
      </c>
      <c r="J712" s="52">
        <f>IFERROR(_xll.qlIndexFixing(Index1M,$H712,TRUE,_xll.ohTrigger(RecalcTrigger,Trigger1M)),NA())</f>
        <v>2.5719411469764936E-2</v>
      </c>
      <c r="K712" s="52">
        <f>IFERROR(_xll.qlIndexFixing(ONIndex1M,I712,TRUE,_xll.ohTrigger(RecalcTrigger,Trigger1M)),NA())</f>
        <v>2.5595836890230927E-2</v>
      </c>
      <c r="L712" s="52">
        <f>IFERROR(_xll.qlIndexFixing(Index3M,H712,TRUE,_xll.ohTrigger(RecalcTrigger,Trigger3M)),NA())</f>
        <v>2.7048517191075622E-2</v>
      </c>
      <c r="M712" s="52">
        <f>IFERROR(_xll.qlIndexFixing(ONIndex3M,I712,TRUE,_xll.ohTrigger(RecalcTrigger,Trigger3M)),NA())</f>
        <v>2.6739619939224468E-2</v>
      </c>
      <c r="N712" s="52">
        <f>IFERROR(_xll.qlIndexFixing(Index6M,$H712,TRUE,_xll.ohTrigger(RecalcTrigger,Trigger6M)),NA())</f>
        <v>2.8138789876719618E-2</v>
      </c>
      <c r="O712" s="52">
        <f>IFERROR(_xll.qlIndexFixing(ONIndex6M,I712,TRUE,_xll.ohTrigger(RecalcTrigger,Trigger6M)),NA())</f>
        <v>2.7501294827985134E-2</v>
      </c>
      <c r="P712" s="52">
        <f>IFERROR(_xll.qlIndexFixing(Index1Y,$H712,TRUE,_xll.ohTrigger(RecalcTrigger,Trigger1Y)),NA())</f>
        <v>3.0131279641473784E-2</v>
      </c>
      <c r="Q712" s="52">
        <f>IFERROR(_xll.qlIndexFixing(ONIndex1Y,I712,TRUE,_xll.ohTrigger(RecalcTrigger,Trigger1Y)),NA())</f>
        <v>2.8944377374964247E-2</v>
      </c>
    </row>
    <row r="713" spans="2:17" x14ac:dyDescent="0.2">
      <c r="B713" s="46" t="s">
        <v>51</v>
      </c>
      <c r="D713" s="49">
        <f>_xll.qlCalendarAdvance(LocalCalendar,$D712,B713,"f",FALSE)</f>
        <v>44355</v>
      </c>
      <c r="E713" s="49">
        <f>_xll.qlInterestRateIndexValueDate(IndexON,D713)</f>
        <v>44355</v>
      </c>
      <c r="F713" s="52">
        <f>IFERROR(_xll.qlIndexFixing(IndexON,D713,TRUE,_xll.ohTrigger(RecalcTrigger,TriggerON)),NA())</f>
        <v>2.3703846897396019E-2</v>
      </c>
      <c r="H713" s="49">
        <f>_xll.qlCalendarAdvance(IborCalendar,$H712,B713,"f",FALSE)</f>
        <v>44355</v>
      </c>
      <c r="I713" s="49">
        <f>_xll.qlInterestRateIndexValueDate(Index1M,$H713)</f>
        <v>44357</v>
      </c>
      <c r="J713" s="52">
        <f>IFERROR(_xll.qlIndexFixing(Index1M,$H713,TRUE,_xll.ohTrigger(RecalcTrigger,Trigger1M)),NA())</f>
        <v>2.575641023434716E-2</v>
      </c>
      <c r="K713" s="52">
        <f>IFERROR(_xll.qlIndexFixing(ONIndex1M,I713,TRUE,_xll.ohTrigger(RecalcTrigger,Trigger1M)),NA())</f>
        <v>2.5637496866899312E-2</v>
      </c>
      <c r="L713" s="52">
        <f>IFERROR(_xll.qlIndexFixing(Index3M,H713,TRUE,_xll.ohTrigger(RecalcTrigger,Trigger3M)),NA())</f>
        <v>2.7080614683127686E-2</v>
      </c>
      <c r="M713" s="52">
        <f>IFERROR(_xll.qlIndexFixing(ONIndex3M,I713,TRUE,_xll.ohTrigger(RecalcTrigger,Trigger3M)),NA())</f>
        <v>2.6775144583570665E-2</v>
      </c>
      <c r="N713" s="52">
        <f>IFERROR(_xll.qlIndexFixing(Index6M,$H713,TRUE,_xll.ohTrigger(RecalcTrigger,Trigger6M)),NA())</f>
        <v>2.8171285391699677E-2</v>
      </c>
      <c r="O713" s="52">
        <f>IFERROR(_xll.qlIndexFixing(ONIndex6M,I713,TRUE,_xll.ohTrigger(RecalcTrigger,Trigger6M)),NA())</f>
        <v>2.7539356103636337E-2</v>
      </c>
      <c r="P713" s="52">
        <f>IFERROR(_xll.qlIndexFixing(Index1Y,$H713,TRUE,_xll.ohTrigger(RecalcTrigger,Trigger1Y)),NA())</f>
        <v>3.0159139519070795E-2</v>
      </c>
      <c r="Q713" s="52">
        <f>IFERROR(_xll.qlIndexFixing(ONIndex1Y,I713,TRUE,_xll.ohTrigger(RecalcTrigger,Trigger1Y)),NA())</f>
        <v>2.8978659544547369E-2</v>
      </c>
    </row>
    <row r="714" spans="2:17" x14ac:dyDescent="0.2">
      <c r="B714" s="46" t="s">
        <v>51</v>
      </c>
      <c r="D714" s="49">
        <f>_xll.qlCalendarAdvance(LocalCalendar,$D713,B714,"f",FALSE)</f>
        <v>44362</v>
      </c>
      <c r="E714" s="49">
        <f>_xll.qlInterestRateIndexValueDate(IndexON,D714)</f>
        <v>44362</v>
      </c>
      <c r="F714" s="52">
        <f>IFERROR(_xll.qlIndexFixing(IndexON,D714,TRUE,_xll.ohTrigger(RecalcTrigger,TriggerON)),NA())</f>
        <v>2.3785387448267414E-2</v>
      </c>
      <c r="H714" s="49">
        <f>_xll.qlCalendarAdvance(IborCalendar,$H713,B714,"f",FALSE)</f>
        <v>44362</v>
      </c>
      <c r="I714" s="49">
        <f>_xll.qlInterestRateIndexValueDate(Index1M,$H714)</f>
        <v>44364</v>
      </c>
      <c r="J714" s="52">
        <f>IFERROR(_xll.qlIndexFixing(Index1M,$H714,TRUE,_xll.ohTrigger(RecalcTrigger,Trigger1M)),NA())</f>
        <v>2.5796814324033635E-2</v>
      </c>
      <c r="K714" s="52">
        <f>IFERROR(_xll.qlIndexFixing(ONIndex1M,I714,TRUE,_xll.ohTrigger(RecalcTrigger,Trigger1M)),NA())</f>
        <v>2.5678738284700131E-2</v>
      </c>
      <c r="L714" s="52">
        <f>IFERROR(_xll.qlIndexFixing(Index3M,H714,TRUE,_xll.ohTrigger(RecalcTrigger,Trigger3M)),NA())</f>
        <v>2.7112153571627644E-2</v>
      </c>
      <c r="M714" s="52">
        <f>IFERROR(_xll.qlIndexFixing(ONIndex3M,I714,TRUE,_xll.ohTrigger(RecalcTrigger,Trigger3M)),NA())</f>
        <v>2.6810108422115064E-2</v>
      </c>
      <c r="N714" s="52">
        <f>IFERROR(_xll.qlIndexFixing(Index6M,$H714,TRUE,_xll.ohTrigger(RecalcTrigger,Trigger6M)),NA())</f>
        <v>2.8203437248122389E-2</v>
      </c>
      <c r="O714" s="52">
        <f>IFERROR(_xll.qlIndexFixing(ONIndex6M,I714,TRUE,_xll.ohTrigger(RecalcTrigger,Trigger6M)),NA())</f>
        <v>2.7576847570287555E-2</v>
      </c>
      <c r="P714" s="52">
        <f>IFERROR(_xll.qlIndexFixing(Index1Y,$H714,TRUE,_xll.ohTrigger(RecalcTrigger,Trigger1Y)),NA())</f>
        <v>3.0186816757647408E-2</v>
      </c>
      <c r="Q714" s="52">
        <f>IFERROR(_xll.qlIndexFixing(ONIndex1Y,I714,TRUE,_xll.ohTrigger(RecalcTrigger,Trigger1Y)),NA())</f>
        <v>2.9012389355571599E-2</v>
      </c>
    </row>
    <row r="715" spans="2:17" x14ac:dyDescent="0.2">
      <c r="B715" s="46" t="s">
        <v>51</v>
      </c>
      <c r="D715" s="49">
        <f>_xll.qlCalendarAdvance(LocalCalendar,$D714,B715,"f",FALSE)</f>
        <v>44369</v>
      </c>
      <c r="E715" s="49">
        <f>_xll.qlInterestRateIndexValueDate(IndexON,D715)</f>
        <v>44369</v>
      </c>
      <c r="F715" s="52">
        <f>IFERROR(_xll.qlIndexFixing(IndexON,D715,TRUE,_xll.ohTrigger(RecalcTrigger,TriggerON)),NA())</f>
        <v>2.386881706228472E-2</v>
      </c>
      <c r="H715" s="49">
        <f>_xll.qlCalendarAdvance(IborCalendar,$H714,B715,"f",FALSE)</f>
        <v>44369</v>
      </c>
      <c r="I715" s="49">
        <f>_xll.qlInterestRateIndexValueDate(Index1M,$H715)</f>
        <v>44371</v>
      </c>
      <c r="J715" s="52">
        <f>IFERROR(_xll.qlIndexFixing(Index1M,$H715,TRUE,_xll.ohTrigger(RecalcTrigger,Trigger1M)),NA())</f>
        <v>2.583679906348807E-2</v>
      </c>
      <c r="K715" s="52">
        <f>IFERROR(_xll.qlIndexFixing(ONIndex1M,I715,TRUE,_xll.ohTrigger(RecalcTrigger,Trigger1M)),NA())</f>
        <v>2.5719561143633385E-2</v>
      </c>
      <c r="L715" s="52">
        <f>IFERROR(_xll.qlIndexFixing(Index3M,H715,TRUE,_xll.ohTrigger(RecalcTrigger,Trigger3M)),NA())</f>
        <v>2.7143162783339954E-2</v>
      </c>
      <c r="M715" s="52">
        <f>IFERROR(_xll.qlIndexFixing(ONIndex3M,I715,TRUE,_xll.ohTrigger(RecalcTrigger,Trigger3M)),NA())</f>
        <v>2.6844511454537923E-2</v>
      </c>
      <c r="N715" s="52">
        <f>IFERROR(_xll.qlIndexFixing(Index6M,$H715,TRUE,_xll.ohTrigger(RecalcTrigger,Trigger6M)),NA())</f>
        <v>2.8251623430379173E-2</v>
      </c>
      <c r="O715" s="52">
        <f>IFERROR(_xll.qlIndexFixing(ONIndex6M,I715,TRUE,_xll.ohTrigger(RecalcTrigger,Trigger6M)),NA())</f>
        <v>2.7613769227698981E-2</v>
      </c>
      <c r="P715" s="52">
        <f>IFERROR(_xll.qlIndexFixing(Index1Y,$H715,TRUE,_xll.ohTrigger(RecalcTrigger,Trigger1Y)),NA())</f>
        <v>3.0214321235303928E-2</v>
      </c>
      <c r="Q715" s="52">
        <f>IFERROR(_xll.qlIndexFixing(ONIndex1Y,I715,TRUE,_xll.ohTrigger(RecalcTrigger,Trigger1Y)),NA())</f>
        <v>2.9045566807877066E-2</v>
      </c>
    </row>
    <row r="716" spans="2:17" x14ac:dyDescent="0.2">
      <c r="B716" s="46" t="s">
        <v>51</v>
      </c>
      <c r="D716" s="49">
        <f>_xll.qlCalendarAdvance(LocalCalendar,$D715,B716,"f",FALSE)</f>
        <v>44376</v>
      </c>
      <c r="E716" s="49">
        <f>_xll.qlInterestRateIndexValueDate(IndexON,D716)</f>
        <v>44376</v>
      </c>
      <c r="F716" s="52">
        <f>IFERROR(_xll.qlIndexFixing(IndexON,D716,TRUE,_xll.ohTrigger(RecalcTrigger,TriggerON)),NA())</f>
        <v>2.3954135740726912E-2</v>
      </c>
      <c r="H716" s="49">
        <f>_xll.qlCalendarAdvance(IborCalendar,$H715,B716,"f",FALSE)</f>
        <v>44376</v>
      </c>
      <c r="I716" s="49">
        <f>_xll.qlInterestRateIndexValueDate(Index1M,$H716)</f>
        <v>44378</v>
      </c>
      <c r="J716" s="52">
        <f>IFERROR(_xll.qlIndexFixing(Index1M,$H716,TRUE,_xll.ohTrigger(RecalcTrigger,Trigger1M)),NA())</f>
        <v>2.5876364448246536E-2</v>
      </c>
      <c r="K716" s="52">
        <f>IFERROR(_xll.qlIndexFixing(ONIndex1M,I716,TRUE,_xll.ohTrigger(RecalcTrigger,Trigger1M)),NA())</f>
        <v>2.5759965443379329E-2</v>
      </c>
      <c r="L716" s="52">
        <f>IFERROR(_xll.qlIndexFixing(Index3M,H716,TRUE,_xll.ohTrigger(RecalcTrigger,Trigger3M)),NA())</f>
        <v>2.7173677034245142E-2</v>
      </c>
      <c r="M716" s="52">
        <f>IFERROR(_xll.qlIndexFixing(ONIndex3M,I716,TRUE,_xll.ohTrigger(RecalcTrigger,Trigger3M)),NA())</f>
        <v>2.687835368083924E-2</v>
      </c>
      <c r="N716" s="52">
        <f>IFERROR(_xll.qlIndexFixing(Index6M,$H716,TRUE,_xll.ohTrigger(RecalcTrigger,Trigger6M)),NA())</f>
        <v>2.8279828333112666E-2</v>
      </c>
      <c r="O716" s="52">
        <f>IFERROR(_xll.qlIndexFixing(ONIndex6M,I716,TRUE,_xll.ohTrigger(RecalcTrigger,Trigger6M)),NA())</f>
        <v>2.7650121075550871E-2</v>
      </c>
      <c r="P716" s="52">
        <f>IFERROR(_xll.qlIndexFixing(Index1Y,$H716,TRUE,_xll.ohTrigger(RecalcTrigger,Trigger1Y)),NA())</f>
        <v>3.0241662831303358E-2</v>
      </c>
      <c r="Q716" s="52">
        <f>IFERROR(_xll.qlIndexFixing(ONIndex1Y,I716,TRUE,_xll.ohTrigger(RecalcTrigger,Trigger1Y)),NA())</f>
        <v>2.9078191901303896E-2</v>
      </c>
    </row>
    <row r="717" spans="2:17" x14ac:dyDescent="0.2">
      <c r="B717" s="46" t="s">
        <v>51</v>
      </c>
      <c r="D717" s="49">
        <f>_xll.qlCalendarAdvance(LocalCalendar,$D716,B717,"f",FALSE)</f>
        <v>44383</v>
      </c>
      <c r="E717" s="49">
        <f>_xll.qlInterestRateIndexValueDate(IndexON,D717)</f>
        <v>44383</v>
      </c>
      <c r="F717" s="52">
        <f>IFERROR(_xll.qlIndexFixing(IndexON,D717,TRUE,_xll.ohTrigger(RecalcTrigger,TriggerON)),NA())</f>
        <v>2.4041343485112776E-2</v>
      </c>
      <c r="H717" s="49">
        <f>_xll.qlCalendarAdvance(IborCalendar,$H716,B717,"f",FALSE)</f>
        <v>44383</v>
      </c>
      <c r="I717" s="49">
        <f>_xll.qlInterestRateIndexValueDate(Index1M,$H717)</f>
        <v>44385</v>
      </c>
      <c r="J717" s="52">
        <f>IFERROR(_xll.qlIndexFixing(Index1M,$H717,TRUE,_xll.ohTrigger(RecalcTrigger,Trigger1M)),NA())</f>
        <v>2.5915510473897563E-2</v>
      </c>
      <c r="K717" s="52">
        <f>IFERROR(_xll.qlIndexFixing(ONIndex1M,I717,TRUE,_xll.ohTrigger(RecalcTrigger,Trigger1M)),NA())</f>
        <v>2.5799951183858028E-2</v>
      </c>
      <c r="L717" s="52">
        <f>IFERROR(_xll.qlIndexFixing(Index3M,H717,TRUE,_xll.ohTrigger(RecalcTrigger,Trigger3M)),NA())</f>
        <v>2.7203731041594018E-2</v>
      </c>
      <c r="M717" s="52">
        <f>IFERROR(_xll.qlIndexFixing(ONIndex3M,I717,TRUE,_xll.ohTrigger(RecalcTrigger,Trigger3M)),NA())</f>
        <v>2.6911635100779208E-2</v>
      </c>
      <c r="N717" s="52">
        <f>IFERROR(_xll.qlIndexFixing(Index6M,$H717,TRUE,_xll.ohTrigger(RecalcTrigger,Trigger6M)),NA())</f>
        <v>2.8307766951073003E-2</v>
      </c>
      <c r="O717" s="52">
        <f>IFERROR(_xll.qlIndexFixing(ONIndex6M,I717,TRUE,_xll.ohTrigger(RecalcTrigger,Trigger6M)),NA())</f>
        <v>2.768590311392316E-2</v>
      </c>
      <c r="P717" s="52">
        <f>IFERROR(_xll.qlIndexFixing(Index1Y,$H717,TRUE,_xll.ohTrigger(RecalcTrigger,Trigger1Y)),NA())</f>
        <v>3.0268851426054292E-2</v>
      </c>
      <c r="Q717" s="52">
        <f>IFERROR(_xll.qlIndexFixing(ONIndex1Y,I717,TRUE,_xll.ohTrigger(RecalcTrigger,Trigger1Y)),NA())</f>
        <v>2.9110264635772154E-2</v>
      </c>
    </row>
    <row r="718" spans="2:17" x14ac:dyDescent="0.2">
      <c r="B718" s="46" t="s">
        <v>51</v>
      </c>
      <c r="D718" s="49">
        <f>_xll.qlCalendarAdvance(LocalCalendar,$D717,B718,"f",FALSE)</f>
        <v>44390</v>
      </c>
      <c r="E718" s="49">
        <f>_xll.qlInterestRateIndexValueDate(IndexON,D718)</f>
        <v>44390</v>
      </c>
      <c r="F718" s="52">
        <f>IFERROR(_xll.qlIndexFixing(IndexON,D718,TRUE,_xll.ohTrigger(RecalcTrigger,TriggerON)),NA())</f>
        <v>2.4130440296561417E-2</v>
      </c>
      <c r="H718" s="49">
        <f>_xll.qlCalendarAdvance(IborCalendar,$H717,B718,"f",FALSE)</f>
        <v>44390</v>
      </c>
      <c r="I718" s="49">
        <f>_xll.qlInterestRateIndexValueDate(Index1M,$H718)</f>
        <v>44392</v>
      </c>
      <c r="J718" s="52">
        <f>IFERROR(_xll.qlIndexFixing(Index1M,$H718,TRUE,_xll.ohTrigger(RecalcTrigger,Trigger1M)),NA())</f>
        <v>2.5954237136067149E-2</v>
      </c>
      <c r="K718" s="52">
        <f>IFERROR(_xll.qlIndexFixing(ONIndex1M,I718,TRUE,_xll.ohTrigger(RecalcTrigger,Trigger1M)),NA())</f>
        <v>2.5839518364909608E-2</v>
      </c>
      <c r="L718" s="52">
        <f>IFERROR(_xll.qlIndexFixing(Index3M,H718,TRUE,_xll.ohTrigger(RecalcTrigger,Trigger3M)),NA())</f>
        <v>2.7233359523867719E-2</v>
      </c>
      <c r="M718" s="52">
        <f>IFERROR(_xll.qlIndexFixing(ONIndex3M,I718,TRUE,_xll.ohTrigger(RecalcTrigger,Trigger3M)),NA())</f>
        <v>2.6944355714118018E-2</v>
      </c>
      <c r="N718" s="52">
        <f>IFERROR(_xll.qlIndexFixing(Index6M,$H718,TRUE,_xll.ohTrigger(RecalcTrigger,Trigger6M)),NA())</f>
        <v>2.8341939622576189E-2</v>
      </c>
      <c r="O718" s="52">
        <f>IFERROR(_xll.qlIndexFixing(ONIndex6M,I718,TRUE,_xll.ohTrigger(RecalcTrigger,Trigger6M)),NA())</f>
        <v>2.7721115342496105E-2</v>
      </c>
      <c r="P718" s="52">
        <f>IFERROR(_xll.qlIndexFixing(Index1Y,$H718,TRUE,_xll.ohTrigger(RecalcTrigger,Trigger1Y)),NA())</f>
        <v>3.0295896901096266E-2</v>
      </c>
      <c r="Q718" s="52">
        <f>IFERROR(_xll.qlIndexFixing(ONIndex1Y,I718,TRUE,_xll.ohTrigger(RecalcTrigger,Trigger1Y)),NA())</f>
        <v>2.9141785010962096E-2</v>
      </c>
    </row>
    <row r="719" spans="2:17" x14ac:dyDescent="0.2">
      <c r="B719" s="46" t="s">
        <v>51</v>
      </c>
      <c r="D719" s="49">
        <f>_xll.qlCalendarAdvance(LocalCalendar,$D718,B719,"f",FALSE)</f>
        <v>44397</v>
      </c>
      <c r="E719" s="49">
        <f>_xll.qlInterestRateIndexValueDate(IndexON,D719)</f>
        <v>44397</v>
      </c>
      <c r="F719" s="52">
        <f>IFERROR(_xll.qlIndexFixing(IndexON,D719,TRUE,_xll.ohTrigger(RecalcTrigger,TriggerON)),NA())</f>
        <v>2.4221426176671557E-2</v>
      </c>
      <c r="H719" s="49">
        <f>_xll.qlCalendarAdvance(IborCalendar,$H718,B719,"f",FALSE)</f>
        <v>44397</v>
      </c>
      <c r="I719" s="49">
        <f>_xll.qlInterestRateIndexValueDate(Index1M,$H719)</f>
        <v>44399</v>
      </c>
      <c r="J719" s="52">
        <f>IFERROR(_xll.qlIndexFixing(Index1M,$H719,TRUE,_xll.ohTrigger(RecalcTrigger,Trigger1M)),NA())</f>
        <v>2.5992544430436249E-2</v>
      </c>
      <c r="K719" s="52">
        <f>IFERROR(_xll.qlIndexFixing(ONIndex1M,I719,TRUE,_xll.ohTrigger(RecalcTrigger,Trigger1M)),NA())</f>
        <v>2.5878666986534071E-2</v>
      </c>
      <c r="L719" s="52">
        <f>IFERROR(_xll.qlIndexFixing(Index3M,H719,TRUE,_xll.ohTrigger(RecalcTrigger,Trigger3M)),NA())</f>
        <v>2.7262597200736857E-2</v>
      </c>
      <c r="M719" s="52">
        <f>IFERROR(_xll.qlIndexFixing(ONIndex3M,I719,TRUE,_xll.ohTrigger(RecalcTrigger,Trigger3M)),NA())</f>
        <v>2.6976515520935607E-2</v>
      </c>
      <c r="N719" s="52">
        <f>IFERROR(_xll.qlIndexFixing(Index6M,$H719,TRUE,_xll.ohTrigger(RecalcTrigger,Trigger6M)),NA())</f>
        <v>2.8369375966900034E-2</v>
      </c>
      <c r="O719" s="52">
        <f>IFERROR(_xll.qlIndexFixing(ONIndex6M,I719,TRUE,_xll.ohTrigger(RecalcTrigger,Trigger6M)),NA())</f>
        <v>2.7755757761029898E-2</v>
      </c>
      <c r="P719" s="52">
        <f>IFERROR(_xll.qlIndexFixing(Index1Y,$H719,TRUE,_xll.ohTrigger(RecalcTrigger,Trigger1Y)),NA())</f>
        <v>3.0322809139084854E-2</v>
      </c>
      <c r="Q719" s="52">
        <f>IFERROR(_xll.qlIndexFixing(ONIndex1Y,I719,TRUE,_xll.ohTrigger(RecalcTrigger,Trigger1Y)),NA())</f>
        <v>2.9172753026953657E-2</v>
      </c>
    </row>
    <row r="720" spans="2:17" x14ac:dyDescent="0.2">
      <c r="B720" s="46" t="s">
        <v>51</v>
      </c>
      <c r="D720" s="49">
        <f>_xll.qlCalendarAdvance(LocalCalendar,$D719,B720,"f",FALSE)</f>
        <v>44404</v>
      </c>
      <c r="E720" s="49">
        <f>_xll.qlInterestRateIndexValueDate(IndexON,D720)</f>
        <v>44404</v>
      </c>
      <c r="F720" s="52">
        <f>IFERROR(_xll.qlIndexFixing(IndexON,D720,TRUE,_xll.ohTrigger(RecalcTrigger,TriggerON)),NA())</f>
        <v>2.4314301126722171E-2</v>
      </c>
      <c r="H720" s="49">
        <f>_xll.qlCalendarAdvance(IborCalendar,$H719,B720,"f",FALSE)</f>
        <v>44404</v>
      </c>
      <c r="I720" s="49">
        <f>_xll.qlInterestRateIndexValueDate(Index1M,$H720)</f>
        <v>44406</v>
      </c>
      <c r="J720" s="52">
        <f>IFERROR(_xll.qlIndexFixing(Index1M,$H720,TRUE,_xll.ohTrigger(RecalcTrigger,Trigger1M)),NA())</f>
        <v>2.6034039976956729E-2</v>
      </c>
      <c r="K720" s="52">
        <f>IFERROR(_xll.qlIndexFixing(ONIndex1M,I720,TRUE,_xll.ohTrigger(RecalcTrigger,Trigger1M)),NA())</f>
        <v>2.5917397048411672E-2</v>
      </c>
      <c r="L720" s="52">
        <f>IFERROR(_xll.qlIndexFixing(Index3M,H720,TRUE,_xll.ohTrigger(RecalcTrigger,Trigger3M)),NA())</f>
        <v>2.7291478793025917E-2</v>
      </c>
      <c r="M720" s="52">
        <f>IFERROR(_xll.qlIndexFixing(ONIndex3M,I720,TRUE,_xll.ohTrigger(RecalcTrigger,Trigger3M)),NA())</f>
        <v>2.7008114520832294E-2</v>
      </c>
      <c r="N720" s="52">
        <f>IFERROR(_xll.qlIndexFixing(Index6M,$H720,TRUE,_xll.ohTrigger(RecalcTrigger,Trigger6M)),NA())</f>
        <v>2.8399820887554657E-2</v>
      </c>
      <c r="O720" s="52">
        <f>IFERROR(_xll.qlIndexFixing(ONIndex6M,I720,TRUE,_xll.ohTrigger(RecalcTrigger,Trigger6M)),NA())</f>
        <v>2.7789830369524537E-2</v>
      </c>
      <c r="P720" s="52">
        <f>IFERROR(_xll.qlIndexFixing(Index1Y,$H720,TRUE,_xll.ohTrigger(RecalcTrigger,Trigger1Y)),NA())</f>
        <v>3.0349598023778079E-2</v>
      </c>
      <c r="Q720" s="52">
        <f>IFERROR(_xll.qlIndexFixing(ONIndex1Y,I720,TRUE,_xll.ohTrigger(RecalcTrigger,Trigger1Y)),NA())</f>
        <v>2.9203168683427094E-2</v>
      </c>
    </row>
    <row r="721" spans="2:17" x14ac:dyDescent="0.2">
      <c r="B721" s="46" t="s">
        <v>51</v>
      </c>
      <c r="D721" s="49">
        <f>_xll.qlCalendarAdvance(LocalCalendar,$D720,B721,"f",FALSE)</f>
        <v>44411</v>
      </c>
      <c r="E721" s="49">
        <f>_xll.qlInterestRateIndexValueDate(IndexON,D721)</f>
        <v>44411</v>
      </c>
      <c r="F721" s="52">
        <f>IFERROR(_xll.qlIndexFixing(IndexON,D721,TRUE,_xll.ohTrigger(RecalcTrigger,TriggerON)),NA())</f>
        <v>2.4409065148391917E-2</v>
      </c>
      <c r="H721" s="49">
        <f>_xll.qlCalendarAdvance(IborCalendar,$H720,B721,"f",FALSE)</f>
        <v>44411</v>
      </c>
      <c r="I721" s="49">
        <f>_xll.qlInterestRateIndexValueDate(Index1M,$H721)</f>
        <v>44413</v>
      </c>
      <c r="J721" s="52">
        <f>IFERROR(_xll.qlIndexFixing(Index1M,$H721,TRUE,_xll.ohTrigger(RecalcTrigger,Trigger1M)),NA())</f>
        <v>2.6071481273509566E-2</v>
      </c>
      <c r="K721" s="52">
        <f>IFERROR(_xll.qlIndexFixing(ONIndex1M,I721,TRUE,_xll.ohTrigger(RecalcTrigger,Trigger1M)),NA())</f>
        <v>2.5955708550542411E-2</v>
      </c>
      <c r="L721" s="52">
        <f>IFERROR(_xll.qlIndexFixing(Index3M,H721,TRUE,_xll.ohTrigger(RecalcTrigger,Trigger3M)),NA())</f>
        <v>2.7320039022682818E-2</v>
      </c>
      <c r="M721" s="52">
        <f>IFERROR(_xll.qlIndexFixing(ONIndex3M,I721,TRUE,_xll.ohTrigger(RecalcTrigger,Trigger3M)),NA())</f>
        <v>2.7039152713808079E-2</v>
      </c>
      <c r="N721" s="52">
        <f>IFERROR(_xll.qlIndexFixing(Index6M,$H721,TRUE,_xll.ohTrigger(RecalcTrigger,Trigger6M)),NA())</f>
        <v>2.843004966435507E-2</v>
      </c>
      <c r="O721" s="52">
        <f>IFERROR(_xll.qlIndexFixing(ONIndex6M,I721,TRUE,_xll.ohTrigger(RecalcTrigger,Trigger6M)),NA())</f>
        <v>2.7823333167820152E-2</v>
      </c>
      <c r="P721" s="52">
        <f>IFERROR(_xll.qlIndexFixing(Index1Y,$H721,TRUE,_xll.ohTrigger(RecalcTrigger,Trigger1Y)),NA())</f>
        <v>3.0376273440024391E-2</v>
      </c>
      <c r="Q721" s="52">
        <f>IFERROR(_xll.qlIndexFixing(ONIndex1Y,I721,TRUE,_xll.ohTrigger(RecalcTrigger,Trigger1Y)),NA())</f>
        <v>2.9233031980302471E-2</v>
      </c>
    </row>
    <row r="722" spans="2:17" x14ac:dyDescent="0.2">
      <c r="B722" s="46" t="s">
        <v>51</v>
      </c>
      <c r="D722" s="49">
        <f>_xll.qlCalendarAdvance(LocalCalendar,$D721,B722,"f",FALSE)</f>
        <v>44418</v>
      </c>
      <c r="E722" s="49">
        <f>_xll.qlInterestRateIndexValueDate(IndexON,D722)</f>
        <v>44418</v>
      </c>
      <c r="F722" s="52">
        <f>IFERROR(_xll.qlIndexFixing(IndexON,D722,TRUE,_xll.ohTrigger(RecalcTrigger,TriggerON)),NA())</f>
        <v>2.4505718242879837E-2</v>
      </c>
      <c r="H722" s="49">
        <f>_xll.qlCalendarAdvance(IborCalendar,$H721,B722,"f",FALSE)</f>
        <v>44418</v>
      </c>
      <c r="I722" s="49">
        <f>_xll.qlInterestRateIndexValueDate(Index1M,$H722)</f>
        <v>44420</v>
      </c>
      <c r="J722" s="52">
        <f>IFERROR(_xll.qlIndexFixing(Index1M,$H722,TRUE,_xll.ohTrigger(RecalcTrigger,Trigger1M)),NA())</f>
        <v>2.6104950552346684E-2</v>
      </c>
      <c r="K722" s="52">
        <f>IFERROR(_xll.qlIndexFixing(ONIndex1M,I722,TRUE,_xll.ohTrigger(RecalcTrigger,Trigger1M)),NA())</f>
        <v>2.599360149268648E-2</v>
      </c>
      <c r="L722" s="52">
        <f>IFERROR(_xll.qlIndexFixing(Index3M,H722,TRUE,_xll.ohTrigger(RecalcTrigger,Trigger3M)),NA())</f>
        <v>2.7348312612744181E-2</v>
      </c>
      <c r="M722" s="52">
        <f>IFERROR(_xll.qlIndexFixing(ONIndex3M,I722,TRUE,_xll.ohTrigger(RecalcTrigger,Trigger3M)),NA())</f>
        <v>2.706963009970309E-2</v>
      </c>
      <c r="N722" s="52">
        <f>IFERROR(_xll.qlIndexFixing(Index6M,$H722,TRUE,_xll.ohTrigger(RecalcTrigger,Trigger6M)),NA())</f>
        <v>2.8460079984502645E-2</v>
      </c>
      <c r="O722" s="52">
        <f>IFERROR(_xll.qlIndexFixing(ONIndex6M,I722,TRUE,_xll.ohTrigger(RecalcTrigger,Trigger6M)),NA())</f>
        <v>2.7856266155596998E-2</v>
      </c>
      <c r="P722" s="52">
        <f>IFERROR(_xll.qlIndexFixing(Index1Y,$H722,TRUE,_xll.ohTrigger(RecalcTrigger,Trigger1Y)),NA())</f>
        <v>3.0402845273751703E-2</v>
      </c>
      <c r="Q722" s="52">
        <f>IFERROR(_xll.qlIndexFixing(ONIndex1Y,I722,TRUE,_xll.ohTrigger(RecalcTrigger,Trigger1Y)),NA())</f>
        <v>2.9262342917499851E-2</v>
      </c>
    </row>
    <row r="723" spans="2:17" x14ac:dyDescent="0.2">
      <c r="B723" s="46" t="s">
        <v>51</v>
      </c>
      <c r="D723" s="49">
        <f>_xll.qlCalendarAdvance(LocalCalendar,$D722,B723,"f",FALSE)</f>
        <v>44425</v>
      </c>
      <c r="E723" s="49">
        <f>_xll.qlInterestRateIndexValueDate(IndexON,D723)</f>
        <v>44425</v>
      </c>
      <c r="F723" s="52">
        <f>IFERROR(_xll.qlIndexFixing(IndexON,D723,TRUE,_xll.ohTrigger(RecalcTrigger,TriggerON)),NA())</f>
        <v>2.4604260411944523E-2</v>
      </c>
      <c r="H723" s="49">
        <f>_xll.qlCalendarAdvance(IborCalendar,$H722,B723,"f",FALSE)</f>
        <v>44425</v>
      </c>
      <c r="I723" s="49">
        <f>_xll.qlInterestRateIndexValueDate(Index1M,$H723)</f>
        <v>44427</v>
      </c>
      <c r="J723" s="52">
        <f>IFERROR(_xll.qlIndexFixing(Index1M,$H723,TRUE,_xll.ohTrigger(RecalcTrigger,Trigger1M)),NA())</f>
        <v>2.6141597923869109E-2</v>
      </c>
      <c r="K723" s="52">
        <f>IFERROR(_xll.qlIndexFixing(ONIndex1M,I723,TRUE,_xll.ohTrigger(RecalcTrigger,Trigger1M)),NA())</f>
        <v>2.6031075874684007E-2</v>
      </c>
      <c r="L723" s="52">
        <f>IFERROR(_xll.qlIndexFixing(Index3M,H723,TRUE,_xll.ohTrigger(RecalcTrigger,Trigger3M)),NA())</f>
        <v>2.7376334287312731E-2</v>
      </c>
      <c r="M723" s="52">
        <f>IFERROR(_xll.qlIndexFixing(ONIndex3M,I723,TRUE,_xll.ohTrigger(RecalcTrigger,Trigger3M)),NA())</f>
        <v>2.7099546678357456E-2</v>
      </c>
      <c r="N723" s="52">
        <f>IFERROR(_xll.qlIndexFixing(Index6M,$H723,TRUE,_xll.ohTrigger(RecalcTrigger,Trigger6M)),NA())</f>
        <v>2.849313738852894E-2</v>
      </c>
      <c r="O723" s="52">
        <f>IFERROR(_xll.qlIndexFixing(ONIndex6M,I723,TRUE,_xll.ohTrigger(RecalcTrigger,Trigger6M)),NA())</f>
        <v>2.7888629332775139E-2</v>
      </c>
      <c r="P723" s="52">
        <f>IFERROR(_xll.qlIndexFixing(Index1Y,$H723,TRUE,_xll.ohTrigger(RecalcTrigger,Trigger1Y)),NA())</f>
        <v>3.0429323411954909E-2</v>
      </c>
      <c r="Q723" s="52">
        <f>IFERROR(_xll.qlIndexFixing(ONIndex1Y,I723,TRUE,_xll.ohTrigger(RecalcTrigger,Trigger1Y)),NA())</f>
        <v>2.9291101494859362E-2</v>
      </c>
    </row>
    <row r="724" spans="2:17" x14ac:dyDescent="0.2">
      <c r="B724" s="46" t="s">
        <v>51</v>
      </c>
      <c r="D724" s="49">
        <f>_xll.qlCalendarAdvance(LocalCalendar,$D723,B724,"f",FALSE)</f>
        <v>44432</v>
      </c>
      <c r="E724" s="49">
        <f>_xll.qlInterestRateIndexValueDate(IndexON,D724)</f>
        <v>44432</v>
      </c>
      <c r="F724" s="52">
        <f>IFERROR(_xll.qlIndexFixing(IndexON,D724,TRUE,_xll.ohTrigger(RecalcTrigger,TriggerON)),NA())</f>
        <v>2.4704691657024824E-2</v>
      </c>
      <c r="H724" s="49">
        <f>_xll.qlCalendarAdvance(IborCalendar,$H723,B724,"f",FALSE)</f>
        <v>44432</v>
      </c>
      <c r="I724" s="49">
        <f>_xll.qlInterestRateIndexValueDate(Index1M,$H724)</f>
        <v>44434</v>
      </c>
      <c r="J724" s="52">
        <f>IFERROR(_xll.qlIndexFixing(Index1M,$H724,TRUE,_xll.ohTrigger(RecalcTrigger,Trigger1M)),NA())</f>
        <v>2.6177879058543185E-2</v>
      </c>
      <c r="K724" s="52">
        <f>IFERROR(_xll.qlIndexFixing(ONIndex1M,I724,TRUE,_xll.ohTrigger(RecalcTrigger,Trigger1M)),NA())</f>
        <v>2.6068131696614927E-2</v>
      </c>
      <c r="L724" s="52">
        <f>IFERROR(_xll.qlIndexFixing(Index3M,H724,TRUE,_xll.ohTrigger(RecalcTrigger,Trigger3M)),NA())</f>
        <v>2.7404138771533835E-2</v>
      </c>
      <c r="M724" s="52">
        <f>IFERROR(_xll.qlIndexFixing(ONIndex3M,I724,TRUE,_xll.ohTrigger(RecalcTrigger,Trigger3M)),NA())</f>
        <v>2.7128902449611303E-2</v>
      </c>
      <c r="N724" s="52">
        <f>IFERROR(_xll.qlIndexFixing(Index6M,$H724,TRUE,_xll.ohTrigger(RecalcTrigger,Trigger6M)),NA())</f>
        <v>2.8519616009353814E-2</v>
      </c>
      <c r="O724" s="52">
        <f>IFERROR(_xll.qlIndexFixing(ONIndex6M,I724,TRUE,_xll.ohTrigger(RecalcTrigger,Trigger6M)),NA())</f>
        <v>2.7920422699354575E-2</v>
      </c>
      <c r="P724" s="52">
        <f>IFERROR(_xll.qlIndexFixing(Index1Y,$H724,TRUE,_xll.ohTrigger(RecalcTrigger,Trigger1Y)),NA())</f>
        <v>3.0455717742688442E-2</v>
      </c>
      <c r="Q724" s="52">
        <f>IFERROR(_xll.qlIndexFixing(ONIndex1Y,I724,TRUE,_xll.ohTrigger(RecalcTrigger,Trigger1Y)),NA())</f>
        <v>2.9319307712141196E-2</v>
      </c>
    </row>
    <row r="725" spans="2:17" x14ac:dyDescent="0.2">
      <c r="B725" s="46" t="s">
        <v>51</v>
      </c>
      <c r="D725" s="49">
        <f>_xll.qlCalendarAdvance(LocalCalendar,$D724,B725,"f",FALSE)</f>
        <v>44439</v>
      </c>
      <c r="E725" s="49">
        <f>_xll.qlInterestRateIndexValueDate(IndexON,D725)</f>
        <v>44439</v>
      </c>
      <c r="F725" s="52">
        <f>IFERROR(_xll.qlIndexFixing(IndexON,D725,TRUE,_xll.ohTrigger(RecalcTrigger,TriggerON)),NA())</f>
        <v>2.4807011979799398E-2</v>
      </c>
      <c r="H725" s="49">
        <f>_xll.qlCalendarAdvance(IborCalendar,$H724,B725,"f",FALSE)</f>
        <v>44439</v>
      </c>
      <c r="I725" s="49">
        <f>_xll.qlInterestRateIndexValueDate(Index1M,$H725)</f>
        <v>44441</v>
      </c>
      <c r="J725" s="52">
        <f>IFERROR(_xll.qlIndexFixing(Index1M,$H725,TRUE,_xll.ohTrigger(RecalcTrigger,Trigger1M)),NA())</f>
        <v>2.6213831159164758E-2</v>
      </c>
      <c r="K725" s="52">
        <f>IFERROR(_xll.qlIndexFixing(ONIndex1M,I725,TRUE,_xll.ohTrigger(RecalcTrigger,Trigger1M)),NA())</f>
        <v>2.6104768958159497E-2</v>
      </c>
      <c r="L725" s="52">
        <f>IFERROR(_xll.qlIndexFixing(Index3M,H725,TRUE,_xll.ohTrigger(RecalcTrigger,Trigger3M)),NA())</f>
        <v>2.7428769039619449E-2</v>
      </c>
      <c r="M725" s="52">
        <f>IFERROR(_xll.qlIndexFixing(ONIndex3M,I725,TRUE,_xll.ohTrigger(RecalcTrigger,Trigger3M)),NA())</f>
        <v>2.715769741330476E-2</v>
      </c>
      <c r="N725" s="52">
        <f>IFERROR(_xll.qlIndexFixing(Index6M,$H725,TRUE,_xll.ohTrigger(RecalcTrigger,Trigger6M)),NA())</f>
        <v>2.8533168441184895E-2</v>
      </c>
      <c r="O725" s="52">
        <f>IFERROR(_xll.qlIndexFixing(ONIndex6M,I725,TRUE,_xll.ohTrigger(RecalcTrigger,Trigger6M)),NA())</f>
        <v>2.7951646254935625E-2</v>
      </c>
      <c r="P725" s="52">
        <f>IFERROR(_xll.qlIndexFixing(Index1Y,$H725,TRUE,_xll.ohTrigger(RecalcTrigger,Trigger1Y)),NA())</f>
        <v>3.0482038155055968E-2</v>
      </c>
      <c r="Q725" s="52">
        <f>IFERROR(_xll.qlIndexFixing(ONIndex1Y,I725,TRUE,_xll.ohTrigger(RecalcTrigger,Trigger1Y)),NA())</f>
        <v>2.9346961569345353E-2</v>
      </c>
    </row>
    <row r="726" spans="2:17" x14ac:dyDescent="0.2">
      <c r="B726" s="46" t="s">
        <v>51</v>
      </c>
      <c r="D726" s="49">
        <f>_xll.qlCalendarAdvance(LocalCalendar,$D725,B726,"f",FALSE)</f>
        <v>44446</v>
      </c>
      <c r="E726" s="49">
        <f>_xll.qlInterestRateIndexValueDate(IndexON,D726)</f>
        <v>44446</v>
      </c>
      <c r="F726" s="52">
        <f>IFERROR(_xll.qlIndexFixing(IndexON,D726,TRUE,_xll.ohTrigger(RecalcTrigger,TriggerON)),NA())</f>
        <v>2.4911221381707094E-2</v>
      </c>
      <c r="H726" s="49">
        <f>_xll.qlCalendarAdvance(IborCalendar,$H725,B726,"f",FALSE)</f>
        <v>44446</v>
      </c>
      <c r="I726" s="49">
        <f>_xll.qlInterestRateIndexValueDate(Index1M,$H726)</f>
        <v>44448</v>
      </c>
      <c r="J726" s="52">
        <f>IFERROR(_xll.qlIndexFixing(Index1M,$H726,TRUE,_xll.ohTrigger(RecalcTrigger,Trigger1M)),NA())</f>
        <v>2.6252971063428603E-2</v>
      </c>
      <c r="K726" s="52">
        <f>IFERROR(_xll.qlIndexFixing(ONIndex1M,I726,TRUE,_xll.ohTrigger(RecalcTrigger,Trigger1M)),NA())</f>
        <v>2.614098765923778E-2</v>
      </c>
      <c r="L726" s="52">
        <f>IFERROR(_xll.qlIndexFixing(Index3M,H726,TRUE,_xll.ohTrigger(RecalcTrigger,Trigger3M)),NA())</f>
        <v>2.7456249047472864E-2</v>
      </c>
      <c r="M726" s="52">
        <f>IFERROR(_xll.qlIndexFixing(ONIndex3M,I726,TRUE,_xll.ohTrigger(RecalcTrigger,Trigger3M)),NA())</f>
        <v>2.7185931569357891E-2</v>
      </c>
      <c r="N726" s="52">
        <f>IFERROR(_xll.qlIndexFixing(Index6M,$H726,TRUE,_xll.ohTrigger(RecalcTrigger,Trigger6M)),NA())</f>
        <v>2.8562608743910509E-2</v>
      </c>
      <c r="O726" s="52">
        <f>IFERROR(_xll.qlIndexFixing(ONIndex6M,I726,TRUE,_xll.ohTrigger(RecalcTrigger,Trigger6M)),NA())</f>
        <v>2.7982299999438354E-2</v>
      </c>
      <c r="P726" s="52">
        <f>IFERROR(_xll.qlIndexFixing(Index1Y,$H726,TRUE,_xll.ohTrigger(RecalcTrigger,Trigger1Y)),NA())</f>
        <v>3.0508294539204492E-2</v>
      </c>
      <c r="Q726" s="52">
        <f>IFERROR(_xll.qlIndexFixing(ONIndex1Y,I726,TRUE,_xll.ohTrigger(RecalcTrigger,Trigger1Y)),NA())</f>
        <v>2.9374063066311962E-2</v>
      </c>
    </row>
    <row r="727" spans="2:17" x14ac:dyDescent="0.2">
      <c r="B727" s="46" t="s">
        <v>51</v>
      </c>
      <c r="D727" s="49">
        <f>_xll.qlCalendarAdvance(LocalCalendar,$D726,B727,"f",FALSE)</f>
        <v>44453</v>
      </c>
      <c r="E727" s="49">
        <f>_xll.qlInterestRateIndexValueDate(IndexON,D727)</f>
        <v>44453</v>
      </c>
      <c r="F727" s="52">
        <f>IFERROR(_xll.qlIndexFixing(IndexON,D727,TRUE,_xll.ohTrigger(RecalcTrigger,TriggerON)),NA())</f>
        <v>2.501637568329329E-2</v>
      </c>
      <c r="H727" s="49">
        <f>_xll.qlCalendarAdvance(IborCalendar,$H726,B727,"f",FALSE)</f>
        <v>44453</v>
      </c>
      <c r="I727" s="49">
        <f>_xll.qlInterestRateIndexValueDate(Index1M,$H727)</f>
        <v>44455</v>
      </c>
      <c r="J727" s="52">
        <f>IFERROR(_xll.qlIndexFixing(Index1M,$H727,TRUE,_xll.ohTrigger(RecalcTrigger,Trigger1M)),NA())</f>
        <v>2.6284893166932943E-2</v>
      </c>
      <c r="K727" s="52">
        <f>IFERROR(_xll.qlIndexFixing(ONIndex1M,I727,TRUE,_xll.ohTrigger(RecalcTrigger,Trigger1M)),NA())</f>
        <v>2.6176861106810279E-2</v>
      </c>
      <c r="L727" s="52">
        <f>IFERROR(_xll.qlIndexFixing(Index3M,H727,TRUE,_xll.ohTrigger(RecalcTrigger,Trigger3M)),NA())</f>
        <v>2.7483612313585613E-2</v>
      </c>
      <c r="M727" s="52">
        <f>IFERROR(_xll.qlIndexFixing(ONIndex3M,I727,TRUE,_xll.ohTrigger(RecalcTrigger,Trigger3M)),NA())</f>
        <v>2.7213800738730143E-2</v>
      </c>
      <c r="N727" s="52">
        <f>IFERROR(_xll.qlIndexFixing(Index6M,$H727,TRUE,_xll.ohTrigger(RecalcTrigger,Trigger6M)),NA())</f>
        <v>2.8591937098152935E-2</v>
      </c>
      <c r="O727" s="52">
        <f>IFERROR(_xll.qlIndexFixing(ONIndex6M,I727,TRUE,_xll.ohTrigger(RecalcTrigger,Trigger6M)),NA())</f>
        <v>2.8012584135597152E-2</v>
      </c>
      <c r="P727" s="52">
        <f>IFERROR(_xll.qlIndexFixing(Index1Y,$H727,TRUE,_xll.ohTrigger(RecalcTrigger,Trigger1Y)),NA())</f>
        <v>3.0534495545053372E-2</v>
      </c>
      <c r="Q727" s="52">
        <f>IFERROR(_xll.qlIndexFixing(ONIndex1Y,I727,TRUE,_xll.ohTrigger(RecalcTrigger,Trigger1Y)),NA())</f>
        <v>2.9400828431276338E-2</v>
      </c>
    </row>
    <row r="728" spans="2:17" x14ac:dyDescent="0.2">
      <c r="B728" s="46" t="s">
        <v>51</v>
      </c>
      <c r="D728" s="49">
        <f>_xll.qlCalendarAdvance(LocalCalendar,$D727,B728,"f",FALSE)</f>
        <v>44460</v>
      </c>
      <c r="E728" s="49">
        <f>_xll.qlInterestRateIndexValueDate(IndexON,D728)</f>
        <v>44460</v>
      </c>
      <c r="F728" s="52">
        <f>IFERROR(_xll.qlIndexFixing(IndexON,D728,TRUE,_xll.ohTrigger(RecalcTrigger,TriggerON)),NA())</f>
        <v>2.5119162510902626E-2</v>
      </c>
      <c r="H728" s="49">
        <f>_xll.qlCalendarAdvance(IborCalendar,$H727,B728,"f",FALSE)</f>
        <v>44460</v>
      </c>
      <c r="I728" s="49">
        <f>_xll.qlInterestRateIndexValueDate(Index1M,$H728)</f>
        <v>44462</v>
      </c>
      <c r="J728" s="52">
        <f>IFERROR(_xll.qlIndexFixing(Index1M,$H728,TRUE,_xll.ohTrigger(RecalcTrigger,Trigger1M)),NA())</f>
        <v>2.6320045572616746E-2</v>
      </c>
      <c r="K728" s="52">
        <f>IFERROR(_xll.qlIndexFixing(ONIndex1M,I728,TRUE,_xll.ohTrigger(RecalcTrigger,Trigger1M)),NA())</f>
        <v>2.6212485119510021E-2</v>
      </c>
      <c r="L728" s="52">
        <f>IFERROR(_xll.qlIndexFixing(Index3M,H728,TRUE,_xll.ohTrigger(RecalcTrigger,Trigger3M)),NA())</f>
        <v>2.7510867519330674E-2</v>
      </c>
      <c r="M728" s="52">
        <f>IFERROR(_xll.qlIndexFixing(ONIndex3M,I728,TRUE,_xll.ohTrigger(RecalcTrigger,Trigger3M)),NA())</f>
        <v>2.7241560876358761E-2</v>
      </c>
      <c r="N728" s="52">
        <f>IFERROR(_xll.qlIndexFixing(Index6M,$H728,TRUE,_xll.ohTrigger(RecalcTrigger,Trigger6M)),NA())</f>
        <v>2.8621157995539128E-2</v>
      </c>
      <c r="O728" s="52">
        <f>IFERROR(_xll.qlIndexFixing(ONIndex6M,I728,TRUE,_xll.ohTrigger(RecalcTrigger,Trigger6M)),NA())</f>
        <v>2.8042760345527995E-2</v>
      </c>
      <c r="P728" s="52">
        <f>IFERROR(_xll.qlIndexFixing(Index1Y,$H728,TRUE,_xll.ohTrigger(RecalcTrigger,Trigger1Y)),NA())</f>
        <v>3.0560640010279333E-2</v>
      </c>
      <c r="Q728" s="52">
        <f>IFERROR(_xll.qlIndexFixing(ONIndex1Y,I728,TRUE,_xll.ohTrigger(RecalcTrigger,Trigger1Y)),NA())</f>
        <v>2.9427540293838206E-2</v>
      </c>
    </row>
    <row r="729" spans="2:17" x14ac:dyDescent="0.2">
      <c r="B729" s="46" t="s">
        <v>51</v>
      </c>
      <c r="D729" s="49">
        <f>_xll.qlCalendarAdvance(LocalCalendar,$D728,B729,"f",FALSE)</f>
        <v>44467</v>
      </c>
      <c r="E729" s="49">
        <f>_xll.qlInterestRateIndexValueDate(IndexON,D729)</f>
        <v>44467</v>
      </c>
      <c r="F729" s="52">
        <f>IFERROR(_xll.qlIndexFixing(IndexON,D729,TRUE,_xll.ohTrigger(RecalcTrigger,TriggerON)),NA())</f>
        <v>2.5219287772983989E-2</v>
      </c>
      <c r="H729" s="49">
        <f>_xll.qlCalendarAdvance(IborCalendar,$H728,B729,"f",FALSE)</f>
        <v>44467</v>
      </c>
      <c r="I729" s="49">
        <f>_xll.qlInterestRateIndexValueDate(Index1M,$H729)</f>
        <v>44469</v>
      </c>
      <c r="J729" s="52">
        <f>IFERROR(_xll.qlIndexFixing(Index1M,$H729,TRUE,_xll.ohTrigger(RecalcTrigger,Trigger1M)),NA())</f>
        <v>2.6344639229476996E-2</v>
      </c>
      <c r="K729" s="52">
        <f>IFERROR(_xll.qlIndexFixing(ONIndex1M,I729,TRUE,_xll.ohTrigger(RecalcTrigger,Trigger1M)),NA())</f>
        <v>2.6247860274555279E-2</v>
      </c>
      <c r="L729" s="52">
        <f>IFERROR(_xll.qlIndexFixing(Index3M,H729,TRUE,_xll.ohTrigger(RecalcTrigger,Trigger3M)),NA())</f>
        <v>2.7538014679548924E-2</v>
      </c>
      <c r="M729" s="52">
        <f>IFERROR(_xll.qlIndexFixing(ONIndex3M,I729,TRUE,_xll.ohTrigger(RecalcTrigger,Trigger3M)),NA())</f>
        <v>2.7269213524210301E-2</v>
      </c>
      <c r="N729" s="52">
        <f>IFERROR(_xll.qlIndexFixing(Index6M,$H729,TRUE,_xll.ohTrigger(RecalcTrigger,Trigger6M)),NA())</f>
        <v>2.8653448370870981E-2</v>
      </c>
      <c r="O729" s="52">
        <f>IFERROR(_xll.qlIndexFixing(ONIndex6M,I729,TRUE,_xll.ohTrigger(RecalcTrigger,Trigger6M)),NA())</f>
        <v>2.8072830205569943E-2</v>
      </c>
      <c r="P729" s="52">
        <f>IFERROR(_xll.qlIndexFixing(Index1Y,$H729,TRUE,_xll.ohTrigger(RecalcTrigger,Trigger1Y)),NA())</f>
        <v>3.0586721505708021E-2</v>
      </c>
      <c r="Q729" s="52">
        <f>IFERROR(_xll.qlIndexFixing(ONIndex1Y,I729,TRUE,_xll.ohTrigger(RecalcTrigger,Trigger1Y)),NA())</f>
        <v>2.9454200356235916E-2</v>
      </c>
    </row>
    <row r="730" spans="2:17" x14ac:dyDescent="0.2">
      <c r="B730" s="46" t="s">
        <v>51</v>
      </c>
      <c r="D730" s="49">
        <f>_xll.qlCalendarAdvance(LocalCalendar,$D729,B730,"f",FALSE)</f>
        <v>44474</v>
      </c>
      <c r="E730" s="49">
        <f>_xll.qlInterestRateIndexValueDate(IndexON,D730)</f>
        <v>44474</v>
      </c>
      <c r="F730" s="52">
        <f>IFERROR(_xll.qlIndexFixing(IndexON,D730,TRUE,_xll.ohTrigger(RecalcTrigger,TriggerON)),NA())</f>
        <v>2.5316751467538978E-2</v>
      </c>
      <c r="H730" s="49">
        <f>_xll.qlCalendarAdvance(IborCalendar,$H729,B730,"f",FALSE)</f>
        <v>44474</v>
      </c>
      <c r="I730" s="49">
        <f>_xll.qlInterestRateIndexValueDate(Index1M,$H730)</f>
        <v>44476</v>
      </c>
      <c r="J730" s="52">
        <f>IFERROR(_xll.qlIndexFixing(Index1M,$H730,TRUE,_xll.ohTrigger(RecalcTrigger,Trigger1M)),NA())</f>
        <v>2.638960243231625E-2</v>
      </c>
      <c r="K730" s="52">
        <f>IFERROR(_xll.qlIndexFixing(ONIndex1M,I730,TRUE,_xll.ohTrigger(RecalcTrigger,Trigger1M)),NA())</f>
        <v>2.6282986571866118E-2</v>
      </c>
      <c r="L730" s="52">
        <f>IFERROR(_xll.qlIndexFixing(Index3M,H730,TRUE,_xll.ohTrigger(RecalcTrigger,Trigger3M)),NA())</f>
        <v>2.7568017232784611E-2</v>
      </c>
      <c r="M730" s="52">
        <f>IFERROR(_xll.qlIndexFixing(ONIndex3M,I730,TRUE,_xll.ohTrigger(RecalcTrigger,Trigger3M)),NA())</f>
        <v>2.7296758682204825E-2</v>
      </c>
      <c r="N730" s="52">
        <f>IFERROR(_xll.qlIndexFixing(Index6M,$H730,TRUE,_xll.ohTrigger(RecalcTrigger,Trigger6M)),NA())</f>
        <v>2.8682448974749756E-2</v>
      </c>
      <c r="O730" s="52">
        <f>IFERROR(_xll.qlIndexFixing(ONIndex6M,I730,TRUE,_xll.ohTrigger(RecalcTrigger,Trigger6M)),NA())</f>
        <v>2.8102793715802932E-2</v>
      </c>
      <c r="P730" s="52">
        <f>IFERROR(_xll.qlIndexFixing(Index1Y,$H730,TRUE,_xll.ohTrigger(RecalcTrigger,Trigger1Y)),NA())</f>
        <v>3.0612733511232254E-2</v>
      </c>
      <c r="Q730" s="52">
        <f>IFERROR(_xll.qlIndexFixing(ONIndex1Y,I730,TRUE,_xll.ohTrigger(RecalcTrigger,Trigger1Y)),NA())</f>
        <v>2.9480808618789212E-2</v>
      </c>
    </row>
    <row r="731" spans="2:17" x14ac:dyDescent="0.2">
      <c r="B731" s="46" t="s">
        <v>51</v>
      </c>
      <c r="D731" s="49">
        <f>_xll.qlCalendarAdvance(LocalCalendar,$D730,B731,"f",FALSE)</f>
        <v>44481</v>
      </c>
      <c r="E731" s="49">
        <f>_xll.qlInterestRateIndexValueDate(IndexON,D731)</f>
        <v>44481</v>
      </c>
      <c r="F731" s="52">
        <f>IFERROR(_xll.qlIndexFixing(IndexON,D731,TRUE,_xll.ohTrigger(RecalcTrigger,TriggerON)),NA())</f>
        <v>2.5411553592169511E-2</v>
      </c>
      <c r="H731" s="49">
        <f>_xll.qlCalendarAdvance(IborCalendar,$H730,B731,"f",FALSE)</f>
        <v>44481</v>
      </c>
      <c r="I731" s="49">
        <f>_xll.qlInterestRateIndexValueDate(Index1M,$H731)</f>
        <v>44483</v>
      </c>
      <c r="J731" s="52">
        <f>IFERROR(_xll.qlIndexFixing(Index1M,$H731,TRUE,_xll.ohTrigger(RecalcTrigger,Trigger1M)),NA())</f>
        <v>2.6424006881718143E-2</v>
      </c>
      <c r="K731" s="52">
        <f>IFERROR(_xll.qlIndexFixing(ONIndex1M,I731,TRUE,_xll.ohTrigger(RecalcTrigger,Trigger1M)),NA())</f>
        <v>2.6317864011282666E-2</v>
      </c>
      <c r="L731" s="52">
        <f>IFERROR(_xll.qlIndexFixing(Index3M,H731,TRUE,_xll.ohTrigger(RecalcTrigger,Trigger3M)),NA())</f>
        <v>2.7594942632853284E-2</v>
      </c>
      <c r="M731" s="52">
        <f>IFERROR(_xll.qlIndexFixing(ONIndex3M,I731,TRUE,_xll.ohTrigger(RecalcTrigger,Trigger3M)),NA())</f>
        <v>2.7324196350342334E-2</v>
      </c>
      <c r="N731" s="52">
        <f>IFERROR(_xll.qlIndexFixing(Index6M,$H731,TRUE,_xll.ohTrigger(RecalcTrigger,Trigger6M)),NA())</f>
        <v>2.871134211007887E-2</v>
      </c>
      <c r="O731" s="52">
        <f>IFERROR(_xll.qlIndexFixing(ONIndex6M,I731,TRUE,_xll.ohTrigger(RecalcTrigger,Trigger6M)),NA())</f>
        <v>2.8132650876147025E-2</v>
      </c>
      <c r="P731" s="52">
        <f>IFERROR(_xll.qlIndexFixing(Index1Y,$H731,TRUE,_xll.ohTrigger(RecalcTrigger,Trigger1Y)),NA())</f>
        <v>3.0638669506090885E-2</v>
      </c>
      <c r="Q731" s="52">
        <f>IFERROR(_xll.qlIndexFixing(ONIndex1Y,I731,TRUE,_xll.ohTrigger(RecalcTrigger,Trigger1Y)),NA())</f>
        <v>2.9507365081258285E-2</v>
      </c>
    </row>
    <row r="732" spans="2:17" x14ac:dyDescent="0.2">
      <c r="B732" s="46" t="s">
        <v>51</v>
      </c>
      <c r="D732" s="49">
        <f>_xll.qlCalendarAdvance(LocalCalendar,$D731,B732,"f",FALSE)</f>
        <v>44488</v>
      </c>
      <c r="E732" s="49">
        <f>_xll.qlInterestRateIndexValueDate(IndexON,D732)</f>
        <v>44488</v>
      </c>
      <c r="F732" s="52">
        <f>IFERROR(_xll.qlIndexFixing(IndexON,D732,TRUE,_xll.ohTrigger(RecalcTrigger,TriggerON)),NA())</f>
        <v>2.5503694144957123E-2</v>
      </c>
      <c r="H732" s="49">
        <f>_xll.qlCalendarAdvance(IborCalendar,$H731,B732,"f",FALSE)</f>
        <v>44488</v>
      </c>
      <c r="I732" s="49">
        <f>_xll.qlInterestRateIndexValueDate(Index1M,$H732)</f>
        <v>44490</v>
      </c>
      <c r="J732" s="52">
        <f>IFERROR(_xll.qlIndexFixing(Index1M,$H732,TRUE,_xll.ohTrigger(RecalcTrigger,Trigger1M)),NA())</f>
        <v>2.6458162007770569E-2</v>
      </c>
      <c r="K732" s="52">
        <f>IFERROR(_xll.qlIndexFixing(ONIndex1M,I732,TRUE,_xll.ohTrigger(RecalcTrigger,Trigger1M)),NA())</f>
        <v>2.6352492592884857E-2</v>
      </c>
      <c r="L732" s="52">
        <f>IFERROR(_xll.qlIndexFixing(Index3M,H732,TRUE,_xll.ohTrigger(RecalcTrigger,Trigger3M)),NA())</f>
        <v>2.7621759974369421E-2</v>
      </c>
      <c r="M732" s="52">
        <f>IFERROR(_xll.qlIndexFixing(ONIndex3M,I732,TRUE,_xll.ohTrigger(RecalcTrigger,Trigger3M)),NA())</f>
        <v>2.7351526528622827E-2</v>
      </c>
      <c r="N732" s="52">
        <f>IFERROR(_xll.qlIndexFixing(Index6M,$H732,TRUE,_xll.ohTrigger(RecalcTrigger,Trigger6M)),NA())</f>
        <v>2.8740127772204898E-2</v>
      </c>
      <c r="O732" s="52">
        <f>IFERROR(_xll.qlIndexFixing(ONIndex6M,I732,TRUE,_xll.ohTrigger(RecalcTrigger,Trigger6M)),NA())</f>
        <v>2.8162401686602223E-2</v>
      </c>
      <c r="P732" s="52">
        <f>IFERROR(_xll.qlIndexFixing(Index1Y,$H732,TRUE,_xll.ohTrigger(RecalcTrigger,Trigger1Y)),NA())</f>
        <v>3.0664522968874536E-2</v>
      </c>
      <c r="Q732" s="52">
        <f>IFERROR(_xll.qlIndexFixing(ONIndex1Y,I732,TRUE,_xll.ohTrigger(RecalcTrigger,Trigger1Y)),NA())</f>
        <v>2.953386974380301E-2</v>
      </c>
    </row>
    <row r="733" spans="2:17" x14ac:dyDescent="0.2">
      <c r="B733" s="46" t="s">
        <v>51</v>
      </c>
      <c r="D733" s="49">
        <f>_xll.qlCalendarAdvance(LocalCalendar,$D732,B733,"f",FALSE)</f>
        <v>44495</v>
      </c>
      <c r="E733" s="49">
        <f>_xll.qlInterestRateIndexValueDate(IndexON,D733)</f>
        <v>44495</v>
      </c>
      <c r="F733" s="52">
        <f>IFERROR(_xll.qlIndexFixing(IndexON,D733,TRUE,_xll.ohTrigger(RecalcTrigger,TriggerON)),NA())</f>
        <v>2.559317312374354E-2</v>
      </c>
      <c r="H733" s="49">
        <f>_xll.qlCalendarAdvance(IborCalendar,$H732,B733,"f",FALSE)</f>
        <v>44495</v>
      </c>
      <c r="I733" s="49">
        <f>_xll.qlInterestRateIndexValueDate(Index1M,$H733)</f>
        <v>44497</v>
      </c>
      <c r="J733" s="52">
        <f>IFERROR(_xll.qlIndexFixing(Index1M,$H733,TRUE,_xll.ohTrigger(RecalcTrigger,Trigger1M)),NA())</f>
        <v>2.6492067808207842E-2</v>
      </c>
      <c r="K733" s="52">
        <f>IFERROR(_xll.qlIndexFixing(ONIndex1M,I733,TRUE,_xll.ohTrigger(RecalcTrigger,Trigger1M)),NA())</f>
        <v>2.6386872316432886E-2</v>
      </c>
      <c r="L733" s="52">
        <f>IFERROR(_xll.qlIndexFixing(Index3M,H733,TRUE,_xll.ohTrigger(RecalcTrigger,Trigger3M)),NA())</f>
        <v>2.7648469255124347E-2</v>
      </c>
      <c r="M733" s="52">
        <f>IFERROR(_xll.qlIndexFixing(ONIndex3M,I733,TRUE,_xll.ohTrigger(RecalcTrigger,Trigger3M)),NA())</f>
        <v>2.7378749216886433E-2</v>
      </c>
      <c r="N733" s="52">
        <f>IFERROR(_xll.qlIndexFixing(Index6M,$H733,TRUE,_xll.ohTrigger(RecalcTrigger,Trigger6M)),NA())</f>
        <v>2.8768805956489795E-2</v>
      </c>
      <c r="O733" s="52">
        <f>IFERROR(_xll.qlIndexFixing(ONIndex6M,I733,TRUE,_xll.ohTrigger(RecalcTrigger,Trigger6M)),NA())</f>
        <v>2.819204614708859E-2</v>
      </c>
      <c r="P733" s="52">
        <f>IFERROR(_xll.qlIndexFixing(Index1Y,$H733,TRUE,_xll.ohTrigger(RecalcTrigger,Trigger1Y)),NA())</f>
        <v>3.0690287377529952E-2</v>
      </c>
      <c r="Q733" s="52">
        <f>IFERROR(_xll.qlIndexFixing(ONIndex1Y,I733,TRUE,_xll.ohTrigger(RecalcTrigger,Trigger1Y)),NA())</f>
        <v>2.9560322606263512E-2</v>
      </c>
    </row>
    <row r="734" spans="2:17" x14ac:dyDescent="0.2">
      <c r="B734" s="46" t="s">
        <v>51</v>
      </c>
      <c r="D734" s="49">
        <f>_xll.qlCalendarAdvance(LocalCalendar,$D733,B734,"f",FALSE)</f>
        <v>44502</v>
      </c>
      <c r="E734" s="49">
        <f>_xll.qlInterestRateIndexValueDate(IndexON,D734)</f>
        <v>44502</v>
      </c>
      <c r="F734" s="52">
        <f>IFERROR(_xll.qlIndexFixing(IndexON,D734,TRUE,_xll.ohTrigger(RecalcTrigger,TriggerON)),NA())</f>
        <v>2.5679990526530361E-2</v>
      </c>
      <c r="H734" s="49">
        <f>_xll.qlCalendarAdvance(IborCalendar,$H733,B734,"f",FALSE)</f>
        <v>44502</v>
      </c>
      <c r="I734" s="49">
        <f>_xll.qlInterestRateIndexValueDate(Index1M,$H734)</f>
        <v>44504</v>
      </c>
      <c r="J734" s="52">
        <f>IFERROR(_xll.qlIndexFixing(Index1M,$H734,TRUE,_xll.ohTrigger(RecalcTrigger,Trigger1M)),NA())</f>
        <v>2.6525724280779261E-2</v>
      </c>
      <c r="K734" s="52">
        <f>IFERROR(_xll.qlIndexFixing(ONIndex1M,I734,TRUE,_xll.ohTrigger(RecalcTrigger,Trigger1M)),NA())</f>
        <v>2.6421003181846814E-2</v>
      </c>
      <c r="L734" s="52">
        <f>IFERROR(_xll.qlIndexFixing(Index3M,H734,TRUE,_xll.ohTrigger(RecalcTrigger,Trigger3M)),NA())</f>
        <v>2.7675070472917215E-2</v>
      </c>
      <c r="M734" s="52">
        <f>IFERROR(_xll.qlIndexFixing(ONIndex3M,I734,TRUE,_xll.ohTrigger(RecalcTrigger,Trigger3M)),NA())</f>
        <v>2.740586441537296E-2</v>
      </c>
      <c r="N734" s="52">
        <f>IFERROR(_xll.qlIndexFixing(Index6M,$H734,TRUE,_xll.ohTrigger(RecalcTrigger,Trigger6M)),NA())</f>
        <v>2.8794226710463937E-2</v>
      </c>
      <c r="O734" s="52">
        <f>IFERROR(_xll.qlIndexFixing(ONIndex6M,I734,TRUE,_xll.ohTrigger(RecalcTrigger,Trigger6M)),NA())</f>
        <v>2.8221584257686061E-2</v>
      </c>
      <c r="P734" s="52">
        <f>IFERROR(_xll.qlIndexFixing(Index1Y,$H734,TRUE,_xll.ohTrigger(RecalcTrigger,Trigger1Y)),NA())</f>
        <v>3.0715956209366357E-2</v>
      </c>
      <c r="Q734" s="52">
        <f>IFERROR(_xll.qlIndexFixing(ONIndex1Y,I734,TRUE,_xll.ohTrigger(RecalcTrigger,Trigger1Y)),NA())</f>
        <v>2.9586723668639792E-2</v>
      </c>
    </row>
    <row r="735" spans="2:17" x14ac:dyDescent="0.2">
      <c r="B735" s="46" t="s">
        <v>51</v>
      </c>
      <c r="D735" s="49">
        <f>_xll.qlCalendarAdvance(LocalCalendar,$D734,B735,"f",FALSE)</f>
        <v>44509</v>
      </c>
      <c r="E735" s="49">
        <f>_xll.qlInterestRateIndexValueDate(IndexON,D735)</f>
        <v>44509</v>
      </c>
      <c r="F735" s="52">
        <f>IFERROR(_xll.qlIndexFixing(IndexON,D735,TRUE,_xll.ohTrigger(RecalcTrigger,TriggerON)),NA())</f>
        <v>2.5764146351558992E-2</v>
      </c>
      <c r="H735" s="49">
        <f>_xll.qlCalendarAdvance(IborCalendar,$H734,B735,"f",FALSE)</f>
        <v>44509</v>
      </c>
      <c r="I735" s="49">
        <f>_xll.qlInterestRateIndexValueDate(Index1M,$H735)</f>
        <v>44512</v>
      </c>
      <c r="J735" s="52">
        <f>IFERROR(_xll.qlIndexFixing(Index1M,$H735,TRUE,_xll.ohTrigger(RecalcTrigger,Trigger1M)),NA())</f>
        <v>2.656054238249525E-2</v>
      </c>
      <c r="K735" s="52">
        <f>IFERROR(_xll.qlIndexFixing(ONIndex1M,I735,TRUE,_xll.ohTrigger(RecalcTrigger,Trigger1M)),NA())</f>
        <v>2.6466463883130231E-2</v>
      </c>
      <c r="L735" s="52">
        <f>IFERROR(_xll.qlIndexFixing(Index3M,H735,TRUE,_xll.ohTrigger(RecalcTrigger,Trigger3M)),NA())</f>
        <v>2.7711206858935657E-2</v>
      </c>
      <c r="M735" s="52">
        <f>IFERROR(_xll.qlIndexFixing(ONIndex3M,I735,TRUE,_xll.ohTrigger(RecalcTrigger,Trigger3M)),NA())</f>
        <v>2.7442659815193338E-2</v>
      </c>
      <c r="N735" s="52">
        <f>IFERROR(_xll.qlIndexFixing(Index6M,$H735,TRUE,_xll.ohTrigger(RecalcTrigger,Trigger6M)),NA())</f>
        <v>2.8826753514715957E-2</v>
      </c>
      <c r="O735" s="52">
        <f>IFERROR(_xll.qlIndexFixing(ONIndex6M,I735,TRUE,_xll.ohTrigger(RecalcTrigger,Trigger6M)),NA())</f>
        <v>2.8261623210186215E-2</v>
      </c>
      <c r="P735" s="52">
        <f>IFERROR(_xll.qlIndexFixing(Index1Y,$H735,TRUE,_xll.ohTrigger(RecalcTrigger,Trigger1Y)),NA())</f>
        <v>3.0751308384690323E-2</v>
      </c>
      <c r="Q735" s="52">
        <f>IFERROR(_xll.qlIndexFixing(ONIndex1Y,I735,TRUE,_xll.ohTrigger(RecalcTrigger,Trigger1Y)),NA())</f>
        <v>2.9623028656882155E-2</v>
      </c>
    </row>
    <row r="736" spans="2:17" x14ac:dyDescent="0.2">
      <c r="B736" s="46" t="s">
        <v>51</v>
      </c>
      <c r="D736" s="49">
        <f>_xll.qlCalendarAdvance(LocalCalendar,$D735,B736,"f",FALSE)</f>
        <v>44516</v>
      </c>
      <c r="E736" s="49">
        <f>_xll.qlInterestRateIndexValueDate(IndexON,D736)</f>
        <v>44516</v>
      </c>
      <c r="F736" s="52">
        <f>IFERROR(_xll.qlIndexFixing(IndexON,D736,TRUE,_xll.ohTrigger(RecalcTrigger,TriggerON)),NA())</f>
        <v>2.5845640596751096E-2</v>
      </c>
      <c r="H736" s="49">
        <f>_xll.qlCalendarAdvance(IborCalendar,$H735,B736,"f",FALSE)</f>
        <v>44516</v>
      </c>
      <c r="I736" s="49">
        <f>_xll.qlInterestRateIndexValueDate(Index1M,$H736)</f>
        <v>44518</v>
      </c>
      <c r="J736" s="52">
        <f>IFERROR(_xll.qlIndexFixing(Index1M,$H736,TRUE,_xll.ohTrigger(RecalcTrigger,Trigger1M)),NA())</f>
        <v>2.659228923341167E-2</v>
      </c>
      <c r="K736" s="52">
        <f>IFERROR(_xll.qlIndexFixing(ONIndex1M,I736,TRUE,_xll.ohTrigger(RecalcTrigger,Trigger1M)),NA())</f>
        <v>2.6488518338432243E-2</v>
      </c>
      <c r="L736" s="52">
        <f>IFERROR(_xll.qlIndexFixing(Index3M,H736,TRUE,_xll.ohTrigger(RecalcTrigger,Trigger3M)),NA())</f>
        <v>2.7727948710866389E-2</v>
      </c>
      <c r="M736" s="52">
        <f>IFERROR(_xll.qlIndexFixing(ONIndex3M,I736,TRUE,_xll.ohTrigger(RecalcTrigger,Trigger3M)),NA())</f>
        <v>2.7459772342295352E-2</v>
      </c>
      <c r="N736" s="52">
        <f>IFERROR(_xll.qlIndexFixing(Index6M,$H736,TRUE,_xll.ohTrigger(RecalcTrigger,Trigger6M)),NA())</f>
        <v>2.8851056487728555E-2</v>
      </c>
      <c r="O736" s="52">
        <f>IFERROR(_xll.qlIndexFixing(ONIndex6M,I736,TRUE,_xll.ohTrigger(RecalcTrigger,Trigger6M)),NA())</f>
        <v>2.8280341428894573E-2</v>
      </c>
      <c r="P736" s="52">
        <f>IFERROR(_xll.qlIndexFixing(Index1Y,$H736,TRUE,_xll.ohTrigger(RecalcTrigger,Trigger1Y)),NA())</f>
        <v>3.0766981048664328E-2</v>
      </c>
      <c r="Q736" s="52">
        <f>IFERROR(_xll.qlIndexFixing(ONIndex1Y,I736,TRUE,_xll.ohTrigger(RecalcTrigger,Trigger1Y)),NA())</f>
        <v>2.9639370393219622E-2</v>
      </c>
    </row>
    <row r="737" spans="2:17" x14ac:dyDescent="0.2">
      <c r="B737" s="46" t="s">
        <v>51</v>
      </c>
      <c r="D737" s="49">
        <f>_xll.qlCalendarAdvance(LocalCalendar,$D736,B737,"f",FALSE)</f>
        <v>44523</v>
      </c>
      <c r="E737" s="49">
        <f>_xll.qlInterestRateIndexValueDate(IndexON,D737)</f>
        <v>44523</v>
      </c>
      <c r="F737" s="52">
        <f>IFERROR(_xll.qlIndexFixing(IndexON,D737,TRUE,_xll.ohTrigger(RecalcTrigger,TriggerON)),NA())</f>
        <v>2.5924473260428016E-2</v>
      </c>
      <c r="H737" s="49">
        <f>_xll.qlCalendarAdvance(IborCalendar,$H736,B737,"f",FALSE)</f>
        <v>44523</v>
      </c>
      <c r="I737" s="49">
        <f>_xll.qlInterestRateIndexValueDate(Index1M,$H737)</f>
        <v>44526</v>
      </c>
      <c r="J737" s="52">
        <f>IFERROR(_xll.qlIndexFixing(Index1M,$H737,TRUE,_xll.ohTrigger(RecalcTrigger,Trigger1M)),NA())</f>
        <v>2.663318765043857E-2</v>
      </c>
      <c r="K737" s="52">
        <f>IFERROR(_xll.qlIndexFixing(ONIndex1M,I737,TRUE,_xll.ohTrigger(RecalcTrigger,Trigger1M)),NA())</f>
        <v>2.6533348963617698E-2</v>
      </c>
      <c r="L737" s="52">
        <f>IFERROR(_xll.qlIndexFixing(Index3M,H737,TRUE,_xll.ohTrigger(RecalcTrigger,Trigger3M)),NA())</f>
        <v>2.776381528238471E-2</v>
      </c>
      <c r="M737" s="52">
        <f>IFERROR(_xll.qlIndexFixing(ONIndex3M,I737,TRUE,_xll.ohTrigger(RecalcTrigger,Trigger3M)),NA())</f>
        <v>2.7496299523548373E-2</v>
      </c>
      <c r="N737" s="52">
        <f>IFERROR(_xll.qlIndexFixing(Index6M,$H737,TRUE,_xll.ohTrigger(RecalcTrigger,Trigger6M)),NA())</f>
        <v>2.888333760607139E-2</v>
      </c>
      <c r="O737" s="52">
        <f>IFERROR(_xll.qlIndexFixing(ONIndex6M,I737,TRUE,_xll.ohTrigger(RecalcTrigger,Trigger6M)),NA())</f>
        <v>2.832011610143681E-2</v>
      </c>
      <c r="P737" s="52">
        <f>IFERROR(_xll.qlIndexFixing(Index1Y,$H737,TRUE,_xll.ohTrigger(RecalcTrigger,Trigger1Y)),NA())</f>
        <v>3.080203673163575E-2</v>
      </c>
      <c r="Q737" s="52">
        <f>IFERROR(_xll.qlIndexFixing(ONIndex1Y,I737,TRUE,_xll.ohTrigger(RecalcTrigger,Trigger1Y)),NA())</f>
        <v>2.9675550830905451E-2</v>
      </c>
    </row>
    <row r="738" spans="2:17" x14ac:dyDescent="0.2">
      <c r="B738" s="46" t="s">
        <v>51</v>
      </c>
      <c r="D738" s="49">
        <f>_xll.qlCalendarAdvance(LocalCalendar,$D737,B738,"f",FALSE)</f>
        <v>44530</v>
      </c>
      <c r="E738" s="49">
        <f>_xll.qlInterestRateIndexValueDate(IndexON,D738)</f>
        <v>44530</v>
      </c>
      <c r="F738" s="52">
        <f>IFERROR(_xll.qlIndexFixing(IndexON,D738,TRUE,_xll.ohTrigger(RecalcTrigger,TriggerON)),NA())</f>
        <v>2.6000644340751222E-2</v>
      </c>
      <c r="H738" s="49">
        <f>_xll.qlCalendarAdvance(IborCalendar,$H737,B738,"f",FALSE)</f>
        <v>44530</v>
      </c>
      <c r="I738" s="49">
        <f>_xll.qlInterestRateIndexValueDate(Index1M,$H738)</f>
        <v>44532</v>
      </c>
      <c r="J738" s="52">
        <f>IFERROR(_xll.qlIndexFixing(Index1M,$H738,TRUE,_xll.ohTrigger(RecalcTrigger,Trigger1M)),NA())</f>
        <v>2.666115273429203E-2</v>
      </c>
      <c r="K738" s="52">
        <f>IFERROR(_xll.qlIndexFixing(ONIndex1M,I738,TRUE,_xll.ohTrigger(RecalcTrigger,Trigger1M)),NA())</f>
        <v>2.6555038061921721E-2</v>
      </c>
      <c r="L738" s="52">
        <f>IFERROR(_xll.qlIndexFixing(Index3M,H738,TRUE,_xll.ohTrigger(RecalcTrigger,Trigger3M)),NA())</f>
        <v>2.7774558354552781E-2</v>
      </c>
      <c r="M738" s="52">
        <f>IFERROR(_xll.qlIndexFixing(ONIndex3M,I738,TRUE,_xll.ohTrigger(RecalcTrigger,Trigger3M)),NA())</f>
        <v>2.7513250309230131E-2</v>
      </c>
      <c r="N738" s="52">
        <f>IFERROR(_xll.qlIndexFixing(Index6M,$H738,TRUE,_xll.ohTrigger(RecalcTrigger,Trigger6M)),NA())</f>
        <v>2.8910584549229207E-2</v>
      </c>
      <c r="O738" s="52">
        <f>IFERROR(_xll.qlIndexFixing(ONIndex6M,I738,TRUE,_xll.ohTrigger(RecalcTrigger,Trigger6M)),NA())</f>
        <v>2.8338673199828079E-2</v>
      </c>
      <c r="P738" s="52">
        <f>IFERROR(_xll.qlIndexFixing(Index1Y,$H738,TRUE,_xll.ohTrigger(RecalcTrigger,Trigger1Y)),NA())</f>
        <v>3.0817545292716412E-2</v>
      </c>
      <c r="Q738" s="52">
        <f>IFERROR(_xll.qlIndexFixing(ONIndex1Y,I738,TRUE,_xll.ohTrigger(RecalcTrigger,Trigger1Y)),NA())</f>
        <v>2.96918099175425E-2</v>
      </c>
    </row>
    <row r="739" spans="2:17" x14ac:dyDescent="0.2">
      <c r="B739" s="46" t="s">
        <v>51</v>
      </c>
      <c r="D739" s="49">
        <f>_xll.qlCalendarAdvance(LocalCalendar,$D738,B739,"f",FALSE)</f>
        <v>44537</v>
      </c>
      <c r="E739" s="49">
        <f>_xll.qlInterestRateIndexValueDate(IndexON,D739)</f>
        <v>44537</v>
      </c>
      <c r="F739" s="52">
        <f>IFERROR(_xll.qlIndexFixing(IndexON,D739,TRUE,_xll.ohTrigger(RecalcTrigger,TriggerON)),NA())</f>
        <v>2.607415383620193E-2</v>
      </c>
      <c r="H739" s="49">
        <f>_xll.qlCalendarAdvance(IborCalendar,$H738,B739,"f",FALSE)</f>
        <v>44537</v>
      </c>
      <c r="I739" s="49">
        <f>_xll.qlInterestRateIndexValueDate(Index1M,$H739)</f>
        <v>44539</v>
      </c>
      <c r="J739" s="52">
        <f>IFERROR(_xll.qlIndexFixing(Index1M,$H739,TRUE,_xll.ohTrigger(RecalcTrigger,Trigger1M)),NA())</f>
        <v>2.6690266648090599E-2</v>
      </c>
      <c r="K739" s="52">
        <f>IFERROR(_xll.qlIndexFixing(ONIndex1M,I739,TRUE,_xll.ohTrigger(RecalcTrigger,Trigger1M)),NA())</f>
        <v>2.6587924636025662E-2</v>
      </c>
      <c r="L739" s="52">
        <f>IFERROR(_xll.qlIndexFixing(Index3M,H739,TRUE,_xll.ohTrigger(RecalcTrigger,Trigger3M)),NA())</f>
        <v>2.7800630653009861E-2</v>
      </c>
      <c r="M739" s="52">
        <f>IFERROR(_xll.qlIndexFixing(ONIndex3M,I739,TRUE,_xll.ohTrigger(RecalcTrigger,Trigger3M)),NA())</f>
        <v>2.7539828057632221E-2</v>
      </c>
      <c r="N739" s="52">
        <f>IFERROR(_xll.qlIndexFixing(Index6M,$H739,TRUE,_xll.ohTrigger(RecalcTrigger,Trigger6M)),NA())</f>
        <v>2.89386177700653E-2</v>
      </c>
      <c r="O739" s="52">
        <f>IFERROR(_xll.qlIndexFixing(ONIndex6M,I739,TRUE,_xll.ohTrigger(RecalcTrigger,Trigger6M)),NA())</f>
        <v>2.8367679560261649E-2</v>
      </c>
      <c r="P739" s="52">
        <f>IFERROR(_xll.qlIndexFixing(Index1Y,$H739,TRUE,_xll.ohTrigger(RecalcTrigger,Trigger1Y)),NA())</f>
        <v>3.0842638378201843E-2</v>
      </c>
      <c r="Q739" s="52">
        <f>IFERROR(_xll.qlIndexFixing(ONIndex1Y,I739,TRUE,_xll.ohTrigger(RecalcTrigger,Trigger1Y)),NA())</f>
        <v>2.9717951979577606E-2</v>
      </c>
    </row>
    <row r="740" spans="2:17" x14ac:dyDescent="0.2">
      <c r="B740" s="46" t="s">
        <v>51</v>
      </c>
      <c r="D740" s="49">
        <f>_xll.qlCalendarAdvance(LocalCalendar,$D739,B740,"f",FALSE)</f>
        <v>44544</v>
      </c>
      <c r="E740" s="49">
        <f>_xll.qlInterestRateIndexValueDate(IndexON,D740)</f>
        <v>44544</v>
      </c>
      <c r="F740" s="52">
        <f>IFERROR(_xll.qlIndexFixing(IndexON,D740,TRUE,_xll.ohTrigger(RecalcTrigger,TriggerON)),NA())</f>
        <v>2.6145001744941609E-2</v>
      </c>
      <c r="H740" s="49">
        <f>_xll.qlCalendarAdvance(IborCalendar,$H739,B740,"f",FALSE)</f>
        <v>44544</v>
      </c>
      <c r="I740" s="49">
        <f>_xll.qlInterestRateIndexValueDate(Index1M,$H740)</f>
        <v>44546</v>
      </c>
      <c r="J740" s="52">
        <f>IFERROR(_xll.qlIndexFixing(Index1M,$H740,TRUE,_xll.ohTrigger(RecalcTrigger,Trigger1M)),NA())</f>
        <v>2.6725692152678577E-2</v>
      </c>
      <c r="K740" s="52">
        <f>IFERROR(_xll.qlIndexFixing(ONIndex1M,I740,TRUE,_xll.ohTrigger(RecalcTrigger,Trigger1M)),NA())</f>
        <v>2.6620562351755694E-2</v>
      </c>
      <c r="L740" s="52">
        <f>IFERROR(_xll.qlIndexFixing(Index3M,H740,TRUE,_xll.ohTrigger(RecalcTrigger,Trigger3M)),NA())</f>
        <v>2.7826594888696654E-2</v>
      </c>
      <c r="M740" s="52">
        <f>IFERROR(_xll.qlIndexFixing(ONIndex3M,I740,TRUE,_xll.ohTrigger(RecalcTrigger,Trigger3M)),NA())</f>
        <v>2.7566298315857551E-2</v>
      </c>
      <c r="N740" s="52">
        <f>IFERROR(_xll.qlIndexFixing(Index6M,$H740,TRUE,_xll.ohTrigger(RecalcTrigger,Trigger6M)),NA())</f>
        <v>2.8966543481085839E-2</v>
      </c>
      <c r="O740" s="52">
        <f>IFERROR(_xll.qlIndexFixing(ONIndex6M,I740,TRUE,_xll.ohTrigger(RecalcTrigger,Trigger6M)),NA())</f>
        <v>2.839657957048658E-2</v>
      </c>
      <c r="P740" s="52">
        <f>IFERROR(_xll.qlIndexFixing(Index1Y,$H740,TRUE,_xll.ohTrigger(RecalcTrigger,Trigger1Y)),NA())</f>
        <v>3.0867596737685299E-2</v>
      </c>
      <c r="Q740" s="52">
        <f>IFERROR(_xll.qlIndexFixing(ONIndex1Y,I740,TRUE,_xll.ohTrigger(RecalcTrigger,Trigger1Y)),NA())</f>
        <v>2.9744042241448554E-2</v>
      </c>
    </row>
    <row r="741" spans="2:17" x14ac:dyDescent="0.2">
      <c r="B741" s="46" t="s">
        <v>51</v>
      </c>
      <c r="D741" s="49">
        <f>_xll.qlCalendarAdvance(LocalCalendar,$D740,B741,"f",FALSE)</f>
        <v>44551</v>
      </c>
      <c r="E741" s="49">
        <f>_xll.qlInterestRateIndexValueDate(IndexON,D741)</f>
        <v>44551</v>
      </c>
      <c r="F741" s="52">
        <f>IFERROR(_xll.qlIndexFixing(IndexON,D741,TRUE,_xll.ohTrigger(RecalcTrigger,TriggerON)),NA())</f>
        <v>2.6213188065531412E-2</v>
      </c>
      <c r="H741" s="49">
        <f>_xll.qlCalendarAdvance(IborCalendar,$H740,B741,"f",FALSE)</f>
        <v>44551</v>
      </c>
      <c r="I741" s="49">
        <f>_xll.qlInterestRateIndexValueDate(Index1M,$H741)</f>
        <v>44553</v>
      </c>
      <c r="J741" s="52">
        <f>IFERROR(_xll.qlIndexFixing(Index1M,$H741,TRUE,_xll.ohTrigger(RecalcTrigger,Trigger1M)),NA())</f>
        <v>2.6754338223076157E-2</v>
      </c>
      <c r="K741" s="52">
        <f>IFERROR(_xll.qlIndexFixing(ONIndex1M,I741,TRUE,_xll.ohTrigger(RecalcTrigger,Trigger1M)),NA())</f>
        <v>2.6669388879763112E-2</v>
      </c>
      <c r="L741" s="52">
        <f>IFERROR(_xll.qlIndexFixing(Index3M,H741,TRUE,_xll.ohTrigger(RecalcTrigger,Trigger3M)),NA())</f>
        <v>2.7852451059522387E-2</v>
      </c>
      <c r="M741" s="52">
        <f>IFERROR(_xll.qlIndexFixing(ONIndex3M,I741,TRUE,_xll.ohTrigger(RecalcTrigger,Trigger3M)),NA())</f>
        <v>2.7607338435027273E-2</v>
      </c>
      <c r="N741" s="52">
        <f>IFERROR(_xll.qlIndexFixing(Index6M,$H741,TRUE,_xll.ohTrigger(RecalcTrigger,Trigger6M)),NA())</f>
        <v>2.8994361677793321E-2</v>
      </c>
      <c r="O741" s="52">
        <f>IFERROR(_xll.qlIndexFixing(ONIndex6M,I741,TRUE,_xll.ohTrigger(RecalcTrigger,Trigger6M)),NA())</f>
        <v>2.844124350630306E-2</v>
      </c>
      <c r="P741" s="52">
        <f>IFERROR(_xll.qlIndexFixing(Index1Y,$H741,TRUE,_xll.ohTrigger(RecalcTrigger,Trigger1Y)),NA())</f>
        <v>3.0892413844199544E-2</v>
      </c>
      <c r="Q741" s="52">
        <f>IFERROR(_xll.qlIndexFixing(ONIndex1Y,I741,TRUE,_xll.ohTrigger(RecalcTrigger,Trigger1Y)),NA())</f>
        <v>2.9785525145067382E-2</v>
      </c>
    </row>
    <row r="742" spans="2:17" x14ac:dyDescent="0.2">
      <c r="B742" s="46" t="s">
        <v>51</v>
      </c>
      <c r="D742" s="49">
        <f>_xll.qlCalendarAdvance(LocalCalendar,$D741,B742,"f",FALSE)</f>
        <v>44558</v>
      </c>
      <c r="E742" s="49">
        <f>_xll.qlInterestRateIndexValueDate(IndexON,D742)</f>
        <v>44558</v>
      </c>
      <c r="F742" s="52">
        <f>IFERROR(_xll.qlIndexFixing(IndexON,D742,TRUE,_xll.ohTrigger(RecalcTrigger,TriggerON)),NA())</f>
        <v>2.6278712796452552E-2</v>
      </c>
      <c r="H742" s="49">
        <f>_xll.qlCalendarAdvance(IborCalendar,$H741,B742,"f",FALSE)</f>
        <v>44559</v>
      </c>
      <c r="I742" s="49">
        <f>_xll.qlInterestRateIndexValueDate(Index1M,$H742)</f>
        <v>44565</v>
      </c>
      <c r="J742" s="52">
        <f>IFERROR(_xll.qlIndexFixing(Index1M,$H742,TRUE,_xll.ohTrigger(RecalcTrigger,Trigger1M)),NA())</f>
        <v>2.6805238477896853E-2</v>
      </c>
      <c r="K742" s="52">
        <f>IFERROR(_xll.qlIndexFixing(ONIndex1M,I742,TRUE,_xll.ohTrigger(RecalcTrigger,Trigger1M)),NA())</f>
        <v>2.6707895986719521E-2</v>
      </c>
      <c r="L742" s="52">
        <f>IFERROR(_xll.qlIndexFixing(Index3M,H742,TRUE,_xll.ohTrigger(RecalcTrigger,Trigger3M)),NA())</f>
        <v>2.7896524501590747E-2</v>
      </c>
      <c r="M742" s="52">
        <f>IFERROR(_xll.qlIndexFixing(ONIndex3M,I742,TRUE,_xll.ohTrigger(RecalcTrigger,Trigger3M)),NA())</f>
        <v>2.7637604321917308E-2</v>
      </c>
      <c r="N742" s="52">
        <f>IFERROR(_xll.qlIndexFixing(Index6M,$H742,TRUE,_xll.ohTrigger(RecalcTrigger,Trigger6M)),NA())</f>
        <v>2.9041799866765063E-2</v>
      </c>
      <c r="O742" s="52">
        <f>IFERROR(_xll.qlIndexFixing(ONIndex6M,I742,TRUE,_xll.ohTrigger(RecalcTrigger,Trigger6M)),NA())</f>
        <v>2.847448636390304E-2</v>
      </c>
      <c r="P742" s="52">
        <f>IFERROR(_xll.qlIndexFixing(Index1Y,$H742,TRUE,_xll.ohTrigger(RecalcTrigger,Trigger1Y)),NA())</f>
        <v>3.0934610023337097E-2</v>
      </c>
      <c r="Q742" s="52">
        <f>IFERROR(_xll.qlIndexFixing(ONIndex1Y,I742,TRUE,_xll.ohTrigger(RecalcTrigger,Trigger1Y)),NA())</f>
        <v>2.9814597551682809E-2</v>
      </c>
    </row>
    <row r="743" spans="2:17" x14ac:dyDescent="0.2">
      <c r="B743" s="46" t="s">
        <v>51</v>
      </c>
      <c r="D743" s="49">
        <f>_xll.qlCalendarAdvance(LocalCalendar,$D742,B743,"f",FALSE)</f>
        <v>44565</v>
      </c>
      <c r="E743" s="49">
        <f>_xll.qlInterestRateIndexValueDate(IndexON,D743)</f>
        <v>44565</v>
      </c>
      <c r="F743" s="52">
        <f>IFERROR(_xll.qlIndexFixing(IndexON,D743,TRUE,_xll.ohTrigger(RecalcTrigger,TriggerON)),NA())</f>
        <v>2.634157593610631E-2</v>
      </c>
      <c r="H743" s="49">
        <f>_xll.qlCalendarAdvance(IborCalendar,$H742,B743,"f",FALSE)</f>
        <v>44566</v>
      </c>
      <c r="I743" s="49">
        <f>_xll.qlInterestRateIndexValueDate(Index1M,$H743)</f>
        <v>44568</v>
      </c>
      <c r="J743" s="52">
        <f>IFERROR(_xll.qlIndexFixing(Index1M,$H743,TRUE,_xll.ohTrigger(RecalcTrigger,Trigger1M)),NA())</f>
        <v>2.6818661780817668E-2</v>
      </c>
      <c r="K743" s="52">
        <f>IFERROR(_xll.qlIndexFixing(ONIndex1M,I743,TRUE,_xll.ohTrigger(RecalcTrigger,Trigger1M)),NA())</f>
        <v>2.6728030864404673E-2</v>
      </c>
      <c r="L743" s="52">
        <f>IFERROR(_xll.qlIndexFixing(Index3M,H743,TRUE,_xll.ohTrigger(RecalcTrigger,Trigger3M)),NA())</f>
        <v>2.7907493238306991E-2</v>
      </c>
      <c r="M743" s="52">
        <f>IFERROR(_xll.qlIndexFixing(ONIndex3M,I743,TRUE,_xll.ohTrigger(RecalcTrigger,Trigger3M)),NA())</f>
        <v>2.7654638586556146E-2</v>
      </c>
      <c r="N743" s="52">
        <f>IFERROR(_xll.qlIndexFixing(Index6M,$H743,TRUE,_xll.ohTrigger(RecalcTrigger,Trigger6M)),NA())</f>
        <v>2.905050986367335E-2</v>
      </c>
      <c r="O743" s="52">
        <f>IFERROR(_xll.qlIndexFixing(ONIndex6M,I743,TRUE,_xll.ohTrigger(RecalcTrigger,Trigger6M)),NA())</f>
        <v>2.8493042082731179E-2</v>
      </c>
      <c r="P743" s="52">
        <f>IFERROR(_xll.qlIndexFixing(Index1Y,$H743,TRUE,_xll.ohTrigger(RecalcTrigger,Trigger1Y)),NA())</f>
        <v>3.0951035703738066E-2</v>
      </c>
      <c r="Q743" s="52">
        <f>IFERROR(_xll.qlIndexFixing(ONIndex1Y,I743,TRUE,_xll.ohTrigger(RecalcTrigger,Trigger1Y)),NA())</f>
        <v>2.983187403627241E-2</v>
      </c>
    </row>
    <row r="744" spans="2:17" x14ac:dyDescent="0.2">
      <c r="B744" s="46" t="s">
        <v>51</v>
      </c>
      <c r="D744" s="49">
        <f>_xll.qlCalendarAdvance(LocalCalendar,$D743,B744,"f",FALSE)</f>
        <v>44572</v>
      </c>
      <c r="E744" s="49">
        <f>_xll.qlInterestRateIndexValueDate(IndexON,D744)</f>
        <v>44572</v>
      </c>
      <c r="F744" s="52">
        <f>IFERROR(_xll.qlIndexFixing(IndexON,D744,TRUE,_xll.ohTrigger(RecalcTrigger,TriggerON)),NA())</f>
        <v>2.6401777483293642E-2</v>
      </c>
      <c r="H744" s="49">
        <f>_xll.qlCalendarAdvance(IborCalendar,$H743,B744,"f",FALSE)</f>
        <v>44573</v>
      </c>
      <c r="I744" s="49">
        <f>_xll.qlInterestRateIndexValueDate(Index1M,$H744)</f>
        <v>44575</v>
      </c>
      <c r="J744" s="52">
        <f>IFERROR(_xll.qlIndexFixing(Index1M,$H744,TRUE,_xll.ohTrigger(RecalcTrigger,Trigger1M)),NA())</f>
        <v>2.6849804725144272E-2</v>
      </c>
      <c r="K744" s="52">
        <f>IFERROR(_xll.qlIndexFixing(ONIndex1M,I744,TRUE,_xll.ohTrigger(RecalcTrigger,Trigger1M)),NA())</f>
        <v>2.6762845815726521E-2</v>
      </c>
      <c r="L744" s="52">
        <f>IFERROR(_xll.qlIndexFixing(Index3M,H744,TRUE,_xll.ohTrigger(RecalcTrigger,Trigger3M)),NA())</f>
        <v>2.7933009763188466E-2</v>
      </c>
      <c r="M744" s="52">
        <f>IFERROR(_xll.qlIndexFixing(ONIndex3M,I744,TRUE,_xll.ohTrigger(RecalcTrigger,Trigger3M)),NA())</f>
        <v>2.7683569810492692E-2</v>
      </c>
      <c r="N744" s="52">
        <f>IFERROR(_xll.qlIndexFixing(Index6M,$H744,TRUE,_xll.ohTrigger(RecalcTrigger,Trigger6M)),NA())</f>
        <v>2.9077995607289926E-2</v>
      </c>
      <c r="O744" s="52">
        <f>IFERROR(_xll.qlIndexFixing(ONIndex6M,I744,TRUE,_xll.ohTrigger(RecalcTrigger,Trigger6M)),NA())</f>
        <v>2.8524648087957516E-2</v>
      </c>
      <c r="P744" s="52">
        <f>IFERROR(_xll.qlIndexFixing(Index1Y,$H744,TRUE,_xll.ohTrigger(RecalcTrigger,Trigger1Y)),NA())</f>
        <v>3.0978292573306219E-2</v>
      </c>
      <c r="Q744" s="52">
        <f>IFERROR(_xll.qlIndexFixing(ONIndex1Y,I744,TRUE,_xll.ohTrigger(RecalcTrigger,Trigger1Y)),NA())</f>
        <v>2.9860830593297916E-2</v>
      </c>
    </row>
    <row r="745" spans="2:17" x14ac:dyDescent="0.2">
      <c r="B745" s="46" t="s">
        <v>51</v>
      </c>
      <c r="D745" s="49">
        <f>_xll.qlCalendarAdvance(LocalCalendar,$D744,B745,"f",FALSE)</f>
        <v>44579</v>
      </c>
      <c r="E745" s="49">
        <f>_xll.qlInterestRateIndexValueDate(IndexON,D745)</f>
        <v>44579</v>
      </c>
      <c r="F745" s="52">
        <f>IFERROR(_xll.qlIndexFixing(IndexON,D745,TRUE,_xll.ohTrigger(RecalcTrigger,TriggerON)),NA())</f>
        <v>2.6459317436575702E-2</v>
      </c>
      <c r="H745" s="49">
        <f>_xll.qlCalendarAdvance(IborCalendar,$H744,B745,"f",FALSE)</f>
        <v>44580</v>
      </c>
      <c r="I745" s="49">
        <f>_xll.qlInterestRateIndexValueDate(Index1M,$H745)</f>
        <v>44582</v>
      </c>
      <c r="J745" s="52">
        <f>IFERROR(_xll.qlIndexFixing(Index1M,$H745,TRUE,_xll.ohTrigger(RecalcTrigger,Trigger1M)),NA())</f>
        <v>2.6883885103866356E-2</v>
      </c>
      <c r="K745" s="52">
        <f>IFERROR(_xll.qlIndexFixing(ONIndex1M,I745,TRUE,_xll.ohTrigger(RecalcTrigger,Trigger1M)),NA())</f>
        <v>2.6790933712428355E-2</v>
      </c>
      <c r="L745" s="52">
        <f>IFERROR(_xll.qlIndexFixing(Index3M,H745,TRUE,_xll.ohTrigger(RecalcTrigger,Trigger3M)),NA())</f>
        <v>2.7958418214635294E-2</v>
      </c>
      <c r="M745" s="52">
        <f>IFERROR(_xll.qlIndexFixing(ONIndex3M,I745,TRUE,_xll.ohTrigger(RecalcTrigger,Trigger3M)),NA())</f>
        <v>2.7706558251630042E-2</v>
      </c>
      <c r="N745" s="52">
        <f>IFERROR(_xll.qlIndexFixing(Index6M,$H745,TRUE,_xll.ohTrigger(RecalcTrigger,Trigger6M)),NA())</f>
        <v>2.9105373825016431E-2</v>
      </c>
      <c r="O745" s="52">
        <f>IFERROR(_xll.qlIndexFixing(ONIndex6M,I745,TRUE,_xll.ohTrigger(RecalcTrigger,Trigger6M)),NA())</f>
        <v>2.8549833176931827E-2</v>
      </c>
      <c r="P745" s="52">
        <f>IFERROR(_xll.qlIndexFixing(Index1Y,$H745,TRUE,_xll.ohTrigger(RecalcTrigger,Trigger1Y)),NA())</f>
        <v>3.0999466856181081E-2</v>
      </c>
      <c r="Q745" s="52">
        <f>IFERROR(_xll.qlIndexFixing(ONIndex1Y,I745,TRUE,_xll.ohTrigger(RecalcTrigger,Trigger1Y)),NA())</f>
        <v>2.9883567331570049E-2</v>
      </c>
    </row>
    <row r="746" spans="2:17" x14ac:dyDescent="0.2">
      <c r="B746" s="46" t="s">
        <v>51</v>
      </c>
      <c r="D746" s="49">
        <f>_xll.qlCalendarAdvance(LocalCalendar,$D745,B746,"f",FALSE)</f>
        <v>44586</v>
      </c>
      <c r="E746" s="49">
        <f>_xll.qlInterestRateIndexValueDate(IndexON,D746)</f>
        <v>44586</v>
      </c>
      <c r="F746" s="52">
        <f>IFERROR(_xll.qlIndexFixing(IndexON,D746,TRUE,_xll.ohTrigger(RecalcTrigger,TriggerON)),NA())</f>
        <v>2.6514195794833384E-2</v>
      </c>
      <c r="H746" s="49">
        <f>_xll.qlCalendarAdvance(IborCalendar,$H745,B746,"f",FALSE)</f>
        <v>44587</v>
      </c>
      <c r="I746" s="49">
        <f>_xll.qlInterestRateIndexValueDate(Index1M,$H746)</f>
        <v>44589</v>
      </c>
      <c r="J746" s="52">
        <f>IFERROR(_xll.qlIndexFixing(Index1M,$H746,TRUE,_xll.ohTrigger(RecalcTrigger,Trigger1M)),NA())</f>
        <v>2.6911342604542945E-2</v>
      </c>
      <c r="K746" s="52">
        <f>IFERROR(_xll.qlIndexFixing(ONIndex1M,I746,TRUE,_xll.ohTrigger(RecalcTrigger,Trigger1M)),NA())</f>
        <v>2.6822011800771151E-2</v>
      </c>
      <c r="L746" s="52">
        <f>IFERROR(_xll.qlIndexFixing(Index3M,H746,TRUE,_xll.ohTrigger(RecalcTrigger,Trigger3M)),NA())</f>
        <v>2.798371859059845E-2</v>
      </c>
      <c r="M746" s="52">
        <f>IFERROR(_xll.qlIndexFixing(ONIndex3M,I746,TRUE,_xll.ohTrigger(RecalcTrigger,Trigger3M)),NA())</f>
        <v>2.7732356829597293E-2</v>
      </c>
      <c r="N746" s="52">
        <f>IFERROR(_xll.qlIndexFixing(Index6M,$H746,TRUE,_xll.ohTrigger(RecalcTrigger,Trigger6M)),NA())</f>
        <v>2.9132644512465215E-2</v>
      </c>
      <c r="O746" s="52">
        <f>IFERROR(_xll.qlIndexFixing(ONIndex6M,I746,TRUE,_xll.ohTrigger(RecalcTrigger,Trigger6M)),NA())</f>
        <v>2.8578069180040799E-2</v>
      </c>
      <c r="P746" s="52">
        <f>IFERROR(_xll.qlIndexFixing(Index1Y,$H746,TRUE,_xll.ohTrigger(RecalcTrigger,Trigger1Y)),NA())</f>
        <v>3.1023421611916069E-2</v>
      </c>
      <c r="Q746" s="52">
        <f>IFERROR(_xll.qlIndexFixing(ONIndex1Y,I746,TRUE,_xll.ohTrigger(RecalcTrigger,Trigger1Y)),NA())</f>
        <v>2.9909336271645159E-2</v>
      </c>
    </row>
    <row r="747" spans="2:17" x14ac:dyDescent="0.2">
      <c r="B747" s="46" t="s">
        <v>51</v>
      </c>
      <c r="D747" s="49">
        <f>_xll.qlCalendarAdvance(LocalCalendar,$D746,B747,"f",FALSE)</f>
        <v>44593</v>
      </c>
      <c r="E747" s="49">
        <f>_xll.qlInterestRateIndexValueDate(IndexON,D747)</f>
        <v>44593</v>
      </c>
      <c r="F747" s="52">
        <f>IFERROR(_xll.qlIndexFixing(IndexON,D747,TRUE,_xll.ohTrigger(RecalcTrigger,TriggerON)),NA())</f>
        <v>2.6566412556467967E-2</v>
      </c>
      <c r="H747" s="49">
        <f>_xll.qlCalendarAdvance(IborCalendar,$H746,B747,"f",FALSE)</f>
        <v>44594</v>
      </c>
      <c r="I747" s="49">
        <f>_xll.qlInterestRateIndexValueDate(Index1M,$H747)</f>
        <v>44596</v>
      </c>
      <c r="J747" s="52">
        <f>IFERROR(_xll.qlIndexFixing(Index1M,$H747,TRUE,_xll.ohTrigger(RecalcTrigger,Trigger1M)),NA())</f>
        <v>2.6932262471002538E-2</v>
      </c>
      <c r="K747" s="52">
        <f>IFERROR(_xll.qlIndexFixing(ONIndex1M,I747,TRUE,_xll.ohTrigger(RecalcTrigger,Trigger1M)),NA())</f>
        <v>2.685284099839258E-2</v>
      </c>
      <c r="L747" s="52">
        <f>IFERROR(_xll.qlIndexFixing(Index3M,H747,TRUE,_xll.ohTrigger(RecalcTrigger,Trigger3M)),NA())</f>
        <v>2.8006044616446239E-2</v>
      </c>
      <c r="M747" s="52">
        <f>IFERROR(_xll.qlIndexFixing(ONIndex3M,I747,TRUE,_xll.ohTrigger(RecalcTrigger,Trigger3M)),NA())</f>
        <v>2.7758047904464789E-2</v>
      </c>
      <c r="N747" s="52">
        <f>IFERROR(_xll.qlIndexFixing(Index6M,$H747,TRUE,_xll.ohTrigger(RecalcTrigger,Trigger6M)),NA())</f>
        <v>2.9159807665267622E-2</v>
      </c>
      <c r="O747" s="52">
        <f>IFERROR(_xll.qlIndexFixing(ONIndex6M,I747,TRUE,_xll.ohTrigger(RecalcTrigger,Trigger6M)),NA())</f>
        <v>2.8606198820364526E-2</v>
      </c>
      <c r="P747" s="52">
        <f>IFERROR(_xll.qlIndexFixing(Index1Y,$H747,TRUE,_xll.ohTrigger(RecalcTrigger,Trigger1Y)),NA())</f>
        <v>3.1047193826028698E-2</v>
      </c>
      <c r="Q747" s="52">
        <f>IFERROR(_xll.qlIndexFixing(ONIndex1Y,I747,TRUE,_xll.ohTrigger(RecalcTrigger,Trigger1Y)),NA())</f>
        <v>2.9935053406573431E-2</v>
      </c>
    </row>
    <row r="748" spans="2:17" x14ac:dyDescent="0.2">
      <c r="B748" s="46" t="s">
        <v>51</v>
      </c>
      <c r="D748" s="49">
        <f>_xll.qlCalendarAdvance(LocalCalendar,$D747,B748,"f",FALSE)</f>
        <v>44600</v>
      </c>
      <c r="E748" s="49">
        <f>_xll.qlInterestRateIndexValueDate(IndexON,D748)</f>
        <v>44600</v>
      </c>
      <c r="F748" s="52">
        <f>IFERROR(_xll.qlIndexFixing(IndexON,D748,TRUE,_xll.ohTrigger(RecalcTrigger,TriggerON)),NA())</f>
        <v>2.6615967720680089E-2</v>
      </c>
      <c r="H748" s="49">
        <f>_xll.qlCalendarAdvance(IborCalendar,$H747,B748,"f",FALSE)</f>
        <v>44601</v>
      </c>
      <c r="I748" s="49">
        <f>_xll.qlInterestRateIndexValueDate(Index1M,$H748)</f>
        <v>44603</v>
      </c>
      <c r="J748" s="52">
        <f>IFERROR(_xll.qlIndexFixing(Index1M,$H748,TRUE,_xll.ohTrigger(RecalcTrigger,Trigger1M)),NA())</f>
        <v>2.6962454717394113E-2</v>
      </c>
      <c r="K748" s="52">
        <f>IFERROR(_xll.qlIndexFixing(ONIndex1M,I748,TRUE,_xll.ohTrigger(RecalcTrigger,Trigger1M)),NA())</f>
        <v>2.688342130507948E-2</v>
      </c>
      <c r="L748" s="52">
        <f>IFERROR(_xll.qlIndexFixing(Index3M,H748,TRUE,_xll.ohTrigger(RecalcTrigger,Trigger3M)),NA())</f>
        <v>2.8031134609391519E-2</v>
      </c>
      <c r="M748" s="52">
        <f>IFERROR(_xll.qlIndexFixing(ONIndex3M,I748,TRUE,_xll.ohTrigger(RecalcTrigger,Trigger3M)),NA())</f>
        <v>2.7783631476125947E-2</v>
      </c>
      <c r="N748" s="52">
        <f>IFERROR(_xll.qlIndexFixing(Index6M,$H748,TRUE,_xll.ohTrigger(RecalcTrigger,Trigger6M)),NA())</f>
        <v>2.9186863279071325E-2</v>
      </c>
      <c r="O748" s="52">
        <f>IFERROR(_xll.qlIndexFixing(ONIndex6M,I748,TRUE,_xll.ohTrigger(RecalcTrigger,Trigger6M)),NA())</f>
        <v>2.8634222097876361E-2</v>
      </c>
      <c r="P748" s="52">
        <f>IFERROR(_xll.qlIndexFixing(Index1Y,$H748,TRUE,_xll.ohTrigger(RecalcTrigger,Trigger1Y)),NA())</f>
        <v>3.1070777001902312E-2</v>
      </c>
      <c r="Q748" s="52">
        <f>IFERROR(_xll.qlIndexFixing(ONIndex1Y,I748,TRUE,_xll.ohTrigger(RecalcTrigger,Trigger1Y)),NA())</f>
        <v>2.9960718736354863E-2</v>
      </c>
    </row>
    <row r="749" spans="2:17" x14ac:dyDescent="0.2">
      <c r="B749" s="46" t="s">
        <v>51</v>
      </c>
      <c r="D749" s="49">
        <f>_xll.qlCalendarAdvance(LocalCalendar,$D748,B749,"f",FALSE)</f>
        <v>44607</v>
      </c>
      <c r="E749" s="49">
        <f>_xll.qlInterestRateIndexValueDate(IndexON,D749)</f>
        <v>44607</v>
      </c>
      <c r="F749" s="52">
        <f>IFERROR(_xll.qlIndexFixing(IndexON,D749,TRUE,_xll.ohTrigger(RecalcTrigger,TriggerON)),NA())</f>
        <v>2.6662861286350648E-2</v>
      </c>
      <c r="H749" s="49">
        <f>_xll.qlCalendarAdvance(IborCalendar,$H748,B749,"f",FALSE)</f>
        <v>44608</v>
      </c>
      <c r="I749" s="49">
        <f>_xll.qlInterestRateIndexValueDate(Index1M,$H749)</f>
        <v>44610</v>
      </c>
      <c r="J749" s="52">
        <f>IFERROR(_xll.qlIndexFixing(Index1M,$H749,TRUE,_xll.ohTrigger(RecalcTrigger,Trigger1M)),NA())</f>
        <v>2.6992397669032275E-2</v>
      </c>
      <c r="K749" s="52">
        <f>IFERROR(_xll.qlIndexFixing(ONIndex1M,I749,TRUE,_xll.ohTrigger(RecalcTrigger,Trigger1M)),NA())</f>
        <v>2.69169143977388E-2</v>
      </c>
      <c r="L749" s="52">
        <f>IFERROR(_xll.qlIndexFixing(Index3M,H749,TRUE,_xll.ohTrigger(RecalcTrigger,Trigger3M)),NA())</f>
        <v>2.8056116527565199E-2</v>
      </c>
      <c r="M749" s="52">
        <f>IFERROR(_xll.qlIndexFixing(ONIndex3M,I749,TRUE,_xll.ohTrigger(RecalcTrigger,Trigger3M)),NA())</f>
        <v>2.7811996687305829E-2</v>
      </c>
      <c r="N749" s="52">
        <f>IFERROR(_xll.qlIndexFixing(Index6M,$H749,TRUE,_xll.ohTrigger(RecalcTrigger,Trigger6M)),NA())</f>
        <v>2.9213811349540791E-2</v>
      </c>
      <c r="O749" s="52">
        <f>IFERROR(_xll.qlIndexFixing(ONIndex6M,I749,TRUE,_xll.ohTrigger(RecalcTrigger,Trigger6M)),NA())</f>
        <v>2.8665269469936305E-2</v>
      </c>
      <c r="P749" s="52">
        <f>IFERROR(_xll.qlIndexFixing(Index1Y,$H749,TRUE,_xll.ohTrigger(RecalcTrigger,Trigger1Y)),NA())</f>
        <v>3.1097035934007779E-2</v>
      </c>
      <c r="Q749" s="52">
        <f>IFERROR(_xll.qlIndexFixing(ONIndex1Y,I749,TRUE,_xll.ohTrigger(RecalcTrigger,Trigger1Y)),NA())</f>
        <v>2.9989408451818189E-2</v>
      </c>
    </row>
    <row r="750" spans="2:17" x14ac:dyDescent="0.2">
      <c r="B750" s="46" t="s">
        <v>51</v>
      </c>
      <c r="D750" s="49">
        <f>_xll.qlCalendarAdvance(LocalCalendar,$D749,B750,"f",FALSE)</f>
        <v>44614</v>
      </c>
      <c r="E750" s="49">
        <f>_xll.qlInterestRateIndexValueDate(IndexON,D750)</f>
        <v>44614</v>
      </c>
      <c r="F750" s="52">
        <f>IFERROR(_xll.qlIndexFixing(IndexON,D750,TRUE,_xll.ohTrigger(RecalcTrigger,TriggerON)),NA())</f>
        <v>2.67070932522806E-2</v>
      </c>
      <c r="H750" s="49">
        <f>_xll.qlCalendarAdvance(IborCalendar,$H749,B750,"f",FALSE)</f>
        <v>44615</v>
      </c>
      <c r="I750" s="49">
        <f>_xll.qlInterestRateIndexValueDate(Index1M,$H750)</f>
        <v>44617</v>
      </c>
      <c r="J750" s="52">
        <f>IFERROR(_xll.qlIndexFixing(Index1M,$H750,TRUE,_xll.ohTrigger(RecalcTrigger,Trigger1M)),NA())</f>
        <v>2.7022091324184126E-2</v>
      </c>
      <c r="K750" s="52">
        <f>IFERROR(_xll.qlIndexFixing(ONIndex1M,I750,TRUE,_xll.ohTrigger(RecalcTrigger,Trigger1M)),NA())</f>
        <v>2.6943835245010206E-2</v>
      </c>
      <c r="L750" s="52">
        <f>IFERROR(_xll.qlIndexFixing(Index3M,H750,TRUE,_xll.ohTrigger(RecalcTrigger,Trigger3M)),NA())</f>
        <v>2.8080990368976953E-2</v>
      </c>
      <c r="M750" s="52">
        <f>IFERROR(_xll.qlIndexFixing(ONIndex3M,I750,TRUE,_xll.ohTrigger(RecalcTrigger,Trigger3M)),NA())</f>
        <v>2.7834476109536155E-2</v>
      </c>
      <c r="N750" s="52">
        <f>IFERROR(_xll.qlIndexFixing(Index6M,$H750,TRUE,_xll.ohTrigger(RecalcTrigger,Trigger6M)),NA())</f>
        <v>2.9240651872359028E-2</v>
      </c>
      <c r="O750" s="52">
        <f>IFERROR(_xll.qlIndexFixing(ONIndex6M,I750,TRUE,_xll.ohTrigger(RecalcTrigger,Trigger6M)),NA())</f>
        <v>2.8689949564011386E-2</v>
      </c>
      <c r="P750" s="52">
        <f>IFERROR(_xll.qlIndexFixing(Index1Y,$H750,TRUE,_xll.ohTrigger(RecalcTrigger,Trigger1Y)),NA())</f>
        <v>3.111735024997089E-2</v>
      </c>
      <c r="Q750" s="52">
        <f>IFERROR(_xll.qlIndexFixing(ONIndex1Y,I750,TRUE,_xll.ohTrigger(RecalcTrigger,Trigger1Y)),NA())</f>
        <v>3.0011893980317339E-2</v>
      </c>
    </row>
    <row r="751" spans="2:17" x14ac:dyDescent="0.2">
      <c r="B751" s="46" t="s">
        <v>51</v>
      </c>
      <c r="D751" s="49">
        <f>_xll.qlCalendarAdvance(LocalCalendar,$D750,B751,"f",FALSE)</f>
        <v>44621</v>
      </c>
      <c r="E751" s="49">
        <f>_xll.qlInterestRateIndexValueDate(IndexON,D751)</f>
        <v>44621</v>
      </c>
      <c r="F751" s="52">
        <f>IFERROR(_xll.qlIndexFixing(IndexON,D751,TRUE,_xll.ohTrigger(RecalcTrigger,TriggerON)),NA())</f>
        <v>2.6748663617510715E-2</v>
      </c>
      <c r="H751" s="49">
        <f>_xll.qlCalendarAdvance(IborCalendar,$H750,B751,"f",FALSE)</f>
        <v>44622</v>
      </c>
      <c r="I751" s="49">
        <f>_xll.qlInterestRateIndexValueDate(Index1M,$H751)</f>
        <v>44624</v>
      </c>
      <c r="J751" s="52">
        <f>IFERROR(_xll.qlIndexFixing(Index1M,$H751,TRUE,_xll.ohTrigger(RecalcTrigger,Trigger1M)),NA())</f>
        <v>2.7060823824151734E-2</v>
      </c>
      <c r="K751" s="52">
        <f>IFERROR(_xll.qlIndexFixing(ONIndex1M,I751,TRUE,_xll.ohTrigger(RecalcTrigger,Trigger1M)),NA())</f>
        <v>2.6973668877880996E-2</v>
      </c>
      <c r="L751" s="52">
        <f>IFERROR(_xll.qlIndexFixing(Index3M,H751,TRUE,_xll.ohTrigger(RecalcTrigger,Trigger3M)),NA())</f>
        <v>2.8119967740861177E-2</v>
      </c>
      <c r="M751" s="52">
        <f>IFERROR(_xll.qlIndexFixing(ONIndex3M,I751,TRUE,_xll.ohTrigger(RecalcTrigger,Trigger3M)),NA())</f>
        <v>2.7859737171205268E-2</v>
      </c>
      <c r="N751" s="52">
        <f>IFERROR(_xll.qlIndexFixing(Index6M,$H751,TRUE,_xll.ohTrigger(RecalcTrigger,Trigger6M)),NA())</f>
        <v>2.9282661967428906E-2</v>
      </c>
      <c r="O751" s="52">
        <f>IFERROR(_xll.qlIndexFixing(ONIndex6M,I751,TRUE,_xll.ohTrigger(RecalcTrigger,Trigger6M)),NA())</f>
        <v>2.8717653752501349E-2</v>
      </c>
      <c r="P751" s="52">
        <f>IFERROR(_xll.qlIndexFixing(Index1Y,$H751,TRUE,_xll.ohTrigger(RecalcTrigger,Trigger1Y)),NA())</f>
        <v>3.114032732647784E-2</v>
      </c>
      <c r="Q751" s="52">
        <f>IFERROR(_xll.qlIndexFixing(ONIndex1Y,I751,TRUE,_xll.ohTrigger(RecalcTrigger,Trigger1Y)),NA())</f>
        <v>3.0037403894471737E-2</v>
      </c>
    </row>
    <row r="752" spans="2:17" x14ac:dyDescent="0.2">
      <c r="B752" s="46" t="s">
        <v>51</v>
      </c>
      <c r="D752" s="49">
        <f>_xll.qlCalendarAdvance(LocalCalendar,$D751,B752,"f",FALSE)</f>
        <v>44628</v>
      </c>
      <c r="E752" s="49">
        <f>_xll.qlInterestRateIndexValueDate(IndexON,D752)</f>
        <v>44628</v>
      </c>
      <c r="F752" s="52">
        <f>IFERROR(_xll.qlIndexFixing(IndexON,D752,TRUE,_xll.ohTrigger(RecalcTrigger,TriggerON)),NA())</f>
        <v>2.6787572381241631E-2</v>
      </c>
      <c r="H752" s="49">
        <f>_xll.qlCalendarAdvance(IborCalendar,$H751,B752,"f",FALSE)</f>
        <v>44629</v>
      </c>
      <c r="I752" s="49">
        <f>_xll.qlInterestRateIndexValueDate(Index1M,$H752)</f>
        <v>44631</v>
      </c>
      <c r="J752" s="52">
        <f>IFERROR(_xll.qlIndexFixing(Index1M,$H752,TRUE,_xll.ohTrigger(RecalcTrigger,Trigger1M)),NA())</f>
        <v>2.7089972027713516E-2</v>
      </c>
      <c r="K752" s="52">
        <f>IFERROR(_xll.qlIndexFixing(ONIndex1M,I752,TRUE,_xll.ohTrigger(RecalcTrigger,Trigger1M)),NA())</f>
        <v>2.7003253619071188E-2</v>
      </c>
      <c r="L752" s="52">
        <f>IFERROR(_xll.qlIndexFixing(Index3M,H752,TRUE,_xll.ohTrigger(RecalcTrigger,Trigger3M)),NA())</f>
        <v>2.8144596407596138E-2</v>
      </c>
      <c r="M752" s="52">
        <f>IFERROR(_xll.qlIndexFixing(ONIndex3M,I752,TRUE,_xll.ohTrigger(RecalcTrigger,Trigger3M)),NA())</f>
        <v>2.788489072940159E-2</v>
      </c>
      <c r="N752" s="52">
        <f>IFERROR(_xll.qlIndexFixing(Index6M,$H752,TRUE,_xll.ohTrigger(RecalcTrigger,Trigger6M)),NA())</f>
        <v>2.930621055046255E-2</v>
      </c>
      <c r="O752" s="52">
        <f>IFERROR(_xll.qlIndexFixing(ONIndex6M,I752,TRUE,_xll.ohTrigger(RecalcTrigger,Trigger6M)),NA())</f>
        <v>2.8745251577886322E-2</v>
      </c>
      <c r="P752" s="52">
        <f>IFERROR(_xll.qlIndexFixing(Index1Y,$H752,TRUE,_xll.ohTrigger(RecalcTrigger,Trigger1Y)),NA())</f>
        <v>3.1163089373393928E-2</v>
      </c>
      <c r="Q752" s="52">
        <f>IFERROR(_xll.qlIndexFixing(ONIndex1Y,I752,TRUE,_xll.ohTrigger(RecalcTrigger,Trigger1Y)),NA())</f>
        <v>3.0062862003292778E-2</v>
      </c>
    </row>
    <row r="753" spans="2:17" x14ac:dyDescent="0.2">
      <c r="B753" s="46" t="s">
        <v>51</v>
      </c>
      <c r="D753" s="49">
        <f>_xll.qlCalendarAdvance(LocalCalendar,$D752,B753,"f",FALSE)</f>
        <v>44635</v>
      </c>
      <c r="E753" s="49">
        <f>_xll.qlInterestRateIndexValueDate(IndexON,D753)</f>
        <v>44635</v>
      </c>
      <c r="F753" s="52">
        <f>IFERROR(_xll.qlIndexFixing(IndexON,D753,TRUE,_xll.ohTrigger(RecalcTrigger,TriggerON)),NA())</f>
        <v>2.682381954243418E-2</v>
      </c>
      <c r="H753" s="49">
        <f>_xll.qlCalendarAdvance(IborCalendar,$H752,B753,"f",FALSE)</f>
        <v>44636</v>
      </c>
      <c r="I753" s="49">
        <f>_xll.qlInterestRateIndexValueDate(Index1M,$H753)</f>
        <v>44638</v>
      </c>
      <c r="J753" s="52">
        <f>IFERROR(_xll.qlIndexFixing(Index1M,$H753,TRUE,_xll.ohTrigger(RecalcTrigger,Trigger1M)),NA())</f>
        <v>2.7121933000241183E-2</v>
      </c>
      <c r="K753" s="52">
        <f>IFERROR(_xll.qlIndexFixing(ONIndex1M,I753,TRUE,_xll.ohTrigger(RecalcTrigger,Trigger1M)),NA())</f>
        <v>2.7032589468447554E-2</v>
      </c>
      <c r="L753" s="52">
        <f>IFERROR(_xll.qlIndexFixing(Index3M,H753,TRUE,_xll.ohTrigger(RecalcTrigger,Trigger3M)),NA())</f>
        <v>2.8169116957175024E-2</v>
      </c>
      <c r="M753" s="52">
        <f>IFERROR(_xll.qlIndexFixing(ONIndex3M,I753,TRUE,_xll.ohTrigger(RecalcTrigger,Trigger3M)),NA())</f>
        <v>2.7909936784045186E-2</v>
      </c>
      <c r="N753" s="52">
        <f>IFERROR(_xll.qlIndexFixing(Index6M,$H753,TRUE,_xll.ohTrigger(RecalcTrigger,Trigger6M)),NA())</f>
        <v>2.9332704592905288E-2</v>
      </c>
      <c r="O753" s="52">
        <f>IFERROR(_xll.qlIndexFixing(ONIndex6M,I753,TRUE,_xll.ohTrigger(RecalcTrigger,Trigger6M)),NA())</f>
        <v>2.8772743040006432E-2</v>
      </c>
      <c r="P753" s="52">
        <f>IFERROR(_xll.qlIndexFixing(Index1Y,$H753,TRUE,_xll.ohTrigger(RecalcTrigger,Trigger1Y)),NA())</f>
        <v>3.118562989172555E-2</v>
      </c>
      <c r="Q753" s="52">
        <f>IFERROR(_xll.qlIndexFixing(ONIndex1Y,I753,TRUE,_xll.ohTrigger(RecalcTrigger,Trigger1Y)),NA())</f>
        <v>3.0088268306807109E-2</v>
      </c>
    </row>
    <row r="754" spans="2:17" x14ac:dyDescent="0.2">
      <c r="B754" s="46" t="s">
        <v>51</v>
      </c>
      <c r="D754" s="49">
        <f>_xll.qlCalendarAdvance(LocalCalendar,$D753,B754,"f",FALSE)</f>
        <v>44642</v>
      </c>
      <c r="E754" s="49">
        <f>_xll.qlInterestRateIndexValueDate(IndexON,D754)</f>
        <v>44642</v>
      </c>
      <c r="F754" s="52">
        <f>IFERROR(_xll.qlIndexFixing(IndexON,D754,TRUE,_xll.ohTrigger(RecalcTrigger,TriggerON)),NA())</f>
        <v>2.6857405100448872E-2</v>
      </c>
      <c r="H754" s="49">
        <f>_xll.qlCalendarAdvance(IborCalendar,$H753,B754,"f",FALSE)</f>
        <v>44643</v>
      </c>
      <c r="I754" s="49">
        <f>_xll.qlInterestRateIndexValueDate(Index1M,$H754)</f>
        <v>44645</v>
      </c>
      <c r="J754" s="52">
        <f>IFERROR(_xll.qlIndexFixing(Index1M,$H754,TRUE,_xll.ohTrigger(RecalcTrigger,Trigger1M)),NA())</f>
        <v>2.7147520379400127E-2</v>
      </c>
      <c r="K754" s="52">
        <f>IFERROR(_xll.qlIndexFixing(ONIndex1M,I754,TRUE,_xll.ohTrigger(RecalcTrigger,Trigger1M)),NA())</f>
        <v>2.7061676425770287E-2</v>
      </c>
      <c r="L754" s="52">
        <f>IFERROR(_xll.qlIndexFixing(Index3M,H754,TRUE,_xll.ohTrigger(RecalcTrigger,Trigger3M)),NA())</f>
        <v>2.8193529387534798E-2</v>
      </c>
      <c r="M754" s="52">
        <f>IFERROR(_xll.qlIndexFixing(ONIndex3M,I754,TRUE,_xll.ohTrigger(RecalcTrigger,Trigger3M)),NA())</f>
        <v>2.793487533505612E-2</v>
      </c>
      <c r="N754" s="52">
        <f>IFERROR(_xll.qlIndexFixing(Index6M,$H754,TRUE,_xll.ohTrigger(RecalcTrigger,Trigger6M)),NA())</f>
        <v>2.9359081181955283E-2</v>
      </c>
      <c r="O754" s="52">
        <f>IFERROR(_xll.qlIndexFixing(ONIndex6M,I754,TRUE,_xll.ohTrigger(RecalcTrigger,Trigger6M)),NA())</f>
        <v>2.8800128138888326E-2</v>
      </c>
      <c r="P754" s="52">
        <f>IFERROR(_xll.qlIndexFixing(Index1Y,$H754,TRUE,_xll.ohTrigger(RecalcTrigger,Trigger1Y)),NA())</f>
        <v>3.1207942382044346E-2</v>
      </c>
      <c r="Q754" s="52">
        <f>IFERROR(_xll.qlIndexFixing(ONIndex1Y,I754,TRUE,_xll.ohTrigger(RecalcTrigger,Trigger1Y)),NA())</f>
        <v>3.0113622804988083E-2</v>
      </c>
    </row>
    <row r="755" spans="2:17" x14ac:dyDescent="0.2">
      <c r="B755" s="46" t="s">
        <v>51</v>
      </c>
      <c r="D755" s="49">
        <f>_xll.qlCalendarAdvance(LocalCalendar,$D754,B755,"f",FALSE)</f>
        <v>44649</v>
      </c>
      <c r="E755" s="49">
        <f>_xll.qlInterestRateIndexValueDate(IndexON,D755)</f>
        <v>44649</v>
      </c>
      <c r="F755" s="52">
        <f>IFERROR(_xll.qlIndexFixing(IndexON,D755,TRUE,_xll.ohTrigger(RecalcTrigger,TriggerON)),NA())</f>
        <v>2.6888329054406412E-2</v>
      </c>
      <c r="H755" s="49">
        <f>_xll.qlCalendarAdvance(IborCalendar,$H754,B755,"f",FALSE)</f>
        <v>44650</v>
      </c>
      <c r="I755" s="49">
        <f>_xll.qlInterestRateIndexValueDate(Index1M,$H755)</f>
        <v>44652</v>
      </c>
      <c r="J755" s="52">
        <f>IFERROR(_xll.qlIndexFixing(Index1M,$H755,TRUE,_xll.ohTrigger(RecalcTrigger,Trigger1M)),NA())</f>
        <v>2.7178951316639555E-2</v>
      </c>
      <c r="K755" s="52">
        <f>IFERROR(_xll.qlIndexFixing(ONIndex1M,I755,TRUE,_xll.ohTrigger(RecalcTrigger,Trigger1M)),NA())</f>
        <v>2.7090514490906159E-2</v>
      </c>
      <c r="L755" s="52">
        <f>IFERROR(_xll.qlIndexFixing(Index3M,H755,TRUE,_xll.ohTrigger(RecalcTrigger,Trigger3M)),NA())</f>
        <v>2.8209377722532854E-2</v>
      </c>
      <c r="M755" s="52">
        <f>IFERROR(_xll.qlIndexFixing(ONIndex3M,I755,TRUE,_xll.ohTrigger(RecalcTrigger,Trigger3M)),NA())</f>
        <v>2.7959706382434391E-2</v>
      </c>
      <c r="N755" s="52">
        <f>IFERROR(_xll.qlIndexFixing(Index6M,$H755,TRUE,_xll.ohTrigger(RecalcTrigger,Trigger6M)),NA())</f>
        <v>2.9385330452520876E-2</v>
      </c>
      <c r="O755" s="52">
        <f>IFERROR(_xll.qlIndexFixing(ONIndex6M,I755,TRUE,_xll.ohTrigger(RecalcTrigger,Trigger6M)),NA())</f>
        <v>2.882740687437213E-2</v>
      </c>
      <c r="P755" s="52">
        <f>IFERROR(_xll.qlIndexFixing(Index1Y,$H755,TRUE,_xll.ohTrigger(RecalcTrigger,Trigger1Y)),NA())</f>
        <v>3.1230020344500946E-2</v>
      </c>
      <c r="Q755" s="52">
        <f>IFERROR(_xll.qlIndexFixing(ONIndex1Y,I755,TRUE,_xll.ohTrigger(RecalcTrigger,Trigger1Y)),NA())</f>
        <v>3.0138925497782409E-2</v>
      </c>
    </row>
    <row r="756" spans="2:17" x14ac:dyDescent="0.2">
      <c r="B756" s="46" t="s">
        <v>51</v>
      </c>
      <c r="D756" s="49">
        <f>_xll.qlCalendarAdvance(LocalCalendar,$D755,B756,"f",FALSE)</f>
        <v>44656</v>
      </c>
      <c r="E756" s="49">
        <f>_xll.qlInterestRateIndexValueDate(IndexON,D756)</f>
        <v>44656</v>
      </c>
      <c r="F756" s="52">
        <f>IFERROR(_xll.qlIndexFixing(IndexON,D756,TRUE,_xll.ohTrigger(RecalcTrigger,TriggerON)),NA())</f>
        <v>2.6916591403827184E-2</v>
      </c>
      <c r="H756" s="49">
        <f>_xll.qlCalendarAdvance(IborCalendar,$H755,B756,"f",FALSE)</f>
        <v>44657</v>
      </c>
      <c r="I756" s="49">
        <f>_xll.qlInterestRateIndexValueDate(Index1M,$H756)</f>
        <v>44659</v>
      </c>
      <c r="J756" s="52">
        <f>IFERROR(_xll.qlIndexFixing(Index1M,$H756,TRUE,_xll.ohTrigger(RecalcTrigger,Trigger1M)),NA())</f>
        <v>2.72040713115256E-2</v>
      </c>
      <c r="K756" s="52">
        <f>IFERROR(_xll.qlIndexFixing(ONIndex1M,I756,TRUE,_xll.ohTrigger(RecalcTrigger,Trigger1M)),NA())</f>
        <v>2.7119103663642008E-2</v>
      </c>
      <c r="L756" s="52">
        <f>IFERROR(_xll.qlIndexFixing(Index3M,H756,TRUE,_xll.ohTrigger(RecalcTrigger,Trigger3M)),NA())</f>
        <v>2.8233591403074791E-2</v>
      </c>
      <c r="M756" s="52">
        <f>IFERROR(_xll.qlIndexFixing(ONIndex3M,I756,TRUE,_xll.ohTrigger(RecalcTrigger,Trigger3M)),NA())</f>
        <v>2.7984429926046772E-2</v>
      </c>
      <c r="N756" s="52">
        <f>IFERROR(_xll.qlIndexFixing(Index6M,$H756,TRUE,_xll.ohTrigger(RecalcTrigger,Trigger6M)),NA())</f>
        <v>2.9414458416529472E-2</v>
      </c>
      <c r="O756" s="52">
        <f>IFERROR(_xll.qlIndexFixing(ONIndex6M,I756,TRUE,_xll.ohTrigger(RecalcTrigger,Trigger6M)),NA())</f>
        <v>2.8854579246457845E-2</v>
      </c>
      <c r="P756" s="52">
        <f>IFERROR(_xll.qlIndexFixing(Index1Y,$H756,TRUE,_xll.ohTrigger(RecalcTrigger,Trigger1Y)),NA())</f>
        <v>3.1254587236925639E-2</v>
      </c>
      <c r="Q756" s="52">
        <f>IFERROR(_xll.qlIndexFixing(ONIndex1Y,I756,TRUE,_xll.ohTrigger(RecalcTrigger,Trigger1Y)),NA())</f>
        <v>3.0164176385136798E-2</v>
      </c>
    </row>
    <row r="757" spans="2:17" x14ac:dyDescent="0.2">
      <c r="B757" s="46" t="s">
        <v>51</v>
      </c>
      <c r="D757" s="49">
        <f>_xll.qlCalendarAdvance(LocalCalendar,$D756,B757,"f",FALSE)</f>
        <v>44663</v>
      </c>
      <c r="E757" s="49">
        <f>_xll.qlInterestRateIndexValueDate(IndexON,D757)</f>
        <v>44663</v>
      </c>
      <c r="F757" s="52">
        <f>IFERROR(_xll.qlIndexFixing(IndexON,D757,TRUE,_xll.ohTrigger(RecalcTrigger,TriggerON)),NA())</f>
        <v>2.6942192147831889E-2</v>
      </c>
      <c r="H757" s="49">
        <f>_xll.qlCalendarAdvance(IborCalendar,$H756,B757,"f",FALSE)</f>
        <v>44664</v>
      </c>
      <c r="I757" s="49">
        <f>_xll.qlInterestRateIndexValueDate(Index1M,$H757)</f>
        <v>44670</v>
      </c>
      <c r="J757" s="52">
        <f>IFERROR(_xll.qlIndexFixing(Index1M,$H757,TRUE,_xll.ohTrigger(RecalcTrigger,Trigger1M)),NA())</f>
        <v>2.7244812692415188E-2</v>
      </c>
      <c r="K757" s="52">
        <f>IFERROR(_xll.qlIndexFixing(ONIndex1M,I757,TRUE,_xll.ohTrigger(RecalcTrigger,Trigger1M)),NA())</f>
        <v>2.715746653934481E-2</v>
      </c>
      <c r="L757" s="52">
        <f>IFERROR(_xll.qlIndexFixing(Index3M,H757,TRUE,_xll.ohTrigger(RecalcTrigger,Trigger3M)),NA())</f>
        <v>2.8271423056718432E-2</v>
      </c>
      <c r="M757" s="52">
        <f>IFERROR(_xll.qlIndexFixing(ONIndex3M,I757,TRUE,_xll.ohTrigger(RecalcTrigger,Trigger3M)),NA())</f>
        <v>2.8017382980038974E-2</v>
      </c>
      <c r="N757" s="52">
        <f>IFERROR(_xll.qlIndexFixing(Index6M,$H757,TRUE,_xll.ohTrigger(RecalcTrigger,Trigger6M)),NA())</f>
        <v>2.9446176363100849E-2</v>
      </c>
      <c r="O757" s="52">
        <f>IFERROR(_xll.qlIndexFixing(ONIndex6M,I757,TRUE,_xll.ohTrigger(RecalcTrigger,Trigger6M)),NA())</f>
        <v>2.8890894508188936E-2</v>
      </c>
      <c r="P757" s="52">
        <f>IFERROR(_xll.qlIndexFixing(Index1Y,$H757,TRUE,_xll.ohTrigger(RecalcTrigger,Trigger1Y)),NA())</f>
        <v>3.1280272753389127E-2</v>
      </c>
      <c r="Q757" s="52">
        <f>IFERROR(_xll.qlIndexFixing(ONIndex1Y,I757,TRUE,_xll.ohTrigger(RecalcTrigger,Trigger1Y)),NA())</f>
        <v>3.0197626450201298E-2</v>
      </c>
    </row>
    <row r="758" spans="2:17" x14ac:dyDescent="0.2">
      <c r="B758" s="46" t="s">
        <v>51</v>
      </c>
      <c r="D758" s="49">
        <f>_xll.qlCalendarAdvance(LocalCalendar,$D757,B758,"f",FALSE)</f>
        <v>44670</v>
      </c>
      <c r="E758" s="49">
        <f>_xll.qlInterestRateIndexValueDate(IndexON,D758)</f>
        <v>44670</v>
      </c>
      <c r="F758" s="52">
        <f>IFERROR(_xll.qlIndexFixing(IndexON,D758,TRUE,_xll.ohTrigger(RecalcTrigger,TriggerON)),NA())</f>
        <v>2.6965131286020849E-2</v>
      </c>
      <c r="H758" s="49">
        <f>_xll.qlCalendarAdvance(IborCalendar,$H757,B758,"f",FALSE)</f>
        <v>44671</v>
      </c>
      <c r="I758" s="49">
        <f>_xll.qlInterestRateIndexValueDate(Index1M,$H758)</f>
        <v>44673</v>
      </c>
      <c r="J758" s="52">
        <f>IFERROR(_xll.qlIndexFixing(Index1M,$H758,TRUE,_xll.ohTrigger(RecalcTrigger,Trigger1M)),NA())</f>
        <v>2.725962480955189E-2</v>
      </c>
      <c r="K758" s="52">
        <f>IFERROR(_xll.qlIndexFixing(ONIndex1M,I758,TRUE,_xll.ohTrigger(RecalcTrigger,Trigger1M)),NA())</f>
        <v>2.7175535331274148E-2</v>
      </c>
      <c r="L758" s="52">
        <f>IFERROR(_xll.qlIndexFixing(Index3M,H758,TRUE,_xll.ohTrigger(RecalcTrigger,Trigger3M)),NA())</f>
        <v>2.8281694448979117E-2</v>
      </c>
      <c r="M758" s="52">
        <f>IFERROR(_xll.qlIndexFixing(ONIndex3M,I758,TRUE,_xll.ohTrigger(RecalcTrigger,Trigger3M)),NA())</f>
        <v>2.8033554501840641E-2</v>
      </c>
      <c r="N758" s="52">
        <f>IFERROR(_xll.qlIndexFixing(Index6M,$H758,TRUE,_xll.ohTrigger(RecalcTrigger,Trigger6M)),NA())</f>
        <v>2.9463215694919932E-2</v>
      </c>
      <c r="O758" s="52">
        <f>IFERROR(_xll.qlIndexFixing(ONIndex6M,I758,TRUE,_xll.ohTrigger(RecalcTrigger,Trigger6M)),NA())</f>
        <v>2.8908604899982038E-2</v>
      </c>
      <c r="P758" s="52">
        <f>IFERROR(_xll.qlIndexFixing(Index1Y,$H758,TRUE,_xll.ohTrigger(RecalcTrigger,Trigger1Y)),NA())</f>
        <v>3.1294782060209442E-2</v>
      </c>
      <c r="Q758" s="52">
        <f>IFERROR(_xll.qlIndexFixing(ONIndex1Y,I758,TRUE,_xll.ohTrigger(RecalcTrigger,Trigger1Y)),NA())</f>
        <v>3.0214522743499117E-2</v>
      </c>
    </row>
    <row r="759" spans="2:17" x14ac:dyDescent="0.2">
      <c r="B759" s="46" t="s">
        <v>51</v>
      </c>
      <c r="D759" s="49">
        <f>_xll.qlCalendarAdvance(LocalCalendar,$D758,B759,"f",FALSE)</f>
        <v>44677</v>
      </c>
      <c r="E759" s="49">
        <f>_xll.qlInterestRateIndexValueDate(IndexON,D759)</f>
        <v>44677</v>
      </c>
      <c r="F759" s="52">
        <f>IFERROR(_xll.qlIndexFixing(IndexON,D759,TRUE,_xll.ohTrigger(RecalcTrigger,TriggerON)),NA())</f>
        <v>2.6985408817834511E-2</v>
      </c>
      <c r="H759" s="49">
        <f>_xll.qlCalendarAdvance(IborCalendar,$H758,B759,"f",FALSE)</f>
        <v>44678</v>
      </c>
      <c r="I759" s="49">
        <f>_xll.qlInterestRateIndexValueDate(Index1M,$H759)</f>
        <v>44680</v>
      </c>
      <c r="J759" s="52">
        <f>IFERROR(_xll.qlIndexFixing(Index1M,$H759,TRUE,_xll.ohTrigger(RecalcTrigger,Trigger1M)),NA())</f>
        <v>2.7289995453332883E-2</v>
      </c>
      <c r="K759" s="52">
        <f>IFERROR(_xll.qlIndexFixing(ONIndex1M,I759,TRUE,_xll.ohTrigger(RecalcTrigger,Trigger1M)),NA())</f>
        <v>2.7206383478344254E-2</v>
      </c>
      <c r="L759" s="52">
        <f>IFERROR(_xll.qlIndexFixing(Index3M,H759,TRUE,_xll.ohTrigger(RecalcTrigger,Trigger3M)),NA())</f>
        <v>2.8305583810422884E-2</v>
      </c>
      <c r="M759" s="52">
        <f>IFERROR(_xll.qlIndexFixing(ONIndex3M,I759,TRUE,_xll.ohTrigger(RecalcTrigger,Trigger3M)),NA())</f>
        <v>2.8060787190964387E-2</v>
      </c>
      <c r="N759" s="52">
        <f>IFERROR(_xll.qlIndexFixing(Index6M,$H759,TRUE,_xll.ohTrigger(RecalcTrigger,Trigger6M)),NA())</f>
        <v>2.9488857030715323E-2</v>
      </c>
      <c r="O759" s="52">
        <f>IFERROR(_xll.qlIndexFixing(ONIndex6M,I759,TRUE,_xll.ohTrigger(RecalcTrigger,Trigger6M)),NA())</f>
        <v>2.8938534523281767E-2</v>
      </c>
      <c r="P759" s="52">
        <f>IFERROR(_xll.qlIndexFixing(Index1Y,$H759,TRUE,_xll.ohTrigger(RecalcTrigger,Trigger1Y)),NA())</f>
        <v>3.1307854986634923E-2</v>
      </c>
      <c r="Q759" s="52">
        <f>IFERROR(_xll.qlIndexFixing(ONIndex1Y,I759,TRUE,_xll.ohTrigger(RecalcTrigger,Trigger1Y)),NA())</f>
        <v>3.0242678584484484E-2</v>
      </c>
    </row>
    <row r="760" spans="2:17" x14ac:dyDescent="0.2">
      <c r="B760" s="46" t="s">
        <v>51</v>
      </c>
      <c r="D760" s="49">
        <f>_xll.qlCalendarAdvance(LocalCalendar,$D759,B760,"f",FALSE)</f>
        <v>44684</v>
      </c>
      <c r="E760" s="49">
        <f>_xll.qlInterestRateIndexValueDate(IndexON,D760)</f>
        <v>44684</v>
      </c>
      <c r="F760" s="52">
        <f>IFERROR(_xll.qlIndexFixing(IndexON,D760,TRUE,_xll.ohTrigger(RecalcTrigger,TriggerON)),NA())</f>
        <v>2.7003024742713322E-2</v>
      </c>
      <c r="H760" s="49">
        <f>_xll.qlCalendarAdvance(IborCalendar,$H759,B760,"f",FALSE)</f>
        <v>44685</v>
      </c>
      <c r="I760" s="49">
        <f>_xll.qlInterestRateIndexValueDate(Index1M,$H760)</f>
        <v>44687</v>
      </c>
      <c r="J760" s="52">
        <f>IFERROR(_xll.qlIndexFixing(Index1M,$H760,TRUE,_xll.ohTrigger(RecalcTrigger,Trigger1M)),NA())</f>
        <v>2.7314180859191069E-2</v>
      </c>
      <c r="K760" s="52">
        <f>IFERROR(_xll.qlIndexFixing(ONIndex1M,I760,TRUE,_xll.ohTrigger(RecalcTrigger,Trigger1M)),NA())</f>
        <v>2.7230971427227857E-2</v>
      </c>
      <c r="L760" s="52">
        <f>IFERROR(_xll.qlIndexFixing(Index3M,H760,TRUE,_xll.ohTrigger(RecalcTrigger,Trigger3M)),NA())</f>
        <v>2.8337733351663678E-2</v>
      </c>
      <c r="M760" s="52">
        <f>IFERROR(_xll.qlIndexFixing(ONIndex3M,I760,TRUE,_xll.ohTrigger(RecalcTrigger,Trigger3M)),NA())</f>
        <v>2.8082249061851527E-2</v>
      </c>
      <c r="N760" s="52">
        <f>IFERROR(_xll.qlIndexFixing(Index6M,$H760,TRUE,_xll.ohTrigger(RecalcTrigger,Trigger6M)),NA())</f>
        <v>2.9514321715194868E-2</v>
      </c>
      <c r="O760" s="52">
        <f>IFERROR(_xll.qlIndexFixing(ONIndex6M,I760,TRUE,_xll.ohTrigger(RecalcTrigger,Trigger6M)),NA())</f>
        <v>2.8962205098954641E-2</v>
      </c>
      <c r="P760" s="52">
        <f>IFERROR(_xll.qlIndexFixing(Index1Y,$H760,TRUE,_xll.ohTrigger(RecalcTrigger,Trigger1Y)),NA())</f>
        <v>3.1336664716587921E-2</v>
      </c>
      <c r="Q760" s="52">
        <f>IFERROR(_xll.qlIndexFixing(ONIndex1Y,I760,TRUE,_xll.ohTrigger(RecalcTrigger,Trigger1Y)),NA())</f>
        <v>3.0264661879808585E-2</v>
      </c>
    </row>
    <row r="761" spans="2:17" x14ac:dyDescent="0.2">
      <c r="B761" s="46" t="s">
        <v>51</v>
      </c>
      <c r="D761" s="49">
        <f>_xll.qlCalendarAdvance(LocalCalendar,$D760,B761,"f",FALSE)</f>
        <v>44691</v>
      </c>
      <c r="E761" s="49">
        <f>_xll.qlInterestRateIndexValueDate(IndexON,D761)</f>
        <v>44691</v>
      </c>
      <c r="F761" s="52">
        <f>IFERROR(_xll.qlIndexFixing(IndexON,D761,TRUE,_xll.ohTrigger(RecalcTrigger,TriggerON)),NA())</f>
        <v>2.7017979060577346E-2</v>
      </c>
      <c r="H761" s="49">
        <f>_xll.qlCalendarAdvance(IborCalendar,$H760,B761,"f",FALSE)</f>
        <v>44692</v>
      </c>
      <c r="I761" s="49">
        <f>_xll.qlInterestRateIndexValueDate(Index1M,$H761)</f>
        <v>44694</v>
      </c>
      <c r="J761" s="52">
        <f>IFERROR(_xll.qlIndexFixing(Index1M,$H761,TRUE,_xll.ohTrigger(RecalcTrigger,Trigger1M)),NA())</f>
        <v>2.7341084836474485E-2</v>
      </c>
      <c r="K761" s="52">
        <f>IFERROR(_xll.qlIndexFixing(ONIndex1M,I761,TRUE,_xll.ohTrigger(RecalcTrigger,Trigger1M)),NA())</f>
        <v>2.7258316135405636E-2</v>
      </c>
      <c r="L761" s="52">
        <f>IFERROR(_xll.qlIndexFixing(Index3M,H761,TRUE,_xll.ohTrigger(RecalcTrigger,Trigger3M)),NA())</f>
        <v>2.8361388890469765E-2</v>
      </c>
      <c r="M761" s="52">
        <f>IFERROR(_xll.qlIndexFixing(ONIndex3M,I761,TRUE,_xll.ohTrigger(RecalcTrigger,Trigger3M)),NA())</f>
        <v>2.8106435085781811E-2</v>
      </c>
      <c r="N761" s="52">
        <f>IFERROR(_xll.qlIndexFixing(Index6M,$H761,TRUE,_xll.ohTrigger(RecalcTrigger,Trigger6M)),NA())</f>
        <v>2.953959988037106E-2</v>
      </c>
      <c r="O761" s="52">
        <f>IFERROR(_xll.qlIndexFixing(ONIndex6M,I761,TRUE,_xll.ohTrigger(RecalcTrigger,Trigger6M)),NA())</f>
        <v>2.8988845652770934E-2</v>
      </c>
      <c r="P761" s="52">
        <f>IFERROR(_xll.qlIndexFixing(Index1Y,$H761,TRUE,_xll.ohTrigger(RecalcTrigger,Trigger1Y)),NA())</f>
        <v>3.1357198993405472E-2</v>
      </c>
      <c r="Q761" s="52">
        <f>IFERROR(_xll.qlIndexFixing(ONIndex1Y,I761,TRUE,_xll.ohTrigger(RecalcTrigger,Trigger1Y)),NA())</f>
        <v>3.028965373959025E-2</v>
      </c>
    </row>
    <row r="762" spans="2:17" x14ac:dyDescent="0.2">
      <c r="B762" s="46" t="s">
        <v>51</v>
      </c>
      <c r="D762" s="49">
        <f>_xll.qlCalendarAdvance(LocalCalendar,$D761,B762,"f",FALSE)</f>
        <v>44698</v>
      </c>
      <c r="E762" s="49">
        <f>_xll.qlInterestRateIndexValueDate(IndexON,D762)</f>
        <v>44698</v>
      </c>
      <c r="F762" s="52">
        <f>IFERROR(_xll.qlIndexFixing(IndexON,D762,TRUE,_xll.ohTrigger(RecalcTrigger,TriggerON)),NA())</f>
        <v>2.7030271770707159E-2</v>
      </c>
      <c r="H762" s="49">
        <f>_xll.qlCalendarAdvance(IborCalendar,$H761,B762,"f",FALSE)</f>
        <v>44699</v>
      </c>
      <c r="I762" s="49">
        <f>_xll.qlInterestRateIndexValueDate(Index1M,$H762)</f>
        <v>44701</v>
      </c>
      <c r="J762" s="52">
        <f>IFERROR(_xll.qlIndexFixing(Index1M,$H762,TRUE,_xll.ohTrigger(RecalcTrigger,Trigger1M)),NA())</f>
        <v>2.7367739446423379E-2</v>
      </c>
      <c r="K762" s="52">
        <f>IFERROR(_xll.qlIndexFixing(ONIndex1M,I762,TRUE,_xll.ohTrigger(RecalcTrigger,Trigger1M)),NA())</f>
        <v>2.7285411950170868E-2</v>
      </c>
      <c r="L762" s="52">
        <f>IFERROR(_xll.qlIndexFixing(Index3M,H762,TRUE,_xll.ohTrigger(RecalcTrigger,Trigger3M)),NA())</f>
        <v>2.8384936293875642E-2</v>
      </c>
      <c r="M762" s="52">
        <f>IFERROR(_xll.qlIndexFixing(ONIndex3M,I762,TRUE,_xll.ohTrigger(RecalcTrigger,Trigger3M)),NA())</f>
        <v>2.8130513605599816E-2</v>
      </c>
      <c r="N762" s="52">
        <f>IFERROR(_xll.qlIndexFixing(Index6M,$H762,TRUE,_xll.ohTrigger(RecalcTrigger,Trigger6M)),NA())</f>
        <v>2.9564681657803564E-2</v>
      </c>
      <c r="O762" s="52">
        <f>IFERROR(_xll.qlIndexFixing(ONIndex6M,I762,TRUE,_xll.ohTrigger(RecalcTrigger,Trigger6M)),NA())</f>
        <v>2.9015379842736166E-2</v>
      </c>
      <c r="P762" s="52">
        <f>IFERROR(_xll.qlIndexFixing(Index1Y,$H762,TRUE,_xll.ohTrigger(RecalcTrigger,Trigger1Y)),NA())</f>
        <v>3.137745323293855E-2</v>
      </c>
      <c r="Q762" s="52">
        <f>IFERROR(_xll.qlIndexFixing(ONIndex1Y,I762,TRUE,_xll.ohTrigger(RecalcTrigger,Trigger1Y)),NA())</f>
        <v>3.0314593793772104E-2</v>
      </c>
    </row>
    <row r="763" spans="2:17" x14ac:dyDescent="0.2">
      <c r="B763" s="46" t="s">
        <v>51</v>
      </c>
      <c r="D763" s="49">
        <f>_xll.qlCalendarAdvance(LocalCalendar,$D762,B763,"f",FALSE)</f>
        <v>44705</v>
      </c>
      <c r="E763" s="49">
        <f>_xll.qlInterestRateIndexValueDate(IndexON,D763)</f>
        <v>44705</v>
      </c>
      <c r="F763" s="52">
        <f>IFERROR(_xll.qlIndexFixing(IndexON,D763,TRUE,_xll.ohTrigger(RecalcTrigger,TriggerON)),NA())</f>
        <v>2.7039902873022825E-2</v>
      </c>
      <c r="H763" s="49">
        <f>_xll.qlCalendarAdvance(IborCalendar,$H762,B763,"f",FALSE)</f>
        <v>44706</v>
      </c>
      <c r="I763" s="49">
        <f>_xll.qlInterestRateIndexValueDate(Index1M,$H763)</f>
        <v>44708</v>
      </c>
      <c r="J763" s="52">
        <f>IFERROR(_xll.qlIndexFixing(Index1M,$H763,TRUE,_xll.ohTrigger(RecalcTrigger,Trigger1M)),NA())</f>
        <v>2.7394144687320415E-2</v>
      </c>
      <c r="K763" s="52">
        <f>IFERROR(_xll.qlIndexFixing(ONIndex1M,I763,TRUE,_xll.ohTrigger(RecalcTrigger,Trigger1M)),NA())</f>
        <v>2.7315201650097709E-2</v>
      </c>
      <c r="L763" s="52">
        <f>IFERROR(_xll.qlIndexFixing(Index3M,H763,TRUE,_xll.ohTrigger(RecalcTrigger,Trigger3M)),NA())</f>
        <v>2.8411146533981392E-2</v>
      </c>
      <c r="M763" s="52">
        <f>IFERROR(_xll.qlIndexFixing(ONIndex3M,I763,TRUE,_xll.ohTrigger(RecalcTrigger,Trigger3M)),NA())</f>
        <v>2.8157293096631175E-2</v>
      </c>
      <c r="N763" s="52">
        <f>IFERROR(_xll.qlIndexFixing(Index6M,$H763,TRUE,_xll.ohTrigger(RecalcTrigger,Trigger6M)),NA())</f>
        <v>2.9589557178606563E-2</v>
      </c>
      <c r="O763" s="52">
        <f>IFERROR(_xll.qlIndexFixing(ONIndex6M,I763,TRUE,_xll.ohTrigger(RecalcTrigger,Trigger6M)),NA())</f>
        <v>2.9044862182139308E-2</v>
      </c>
      <c r="P763" s="52">
        <f>IFERROR(_xll.qlIndexFixing(Index1Y,$H763,TRUE,_xll.ohTrigger(RecalcTrigger,Trigger1Y)),NA())</f>
        <v>3.139998914833609E-2</v>
      </c>
      <c r="Q763" s="52">
        <f>IFERROR(_xll.qlIndexFixing(ONIndex1Y,I763,TRUE,_xll.ohTrigger(RecalcTrigger,Trigger1Y)),NA())</f>
        <v>3.03425360116516E-2</v>
      </c>
    </row>
    <row r="764" spans="2:17" x14ac:dyDescent="0.2">
      <c r="B764" s="46" t="s">
        <v>51</v>
      </c>
      <c r="D764" s="49">
        <f>_xll.qlCalendarAdvance(LocalCalendar,$D763,B764,"f",FALSE)</f>
        <v>44712</v>
      </c>
      <c r="E764" s="49">
        <f>_xll.qlInterestRateIndexValueDate(IndexON,D764)</f>
        <v>44712</v>
      </c>
      <c r="F764" s="52">
        <f>IFERROR(_xll.qlIndexFixing(IndexON,D764,TRUE,_xll.ohTrigger(RecalcTrigger,TriggerON)),NA())</f>
        <v>2.7046872367444408E-2</v>
      </c>
      <c r="H764" s="49">
        <f>_xll.qlCalendarAdvance(IborCalendar,$H763,B764,"f",FALSE)</f>
        <v>44713</v>
      </c>
      <c r="I764" s="49">
        <f>_xll.qlInterestRateIndexValueDate(Index1M,$H764)</f>
        <v>44715</v>
      </c>
      <c r="J764" s="52">
        <f>IFERROR(_xll.qlIndexFixing(Index1M,$H764,TRUE,_xll.ohTrigger(RecalcTrigger,Trigger1M)),NA())</f>
        <v>2.7423189543082926E-2</v>
      </c>
      <c r="K764" s="52">
        <f>IFERROR(_xll.qlIndexFixing(ONIndex1M,I764,TRUE,_xll.ohTrigger(RecalcTrigger,Trigger1M)),NA())</f>
        <v>2.7338856898717623E-2</v>
      </c>
      <c r="L764" s="52">
        <f>IFERROR(_xll.qlIndexFixing(Index3M,H764,TRUE,_xll.ohTrigger(RecalcTrigger,Trigger3M)),NA())</f>
        <v>2.843447177086442E-2</v>
      </c>
      <c r="M764" s="52">
        <f>IFERROR(_xll.qlIndexFixing(ONIndex3M,I764,TRUE,_xll.ohTrigger(RecalcTrigger,Trigger3M)),NA())</f>
        <v>2.81783481325526E-2</v>
      </c>
      <c r="N764" s="52">
        <f>IFERROR(_xll.qlIndexFixing(Index6M,$H764,TRUE,_xll.ohTrigger(RecalcTrigger,Trigger6M)),NA())</f>
        <v>2.9614216573460854E-2</v>
      </c>
      <c r="O764" s="52">
        <f>IFERROR(_xll.qlIndexFixing(ONIndex6M,I764,TRUE,_xll.ohTrigger(RecalcTrigger,Trigger6M)),NA())</f>
        <v>2.9068129130767062E-2</v>
      </c>
      <c r="P764" s="52">
        <f>IFERROR(_xll.qlIndexFixing(Index1Y,$H764,TRUE,_xll.ohTrigger(RecalcTrigger,Trigger1Y)),NA())</f>
        <v>3.1417095589300031E-2</v>
      </c>
      <c r="Q764" s="52">
        <f>IFERROR(_xll.qlIndexFixing(ONIndex1Y,I764,TRUE,_xll.ohTrigger(RecalcTrigger,Trigger1Y)),NA())</f>
        <v>3.0364318485203157E-2</v>
      </c>
    </row>
    <row r="765" spans="2:17" x14ac:dyDescent="0.2">
      <c r="B765" s="46" t="s">
        <v>51</v>
      </c>
      <c r="D765" s="49">
        <f>_xll.qlCalendarAdvance(LocalCalendar,$D764,B765,"f",FALSE)</f>
        <v>44719</v>
      </c>
      <c r="E765" s="49">
        <f>_xll.qlInterestRateIndexValueDate(IndexON,D765)</f>
        <v>44719</v>
      </c>
      <c r="F765" s="52">
        <f>IFERROR(_xll.qlIndexFixing(IndexON,D765,TRUE,_xll.ohTrigger(RecalcTrigger,TriggerON)),NA())</f>
        <v>2.7051180253572227E-2</v>
      </c>
      <c r="H765" s="49">
        <f>_xll.qlCalendarAdvance(IborCalendar,$H764,B765,"f",FALSE)</f>
        <v>44720</v>
      </c>
      <c r="I765" s="49">
        <f>_xll.qlInterestRateIndexValueDate(Index1M,$H765)</f>
        <v>44722</v>
      </c>
      <c r="J765" s="52">
        <f>IFERROR(_xll.qlIndexFixing(Index1M,$H765,TRUE,_xll.ohTrigger(RecalcTrigger,Trigger1M)),NA())</f>
        <v>2.7446207055192708E-2</v>
      </c>
      <c r="K765" s="52">
        <f>IFERROR(_xll.qlIndexFixing(ONIndex1M,I765,TRUE,_xll.ohTrigger(RecalcTrigger,Trigger1M)),NA())</f>
        <v>2.7365206032206046E-2</v>
      </c>
      <c r="L765" s="52">
        <f>IFERROR(_xll.qlIndexFixing(Index3M,H765,TRUE,_xll.ohTrigger(RecalcTrigger,Trigger3M)),NA())</f>
        <v>2.8454929671916353E-2</v>
      </c>
      <c r="M765" s="52">
        <f>IFERROR(_xll.qlIndexFixing(ONIndex3M,I765,TRUE,_xll.ohTrigger(RecalcTrigger,Trigger3M)),NA())</f>
        <v>2.8202104139580797E-2</v>
      </c>
      <c r="N765" s="52">
        <f>IFERROR(_xll.qlIndexFixing(Index6M,$H765,TRUE,_xll.ohTrigger(RecalcTrigger,Trigger6M)),NA())</f>
        <v>2.9638649972623363E-2</v>
      </c>
      <c r="O765" s="52">
        <f>IFERROR(_xll.qlIndexFixing(ONIndex6M,I765,TRUE,_xll.ohTrigger(RecalcTrigger,Trigger6M)),NA())</f>
        <v>2.9094344228726143E-2</v>
      </c>
      <c r="P765" s="52">
        <f>IFERROR(_xll.qlIndexFixing(Index1Y,$H765,TRUE,_xll.ohTrigger(RecalcTrigger,Trigger1Y)),NA())</f>
        <v>3.1436470700041547E-2</v>
      </c>
      <c r="Q765" s="52">
        <f>IFERROR(_xll.qlIndexFixing(ONIndex1Y,I765,TRUE,_xll.ohTrigger(RecalcTrigger,Trigger1Y)),NA())</f>
        <v>3.0389103122345773E-2</v>
      </c>
    </row>
    <row r="766" spans="2:17" x14ac:dyDescent="0.2">
      <c r="B766" s="46" t="s">
        <v>51</v>
      </c>
      <c r="D766" s="49">
        <f>_xll.qlCalendarAdvance(LocalCalendar,$D765,B766,"f",FALSE)</f>
        <v>44726</v>
      </c>
      <c r="E766" s="49">
        <f>_xll.qlInterestRateIndexValueDate(IndexON,D766)</f>
        <v>44726</v>
      </c>
      <c r="F766" s="52">
        <f>IFERROR(_xll.qlIndexFixing(IndexON,D766,TRUE,_xll.ohTrigger(RecalcTrigger,TriggerON)),NA())</f>
        <v>2.7052826531486218E-2</v>
      </c>
      <c r="H766" s="49">
        <f>_xll.qlCalendarAdvance(IborCalendar,$H765,B766,"f",FALSE)</f>
        <v>44727</v>
      </c>
      <c r="I766" s="49">
        <f>_xll.qlInterestRateIndexValueDate(Index1M,$H766)</f>
        <v>44729</v>
      </c>
      <c r="J766" s="52">
        <f>IFERROR(_xll.qlIndexFixing(Index1M,$H766,TRUE,_xll.ohTrigger(RecalcTrigger,Trigger1M)),NA())</f>
        <v>2.7471864178820964E-2</v>
      </c>
      <c r="K766" s="52">
        <f>IFERROR(_xll.qlIndexFixing(ONIndex1M,I766,TRUE,_xll.ohTrigger(RecalcTrigger,Trigger1M)),NA())</f>
        <v>2.7391306271562499E-2</v>
      </c>
      <c r="L766" s="52">
        <f>IFERROR(_xll.qlIndexFixing(Index3M,H766,TRUE,_xll.ohTrigger(RecalcTrigger,Trigger3M)),NA())</f>
        <v>2.8478042018327546E-2</v>
      </c>
      <c r="M766" s="52">
        <f>IFERROR(_xll.qlIndexFixing(ONIndex3M,I766,TRUE,_xll.ohTrigger(RecalcTrigger,Trigger3M)),NA())</f>
        <v>2.8225752642203616E-2</v>
      </c>
      <c r="N766" s="52">
        <f>IFERROR(_xll.qlIndexFixing(Index6M,$H766,TRUE,_xll.ohTrigger(RecalcTrigger,Trigger6M)),NA())</f>
        <v>2.9662847505939671E-2</v>
      </c>
      <c r="O766" s="52">
        <f>IFERROR(_xll.qlIndexFixing(ONIndex6M,I766,TRUE,_xll.ohTrigger(RecalcTrigger,Trigger6M)),NA())</f>
        <v>2.9120452962541066E-2</v>
      </c>
      <c r="P766" s="52">
        <f>IFERROR(_xll.qlIndexFixing(Index1Y,$H766,TRUE,_xll.ohTrigger(RecalcTrigger,Trigger1Y)),NA())</f>
        <v>3.1455539761362269E-2</v>
      </c>
      <c r="Q766" s="52">
        <f>IFERROR(_xll.qlIndexFixing(ONIndex1Y,I766,TRUE,_xll.ohTrigger(RecalcTrigger,Trigger1Y)),NA())</f>
        <v>3.0413835953755353E-2</v>
      </c>
    </row>
    <row r="767" spans="2:17" x14ac:dyDescent="0.2">
      <c r="B767" s="46" t="s">
        <v>51</v>
      </c>
      <c r="D767" s="49">
        <f>_xll.qlCalendarAdvance(LocalCalendar,$D766,B767,"f",FALSE)</f>
        <v>44733</v>
      </c>
      <c r="E767" s="49">
        <f>_xll.qlInterestRateIndexValueDate(IndexON,D767)</f>
        <v>44733</v>
      </c>
      <c r="F767" s="52">
        <f>IFERROR(_xll.qlIndexFixing(IndexON,D767,TRUE,_xll.ohTrigger(RecalcTrigger,TriggerON)),NA())</f>
        <v>2.7051811200946574E-2</v>
      </c>
      <c r="H767" s="49">
        <f>_xll.qlCalendarAdvance(IborCalendar,$H766,B767,"f",FALSE)</f>
        <v>44734</v>
      </c>
      <c r="I767" s="49">
        <f>_xll.qlInterestRateIndexValueDate(Index1M,$H767)</f>
        <v>44736</v>
      </c>
      <c r="J767" s="52">
        <f>IFERROR(_xll.qlIndexFixing(Index1M,$H767,TRUE,_xll.ohTrigger(RecalcTrigger,Trigger1M)),NA())</f>
        <v>2.7497271926705938E-2</v>
      </c>
      <c r="K767" s="52">
        <f>IFERROR(_xll.qlIndexFixing(ONIndex1M,I767,TRUE,_xll.ohTrigger(RecalcTrigger,Trigger1M)),NA())</f>
        <v>2.7417157616680399E-2</v>
      </c>
      <c r="L767" s="52">
        <f>IFERROR(_xll.qlIndexFixing(Index3M,H767,TRUE,_xll.ohTrigger(RecalcTrigger,Trigger3M)),NA())</f>
        <v>2.8501031245415493E-2</v>
      </c>
      <c r="M767" s="52">
        <f>IFERROR(_xll.qlIndexFixing(ONIndex3M,I767,TRUE,_xll.ohTrigger(RecalcTrigger,Trigger3M)),NA())</f>
        <v>2.8249293640394413E-2</v>
      </c>
      <c r="N767" s="52">
        <f>IFERROR(_xll.qlIndexFixing(Index6M,$H767,TRUE,_xll.ohTrigger(RecalcTrigger,Trigger6M)),NA())</f>
        <v>2.9692468154807406E-2</v>
      </c>
      <c r="O767" s="52">
        <f>IFERROR(_xll.qlIndexFixing(ONIndex6M,I767,TRUE,_xll.ohTrigger(RecalcTrigger,Trigger6M)),NA())</f>
        <v>2.9146455332105248E-2</v>
      </c>
      <c r="P767" s="52">
        <f>IFERROR(_xll.qlIndexFixing(Index1Y,$H767,TRUE,_xll.ohTrigger(RecalcTrigger,Trigger1Y)),NA())</f>
        <v>3.1474296269642758E-2</v>
      </c>
      <c r="Q767" s="52">
        <f>IFERROR(_xll.qlIndexFixing(ONIndex1Y,I767,TRUE,_xll.ohTrigger(RecalcTrigger,Trigger1Y)),NA())</f>
        <v>3.0438516979431895E-2</v>
      </c>
    </row>
    <row r="768" spans="2:17" x14ac:dyDescent="0.2">
      <c r="B768" s="46" t="s">
        <v>51</v>
      </c>
      <c r="D768" s="49">
        <f>_xll.qlCalendarAdvance(LocalCalendar,$D767,B768,"f",FALSE)</f>
        <v>44740</v>
      </c>
      <c r="E768" s="49">
        <f>_xll.qlInterestRateIndexValueDate(IndexON,D768)</f>
        <v>44740</v>
      </c>
      <c r="F768" s="52">
        <f>IFERROR(_xll.qlIndexFixing(IndexON,D768,TRUE,_xll.ohTrigger(RecalcTrigger,TriggerON)),NA())</f>
        <v>2.7048134262273038E-2</v>
      </c>
      <c r="H768" s="49">
        <f>_xll.qlCalendarAdvance(IborCalendar,$H767,B768,"f",FALSE)</f>
        <v>44741</v>
      </c>
      <c r="I768" s="49">
        <f>_xll.qlInterestRateIndexValueDate(Index1M,$H768)</f>
        <v>44743</v>
      </c>
      <c r="J768" s="52">
        <f>IFERROR(_xll.qlIndexFixing(Index1M,$H768,TRUE,_xll.ohTrigger(RecalcTrigger,Trigger1M)),NA())</f>
        <v>2.7522430297217969E-2</v>
      </c>
      <c r="K768" s="52">
        <f>IFERROR(_xll.qlIndexFixing(ONIndex1M,I768,TRUE,_xll.ohTrigger(RecalcTrigger,Trigger1M)),NA())</f>
        <v>2.7445623872959235E-2</v>
      </c>
      <c r="L768" s="52">
        <f>IFERROR(_xll.qlIndexFixing(Index3M,H768,TRUE,_xll.ohTrigger(RecalcTrigger,Trigger3M)),NA())</f>
        <v>2.852388237681026E-2</v>
      </c>
      <c r="M768" s="52">
        <f>IFERROR(_xll.qlIndexFixing(ONIndex3M,I768,TRUE,_xll.ohTrigger(RecalcTrigger,Trigger3M)),NA())</f>
        <v>2.8275506478634416E-2</v>
      </c>
      <c r="N768" s="52">
        <f>IFERROR(_xll.qlIndexFixing(Index6M,$H768,TRUE,_xll.ohTrigger(RecalcTrigger,Trigger6M)),NA())</f>
        <v>2.9713309732684903E-2</v>
      </c>
      <c r="O768" s="52">
        <f>IFERROR(_xll.qlIndexFixing(ONIndex6M,I768,TRUE,_xll.ohTrigger(RecalcTrigger,Trigger6M)),NA())</f>
        <v>2.9175378415200459E-2</v>
      </c>
      <c r="P768" s="52">
        <f>IFERROR(_xll.qlIndexFixing(Index1Y,$H768,TRUE,_xll.ohTrigger(RecalcTrigger,Trigger1Y)),NA())</f>
        <v>3.1492733721067763E-2</v>
      </c>
      <c r="Q768" s="52">
        <f>IFERROR(_xll.qlIndexFixing(ONIndex1Y,I768,TRUE,_xll.ohTrigger(RecalcTrigger,Trigger1Y)),NA())</f>
        <v>3.0466192107894141E-2</v>
      </c>
    </row>
    <row r="769" spans="2:17" x14ac:dyDescent="0.2">
      <c r="B769" s="46" t="s">
        <v>51</v>
      </c>
      <c r="D769" s="49">
        <f>_xll.qlCalendarAdvance(LocalCalendar,$D768,B769,"f",FALSE)</f>
        <v>44747</v>
      </c>
      <c r="E769" s="49">
        <f>_xll.qlInterestRateIndexValueDate(IndexON,D769)</f>
        <v>44747</v>
      </c>
      <c r="F769" s="52">
        <f>IFERROR(_xll.qlIndexFixing(IndexON,D769,TRUE,_xll.ohTrigger(RecalcTrigger,TriggerON)),NA())</f>
        <v>2.7041795715225803E-2</v>
      </c>
      <c r="H769" s="49">
        <f>_xll.qlCalendarAdvance(IborCalendar,$H768,B769,"f",FALSE)</f>
        <v>44748</v>
      </c>
      <c r="I769" s="49">
        <f>_xll.qlInterestRateIndexValueDate(Index1M,$H769)</f>
        <v>44750</v>
      </c>
      <c r="J769" s="52">
        <f>IFERROR(_xll.qlIndexFixing(Index1M,$H769,TRUE,_xll.ohTrigger(RecalcTrigger,Trigger1M)),NA())</f>
        <v>2.7547339288735123E-2</v>
      </c>
      <c r="K769" s="52">
        <f>IFERROR(_xll.qlIndexFixing(ONIndex1M,I769,TRUE,_xll.ohTrigger(RecalcTrigger,Trigger1M)),NA())</f>
        <v>2.7468113623507762E-2</v>
      </c>
      <c r="L769" s="52">
        <f>IFERROR(_xll.qlIndexFixing(Index3M,H769,TRUE,_xll.ohTrigger(RecalcTrigger,Trigger3M)),NA())</f>
        <v>2.8549300085555309E-2</v>
      </c>
      <c r="M769" s="52">
        <f>IFERROR(_xll.qlIndexFixing(ONIndex3M,I769,TRUE,_xll.ohTrigger(RecalcTrigger,Trigger3M)),NA())</f>
        <v>2.8296053123133547E-2</v>
      </c>
      <c r="N769" s="52">
        <f>IFERROR(_xll.qlIndexFixing(Index6M,$H769,TRUE,_xll.ohTrigger(RecalcTrigger,Trigger6M)),NA())</f>
        <v>2.9733926203309068E-2</v>
      </c>
      <c r="O769" s="52">
        <f>IFERROR(_xll.qlIndexFixing(ONIndex6M,I769,TRUE,_xll.ohTrigger(RecalcTrigger,Trigger6M)),NA())</f>
        <v>2.9198140978374809E-2</v>
      </c>
      <c r="P769" s="52">
        <f>IFERROR(_xll.qlIndexFixing(Index1Y,$H769,TRUE,_xll.ohTrigger(RecalcTrigger,Trigger1Y)),NA())</f>
        <v>3.1510845611648214E-2</v>
      </c>
      <c r="Q769" s="52">
        <f>IFERROR(_xll.qlIndexFixing(ONIndex1Y,I769,TRUE,_xll.ohTrigger(RecalcTrigger,Trigger1Y)),NA())</f>
        <v>3.0487723613266127E-2</v>
      </c>
    </row>
    <row r="770" spans="2:17" x14ac:dyDescent="0.2">
      <c r="B770" s="46" t="s">
        <v>51</v>
      </c>
      <c r="D770" s="49">
        <f>_xll.qlCalendarAdvance(LocalCalendar,$D769,B770,"f",FALSE)</f>
        <v>44754</v>
      </c>
      <c r="E770" s="49">
        <f>_xll.qlInterestRateIndexValueDate(IndexON,D770)</f>
        <v>44754</v>
      </c>
      <c r="F770" s="52">
        <f>IFERROR(_xll.qlIndexFixing(IndexON,D770,TRUE,_xll.ohTrigger(RecalcTrigger,TriggerON)),NA())</f>
        <v>2.7032795560204548E-2</v>
      </c>
      <c r="H770" s="49">
        <f>_xll.qlCalendarAdvance(IborCalendar,$H769,B770,"f",FALSE)</f>
        <v>44755</v>
      </c>
      <c r="I770" s="49">
        <f>_xll.qlInterestRateIndexValueDate(Index1M,$H770)</f>
        <v>44757</v>
      </c>
      <c r="J770" s="52">
        <f>IFERROR(_xll.qlIndexFixing(Index1M,$H770,TRUE,_xll.ohTrigger(RecalcTrigger,Trigger1M)),NA())</f>
        <v>2.7571998899658685E-2</v>
      </c>
      <c r="K770" s="52">
        <f>IFERROR(_xll.qlIndexFixing(ONIndex1M,I770,TRUE,_xll.ohTrigger(RecalcTrigger,Trigger1M)),NA())</f>
        <v>2.7493218284870835E-2</v>
      </c>
      <c r="L770" s="52">
        <f>IFERROR(_xll.qlIndexFixing(Index3M,H770,TRUE,_xll.ohTrigger(RecalcTrigger,Trigger3M)),NA())</f>
        <v>2.8569110445354224E-2</v>
      </c>
      <c r="M770" s="52">
        <f>IFERROR(_xll.qlIndexFixing(ONIndex3M,I770,TRUE,_xll.ohTrigger(RecalcTrigger,Trigger3M)),NA())</f>
        <v>2.8319271607548657E-2</v>
      </c>
      <c r="N770" s="52">
        <f>IFERROR(_xll.qlIndexFixing(Index6M,$H770,TRUE,_xll.ohTrigger(RecalcTrigger,Trigger6M)),NA())</f>
        <v>2.9759851728730864E-2</v>
      </c>
      <c r="O770" s="52">
        <f>IFERROR(_xll.qlIndexFixing(ONIndex6M,I770,TRUE,_xll.ohTrigger(RecalcTrigger,Trigger6M)),NA())</f>
        <v>2.9223824254946962E-2</v>
      </c>
      <c r="P770" s="52">
        <f>IFERROR(_xll.qlIndexFixing(Index1Y,$H770,TRUE,_xll.ohTrigger(RecalcTrigger,Trigger1Y)),NA())</f>
        <v>3.1528625437239756E-2</v>
      </c>
      <c r="Q770" s="52">
        <f>IFERROR(_xll.qlIndexFixing(ONIndex1Y,I770,TRUE,_xll.ohTrigger(RecalcTrigger,Trigger1Y)),NA())</f>
        <v>3.051224922139717E-2</v>
      </c>
    </row>
    <row r="771" spans="2:17" x14ac:dyDescent="0.2">
      <c r="B771" s="46" t="s">
        <v>51</v>
      </c>
      <c r="D771" s="49">
        <f>_xll.qlCalendarAdvance(LocalCalendar,$D770,B771,"f",FALSE)</f>
        <v>44761</v>
      </c>
      <c r="E771" s="49">
        <f>_xll.qlInterestRateIndexValueDate(IndexON,D771)</f>
        <v>44761</v>
      </c>
      <c r="F771" s="52">
        <f>IFERROR(_xll.qlIndexFixing(IndexON,D771,TRUE,_xll.ohTrigger(RecalcTrigger,TriggerON)),NA())</f>
        <v>2.7021133797209274E-2</v>
      </c>
      <c r="H771" s="49">
        <f>_xll.qlCalendarAdvance(IborCalendar,$H770,B771,"f",FALSE)</f>
        <v>44762</v>
      </c>
      <c r="I771" s="49">
        <f>_xll.qlInterestRateIndexValueDate(Index1M,$H771)</f>
        <v>44764</v>
      </c>
      <c r="J771" s="52">
        <f>IFERROR(_xll.qlIndexFixing(Index1M,$H771,TRUE,_xll.ohTrigger(RecalcTrigger,Trigger1M)),NA())</f>
        <v>2.7596409128402822E-2</v>
      </c>
      <c r="K771" s="52">
        <f>IFERROR(_xll.qlIndexFixing(ONIndex1M,I771,TRUE,_xll.ohTrigger(RecalcTrigger,Trigger1M)),NA())</f>
        <v>2.7518074051382513E-2</v>
      </c>
      <c r="L771" s="52">
        <f>IFERROR(_xll.qlIndexFixing(Index3M,H771,TRUE,_xll.ohTrigger(RecalcTrigger,Trigger3M)),NA())</f>
        <v>2.8591457428086598E-2</v>
      </c>
      <c r="M771" s="52">
        <f>IFERROR(_xll.qlIndexFixing(ONIndex3M,I771,TRUE,_xll.ohTrigger(RecalcTrigger,Trigger3M)),NA())</f>
        <v>2.8342382587291937E-2</v>
      </c>
      <c r="N771" s="52">
        <f>IFERROR(_xll.qlIndexFixing(Index6M,$H771,TRUE,_xll.ohTrigger(RecalcTrigger,Trigger6M)),NA())</f>
        <v>2.9779951701994847E-2</v>
      </c>
      <c r="O771" s="52">
        <f>IFERROR(_xll.qlIndexFixing(ONIndex6M,I771,TRUE,_xll.ohTrigger(RecalcTrigger,Trigger6M)),NA())</f>
        <v>2.924940116700192E-2</v>
      </c>
      <c r="P771" s="52">
        <f>IFERROR(_xll.qlIndexFixing(Index1Y,$H771,TRUE,_xll.ohTrigger(RecalcTrigger,Trigger1Y)),NA())</f>
        <v>3.1546066693565376E-2</v>
      </c>
      <c r="Q771" s="52">
        <f>IFERROR(_xll.qlIndexFixing(ONIndex1Y,I771,TRUE,_xll.ohTrigger(RecalcTrigger,Trigger1Y)),NA())</f>
        <v>3.0536723023635304E-2</v>
      </c>
    </row>
    <row r="772" spans="2:17" x14ac:dyDescent="0.2">
      <c r="B772" s="46" t="s">
        <v>51</v>
      </c>
      <c r="D772" s="49">
        <f>_xll.qlCalendarAdvance(LocalCalendar,$D771,B772,"f",FALSE)</f>
        <v>44768</v>
      </c>
      <c r="E772" s="49">
        <f>_xll.qlInterestRateIndexValueDate(IndexON,D772)</f>
        <v>44768</v>
      </c>
      <c r="F772" s="52">
        <f>IFERROR(_xll.qlIndexFixing(IndexON,D772,TRUE,_xll.ohTrigger(RecalcTrigger,TriggerON)),NA())</f>
        <v>2.7006810426719596E-2</v>
      </c>
      <c r="H772" s="49">
        <f>_xll.qlCalendarAdvance(IborCalendar,$H771,B772,"f",FALSE)</f>
        <v>44769</v>
      </c>
      <c r="I772" s="49">
        <f>_xll.qlInterestRateIndexValueDate(Index1M,$H772)</f>
        <v>44771</v>
      </c>
      <c r="J772" s="52">
        <f>IFERROR(_xll.qlIndexFixing(Index1M,$H772,TRUE,_xll.ohTrigger(RecalcTrigger,Trigger1M)),NA())</f>
        <v>2.7626092122485995E-2</v>
      </c>
      <c r="K772" s="52">
        <f>IFERROR(_xll.qlIndexFixing(ONIndex1M,I772,TRUE,_xll.ohTrigger(RecalcTrigger,Trigger1M)),NA())</f>
        <v>2.7542680922829632E-2</v>
      </c>
      <c r="L772" s="52">
        <f>IFERROR(_xll.qlIndexFixing(Index3M,H772,TRUE,_xll.ohTrigger(RecalcTrigger,Trigger3M)),NA())</f>
        <v>2.8613606406306613E-2</v>
      </c>
      <c r="M772" s="52">
        <f>IFERROR(_xll.qlIndexFixing(ONIndex3M,I772,TRUE,_xll.ohTrigger(RecalcTrigger,Trigger3M)),NA())</f>
        <v>2.8365386062256803E-2</v>
      </c>
      <c r="N772" s="52">
        <f>IFERROR(_xll.qlIndexFixing(Index6M,$H772,TRUE,_xll.ohTrigger(RecalcTrigger,Trigger6M)),NA())</f>
        <v>2.9805250956123359E-2</v>
      </c>
      <c r="O772" s="52">
        <f>IFERROR(_xll.qlIndexFixing(ONIndex6M,I772,TRUE,_xll.ohTrigger(RecalcTrigger,Trigger6M)),NA())</f>
        <v>2.9274871714486395E-2</v>
      </c>
      <c r="P772" s="52">
        <f>IFERROR(_xll.qlIndexFixing(Index1Y,$H772,TRUE,_xll.ohTrigger(RecalcTrigger,Trigger1Y)),NA())</f>
        <v>3.1563162876236547E-2</v>
      </c>
      <c r="Q772" s="52">
        <f>IFERROR(_xll.qlIndexFixing(ONIndex1Y,I772,TRUE,_xll.ohTrigger(RecalcTrigger,Trigger1Y)),NA())</f>
        <v>3.0561145019927238E-2</v>
      </c>
    </row>
    <row r="773" spans="2:17" x14ac:dyDescent="0.2">
      <c r="B773" s="46" t="s">
        <v>51</v>
      </c>
      <c r="D773" s="49">
        <f>_xll.qlCalendarAdvance(LocalCalendar,$D772,B773,"f",FALSE)</f>
        <v>44775</v>
      </c>
      <c r="E773" s="49">
        <f>_xll.qlInterestRateIndexValueDate(IndexON,D773)</f>
        <v>44775</v>
      </c>
      <c r="F773" s="52">
        <f>IFERROR(_xll.qlIndexFixing(IndexON,D773,TRUE,_xll.ohTrigger(RecalcTrigger,TriggerON)),NA())</f>
        <v>2.6989825448815452E-2</v>
      </c>
      <c r="H773" s="49">
        <f>_xll.qlCalendarAdvance(IborCalendar,$H772,B773,"f",FALSE)</f>
        <v>44776</v>
      </c>
      <c r="I773" s="49">
        <f>_xll.qlInterestRateIndexValueDate(Index1M,$H773)</f>
        <v>44778</v>
      </c>
      <c r="J773" s="52">
        <f>IFERROR(_xll.qlIndexFixing(Index1M,$H773,TRUE,_xll.ohTrigger(RecalcTrigger,Trigger1M)),NA())</f>
        <v>2.7647227217172943E-2</v>
      </c>
      <c r="K773" s="52">
        <f>IFERROR(_xll.qlIndexFixing(ONIndex1M,I773,TRUE,_xll.ohTrigger(RecalcTrigger,Trigger1M)),NA())</f>
        <v>2.7567038899078966E-2</v>
      </c>
      <c r="L773" s="52">
        <f>IFERROR(_xll.qlIndexFixing(Index3M,H773,TRUE,_xll.ohTrigger(RecalcTrigger,Trigger3M)),NA())</f>
        <v>2.8635542402003097E-2</v>
      </c>
      <c r="M773" s="52">
        <f>IFERROR(_xll.qlIndexFixing(ONIndex3M,I773,TRUE,_xll.ohTrigger(RecalcTrigger,Trigger3M)),NA())</f>
        <v>2.8388282032389967E-2</v>
      </c>
      <c r="N773" s="52">
        <f>IFERROR(_xll.qlIndexFixing(Index6M,$H773,TRUE,_xll.ohTrigger(RecalcTrigger,Trigger6M)),NA())</f>
        <v>2.9824796821312755E-2</v>
      </c>
      <c r="O773" s="52">
        <f>IFERROR(_xll.qlIndexFixing(ONIndex6M,I773,TRUE,_xll.ohTrigger(RecalcTrigger,Trigger6M)),NA())</f>
        <v>2.9300235897347093E-2</v>
      </c>
      <c r="P773" s="52">
        <f>IFERROR(_xll.qlIndexFixing(Index1Y,$H773,TRUE,_xll.ohTrigger(RecalcTrigger,Trigger1Y)),NA())</f>
        <v>3.1579907480775014E-2</v>
      </c>
      <c r="Q773" s="52">
        <f>IFERROR(_xll.qlIndexFixing(ONIndex1Y,I773,TRUE,_xll.ohTrigger(RecalcTrigger,Trigger1Y)),NA())</f>
        <v>3.0585515210272973E-2</v>
      </c>
    </row>
    <row r="774" spans="2:17" x14ac:dyDescent="0.2">
      <c r="B774" s="46" t="s">
        <v>51</v>
      </c>
      <c r="D774" s="49">
        <f>_xll.qlCalendarAdvance(LocalCalendar,$D773,B774,"f",FALSE)</f>
        <v>44782</v>
      </c>
      <c r="E774" s="49">
        <f>_xll.qlInterestRateIndexValueDate(IndexON,D774)</f>
        <v>44782</v>
      </c>
      <c r="F774" s="52">
        <f>IFERROR(_xll.qlIndexFixing(IndexON,D774,TRUE,_xll.ohTrigger(RecalcTrigger,TriggerON)),NA())</f>
        <v>2.6970178864056393E-2</v>
      </c>
      <c r="H774" s="49">
        <f>_xll.qlCalendarAdvance(IborCalendar,$H773,B774,"f",FALSE)</f>
        <v>44783</v>
      </c>
      <c r="I774" s="49">
        <f>_xll.qlInterestRateIndexValueDate(Index1M,$H774)</f>
        <v>44785</v>
      </c>
      <c r="J774" s="52">
        <f>IFERROR(_xll.qlIndexFixing(Index1M,$H774,TRUE,_xll.ohTrigger(RecalcTrigger,Trigger1M)),NA())</f>
        <v>2.7668143505950541E-2</v>
      </c>
      <c r="K774" s="52">
        <f>IFERROR(_xll.qlIndexFixing(ONIndex1M,I774,TRUE,_xll.ohTrigger(RecalcTrigger,Trigger1M)),NA())</f>
        <v>2.7591147979997288E-2</v>
      </c>
      <c r="L774" s="52">
        <f>IFERROR(_xll.qlIndexFixing(Index3M,H774,TRUE,_xll.ohTrigger(RecalcTrigger,Trigger3M)),NA())</f>
        <v>2.8657250436861289E-2</v>
      </c>
      <c r="M774" s="52">
        <f>IFERROR(_xll.qlIndexFixing(ONIndex3M,I774,TRUE,_xll.ohTrigger(RecalcTrigger,Trigger3M)),NA())</f>
        <v>2.8411070497638136E-2</v>
      </c>
      <c r="N774" s="52">
        <f>IFERROR(_xll.qlIndexFixing(Index6M,$H774,TRUE,_xll.ohTrigger(RecalcTrigger,Trigger6M)),NA())</f>
        <v>2.9846752056791492E-2</v>
      </c>
      <c r="O774" s="52">
        <f>IFERROR(_xll.qlIndexFixing(ONIndex6M,I774,TRUE,_xll.ohTrigger(RecalcTrigger,Trigger6M)),NA())</f>
        <v>2.9325493715557371E-2</v>
      </c>
      <c r="P774" s="52">
        <f>IFERROR(_xll.qlIndexFixing(Index1Y,$H774,TRUE,_xll.ohTrigger(RecalcTrigger,Trigger1Y)),NA())</f>
        <v>3.159629400263498E-2</v>
      </c>
      <c r="Q774" s="52">
        <f>IFERROR(_xll.qlIndexFixing(ONIndex1Y,I774,TRUE,_xll.ohTrigger(RecalcTrigger,Trigger1Y)),NA())</f>
        <v>3.0609833594619218E-2</v>
      </c>
    </row>
    <row r="775" spans="2:17" x14ac:dyDescent="0.2">
      <c r="B775" s="46" t="s">
        <v>51</v>
      </c>
      <c r="D775" s="49">
        <f>_xll.qlCalendarAdvance(LocalCalendar,$D774,B775,"f",FALSE)</f>
        <v>44789</v>
      </c>
      <c r="E775" s="49">
        <f>_xll.qlInterestRateIndexValueDate(IndexON,D775)</f>
        <v>44789</v>
      </c>
      <c r="F775" s="52">
        <f>IFERROR(_xll.qlIndexFixing(IndexON,D775,TRUE,_xll.ohTrigger(RecalcTrigger,TriggerON)),NA())</f>
        <v>2.6947870672762164E-2</v>
      </c>
      <c r="H775" s="49">
        <f>_xll.qlCalendarAdvance(IborCalendar,$H774,B775,"f",FALSE)</f>
        <v>44790</v>
      </c>
      <c r="I775" s="49">
        <f>_xll.qlInterestRateIndexValueDate(Index1M,$H775)</f>
        <v>44792</v>
      </c>
      <c r="J775" s="52">
        <f>IFERROR(_xll.qlIndexFixing(Index1M,$H775,TRUE,_xll.ohTrigger(RecalcTrigger,Trigger1M)),NA())</f>
        <v>2.7691553475763509E-2</v>
      </c>
      <c r="K775" s="52">
        <f>IFERROR(_xll.qlIndexFixing(ONIndex1M,I775,TRUE,_xll.ohTrigger(RecalcTrigger,Trigger1M)),NA())</f>
        <v>2.7615008165398081E-2</v>
      </c>
      <c r="L775" s="52">
        <f>IFERROR(_xll.qlIndexFixing(Index3M,H775,TRUE,_xll.ohTrigger(RecalcTrigger,Trigger3M)),NA())</f>
        <v>2.8678715532263692E-2</v>
      </c>
      <c r="M775" s="52">
        <f>IFERROR(_xll.qlIndexFixing(ONIndex3M,I775,TRUE,_xll.ohTrigger(RecalcTrigger,Trigger3M)),NA())</f>
        <v>2.8433751457921375E-2</v>
      </c>
      <c r="N775" s="52">
        <f>IFERROR(_xll.qlIndexFixing(Index6M,$H775,TRUE,_xll.ohTrigger(RecalcTrigger,Trigger6M)),NA())</f>
        <v>2.9871035248062769E-2</v>
      </c>
      <c r="O775" s="52">
        <f>IFERROR(_xll.qlIndexFixing(ONIndex6M,I775,TRUE,_xll.ohTrigger(RecalcTrigger,Trigger6M)),NA())</f>
        <v>2.9350645168984002E-2</v>
      </c>
      <c r="P775" s="52">
        <f>IFERROR(_xll.qlIndexFixing(Index1Y,$H775,TRUE,_xll.ohTrigger(RecalcTrigger,Trigger1Y)),NA())</f>
        <v>3.1612315937226021E-2</v>
      </c>
      <c r="Q775" s="52">
        <f>IFERROR(_xll.qlIndexFixing(ONIndex1Y,I775,TRUE,_xll.ohTrigger(RecalcTrigger,Trigger1Y)),NA())</f>
        <v>3.0634100172939327E-2</v>
      </c>
    </row>
    <row r="776" spans="2:17" x14ac:dyDescent="0.2">
      <c r="B776" s="46" t="s">
        <v>51</v>
      </c>
      <c r="D776" s="49">
        <f>_xll.qlCalendarAdvance(LocalCalendar,$D775,B776,"f",FALSE)</f>
        <v>44796</v>
      </c>
      <c r="E776" s="49">
        <f>_xll.qlInterestRateIndexValueDate(IndexON,D776)</f>
        <v>44796</v>
      </c>
      <c r="F776" s="52">
        <f>IFERROR(_xll.qlIndexFixing(IndexON,D776,TRUE,_xll.ohTrigger(RecalcTrigger,TriggerON)),NA())</f>
        <v>2.6922900875492317E-2</v>
      </c>
      <c r="H776" s="49">
        <f>_xll.qlCalendarAdvance(IborCalendar,$H775,B776,"f",FALSE)</f>
        <v>44797</v>
      </c>
      <c r="I776" s="49">
        <f>_xll.qlInterestRateIndexValueDate(Index1M,$H776)</f>
        <v>44799</v>
      </c>
      <c r="J776" s="52">
        <f>IFERROR(_xll.qlIndexFixing(Index1M,$H776,TRUE,_xll.ohTrigger(RecalcTrigger,Trigger1M)),NA())</f>
        <v>2.7714697767562701E-2</v>
      </c>
      <c r="K776" s="52">
        <f>IFERROR(_xll.qlIndexFixing(ONIndex1M,I776,TRUE,_xll.ohTrigger(RecalcTrigger,Trigger1M)),NA())</f>
        <v>2.7641356007459539E-2</v>
      </c>
      <c r="L776" s="52">
        <f>IFERROR(_xll.qlIndexFixing(Index3M,H776,TRUE,_xll.ohTrigger(RecalcTrigger,Trigger3M)),NA())</f>
        <v>2.8699922709307938E-2</v>
      </c>
      <c r="M776" s="52">
        <f>IFERROR(_xll.qlIndexFixing(ONIndex3M,I776,TRUE,_xll.ohTrigger(RecalcTrigger,Trigger3M)),NA())</f>
        <v>2.845905728706688E-2</v>
      </c>
      <c r="N776" s="52">
        <f>IFERROR(_xll.qlIndexFixing(Index6M,$H776,TRUE,_xll.ohTrigger(RecalcTrigger,Trigger6M)),NA())</f>
        <v>2.9889678512956718E-2</v>
      </c>
      <c r="O776" s="52">
        <f>IFERROR(_xll.qlIndexFixing(ONIndex6M,I776,TRUE,_xll.ohTrigger(RecalcTrigger,Trigger6M)),NA())</f>
        <v>2.9378673085158624E-2</v>
      </c>
      <c r="P776" s="52">
        <f>IFERROR(_xll.qlIndexFixing(Index1Y,$H776,TRUE,_xll.ohTrigger(RecalcTrigger,Trigger1Y)),NA())</f>
        <v>3.1630200380464039E-2</v>
      </c>
      <c r="Q776" s="52">
        <f>IFERROR(_xll.qlIndexFixing(ONIndex1Y,I776,TRUE,_xll.ohTrigger(RecalcTrigger,Trigger1Y)),NA())</f>
        <v>3.0661347815508222E-2</v>
      </c>
    </row>
    <row r="777" spans="2:17" x14ac:dyDescent="0.2">
      <c r="B777" s="46" t="s">
        <v>51</v>
      </c>
      <c r="D777" s="49">
        <f>_xll.qlCalendarAdvance(LocalCalendar,$D776,B777,"f",FALSE)</f>
        <v>44803</v>
      </c>
      <c r="E777" s="49">
        <f>_xll.qlInterestRateIndexValueDate(IndexON,D777)</f>
        <v>44803</v>
      </c>
      <c r="F777" s="52">
        <f>IFERROR(_xll.qlIndexFixing(IndexON,D777,TRUE,_xll.ohTrigger(RecalcTrigger,TriggerON)),NA())</f>
        <v>2.6895269472806405E-2</v>
      </c>
      <c r="H777" s="49">
        <f>_xll.qlCalendarAdvance(IborCalendar,$H776,B777,"f",FALSE)</f>
        <v>44804</v>
      </c>
      <c r="I777" s="49">
        <f>_xll.qlInterestRateIndexValueDate(Index1M,$H777)</f>
        <v>44806</v>
      </c>
      <c r="J777" s="52">
        <f>IFERROR(_xll.qlIndexFixing(Index1M,$H777,TRUE,_xll.ohTrigger(RecalcTrigger,Trigger1M)),NA())</f>
        <v>2.7737560091604357E-2</v>
      </c>
      <c r="K777" s="52">
        <f>IFERROR(_xll.qlIndexFixing(ONIndex1M,I777,TRUE,_xll.ohTrigger(RecalcTrigger,Trigger1M)),NA())</f>
        <v>2.7664702416145825E-2</v>
      </c>
      <c r="L777" s="52">
        <f>IFERROR(_xll.qlIndexFixing(Index3M,H777,TRUE,_xll.ohTrigger(RecalcTrigger,Trigger3M)),NA())</f>
        <v>2.8713110085212195E-2</v>
      </c>
      <c r="M777" s="52">
        <f>IFERROR(_xll.qlIndexFixing(ONIndex3M,I777,TRUE,_xll.ohTrigger(RecalcTrigger,Trigger3M)),NA())</f>
        <v>2.8481517334209006E-2</v>
      </c>
      <c r="N777" s="52">
        <f>IFERROR(_xll.qlIndexFixing(Index6M,$H777,TRUE,_xll.ohTrigger(RecalcTrigger,Trigger6M)),NA())</f>
        <v>2.9900192488510009E-2</v>
      </c>
      <c r="O777" s="52">
        <f>IFERROR(_xll.qlIndexFixing(ONIndex6M,I777,TRUE,_xll.ohTrigger(RecalcTrigger,Trigger6M)),NA())</f>
        <v>2.9403606246574121E-2</v>
      </c>
      <c r="P777" s="52">
        <f>IFERROR(_xll.qlIndexFixing(Index1Y,$H777,TRUE,_xll.ohTrigger(RecalcTrigger,Trigger1Y)),NA())</f>
        <v>3.1645446877955945E-2</v>
      </c>
      <c r="Q777" s="52">
        <f>IFERROR(_xll.qlIndexFixing(ONIndex1Y,I777,TRUE,_xll.ohTrigger(RecalcTrigger,Trigger1Y)),NA())</f>
        <v>3.0685509139449785E-2</v>
      </c>
    </row>
    <row r="778" spans="2:17" x14ac:dyDescent="0.2">
      <c r="B778" s="46" t="s">
        <v>51</v>
      </c>
      <c r="D778" s="49">
        <f>_xll.qlCalendarAdvance(LocalCalendar,$D777,B778,"f",FALSE)</f>
        <v>44810</v>
      </c>
      <c r="E778" s="49">
        <f>_xll.qlInterestRateIndexValueDate(IndexON,D778)</f>
        <v>44810</v>
      </c>
      <c r="F778" s="52">
        <f>IFERROR(_xll.qlIndexFixing(IndexON,D778,TRUE,_xll.ohTrigger(RecalcTrigger,TriggerON)),NA())</f>
        <v>2.6864976465263979E-2</v>
      </c>
      <c r="H778" s="49">
        <f>_xll.qlCalendarAdvance(IborCalendar,$H777,B778,"f",FALSE)</f>
        <v>44811</v>
      </c>
      <c r="I778" s="49">
        <f>_xll.qlInterestRateIndexValueDate(Index1M,$H778)</f>
        <v>44813</v>
      </c>
      <c r="J778" s="52">
        <f>IFERROR(_xll.qlIndexFixing(Index1M,$H778,TRUE,_xll.ohTrigger(RecalcTrigger,Trigger1M)),NA())</f>
        <v>2.7762776499380415E-2</v>
      </c>
      <c r="K778" s="52">
        <f>IFERROR(_xll.qlIndexFixing(ONIndex1M,I778,TRUE,_xll.ohTrigger(RecalcTrigger,Trigger1M)),NA())</f>
        <v>2.7685095347163013E-2</v>
      </c>
      <c r="L778" s="52">
        <f>IFERROR(_xll.qlIndexFixing(Index3M,H778,TRUE,_xll.ohTrigger(RecalcTrigger,Trigger3M)),NA())</f>
        <v>2.8733817588298509E-2</v>
      </c>
      <c r="M778" s="52">
        <f>IFERROR(_xll.qlIndexFixing(ONIndex3M,I778,TRUE,_xll.ohTrigger(RecalcTrigger,Trigger3M)),NA())</f>
        <v>2.8501149308501894E-2</v>
      </c>
      <c r="N778" s="52">
        <f>IFERROR(_xll.qlIndexFixing(Index6M,$H778,TRUE,_xll.ohTrigger(RecalcTrigger,Trigger6M)),NA())</f>
        <v>2.992088796599467E-2</v>
      </c>
      <c r="O778" s="52">
        <f>IFERROR(_xll.qlIndexFixing(ONIndex6M,I778,TRUE,_xll.ohTrigger(RecalcTrigger,Trigger6M)),NA())</f>
        <v>2.9425461340055747E-2</v>
      </c>
      <c r="P778" s="52">
        <f>IFERROR(_xll.qlIndexFixing(Index1Y,$H778,TRUE,_xll.ohTrigger(RecalcTrigger,Trigger1Y)),NA())</f>
        <v>3.1658129171305852E-2</v>
      </c>
      <c r="Q778" s="52">
        <f>IFERROR(_xll.qlIndexFixing(ONIndex1Y,I778,TRUE,_xll.ohTrigger(RecalcTrigger,Trigger1Y)),NA())</f>
        <v>3.0706589071449741E-2</v>
      </c>
    </row>
    <row r="779" spans="2:17" x14ac:dyDescent="0.2">
      <c r="B779" s="46" t="s">
        <v>51</v>
      </c>
      <c r="D779" s="49">
        <f>_xll.qlCalendarAdvance(LocalCalendar,$D778,B779,"f",FALSE)</f>
        <v>44817</v>
      </c>
      <c r="E779" s="49">
        <f>_xll.qlInterestRateIndexValueDate(IndexON,D779)</f>
        <v>44817</v>
      </c>
      <c r="F779" s="52">
        <f>IFERROR(_xll.qlIndexFixing(IndexON,D779,TRUE,_xll.ohTrigger(RecalcTrigger,TriggerON)),NA())</f>
        <v>2.6832117810666745E-2</v>
      </c>
      <c r="H779" s="49">
        <f>_xll.qlCalendarAdvance(IborCalendar,$H778,B779,"f",FALSE)</f>
        <v>44818</v>
      </c>
      <c r="I779" s="49">
        <f>_xll.qlInterestRateIndexValueDate(Index1M,$H779)</f>
        <v>44820</v>
      </c>
      <c r="J779" s="52">
        <f>IFERROR(_xll.qlIndexFixing(Index1M,$H779,TRUE,_xll.ohTrigger(RecalcTrigger,Trigger1M)),NA())</f>
        <v>2.7782374183383772E-2</v>
      </c>
      <c r="K779" s="52">
        <f>IFERROR(_xll.qlIndexFixing(ONIndex1M,I779,TRUE,_xll.ohTrigger(RecalcTrigger,Trigger1M)),NA())</f>
        <v>2.7707937180547759E-2</v>
      </c>
      <c r="L779" s="52">
        <f>IFERROR(_xll.qlIndexFixing(Index3M,H779,TRUE,_xll.ohTrigger(RecalcTrigger,Trigger3M)),NA())</f>
        <v>2.8754222996929001E-2</v>
      </c>
      <c r="M779" s="52">
        <f>IFERROR(_xll.qlIndexFixing(ONIndex3M,I779,TRUE,_xll.ohTrigger(RecalcTrigger,Trigger3M)),NA())</f>
        <v>2.8523337096135748E-2</v>
      </c>
      <c r="N779" s="52">
        <f>IFERROR(_xll.qlIndexFixing(Index6M,$H779,TRUE,_xll.ohTrigger(RecalcTrigger,Trigger6M)),NA())</f>
        <v>2.9941219759508437E-2</v>
      </c>
      <c r="O779" s="52">
        <f>IFERROR(_xll.qlIndexFixing(ONIndex6M,I779,TRUE,_xll.ohTrigger(RecalcTrigger,Trigger6M)),NA())</f>
        <v>2.945010610681642E-2</v>
      </c>
      <c r="P779" s="52">
        <f>IFERROR(_xll.qlIndexFixing(Index1Y,$H779,TRUE,_xll.ohTrigger(RecalcTrigger,Trigger1Y)),NA())</f>
        <v>3.1672629794793641E-2</v>
      </c>
      <c r="Q779" s="52">
        <f>IFERROR(_xll.qlIndexFixing(ONIndex1Y,I779,TRUE,_xll.ohTrigger(RecalcTrigger,Trigger1Y)),NA())</f>
        <v>3.0730544170394225E-2</v>
      </c>
    </row>
    <row r="780" spans="2:17" x14ac:dyDescent="0.2">
      <c r="B780" s="46" t="s">
        <v>51</v>
      </c>
      <c r="D780" s="49">
        <f>_xll.qlCalendarAdvance(LocalCalendar,$D779,B780,"f",FALSE)</f>
        <v>44824</v>
      </c>
      <c r="E780" s="49">
        <f>_xll.qlInterestRateIndexValueDate(IndexON,D780)</f>
        <v>44824</v>
      </c>
      <c r="F780" s="52">
        <f>IFERROR(_xll.qlIndexFixing(IndexON,D780,TRUE,_xll.ohTrigger(RecalcTrigger,TriggerON)),NA())</f>
        <v>2.6799380307558351E-2</v>
      </c>
      <c r="H780" s="49">
        <f>_xll.qlCalendarAdvance(IborCalendar,$H779,B780,"f",FALSE)</f>
        <v>44825</v>
      </c>
      <c r="I780" s="49">
        <f>_xll.qlInterestRateIndexValueDate(Index1M,$H780)</f>
        <v>44827</v>
      </c>
      <c r="J780" s="52">
        <f>IFERROR(_xll.qlIndexFixing(Index1M,$H780,TRUE,_xll.ohTrigger(RecalcTrigger,Trigger1M)),NA())</f>
        <v>2.7804302892366618E-2</v>
      </c>
      <c r="K780" s="52">
        <f>IFERROR(_xll.qlIndexFixing(ONIndex1M,I780,TRUE,_xll.ohTrigger(RecalcTrigger,Trigger1M)),NA())</f>
        <v>2.7730460343002861E-2</v>
      </c>
      <c r="L780" s="52">
        <f>IFERROR(_xll.qlIndexFixing(Index3M,H780,TRUE,_xll.ohTrigger(RecalcTrigger,Trigger3M)),NA())</f>
        <v>2.877431940050322E-2</v>
      </c>
      <c r="M780" s="52">
        <f>IFERROR(_xll.qlIndexFixing(ONIndex3M,I780,TRUE,_xll.ohTrigger(RecalcTrigger,Trigger3M)),NA())</f>
        <v>2.8545223847480372E-2</v>
      </c>
      <c r="N780" s="52">
        <f>IFERROR(_xll.qlIndexFixing(Index6M,$H780,TRUE,_xll.ohTrigger(RecalcTrigger,Trigger6M)),NA())</f>
        <v>2.9961183357764057E-2</v>
      </c>
      <c r="O780" s="52">
        <f>IFERROR(_xll.qlIndexFixing(ONIndex6M,I780,TRUE,_xll.ohTrigger(RecalcTrigger,Trigger6M)),NA())</f>
        <v>2.947439558705689E-2</v>
      </c>
      <c r="P780" s="52">
        <f>IFERROR(_xll.qlIndexFixing(Index1Y,$H780,TRUE,_xll.ohTrigger(RecalcTrigger,Trigger1Y)),NA())</f>
        <v>3.1686748393952961E-2</v>
      </c>
      <c r="Q780" s="52">
        <f>IFERROR(_xll.qlIndexFixing(ONIndex1Y,I780,TRUE,_xll.ohTrigger(RecalcTrigger,Trigger1Y)),NA())</f>
        <v>3.075412797215904E-2</v>
      </c>
    </row>
    <row r="781" spans="2:17" x14ac:dyDescent="0.2">
      <c r="B781" s="46" t="s">
        <v>51</v>
      </c>
      <c r="D781" s="49">
        <f>_xll.qlCalendarAdvance(LocalCalendar,$D780,B781,"f",FALSE)</f>
        <v>44831</v>
      </c>
      <c r="E781" s="49">
        <f>_xll.qlInterestRateIndexValueDate(IndexON,D781)</f>
        <v>44831</v>
      </c>
      <c r="F781" s="52">
        <f>IFERROR(_xll.qlIndexFixing(IndexON,D781,TRUE,_xll.ohTrigger(RecalcTrigger,TriggerON)),NA())</f>
        <v>2.6768011397688696E-2</v>
      </c>
      <c r="H781" s="49">
        <f>_xll.qlCalendarAdvance(IborCalendar,$H780,B781,"f",FALSE)</f>
        <v>44832</v>
      </c>
      <c r="I781" s="49">
        <f>_xll.qlInterestRateIndexValueDate(Index1M,$H781)</f>
        <v>44834</v>
      </c>
      <c r="J781" s="52">
        <f>IFERROR(_xll.qlIndexFixing(Index1M,$H781,TRUE,_xll.ohTrigger(RecalcTrigger,Trigger1M)),NA())</f>
        <v>2.78259100694619E-2</v>
      </c>
      <c r="K781" s="52">
        <f>IFERROR(_xll.qlIndexFixing(ONIndex1M,I781,TRUE,_xll.ohTrigger(RecalcTrigger,Trigger1M)),NA())</f>
        <v>2.7752662631037595E-2</v>
      </c>
      <c r="L781" s="52">
        <f>IFERROR(_xll.qlIndexFixing(Index3M,H781,TRUE,_xll.ohTrigger(RecalcTrigger,Trigger3M)),NA())</f>
        <v>2.8794106591447436E-2</v>
      </c>
      <c r="M781" s="52">
        <f>IFERROR(_xll.qlIndexFixing(ONIndex3M,I781,TRUE,_xll.ohTrigger(RecalcTrigger,Trigger3M)),NA())</f>
        <v>2.8566803450758016E-2</v>
      </c>
      <c r="N781" s="52">
        <f>IFERROR(_xll.qlIndexFixing(Index6M,$H781,TRUE,_xll.ohTrigger(RecalcTrigger,Trigger6M)),NA())</f>
        <v>2.9983292739209987E-2</v>
      </c>
      <c r="O781" s="52">
        <f>IFERROR(_xll.qlIndexFixing(ONIndex6M,I781,TRUE,_xll.ohTrigger(RecalcTrigger,Trigger6M)),NA())</f>
        <v>2.9498321919865234E-2</v>
      </c>
      <c r="P781" s="52">
        <f>IFERROR(_xll.qlIndexFixing(Index1Y,$H781,TRUE,_xll.ohTrigger(RecalcTrigger,Trigger1Y)),NA())</f>
        <v>3.1694164599489656E-2</v>
      </c>
      <c r="Q781" s="52">
        <f>IFERROR(_xll.qlIndexFixing(ONIndex1Y,I781,TRUE,_xll.ohTrigger(RecalcTrigger,Trigger1Y)),NA())</f>
        <v>3.0777330387268265E-2</v>
      </c>
    </row>
    <row r="782" spans="2:17" x14ac:dyDescent="0.2">
      <c r="B782" s="46" t="s">
        <v>51</v>
      </c>
      <c r="D782" s="49">
        <f>_xll.qlCalendarAdvance(LocalCalendar,$D781,B782,"f",FALSE)</f>
        <v>44838</v>
      </c>
      <c r="E782" s="49">
        <f>_xll.qlInterestRateIndexValueDate(IndexON,D782)</f>
        <v>44838</v>
      </c>
      <c r="F782" s="52">
        <f>IFERROR(_xll.qlIndexFixing(IndexON,D782,TRUE,_xll.ohTrigger(RecalcTrigger,TriggerON)),NA())</f>
        <v>2.6738011080658097E-2</v>
      </c>
      <c r="H782" s="49">
        <f>_xll.qlCalendarAdvance(IborCalendar,$H781,B782,"f",FALSE)</f>
        <v>44839</v>
      </c>
      <c r="I782" s="49">
        <f>_xll.qlInterestRateIndexValueDate(Index1M,$H782)</f>
        <v>44841</v>
      </c>
      <c r="J782" s="52">
        <f>IFERROR(_xll.qlIndexFixing(Index1M,$H782,TRUE,_xll.ohTrigger(RecalcTrigger,Trigger1M)),NA())</f>
        <v>2.7847195712874924E-2</v>
      </c>
      <c r="K782" s="52">
        <f>IFERROR(_xll.qlIndexFixing(ONIndex1M,I782,TRUE,_xll.ohTrigger(RecalcTrigger,Trigger1M)),NA())</f>
        <v>2.77771643025293E-2</v>
      </c>
      <c r="L782" s="52">
        <f>IFERROR(_xll.qlIndexFixing(Index3M,H782,TRUE,_xll.ohTrigger(RecalcTrigger,Trigger3M)),NA())</f>
        <v>2.8821024330978186E-2</v>
      </c>
      <c r="M782" s="52">
        <f>IFERROR(_xll.qlIndexFixing(ONIndex3M,I782,TRUE,_xll.ohTrigger(RecalcTrigger,Trigger3M)),NA())</f>
        <v>2.8590716953535988E-2</v>
      </c>
      <c r="N782" s="52">
        <f>IFERROR(_xll.qlIndexFixing(Index6M,$H782,TRUE,_xll.ohTrigger(RecalcTrigger,Trigger6M)),NA())</f>
        <v>3.0012430188652704E-2</v>
      </c>
      <c r="O782" s="52">
        <f>IFERROR(_xll.qlIndexFixing(ONIndex6M,I782,TRUE,_xll.ohTrigger(RecalcTrigger,Trigger6M)),NA())</f>
        <v>2.9524762677242133E-2</v>
      </c>
      <c r="P782" s="52">
        <f>IFERROR(_xll.qlIndexFixing(Index1Y,$H782,TRUE,_xll.ohTrigger(RecalcTrigger,Trigger1Y)),NA())</f>
        <v>3.1715969831524374E-2</v>
      </c>
      <c r="Q782" s="52">
        <f>IFERROR(_xll.qlIndexFixing(ONIndex1Y,I782,TRUE,_xll.ohTrigger(RecalcTrigger,Trigger1Y)),NA())</f>
        <v>3.0803082256292136E-2</v>
      </c>
    </row>
    <row r="783" spans="2:17" x14ac:dyDescent="0.2">
      <c r="B783" s="46" t="s">
        <v>51</v>
      </c>
      <c r="D783" s="49">
        <f>_xll.qlCalendarAdvance(LocalCalendar,$D782,B783,"f",FALSE)</f>
        <v>44845</v>
      </c>
      <c r="E783" s="49">
        <f>_xll.qlInterestRateIndexValueDate(IndexON,D783)</f>
        <v>44845</v>
      </c>
      <c r="F783" s="52">
        <f>IFERROR(_xll.qlIndexFixing(IndexON,D783,TRUE,_xll.ohTrigger(RecalcTrigger,TriggerON)),NA())</f>
        <v>2.6709379356226748E-2</v>
      </c>
      <c r="H783" s="49">
        <f>_xll.qlCalendarAdvance(IborCalendar,$H782,B783,"f",FALSE)</f>
        <v>44846</v>
      </c>
      <c r="I783" s="49">
        <f>_xll.qlInterestRateIndexValueDate(Index1M,$H783)</f>
        <v>44848</v>
      </c>
      <c r="J783" s="52">
        <f>IFERROR(_xll.qlIndexFixing(Index1M,$H783,TRUE,_xll.ohTrigger(RecalcTrigger,Trigger1M)),NA())</f>
        <v>2.7868159820847092E-2</v>
      </c>
      <c r="K783" s="52">
        <f>IFERROR(_xll.qlIndexFixing(ONIndex1M,I783,TRUE,_xll.ohTrigger(RecalcTrigger,Trigger1M)),NA())</f>
        <v>2.7796104582940018E-2</v>
      </c>
      <c r="L783" s="52">
        <f>IFERROR(_xll.qlIndexFixing(Index3M,H783,TRUE,_xll.ohTrigger(RecalcTrigger,Trigger3M)),NA())</f>
        <v>2.8842587082345859E-2</v>
      </c>
      <c r="M783" s="52">
        <f>IFERROR(_xll.qlIndexFixing(ONIndex3M,I783,TRUE,_xll.ohTrigger(RecalcTrigger,Trigger3M)),NA())</f>
        <v>2.8609041212739328E-2</v>
      </c>
      <c r="N783" s="52">
        <f>IFERROR(_xll.qlIndexFixing(Index6M,$H783,TRUE,_xll.ohTrigger(RecalcTrigger,Trigger6M)),NA())</f>
        <v>3.0021328721965938E-2</v>
      </c>
      <c r="O783" s="52">
        <f>IFERROR(_xll.qlIndexFixing(ONIndex6M,I783,TRUE,_xll.ohTrigger(RecalcTrigger,Trigger6M)),NA())</f>
        <v>2.9545085142386185E-2</v>
      </c>
      <c r="P783" s="52">
        <f>IFERROR(_xll.qlIndexFixing(Index1Y,$H783,TRUE,_xll.ohTrigger(RecalcTrigger,Trigger1Y)),NA())</f>
        <v>3.1726924314721926E-2</v>
      </c>
      <c r="Q783" s="52">
        <f>IFERROR(_xll.qlIndexFixing(ONIndex1Y,I783,TRUE,_xll.ohTrigger(RecalcTrigger,Trigger1Y)),NA())</f>
        <v>3.0822591056720583E-2</v>
      </c>
    </row>
    <row r="784" spans="2:17" x14ac:dyDescent="0.2">
      <c r="B784" s="46" t="s">
        <v>51</v>
      </c>
      <c r="D784" s="49">
        <f>_xll.qlCalendarAdvance(LocalCalendar,$D783,B784,"f",FALSE)</f>
        <v>44852</v>
      </c>
      <c r="E784" s="49">
        <f>_xll.qlInterestRateIndexValueDate(IndexON,D784)</f>
        <v>44852</v>
      </c>
      <c r="F784" s="52">
        <f>IFERROR(_xll.qlIndexFixing(IndexON,D784,TRUE,_xll.ohTrigger(RecalcTrigger,TriggerON)),NA())</f>
        <v>2.6682116223994967E-2</v>
      </c>
      <c r="H784" s="49">
        <f>_xll.qlCalendarAdvance(IborCalendar,$H783,B784,"f",FALSE)</f>
        <v>44853</v>
      </c>
      <c r="I784" s="49">
        <f>_xll.qlInterestRateIndexValueDate(Index1M,$H784)</f>
        <v>44855</v>
      </c>
      <c r="J784" s="52">
        <f>IFERROR(_xll.qlIndexFixing(Index1M,$H784,TRUE,_xll.ohTrigger(RecalcTrigger,Trigger1M)),NA())</f>
        <v>2.7888802391637862E-2</v>
      </c>
      <c r="K784" s="52">
        <f>IFERROR(_xll.qlIndexFixing(ONIndex1M,I784,TRUE,_xll.ohTrigger(RecalcTrigger,Trigger1M)),NA())</f>
        <v>2.7817344246487963E-2</v>
      </c>
      <c r="L784" s="52">
        <f>IFERROR(_xll.qlIndexFixing(Index3M,H784,TRUE,_xll.ohTrigger(RecalcTrigger,Trigger3M)),NA())</f>
        <v>2.8858929156065395E-2</v>
      </c>
      <c r="M784" s="52">
        <f>IFERROR(_xll.qlIndexFixing(ONIndex3M,I784,TRUE,_xll.ohTrigger(RecalcTrigger,Trigger3M)),NA())</f>
        <v>2.8629699371043316E-2</v>
      </c>
      <c r="N784" s="52">
        <f>IFERROR(_xll.qlIndexFixing(Index6M,$H784,TRUE,_xll.ohTrigger(RecalcTrigger,Trigger6M)),NA())</f>
        <v>3.0039794118178902E-2</v>
      </c>
      <c r="O784" s="52">
        <f>IFERROR(_xll.qlIndexFixing(ONIndex6M,I784,TRUE,_xll.ohTrigger(RecalcTrigger,Trigger6M)),NA())</f>
        <v>2.9567922031672467E-2</v>
      </c>
      <c r="P784" s="52">
        <f>IFERROR(_xll.qlIndexFixing(Index1Y,$H784,TRUE,_xll.ohTrigger(RecalcTrigger,Trigger1Y)),NA())</f>
        <v>3.1739627261039641E-2</v>
      </c>
      <c r="Q784" s="52">
        <f>IFERROR(_xll.qlIndexFixing(ONIndex1Y,I784,TRUE,_xll.ohTrigger(RecalcTrigger,Trigger1Y)),NA())</f>
        <v>3.0844649310663996E-2</v>
      </c>
    </row>
    <row r="785" spans="2:17" x14ac:dyDescent="0.2">
      <c r="B785" s="46" t="s">
        <v>51</v>
      </c>
      <c r="D785" s="49">
        <f>_xll.qlCalendarAdvance(LocalCalendar,$D784,B785,"f",FALSE)</f>
        <v>44859</v>
      </c>
      <c r="E785" s="49">
        <f>_xll.qlInterestRateIndexValueDate(IndexON,D785)</f>
        <v>44859</v>
      </c>
      <c r="F785" s="52">
        <f>IFERROR(_xll.qlIndexFixing(IndexON,D785,TRUE,_xll.ohTrigger(RecalcTrigger,TriggerON)),NA())</f>
        <v>2.6656221683643011E-2</v>
      </c>
      <c r="H785" s="49">
        <f>_xll.qlCalendarAdvance(IborCalendar,$H784,B785,"f",FALSE)</f>
        <v>44860</v>
      </c>
      <c r="I785" s="49">
        <f>_xll.qlInterestRateIndexValueDate(Index1M,$H785)</f>
        <v>44862</v>
      </c>
      <c r="J785" s="52">
        <f>IFERROR(_xll.qlIndexFixing(Index1M,$H785,TRUE,_xll.ohTrigger(RecalcTrigger,Trigger1M)),NA())</f>
        <v>2.7909123423535059E-2</v>
      </c>
      <c r="K785" s="52">
        <f>IFERROR(_xll.qlIndexFixing(ONIndex1M,I785,TRUE,_xll.ohTrigger(RecalcTrigger,Trigger1M)),NA())</f>
        <v>2.783826303481618E-2</v>
      </c>
      <c r="L785" s="52">
        <f>IFERROR(_xll.qlIndexFixing(Index3M,H785,TRUE,_xll.ohTrigger(RecalcTrigger,Trigger3M)),NA())</f>
        <v>2.8877417616715501E-2</v>
      </c>
      <c r="M785" s="52">
        <f>IFERROR(_xll.qlIndexFixing(ONIndex3M,I785,TRUE,_xll.ohTrigger(RecalcTrigger,Trigger3M)),NA())</f>
        <v>2.8650050380720771E-2</v>
      </c>
      <c r="N785" s="52">
        <f>IFERROR(_xll.qlIndexFixing(Index6M,$H785,TRUE,_xll.ohTrigger(RecalcTrigger,Trigger6M)),NA())</f>
        <v>3.0057891103993418E-2</v>
      </c>
      <c r="O785" s="52">
        <f>IFERROR(_xll.qlIndexFixing(ONIndex6M,I785,TRUE,_xll.ohTrigger(RecalcTrigger,Trigger6M)),NA())</f>
        <v>2.9590395772673972E-2</v>
      </c>
      <c r="P785" s="52">
        <f>IFERROR(_xll.qlIndexFixing(Index1Y,$H785,TRUE,_xll.ohTrigger(RecalcTrigger,Trigger1Y)),NA())</f>
        <v>3.175200449522457E-2</v>
      </c>
      <c r="Q785" s="52">
        <f>IFERROR(_xll.qlIndexFixing(ONIndex1Y,I785,TRUE,_xll.ohTrigger(RecalcTrigger,Trigger1Y)),NA())</f>
        <v>3.0866326177072523E-2</v>
      </c>
    </row>
    <row r="786" spans="2:17" x14ac:dyDescent="0.2">
      <c r="B786" s="46" t="s">
        <v>51</v>
      </c>
      <c r="D786" s="49">
        <f>_xll.qlCalendarAdvance(LocalCalendar,$D785,B786,"f",FALSE)</f>
        <v>44866</v>
      </c>
      <c r="E786" s="49">
        <f>_xll.qlInterestRateIndexValueDate(IndexON,D786)</f>
        <v>44866</v>
      </c>
      <c r="F786" s="52">
        <f>IFERROR(_xll.qlIndexFixing(IndexON,D786,TRUE,_xll.ohTrigger(RecalcTrigger,TriggerON)),NA())</f>
        <v>2.6631695734931071E-2</v>
      </c>
      <c r="H786" s="49">
        <f>_xll.qlCalendarAdvance(IborCalendar,$H785,B786,"f",FALSE)</f>
        <v>44867</v>
      </c>
      <c r="I786" s="49">
        <f>_xll.qlInterestRateIndexValueDate(Index1M,$H786)</f>
        <v>44869</v>
      </c>
      <c r="J786" s="52">
        <f>IFERROR(_xll.qlIndexFixing(Index1M,$H786,TRUE,_xll.ohTrigger(RecalcTrigger,Trigger1M)),NA())</f>
        <v>2.7929122914857447E-2</v>
      </c>
      <c r="K786" s="52">
        <f>IFERROR(_xll.qlIndexFixing(ONIndex1M,I786,TRUE,_xll.ohTrigger(RecalcTrigger,Trigger1M)),NA())</f>
        <v>2.7858860947844732E-2</v>
      </c>
      <c r="L786" s="52">
        <f>IFERROR(_xll.qlIndexFixing(Index3M,H786,TRUE,_xll.ohTrigger(RecalcTrigger,Trigger3M)),NA())</f>
        <v>2.8895596770149169E-2</v>
      </c>
      <c r="M786" s="52">
        <f>IFERROR(_xll.qlIndexFixing(ONIndex3M,I786,TRUE,_xll.ohTrigger(RecalcTrigger,Trigger3M)),NA())</f>
        <v>2.8670094241585176E-2</v>
      </c>
      <c r="N786" s="52">
        <f>IFERROR(_xll.qlIndexFixing(Index6M,$H786,TRUE,_xll.ohTrigger(RecalcTrigger,Trigger6M)),NA())</f>
        <v>3.007322947236445E-2</v>
      </c>
      <c r="O786" s="52">
        <f>IFERROR(_xll.qlIndexFixing(ONIndex6M,I786,TRUE,_xll.ohTrigger(RecalcTrigger,Trigger6M)),NA())</f>
        <v>2.9612506365230828E-2</v>
      </c>
      <c r="P786" s="52">
        <f>IFERROR(_xll.qlIndexFixing(Index1Y,$H786,TRUE,_xll.ohTrigger(RecalcTrigger,Trigger1Y)),NA())</f>
        <v>3.1764067299510701E-2</v>
      </c>
      <c r="Q786" s="52">
        <f>IFERROR(_xll.qlIndexFixing(ONIndex1Y,I786,TRUE,_xll.ohTrigger(RecalcTrigger,Trigger1Y)),NA())</f>
        <v>3.0887621655812936E-2</v>
      </c>
    </row>
    <row r="787" spans="2:17" x14ac:dyDescent="0.2">
      <c r="B787" s="46" t="s">
        <v>51</v>
      </c>
      <c r="D787" s="49">
        <f>_xll.qlCalendarAdvance(LocalCalendar,$D786,B787,"f",FALSE)</f>
        <v>44873</v>
      </c>
      <c r="E787" s="49">
        <f>_xll.qlInterestRateIndexValueDate(IndexON,D787)</f>
        <v>44873</v>
      </c>
      <c r="F787" s="52">
        <f>IFERROR(_xll.qlIndexFixing(IndexON,D787,TRUE,_xll.ohTrigger(RecalcTrigger,TriggerON)),NA())</f>
        <v>2.6608538377539404E-2</v>
      </c>
      <c r="H787" s="49">
        <f>_xll.qlCalendarAdvance(IborCalendar,$H786,B787,"f",FALSE)</f>
        <v>44874</v>
      </c>
      <c r="I787" s="49">
        <f>_xll.qlInterestRateIndexValueDate(Index1M,$H787)</f>
        <v>44879</v>
      </c>
      <c r="J787" s="52">
        <f>IFERROR(_xll.qlIndexFixing(Index1M,$H787,TRUE,_xll.ohTrigger(RecalcTrigger,Trigger1M)),NA())</f>
        <v>2.7954682904952399E-2</v>
      </c>
      <c r="K787" s="52">
        <f>IFERROR(_xll.qlIndexFixing(ONIndex1M,I787,TRUE,_xll.ohTrigger(RecalcTrigger,Trigger1M)),NA())</f>
        <v>2.788271504379658E-2</v>
      </c>
      <c r="L787" s="52">
        <f>IFERROR(_xll.qlIndexFixing(Index3M,H787,TRUE,_xll.ohTrigger(RecalcTrigger,Trigger3M)),NA())</f>
        <v>2.8916296270353942E-2</v>
      </c>
      <c r="M787" s="52">
        <f>IFERROR(_xll.qlIndexFixing(ONIndex3M,I787,TRUE,_xll.ohTrigger(RecalcTrigger,Trigger3M)),NA())</f>
        <v>2.869312869526297E-2</v>
      </c>
      <c r="N787" s="52">
        <f>IFERROR(_xll.qlIndexFixing(Index6M,$H787,TRUE,_xll.ohTrigger(RecalcTrigger,Trigger6M)),NA())</f>
        <v>3.0100307075663784E-2</v>
      </c>
      <c r="O787" s="52">
        <f>IFERROR(_xll.qlIndexFixing(ONIndex6M,I787,TRUE,_xll.ohTrigger(RecalcTrigger,Trigger6M)),NA())</f>
        <v>2.9637963042583593E-2</v>
      </c>
      <c r="P787" s="52">
        <f>IFERROR(_xll.qlIndexFixing(Index1Y,$H787,TRUE,_xll.ohTrigger(RecalcTrigger,Trigger1Y)),NA())</f>
        <v>3.1776786779825497E-2</v>
      </c>
      <c r="Q787" s="52">
        <f>IFERROR(_xll.qlIndexFixing(ONIndex1Y,I787,TRUE,_xll.ohTrigger(RecalcTrigger,Trigger1Y)),NA())</f>
        <v>3.0911789394583167E-2</v>
      </c>
    </row>
    <row r="788" spans="2:17" x14ac:dyDescent="0.2">
      <c r="B788" s="46" t="s">
        <v>51</v>
      </c>
      <c r="D788" s="49">
        <f>_xll.qlCalendarAdvance(LocalCalendar,$D787,B788,"f",FALSE)</f>
        <v>44880</v>
      </c>
      <c r="E788" s="49">
        <f>_xll.qlInterestRateIndexValueDate(IndexON,D788)</f>
        <v>44880</v>
      </c>
      <c r="F788" s="52">
        <f>IFERROR(_xll.qlIndexFixing(IndexON,D788,TRUE,_xll.ohTrigger(RecalcTrigger,TriggerON)),NA())</f>
        <v>2.6586749611148264E-2</v>
      </c>
      <c r="H788" s="49">
        <f>_xll.qlCalendarAdvance(IborCalendar,$H787,B788,"f",FALSE)</f>
        <v>44881</v>
      </c>
      <c r="I788" s="49">
        <f>_xll.qlInterestRateIndexValueDate(Index1M,$H788)</f>
        <v>44883</v>
      </c>
      <c r="J788" s="52">
        <f>IFERROR(_xll.qlIndexFixing(Index1M,$H788,TRUE,_xll.ohTrigger(RecalcTrigger,Trigger1M)),NA())</f>
        <v>2.7968157269171456E-2</v>
      </c>
      <c r="K788" s="52">
        <f>IFERROR(_xll.qlIndexFixing(ONIndex1M,I788,TRUE,_xll.ohTrigger(RecalcTrigger,Trigger1M)),NA())</f>
        <v>2.789909414723013E-2</v>
      </c>
      <c r="L788" s="52">
        <f>IFERROR(_xll.qlIndexFixing(Index3M,H788,TRUE,_xll.ohTrigger(RecalcTrigger,Trigger3M)),NA())</f>
        <v>2.8933379616473406E-2</v>
      </c>
      <c r="M788" s="52">
        <f>IFERROR(_xll.qlIndexFixing(ONIndex3M,I788,TRUE,_xll.ohTrigger(RecalcTrigger,Trigger3M)),NA())</f>
        <v>2.8709260516261992E-2</v>
      </c>
      <c r="N788" s="52">
        <f>IFERROR(_xll.qlIndexFixing(Index6M,$H788,TRUE,_xll.ohTrigger(RecalcTrigger,Trigger6M)),NA())</f>
        <v>3.0107631085451499E-2</v>
      </c>
      <c r="O788" s="52">
        <f>IFERROR(_xll.qlIndexFixing(ONIndex6M,I788,TRUE,_xll.ohTrigger(RecalcTrigger,Trigger6M)),NA())</f>
        <v>2.9655638104078008E-2</v>
      </c>
      <c r="P788" s="52">
        <f>IFERROR(_xll.qlIndexFixing(Index1Y,$H788,TRUE,_xll.ohTrigger(RecalcTrigger,Trigger1Y)),NA())</f>
        <v>3.1787294751482752E-2</v>
      </c>
      <c r="Q788" s="52">
        <f>IFERROR(_xll.qlIndexFixing(ONIndex1Y,I788,TRUE,_xll.ohTrigger(RecalcTrigger,Trigger1Y)),NA())</f>
        <v>3.0929068449383479E-2</v>
      </c>
    </row>
    <row r="789" spans="2:17" x14ac:dyDescent="0.2">
      <c r="B789" s="46" t="s">
        <v>51</v>
      </c>
      <c r="D789" s="49">
        <f>_xll.qlCalendarAdvance(LocalCalendar,$D788,B789,"f",FALSE)</f>
        <v>44887</v>
      </c>
      <c r="E789" s="49">
        <f>_xll.qlInterestRateIndexValueDate(IndexON,D789)</f>
        <v>44887</v>
      </c>
      <c r="F789" s="52">
        <f>IFERROR(_xll.qlIndexFixing(IndexON,D789,TRUE,_xll.ohTrigger(RecalcTrigger,TriggerON)),NA())</f>
        <v>2.6566329435677716E-2</v>
      </c>
      <c r="H789" s="49">
        <f>_xll.qlCalendarAdvance(IborCalendar,$H788,B789,"f",FALSE)</f>
        <v>44888</v>
      </c>
      <c r="I789" s="49">
        <f>_xll.qlInterestRateIndexValueDate(Index1M,$H789)</f>
        <v>44890</v>
      </c>
      <c r="J789" s="52">
        <f>IFERROR(_xll.qlIndexFixing(Index1M,$H789,TRUE,_xll.ohTrigger(RecalcTrigger,Trigger1M)),NA())</f>
        <v>2.799202470976506E-2</v>
      </c>
      <c r="K789" s="52">
        <f>IFERROR(_xll.qlIndexFixing(ONIndex1M,I789,TRUE,_xll.ohTrigger(RecalcTrigger,Trigger1M)),NA())</f>
        <v>2.7918729433240586E-2</v>
      </c>
      <c r="L789" s="52">
        <f>IFERROR(_xll.qlIndexFixing(Index3M,H789,TRUE,_xll.ohTrigger(RecalcTrigger,Trigger3M)),NA())</f>
        <v>2.8948278343794761E-2</v>
      </c>
      <c r="M789" s="52">
        <f>IFERROR(_xll.qlIndexFixing(ONIndex3M,I789,TRUE,_xll.ohTrigger(RecalcTrigger,Trigger3M)),NA())</f>
        <v>2.872838292980795E-2</v>
      </c>
      <c r="N789" s="52">
        <f>IFERROR(_xll.qlIndexFixing(Index6M,$H789,TRUE,_xll.ohTrigger(RecalcTrigger,Trigger6M)),NA())</f>
        <v>3.0124279268770055E-2</v>
      </c>
      <c r="O789" s="52">
        <f>IFERROR(_xll.qlIndexFixing(ONIndex6M,I789,TRUE,_xll.ohTrigger(RecalcTrigger,Trigger6M)),NA())</f>
        <v>2.9676659250021942E-2</v>
      </c>
      <c r="P789" s="52">
        <f>IFERROR(_xll.qlIndexFixing(Index1Y,$H789,TRUE,_xll.ohTrigger(RecalcTrigger,Trigger1Y)),NA())</f>
        <v>3.1798481967692291E-2</v>
      </c>
      <c r="Q789" s="52">
        <f>IFERROR(_xll.qlIndexFixing(ONIndex1Y,I789,TRUE,_xll.ohTrigger(RecalcTrigger,Trigger1Y)),NA())</f>
        <v>3.0949219763813929E-2</v>
      </c>
    </row>
    <row r="790" spans="2:17" x14ac:dyDescent="0.2">
      <c r="B790" s="46" t="s">
        <v>51</v>
      </c>
      <c r="D790" s="49">
        <f>_xll.qlCalendarAdvance(LocalCalendar,$D789,B790,"f",FALSE)</f>
        <v>44894</v>
      </c>
      <c r="E790" s="49">
        <f>_xll.qlInterestRateIndexValueDate(IndexON,D790)</f>
        <v>44894</v>
      </c>
      <c r="F790" s="52">
        <f>IFERROR(_xll.qlIndexFixing(IndexON,D790,TRUE,_xll.ohTrigger(RecalcTrigger,TriggerON)),NA())</f>
        <v>2.6547277850728079E-2</v>
      </c>
      <c r="H790" s="49">
        <f>_xll.qlCalendarAdvance(IborCalendar,$H789,B790,"f",FALSE)</f>
        <v>44895</v>
      </c>
      <c r="I790" s="49">
        <f>_xll.qlInterestRateIndexValueDate(Index1M,$H790)</f>
        <v>44897</v>
      </c>
      <c r="J790" s="52">
        <f>IFERROR(_xll.qlIndexFixing(Index1M,$H790,TRUE,_xll.ohTrigger(RecalcTrigger,Trigger1M)),NA())</f>
        <v>2.8008301178668038E-2</v>
      </c>
      <c r="K790" s="52">
        <f>IFERROR(_xll.qlIndexFixing(ONIndex1M,I790,TRUE,_xll.ohTrigger(RecalcTrigger,Trigger1M)),NA())</f>
        <v>2.7938043843285243E-2</v>
      </c>
      <c r="L790" s="52">
        <f>IFERROR(_xll.qlIndexFixing(Index3M,H790,TRUE,_xll.ohTrigger(RecalcTrigger,Trigger3M)),NA())</f>
        <v>2.8955957551338507E-2</v>
      </c>
      <c r="M790" s="52">
        <f>IFERROR(_xll.qlIndexFixing(ONIndex3M,I790,TRUE,_xll.ohTrigger(RecalcTrigger,Trigger3M)),NA())</f>
        <v>2.8747198193901369E-2</v>
      </c>
      <c r="N790" s="52">
        <f>IFERROR(_xll.qlIndexFixing(Index6M,$H790,TRUE,_xll.ohTrigger(RecalcTrigger,Trigger6M)),NA())</f>
        <v>3.0142849535452158E-2</v>
      </c>
      <c r="O790" s="52">
        <f>IFERROR(_xll.qlIndexFixing(ONIndex6M,I790,TRUE,_xll.ohTrigger(RecalcTrigger,Trigger6M)),NA())</f>
        <v>2.9697317246695221E-2</v>
      </c>
      <c r="P790" s="52">
        <f>IFERROR(_xll.qlIndexFixing(Index1Y,$H790,TRUE,_xll.ohTrigger(RecalcTrigger,Trigger1Y)),NA())</f>
        <v>3.1809399890985801E-2</v>
      </c>
      <c r="Q790" s="52">
        <f>IFERROR(_xll.qlIndexFixing(ONIndex1Y,I790,TRUE,_xll.ohTrigger(RecalcTrigger,Trigger1Y)),NA())</f>
        <v>3.0968989689750259E-2</v>
      </c>
    </row>
    <row r="791" spans="2:17" x14ac:dyDescent="0.2">
      <c r="B791" s="46" t="s">
        <v>51</v>
      </c>
      <c r="D791" s="49">
        <f>_xll.qlCalendarAdvance(LocalCalendar,$D790,B791,"f",FALSE)</f>
        <v>44901</v>
      </c>
      <c r="E791" s="49">
        <f>_xll.qlInterestRateIndexValueDate(IndexON,D791)</f>
        <v>44901</v>
      </c>
      <c r="F791" s="52">
        <f>IFERROR(_xll.qlIndexFixing(IndexON,D791,TRUE,_xll.ohTrigger(RecalcTrigger,TriggerON)),NA())</f>
        <v>2.6529594856139482E-2</v>
      </c>
      <c r="H791" s="49">
        <f>_xll.qlCalendarAdvance(IborCalendar,$H790,B791,"f",FALSE)</f>
        <v>44902</v>
      </c>
      <c r="I791" s="49">
        <f>_xll.qlInterestRateIndexValueDate(Index1M,$H791)</f>
        <v>44904</v>
      </c>
      <c r="J791" s="52">
        <f>IFERROR(_xll.qlIndexFixing(Index1M,$H791,TRUE,_xll.ohTrigger(RecalcTrigger,Trigger1M)),NA())</f>
        <v>2.8024297205752238E-2</v>
      </c>
      <c r="K791" s="52">
        <f>IFERROR(_xll.qlIndexFixing(ONIndex1M,I791,TRUE,_xll.ohTrigger(RecalcTrigger,Trigger1M)),NA())</f>
        <v>2.7957037377177585E-2</v>
      </c>
      <c r="L791" s="52">
        <f>IFERROR(_xll.qlIndexFixing(Index3M,H791,TRUE,_xll.ohTrigger(RecalcTrigger,Trigger3M)),NA())</f>
        <v>2.8972673124386006E-2</v>
      </c>
      <c r="M791" s="52">
        <f>IFERROR(_xll.qlIndexFixing(ONIndex3M,I791,TRUE,_xll.ohTrigger(RecalcTrigger,Trigger3M)),NA())</f>
        <v>2.8765706308462313E-2</v>
      </c>
      <c r="N791" s="52">
        <f>IFERROR(_xll.qlIndexFixing(Index6M,$H791,TRUE,_xll.ohTrigger(RecalcTrigger,Trigger6M)),NA())</f>
        <v>3.0158735856734797E-2</v>
      </c>
      <c r="O791" s="52">
        <f>IFERROR(_xll.qlIndexFixing(ONIndex6M,I791,TRUE,_xll.ohTrigger(RecalcTrigger,Trigger6M)),NA())</f>
        <v>2.9717612093911328E-2</v>
      </c>
      <c r="P791" s="52">
        <f>IFERROR(_xll.qlIndexFixing(Index1Y,$H791,TRUE,_xll.ohTrigger(RecalcTrigger,Trigger1Y)),NA())</f>
        <v>3.1820059807456856E-2</v>
      </c>
      <c r="Q791" s="52">
        <f>IFERROR(_xll.qlIndexFixing(ONIndex1Y,I791,TRUE,_xll.ohTrigger(RecalcTrigger,Trigger1Y)),NA())</f>
        <v>3.0988378227005953E-2</v>
      </c>
    </row>
    <row r="792" spans="2:17" x14ac:dyDescent="0.2">
      <c r="B792" s="46" t="s">
        <v>51</v>
      </c>
      <c r="D792" s="49">
        <f>_xll.qlCalendarAdvance(LocalCalendar,$D791,B792,"f",FALSE)</f>
        <v>44908</v>
      </c>
      <c r="E792" s="49">
        <f>_xll.qlInterestRateIndexValueDate(IndexON,D792)</f>
        <v>44908</v>
      </c>
      <c r="F792" s="52">
        <f>IFERROR(_xll.qlIndexFixing(IndexON,D792,TRUE,_xll.ohTrigger(RecalcTrigger,TriggerON)),NA())</f>
        <v>2.6513280451752053E-2</v>
      </c>
      <c r="H792" s="49">
        <f>_xll.qlCalendarAdvance(IborCalendar,$H791,B792,"f",FALSE)</f>
        <v>44909</v>
      </c>
      <c r="I792" s="49">
        <f>_xll.qlInterestRateIndexValueDate(Index1M,$H792)</f>
        <v>44911</v>
      </c>
      <c r="J792" s="52">
        <f>IFERROR(_xll.qlIndexFixing(Index1M,$H792,TRUE,_xll.ohTrigger(RecalcTrigger,Trigger1M)),NA())</f>
        <v>2.8044720052609606E-2</v>
      </c>
      <c r="K792" s="52">
        <f>IFERROR(_xll.qlIndexFixing(ONIndex1M,I792,TRUE,_xll.ohTrigger(RecalcTrigger,Trigger1M)),NA())</f>
        <v>2.7975710034757739E-2</v>
      </c>
      <c r="L792" s="52">
        <f>IFERROR(_xll.qlIndexFixing(Index3M,H792,TRUE,_xll.ohTrigger(RecalcTrigger,Trigger3M)),NA())</f>
        <v>2.8989079462395928E-2</v>
      </c>
      <c r="M792" s="52">
        <f>IFERROR(_xll.qlIndexFixing(ONIndex3M,I792,TRUE,_xll.ohTrigger(RecalcTrigger,Trigger3M)),NA())</f>
        <v>2.8783907273330911E-2</v>
      </c>
      <c r="N792" s="52">
        <f>IFERROR(_xll.qlIndexFixing(Index6M,$H792,TRUE,_xll.ohTrigger(RecalcTrigger,Trigger6M)),NA())</f>
        <v>3.0174253702132468E-2</v>
      </c>
      <c r="O792" s="52">
        <f>IFERROR(_xll.qlIndexFixing(ONIndex6M,I792,TRUE,_xll.ohTrigger(RecalcTrigger,Trigger6M)),NA())</f>
        <v>2.9737543791537036E-2</v>
      </c>
      <c r="P792" s="52">
        <f>IFERROR(_xll.qlIndexFixing(Index1Y,$H792,TRUE,_xll.ohTrigger(RecalcTrigger,Trigger1Y)),NA())</f>
        <v>3.1830473003877972E-2</v>
      </c>
      <c r="Q792" s="52">
        <f>IFERROR(_xll.qlIndexFixing(ONIndex1Y,I792,TRUE,_xll.ohTrigger(RecalcTrigger,Trigger1Y)),NA())</f>
        <v>3.1007385375394492E-2</v>
      </c>
    </row>
    <row r="793" spans="2:17" x14ac:dyDescent="0.2">
      <c r="B793" s="46" t="s">
        <v>51</v>
      </c>
      <c r="D793" s="49">
        <f>_xll.qlCalendarAdvance(LocalCalendar,$D792,B793,"f",FALSE)</f>
        <v>44915</v>
      </c>
      <c r="E793" s="49">
        <f>_xll.qlInterestRateIndexValueDate(IndexON,D793)</f>
        <v>44915</v>
      </c>
      <c r="F793" s="52">
        <f>IFERROR(_xll.qlIndexFixing(IndexON,D793,TRUE,_xll.ohTrigger(RecalcTrigger,TriggerON)),NA())</f>
        <v>2.6498334637246046E-2</v>
      </c>
      <c r="H793" s="49">
        <f>_xll.qlCalendarAdvance(IborCalendar,$H792,B793,"f",FALSE)</f>
        <v>44916</v>
      </c>
      <c r="I793" s="49">
        <f>_xll.qlInterestRateIndexValueDate(Index1M,$H793)</f>
        <v>44918</v>
      </c>
      <c r="J793" s="52">
        <f>IFERROR(_xll.qlIndexFixing(Index1M,$H793,TRUE,_xll.ohTrigger(RecalcTrigger,Trigger1M)),NA())</f>
        <v>2.8060116082125563E-2</v>
      </c>
      <c r="K793" s="52">
        <f>IFERROR(_xll.qlIndexFixing(ONIndex1M,I793,TRUE,_xll.ohTrigger(RecalcTrigger,Trigger1M)),NA())</f>
        <v>2.7998830139974729E-2</v>
      </c>
      <c r="L793" s="52">
        <f>IFERROR(_xll.qlIndexFixing(Index3M,H793,TRUE,_xll.ohTrigger(RecalcTrigger,Trigger3M)),NA())</f>
        <v>2.9005176561590851E-2</v>
      </c>
      <c r="M793" s="52">
        <f>IFERROR(_xll.qlIndexFixing(ONIndex3M,I793,TRUE,_xll.ohTrigger(RecalcTrigger,Trigger3M)),NA())</f>
        <v>2.8806632726317005E-2</v>
      </c>
      <c r="N793" s="52">
        <f>IFERROR(_xll.qlIndexFixing(Index6M,$H793,TRUE,_xll.ohTrigger(RecalcTrigger,Trigger6M)),NA())</f>
        <v>3.0189403063101236E-2</v>
      </c>
      <c r="O793" s="52">
        <f>IFERROR(_xll.qlIndexFixing(ONIndex6M,I793,TRUE,_xll.ohTrigger(RecalcTrigger,Trigger6M)),NA())</f>
        <v>2.9762333331690982E-2</v>
      </c>
      <c r="P793" s="52">
        <f>IFERROR(_xll.qlIndexFixing(Index1Y,$H793,TRUE,_xll.ohTrigger(RecalcTrigger,Trigger1Y)),NA())</f>
        <v>3.1844530278985012E-2</v>
      </c>
      <c r="Q793" s="52">
        <f>IFERROR(_xll.qlIndexFixing(ONIndex1Y,I793,TRUE,_xll.ohTrigger(RecalcTrigger,Trigger1Y)),NA())</f>
        <v>3.1031309936302875E-2</v>
      </c>
    </row>
    <row r="794" spans="2:17" x14ac:dyDescent="0.2">
      <c r="B794" s="46" t="s">
        <v>51</v>
      </c>
      <c r="D794" s="49">
        <f>_xll.qlCalendarAdvance(LocalCalendar,$D793,B794,"f",FALSE)</f>
        <v>44922</v>
      </c>
      <c r="E794" s="49">
        <f>_xll.qlInterestRateIndexValueDate(IndexON,D794)</f>
        <v>44922</v>
      </c>
      <c r="F794" s="52">
        <f>IFERROR(_xll.qlIndexFixing(IndexON,D794,TRUE,_xll.ohTrigger(RecalcTrigger,TriggerON)),NA())</f>
        <v>2.6484757412621462E-2</v>
      </c>
      <c r="H794" s="49">
        <f>_xll.qlCalendarAdvance(IborCalendar,$H793,B794,"f",FALSE)</f>
        <v>44923</v>
      </c>
      <c r="I794" s="49">
        <f>_xll.qlInterestRateIndexValueDate(Index1M,$H794)</f>
        <v>44925</v>
      </c>
      <c r="J794" s="52">
        <f>IFERROR(_xll.qlIndexFixing(Index1M,$H794,TRUE,_xll.ohTrigger(RecalcTrigger,Trigger1M)),NA())</f>
        <v>2.8079852623154877E-2</v>
      </c>
      <c r="K794" s="52">
        <f>IFERROR(_xll.qlIndexFixing(ONIndex1M,I794,TRUE,_xll.ohTrigger(RecalcTrigger,Trigger1M)),NA())</f>
        <v>2.8014456326039827E-2</v>
      </c>
      <c r="L794" s="52">
        <f>IFERROR(_xll.qlIndexFixing(Index3M,H794,TRUE,_xll.ohTrigger(RecalcTrigger,Trigger3M)),NA())</f>
        <v>2.9023199726375841E-2</v>
      </c>
      <c r="M794" s="52">
        <f>IFERROR(_xll.qlIndexFixing(ONIndex3M,I794,TRUE,_xll.ohTrigger(RecalcTrigger,Trigger3M)),NA())</f>
        <v>2.8821783951731295E-2</v>
      </c>
      <c r="N794" s="52">
        <f>IFERROR(_xll.qlIndexFixing(Index6M,$H794,TRUE,_xll.ohTrigger(RecalcTrigger,Trigger6M)),NA())</f>
        <v>3.0204183931299644E-2</v>
      </c>
      <c r="O794" s="52">
        <f>IFERROR(_xll.qlIndexFixing(ONIndex6M,I794,TRUE,_xll.ohTrigger(RecalcTrigger,Trigger6M)),NA())</f>
        <v>2.9778904967154851E-2</v>
      </c>
      <c r="P794" s="52">
        <f>IFERROR(_xll.qlIndexFixing(Index1Y,$H794,TRUE,_xll.ohTrigger(RecalcTrigger,Trigger1Y)),NA())</f>
        <v>3.1844803868643856E-2</v>
      </c>
      <c r="Q794" s="52">
        <f>IFERROR(_xll.qlIndexFixing(ONIndex1Y,I794,TRUE,_xll.ohTrigger(RecalcTrigger,Trigger1Y)),NA())</f>
        <v>3.1046880379821395E-2</v>
      </c>
    </row>
    <row r="795" spans="2:17" x14ac:dyDescent="0.2">
      <c r="B795" s="46" t="s">
        <v>51</v>
      </c>
      <c r="D795" s="49">
        <f>_xll.qlCalendarAdvance(LocalCalendar,$D794,B795,"f",FALSE)</f>
        <v>44929</v>
      </c>
      <c r="E795" s="49">
        <f>_xll.qlInterestRateIndexValueDate(IndexON,D795)</f>
        <v>44929</v>
      </c>
      <c r="F795" s="52">
        <f>IFERROR(_xll.qlIndexFixing(IndexON,D795,TRUE,_xll.ohTrigger(RecalcTrigger,TriggerON)),NA())</f>
        <v>2.6472548777638494E-2</v>
      </c>
      <c r="H795" s="49">
        <f>_xll.qlCalendarAdvance(IborCalendar,$H794,B795,"f",FALSE)</f>
        <v>44930</v>
      </c>
      <c r="I795" s="49">
        <f>_xll.qlInterestRateIndexValueDate(Index1M,$H795)</f>
        <v>44932</v>
      </c>
      <c r="J795" s="52">
        <f>IFERROR(_xll.qlIndexFixing(Index1M,$H795,TRUE,_xll.ohTrigger(RecalcTrigger,Trigger1M)),NA())</f>
        <v>2.8094648746164831E-2</v>
      </c>
      <c r="K795" s="52">
        <f>IFERROR(_xll.qlIndexFixing(ONIndex1M,I795,TRUE,_xll.ohTrigger(RecalcTrigger,Trigger1M)),NA())</f>
        <v>2.80298027483461E-2</v>
      </c>
      <c r="L795" s="52">
        <f>IFERROR(_xll.qlIndexFixing(Index3M,H795,TRUE,_xll.ohTrigger(RecalcTrigger,Trigger3M)),NA())</f>
        <v>2.9036443028776837E-2</v>
      </c>
      <c r="M795" s="52">
        <f>IFERROR(_xll.qlIndexFixing(ONIndex3M,I795,TRUE,_xll.ohTrigger(RecalcTrigger,Trigger3M)),NA())</f>
        <v>2.8836667268343774E-2</v>
      </c>
      <c r="N795" s="52">
        <f>IFERROR(_xll.qlIndexFixing(Index6M,$H795,TRUE,_xll.ohTrigger(RecalcTrigger,Trigger6M)),NA())</f>
        <v>3.021643108194123E-2</v>
      </c>
      <c r="O795" s="52">
        <f>IFERROR(_xll.qlIndexFixing(ONIndex6M,I795,TRUE,_xll.ohTrigger(RecalcTrigger,Trigger6M)),NA())</f>
        <v>2.9795159984820074E-2</v>
      </c>
      <c r="P795" s="52">
        <f>IFERROR(_xll.qlIndexFixing(Index1Y,$H795,TRUE,_xll.ohTrigger(RecalcTrigger,Trigger1Y)),NA())</f>
        <v>3.1860345150163269E-2</v>
      </c>
      <c r="Q795" s="52">
        <f>IFERROR(_xll.qlIndexFixing(ONIndex1Y,I795,TRUE,_xll.ohTrigger(RecalcTrigger,Trigger1Y)),NA())</f>
        <v>3.1062118485625234E-2</v>
      </c>
    </row>
    <row r="796" spans="2:17" x14ac:dyDescent="0.2">
      <c r="B796" s="46" t="s">
        <v>51</v>
      </c>
      <c r="D796" s="49">
        <f>_xll.qlCalendarAdvance(LocalCalendar,$D795,B796,"f",FALSE)</f>
        <v>44936</v>
      </c>
      <c r="E796" s="49">
        <f>_xll.qlInterestRateIndexValueDate(IndexON,D796)</f>
        <v>44936</v>
      </c>
      <c r="F796" s="52">
        <f>IFERROR(_xll.qlIndexFixing(IndexON,D796,TRUE,_xll.ohTrigger(RecalcTrigger,TriggerON)),NA())</f>
        <v>2.6461708732217204E-2</v>
      </c>
      <c r="H796" s="49">
        <f>_xll.qlCalendarAdvance(IborCalendar,$H795,B796,"f",FALSE)</f>
        <v>44937</v>
      </c>
      <c r="I796" s="49">
        <f>_xll.qlInterestRateIndexValueDate(Index1M,$H796)</f>
        <v>44939</v>
      </c>
      <c r="J796" s="52">
        <f>IFERROR(_xll.qlIndexFixing(Index1M,$H796,TRUE,_xll.ohTrigger(RecalcTrigger,Trigger1M)),NA())</f>
        <v>2.8111432744967225E-2</v>
      </c>
      <c r="K796" s="52">
        <f>IFERROR(_xll.qlIndexFixing(ONIndex1M,I796,TRUE,_xll.ohTrigger(RecalcTrigger,Trigger1M)),NA())</f>
        <v>2.8049512394447973E-2</v>
      </c>
      <c r="L796" s="52">
        <f>IFERROR(_xll.qlIndexFixing(Index3M,H796,TRUE,_xll.ohTrigger(RecalcTrigger,Trigger3M)),NA())</f>
        <v>2.9051612389568326E-2</v>
      </c>
      <c r="M796" s="52">
        <f>IFERROR(_xll.qlIndexFixing(ONIndex3M,I796,TRUE,_xll.ohTrigger(RecalcTrigger,Trigger3M)),NA())</f>
        <v>2.8855994692771336E-2</v>
      </c>
      <c r="N796" s="52">
        <f>IFERROR(_xll.qlIndexFixing(Index6M,$H796,TRUE,_xll.ohTrigger(RecalcTrigger,Trigger6M)),NA())</f>
        <v>3.0230500091188564E-2</v>
      </c>
      <c r="O796" s="52">
        <f>IFERROR(_xll.qlIndexFixing(ONIndex6M,I796,TRUE,_xll.ohTrigger(RecalcTrigger,Trigger6M)),NA())</f>
        <v>2.9816177517980602E-2</v>
      </c>
      <c r="P796" s="52">
        <f>IFERROR(_xll.qlIndexFixing(Index1Y,$H796,TRUE,_xll.ohTrigger(RecalcTrigger,Trigger1Y)),NA())</f>
        <v>3.1871809698579646E-2</v>
      </c>
      <c r="Q796" s="52">
        <f>IFERROR(_xll.qlIndexFixing(ONIndex1Y,I796,TRUE,_xll.ohTrigger(RecalcTrigger,Trigger1Y)),NA())</f>
        <v>3.1082173512317901E-2</v>
      </c>
    </row>
    <row r="797" spans="2:17" x14ac:dyDescent="0.2">
      <c r="B797" s="46" t="s">
        <v>51</v>
      </c>
      <c r="D797" s="49">
        <f>_xll.qlCalendarAdvance(LocalCalendar,$D796,B797,"f",FALSE)</f>
        <v>44943</v>
      </c>
      <c r="E797" s="49">
        <f>_xll.qlInterestRateIndexValueDate(IndexON,D797)</f>
        <v>44943</v>
      </c>
      <c r="F797" s="52">
        <f>IFERROR(_xll.qlIndexFixing(IndexON,D797,TRUE,_xll.ohTrigger(RecalcTrigger,TriggerON)),NA())</f>
        <v>2.6452237276037849E-2</v>
      </c>
      <c r="H797" s="49">
        <f>_xll.qlCalendarAdvance(IborCalendar,$H796,B797,"f",FALSE)</f>
        <v>44944</v>
      </c>
      <c r="I797" s="49">
        <f>_xll.qlInterestRateIndexValueDate(Index1M,$H797)</f>
        <v>44946</v>
      </c>
      <c r="J797" s="52">
        <f>IFERROR(_xll.qlIndexFixing(Index1M,$H797,TRUE,_xll.ohTrigger(RecalcTrigger,Trigger1M)),NA())</f>
        <v>2.8130139633922857E-2</v>
      </c>
      <c r="K797" s="52">
        <f>IFERROR(_xll.qlIndexFixing(ONIndex1M,I797,TRUE,_xll.ohTrigger(RecalcTrigger,Trigger1M)),NA())</f>
        <v>2.806426017325947E-2</v>
      </c>
      <c r="L797" s="52">
        <f>IFERROR(_xll.qlIndexFixing(Index3M,H797,TRUE,_xll.ohTrigger(RecalcTrigger,Trigger3M)),NA())</f>
        <v>2.9066472497143003E-2</v>
      </c>
      <c r="M797" s="52">
        <f>IFERROR(_xll.qlIndexFixing(ONIndex3M,I797,TRUE,_xll.ohTrigger(RecalcTrigger,Trigger3M)),NA())</f>
        <v>2.8870304847359307E-2</v>
      </c>
      <c r="N797" s="52">
        <f>IFERROR(_xll.qlIndexFixing(Index6M,$H797,TRUE,_xll.ohTrigger(RecalcTrigger,Trigger6M)),NA())</f>
        <v>3.0244200614568218E-2</v>
      </c>
      <c r="O797" s="52">
        <f>IFERROR(_xll.qlIndexFixing(ONIndex6M,I797,TRUE,_xll.ohTrigger(RecalcTrigger,Trigger6M)),NA())</f>
        <v>2.9831755028988383E-2</v>
      </c>
      <c r="P797" s="52">
        <f>IFERROR(_xll.qlIndexFixing(Index1Y,$H797,TRUE,_xll.ohTrigger(RecalcTrigger,Trigger1Y)),NA())</f>
        <v>3.1879233266333469E-2</v>
      </c>
      <c r="Q797" s="52">
        <f>IFERROR(_xll.qlIndexFixing(ONIndex1Y,I797,TRUE,_xll.ohTrigger(RecalcTrigger,Trigger1Y)),NA())</f>
        <v>3.109670027825473E-2</v>
      </c>
    </row>
    <row r="798" spans="2:17" x14ac:dyDescent="0.2">
      <c r="B798" s="46" t="s">
        <v>51</v>
      </c>
      <c r="D798" s="49">
        <f>_xll.qlCalendarAdvance(LocalCalendar,$D797,B798,"f",FALSE)</f>
        <v>44950</v>
      </c>
      <c r="E798" s="49">
        <f>_xll.qlInterestRateIndexValueDate(IndexON,D798)</f>
        <v>44950</v>
      </c>
      <c r="F798" s="52">
        <f>IFERROR(_xll.qlIndexFixing(IndexON,D798,TRUE,_xll.ohTrigger(RecalcTrigger,TriggerON)),NA())</f>
        <v>2.64441344092603E-2</v>
      </c>
      <c r="H798" s="49">
        <f>_xll.qlCalendarAdvance(IborCalendar,$H797,B798,"f",FALSE)</f>
        <v>44951</v>
      </c>
      <c r="I798" s="49">
        <f>_xll.qlInterestRateIndexValueDate(Index1M,$H798)</f>
        <v>44953</v>
      </c>
      <c r="J798" s="52">
        <f>IFERROR(_xll.qlIndexFixing(Index1M,$H798,TRUE,_xll.ohTrigger(RecalcTrigger,Trigger1M)),NA())</f>
        <v>2.8144036069188264E-2</v>
      </c>
      <c r="K798" s="52">
        <f>IFERROR(_xll.qlIndexFixing(ONIndex1M,I798,TRUE,_xll.ohTrigger(RecalcTrigger,Trigger1M)),NA())</f>
        <v>2.8081007570062155E-2</v>
      </c>
      <c r="L798" s="52">
        <f>IFERROR(_xll.qlIndexFixing(Index3M,H798,TRUE,_xll.ohTrigger(RecalcTrigger,Trigger3M)),NA())</f>
        <v>2.9081023348078716E-2</v>
      </c>
      <c r="M798" s="52">
        <f>IFERROR(_xll.qlIndexFixing(ONIndex3M,I798,TRUE,_xll.ohTrigger(RecalcTrigger,Trigger3M)),NA())</f>
        <v>2.8886662911196126E-2</v>
      </c>
      <c r="N798" s="52">
        <f>IFERROR(_xll.qlIndexFixing(Index6M,$H798,TRUE,_xll.ohTrigger(RecalcTrigger,Trigger6M)),NA())</f>
        <v>3.0257532644578134E-2</v>
      </c>
      <c r="O798" s="52">
        <f>IFERROR(_xll.qlIndexFixing(ONIndex6M,I798,TRUE,_xll.ohTrigger(RecalcTrigger,Trigger6M)),NA())</f>
        <v>2.9849507825154831E-2</v>
      </c>
      <c r="P798" s="52">
        <f>IFERROR(_xll.qlIndexFixing(Index1Y,$H798,TRUE,_xll.ohTrigger(RecalcTrigger,Trigger1Y)),NA())</f>
        <v>3.1888403199292044E-2</v>
      </c>
      <c r="Q798" s="52">
        <f>IFERROR(_xll.qlIndexFixing(ONIndex1Y,I798,TRUE,_xll.ohTrigger(RecalcTrigger,Trigger1Y)),NA())</f>
        <v>3.1113419089816574E-2</v>
      </c>
    </row>
    <row r="799" spans="2:17" x14ac:dyDescent="0.2">
      <c r="B799" s="46" t="s">
        <v>51</v>
      </c>
      <c r="D799" s="49">
        <f>_xll.qlCalendarAdvance(LocalCalendar,$D798,B799,"f",FALSE)</f>
        <v>44957</v>
      </c>
      <c r="E799" s="49">
        <f>_xll.qlInterestRateIndexValueDate(IndexON,D799)</f>
        <v>44957</v>
      </c>
      <c r="F799" s="52">
        <f>IFERROR(_xll.qlIndexFixing(IndexON,D799,TRUE,_xll.ohTrigger(RecalcTrigger,TriggerON)),NA())</f>
        <v>2.643740013164475E-2</v>
      </c>
      <c r="H799" s="49">
        <f>_xll.qlCalendarAdvance(IborCalendar,$H798,B799,"f",FALSE)</f>
        <v>44958</v>
      </c>
      <c r="I799" s="49">
        <f>_xll.qlInterestRateIndexValueDate(Index1M,$H799)</f>
        <v>44960</v>
      </c>
      <c r="J799" s="52">
        <f>IFERROR(_xll.qlIndexFixing(Index1M,$H799,TRUE,_xll.ohTrigger(RecalcTrigger,Trigger1M)),NA())</f>
        <v>2.8153240637976813E-2</v>
      </c>
      <c r="K799" s="52">
        <f>IFERROR(_xll.qlIndexFixing(ONIndex1M,I799,TRUE,_xll.ohTrigger(RecalcTrigger,Trigger1M)),NA())</f>
        <v>2.8097434089566775E-2</v>
      </c>
      <c r="L799" s="52">
        <f>IFERROR(_xll.qlIndexFixing(Index3M,H799,TRUE,_xll.ohTrigger(RecalcTrigger,Trigger3M)),NA())</f>
        <v>2.9093132226298134E-2</v>
      </c>
      <c r="M799" s="52">
        <f>IFERROR(_xll.qlIndexFixing(ONIndex3M,I799,TRUE,_xll.ohTrigger(RecalcTrigger,Trigger3M)),NA())</f>
        <v>2.8902713824408011E-2</v>
      </c>
      <c r="N799" s="52">
        <f>IFERROR(_xll.qlIndexFixing(Index6M,$H799,TRUE,_xll.ohTrigger(RecalcTrigger,Trigger6M)),NA())</f>
        <v>3.0270496173918516E-2</v>
      </c>
      <c r="O799" s="52">
        <f>IFERROR(_xll.qlIndexFixing(ONIndex6M,I799,TRUE,_xll.ohTrigger(RecalcTrigger,Trigger6M)),NA())</f>
        <v>2.9866897470531839E-2</v>
      </c>
      <c r="P799" s="52">
        <f>IFERROR(_xll.qlIndexFixing(Index1Y,$H799,TRUE,_xll.ohTrigger(RecalcTrigger,Trigger1Y)),NA())</f>
        <v>3.189740543640409E-2</v>
      </c>
      <c r="Q799" s="52">
        <f>IFERROR(_xll.qlIndexFixing(ONIndex1Y,I799,TRUE,_xll.ohTrigger(RecalcTrigger,Trigger1Y)),NA())</f>
        <v>3.1129756511312223E-2</v>
      </c>
    </row>
    <row r="800" spans="2:17" x14ac:dyDescent="0.2">
      <c r="B800" s="46" t="s">
        <v>51</v>
      </c>
      <c r="D800" s="49">
        <f>_xll.qlCalendarAdvance(LocalCalendar,$D799,B800,"f",FALSE)</f>
        <v>44964</v>
      </c>
      <c r="E800" s="49">
        <f>_xll.qlInterestRateIndexValueDate(IndexON,D800)</f>
        <v>44964</v>
      </c>
      <c r="F800" s="52">
        <f>IFERROR(_xll.qlIndexFixing(IndexON,D800,TRUE,_xll.ohTrigger(RecalcTrigger,TriggerON)),NA())</f>
        <v>2.6432034443111263E-2</v>
      </c>
      <c r="H800" s="49">
        <f>_xll.qlCalendarAdvance(IborCalendar,$H799,B800,"f",FALSE)</f>
        <v>44965</v>
      </c>
      <c r="I800" s="49">
        <f>_xll.qlInterestRateIndexValueDate(Index1M,$H800)</f>
        <v>44967</v>
      </c>
      <c r="J800" s="52">
        <f>IFERROR(_xll.qlIndexFixing(Index1M,$H800,TRUE,_xll.ohTrigger(RecalcTrigger,Trigger1M)),NA())</f>
        <v>2.816880365682474E-2</v>
      </c>
      <c r="K800" s="52">
        <f>IFERROR(_xll.qlIndexFixing(ONIndex1M,I800,TRUE,_xll.ohTrigger(RecalcTrigger,Trigger1M)),NA())</f>
        <v>2.8113539731640103E-2</v>
      </c>
      <c r="L800" s="52">
        <f>IFERROR(_xll.qlIndexFixing(Index3M,H800,TRUE,_xll.ohTrigger(RecalcTrigger,Trigger3M)),NA())</f>
        <v>2.910708552057634E-2</v>
      </c>
      <c r="M800" s="52">
        <f>IFERROR(_xll.qlIndexFixing(ONIndex3M,I800,TRUE,_xll.ohTrigger(RecalcTrigger,Trigger3M)),NA())</f>
        <v>2.8918457586861734E-2</v>
      </c>
      <c r="N800" s="52">
        <f>IFERROR(_xll.qlIndexFixing(Index6M,$H800,TRUE,_xll.ohTrigger(RecalcTrigger,Trigger6M)),NA())</f>
        <v>3.0283091195489623E-2</v>
      </c>
      <c r="O800" s="52">
        <f>IFERROR(_xll.qlIndexFixing(ONIndex6M,I800,TRUE,_xll.ohTrigger(RecalcTrigger,Trigger6M)),NA())</f>
        <v>2.98839239648796E-2</v>
      </c>
      <c r="P800" s="52">
        <f>IFERROR(_xll.qlIndexFixing(Index1Y,$H800,TRUE,_xll.ohTrigger(RecalcTrigger,Trigger1Y)),NA())</f>
        <v>3.1906251268963619E-2</v>
      </c>
      <c r="Q800" s="52">
        <f>IFERROR(_xll.qlIndexFixing(ONIndex1Y,I800,TRUE,_xll.ohTrigger(RecalcTrigger,Trigger1Y)),NA())</f>
        <v>3.114571254260845E-2</v>
      </c>
    </row>
    <row r="801" spans="2:17" x14ac:dyDescent="0.2">
      <c r="B801" s="46" t="s">
        <v>51</v>
      </c>
      <c r="D801" s="49">
        <f>_xll.qlCalendarAdvance(LocalCalendar,$D800,B801,"f",FALSE)</f>
        <v>44971</v>
      </c>
      <c r="E801" s="49">
        <f>_xll.qlInterestRateIndexValueDate(IndexON,D801)</f>
        <v>44971</v>
      </c>
      <c r="F801" s="52">
        <f>IFERROR(_xll.qlIndexFixing(IndexON,D801,TRUE,_xll.ohTrigger(RecalcTrigger,TriggerON)),NA())</f>
        <v>2.6428037343659838E-2</v>
      </c>
      <c r="H801" s="49">
        <f>_xll.qlCalendarAdvance(IborCalendar,$H800,B801,"f",FALSE)</f>
        <v>44972</v>
      </c>
      <c r="I801" s="49">
        <f>_xll.qlInterestRateIndexValueDate(Index1M,$H801)</f>
        <v>44974</v>
      </c>
      <c r="J801" s="52">
        <f>IFERROR(_xll.qlIndexFixing(Index1M,$H801,TRUE,_xll.ohTrigger(RecalcTrigger,Trigger1M)),NA())</f>
        <v>2.8184045186725775E-2</v>
      </c>
      <c r="K801" s="52">
        <f>IFERROR(_xll.qlIndexFixing(ONIndex1M,I801,TRUE,_xll.ohTrigger(RecalcTrigger,Trigger1M)),NA())</f>
        <v>2.8131536791342615E-2</v>
      </c>
      <c r="L801" s="52">
        <f>IFERROR(_xll.qlIndexFixing(Index3M,H801,TRUE,_xll.ohTrigger(RecalcTrigger,Trigger3M)),NA())</f>
        <v>2.9120729572990067E-2</v>
      </c>
      <c r="M801" s="52">
        <f>IFERROR(_xll.qlIndexFixing(ONIndex3M,I801,TRUE,_xll.ohTrigger(RecalcTrigger,Trigger3M)),NA())</f>
        <v>2.893614599370764E-2</v>
      </c>
      <c r="N801" s="52">
        <f>IFERROR(_xll.qlIndexFixing(Index6M,$H801,TRUE,_xll.ohTrigger(RecalcTrigger,Trigger6M)),NA())</f>
        <v>3.0295317702395758E-2</v>
      </c>
      <c r="O801" s="52">
        <f>IFERROR(_xll.qlIndexFixing(ONIndex6M,I801,TRUE,_xll.ohTrigger(RecalcTrigger,Trigger6M)),NA())</f>
        <v>2.9903003247306881E-2</v>
      </c>
      <c r="P801" s="52">
        <f>IFERROR(_xll.qlIndexFixing(Index1Y,$H801,TRUE,_xll.ohTrigger(RecalcTrigger,Trigger1Y)),NA())</f>
        <v>3.1916873805861293E-2</v>
      </c>
      <c r="Q801" s="52">
        <f>IFERROR(_xll.qlIndexFixing(ONIndex1Y,I801,TRUE,_xll.ohTrigger(RecalcTrigger,Trigger1Y)),NA())</f>
        <v>3.1163731457655164E-2</v>
      </c>
    </row>
    <row r="802" spans="2:17" x14ac:dyDescent="0.2">
      <c r="B802" s="46" t="s">
        <v>51</v>
      </c>
      <c r="D802" s="49">
        <f>_xll.qlCalendarAdvance(LocalCalendar,$D801,B802,"f",FALSE)</f>
        <v>44978</v>
      </c>
      <c r="E802" s="49">
        <f>_xll.qlInterestRateIndexValueDate(IndexON,D802)</f>
        <v>44978</v>
      </c>
      <c r="F802" s="52">
        <f>IFERROR(_xll.qlIndexFixing(IndexON,D802,TRUE,_xll.ohTrigger(RecalcTrigger,TriggerON)),NA())</f>
        <v>2.642540883321054E-2</v>
      </c>
      <c r="H802" s="49">
        <f>_xll.qlCalendarAdvance(IborCalendar,$H801,B802,"f",FALSE)</f>
        <v>44979</v>
      </c>
      <c r="I802" s="49">
        <f>_xll.qlInterestRateIndexValueDate(Index1M,$H802)</f>
        <v>44981</v>
      </c>
      <c r="J802" s="52">
        <f>IFERROR(_xll.qlIndexFixing(Index1M,$H802,TRUE,_xll.ohTrigger(RecalcTrigger,Trigger1M)),NA())</f>
        <v>2.819896522653512E-2</v>
      </c>
      <c r="K802" s="52">
        <f>IFERROR(_xll.qlIndexFixing(ONIndex1M,I802,TRUE,_xll.ohTrigger(RecalcTrigger,Trigger1M)),NA())</f>
        <v>2.8144788383066555E-2</v>
      </c>
      <c r="L802" s="52">
        <f>IFERROR(_xll.qlIndexFixing(Index3M,H802,TRUE,_xll.ohTrigger(RecalcTrigger,Trigger3M)),NA())</f>
        <v>2.9134064380429897E-2</v>
      </c>
      <c r="M802" s="52">
        <f>IFERROR(_xll.qlIndexFixing(ONIndex3M,I802,TRUE,_xll.ohTrigger(RecalcTrigger,Trigger3M)),NA())</f>
        <v>2.8949023659041728E-2</v>
      </c>
      <c r="N802" s="52">
        <f>IFERROR(_xll.qlIndexFixing(Index6M,$H802,TRUE,_xll.ohTrigger(RecalcTrigger,Trigger6M)),NA())</f>
        <v>3.0307175687941286E-2</v>
      </c>
      <c r="O802" s="52">
        <f>IFERROR(_xll.qlIndexFixing(ONIndex6M,I802,TRUE,_xll.ohTrigger(RecalcTrigger,Trigger6M)),NA())</f>
        <v>2.9916887500061051E-2</v>
      </c>
      <c r="P802" s="52">
        <f>IFERROR(_xll.qlIndexFixing(Index1Y,$H802,TRUE,_xll.ohTrigger(RecalcTrigger,Trigger1Y)),NA())</f>
        <v>3.1923518887939074E-2</v>
      </c>
      <c r="Q802" s="52">
        <f>IFERROR(_xll.qlIndexFixing(ONIndex1Y,I802,TRUE,_xll.ohTrigger(RecalcTrigger,Trigger1Y)),NA())</f>
        <v>3.1176480433936504E-2</v>
      </c>
    </row>
    <row r="803" spans="2:17" x14ac:dyDescent="0.2">
      <c r="B803" s="46" t="s">
        <v>51</v>
      </c>
      <c r="D803" s="49">
        <f>_xll.qlCalendarAdvance(LocalCalendar,$D802,B803,"f",FALSE)</f>
        <v>44985</v>
      </c>
      <c r="E803" s="49">
        <f>_xll.qlInterestRateIndexValueDate(IndexON,D803)</f>
        <v>44985</v>
      </c>
      <c r="F803" s="52">
        <f>IFERROR(_xll.qlIndexFixing(IndexON,D803,TRUE,_xll.ohTrigger(RecalcTrigger,TriggerON)),NA())</f>
        <v>2.6424148911763368E-2</v>
      </c>
      <c r="H803" s="49">
        <f>_xll.qlCalendarAdvance(IborCalendar,$H802,B803,"f",FALSE)</f>
        <v>44986</v>
      </c>
      <c r="I803" s="49">
        <f>_xll.qlInterestRateIndexValueDate(Index1M,$H803)</f>
        <v>44988</v>
      </c>
      <c r="J803" s="52">
        <f>IFERROR(_xll.qlIndexFixing(Index1M,$H803,TRUE,_xll.ohTrigger(RecalcTrigger,Trigger1M)),NA())</f>
        <v>2.8219917056493477E-2</v>
      </c>
      <c r="K803" s="52">
        <f>IFERROR(_xll.qlIndexFixing(ONIndex1M,I803,TRUE,_xll.ohTrigger(RecalcTrigger,Trigger1M)),NA())</f>
        <v>2.815993139212658E-2</v>
      </c>
      <c r="L803" s="52">
        <f>IFERROR(_xll.qlIndexFixing(Index3M,H803,TRUE,_xll.ohTrigger(RecalcTrigger,Trigger3M)),NA())</f>
        <v>2.9157314425732387E-2</v>
      </c>
      <c r="M803" s="52">
        <f>IFERROR(_xll.qlIndexFixing(ONIndex3M,I803,TRUE,_xll.ohTrigger(RecalcTrigger,Trigger3M)),NA())</f>
        <v>2.896384596852819E-2</v>
      </c>
      <c r="N803" s="52">
        <f>IFERROR(_xll.qlIndexFixing(Index6M,$H803,TRUE,_xll.ohTrigger(RecalcTrigger,Trigger6M)),NA())</f>
        <v>3.0328457674774031E-2</v>
      </c>
      <c r="O803" s="52">
        <f>IFERROR(_xll.qlIndexFixing(ONIndex6M,I803,TRUE,_xll.ohTrigger(RecalcTrigger,Trigger6M)),NA())</f>
        <v>2.9932824540574998E-2</v>
      </c>
      <c r="P803" s="52">
        <f>IFERROR(_xll.qlIndexFixing(Index1Y,$H803,TRUE,_xll.ohTrigger(RecalcTrigger,Trigger1Y)),NA())</f>
        <v>3.1931963259230443E-2</v>
      </c>
      <c r="Q803" s="52">
        <f>IFERROR(_xll.qlIndexFixing(ONIndex1Y,I803,TRUE,_xll.ohTrigger(RecalcTrigger,Trigger1Y)),NA())</f>
        <v>3.1191292293701878E-2</v>
      </c>
    </row>
    <row r="804" spans="2:17" x14ac:dyDescent="0.2">
      <c r="B804" s="46" t="s">
        <v>51</v>
      </c>
      <c r="D804" s="49">
        <f>_xll.qlCalendarAdvance(LocalCalendar,$D803,B804,"f",FALSE)</f>
        <v>44992</v>
      </c>
      <c r="E804" s="49">
        <f>_xll.qlInterestRateIndexValueDate(IndexON,D804)</f>
        <v>44992</v>
      </c>
      <c r="F804" s="52">
        <f>IFERROR(_xll.qlIndexFixing(IndexON,D804,TRUE,_xll.ohTrigger(RecalcTrigger,TriggerON)),NA())</f>
        <v>2.642425757915845E-2</v>
      </c>
      <c r="H804" s="49">
        <f>_xll.qlCalendarAdvance(IborCalendar,$H803,B804,"f",FALSE)</f>
        <v>44993</v>
      </c>
      <c r="I804" s="49">
        <f>_xll.qlInterestRateIndexValueDate(Index1M,$H804)</f>
        <v>44995</v>
      </c>
      <c r="J804" s="52">
        <f>IFERROR(_xll.qlIndexFixing(Index1M,$H804,TRUE,_xll.ohTrigger(RecalcTrigger,Trigger1M)),NA())</f>
        <v>2.8236220519561039E-2</v>
      </c>
      <c r="K804" s="52">
        <f>IFERROR(_xll.qlIndexFixing(ONIndex1M,I804,TRUE,_xll.ohTrigger(RecalcTrigger,Trigger1M)),NA())</f>
        <v>2.8174753523302343E-2</v>
      </c>
      <c r="L804" s="52">
        <f>IFERROR(_xll.qlIndexFixing(Index3M,H804,TRUE,_xll.ohTrigger(RecalcTrigger,Trigger3M)),NA())</f>
        <v>2.9169925373650662E-2</v>
      </c>
      <c r="M804" s="52">
        <f>IFERROR(_xll.qlIndexFixing(ONIndex3M,I804,TRUE,_xll.ohTrigger(RecalcTrigger,Trigger3M)),NA())</f>
        <v>2.8978361126830166E-2</v>
      </c>
      <c r="N804" s="52">
        <f>IFERROR(_xll.qlIndexFixing(Index6M,$H804,TRUE,_xll.ohTrigger(RecalcTrigger,Trigger6M)),NA())</f>
        <v>3.0337523122204602E-2</v>
      </c>
      <c r="O804" s="52">
        <f>IFERROR(_xll.qlIndexFixing(ONIndex6M,I804,TRUE,_xll.ohTrigger(RecalcTrigger,Trigger6M)),NA())</f>
        <v>2.9948398429500145E-2</v>
      </c>
      <c r="P804" s="52">
        <f>IFERROR(_xll.qlIndexFixing(Index1Y,$H804,TRUE,_xll.ohTrigger(RecalcTrigger,Trigger1Y)),NA())</f>
        <v>3.1940296395691202E-2</v>
      </c>
      <c r="Q804" s="52">
        <f>IFERROR(_xll.qlIndexFixing(ONIndex1Y,I804,TRUE,_xll.ohTrigger(RecalcTrigger,Trigger1Y)),NA())</f>
        <v>3.1205722762681631E-2</v>
      </c>
    </row>
    <row r="805" spans="2:17" x14ac:dyDescent="0.2">
      <c r="B805" s="46" t="s">
        <v>51</v>
      </c>
      <c r="D805" s="49">
        <f>_xll.qlCalendarAdvance(LocalCalendar,$D804,B805,"f",FALSE)</f>
        <v>44999</v>
      </c>
      <c r="E805" s="49">
        <f>_xll.qlInterestRateIndexValueDate(IndexON,D805)</f>
        <v>44999</v>
      </c>
      <c r="F805" s="52">
        <f>IFERROR(_xll.qlIndexFixing(IndexON,D805,TRUE,_xll.ohTrigger(RecalcTrigger,TriggerON)),NA())</f>
        <v>2.6425734835635595E-2</v>
      </c>
      <c r="H805" s="49">
        <f>_xll.qlCalendarAdvance(IborCalendar,$H804,B805,"f",FALSE)</f>
        <v>45000</v>
      </c>
      <c r="I805" s="49">
        <f>_xll.qlInterestRateIndexValueDate(Index1M,$H805)</f>
        <v>45002</v>
      </c>
      <c r="J805" s="52">
        <f>IFERROR(_xll.qlIndexFixing(Index1M,$H805,TRUE,_xll.ohTrigger(RecalcTrigger,Trigger1M)),NA())</f>
        <v>2.8248018495707797E-2</v>
      </c>
      <c r="K805" s="52">
        <f>IFERROR(_xll.qlIndexFixing(ONIndex1M,I805,TRUE,_xll.ohTrigger(RecalcTrigger,Trigger1M)),NA())</f>
        <v>2.8189254776407324E-2</v>
      </c>
      <c r="L805" s="52">
        <f>IFERROR(_xll.qlIndexFixing(Index3M,H805,TRUE,_xll.ohTrigger(RecalcTrigger,Trigger3M)),NA())</f>
        <v>2.9182226943996865E-2</v>
      </c>
      <c r="M805" s="52">
        <f>IFERROR(_xll.qlIndexFixing(ONIndex3M,I805,TRUE,_xll.ohTrigger(RecalcTrigger,Trigger3M)),NA())</f>
        <v>2.8992569133761137E-2</v>
      </c>
      <c r="N805" s="52">
        <f>IFERROR(_xll.qlIndexFixing(Index6M,$H805,TRUE,_xll.ohTrigger(RecalcTrigger,Trigger6M)),NA())</f>
        <v>3.0348177199390484E-2</v>
      </c>
      <c r="O805" s="52">
        <f>IFERROR(_xll.qlIndexFixing(ONIndex6M,I805,TRUE,_xll.ohTrigger(RecalcTrigger,Trigger6M)),NA())</f>
        <v>2.9963609166703264E-2</v>
      </c>
      <c r="P805" s="52">
        <f>IFERROR(_xll.qlIndexFixing(Index1Y,$H805,TRUE,_xll.ohTrigger(RecalcTrigger,Trigger1Y)),NA())</f>
        <v>3.1948529590813492E-2</v>
      </c>
      <c r="Q805" s="52">
        <f>IFERROR(_xll.qlIndexFixing(ONIndex1Y,I805,TRUE,_xll.ohTrigger(RecalcTrigger,Trigger1Y)),NA())</f>
        <v>3.1219771840689248E-2</v>
      </c>
    </row>
    <row r="806" spans="2:17" x14ac:dyDescent="0.2">
      <c r="B806" s="46" t="s">
        <v>51</v>
      </c>
      <c r="D806" s="49">
        <f>_xll.qlCalendarAdvance(LocalCalendar,$D805,B806,"f",FALSE)</f>
        <v>45006</v>
      </c>
      <c r="E806" s="49">
        <f>_xll.qlInterestRateIndexValueDate(IndexON,D806)</f>
        <v>45006</v>
      </c>
      <c r="F806" s="52">
        <f>IFERROR(_xll.qlIndexFixing(IndexON,D806,TRUE,_xll.ohTrigger(RecalcTrigger,TriggerON)),NA())</f>
        <v>2.642858068103493E-2</v>
      </c>
      <c r="H806" s="49">
        <f>_xll.qlCalendarAdvance(IborCalendar,$H805,B806,"f",FALSE)</f>
        <v>45007</v>
      </c>
      <c r="I806" s="49">
        <f>_xll.qlInterestRateIndexValueDate(Index1M,$H806)</f>
        <v>45009</v>
      </c>
      <c r="J806" s="52">
        <f>IFERROR(_xll.qlIndexFixing(Index1M,$H806,TRUE,_xll.ohTrigger(RecalcTrigger,Trigger1M)),NA())</f>
        <v>2.8261586862898886E-2</v>
      </c>
      <c r="K806" s="52">
        <f>IFERROR(_xll.qlIndexFixing(ONIndex1M,I806,TRUE,_xll.ohTrigger(RecalcTrigger,Trigger1M)),NA())</f>
        <v>2.8203435151361589E-2</v>
      </c>
      <c r="L806" s="52">
        <f>IFERROR(_xll.qlIndexFixing(Index3M,H806,TRUE,_xll.ohTrigger(RecalcTrigger,Trigger3M)),NA())</f>
        <v>2.919421913380911E-2</v>
      </c>
      <c r="M806" s="52">
        <f>IFERROR(_xll.qlIndexFixing(ONIndex3M,I806,TRUE,_xll.ohTrigger(RecalcTrigger,Trigger3M)),NA())</f>
        <v>2.9006469989267814E-2</v>
      </c>
      <c r="N806" s="52">
        <f>IFERROR(_xll.qlIndexFixing(Index6M,$H806,TRUE,_xll.ohTrigger(RecalcTrigger,Trigger6M)),NA())</f>
        <v>3.0358483199554028E-2</v>
      </c>
      <c r="O806" s="52">
        <f>IFERROR(_xll.qlIndexFixing(ONIndex6M,I806,TRUE,_xll.ohTrigger(RecalcTrigger,Trigger6M)),NA())</f>
        <v>2.9978456752077776E-2</v>
      </c>
      <c r="P806" s="52">
        <f>IFERROR(_xll.qlIndexFixing(Index1Y,$H806,TRUE,_xll.ohTrigger(RecalcTrigger,Trigger1Y)),NA())</f>
        <v>3.1956674138488246E-2</v>
      </c>
      <c r="Q806" s="52">
        <f>IFERROR(_xll.qlIndexFixing(ONIndex1Y,I806,TRUE,_xll.ohTrigger(RecalcTrigger,Trigger1Y)),NA())</f>
        <v>3.1233439527671436E-2</v>
      </c>
    </row>
    <row r="807" spans="2:17" x14ac:dyDescent="0.2">
      <c r="B807" s="46" t="s">
        <v>51</v>
      </c>
      <c r="D807" s="49">
        <f>_xll.qlCalendarAdvance(LocalCalendar,$D806,B807,"f",FALSE)</f>
        <v>45013</v>
      </c>
      <c r="E807" s="49">
        <f>_xll.qlInterestRateIndexValueDate(IndexON,D807)</f>
        <v>45013</v>
      </c>
      <c r="F807" s="52">
        <f>IFERROR(_xll.qlIndexFixing(IndexON,D807,TRUE,_xll.ohTrigger(RecalcTrigger,TriggerON)),NA())</f>
        <v>2.6432795115436392E-2</v>
      </c>
      <c r="H807" s="49">
        <f>_xll.qlCalendarAdvance(IborCalendar,$H806,B807,"f",FALSE)</f>
        <v>45014</v>
      </c>
      <c r="I807" s="49">
        <f>_xll.qlInterestRateIndexValueDate(Index1M,$H807)</f>
        <v>45016</v>
      </c>
      <c r="J807" s="52">
        <f>IFERROR(_xll.qlIndexFixing(Index1M,$H807,TRUE,_xll.ohTrigger(RecalcTrigger,Trigger1M)),NA())</f>
        <v>2.826874303601417E-2</v>
      </c>
      <c r="K807" s="52">
        <f>IFERROR(_xll.qlIndexFixing(ONIndex1M,I807,TRUE,_xll.ohTrigger(RecalcTrigger,Trigger1M)),NA())</f>
        <v>2.8217294648058555E-2</v>
      </c>
      <c r="L807" s="52">
        <f>IFERROR(_xll.qlIndexFixing(Index3M,H807,TRUE,_xll.ohTrigger(RecalcTrigger,Trigger3M)),NA())</f>
        <v>2.9200026303512136E-2</v>
      </c>
      <c r="M807" s="52">
        <f>IFERROR(_xll.qlIndexFixing(ONIndex3M,I807,TRUE,_xll.ohTrigger(RecalcTrigger,Trigger3M)),NA())</f>
        <v>2.9020063693243614E-2</v>
      </c>
      <c r="N807" s="52">
        <f>IFERROR(_xll.qlIndexFixing(Index6M,$H807,TRUE,_xll.ohTrigger(RecalcTrigger,Trigger6M)),NA())</f>
        <v>3.0362858253255638E-2</v>
      </c>
      <c r="O807" s="52">
        <f>IFERROR(_xll.qlIndexFixing(ONIndex6M,I807,TRUE,_xll.ohTrigger(RecalcTrigger,Trigger6M)),NA())</f>
        <v>2.9992941185437161E-2</v>
      </c>
      <c r="P807" s="52">
        <f>IFERROR(_xll.qlIndexFixing(Index1Y,$H807,TRUE,_xll.ohTrigger(RecalcTrigger,Trigger1Y)),NA())</f>
        <v>3.1956966259626511E-2</v>
      </c>
      <c r="Q807" s="52">
        <f>IFERROR(_xll.qlIndexFixing(ONIndex1Y,I807,TRUE,_xll.ohTrigger(RecalcTrigger,Trigger1Y)),NA())</f>
        <v>3.1246725823441679E-2</v>
      </c>
    </row>
    <row r="808" spans="2:17" x14ac:dyDescent="0.2">
      <c r="B808" s="46" t="s">
        <v>51</v>
      </c>
      <c r="D808" s="49">
        <f>_xll.qlCalendarAdvance(LocalCalendar,$D807,B808,"f",FALSE)</f>
        <v>45020</v>
      </c>
      <c r="E808" s="49">
        <f>_xll.qlInterestRateIndexValueDate(IndexON,D808)</f>
        <v>45020</v>
      </c>
      <c r="F808" s="52">
        <f>IFERROR(_xll.qlIndexFixing(IndexON,D808,TRUE,_xll.ohTrigger(RecalcTrigger,TriggerON)),NA())</f>
        <v>2.6438378138999852E-2</v>
      </c>
      <c r="H808" s="49">
        <f>_xll.qlCalendarAdvance(IborCalendar,$H807,B808,"f",FALSE)</f>
        <v>45021</v>
      </c>
      <c r="I808" s="49">
        <f>_xll.qlInterestRateIndexValueDate(Index1M,$H808)</f>
        <v>45027</v>
      </c>
      <c r="J808" s="52">
        <f>IFERROR(_xll.qlIndexFixing(Index1M,$H808,TRUE,_xll.ohTrigger(RecalcTrigger,Trigger1M)),NA())</f>
        <v>2.8293006637728269E-2</v>
      </c>
      <c r="K808" s="52">
        <f>IFERROR(_xll.qlIndexFixing(ONIndex1M,I808,TRUE,_xll.ohTrigger(RecalcTrigger,Trigger1M)),NA())</f>
        <v>2.8234325047309383E-2</v>
      </c>
      <c r="L808" s="52">
        <f>IFERROR(_xll.qlIndexFixing(Index3M,H808,TRUE,_xll.ohTrigger(RecalcTrigger,Trigger3M)),NA())</f>
        <v>2.9217859768759083E-2</v>
      </c>
      <c r="M808" s="52">
        <f>IFERROR(_xll.qlIndexFixing(ONIndex3M,I808,TRUE,_xll.ohTrigger(RecalcTrigger,Trigger3M)),NA())</f>
        <v>2.9036610469566071E-2</v>
      </c>
      <c r="N808" s="52">
        <f>IFERROR(_xll.qlIndexFixing(Index6M,$H808,TRUE,_xll.ohTrigger(RecalcTrigger,Trigger6M)),NA())</f>
        <v>3.0379844488288312E-2</v>
      </c>
      <c r="O808" s="52">
        <f>IFERROR(_xll.qlIndexFixing(ONIndex6M,I808,TRUE,_xll.ohTrigger(RecalcTrigger,Trigger6M)),NA())</f>
        <v>3.0010503925206322E-2</v>
      </c>
      <c r="P808" s="52">
        <f>IFERROR(_xll.qlIndexFixing(Index1Y,$H808,TRUE,_xll.ohTrigger(RecalcTrigger,Trigger1Y)),NA())</f>
        <v>3.1975332773272733E-2</v>
      </c>
      <c r="Q808" s="52">
        <f>IFERROR(_xll.qlIndexFixing(ONIndex1Y,I808,TRUE,_xll.ohTrigger(RecalcTrigger,Trigger1Y)),NA())</f>
        <v>3.1262332349566435E-2</v>
      </c>
    </row>
    <row r="809" spans="2:17" x14ac:dyDescent="0.2">
      <c r="B809" s="46" t="s">
        <v>51</v>
      </c>
      <c r="D809" s="49">
        <f>_xll.qlCalendarAdvance(LocalCalendar,$D808,B809,"f",FALSE)</f>
        <v>45027</v>
      </c>
      <c r="E809" s="49">
        <f>_xll.qlInterestRateIndexValueDate(IndexON,D809)</f>
        <v>45027</v>
      </c>
      <c r="F809" s="52">
        <f>IFERROR(_xll.qlIndexFixing(IndexON,D809,TRUE,_xll.ohTrigger(RecalcTrigger,TriggerON)),NA())</f>
        <v>2.6445329751565438E-2</v>
      </c>
      <c r="H809" s="49">
        <f>_xll.qlCalendarAdvance(IborCalendar,$H808,B809,"f",FALSE)</f>
        <v>45028</v>
      </c>
      <c r="I809" s="49">
        <f>_xll.qlInterestRateIndexValueDate(Index1M,$H809)</f>
        <v>45030</v>
      </c>
      <c r="J809" s="52">
        <f>IFERROR(_xll.qlIndexFixing(Index1M,$H809,TRUE,_xll.ohTrigger(RecalcTrigger,Trigger1M)),NA())</f>
        <v>2.8300362541399223E-2</v>
      </c>
      <c r="K809" s="52">
        <f>IFERROR(_xll.qlIndexFixing(ONIndex1M,I809,TRUE,_xll.ohTrigger(RecalcTrigger,Trigger1M)),NA())</f>
        <v>2.8244051006200976E-2</v>
      </c>
      <c r="L809" s="52">
        <f>IFERROR(_xll.qlIndexFixing(Index3M,H809,TRUE,_xll.ohTrigger(RecalcTrigger,Trigger3M)),NA())</f>
        <v>2.9222590877563147E-2</v>
      </c>
      <c r="M809" s="52">
        <f>IFERROR(_xll.qlIndexFixing(ONIndex3M,I809,TRUE,_xll.ohTrigger(RecalcTrigger,Trigger3M)),NA())</f>
        <v>2.904632964612297E-2</v>
      </c>
      <c r="N809" s="52">
        <f>IFERROR(_xll.qlIndexFixing(Index6M,$H809,TRUE,_xll.ohTrigger(RecalcTrigger,Trigger6M)),NA())</f>
        <v>3.0387518615019708E-2</v>
      </c>
      <c r="O809" s="52">
        <f>IFERROR(_xll.qlIndexFixing(ONIndex6M,I809,TRUE,_xll.ohTrigger(RecalcTrigger,Trigger6M)),NA())</f>
        <v>3.0020820595630937E-2</v>
      </c>
      <c r="P809" s="52">
        <f>IFERROR(_xll.qlIndexFixing(Index1Y,$H809,TRUE,_xll.ohTrigger(RecalcTrigger,Trigger1Y)),NA())</f>
        <v>3.1980688841519195E-2</v>
      </c>
      <c r="Q809" s="52">
        <f>IFERROR(_xll.qlIndexFixing(ONIndex1Y,I809,TRUE,_xll.ohTrigger(RecalcTrigger,Trigger1Y)),NA())</f>
        <v>3.1272154240866712E-2</v>
      </c>
    </row>
    <row r="810" spans="2:17" x14ac:dyDescent="0.2">
      <c r="B810" s="46" t="s">
        <v>51</v>
      </c>
      <c r="D810" s="49">
        <f>_xll.qlCalendarAdvance(LocalCalendar,$D809,B810,"f",FALSE)</f>
        <v>45034</v>
      </c>
      <c r="E810" s="49">
        <f>_xll.qlInterestRateIndexValueDate(IndexON,D810)</f>
        <v>45034</v>
      </c>
      <c r="F810" s="52">
        <f>IFERROR(_xll.qlIndexFixing(IndexON,D810,TRUE,_xll.ohTrigger(RecalcTrigger,TriggerON)),NA())</f>
        <v>2.645364995337296E-2</v>
      </c>
      <c r="H810" s="49">
        <f>_xll.qlCalendarAdvance(IborCalendar,$H809,B810,"f",FALSE)</f>
        <v>45035</v>
      </c>
      <c r="I810" s="49">
        <f>_xll.qlInterestRateIndexValueDate(Index1M,$H810)</f>
        <v>45037</v>
      </c>
      <c r="J810" s="52">
        <f>IFERROR(_xll.qlIndexFixing(Index1M,$H810,TRUE,_xll.ohTrigger(RecalcTrigger,Trigger1M)),NA())</f>
        <v>2.8312644622967779E-2</v>
      </c>
      <c r="K810" s="52">
        <f>IFERROR(_xll.qlIndexFixing(ONIndex1M,I810,TRUE,_xll.ohTrigger(RecalcTrigger,Trigger1M)),NA())</f>
        <v>2.8256947867406623E-2</v>
      </c>
      <c r="L810" s="52">
        <f>IFERROR(_xll.qlIndexFixing(Index3M,H810,TRUE,_xll.ohTrigger(RecalcTrigger,Trigger3M)),NA())</f>
        <v>2.923340919036873E-2</v>
      </c>
      <c r="M810" s="52">
        <f>IFERROR(_xll.qlIndexFixing(ONIndex3M,I810,TRUE,_xll.ohTrigger(RecalcTrigger,Trigger3M)),NA())</f>
        <v>2.9059001894866654E-2</v>
      </c>
      <c r="N810" s="52">
        <f>IFERROR(_xll.qlIndexFixing(Index6M,$H810,TRUE,_xll.ohTrigger(RecalcTrigger,Trigger6M)),NA())</f>
        <v>3.0396638187002039E-2</v>
      </c>
      <c r="O810" s="52">
        <f>IFERROR(_xll.qlIndexFixing(ONIndex6M,I810,TRUE,_xll.ohTrigger(RecalcTrigger,Trigger6M)),NA())</f>
        <v>3.0034215572252165E-2</v>
      </c>
      <c r="P810" s="52">
        <f>IFERROR(_xll.qlIndexFixing(Index1Y,$H810,TRUE,_xll.ohTrigger(RecalcTrigger,Trigger1Y)),NA())</f>
        <v>3.198859174596122E-2</v>
      </c>
      <c r="Q810" s="52">
        <f>IFERROR(_xll.qlIndexFixing(ONIndex1Y,I810,TRUE,_xll.ohTrigger(RecalcTrigger,Trigger1Y)),NA())</f>
        <v>3.1284296362281694E-2</v>
      </c>
    </row>
    <row r="811" spans="2:17" x14ac:dyDescent="0.2">
      <c r="B811" s="46" t="s">
        <v>51</v>
      </c>
      <c r="D811" s="49">
        <f>_xll.qlCalendarAdvance(LocalCalendar,$D810,B811,"f",FALSE)</f>
        <v>45041</v>
      </c>
      <c r="E811" s="49">
        <f>_xll.qlInterestRateIndexValueDate(IndexON,D811)</f>
        <v>45041</v>
      </c>
      <c r="F811" s="52">
        <f>IFERROR(_xll.qlIndexFixing(IndexON,D811,TRUE,_xll.ohTrigger(RecalcTrigger,TriggerON)),NA())</f>
        <v>2.6463338744502352E-2</v>
      </c>
      <c r="H811" s="49">
        <f>_xll.qlCalendarAdvance(IborCalendar,$H810,B811,"f",FALSE)</f>
        <v>45042</v>
      </c>
      <c r="I811" s="49">
        <f>_xll.qlInterestRateIndexValueDate(Index1M,$H811)</f>
        <v>45044</v>
      </c>
      <c r="J811" s="52">
        <f>IFERROR(_xll.qlIndexFixing(Index1M,$H811,TRUE,_xll.ohTrigger(RecalcTrigger,Trigger1M)),NA())</f>
        <v>2.8328479651357312E-2</v>
      </c>
      <c r="K811" s="52">
        <f>IFERROR(_xll.qlIndexFixing(ONIndex1M,I811,TRUE,_xll.ohTrigger(RecalcTrigger,Trigger1M)),NA())</f>
        <v>2.8271517909959076E-2</v>
      </c>
      <c r="L811" s="52">
        <f>IFERROR(_xll.qlIndexFixing(Index3M,H811,TRUE,_xll.ohTrigger(RecalcTrigger,Trigger3M)),NA())</f>
        <v>2.9249539276538776E-2</v>
      </c>
      <c r="M811" s="52">
        <f>IFERROR(_xll.qlIndexFixing(ONIndex3M,I811,TRUE,_xll.ohTrigger(RecalcTrigger,Trigger3M)),NA())</f>
        <v>2.907341044992906E-2</v>
      </c>
      <c r="N811" s="52">
        <f>IFERROR(_xll.qlIndexFixing(Index6M,$H811,TRUE,_xll.ohTrigger(RecalcTrigger,Trigger6M)),NA())</f>
        <v>3.0407329240991494E-2</v>
      </c>
      <c r="O811" s="52">
        <f>IFERROR(_xll.qlIndexFixing(ONIndex6M,I811,TRUE,_xll.ohTrigger(RecalcTrigger,Trigger6M)),NA())</f>
        <v>3.0049416130124573E-2</v>
      </c>
      <c r="P811" s="52">
        <f>IFERROR(_xll.qlIndexFixing(Index1Y,$H811,TRUE,_xll.ohTrigger(RecalcTrigger,Trigger1Y)),NA())</f>
        <v>3.1998440404072404E-2</v>
      </c>
      <c r="Q811" s="52">
        <f>IFERROR(_xll.qlIndexFixing(ONIndex1Y,I811,TRUE,_xll.ohTrigger(RecalcTrigger,Trigger1Y)),NA())</f>
        <v>3.1298240610371231E-2</v>
      </c>
    </row>
    <row r="812" spans="2:17" x14ac:dyDescent="0.2">
      <c r="B812" s="46" t="s">
        <v>51</v>
      </c>
      <c r="D812" s="49">
        <f>_xll.qlCalendarAdvance(LocalCalendar,$D811,B812,"f",FALSE)</f>
        <v>45048</v>
      </c>
      <c r="E812" s="49">
        <f>_xll.qlInterestRateIndexValueDate(IndexON,D812)</f>
        <v>45048</v>
      </c>
      <c r="F812" s="52">
        <f>IFERROR(_xll.qlIndexFixing(IndexON,D812,TRUE,_xll.ohTrigger(RecalcTrigger,TriggerON)),NA())</f>
        <v>2.6474396124953614E-2</v>
      </c>
      <c r="H812" s="49">
        <f>_xll.qlCalendarAdvance(IborCalendar,$H811,B812,"f",FALSE)</f>
        <v>45049</v>
      </c>
      <c r="I812" s="49">
        <f>_xll.qlInterestRateIndexValueDate(Index1M,$H812)</f>
        <v>45051</v>
      </c>
      <c r="J812" s="52">
        <f>IFERROR(_xll.qlIndexFixing(Index1M,$H812,TRUE,_xll.ohTrigger(RecalcTrigger,Trigger1M)),NA())</f>
        <v>2.8336244063067954E-2</v>
      </c>
      <c r="K812" s="52">
        <f>IFERROR(_xll.qlIndexFixing(ONIndex1M,I812,TRUE,_xll.ohTrigger(RecalcTrigger,Trigger1M)),NA())</f>
        <v>2.8281778953687109E-2</v>
      </c>
      <c r="L812" s="52">
        <f>IFERROR(_xll.qlIndexFixing(Index3M,H812,TRUE,_xll.ohTrigger(RecalcTrigger,Trigger3M)),NA())</f>
        <v>2.9259675125189382E-2</v>
      </c>
      <c r="M812" s="52">
        <f>IFERROR(_xll.qlIndexFixing(ONIndex3M,I812,TRUE,_xll.ohTrigger(RecalcTrigger,Trigger3M)),NA())</f>
        <v>2.9083424936349189E-2</v>
      </c>
      <c r="N812" s="52">
        <f>IFERROR(_xll.qlIndexFixing(Index6M,$H812,TRUE,_xll.ohTrigger(RecalcTrigger,Trigger6M)),NA())</f>
        <v>3.041416251787539E-2</v>
      </c>
      <c r="O812" s="52">
        <f>IFERROR(_xll.qlIndexFixing(ONIndex6M,I812,TRUE,_xll.ohTrigger(RecalcTrigger,Trigger6M)),NA())</f>
        <v>3.0059916067850523E-2</v>
      </c>
      <c r="P812" s="52">
        <f>IFERROR(_xll.qlIndexFixing(Index1Y,$H812,TRUE,_xll.ohTrigger(RecalcTrigger,Trigger1Y)),NA())</f>
        <v>3.2006299632904703E-2</v>
      </c>
      <c r="Q812" s="52">
        <f>IFERROR(_xll.qlIndexFixing(ONIndex1Y,I812,TRUE,_xll.ohTrigger(RecalcTrigger,Trigger1Y)),NA())</f>
        <v>3.1307436429983682E-2</v>
      </c>
    </row>
    <row r="813" spans="2:17" x14ac:dyDescent="0.2">
      <c r="B813" s="46" t="s">
        <v>51</v>
      </c>
      <c r="D813" s="49">
        <f>_xll.qlCalendarAdvance(LocalCalendar,$D812,B813,"f",FALSE)</f>
        <v>45055</v>
      </c>
      <c r="E813" s="49">
        <f>_xll.qlInterestRateIndexValueDate(IndexON,D813)</f>
        <v>45055</v>
      </c>
      <c r="F813" s="52">
        <f>IFERROR(_xll.qlIndexFixing(IndexON,D813,TRUE,_xll.ohTrigger(RecalcTrigger,TriggerON)),NA())</f>
        <v>2.6486822095046492E-2</v>
      </c>
      <c r="H813" s="49">
        <f>_xll.qlCalendarAdvance(IborCalendar,$H812,B813,"f",FALSE)</f>
        <v>45056</v>
      </c>
      <c r="I813" s="49">
        <f>_xll.qlInterestRateIndexValueDate(Index1M,$H813)</f>
        <v>45058</v>
      </c>
      <c r="J813" s="52">
        <f>IFERROR(_xll.qlIndexFixing(Index1M,$H813,TRUE,_xll.ohTrigger(RecalcTrigger,Trigger1M)),NA())</f>
        <v>2.8347561419639847E-2</v>
      </c>
      <c r="K813" s="52">
        <f>IFERROR(_xll.qlIndexFixing(ONIndex1M,I813,TRUE,_xll.ohTrigger(RecalcTrigger,Trigger1M)),NA())</f>
        <v>2.829371317852214E-2</v>
      </c>
      <c r="L813" s="52">
        <f>IFERROR(_xll.qlIndexFixing(Index3M,H813,TRUE,_xll.ohTrigger(RecalcTrigger,Trigger3M)),NA())</f>
        <v>2.9269501574677528E-2</v>
      </c>
      <c r="M813" s="52">
        <f>IFERROR(_xll.qlIndexFixing(ONIndex3M,I813,TRUE,_xll.ohTrigger(RecalcTrigger,Trigger3M)),NA())</f>
        <v>2.9095175728928169E-2</v>
      </c>
      <c r="N813" s="52">
        <f>IFERROR(_xll.qlIndexFixing(Index6M,$H813,TRUE,_xll.ohTrigger(RecalcTrigger,Trigger6M)),NA())</f>
        <v>3.042260845729091E-2</v>
      </c>
      <c r="O813" s="52">
        <f>IFERROR(_xll.qlIndexFixing(ONIndex6M,I813,TRUE,_xll.ohTrigger(RecalcTrigger,Trigger6M)),NA())</f>
        <v>3.0072221586587844E-2</v>
      </c>
      <c r="P813" s="52">
        <f>IFERROR(_xll.qlIndexFixing(Index1Y,$H813,TRUE,_xll.ohTrigger(RecalcTrigger,Trigger1Y)),NA())</f>
        <v>3.2012152610122031E-2</v>
      </c>
      <c r="Q813" s="52">
        <f>IFERROR(_xll.qlIndexFixing(ONIndex1Y,I813,TRUE,_xll.ohTrigger(RecalcTrigger,Trigger1Y)),NA())</f>
        <v>3.1318434376030879E-2</v>
      </c>
    </row>
    <row r="814" spans="2:17" x14ac:dyDescent="0.2">
      <c r="B814" s="46" t="s">
        <v>51</v>
      </c>
      <c r="D814" s="49">
        <f>_xll.qlCalendarAdvance(LocalCalendar,$D813,B814,"f",FALSE)</f>
        <v>45062</v>
      </c>
      <c r="E814" s="49">
        <f>_xll.qlInterestRateIndexValueDate(IndexON,D814)</f>
        <v>45062</v>
      </c>
      <c r="F814" s="52">
        <f>IFERROR(_xll.qlIndexFixing(IndexON,D814,TRUE,_xll.ohTrigger(RecalcTrigger,TriggerON)),NA())</f>
        <v>2.6500616654780984E-2</v>
      </c>
      <c r="H814" s="49">
        <f>_xll.qlCalendarAdvance(IborCalendar,$H813,B814,"f",FALSE)</f>
        <v>45063</v>
      </c>
      <c r="I814" s="49">
        <f>_xll.qlInterestRateIndexValueDate(Index1M,$H814)</f>
        <v>45065</v>
      </c>
      <c r="J814" s="52">
        <f>IFERROR(_xll.qlIndexFixing(Index1M,$H814,TRUE,_xll.ohTrigger(RecalcTrigger,Trigger1M)),NA())</f>
        <v>2.8358557199304701E-2</v>
      </c>
      <c r="K814" s="52">
        <f>IFERROR(_xll.qlIndexFixing(ONIndex1M,I814,TRUE,_xll.ohTrigger(RecalcTrigger,Trigger1M)),NA())</f>
        <v>2.8305326524353802E-2</v>
      </c>
      <c r="L814" s="52">
        <f>IFERROR(_xll.qlIndexFixing(Index3M,H814,TRUE,_xll.ohTrigger(RecalcTrigger,Trigger3M)),NA())</f>
        <v>2.9279018622639999E-2</v>
      </c>
      <c r="M814" s="52">
        <f>IFERROR(_xll.qlIndexFixing(ONIndex3M,I814,TRUE,_xll.ohTrigger(RecalcTrigger,Trigger3M)),NA())</f>
        <v>2.9106619369283493E-2</v>
      </c>
      <c r="N814" s="52">
        <f>IFERROR(_xll.qlIndexFixing(Index6M,$H814,TRUE,_xll.ohTrigger(RecalcTrigger,Trigger6M)),NA())</f>
        <v>3.0430871033755667E-2</v>
      </c>
      <c r="O814" s="52">
        <f>IFERROR(_xll.qlIndexFixing(ONIndex6M,I814,TRUE,_xll.ohTrigger(RecalcTrigger,Trigger6M)),NA())</f>
        <v>3.0084163952510679E-2</v>
      </c>
      <c r="P814" s="52">
        <f>IFERROR(_xll.qlIndexFixing(Index1Y,$H814,TRUE,_xll.ohTrigger(RecalcTrigger,Trigger1Y)),NA())</f>
        <v>3.2019994603325504E-2</v>
      </c>
      <c r="Q814" s="52">
        <f>IFERROR(_xll.qlIndexFixing(ONIndex1Y,I814,TRUE,_xll.ohTrigger(RecalcTrigger,Trigger1Y)),NA())</f>
        <v>3.1329050930066771E-2</v>
      </c>
    </row>
    <row r="815" spans="2:17" x14ac:dyDescent="0.2">
      <c r="B815" s="46" t="s">
        <v>51</v>
      </c>
      <c r="D815" s="49">
        <f>_xll.qlCalendarAdvance(LocalCalendar,$D814,B815,"f",FALSE)</f>
        <v>45069</v>
      </c>
      <c r="E815" s="49">
        <f>_xll.qlInterestRateIndexValueDate(IndexON,D815)</f>
        <v>45069</v>
      </c>
      <c r="F815" s="52">
        <f>IFERROR(_xll.qlIndexFixing(IndexON,D815,TRUE,_xll.ohTrigger(RecalcTrigger,TriggerON)),NA())</f>
        <v>2.6515779804316963E-2</v>
      </c>
      <c r="H815" s="49">
        <f>_xll.qlCalendarAdvance(IborCalendar,$H814,B815,"f",FALSE)</f>
        <v>45070</v>
      </c>
      <c r="I815" s="49">
        <f>_xll.qlInterestRateIndexValueDate(Index1M,$H815)</f>
        <v>45072</v>
      </c>
      <c r="J815" s="52">
        <f>IFERROR(_xll.qlIndexFixing(Index1M,$H815,TRUE,_xll.ohTrigger(RecalcTrigger,Trigger1M)),NA())</f>
        <v>2.8369231401144543E-2</v>
      </c>
      <c r="K815" s="52">
        <f>IFERROR(_xll.qlIndexFixing(ONIndex1M,I815,TRUE,_xll.ohTrigger(RecalcTrigger,Trigger1M)),NA())</f>
        <v>2.8318525065307298E-2</v>
      </c>
      <c r="L815" s="52">
        <f>IFERROR(_xll.qlIndexFixing(Index3M,H815,TRUE,_xll.ohTrigger(RecalcTrigger,Trigger3M)),NA())</f>
        <v>2.9290010830898532E-2</v>
      </c>
      <c r="M815" s="52">
        <f>IFERROR(_xll.qlIndexFixing(ONIndex3M,I815,TRUE,_xll.ohTrigger(RecalcTrigger,Trigger3M)),NA())</f>
        <v>2.9119715299663618E-2</v>
      </c>
      <c r="N815" s="52">
        <f>IFERROR(_xll.qlIndexFixing(Index6M,$H815,TRUE,_xll.ohTrigger(RecalcTrigger,Trigger6M)),NA())</f>
        <v>3.0438970838572582E-2</v>
      </c>
      <c r="O815" s="52">
        <f>IFERROR(_xll.qlIndexFixing(ONIndex6M,I815,TRUE,_xll.ohTrigger(RecalcTrigger,Trigger6M)),NA())</f>
        <v>3.009781218332952E-2</v>
      </c>
      <c r="P815" s="52">
        <f>IFERROR(_xll.qlIndexFixing(Index1Y,$H815,TRUE,_xll.ohTrigger(RecalcTrigger,Trigger1Y)),NA())</f>
        <v>3.2029868301090274E-2</v>
      </c>
      <c r="Q815" s="52">
        <f>IFERROR(_xll.qlIndexFixing(ONIndex1Y,I815,TRUE,_xll.ohTrigger(RecalcTrigger,Trigger1Y)),NA())</f>
        <v>3.1341364392116766E-2</v>
      </c>
    </row>
    <row r="816" spans="2:17" x14ac:dyDescent="0.2">
      <c r="B816" s="46" t="s">
        <v>51</v>
      </c>
      <c r="D816" s="49">
        <f>_xll.qlCalendarAdvance(LocalCalendar,$D815,B816,"f",FALSE)</f>
        <v>45076</v>
      </c>
      <c r="E816" s="49">
        <f>_xll.qlInterestRateIndexValueDate(IndexON,D816)</f>
        <v>45076</v>
      </c>
      <c r="F816" s="52">
        <f>IFERROR(_xll.qlIndexFixing(IndexON,D816,TRUE,_xll.ohTrigger(RecalcTrigger,TriggerON)),NA())</f>
        <v>2.6532311543894238E-2</v>
      </c>
      <c r="H816" s="49">
        <f>_xll.qlCalendarAdvance(IborCalendar,$H815,B816,"f",FALSE)</f>
        <v>45077</v>
      </c>
      <c r="I816" s="49">
        <f>_xll.qlInterestRateIndexValueDate(Index1M,$H816)</f>
        <v>45079</v>
      </c>
      <c r="J816" s="52">
        <f>IFERROR(_xll.qlIndexFixing(Index1M,$H816,TRUE,_xll.ohTrigger(RecalcTrigger,Trigger1M)),NA())</f>
        <v>2.8379584024280074E-2</v>
      </c>
      <c r="K816" s="52">
        <f>IFERROR(_xll.qlIndexFixing(ONIndex1M,I816,TRUE,_xll.ohTrigger(RecalcTrigger,Trigger1M)),NA())</f>
        <v>2.8327590578687278E-2</v>
      </c>
      <c r="L816" s="52">
        <f>IFERROR(_xll.qlIndexFixing(Index3M,H816,TRUE,_xll.ohTrigger(RecalcTrigger,Trigger3M)),NA())</f>
        <v>2.9298887687925657E-2</v>
      </c>
      <c r="M816" s="52">
        <f>IFERROR(_xll.qlIndexFixing(ONIndex3M,I816,TRUE,_xll.ohTrigger(RecalcTrigger,Trigger3M)),NA())</f>
        <v>2.9128585193003431E-2</v>
      </c>
      <c r="N816" s="52">
        <f>IFERROR(_xll.qlIndexFixing(Index6M,$H816,TRUE,_xll.ohTrigger(RecalcTrigger,Trigger6M)),NA())</f>
        <v>3.0446928463424401E-2</v>
      </c>
      <c r="O816" s="52">
        <f>IFERROR(_xll.qlIndexFixing(ONIndex6M,I816,TRUE,_xll.ohTrigger(RecalcTrigger,Trigger6M)),NA())</f>
        <v>3.0106959225353336E-2</v>
      </c>
      <c r="P816" s="52">
        <f>IFERROR(_xll.qlIndexFixing(Index1Y,$H816,TRUE,_xll.ohTrigger(RecalcTrigger,Trigger1Y)),NA())</f>
        <v>3.2035728929906762E-2</v>
      </c>
      <c r="Q816" s="52">
        <f>IFERROR(_xll.qlIndexFixing(ONIndex1Y,I816,TRUE,_xll.ohTrigger(RecalcTrigger,Trigger1Y)),NA())</f>
        <v>3.1349139861731601E-2</v>
      </c>
    </row>
    <row r="817" spans="2:17" x14ac:dyDescent="0.2">
      <c r="B817" s="46" t="s">
        <v>51</v>
      </c>
      <c r="D817" s="49">
        <f>_xll.qlCalendarAdvance(LocalCalendar,$D816,B817,"f",FALSE)</f>
        <v>45083</v>
      </c>
      <c r="E817" s="49">
        <f>_xll.qlInterestRateIndexValueDate(IndexON,D817)</f>
        <v>45083</v>
      </c>
      <c r="F817" s="52">
        <f>IFERROR(_xll.qlIndexFixing(IndexON,D817,TRUE,_xll.ohTrigger(RecalcTrigger,TriggerON)),NA())</f>
        <v>2.6550211873592744E-2</v>
      </c>
      <c r="H817" s="49">
        <f>_xll.qlCalendarAdvance(IborCalendar,$H816,B817,"f",FALSE)</f>
        <v>45084</v>
      </c>
      <c r="I817" s="49">
        <f>_xll.qlInterestRateIndexValueDate(Index1M,$H817)</f>
        <v>45086</v>
      </c>
      <c r="J817" s="52">
        <f>IFERROR(_xll.qlIndexFixing(Index1M,$H817,TRUE,_xll.ohTrigger(RecalcTrigger,Trigger1M)),NA())</f>
        <v>2.8389615067852626E-2</v>
      </c>
      <c r="K817" s="52">
        <f>IFERROR(_xll.qlIndexFixing(ONIndex1M,I817,TRUE,_xll.ohTrigger(RecalcTrigger,Trigger1M)),NA())</f>
        <v>2.8338241287002575E-2</v>
      </c>
      <c r="L817" s="52">
        <f>IFERROR(_xll.qlIndexFixing(Index3M,H817,TRUE,_xll.ohTrigger(RecalcTrigger,Trigger3M)),NA())</f>
        <v>2.9305713334861143E-2</v>
      </c>
      <c r="M817" s="52">
        <f>IFERROR(_xll.qlIndexFixing(ONIndex3M,I817,TRUE,_xll.ohTrigger(RecalcTrigger,Trigger3M)),NA())</f>
        <v>2.9139107376154882E-2</v>
      </c>
      <c r="N817" s="52">
        <f>IFERROR(_xll.qlIndexFixing(Index6M,$H817,TRUE,_xll.ohTrigger(RecalcTrigger,Trigger6M)),NA())</f>
        <v>3.0454764500361133E-2</v>
      </c>
      <c r="O817" s="52">
        <f>IFERROR(_xll.qlIndexFixing(ONIndex6M,I817,TRUE,_xll.ohTrigger(RecalcTrigger,Trigger6M)),NA())</f>
        <v>3.0117812132086641E-2</v>
      </c>
      <c r="P817" s="52">
        <f>IFERROR(_xll.qlIndexFixing(Index1Y,$H817,TRUE,_xll.ohTrigger(RecalcTrigger,Trigger1Y)),NA())</f>
        <v>3.2043643858663415E-2</v>
      </c>
      <c r="Q817" s="52">
        <f>IFERROR(_xll.qlIndexFixing(ONIndex1Y,I817,TRUE,_xll.ohTrigger(RecalcTrigger,Trigger1Y)),NA())</f>
        <v>3.1358612239147376E-2</v>
      </c>
    </row>
    <row r="818" spans="2:17" x14ac:dyDescent="0.2">
      <c r="B818" s="46" t="s">
        <v>51</v>
      </c>
      <c r="D818" s="49">
        <f>_xll.qlCalendarAdvance(LocalCalendar,$D817,B818,"f",FALSE)</f>
        <v>45090</v>
      </c>
      <c r="E818" s="49">
        <f>_xll.qlInterestRateIndexValueDate(IndexON,D818)</f>
        <v>45090</v>
      </c>
      <c r="F818" s="52">
        <f>IFERROR(_xll.qlIndexFixing(IndexON,D818,TRUE,_xll.ohTrigger(RecalcTrigger,TriggerON)),NA())</f>
        <v>2.6569480793732225E-2</v>
      </c>
      <c r="H818" s="49">
        <f>_xll.qlCalendarAdvance(IborCalendar,$H817,B818,"f",FALSE)</f>
        <v>45091</v>
      </c>
      <c r="I818" s="49">
        <f>_xll.qlInterestRateIndexValueDate(Index1M,$H818)</f>
        <v>45093</v>
      </c>
      <c r="J818" s="52">
        <f>IFERROR(_xll.qlIndexFixing(Index1M,$H818,TRUE,_xll.ohTrigger(RecalcTrigger,Trigger1M)),NA())</f>
        <v>2.839932453102674E-2</v>
      </c>
      <c r="K818" s="52">
        <f>IFERROR(_xll.qlIndexFixing(ONIndex1M,I818,TRUE,_xll.ohTrigger(RecalcTrigger,Trigger1M)),NA())</f>
        <v>2.8348571115968113E-2</v>
      </c>
      <c r="L818" s="52">
        <f>IFERROR(_xll.qlIndexFixing(Index3M,H818,TRUE,_xll.ohTrigger(RecalcTrigger,Trigger3M)),NA())</f>
        <v>2.9313997577275756E-2</v>
      </c>
      <c r="M818" s="52">
        <f>IFERROR(_xll.qlIndexFixing(ONIndex3M,I818,TRUE,_xll.ohTrigger(RecalcTrigger,Trigger3M)),NA())</f>
        <v>2.914932240678958E-2</v>
      </c>
      <c r="N818" s="52">
        <f>IFERROR(_xll.qlIndexFixing(Index6M,$H818,TRUE,_xll.ohTrigger(RecalcTrigger,Trigger6M)),NA())</f>
        <v>3.0462499541783209E-2</v>
      </c>
      <c r="O818" s="52">
        <f>IFERROR(_xll.qlIndexFixing(ONIndex6M,I818,TRUE,_xll.ohTrigger(RecalcTrigger,Trigger6M)),NA())</f>
        <v>3.0128301885579134E-2</v>
      </c>
      <c r="P818" s="52">
        <f>IFERROR(_xll.qlIndexFixing(Index1Y,$H818,TRUE,_xll.ohTrigger(RecalcTrigger,Trigger1Y)),NA())</f>
        <v>3.2051605695241785E-2</v>
      </c>
      <c r="Q818" s="52">
        <f>IFERROR(_xll.qlIndexFixing(ONIndex1Y,I818,TRUE,_xll.ohTrigger(RecalcTrigger,Trigger1Y)),NA())</f>
        <v>3.1367703224152166E-2</v>
      </c>
    </row>
    <row r="819" spans="2:17" x14ac:dyDescent="0.2">
      <c r="B819" s="46" t="s">
        <v>51</v>
      </c>
      <c r="D819" s="49">
        <f>_xll.qlCalendarAdvance(LocalCalendar,$D818,B819,"f",FALSE)</f>
        <v>45097</v>
      </c>
      <c r="E819" s="49">
        <f>_xll.qlInterestRateIndexValueDate(IndexON,D819)</f>
        <v>45097</v>
      </c>
      <c r="F819" s="52">
        <f>IFERROR(_xll.qlIndexFixing(IndexON,D819,TRUE,_xll.ohTrigger(RecalcTrigger,TriggerON)),NA())</f>
        <v>2.659011830455249E-2</v>
      </c>
      <c r="H819" s="49">
        <f>_xll.qlCalendarAdvance(IborCalendar,$H818,B819,"f",FALSE)</f>
        <v>45098</v>
      </c>
      <c r="I819" s="49">
        <f>_xll.qlInterestRateIndexValueDate(Index1M,$H819)</f>
        <v>45100</v>
      </c>
      <c r="J819" s="52">
        <f>IFERROR(_xll.qlIndexFixing(Index1M,$H819,TRUE,_xll.ohTrigger(RecalcTrigger,Trigger1M)),NA())</f>
        <v>2.8408712413000473E-2</v>
      </c>
      <c r="K819" s="52">
        <f>IFERROR(_xll.qlIndexFixing(ONIndex1M,I819,TRUE,_xll.ohTrigger(RecalcTrigger,Trigger1M)),NA())</f>
        <v>2.8358580065530603E-2</v>
      </c>
      <c r="L819" s="52">
        <f>IFERROR(_xll.qlIndexFixing(Index3M,H819,TRUE,_xll.ohTrigger(RecalcTrigger,Trigger3M)),NA())</f>
        <v>2.9322001343732165E-2</v>
      </c>
      <c r="M819" s="52">
        <f>IFERROR(_xll.qlIndexFixing(ONIndex3M,I819,TRUE,_xll.ohTrigger(RecalcTrigger,Trigger3M)),NA())</f>
        <v>2.915923028474765E-2</v>
      </c>
      <c r="N819" s="52">
        <f>IFERROR(_xll.qlIndexFixing(Index6M,$H819,TRUE,_xll.ohTrigger(RecalcTrigger,Trigger6M)),NA())</f>
        <v>3.0473784378201235E-2</v>
      </c>
      <c r="O819" s="52">
        <f>IFERROR(_xll.qlIndexFixing(ONIndex6M,I819,TRUE,_xll.ohTrigger(RecalcTrigger,Trigger6M)),NA())</f>
        <v>3.0138428485697588E-2</v>
      </c>
      <c r="P819" s="52">
        <f>IFERROR(_xll.qlIndexFixing(Index1Y,$H819,TRUE,_xll.ohTrigger(RecalcTrigger,Trigger1Y)),NA())</f>
        <v>3.2059625738224205E-2</v>
      </c>
      <c r="Q819" s="52">
        <f>IFERROR(_xll.qlIndexFixing(ONIndex1Y,I819,TRUE,_xll.ohTrigger(RecalcTrigger,Trigger1Y)),NA())</f>
        <v>3.1376412816719323E-2</v>
      </c>
    </row>
    <row r="820" spans="2:17" x14ac:dyDescent="0.2">
      <c r="B820" s="46" t="s">
        <v>51</v>
      </c>
      <c r="D820" s="49">
        <f>_xll.qlCalendarAdvance(LocalCalendar,$D819,B820,"f",FALSE)</f>
        <v>45104</v>
      </c>
      <c r="E820" s="49">
        <f>_xll.qlInterestRateIndexValueDate(IndexON,D820)</f>
        <v>45104</v>
      </c>
      <c r="F820" s="52">
        <f>IFERROR(_xll.qlIndexFixing(IndexON,D820,TRUE,_xll.ohTrigger(RecalcTrigger,TriggerON)),NA())</f>
        <v>2.6612124406133475E-2</v>
      </c>
      <c r="H820" s="49">
        <f>_xll.qlCalendarAdvance(IborCalendar,$H819,B820,"f",FALSE)</f>
        <v>45105</v>
      </c>
      <c r="I820" s="49">
        <f>_xll.qlInterestRateIndexValueDate(Index1M,$H820)</f>
        <v>45107</v>
      </c>
      <c r="J820" s="52">
        <f>IFERROR(_xll.qlIndexFixing(Index1M,$H820,TRUE,_xll.ohTrigger(RecalcTrigger,Trigger1M)),NA())</f>
        <v>2.8417778712997676E-2</v>
      </c>
      <c r="K820" s="52">
        <f>IFERROR(_xll.qlIndexFixing(ONIndex1M,I820,TRUE,_xll.ohTrigger(RecalcTrigger,Trigger1M)),NA())</f>
        <v>2.8368268135556818E-2</v>
      </c>
      <c r="L820" s="52">
        <f>IFERROR(_xll.qlIndexFixing(Index3M,H820,TRUE,_xll.ohTrigger(RecalcTrigger,Trigger3M)),NA())</f>
        <v>2.9324664047208113E-2</v>
      </c>
      <c r="M820" s="52">
        <f>IFERROR(_xll.qlIndexFixing(ONIndex3M,I820,TRUE,_xll.ohTrigger(RecalcTrigger,Trigger3M)),NA())</f>
        <v>2.9168831009975804E-2</v>
      </c>
      <c r="N820" s="52">
        <f>IFERROR(_xll.qlIndexFixing(Index6M,$H820,TRUE,_xll.ohTrigger(RecalcTrigger,Trigger6M)),NA())</f>
        <v>3.0472292377784031E-2</v>
      </c>
      <c r="O820" s="52">
        <f>IFERROR(_xll.qlIndexFixing(ONIndex6M,I820,TRUE,_xll.ohTrigger(RecalcTrigger,Trigger6M)),NA())</f>
        <v>3.0148191932362067E-2</v>
      </c>
      <c r="P820" s="52">
        <f>IFERROR(_xll.qlIndexFixing(Index1Y,$H820,TRUE,_xll.ohTrigger(RecalcTrigger,Trigger1Y)),NA())</f>
        <v>3.2061483988828486E-2</v>
      </c>
      <c r="Q820" s="52">
        <f>IFERROR(_xll.qlIndexFixing(ONIndex1Y,I820,TRUE,_xll.ohTrigger(RecalcTrigger,Trigger1Y)),NA())</f>
        <v>3.1384741016688977E-2</v>
      </c>
    </row>
    <row r="821" spans="2:17" x14ac:dyDescent="0.2">
      <c r="B821" s="46" t="s">
        <v>51</v>
      </c>
      <c r="D821" s="49">
        <f>_xll.qlCalendarAdvance(LocalCalendar,$D820,B821,"f",FALSE)</f>
        <v>45112</v>
      </c>
      <c r="E821" s="49">
        <f>_xll.qlInterestRateIndexValueDate(IndexON,D821)</f>
        <v>45112</v>
      </c>
      <c r="F821" s="52">
        <f>IFERROR(_xll.qlIndexFixing(IndexON,D821,TRUE,_xll.ohTrigger(RecalcTrigger,TriggerON)),NA())</f>
        <v>2.663895006238981E-2</v>
      </c>
      <c r="H821" s="49">
        <f>_xll.qlCalendarAdvance(IborCalendar,$H820,B821,"f",FALSE)</f>
        <v>45112</v>
      </c>
      <c r="I821" s="49">
        <f>_xll.qlInterestRateIndexValueDate(Index1M,$H821)</f>
        <v>45114</v>
      </c>
      <c r="J821" s="52">
        <f>IFERROR(_xll.qlIndexFixing(Index1M,$H821,TRUE,_xll.ohTrigger(RecalcTrigger,Trigger1M)),NA())</f>
        <v>2.8426523430265402E-2</v>
      </c>
      <c r="K821" s="52">
        <f>IFERROR(_xll.qlIndexFixing(ONIndex1M,I821,TRUE,_xll.ohTrigger(RecalcTrigger,Trigger1M)),NA())</f>
        <v>2.8377635325966821E-2</v>
      </c>
      <c r="L821" s="52">
        <f>IFERROR(_xll.qlIndexFixing(Index3M,H821,TRUE,_xll.ohTrigger(RecalcTrigger,Trigger3M)),NA())</f>
        <v>2.9338969772371264E-2</v>
      </c>
      <c r="M821" s="52">
        <f>IFERROR(_xll.qlIndexFixing(ONIndex3M,I821,TRUE,_xll.ohTrigger(RecalcTrigger,Trigger3M)),NA())</f>
        <v>2.9178124582447396E-2</v>
      </c>
      <c r="N821" s="52">
        <f>IFERROR(_xll.qlIndexFixing(Index6M,$H821,TRUE,_xll.ohTrigger(RecalcTrigger,Trigger6M)),NA())</f>
        <v>3.0485304622019108E-2</v>
      </c>
      <c r="O821" s="52">
        <f>IFERROR(_xll.qlIndexFixing(ONIndex6M,I821,TRUE,_xll.ohTrigger(RecalcTrigger,Trigger6M)),NA())</f>
        <v>3.0157592225519281E-2</v>
      </c>
      <c r="P821" s="52">
        <f>IFERROR(_xll.qlIndexFixing(Index1Y,$H821,TRUE,_xll.ohTrigger(RecalcTrigger,Trigger1Y)),NA())</f>
        <v>3.207588563957435E-2</v>
      </c>
      <c r="Q821" s="52">
        <f>IFERROR(_xll.qlIndexFixing(ONIndex1Y,I821,TRUE,_xll.ohTrigger(RecalcTrigger,Trigger1Y)),NA())</f>
        <v>3.1392687824061127E-2</v>
      </c>
    </row>
    <row r="822" spans="2:17" x14ac:dyDescent="0.2">
      <c r="B822" s="46" t="s">
        <v>51</v>
      </c>
      <c r="D822" s="49">
        <f>_xll.qlCalendarAdvance(LocalCalendar,$D821,B822,"f",FALSE)</f>
        <v>45119</v>
      </c>
      <c r="E822" s="49">
        <f>_xll.qlInterestRateIndexValueDate(IndexON,D822)</f>
        <v>45119</v>
      </c>
      <c r="F822" s="52">
        <f>IFERROR(_xll.qlIndexFixing(IndexON,D822,TRUE,_xll.ohTrigger(RecalcTrigger,TriggerON)),NA())</f>
        <v>2.6663888859577156E-2</v>
      </c>
      <c r="H822" s="49">
        <f>_xll.qlCalendarAdvance(IborCalendar,$H821,B822,"f",FALSE)</f>
        <v>45119</v>
      </c>
      <c r="I822" s="49">
        <f>_xll.qlInterestRateIndexValueDate(Index1M,$H822)</f>
        <v>45121</v>
      </c>
      <c r="J822" s="52">
        <f>IFERROR(_xll.qlIndexFixing(Index1M,$H822,TRUE,_xll.ohTrigger(RecalcTrigger,Trigger1M)),NA())</f>
        <v>2.8434946564079067E-2</v>
      </c>
      <c r="K822" s="52">
        <f>IFERROR(_xll.qlIndexFixing(ONIndex1M,I822,TRUE,_xll.ohTrigger(RecalcTrigger,Trigger1M)),NA())</f>
        <v>2.8386681636733968E-2</v>
      </c>
      <c r="L822" s="52">
        <f>IFERROR(_xll.qlIndexFixing(Index3M,H822,TRUE,_xll.ohTrigger(RecalcTrigger,Trigger3M)),NA())</f>
        <v>2.9344619134387861E-2</v>
      </c>
      <c r="M822" s="52">
        <f>IFERROR(_xll.qlIndexFixing(ONIndex3M,I822,TRUE,_xll.ohTrigger(RecalcTrigger,Trigger3M)),NA())</f>
        <v>2.9187111002029198E-2</v>
      </c>
      <c r="N822" s="52">
        <f>IFERROR(_xll.qlIndexFixing(Index6M,$H822,TRUE,_xll.ohTrigger(RecalcTrigger,Trigger6M)),NA())</f>
        <v>3.0494679210077761E-2</v>
      </c>
      <c r="O822" s="52">
        <f>IFERROR(_xll.qlIndexFixing(ONIndex6M,I822,TRUE,_xll.ohTrigger(RecalcTrigger,Trigger6M)),NA())</f>
        <v>3.0166629365062647E-2</v>
      </c>
      <c r="P822" s="52">
        <f>IFERROR(_xll.qlIndexFixing(Index1Y,$H822,TRUE,_xll.ohTrigger(RecalcTrigger,Trigger1Y)),NA())</f>
        <v>3.2084148096970327E-2</v>
      </c>
      <c r="Q822" s="52">
        <f>IFERROR(_xll.qlIndexFixing(ONIndex1Y,I822,TRUE,_xll.ohTrigger(RecalcTrigger,Trigger1Y)),NA())</f>
        <v>3.1400253238675901E-2</v>
      </c>
    </row>
    <row r="823" spans="2:17" x14ac:dyDescent="0.2">
      <c r="B823" s="46" t="s">
        <v>51</v>
      </c>
      <c r="D823" s="49">
        <f>_xll.qlCalendarAdvance(LocalCalendar,$D822,B823,"f",FALSE)</f>
        <v>45126</v>
      </c>
      <c r="E823" s="49">
        <f>_xll.qlInterestRateIndexValueDate(IndexON,D823)</f>
        <v>45126</v>
      </c>
      <c r="F823" s="52">
        <f>IFERROR(_xll.qlIndexFixing(IndexON,D823,TRUE,_xll.ohTrigger(RecalcTrigger,TriggerON)),NA())</f>
        <v>2.6690196248404519E-2</v>
      </c>
      <c r="H823" s="49">
        <f>_xll.qlCalendarAdvance(IborCalendar,$H822,B823,"f",FALSE)</f>
        <v>45126</v>
      </c>
      <c r="I823" s="49">
        <f>_xll.qlInterestRateIndexValueDate(Index1M,$H823)</f>
        <v>45128</v>
      </c>
      <c r="J823" s="52">
        <f>IFERROR(_xll.qlIndexFixing(Index1M,$H823,TRUE,_xll.ohTrigger(RecalcTrigger,Trigger1M)),NA())</f>
        <v>2.8443048113742455E-2</v>
      </c>
      <c r="K823" s="52">
        <f>IFERROR(_xll.qlIndexFixing(ONIndex1M,I823,TRUE,_xll.ohTrigger(RecalcTrigger,Trigger1M)),NA())</f>
        <v>2.8395407067778322E-2</v>
      </c>
      <c r="L823" s="52">
        <f>IFERROR(_xll.qlIndexFixing(Index3M,H823,TRUE,_xll.ohTrigger(RecalcTrigger,Trigger3M)),NA())</f>
        <v>2.9351790345406061E-2</v>
      </c>
      <c r="M823" s="52">
        <f>IFERROR(_xll.qlIndexFixing(ONIndex3M,I823,TRUE,_xll.ohTrigger(RecalcTrigger,Trigger3M)),NA())</f>
        <v>2.9195790268694566E-2</v>
      </c>
      <c r="N823" s="52">
        <f>IFERROR(_xll.qlIndexFixing(Index6M,$H823,TRUE,_xll.ohTrigger(RecalcTrigger,Trigger6M)),NA())</f>
        <v>3.0500380573551457E-2</v>
      </c>
      <c r="O823" s="52">
        <f>IFERROR(_xll.qlIndexFixing(ONIndex6M,I823,TRUE,_xll.ohTrigger(RecalcTrigger,Trigger6M)),NA())</f>
        <v>3.017530335085894E-2</v>
      </c>
      <c r="P823" s="52">
        <f>IFERROR(_xll.qlIndexFixing(Index1Y,$H823,TRUE,_xll.ohTrigger(RecalcTrigger,Trigger1Y)),NA())</f>
        <v>3.2092513958846054E-2</v>
      </c>
      <c r="Q823" s="52">
        <f>IFERROR(_xll.qlIndexFixing(ONIndex1Y,I823,TRUE,_xll.ohTrigger(RecalcTrigger,Trigger1Y)),NA())</f>
        <v>3.14074372605333E-2</v>
      </c>
    </row>
    <row r="824" spans="2:17" x14ac:dyDescent="0.2">
      <c r="B824" s="46" t="s">
        <v>51</v>
      </c>
      <c r="D824" s="49">
        <f>_xll.qlCalendarAdvance(LocalCalendar,$D823,B824,"f",FALSE)</f>
        <v>45133</v>
      </c>
      <c r="E824" s="49">
        <f>_xll.qlInterestRateIndexValueDate(IndexON,D824)</f>
        <v>45133</v>
      </c>
      <c r="F824" s="52">
        <f>IFERROR(_xll.qlIndexFixing(IndexON,D824,TRUE,_xll.ohTrigger(RecalcTrigger,TriggerON)),NA())</f>
        <v>2.6717872229271578E-2</v>
      </c>
      <c r="H824" s="49">
        <f>_xll.qlCalendarAdvance(IborCalendar,$H823,B824,"f",FALSE)</f>
        <v>45133</v>
      </c>
      <c r="I824" s="49">
        <f>_xll.qlInterestRateIndexValueDate(Index1M,$H824)</f>
        <v>45135</v>
      </c>
      <c r="J824" s="52">
        <f>IFERROR(_xll.qlIndexFixing(Index1M,$H824,TRUE,_xll.ohTrigger(RecalcTrigger,Trigger1M)),NA())</f>
        <v>2.8452477646434549E-2</v>
      </c>
      <c r="K824" s="52">
        <f>IFERROR(_xll.qlIndexFixing(ONIndex1M,I824,TRUE,_xll.ohTrigger(RecalcTrigger,Trigger1M)),NA())</f>
        <v>2.8403811618993302E-2</v>
      </c>
      <c r="L824" s="52">
        <f>IFERROR(_xll.qlIndexFixing(Index3M,H824,TRUE,_xll.ohTrigger(RecalcTrigger,Trigger3M)),NA())</f>
        <v>2.9358825755967422E-2</v>
      </c>
      <c r="M824" s="52">
        <f>IFERROR(_xll.qlIndexFixing(ONIndex3M,I824,TRUE,_xll.ohTrigger(RecalcTrigger,Trigger3M)),NA())</f>
        <v>2.9204162382336918E-2</v>
      </c>
      <c r="N824" s="52">
        <f>IFERROR(_xll.qlIndexFixing(Index6M,$H824,TRUE,_xll.ohTrigger(RecalcTrigger,Trigger6M)),NA())</f>
        <v>3.0507942100814818E-2</v>
      </c>
      <c r="O824" s="52">
        <f>IFERROR(_xll.qlIndexFixing(ONIndex6M,I824,TRUE,_xll.ohTrigger(RecalcTrigger,Trigger6M)),NA())</f>
        <v>3.0183614182908158E-2</v>
      </c>
      <c r="P824" s="52">
        <f>IFERROR(_xll.qlIndexFixing(Index1Y,$H824,TRUE,_xll.ohTrigger(RecalcTrigger,Trigger1Y)),NA())</f>
        <v>3.2100994525701469E-2</v>
      </c>
      <c r="Q824" s="52">
        <f>IFERROR(_xll.qlIndexFixing(ONIndex1Y,I824,TRUE,_xll.ohTrigger(RecalcTrigger,Trigger1Y)),NA())</f>
        <v>3.1414239889526741E-2</v>
      </c>
    </row>
    <row r="825" spans="2:17" x14ac:dyDescent="0.2">
      <c r="B825" s="46" t="s">
        <v>51</v>
      </c>
      <c r="D825" s="49">
        <f>_xll.qlCalendarAdvance(LocalCalendar,$D824,B825,"f",FALSE)</f>
        <v>45140</v>
      </c>
      <c r="E825" s="49">
        <f>_xll.qlInterestRateIndexValueDate(IndexON,D825)</f>
        <v>45140</v>
      </c>
      <c r="F825" s="52">
        <f>IFERROR(_xll.qlIndexFixing(IndexON,D825,TRUE,_xll.ohTrigger(RecalcTrigger,TriggerON)),NA())</f>
        <v>2.6746916802418141E-2</v>
      </c>
      <c r="H825" s="49">
        <f>_xll.qlCalendarAdvance(IborCalendar,$H824,B825,"f",FALSE)</f>
        <v>45140</v>
      </c>
      <c r="I825" s="49">
        <f>_xll.qlInterestRateIndexValueDate(Index1M,$H825)</f>
        <v>45142</v>
      </c>
      <c r="J825" s="52">
        <f>IFERROR(_xll.qlIndexFixing(Index1M,$H825,TRUE,_xll.ohTrigger(RecalcTrigger,Trigger1M)),NA())</f>
        <v>2.8459913642388535E-2</v>
      </c>
      <c r="K825" s="52">
        <f>IFERROR(_xll.qlIndexFixing(ONIndex1M,I825,TRUE,_xll.ohTrigger(RecalcTrigger,Trigger1M)),NA())</f>
        <v>2.8411895290325617E-2</v>
      </c>
      <c r="L825" s="52">
        <f>IFERROR(_xll.qlIndexFixing(Index3M,H825,TRUE,_xll.ohTrigger(RecalcTrigger,Trigger3M)),NA())</f>
        <v>2.9365754301906952E-2</v>
      </c>
      <c r="M825" s="52">
        <f>IFERROR(_xll.qlIndexFixing(ONIndex3M,I825,TRUE,_xll.ohTrigger(RecalcTrigger,Trigger3M)),NA())</f>
        <v>2.9212227342956254E-2</v>
      </c>
      <c r="N825" s="52">
        <f>IFERROR(_xll.qlIndexFixing(Index6M,$H825,TRUE,_xll.ohTrigger(RecalcTrigger,Trigger6M)),NA())</f>
        <v>3.0515546788517294E-2</v>
      </c>
      <c r="O825" s="52">
        <f>IFERROR(_xll.qlIndexFixing(ONIndex6M,I825,TRUE,_xll.ohTrigger(RecalcTrigger,Trigger6M)),NA())</f>
        <v>3.0191561861130367E-2</v>
      </c>
      <c r="P825" s="52">
        <f>IFERROR(_xll.qlIndexFixing(Index1Y,$H825,TRUE,_xll.ohTrigger(RecalcTrigger,Trigger1Y)),NA())</f>
        <v>3.2109601098451207E-2</v>
      </c>
      <c r="Q825" s="52">
        <f>IFERROR(_xll.qlIndexFixing(ONIndex1Y,I825,TRUE,_xll.ohTrigger(RecalcTrigger,Trigger1Y)),NA())</f>
        <v>3.1420661125576288E-2</v>
      </c>
    </row>
    <row r="826" spans="2:17" x14ac:dyDescent="0.2">
      <c r="B826" s="46" t="s">
        <v>51</v>
      </c>
      <c r="D826" s="49">
        <f>_xll.qlCalendarAdvance(LocalCalendar,$D825,B826,"f",FALSE)</f>
        <v>45147</v>
      </c>
      <c r="E826" s="49">
        <f>_xll.qlInterestRateIndexValueDate(IndexON,D826)</f>
        <v>45147</v>
      </c>
      <c r="F826" s="52">
        <f>IFERROR(_xll.qlIndexFixing(IndexON,D826,TRUE,_xll.ohTrigger(RecalcTrigger,TriggerON)),NA())</f>
        <v>2.677732996824389E-2</v>
      </c>
      <c r="H826" s="49">
        <f>_xll.qlCalendarAdvance(IborCalendar,$H825,B826,"f",FALSE)</f>
        <v>45147</v>
      </c>
      <c r="I826" s="49">
        <f>_xll.qlInterestRateIndexValueDate(Index1M,$H826)</f>
        <v>45149</v>
      </c>
      <c r="J826" s="52">
        <f>IFERROR(_xll.qlIndexFixing(Index1M,$H826,TRUE,_xll.ohTrigger(RecalcTrigger,Trigger1M)),NA())</f>
        <v>2.8465423251229791E-2</v>
      </c>
      <c r="K826" s="52">
        <f>IFERROR(_xll.qlIndexFixing(ONIndex1M,I826,TRUE,_xll.ohTrigger(RecalcTrigger,Trigger1M)),NA())</f>
        <v>2.8419658081721977E-2</v>
      </c>
      <c r="L826" s="52">
        <f>IFERROR(_xll.qlIndexFixing(Index3M,H826,TRUE,_xll.ohTrigger(RecalcTrigger,Trigger3M)),NA())</f>
        <v>2.9372604919277356E-2</v>
      </c>
      <c r="M826" s="52">
        <f>IFERROR(_xll.qlIndexFixing(ONIndex3M,I826,TRUE,_xll.ohTrigger(RecalcTrigger,Trigger3M)),NA())</f>
        <v>2.9219985150445993E-2</v>
      </c>
      <c r="N826" s="52">
        <f>IFERROR(_xll.qlIndexFixing(Index6M,$H826,TRUE,_xll.ohTrigger(RecalcTrigger,Trigger6M)),NA())</f>
        <v>3.0523215231635419E-2</v>
      </c>
      <c r="O826" s="52">
        <f>IFERROR(_xll.qlIndexFixing(ONIndex6M,I826,TRUE,_xll.ohTrigger(RecalcTrigger,Trigger6M)),NA())</f>
        <v>3.0199146385365694E-2</v>
      </c>
      <c r="P826" s="52">
        <f>IFERROR(_xll.qlIndexFixing(Index1Y,$H826,TRUE,_xll.ohTrigger(RecalcTrigger,Trigger1Y)),NA())</f>
        <v>3.2118344978438136E-2</v>
      </c>
      <c r="Q826" s="52">
        <f>IFERROR(_xll.qlIndexFixing(ONIndex1Y,I826,TRUE,_xll.ohTrigger(RecalcTrigger,Trigger1Y)),NA())</f>
        <v>3.1426700968681942E-2</v>
      </c>
    </row>
    <row r="827" spans="2:17" x14ac:dyDescent="0.2">
      <c r="B827" s="46" t="s">
        <v>51</v>
      </c>
      <c r="D827" s="49">
        <f>_xll.qlCalendarAdvance(LocalCalendar,$D826,B827,"f",FALSE)</f>
        <v>45154</v>
      </c>
      <c r="E827" s="49">
        <f>_xll.qlInterestRateIndexValueDate(IndexON,D827)</f>
        <v>45154</v>
      </c>
      <c r="F827" s="52">
        <f>IFERROR(_xll.qlIndexFixing(IndexON,D827,TRUE,_xll.ohTrigger(RecalcTrigger,TriggerON)),NA())</f>
        <v>2.6809111726988633E-2</v>
      </c>
      <c r="H827" s="49">
        <f>_xll.qlCalendarAdvance(IborCalendar,$H826,B827,"f",FALSE)</f>
        <v>45154</v>
      </c>
      <c r="I827" s="49">
        <f>_xll.qlInterestRateIndexValueDate(Index1M,$H827)</f>
        <v>45156</v>
      </c>
      <c r="J827" s="52">
        <f>IFERROR(_xll.qlIndexFixing(Index1M,$H827,TRUE,_xll.ohTrigger(RecalcTrigger,Trigger1M)),NA())</f>
        <v>2.8472252330436435E-2</v>
      </c>
      <c r="K827" s="52">
        <f>IFERROR(_xll.qlIndexFixing(ONIndex1M,I827,TRUE,_xll.ohTrigger(RecalcTrigger,Trigger1M)),NA())</f>
        <v>2.8427099993155736E-2</v>
      </c>
      <c r="L827" s="52">
        <f>IFERROR(_xll.qlIndexFixing(Index3M,H827,TRUE,_xll.ohTrigger(RecalcTrigger,Trigger3M)),NA())</f>
        <v>2.9379406544343074E-2</v>
      </c>
      <c r="M827" s="52">
        <f>IFERROR(_xll.qlIndexFixing(ONIndex3M,I827,TRUE,_xll.ohTrigger(RecalcTrigger,Trigger3M)),NA())</f>
        <v>2.9227435804726198E-2</v>
      </c>
      <c r="N827" s="52">
        <f>IFERROR(_xll.qlIndexFixing(Index6M,$H827,TRUE,_xll.ohTrigger(RecalcTrigger,Trigger6M)),NA())</f>
        <v>3.0532861226826084E-2</v>
      </c>
      <c r="O827" s="52">
        <f>IFERROR(_xll.qlIndexFixing(ONIndex6M,I827,TRUE,_xll.ohTrigger(RecalcTrigger,Trigger6M)),NA())</f>
        <v>3.0206367755640784E-2</v>
      </c>
      <c r="P827" s="52">
        <f>IFERROR(_xll.qlIndexFixing(Index1Y,$H827,TRUE,_xll.ohTrigger(RecalcTrigger,Trigger1Y)),NA())</f>
        <v>3.2127237467448569E-2</v>
      </c>
      <c r="Q827" s="52">
        <f>IFERROR(_xll.qlIndexFixing(ONIndex1Y,I827,TRUE,_xll.ohTrigger(RecalcTrigger,Trigger1Y)),NA())</f>
        <v>3.1432359418710476E-2</v>
      </c>
    </row>
    <row r="828" spans="2:17" x14ac:dyDescent="0.2">
      <c r="B828" s="46" t="s">
        <v>51</v>
      </c>
      <c r="D828" s="49">
        <f>_xll.qlCalendarAdvance(LocalCalendar,$D827,B828,"f",FALSE)</f>
        <v>45161</v>
      </c>
      <c r="E828" s="49">
        <f>_xll.qlInterestRateIndexValueDate(IndexON,D828)</f>
        <v>45161</v>
      </c>
      <c r="F828" s="52">
        <f>IFERROR(_xll.qlIndexFixing(IndexON,D828,TRUE,_xll.ohTrigger(RecalcTrigger,TriggerON)),NA())</f>
        <v>2.6842262079131984E-2</v>
      </c>
      <c r="H828" s="49">
        <f>_xll.qlCalendarAdvance(IborCalendar,$H827,B828,"f",FALSE)</f>
        <v>45161</v>
      </c>
      <c r="I828" s="49">
        <f>_xll.qlInterestRateIndexValueDate(Index1M,$H828)</f>
        <v>45163</v>
      </c>
      <c r="J828" s="52">
        <f>IFERROR(_xll.qlIndexFixing(Index1M,$H828,TRUE,_xll.ohTrigger(RecalcTrigger,Trigger1M)),NA())</f>
        <v>2.8478843058072339E-2</v>
      </c>
      <c r="K828" s="52">
        <f>IFERROR(_xll.qlIndexFixing(ONIndex1M,I828,TRUE,_xll.ohTrigger(RecalcTrigger,Trigger1M)),NA())</f>
        <v>2.8435838384426315E-2</v>
      </c>
      <c r="L828" s="52">
        <f>IFERROR(_xll.qlIndexFixing(Index3M,H828,TRUE,_xll.ohTrigger(RecalcTrigger,Trigger3M)),NA())</f>
        <v>2.9386188113576905E-2</v>
      </c>
      <c r="M828" s="52">
        <f>IFERROR(_xll.qlIndexFixing(ONIndex3M,I828,TRUE,_xll.ohTrigger(RecalcTrigger,Trigger3M)),NA())</f>
        <v>2.9236262978971084E-2</v>
      </c>
      <c r="N828" s="52">
        <f>IFERROR(_xll.qlIndexFixing(Index6M,$H828,TRUE,_xll.ohTrigger(RecalcTrigger,Trigger6M)),NA())</f>
        <v>3.0538825765664523E-2</v>
      </c>
      <c r="O828" s="52">
        <f>IFERROR(_xll.qlIndexFixing(ONIndex6M,I828,TRUE,_xll.ohTrigger(RecalcTrigger,Trigger6M)),NA())</f>
        <v>3.0214967587407493E-2</v>
      </c>
      <c r="P828" s="52">
        <f>IFERROR(_xll.qlIndexFixing(Index1Y,$H828,TRUE,_xll.ohTrigger(RecalcTrigger,Trigger1Y)),NA())</f>
        <v>3.2138483814951518E-2</v>
      </c>
      <c r="Q828" s="52">
        <f>IFERROR(_xll.qlIndexFixing(ONIndex1Y,I828,TRUE,_xll.ohTrigger(RecalcTrigger,Trigger1Y)),NA())</f>
        <v>3.1439369169110609E-2</v>
      </c>
    </row>
    <row r="829" spans="2:17" x14ac:dyDescent="0.2">
      <c r="B829" s="46" t="s">
        <v>51</v>
      </c>
      <c r="D829" s="49">
        <f>_xll.qlCalendarAdvance(LocalCalendar,$D828,B829,"f",FALSE)</f>
        <v>45168</v>
      </c>
      <c r="E829" s="49">
        <f>_xll.qlInterestRateIndexValueDate(IndexON,D829)</f>
        <v>45168</v>
      </c>
      <c r="F829" s="52">
        <f>IFERROR(_xll.qlIndexFixing(IndexON,D829,TRUE,_xll.ohTrigger(RecalcTrigger,TriggerON)),NA())</f>
        <v>2.6876781025073626E-2</v>
      </c>
      <c r="H829" s="49">
        <f>_xll.qlCalendarAdvance(IborCalendar,$H828,B829,"f",FALSE)</f>
        <v>45168</v>
      </c>
      <c r="I829" s="49">
        <f>_xll.qlInterestRateIndexValueDate(Index1M,$H829)</f>
        <v>45170</v>
      </c>
      <c r="J829" s="52">
        <f>IFERROR(_xll.qlIndexFixing(Index1M,$H829,TRUE,_xll.ohTrigger(RecalcTrigger,Trigger1M)),NA())</f>
        <v>2.8485278669442605E-2</v>
      </c>
      <c r="K829" s="52">
        <f>IFERROR(_xll.qlIndexFixing(ONIndex1M,I829,TRUE,_xll.ohTrigger(RecalcTrigger,Trigger1M)),NA())</f>
        <v>2.8442616150954336E-2</v>
      </c>
      <c r="L829" s="52">
        <f>IFERROR(_xll.qlIndexFixing(Index3M,H829,TRUE,_xll.ohTrigger(RecalcTrigger,Trigger3M)),NA())</f>
        <v>2.9387900828073906E-2</v>
      </c>
      <c r="M829" s="52">
        <f>IFERROR(_xll.qlIndexFixing(ONIndex3M,I829,TRUE,_xll.ohTrigger(RecalcTrigger,Trigger3M)),NA())</f>
        <v>2.9243077940606099E-2</v>
      </c>
      <c r="N829" s="52">
        <f>IFERROR(_xll.qlIndexFixing(Index6M,$H829,TRUE,_xll.ohTrigger(RecalcTrigger,Trigger6M)),NA())</f>
        <v>3.0541060498074118E-2</v>
      </c>
      <c r="O829" s="52">
        <f>IFERROR(_xll.qlIndexFixing(ONIndex6M,I829,TRUE,_xll.ohTrigger(RecalcTrigger,Trigger6M)),NA())</f>
        <v>3.0221437252830885E-2</v>
      </c>
      <c r="P829" s="52">
        <f>IFERROR(_xll.qlIndexFixing(Index1Y,$H829,TRUE,_xll.ohTrigger(RecalcTrigger,Trigger1Y)),NA())</f>
        <v>3.2147722373215788E-2</v>
      </c>
      <c r="Q829" s="52">
        <f>IFERROR(_xll.qlIndexFixing(ONIndex1Y,I829,TRUE,_xll.ohTrigger(RecalcTrigger,Trigger1Y)),NA())</f>
        <v>3.1444238015696513E-2</v>
      </c>
    </row>
    <row r="830" spans="2:17" x14ac:dyDescent="0.2">
      <c r="B830" s="46" t="s">
        <v>51</v>
      </c>
      <c r="D830" s="49">
        <f>_xll.qlCalendarAdvance(LocalCalendar,$D829,B830,"f",FALSE)</f>
        <v>45175</v>
      </c>
      <c r="E830" s="49">
        <f>_xll.qlInterestRateIndexValueDate(IndexON,D830)</f>
        <v>45175</v>
      </c>
      <c r="F830" s="52">
        <f>IFERROR(_xll.qlIndexFixing(IndexON,D830,TRUE,_xll.ohTrigger(RecalcTrigger,TriggerON)),NA())</f>
        <v>2.691266856497343E-2</v>
      </c>
      <c r="H830" s="49">
        <f>_xll.qlCalendarAdvance(IborCalendar,$H829,B830,"f",FALSE)</f>
        <v>45175</v>
      </c>
      <c r="I830" s="49">
        <f>_xll.qlInterestRateIndexValueDate(Index1M,$H830)</f>
        <v>45177</v>
      </c>
      <c r="J830" s="52">
        <f>IFERROR(_xll.qlIndexFixing(Index1M,$H830,TRUE,_xll.ohTrigger(RecalcTrigger,Trigger1M)),NA())</f>
        <v>2.849322510234148E-2</v>
      </c>
      <c r="K830" s="52">
        <f>IFERROR(_xll.qlIndexFixing(ONIndex1M,I830,TRUE,_xll.ohTrigger(RecalcTrigger,Trigger1M)),NA())</f>
        <v>2.8447500446748819E-2</v>
      </c>
      <c r="L830" s="52">
        <f>IFERROR(_xll.qlIndexFixing(Index3M,H830,TRUE,_xll.ohTrigger(RecalcTrigger,Trigger3M)),NA())</f>
        <v>2.9394710922799407E-2</v>
      </c>
      <c r="M830" s="52">
        <f>IFERROR(_xll.qlIndexFixing(ONIndex3M,I830,TRUE,_xll.ohTrigger(RecalcTrigger,Trigger3M)),NA())</f>
        <v>2.924794484793658E-2</v>
      </c>
      <c r="N830" s="52">
        <f>IFERROR(_xll.qlIndexFixing(Index6M,$H830,TRUE,_xll.ohTrigger(RecalcTrigger,Trigger6M)),NA())</f>
        <v>3.0549150415255546E-2</v>
      </c>
      <c r="O830" s="52">
        <f>IFERROR(_xll.qlIndexFixing(ONIndex6M,I830,TRUE,_xll.ohTrigger(RecalcTrigger,Trigger6M)),NA())</f>
        <v>3.0225852941825337E-2</v>
      </c>
      <c r="P830" s="52">
        <f>IFERROR(_xll.qlIndexFixing(Index1Y,$H830,TRUE,_xll.ohTrigger(RecalcTrigger,Trigger1Y)),NA())</f>
        <v>3.2154919613467503E-2</v>
      </c>
      <c r="Q830" s="52">
        <f>IFERROR(_xll.qlIndexFixing(ONIndex1Y,I830,TRUE,_xll.ohTrigger(RecalcTrigger,Trigger1Y)),NA())</f>
        <v>3.1447046410066903E-2</v>
      </c>
    </row>
    <row r="831" spans="2:17" x14ac:dyDescent="0.2">
      <c r="B831" s="46" t="s">
        <v>51</v>
      </c>
      <c r="D831" s="49">
        <f>_xll.qlCalendarAdvance(LocalCalendar,$D830,B831,"f",FALSE)</f>
        <v>45182</v>
      </c>
      <c r="E831" s="49">
        <f>_xll.qlInterestRateIndexValueDate(IndexON,D831)</f>
        <v>45182</v>
      </c>
      <c r="F831" s="52">
        <f>IFERROR(_xll.qlIndexFixing(IndexON,D831,TRUE,_xll.ohTrigger(RecalcTrigger,TriggerON)),NA())</f>
        <v>2.6949767636548216E-2</v>
      </c>
      <c r="H831" s="49">
        <f>_xll.qlCalendarAdvance(IborCalendar,$H830,B831,"f",FALSE)</f>
        <v>45182</v>
      </c>
      <c r="I831" s="49">
        <f>_xll.qlInterestRateIndexValueDate(Index1M,$H831)</f>
        <v>45184</v>
      </c>
      <c r="J831" s="52">
        <f>IFERROR(_xll.qlIndexFixing(Index1M,$H831,TRUE,_xll.ohTrigger(RecalcTrigger,Trigger1M)),NA())</f>
        <v>2.8498014897045489E-2</v>
      </c>
      <c r="K831" s="52">
        <f>IFERROR(_xll.qlIndexFixing(ONIndex1M,I831,TRUE,_xll.ohTrigger(RecalcTrigger,Trigger1M)),NA())</f>
        <v>2.8453775182599728E-2</v>
      </c>
      <c r="L831" s="52">
        <f>IFERROR(_xll.qlIndexFixing(Index3M,H831,TRUE,_xll.ohTrigger(RecalcTrigger,Trigger3M)),NA())</f>
        <v>2.9401586417507484E-2</v>
      </c>
      <c r="M831" s="52">
        <f>IFERROR(_xll.qlIndexFixing(ONIndex3M,I831,TRUE,_xll.ohTrigger(RecalcTrigger,Trigger3M)),NA())</f>
        <v>2.9254288900553149E-2</v>
      </c>
      <c r="N831" s="52">
        <f>IFERROR(_xll.qlIndexFixing(Index6M,$H831,TRUE,_xll.ohTrigger(RecalcTrigger,Trigger6M)),NA())</f>
        <v>3.0557406228354636E-2</v>
      </c>
      <c r="O831" s="52">
        <f>IFERROR(_xll.qlIndexFixing(ONIndex6M,I831,TRUE,_xll.ohTrigger(RecalcTrigger,Trigger6M)),NA())</f>
        <v>3.0231791250336926E-2</v>
      </c>
      <c r="P831" s="52">
        <f>IFERROR(_xll.qlIndexFixing(Index1Y,$H831,TRUE,_xll.ohTrigger(RecalcTrigger,Trigger1Y)),NA())</f>
        <v>3.2164518455529409E-2</v>
      </c>
      <c r="Q831" s="52">
        <f>IFERROR(_xll.qlIndexFixing(ONIndex1Y,I831,TRUE,_xll.ohTrigger(RecalcTrigger,Trigger1Y)),NA())</f>
        <v>3.1451360768777192E-2</v>
      </c>
    </row>
    <row r="832" spans="2:17" x14ac:dyDescent="0.2">
      <c r="B832" s="46" t="s">
        <v>51</v>
      </c>
      <c r="D832" s="49">
        <f>_xll.qlCalendarAdvance(LocalCalendar,$D831,B832,"f",FALSE)</f>
        <v>45189</v>
      </c>
      <c r="E832" s="49">
        <f>_xll.qlInterestRateIndexValueDate(IndexON,D832)</f>
        <v>45189</v>
      </c>
      <c r="F832" s="52">
        <f>IFERROR(_xll.qlIndexFixing(IndexON,D832,TRUE,_xll.ohTrigger(RecalcTrigger,TriggerON)),NA())</f>
        <v>2.698630921447176E-2</v>
      </c>
      <c r="H832" s="49">
        <f>_xll.qlCalendarAdvance(IborCalendar,$H831,B832,"f",FALSE)</f>
        <v>45189</v>
      </c>
      <c r="I832" s="49">
        <f>_xll.qlInterestRateIndexValueDate(Index1M,$H832)</f>
        <v>45191</v>
      </c>
      <c r="J832" s="52">
        <f>IFERROR(_xll.qlIndexFixing(Index1M,$H832,TRUE,_xll.ohTrigger(RecalcTrigger,Trigger1M)),NA())</f>
        <v>2.8504433329465877E-2</v>
      </c>
      <c r="K832" s="52">
        <f>IFERROR(_xll.qlIndexFixing(ONIndex1M,I832,TRUE,_xll.ohTrigger(RecalcTrigger,Trigger1M)),NA())</f>
        <v>2.8460085579551375E-2</v>
      </c>
      <c r="L832" s="52">
        <f>IFERROR(_xll.qlIndexFixing(Index3M,H832,TRUE,_xll.ohTrigger(RecalcTrigger,Trigger3M)),NA())</f>
        <v>2.9408540657055657E-2</v>
      </c>
      <c r="M832" s="52">
        <f>IFERROR(_xll.qlIndexFixing(ONIndex3M,I832,TRUE,_xll.ohTrigger(RecalcTrigger,Trigger3M)),NA())</f>
        <v>2.926069970625278E-2</v>
      </c>
      <c r="N832" s="52">
        <f>IFERROR(_xll.qlIndexFixing(Index6M,$H832,TRUE,_xll.ohTrigger(RecalcTrigger,Trigger6M)),NA())</f>
        <v>3.0565837285329401E-2</v>
      </c>
      <c r="O832" s="52">
        <f>IFERROR(_xll.qlIndexFixing(ONIndex6M,I832,TRUE,_xll.ohTrigger(RecalcTrigger,Trigger6M)),NA())</f>
        <v>3.0237886008235293E-2</v>
      </c>
      <c r="P832" s="52">
        <f>IFERROR(_xll.qlIndexFixing(Index1Y,$H832,TRUE,_xll.ohTrigger(RecalcTrigger,Trigger1Y)),NA())</f>
        <v>3.2174309616205973E-2</v>
      </c>
      <c r="Q832" s="52">
        <f>IFERROR(_xll.qlIndexFixing(ONIndex1Y,I832,TRUE,_xll.ohTrigger(RecalcTrigger,Trigger1Y)),NA())</f>
        <v>3.1455849886654619E-2</v>
      </c>
    </row>
    <row r="833" spans="2:17" x14ac:dyDescent="0.2">
      <c r="B833" s="46" t="s">
        <v>51</v>
      </c>
      <c r="D833" s="49">
        <f>_xll.qlCalendarAdvance(LocalCalendar,$D832,B833,"f",FALSE)</f>
        <v>45196</v>
      </c>
      <c r="E833" s="49">
        <f>_xll.qlInterestRateIndexValueDate(IndexON,D833)</f>
        <v>45196</v>
      </c>
      <c r="F833" s="52">
        <f>IFERROR(_xll.qlIndexFixing(IndexON,D833,TRUE,_xll.ohTrigger(RecalcTrigger,TriggerON)),NA())</f>
        <v>2.7021789043706335E-2</v>
      </c>
      <c r="H833" s="49">
        <f>_xll.qlCalendarAdvance(IborCalendar,$H832,B833,"f",FALSE)</f>
        <v>45196</v>
      </c>
      <c r="I833" s="49">
        <f>_xll.qlInterestRateIndexValueDate(Index1M,$H833)</f>
        <v>45198</v>
      </c>
      <c r="J833" s="52">
        <f>IFERROR(_xll.qlIndexFixing(Index1M,$H833,TRUE,_xll.ohTrigger(RecalcTrigger,Trigger1M)),NA())</f>
        <v>2.8512493058424626E-2</v>
      </c>
      <c r="K833" s="52">
        <f>IFERROR(_xll.qlIndexFixing(ONIndex1M,I833,TRUE,_xll.ohTrigger(RecalcTrigger,Trigger1M)),NA())</f>
        <v>2.8466442896704081E-2</v>
      </c>
      <c r="L833" s="52">
        <f>IFERROR(_xll.qlIndexFixing(Index3M,H833,TRUE,_xll.ohTrigger(RecalcTrigger,Trigger3M)),NA())</f>
        <v>2.9415574033914163E-2</v>
      </c>
      <c r="M833" s="52">
        <f>IFERROR(_xll.qlIndexFixing(ONIndex3M,I833,TRUE,_xll.ohTrigger(RecalcTrigger,Trigger3M)),NA())</f>
        <v>2.9267189072603728E-2</v>
      </c>
      <c r="N833" s="52">
        <f>IFERROR(_xll.qlIndexFixing(Index6M,$H833,TRUE,_xll.ohTrigger(RecalcTrigger,Trigger6M)),NA())</f>
        <v>3.0572477521696936E-2</v>
      </c>
      <c r="O833" s="52">
        <f>IFERROR(_xll.qlIndexFixing(ONIndex6M,I833,TRUE,_xll.ohTrigger(RecalcTrigger,Trigger6M)),NA())</f>
        <v>3.0244153624128245E-2</v>
      </c>
      <c r="P833" s="52">
        <f>IFERROR(_xll.qlIndexFixing(Index1Y,$H833,TRUE,_xll.ohTrigger(RecalcTrigger,Trigger1Y)),NA())</f>
        <v>3.2184286021302883E-2</v>
      </c>
      <c r="Q833" s="52">
        <f>IFERROR(_xll.qlIndexFixing(ONIndex1Y,I833,TRUE,_xll.ohTrigger(RecalcTrigger,Trigger1Y)),NA())</f>
        <v>3.1460531326450436E-2</v>
      </c>
    </row>
    <row r="834" spans="2:17" x14ac:dyDescent="0.2">
      <c r="B834" s="46" t="s">
        <v>51</v>
      </c>
      <c r="D834" s="49">
        <f>_xll.qlCalendarAdvance(LocalCalendar,$D833,B834,"f",FALSE)</f>
        <v>45203</v>
      </c>
      <c r="E834" s="49">
        <f>_xll.qlInterestRateIndexValueDate(IndexON,D834)</f>
        <v>45203</v>
      </c>
      <c r="F834" s="52">
        <f>IFERROR(_xll.qlIndexFixing(IndexON,D834,TRUE,_xll.ohTrigger(RecalcTrigger,TriggerON)),NA())</f>
        <v>2.7056207123932197E-2</v>
      </c>
      <c r="H834" s="49">
        <f>_xll.qlCalendarAdvance(IborCalendar,$H833,B834,"f",FALSE)</f>
        <v>45203</v>
      </c>
      <c r="I834" s="49">
        <f>_xll.qlInterestRateIndexValueDate(Index1M,$H834)</f>
        <v>45205</v>
      </c>
      <c r="J834" s="52">
        <f>IFERROR(_xll.qlIndexFixing(Index1M,$H834,TRUE,_xll.ohTrigger(RecalcTrigger,Trigger1M)),NA())</f>
        <v>2.8517411276874224E-2</v>
      </c>
      <c r="K834" s="52">
        <f>IFERROR(_xll.qlIndexFixing(ONIndex1M,I834,TRUE,_xll.ohTrigger(RecalcTrigger,Trigger1M)),NA())</f>
        <v>2.8474432607783484E-2</v>
      </c>
      <c r="L834" s="52">
        <f>IFERROR(_xll.qlIndexFixing(Index3M,H834,TRUE,_xll.ohTrigger(RecalcTrigger,Trigger3M)),NA())</f>
        <v>2.9427857125374528E-2</v>
      </c>
      <c r="M834" s="52">
        <f>IFERROR(_xll.qlIndexFixing(ONIndex3M,I834,TRUE,_xll.ohTrigger(RecalcTrigger,Trigger3M)),NA())</f>
        <v>2.9275419797278879E-2</v>
      </c>
      <c r="N834" s="52">
        <f>IFERROR(_xll.qlIndexFixing(Index6M,$H834,TRUE,_xll.ohTrigger(RecalcTrigger,Trigger6M)),NA())</f>
        <v>3.0589173115471609E-2</v>
      </c>
      <c r="O834" s="52">
        <f>IFERROR(_xll.qlIndexFixing(ONIndex6M,I834,TRUE,_xll.ohTrigger(RecalcTrigger,Trigger6M)),NA())</f>
        <v>3.025233271332084E-2</v>
      </c>
      <c r="P834" s="52">
        <f>IFERROR(_xll.qlIndexFixing(Index1Y,$H834,TRUE,_xll.ohTrigger(RecalcTrigger,Trigger1Y)),NA())</f>
        <v>3.2194440444700059E-2</v>
      </c>
      <c r="Q834" s="52">
        <f>IFERROR(_xll.qlIndexFixing(ONIndex1Y,I834,TRUE,_xll.ohTrigger(RecalcTrigger,Trigger1Y)),NA())</f>
        <v>3.1467136768690285E-2</v>
      </c>
    </row>
    <row r="835" spans="2:17" x14ac:dyDescent="0.2">
      <c r="B835" s="46" t="s">
        <v>51</v>
      </c>
      <c r="D835" s="49">
        <f>_xll.qlCalendarAdvance(LocalCalendar,$D834,B835,"f",FALSE)</f>
        <v>45210</v>
      </c>
      <c r="E835" s="49">
        <f>_xll.qlInterestRateIndexValueDate(IndexON,D835)</f>
        <v>45210</v>
      </c>
      <c r="F835" s="52">
        <f>IFERROR(_xll.qlIndexFixing(IndexON,D835,TRUE,_xll.ohTrigger(RecalcTrigger,TriggerON)),NA())</f>
        <v>2.7089563454749666E-2</v>
      </c>
      <c r="H835" s="49">
        <f>_xll.qlCalendarAdvance(IborCalendar,$H834,B835,"f",FALSE)</f>
        <v>45210</v>
      </c>
      <c r="I835" s="49">
        <f>_xll.qlInterestRateIndexValueDate(Index1M,$H835)</f>
        <v>45212</v>
      </c>
      <c r="J835" s="52">
        <f>IFERROR(_xll.qlIndexFixing(Index1M,$H835,TRUE,_xll.ohTrigger(RecalcTrigger,Trigger1M)),NA())</f>
        <v>2.8523970792019473E-2</v>
      </c>
      <c r="K835" s="52">
        <f>IFERROR(_xll.qlIndexFixing(ONIndex1M,I835,TRUE,_xll.ohTrigger(RecalcTrigger,Trigger1M)),NA())</f>
        <v>2.8479298291825828E-2</v>
      </c>
      <c r="L835" s="52">
        <f>IFERROR(_xll.qlIndexFixing(Index3M,H835,TRUE,_xll.ohTrigger(RecalcTrigger,Trigger3M)),NA())</f>
        <v>2.9436798643442647E-2</v>
      </c>
      <c r="M835" s="52">
        <f>IFERROR(_xll.qlIndexFixing(ONIndex3M,I835,TRUE,_xll.ohTrigger(RecalcTrigger,Trigger3M)),NA())</f>
        <v>2.9280403487419449E-2</v>
      </c>
      <c r="N835" s="52">
        <f>IFERROR(_xll.qlIndexFixing(Index6M,$H835,TRUE,_xll.ohTrigger(RecalcTrigger,Trigger6M)),NA())</f>
        <v>3.0598170630600233E-2</v>
      </c>
      <c r="O835" s="52">
        <f>IFERROR(_xll.qlIndexFixing(ONIndex6M,I835,TRUE,_xll.ohTrigger(RecalcTrigger,Trigger6M)),NA())</f>
        <v>3.0257207429791322E-2</v>
      </c>
      <c r="P835" s="52">
        <f>IFERROR(_xll.qlIndexFixing(Index1Y,$H835,TRUE,_xll.ohTrigger(RecalcTrigger,Trigger1Y)),NA())</f>
        <v>3.2207052768562894E-2</v>
      </c>
      <c r="Q835" s="52">
        <f>IFERROR(_xll.qlIndexFixing(ONIndex1Y,I835,TRUE,_xll.ohTrigger(RecalcTrigger,Trigger1Y)),NA())</f>
        <v>3.1470471171823888E-2</v>
      </c>
    </row>
    <row r="836" spans="2:17" x14ac:dyDescent="0.2">
      <c r="B836" s="46" t="s">
        <v>51</v>
      </c>
      <c r="D836" s="49">
        <f>_xll.qlCalendarAdvance(LocalCalendar,$D835,B836,"f",FALSE)</f>
        <v>45217</v>
      </c>
      <c r="E836" s="49">
        <f>_xll.qlInterestRateIndexValueDate(IndexON,D836)</f>
        <v>45217</v>
      </c>
      <c r="F836" s="52">
        <f>IFERROR(_xll.qlIndexFixing(IndexON,D836,TRUE,_xll.ohTrigger(RecalcTrigger,TriggerON)),NA())</f>
        <v>2.7121858035998869E-2</v>
      </c>
      <c r="H836" s="49">
        <f>_xll.qlCalendarAdvance(IborCalendar,$H835,B836,"f",FALSE)</f>
        <v>45217</v>
      </c>
      <c r="I836" s="49">
        <f>_xll.qlInterestRateIndexValueDate(Index1M,$H836)</f>
        <v>45219</v>
      </c>
      <c r="J836" s="52">
        <f>IFERROR(_xll.qlIndexFixing(Index1M,$H836,TRUE,_xll.ohTrigger(RecalcTrigger,Trigger1M)),NA())</f>
        <v>2.8530577334901264E-2</v>
      </c>
      <c r="K836" s="52">
        <f>IFERROR(_xll.qlIndexFixing(ONIndex1M,I836,TRUE,_xll.ohTrigger(RecalcTrigger,Trigger1M)),NA())</f>
        <v>2.8485796369821514E-2</v>
      </c>
      <c r="L836" s="52">
        <f>IFERROR(_xll.qlIndexFixing(Index3M,H836,TRUE,_xll.ohTrigger(RecalcTrigger,Trigger3M)),NA())</f>
        <v>2.9442357028819269E-2</v>
      </c>
      <c r="M836" s="52">
        <f>IFERROR(_xll.qlIndexFixing(ONIndex3M,I836,TRUE,_xll.ohTrigger(RecalcTrigger,Trigger3M)),NA())</f>
        <v>2.9287128535884221E-2</v>
      </c>
      <c r="N836" s="52">
        <f>IFERROR(_xll.qlIndexFixing(Index6M,$H836,TRUE,_xll.ohTrigger(RecalcTrigger,Trigger6M)),NA())</f>
        <v>3.0607343718913823E-2</v>
      </c>
      <c r="O836" s="52">
        <f>IFERROR(_xll.qlIndexFixing(ONIndex6M,I836,TRUE,_xll.ohTrigger(RecalcTrigger,Trigger6M)),NA())</f>
        <v>3.0263993619641383E-2</v>
      </c>
      <c r="P836" s="52">
        <f>IFERROR(_xll.qlIndexFixing(Index1Y,$H836,TRUE,_xll.ohTrigger(RecalcTrigger,Trigger1Y)),NA())</f>
        <v>3.2215254440935384E-2</v>
      </c>
      <c r="Q836" s="52">
        <f>IFERROR(_xll.qlIndexFixing(ONIndex1Y,I836,TRUE,_xll.ohTrigger(RecalcTrigger,Trigger1Y)),NA())</f>
        <v>3.1475729577454814E-2</v>
      </c>
    </row>
    <row r="837" spans="2:17" x14ac:dyDescent="0.2">
      <c r="B837" s="46" t="s">
        <v>51</v>
      </c>
      <c r="D837" s="49">
        <f>_xll.qlCalendarAdvance(LocalCalendar,$D836,B837,"f",FALSE)</f>
        <v>45224</v>
      </c>
      <c r="E837" s="49">
        <f>_xll.qlInterestRateIndexValueDate(IndexON,D837)</f>
        <v>45224</v>
      </c>
      <c r="F837" s="52">
        <f>IFERROR(_xll.qlIndexFixing(IndexON,D837,TRUE,_xll.ohTrigger(RecalcTrigger,TriggerON)),NA())</f>
        <v>2.7153090867360063E-2</v>
      </c>
      <c r="H837" s="49">
        <f>_xll.qlCalendarAdvance(IborCalendar,$H836,B837,"f",FALSE)</f>
        <v>45224</v>
      </c>
      <c r="I837" s="49">
        <f>_xll.qlInterestRateIndexValueDate(Index1M,$H837)</f>
        <v>45226</v>
      </c>
      <c r="J837" s="52">
        <f>IFERROR(_xll.qlIndexFixing(Index1M,$H837,TRUE,_xll.ohTrigger(RecalcTrigger,Trigger1M)),NA())</f>
        <v>2.8537230905596959E-2</v>
      </c>
      <c r="K837" s="52">
        <f>IFERROR(_xll.qlIndexFixing(ONIndex1M,I837,TRUE,_xll.ohTrigger(RecalcTrigger,Trigger1M)),NA())</f>
        <v>2.849234136807155E-2</v>
      </c>
      <c r="L837" s="52">
        <f>IFERROR(_xll.qlIndexFixing(Index3M,H837,TRUE,_xll.ohTrigger(RecalcTrigger,Trigger3M)),NA())</f>
        <v>2.9449725718664804E-2</v>
      </c>
      <c r="M837" s="52">
        <f>IFERROR(_xll.qlIndexFixing(ONIndex3M,I837,TRUE,_xll.ohTrigger(RecalcTrigger,Trigger3M)),NA())</f>
        <v>2.9293932145080248E-2</v>
      </c>
      <c r="N837" s="52">
        <f>IFERROR(_xll.qlIndexFixing(Index6M,$H837,TRUE,_xll.ohTrigger(RecalcTrigger,Trigger6M)),NA())</f>
        <v>3.0616692382857556E-2</v>
      </c>
      <c r="O837" s="52">
        <f>IFERROR(_xll.qlIndexFixing(ONIndex6M,I837,TRUE,_xll.ohTrigger(RecalcTrigger,Trigger6M)),NA())</f>
        <v>3.0270952667539319E-2</v>
      </c>
      <c r="P837" s="52">
        <f>IFERROR(_xll.qlIndexFixing(Index1Y,$H837,TRUE,_xll.ohTrigger(RecalcTrigger,Trigger1Y)),NA())</f>
        <v>3.2225899560516844E-2</v>
      </c>
      <c r="Q837" s="52">
        <f>IFERROR(_xll.qlIndexFixing(ONIndex1Y,I837,TRUE,_xll.ohTrigger(RecalcTrigger,Trigger1Y)),NA())</f>
        <v>3.1481180305110712E-2</v>
      </c>
    </row>
    <row r="838" spans="2:17" x14ac:dyDescent="0.2">
      <c r="B838" s="46" t="s">
        <v>51</v>
      </c>
      <c r="D838" s="49">
        <f>_xll.qlCalendarAdvance(LocalCalendar,$D837,B838,"f",FALSE)</f>
        <v>45231</v>
      </c>
      <c r="E838" s="49">
        <f>_xll.qlInterestRateIndexValueDate(IndexON,D838)</f>
        <v>45231</v>
      </c>
      <c r="F838" s="52">
        <f>IFERROR(_xll.qlIndexFixing(IndexON,D838,TRUE,_xll.ohTrigger(RecalcTrigger,TriggerON)),NA())</f>
        <v>2.7183261948513504E-2</v>
      </c>
      <c r="H838" s="49">
        <f>_xll.qlCalendarAdvance(IborCalendar,$H837,B838,"f",FALSE)</f>
        <v>45231</v>
      </c>
      <c r="I838" s="49">
        <f>_xll.qlInterestRateIndexValueDate(Index1M,$H838)</f>
        <v>45233</v>
      </c>
      <c r="J838" s="52">
        <f>IFERROR(_xll.qlIndexFixing(Index1M,$H838,TRUE,_xll.ohTrigger(RecalcTrigger,Trigger1M)),NA())</f>
        <v>2.8543931504183908E-2</v>
      </c>
      <c r="K838" s="52">
        <f>IFERROR(_xll.qlIndexFixing(ONIndex1M,I838,TRUE,_xll.ohTrigger(RecalcTrigger,Trigger1M)),NA())</f>
        <v>2.8498933286629224E-2</v>
      </c>
      <c r="L838" s="52">
        <f>IFERROR(_xll.qlIndexFixing(Index3M,H838,TRUE,_xll.ohTrigger(RecalcTrigger,Trigger3M)),NA())</f>
        <v>2.945717356786345E-2</v>
      </c>
      <c r="M838" s="52">
        <f>IFERROR(_xll.qlIndexFixing(ONIndex3M,I838,TRUE,_xll.ohTrigger(RecalcTrigger,Trigger3M)),NA())</f>
        <v>2.9300814315007528E-2</v>
      </c>
      <c r="N838" s="52">
        <f>IFERROR(_xll.qlIndexFixing(Index6M,$H838,TRUE,_xll.ohTrigger(RecalcTrigger,Trigger6M)),NA())</f>
        <v>3.0620109641702368E-2</v>
      </c>
      <c r="O838" s="52">
        <f>IFERROR(_xll.qlIndexFixing(ONIndex6M,I838,TRUE,_xll.ohTrigger(RecalcTrigger,Trigger6M)),NA())</f>
        <v>3.0278084573565067E-2</v>
      </c>
      <c r="P838" s="52">
        <f>IFERROR(_xll.qlIndexFixing(Index1Y,$H838,TRUE,_xll.ohTrigger(RecalcTrigger,Trigger1Y)),NA())</f>
        <v>3.2236693791861455E-2</v>
      </c>
      <c r="Q838" s="52">
        <f>IFERROR(_xll.qlIndexFixing(ONIndex1Y,I838,TRUE,_xll.ohTrigger(RecalcTrigger,Trigger1Y)),NA())</f>
        <v>3.1486823354764937E-2</v>
      </c>
    </row>
    <row r="839" spans="2:17" x14ac:dyDescent="0.2">
      <c r="B839" s="46" t="s">
        <v>51</v>
      </c>
      <c r="D839" s="49">
        <f>_xll.qlCalendarAdvance(LocalCalendar,$D838,B839,"f",FALSE)</f>
        <v>45238</v>
      </c>
      <c r="E839" s="49">
        <f>_xll.qlInterestRateIndexValueDate(IndexON,D839)</f>
        <v>45238</v>
      </c>
      <c r="F839" s="52">
        <f>IFERROR(_xll.qlIndexFixing(IndexON,D839,TRUE,_xll.ohTrigger(RecalcTrigger,TriggerON)),NA())</f>
        <v>2.7212371279219383E-2</v>
      </c>
      <c r="H839" s="49">
        <f>_xll.qlCalendarAdvance(IborCalendar,$H838,B839,"f",FALSE)</f>
        <v>45238</v>
      </c>
      <c r="I839" s="49">
        <f>_xll.qlInterestRateIndexValueDate(Index1M,$H839)</f>
        <v>45243</v>
      </c>
      <c r="J839" s="52">
        <f>IFERROR(_xll.qlIndexFixing(Index1M,$H839,TRUE,_xll.ohTrigger(RecalcTrigger,Trigger1M)),NA())</f>
        <v>2.8551966579581034E-2</v>
      </c>
      <c r="K839" s="52">
        <f>IFERROR(_xll.qlIndexFixing(ONIndex1M,I839,TRUE,_xll.ohTrigger(RecalcTrigger,Trigger1M)),NA())</f>
        <v>2.8505220099219741E-2</v>
      </c>
      <c r="L839" s="52">
        <f>IFERROR(_xll.qlIndexFixing(Index3M,H839,TRUE,_xll.ohTrigger(RecalcTrigger,Trigger3M)),NA())</f>
        <v>2.9464435018020076E-2</v>
      </c>
      <c r="M839" s="52">
        <f>IFERROR(_xll.qlIndexFixing(ONIndex3M,I839,TRUE,_xll.ohTrigger(RecalcTrigger,Trigger3M)),NA())</f>
        <v>2.9307391758477408E-2</v>
      </c>
      <c r="N839" s="52">
        <f>IFERROR(_xll.qlIndexFixing(Index6M,$H839,TRUE,_xll.ohTrigger(RecalcTrigger,Trigger6M)),NA())</f>
        <v>3.0633963021229851E-2</v>
      </c>
      <c r="O839" s="52">
        <f>IFERROR(_xll.qlIndexFixing(ONIndex6M,I839,TRUE,_xll.ohTrigger(RecalcTrigger,Trigger6M)),NA())</f>
        <v>3.028495919651597E-2</v>
      </c>
      <c r="P839" s="52">
        <f>IFERROR(_xll.qlIndexFixing(Index1Y,$H839,TRUE,_xll.ohTrigger(RecalcTrigger,Trigger1Y)),NA())</f>
        <v>3.2250035089666444E-2</v>
      </c>
      <c r="Q839" s="52">
        <f>IFERROR(_xll.qlIndexFixing(ONIndex1Y,I839,TRUE,_xll.ohTrigger(RecalcTrigger,Trigger1Y)),NA())</f>
        <v>3.1491605130327116E-2</v>
      </c>
    </row>
    <row r="840" spans="2:17" x14ac:dyDescent="0.2">
      <c r="B840" s="46" t="s">
        <v>51</v>
      </c>
      <c r="D840" s="49">
        <f>_xll.qlCalendarAdvance(LocalCalendar,$D839,B840,"f",FALSE)</f>
        <v>45245</v>
      </c>
      <c r="E840" s="49">
        <f>_xll.qlInterestRateIndexValueDate(IndexON,D840)</f>
        <v>45245</v>
      </c>
      <c r="F840" s="52">
        <f>IFERROR(_xll.qlIndexFixing(IndexON,D840,TRUE,_xll.ohTrigger(RecalcTrigger,TriggerON)),NA())</f>
        <v>2.7240418859157955E-2</v>
      </c>
      <c r="H840" s="49">
        <f>_xll.qlCalendarAdvance(IborCalendar,$H839,B840,"f",FALSE)</f>
        <v>45245</v>
      </c>
      <c r="I840" s="49">
        <f>_xll.qlInterestRateIndexValueDate(Index1M,$H840)</f>
        <v>45247</v>
      </c>
      <c r="J840" s="52">
        <f>IFERROR(_xll.qlIndexFixing(Index1M,$H840,TRUE,_xll.ohTrigger(RecalcTrigger,Trigger1M)),NA())</f>
        <v>2.855747378537454E-2</v>
      </c>
      <c r="K840" s="52">
        <f>IFERROR(_xll.qlIndexFixing(ONIndex1M,I840,TRUE,_xll.ohTrigger(RecalcTrigger,Trigger1M)),NA())</f>
        <v>2.8512257884614201E-2</v>
      </c>
      <c r="L840" s="52">
        <f>IFERROR(_xll.qlIndexFixing(Index3M,H840,TRUE,_xll.ohTrigger(RecalcTrigger,Trigger3M)),NA())</f>
        <v>2.9474069200718864E-2</v>
      </c>
      <c r="M840" s="52">
        <f>IFERROR(_xll.qlIndexFixing(ONIndex3M,I840,TRUE,_xll.ohTrigger(RecalcTrigger,Trigger3M)),NA())</f>
        <v>2.9314814337135786E-2</v>
      </c>
      <c r="N840" s="52">
        <f>IFERROR(_xll.qlIndexFixing(Index6M,$H840,TRUE,_xll.ohTrigger(RecalcTrigger,Trigger6M)),NA())</f>
        <v>3.0639604680348185E-2</v>
      </c>
      <c r="O840" s="52">
        <f>IFERROR(_xll.qlIndexFixing(ONIndex6M,I840,TRUE,_xll.ohTrigger(RecalcTrigger,Trigger6M)),NA())</f>
        <v>3.0292866959973352E-2</v>
      </c>
      <c r="P840" s="52">
        <f>IFERROR(_xll.qlIndexFixing(Index1Y,$H840,TRUE,_xll.ohTrigger(RecalcTrigger,Trigger1Y)),NA())</f>
        <v>3.2258700680762954E-2</v>
      </c>
      <c r="Q840" s="52">
        <f>IFERROR(_xll.qlIndexFixing(ONIndex1Y,I840,TRUE,_xll.ohTrigger(RecalcTrigger,Trigger1Y)),NA())</f>
        <v>3.149868642033482E-2</v>
      </c>
    </row>
    <row r="841" spans="2:17" x14ac:dyDescent="0.2">
      <c r="B841" s="46" t="s">
        <v>51</v>
      </c>
      <c r="D841" s="49">
        <f>_xll.qlCalendarAdvance(LocalCalendar,$D840,B841,"f",FALSE)</f>
        <v>45252</v>
      </c>
      <c r="E841" s="49">
        <f>_xll.qlInterestRateIndexValueDate(IndexON,D841)</f>
        <v>45252</v>
      </c>
      <c r="F841" s="52">
        <f>IFERROR(_xll.qlIndexFixing(IndexON,D841,TRUE,_xll.ohTrigger(RecalcTrigger,TriggerON)),NA())</f>
        <v>2.7270321707995038E-2</v>
      </c>
      <c r="H841" s="49">
        <f>_xll.qlCalendarAdvance(IborCalendar,$H840,B841,"f",FALSE)</f>
        <v>45252</v>
      </c>
      <c r="I841" s="49">
        <f>_xll.qlInterestRateIndexValueDate(Index1M,$H841)</f>
        <v>45254</v>
      </c>
      <c r="J841" s="52">
        <f>IFERROR(_xll.qlIndexFixing(Index1M,$H841,TRUE,_xll.ohTrigger(RecalcTrigger,Trigger1M)),NA())</f>
        <v>2.8567566673515739E-2</v>
      </c>
      <c r="K841" s="52">
        <f>IFERROR(_xll.qlIndexFixing(ONIndex1M,I841,TRUE,_xll.ohTrigger(RecalcTrigger,Trigger1M)),NA())</f>
        <v>2.8518990564068147E-2</v>
      </c>
      <c r="L841" s="52">
        <f>IFERROR(_xll.qlIndexFixing(Index3M,H841,TRUE,_xll.ohTrigger(RecalcTrigger,Trigger3M)),NA())</f>
        <v>2.9479992076175261E-2</v>
      </c>
      <c r="M841" s="52">
        <f>IFERROR(_xll.qlIndexFixing(ONIndex3M,I841,TRUE,_xll.ohTrigger(RecalcTrigger,Trigger3M)),NA())</f>
        <v>2.9321932189390054E-2</v>
      </c>
      <c r="N841" s="52">
        <f>IFERROR(_xll.qlIndexFixing(Index6M,$H841,TRUE,_xll.ohTrigger(RecalcTrigger,Trigger6M)),NA())</f>
        <v>3.0649615508383292E-2</v>
      </c>
      <c r="O841" s="52">
        <f>IFERROR(_xll.qlIndexFixing(ONIndex6M,I841,TRUE,_xll.ohTrigger(RecalcTrigger,Trigger6M)),NA())</f>
        <v>3.0300517440435826E-2</v>
      </c>
      <c r="P841" s="52">
        <f>IFERROR(_xll.qlIndexFixing(Index1Y,$H841,TRUE,_xll.ohTrigger(RecalcTrigger,Trigger1Y)),NA())</f>
        <v>3.2269898883144681E-2</v>
      </c>
      <c r="Q841" s="52">
        <f>IFERROR(_xll.qlIndexFixing(ONIndex1Y,I841,TRUE,_xll.ohTrigger(RecalcTrigger,Trigger1Y)),NA())</f>
        <v>3.1504906436277125E-2</v>
      </c>
    </row>
    <row r="842" spans="2:17" x14ac:dyDescent="0.2">
      <c r="B842" s="46" t="s">
        <v>51</v>
      </c>
      <c r="D842" s="49">
        <f>_xll.qlCalendarAdvance(LocalCalendar,$D841,B842,"f",FALSE)</f>
        <v>45259</v>
      </c>
      <c r="E842" s="49">
        <f>_xll.qlInterestRateIndexValueDate(IndexON,D842)</f>
        <v>45259</v>
      </c>
      <c r="F842" s="52">
        <f>IFERROR(_xll.qlIndexFixing(IndexON,D842,TRUE,_xll.ohTrigger(RecalcTrigger,TriggerON)),NA())</f>
        <v>2.7293328766013758E-2</v>
      </c>
      <c r="H842" s="49">
        <f>_xll.qlCalendarAdvance(IborCalendar,$H841,B842,"f",FALSE)</f>
        <v>45259</v>
      </c>
      <c r="I842" s="49">
        <f>_xll.qlInterestRateIndexValueDate(Index1M,$H842)</f>
        <v>45261</v>
      </c>
      <c r="J842" s="52">
        <f>IFERROR(_xll.qlIndexFixing(Index1M,$H842,TRUE,_xll.ohTrigger(RecalcTrigger,Trigger1M)),NA())</f>
        <v>2.8572833458278823E-2</v>
      </c>
      <c r="K842" s="52">
        <f>IFERROR(_xll.qlIndexFixing(ONIndex1M,I842,TRUE,_xll.ohTrigger(RecalcTrigger,Trigger1M)),NA())</f>
        <v>2.8525770163856379E-2</v>
      </c>
      <c r="L842" s="52">
        <f>IFERROR(_xll.qlIndexFixing(Index3M,H842,TRUE,_xll.ohTrigger(RecalcTrigger,Trigger3M)),NA())</f>
        <v>2.9482435675318282E-2</v>
      </c>
      <c r="M842" s="52">
        <f>IFERROR(_xll.qlIndexFixing(ONIndex3M,I842,TRUE,_xll.ohTrigger(RecalcTrigger,Trigger3M)),NA())</f>
        <v>2.9329128602402221E-2</v>
      </c>
      <c r="N842" s="52">
        <f>IFERROR(_xll.qlIndexFixing(Index6M,$H842,TRUE,_xll.ohTrigger(RecalcTrigger,Trigger6M)),NA())</f>
        <v>3.0666069425838185E-2</v>
      </c>
      <c r="O842" s="52">
        <f>IFERROR(_xll.qlIndexFixing(ONIndex6M,I842,TRUE,_xll.ohTrigger(RecalcTrigger,Trigger6M)),NA())</f>
        <v>3.0308340779106047E-2</v>
      </c>
      <c r="P842" s="52">
        <f>IFERROR(_xll.qlIndexFixing(Index1Y,$H842,TRUE,_xll.ohTrigger(RecalcTrigger,Trigger1Y)),NA())</f>
        <v>3.2281217286920315E-2</v>
      </c>
      <c r="Q842" s="52">
        <f>IFERROR(_xll.qlIndexFixing(ONIndex1Y,I842,TRUE,_xll.ohTrigger(RecalcTrigger,Trigger1Y)),NA())</f>
        <v>3.1511318774324337E-2</v>
      </c>
    </row>
    <row r="843" spans="2:17" x14ac:dyDescent="0.2">
      <c r="B843" s="46" t="s">
        <v>51</v>
      </c>
      <c r="D843" s="49">
        <f>_xll.qlCalendarAdvance(LocalCalendar,$D842,B843,"f",FALSE)</f>
        <v>45266</v>
      </c>
      <c r="E843" s="49">
        <f>_xll.qlInterestRateIndexValueDate(IndexON,D843)</f>
        <v>45266</v>
      </c>
      <c r="F843" s="52">
        <f>IFERROR(_xll.qlIndexFixing(IndexON,D843,TRUE,_xll.ohTrigger(RecalcTrigger,TriggerON)),NA())</f>
        <v>2.7318191092371436E-2</v>
      </c>
      <c r="H843" s="49">
        <f>_xll.qlCalendarAdvance(IborCalendar,$H842,B843,"f",FALSE)</f>
        <v>45266</v>
      </c>
      <c r="I843" s="49">
        <f>_xll.qlInterestRateIndexValueDate(Index1M,$H843)</f>
        <v>45268</v>
      </c>
      <c r="J843" s="52">
        <f>IFERROR(_xll.qlIndexFixing(Index1M,$H843,TRUE,_xll.ohTrigger(RecalcTrigger,Trigger1M)),NA())</f>
        <v>2.8578139918414239E-2</v>
      </c>
      <c r="K843" s="52">
        <f>IFERROR(_xll.qlIndexFixing(ONIndex1M,I843,TRUE,_xll.ohTrigger(RecalcTrigger,Trigger1M)),NA())</f>
        <v>2.8532596683978895E-2</v>
      </c>
      <c r="L843" s="52">
        <f>IFERROR(_xll.qlIndexFixing(Index3M,H843,TRUE,_xll.ohTrigger(RecalcTrigger,Trigger3M)),NA())</f>
        <v>2.9490260449107193E-2</v>
      </c>
      <c r="M843" s="52">
        <f>IFERROR(_xll.qlIndexFixing(ONIndex3M,I843,TRUE,_xll.ohTrigger(RecalcTrigger,Trigger3M)),NA())</f>
        <v>2.9336403576252224E-2</v>
      </c>
      <c r="N843" s="52">
        <f>IFERROR(_xll.qlIndexFixing(Index6M,$H843,TRUE,_xll.ohTrigger(RecalcTrigger,Trigger6M)),NA())</f>
        <v>3.0676471597505785E-2</v>
      </c>
      <c r="O843" s="52">
        <f>IFERROR(_xll.qlIndexFixing(ONIndex6M,I843,TRUE,_xll.ohTrigger(RecalcTrigger,Trigger6M)),NA())</f>
        <v>3.0316336976063951E-2</v>
      </c>
      <c r="P843" s="52">
        <f>IFERROR(_xll.qlIndexFixing(Index1Y,$H843,TRUE,_xll.ohTrigger(RecalcTrigger,Trigger1Y)),NA())</f>
        <v>3.229264866382326E-2</v>
      </c>
      <c r="Q843" s="52">
        <f>IFERROR(_xll.qlIndexFixing(ONIndex1Y,I843,TRUE,_xll.ohTrigger(RecalcTrigger,Trigger1Y)),NA())</f>
        <v>3.1517923434583039E-2</v>
      </c>
    </row>
    <row r="844" spans="2:17" x14ac:dyDescent="0.2">
      <c r="B844" s="46" t="s">
        <v>51</v>
      </c>
      <c r="D844" s="49">
        <f>_xll.qlCalendarAdvance(LocalCalendar,$D843,B844,"f",FALSE)</f>
        <v>45273</v>
      </c>
      <c r="E844" s="49">
        <f>_xll.qlInterestRateIndexValueDate(IndexON,D844)</f>
        <v>45273</v>
      </c>
      <c r="F844" s="52">
        <f>IFERROR(_xll.qlIndexFixing(IndexON,D844,TRUE,_xll.ohTrigger(RecalcTrigger,TriggerON)),NA())</f>
        <v>2.734199166708251E-2</v>
      </c>
      <c r="H844" s="49">
        <f>_xll.qlCalendarAdvance(IborCalendar,$H843,B844,"f",FALSE)</f>
        <v>45273</v>
      </c>
      <c r="I844" s="49">
        <f>_xll.qlInterestRateIndexValueDate(Index1M,$H844)</f>
        <v>45275</v>
      </c>
      <c r="J844" s="52">
        <f>IFERROR(_xll.qlIndexFixing(Index1M,$H844,TRUE,_xll.ohTrigger(RecalcTrigger,Trigger1M)),NA())</f>
        <v>2.8586759787740945E-2</v>
      </c>
      <c r="K844" s="52">
        <f>IFERROR(_xll.qlIndexFixing(ONIndex1M,I844,TRUE,_xll.ohTrigger(RecalcTrigger,Trigger1M)),NA())</f>
        <v>2.853947012440905E-2</v>
      </c>
      <c r="L844" s="52">
        <f>IFERROR(_xll.qlIndexFixing(Index3M,H844,TRUE,_xll.ohTrigger(RecalcTrigger,Trigger3M)),NA())</f>
        <v>2.9498164365074627E-2</v>
      </c>
      <c r="M844" s="52">
        <f>IFERROR(_xll.qlIndexFixing(ONIndex3M,I844,TRUE,_xll.ohTrigger(RecalcTrigger,Trigger3M)),NA())</f>
        <v>2.9343757110913415E-2</v>
      </c>
      <c r="N844" s="52">
        <f>IFERROR(_xll.qlIndexFixing(Index6M,$H844,TRUE,_xll.ohTrigger(RecalcTrigger,Trigger6M)),NA())</f>
        <v>3.0687049363222096E-2</v>
      </c>
      <c r="O844" s="52">
        <f>IFERROR(_xll.qlIndexFixing(ONIndex6M,I844,TRUE,_xll.ohTrigger(RecalcTrigger,Trigger6M)),NA())</f>
        <v>3.0324506031256249E-2</v>
      </c>
      <c r="P844" s="52">
        <f>IFERROR(_xll.qlIndexFixing(Index1Y,$H844,TRUE,_xll.ohTrigger(RecalcTrigger,Trigger1Y)),NA())</f>
        <v>3.230418578530115E-2</v>
      </c>
      <c r="Q844" s="52">
        <f>IFERROR(_xll.qlIndexFixing(ONIndex1Y,I844,TRUE,_xll.ohTrigger(RecalcTrigger,Trigger1Y)),NA())</f>
        <v>3.1524720417026586E-2</v>
      </c>
    </row>
    <row r="845" spans="2:17" x14ac:dyDescent="0.2">
      <c r="B845" s="46" t="s">
        <v>51</v>
      </c>
      <c r="D845" s="49">
        <f>_xll.qlCalendarAdvance(LocalCalendar,$D844,B845,"f",FALSE)</f>
        <v>45280</v>
      </c>
      <c r="E845" s="49">
        <f>_xll.qlInterestRateIndexValueDate(IndexON,D845)</f>
        <v>45280</v>
      </c>
      <c r="F845" s="52">
        <f>IFERROR(_xll.qlIndexFixing(IndexON,D845,TRUE,_xll.ohTrigger(RecalcTrigger,TriggerON)),NA())</f>
        <v>2.7364730489907174E-2</v>
      </c>
      <c r="H845" s="49">
        <f>_xll.qlCalendarAdvance(IborCalendar,$H844,B845,"f",FALSE)</f>
        <v>45280</v>
      </c>
      <c r="I845" s="49">
        <f>_xll.qlInterestRateIndexValueDate(Index1M,$H845)</f>
        <v>45282</v>
      </c>
      <c r="J845" s="52">
        <f>IFERROR(_xll.qlIndexFixing(Index1M,$H845,TRUE,_xll.ohTrigger(RecalcTrigger,Trigger1M)),NA())</f>
        <v>2.8592152482256401E-2</v>
      </c>
      <c r="K845" s="52">
        <f>IFERROR(_xll.qlIndexFixing(ONIndex1M,I845,TRUE,_xll.ohTrigger(RecalcTrigger,Trigger1M)),NA())</f>
        <v>2.8549647275589507E-2</v>
      </c>
      <c r="L845" s="52">
        <f>IFERROR(_xll.qlIndexFixing(Index3M,H845,TRUE,_xll.ohTrigger(RecalcTrigger,Trigger3M)),NA())</f>
        <v>2.9506147423690544E-2</v>
      </c>
      <c r="M845" s="52">
        <f>IFERROR(_xll.qlIndexFixing(ONIndex3M,I845,TRUE,_xll.ohTrigger(RecalcTrigger,Trigger3M)),NA())</f>
        <v>2.935465155981376E-2</v>
      </c>
      <c r="N845" s="52">
        <f>IFERROR(_xll.qlIndexFixing(Index6M,$H845,TRUE,_xll.ohTrigger(RecalcTrigger,Trigger6M)),NA())</f>
        <v>3.069780272580518E-2</v>
      </c>
      <c r="O845" s="52">
        <f>IFERROR(_xll.qlIndexFixing(ONIndex6M,I845,TRUE,_xll.ohTrigger(RecalcTrigger,Trigger6M)),NA())</f>
        <v>3.0336612023635467E-2</v>
      </c>
      <c r="P845" s="52">
        <f>IFERROR(_xll.qlIndexFixing(Index1Y,$H845,TRUE,_xll.ohTrigger(RecalcTrigger,Trigger1Y)),NA())</f>
        <v>3.2315821422505629E-2</v>
      </c>
      <c r="Q845" s="52">
        <f>IFERROR(_xll.qlIndexFixing(ONIndex1Y,I845,TRUE,_xll.ohTrigger(RecalcTrigger,Trigger1Y)),NA())</f>
        <v>3.1535488409689449E-2</v>
      </c>
    </row>
    <row r="846" spans="2:17" x14ac:dyDescent="0.2">
      <c r="B846" s="46" t="s">
        <v>51</v>
      </c>
      <c r="D846" s="49">
        <f>_xll.qlCalendarAdvance(LocalCalendar,$D845,B846,"f",FALSE)</f>
        <v>45287</v>
      </c>
      <c r="E846" s="49">
        <f>_xll.qlInterestRateIndexValueDate(IndexON,D846)</f>
        <v>45287</v>
      </c>
      <c r="F846" s="52">
        <f>IFERROR(_xll.qlIndexFixing(IndexON,D846,TRUE,_xll.ohTrigger(RecalcTrigger,TriggerON)),NA())</f>
        <v>2.7386407560685555E-2</v>
      </c>
      <c r="H846" s="49">
        <f>_xll.qlCalendarAdvance(IborCalendar,$H845,B846,"f",FALSE)</f>
        <v>45287</v>
      </c>
      <c r="I846" s="49">
        <f>_xll.qlInterestRateIndexValueDate(Index1M,$H846)</f>
        <v>45289</v>
      </c>
      <c r="J846" s="52">
        <f>IFERROR(_xll.qlIndexFixing(Index1M,$H846,TRUE,_xll.ohTrigger(RecalcTrigger,Trigger1M)),NA())</f>
        <v>2.8602519647146323E-2</v>
      </c>
      <c r="K846" s="52">
        <f>IFERROR(_xll.qlIndexFixing(ONIndex1M,I846,TRUE,_xll.ohTrigger(RecalcTrigger,Trigger1M)),NA())</f>
        <v>2.8554989836870881E-2</v>
      </c>
      <c r="L846" s="52">
        <f>IFERROR(_xll.qlIndexFixing(Index3M,H846,TRUE,_xll.ohTrigger(RecalcTrigger,Trigger3M)),NA())</f>
        <v>2.9512412184056203E-2</v>
      </c>
      <c r="M846" s="52">
        <f>IFERROR(_xll.qlIndexFixing(ONIndex3M,I846,TRUE,_xll.ohTrigger(RecalcTrigger,Trigger3M)),NA())</f>
        <v>2.9360436920460309E-2</v>
      </c>
      <c r="N846" s="52">
        <f>IFERROR(_xll.qlIndexFixing(Index6M,$H846,TRUE,_xll.ohTrigger(RecalcTrigger,Trigger6M)),NA())</f>
        <v>3.0702302842019896E-2</v>
      </c>
      <c r="O846" s="52">
        <f>IFERROR(_xll.qlIndexFixing(ONIndex6M,I846,TRUE,_xll.ohTrigger(RecalcTrigger,Trigger6M)),NA())</f>
        <v>3.0343257146863145E-2</v>
      </c>
      <c r="P846" s="52">
        <f>IFERROR(_xll.qlIndexFixing(Index1Y,$H846,TRUE,_xll.ohTrigger(RecalcTrigger,Trigger1Y)),NA())</f>
        <v>3.2329896923544252E-2</v>
      </c>
      <c r="Q846" s="52">
        <f>IFERROR(_xll.qlIndexFixing(ONIndex1Y,I846,TRUE,_xll.ohTrigger(RecalcTrigger,Trigger1Y)),NA())</f>
        <v>3.1540794321167631E-2</v>
      </c>
    </row>
    <row r="847" spans="2:17" x14ac:dyDescent="0.2">
      <c r="B847" s="46" t="s">
        <v>51</v>
      </c>
      <c r="D847" s="49">
        <f>_xll.qlCalendarAdvance(LocalCalendar,$D846,B847,"f",FALSE)</f>
        <v>45294</v>
      </c>
      <c r="E847" s="49">
        <f>_xll.qlInterestRateIndexValueDate(IndexON,D847)</f>
        <v>45294</v>
      </c>
      <c r="F847" s="52">
        <f>IFERROR(_xll.qlIndexFixing(IndexON,D847,TRUE,_xll.ohTrigger(RecalcTrigger,TriggerON)),NA())</f>
        <v>2.7407022879257781E-2</v>
      </c>
      <c r="H847" s="49">
        <f>_xll.qlCalendarAdvance(IborCalendar,$H846,B847,"f",FALSE)</f>
        <v>45294</v>
      </c>
      <c r="I847" s="49">
        <f>_xll.qlInterestRateIndexValueDate(Index1M,$H847)</f>
        <v>45296</v>
      </c>
      <c r="J847" s="52">
        <f>IFERROR(_xll.qlIndexFixing(Index1M,$H847,TRUE,_xll.ohTrigger(RecalcTrigger,Trigger1M)),NA())</f>
        <v>2.8606353160340166E-2</v>
      </c>
      <c r="K847" s="52">
        <f>IFERROR(_xll.qlIndexFixing(ONIndex1M,I847,TRUE,_xll.ohTrigger(RecalcTrigger,Trigger1M)),NA())</f>
        <v>2.8560371967865095E-2</v>
      </c>
      <c r="L847" s="52">
        <f>IFERROR(_xll.qlIndexFixing(Index3M,H847,TRUE,_xll.ohTrigger(RecalcTrigger,Trigger3M)),NA())</f>
        <v>2.9522350970779248E-2</v>
      </c>
      <c r="M847" s="52">
        <f>IFERROR(_xll.qlIndexFixing(ONIndex3M,I847,TRUE,_xll.ohTrigger(RecalcTrigger,Trigger3M)),NA())</f>
        <v>2.9366289079977292E-2</v>
      </c>
      <c r="N847" s="52">
        <f>IFERROR(_xll.qlIndexFixing(Index6M,$H847,TRUE,_xll.ohTrigger(RecalcTrigger,Trigger6M)),NA())</f>
        <v>3.0713366966775617E-2</v>
      </c>
      <c r="O847" s="52">
        <f>IFERROR(_xll.qlIndexFixing(ONIndex6M,I847,TRUE,_xll.ohTrigger(RecalcTrigger,Trigger6M)),NA())</f>
        <v>3.0350050346958923E-2</v>
      </c>
      <c r="P847" s="52">
        <f>IFERROR(_xll.qlIndexFixing(Index1Y,$H847,TRUE,_xll.ohTrigger(RecalcTrigger,Trigger1Y)),NA())</f>
        <v>3.2339359327186457E-2</v>
      </c>
      <c r="Q847" s="52">
        <f>IFERROR(_xll.qlIndexFixing(ONIndex1Y,I847,TRUE,_xll.ohTrigger(RecalcTrigger,Trigger1Y)),NA())</f>
        <v>3.1546265297945908E-2</v>
      </c>
    </row>
    <row r="848" spans="2:17" x14ac:dyDescent="0.2">
      <c r="B848" s="46" t="s">
        <v>51</v>
      </c>
      <c r="D848" s="49">
        <f>_xll.qlCalendarAdvance(LocalCalendar,$D847,B848,"f",FALSE)</f>
        <v>45301</v>
      </c>
      <c r="E848" s="49">
        <f>_xll.qlInterestRateIndexValueDate(IndexON,D848)</f>
        <v>45301</v>
      </c>
      <c r="F848" s="52">
        <f>IFERROR(_xll.qlIndexFixing(IndexON,D848,TRUE,_xll.ohTrigger(RecalcTrigger,TriggerON)),NA())</f>
        <v>2.7426576445304107E-2</v>
      </c>
      <c r="H848" s="49">
        <f>_xll.qlCalendarAdvance(IborCalendar,$H847,B848,"f",FALSE)</f>
        <v>45301</v>
      </c>
      <c r="I848" s="49">
        <f>_xll.qlInterestRateIndexValueDate(Index1M,$H848)</f>
        <v>45303</v>
      </c>
      <c r="J848" s="52">
        <f>IFERROR(_xll.qlIndexFixing(Index1M,$H848,TRUE,_xll.ohTrigger(RecalcTrigger,Trigger1M)),NA())</f>
        <v>2.8613524042437315E-2</v>
      </c>
      <c r="K848" s="52">
        <f>IFERROR(_xll.qlIndexFixing(ONIndex1M,I848,TRUE,_xll.ohTrigger(RecalcTrigger,Trigger1M)),NA())</f>
        <v>2.8569072980302312E-2</v>
      </c>
      <c r="L848" s="52">
        <f>IFERROR(_xll.qlIndexFixing(Index3M,H848,TRUE,_xll.ohTrigger(RecalcTrigger,Trigger3M)),NA())</f>
        <v>2.953057146021654E-2</v>
      </c>
      <c r="M848" s="52">
        <f>IFERROR(_xll.qlIndexFixing(ONIndex3M,I848,TRUE,_xll.ohTrigger(RecalcTrigger,Trigger3M)),NA())</f>
        <v>2.937570638417375E-2</v>
      </c>
      <c r="N848" s="52">
        <f>IFERROR(_xll.qlIndexFixing(Index6M,$H848,TRUE,_xll.ohTrigger(RecalcTrigger,Trigger6M)),NA())</f>
        <v>3.0724606650866314E-2</v>
      </c>
      <c r="O848" s="52">
        <f>IFERROR(_xll.qlIndexFixing(ONIndex6M,I848,TRUE,_xll.ohTrigger(RecalcTrigger,Trigger6M)),NA())</f>
        <v>3.0360831441322844E-2</v>
      </c>
      <c r="P848" s="52">
        <f>IFERROR(_xll.qlIndexFixing(Index1Y,$H848,TRUE,_xll.ohTrigger(RecalcTrigger,Trigger1Y)),NA())</f>
        <v>3.2351247135430736E-2</v>
      </c>
      <c r="Q848" s="52">
        <f>IFERROR(_xll.qlIndexFixing(ONIndex1Y,I848,TRUE,_xll.ohTrigger(RecalcTrigger,Trigger1Y)),NA())</f>
        <v>3.1555763328181552E-2</v>
      </c>
    </row>
    <row r="849" spans="2:17" x14ac:dyDescent="0.2">
      <c r="B849" s="46" t="s">
        <v>51</v>
      </c>
      <c r="D849" s="49">
        <f>_xll.qlCalendarAdvance(LocalCalendar,$D848,B849,"f",FALSE)</f>
        <v>45308</v>
      </c>
      <c r="E849" s="49">
        <f>_xll.qlInterestRateIndexValueDate(IndexON,D849)</f>
        <v>45308</v>
      </c>
      <c r="F849" s="52">
        <f>IFERROR(_xll.qlIndexFixing(IndexON,D849,TRUE,_xll.ohTrigger(RecalcTrigger,TriggerON)),NA())</f>
        <v>2.7445068258824534E-2</v>
      </c>
      <c r="H849" s="49">
        <f>_xll.qlCalendarAdvance(IborCalendar,$H848,B849,"f",FALSE)</f>
        <v>45308</v>
      </c>
      <c r="I849" s="49">
        <f>_xll.qlInterestRateIndexValueDate(Index1M,$H849)</f>
        <v>45310</v>
      </c>
      <c r="J849" s="52">
        <f>IFERROR(_xll.qlIndexFixing(Index1M,$H849,TRUE,_xll.ohTrigger(RecalcTrigger,Trigger1M)),NA())</f>
        <v>2.8622398679024053E-2</v>
      </c>
      <c r="K849" s="52">
        <f>IFERROR(_xll.qlIndexFixing(ONIndex1M,I849,TRUE,_xll.ohTrigger(RecalcTrigger,Trigger1M)),NA())</f>
        <v>2.8574541132000419E-2</v>
      </c>
      <c r="L849" s="52">
        <f>IFERROR(_xll.qlIndexFixing(Index3M,H849,TRUE,_xll.ohTrigger(RecalcTrigger,Trigger3M)),NA())</f>
        <v>2.9538871094233074E-2</v>
      </c>
      <c r="M849" s="52">
        <f>IFERROR(_xll.qlIndexFixing(ONIndex3M,I849,TRUE,_xll.ohTrigger(RecalcTrigger,Trigger3M)),NA())</f>
        <v>2.938170319708E-2</v>
      </c>
      <c r="N849" s="52">
        <f>IFERROR(_xll.qlIndexFixing(Index6M,$H849,TRUE,_xll.ohTrigger(RecalcTrigger,Trigger6M)),NA())</f>
        <v>3.0736021897239528E-2</v>
      </c>
      <c r="O849" s="52">
        <f>IFERROR(_xll.qlIndexFixing(ONIndex6M,I849,TRUE,_xll.ohTrigger(RecalcTrigger,Trigger6M)),NA())</f>
        <v>3.0367944182865259E-2</v>
      </c>
      <c r="P849" s="52">
        <f>IFERROR(_xll.qlIndexFixing(Index1Y,$H849,TRUE,_xll.ohTrigger(RecalcTrigger,Trigger1Y)),NA())</f>
        <v>3.2365553888865063E-2</v>
      </c>
      <c r="Q849" s="52">
        <f>IFERROR(_xll.qlIndexFixing(ONIndex1Y,I849,TRUE,_xll.ohTrigger(RecalcTrigger,Trigger1Y)),NA())</f>
        <v>3.1561590163535769E-2</v>
      </c>
    </row>
    <row r="850" spans="2:17" x14ac:dyDescent="0.2">
      <c r="B850" s="46" t="s">
        <v>51</v>
      </c>
      <c r="D850" s="49">
        <f>_xll.qlCalendarAdvance(LocalCalendar,$D849,B850,"f",FALSE)</f>
        <v>45315</v>
      </c>
      <c r="E850" s="49">
        <f>_xll.qlInterestRateIndexValueDate(IndexON,D850)</f>
        <v>45315</v>
      </c>
      <c r="F850" s="52">
        <f>IFERROR(_xll.qlIndexFixing(IndexON,D850,TRUE,_xll.ohTrigger(RecalcTrigger,TriggerON)),NA())</f>
        <v>2.7462498319579254E-2</v>
      </c>
      <c r="H850" s="49">
        <f>_xll.qlCalendarAdvance(IborCalendar,$H849,B850,"f",FALSE)</f>
        <v>45315</v>
      </c>
      <c r="I850" s="49">
        <f>_xll.qlInterestRateIndexValueDate(Index1M,$H850)</f>
        <v>45317</v>
      </c>
      <c r="J850" s="52">
        <f>IFERROR(_xll.qlIndexFixing(Index1M,$H850,TRUE,_xll.ohTrigger(RecalcTrigger,Trigger1M)),NA())</f>
        <v>2.8628006893177932E-2</v>
      </c>
      <c r="K850" s="52">
        <f>IFERROR(_xll.qlIndexFixing(ONIndex1M,I850,TRUE,_xll.ohTrigger(RecalcTrigger,Trigger1M)),NA())</f>
        <v>2.8581696094649445E-2</v>
      </c>
      <c r="L850" s="52">
        <f>IFERROR(_xll.qlIndexFixing(Index3M,H850,TRUE,_xll.ohTrigger(RecalcTrigger,Trigger3M)),NA())</f>
        <v>2.9547249873324279E-2</v>
      </c>
      <c r="M850" s="52">
        <f>IFERROR(_xll.qlIndexFixing(ONIndex3M,I850,TRUE,_xll.ohTrigger(RecalcTrigger,Trigger3M)),NA())</f>
        <v>2.938952809695472E-2</v>
      </c>
      <c r="N850" s="52">
        <f>IFERROR(_xll.qlIndexFixing(Index6M,$H850,TRUE,_xll.ohTrigger(RecalcTrigger,Trigger6M)),NA())</f>
        <v>3.074761270888671E-2</v>
      </c>
      <c r="O850" s="52">
        <f>IFERROR(_xll.qlIndexFixing(ONIndex6M,I850,TRUE,_xll.ohTrigger(RecalcTrigger,Trigger6M)),NA())</f>
        <v>3.0377150388556373E-2</v>
      </c>
      <c r="P850" s="52">
        <f>IFERROR(_xll.qlIndexFixing(Index1Y,$H850,TRUE,_xll.ohTrigger(RecalcTrigger,Trigger1Y)),NA())</f>
        <v>3.237522431324779E-2</v>
      </c>
      <c r="Q850" s="52">
        <f>IFERROR(_xll.qlIndexFixing(ONIndex1Y,I850,TRUE,_xll.ohTrigger(RecalcTrigger,Trigger1Y)),NA())</f>
        <v>3.1569541079941033E-2</v>
      </c>
    </row>
    <row r="851" spans="2:17" x14ac:dyDescent="0.2">
      <c r="B851" s="46" t="s">
        <v>51</v>
      </c>
      <c r="D851" s="49">
        <f>_xll.qlCalendarAdvance(LocalCalendar,$D850,B851,"f",FALSE)</f>
        <v>45322</v>
      </c>
      <c r="E851" s="49">
        <f>_xll.qlInterestRateIndexValueDate(IndexON,D851)</f>
        <v>45322</v>
      </c>
      <c r="F851" s="52">
        <f>IFERROR(_xll.qlIndexFixing(IndexON,D851,TRUE,_xll.ohTrigger(RecalcTrigger,TriggerON)),NA())</f>
        <v>2.7478866627328458E-2</v>
      </c>
      <c r="H851" s="49">
        <f>_xll.qlCalendarAdvance(IborCalendar,$H850,B851,"f",FALSE)</f>
        <v>45322</v>
      </c>
      <c r="I851" s="49">
        <f>_xll.qlInterestRateIndexValueDate(Index1M,$H851)</f>
        <v>45324</v>
      </c>
      <c r="J851" s="52">
        <f>IFERROR(_xll.qlIndexFixing(Index1M,$H851,TRUE,_xll.ohTrigger(RecalcTrigger,Trigger1M)),NA())</f>
        <v>2.8635318861996745E-2</v>
      </c>
      <c r="K851" s="52">
        <f>IFERROR(_xll.qlIndexFixing(ONIndex1M,I851,TRUE,_xll.ohTrigger(RecalcTrigger,Trigger1M)),NA())</f>
        <v>2.8588897977686045E-2</v>
      </c>
      <c r="L851" s="52">
        <f>IFERROR(_xll.qlIndexFixing(Index3M,H851,TRUE,_xll.ohTrigger(RecalcTrigger,Trigger3M)),NA())</f>
        <v>2.9553878701070069E-2</v>
      </c>
      <c r="M851" s="52">
        <f>IFERROR(_xll.qlIndexFixing(ONIndex3M,I851,TRUE,_xll.ohTrigger(RecalcTrigger,Trigger3M)),NA())</f>
        <v>2.9397431557827147E-2</v>
      </c>
      <c r="N851" s="52">
        <f>IFERROR(_xll.qlIndexFixing(Index6M,$H851,TRUE,_xll.ohTrigger(RecalcTrigger,Trigger6M)),NA())</f>
        <v>3.0759379088847183E-2</v>
      </c>
      <c r="O851" s="52">
        <f>IFERROR(_xll.qlIndexFixing(ONIndex6M,I851,TRUE,_xll.ohTrigger(RecalcTrigger,Trigger6M)),NA())</f>
        <v>3.0386529452801625E-2</v>
      </c>
      <c r="P851" s="52">
        <f>IFERROR(_xll.qlIndexFixing(Index1Y,$H851,TRUE,_xll.ohTrigger(RecalcTrigger,Trigger1Y)),NA())</f>
        <v>3.2387299221649561E-2</v>
      </c>
      <c r="Q851" s="52">
        <f>IFERROR(_xll.qlIndexFixing(ONIndex1Y,I851,TRUE,_xll.ohTrigger(RecalcTrigger,Trigger1Y)),NA())</f>
        <v>3.157768431882424E-2</v>
      </c>
    </row>
    <row r="852" spans="2:17" x14ac:dyDescent="0.2">
      <c r="B852" s="46" t="s">
        <v>51</v>
      </c>
      <c r="D852" s="49">
        <f>_xll.qlCalendarAdvance(LocalCalendar,$D851,B852,"f",FALSE)</f>
        <v>45329</v>
      </c>
      <c r="E852" s="49">
        <f>_xll.qlInterestRateIndexValueDate(IndexON,D852)</f>
        <v>45329</v>
      </c>
      <c r="F852" s="52">
        <f>IFERROR(_xll.qlIndexFixing(IndexON,D852,TRUE,_xll.ohTrigger(RecalcTrigger,TriggerON)),NA())</f>
        <v>2.7494173182072146E-2</v>
      </c>
      <c r="H852" s="49">
        <f>_xll.qlCalendarAdvance(IborCalendar,$H851,B852,"f",FALSE)</f>
        <v>45329</v>
      </c>
      <c r="I852" s="49">
        <f>_xll.qlInterestRateIndexValueDate(Index1M,$H852)</f>
        <v>45331</v>
      </c>
      <c r="J852" s="52">
        <f>IFERROR(_xll.qlIndexFixing(Index1M,$H852,TRUE,_xll.ohTrigger(RecalcTrigger,Trigger1M)),NA())</f>
        <v>2.864267785989812E-2</v>
      </c>
      <c r="K852" s="52">
        <f>IFERROR(_xll.qlIndexFixing(ONIndex1M,I852,TRUE,_xll.ohTrigger(RecalcTrigger,Trigger1M)),NA())</f>
        <v>2.8596146781136866E-2</v>
      </c>
      <c r="L852" s="52">
        <f>IFERROR(_xll.qlIndexFixing(Index3M,H852,TRUE,_xll.ohTrigger(RecalcTrigger,Trigger3M)),NA())</f>
        <v>2.9562409420600844E-2</v>
      </c>
      <c r="M852" s="52">
        <f>IFERROR(_xll.qlIndexFixing(ONIndex3M,I852,TRUE,_xll.ohTrigger(RecalcTrigger,Trigger3M)),NA())</f>
        <v>2.94054135795907E-2</v>
      </c>
      <c r="N852" s="52">
        <f>IFERROR(_xll.qlIndexFixing(Index6M,$H852,TRUE,_xll.ohTrigger(RecalcTrigger,Trigger6M)),NA())</f>
        <v>3.0771321040204639E-2</v>
      </c>
      <c r="O852" s="52">
        <f>IFERROR(_xll.qlIndexFixing(ONIndex6M,I852,TRUE,_xll.ohTrigger(RecalcTrigger,Trigger6M)),NA())</f>
        <v>3.0396081375627659E-2</v>
      </c>
      <c r="P852" s="52">
        <f>IFERROR(_xll.qlIndexFixing(Index1Y,$H852,TRUE,_xll.ohTrigger(RecalcTrigger,Trigger1Y)),NA())</f>
        <v>3.239942203504291E-2</v>
      </c>
      <c r="Q852" s="52">
        <f>IFERROR(_xll.qlIndexFixing(ONIndex1Y,I852,TRUE,_xll.ohTrigger(RecalcTrigger,Trigger1Y)),NA())</f>
        <v>3.1586019880158744E-2</v>
      </c>
    </row>
    <row r="853" spans="2:17" x14ac:dyDescent="0.2">
      <c r="B853" s="46" t="s">
        <v>51</v>
      </c>
      <c r="D853" s="49">
        <f>_xll.qlCalendarAdvance(LocalCalendar,$D852,B853,"f",FALSE)</f>
        <v>45336</v>
      </c>
      <c r="E853" s="49">
        <f>_xll.qlInterestRateIndexValueDate(IndexON,D853)</f>
        <v>45336</v>
      </c>
      <c r="F853" s="52">
        <f>IFERROR(_xll.qlIndexFixing(IndexON,D853,TRUE,_xll.ohTrigger(RecalcTrigger,TriggerON)),NA())</f>
        <v>2.750841798357051E-2</v>
      </c>
      <c r="H853" s="49">
        <f>_xll.qlCalendarAdvance(IborCalendar,$H852,B853,"f",FALSE)</f>
        <v>45336</v>
      </c>
      <c r="I853" s="49">
        <f>_xll.qlInterestRateIndexValueDate(Index1M,$H853)</f>
        <v>45338</v>
      </c>
      <c r="J853" s="52">
        <f>IFERROR(_xll.qlIndexFixing(Index1M,$H853,TRUE,_xll.ohTrigger(RecalcTrigger,Trigger1M)),NA())</f>
        <v>2.8650083886972308E-2</v>
      </c>
      <c r="K853" s="52">
        <f>IFERROR(_xll.qlIndexFixing(ONIndex1M,I853,TRUE,_xll.ohTrigger(RecalcTrigger,Trigger1M)),NA())</f>
        <v>2.8605102013259387E-2</v>
      </c>
      <c r="L853" s="52">
        <f>IFERROR(_xll.qlIndexFixing(Index3M,H853,TRUE,_xll.ohTrigger(RecalcTrigger,Trigger3M)),NA())</f>
        <v>2.9571019280002275E-2</v>
      </c>
      <c r="M853" s="52">
        <f>IFERROR(_xll.qlIndexFixing(ONIndex3M,I853,TRUE,_xll.ohTrigger(RecalcTrigger,Trigger3M)),NA())</f>
        <v>2.9415254974536342E-2</v>
      </c>
      <c r="N853" s="52">
        <f>IFERROR(_xll.qlIndexFixing(Index6M,$H853,TRUE,_xll.ohTrigger(RecalcTrigger,Trigger6M)),NA())</f>
        <v>3.0783438566089321E-2</v>
      </c>
      <c r="O853" s="52">
        <f>IFERROR(_xll.qlIndexFixing(ONIndex6M,I853,TRUE,_xll.ohTrigger(RecalcTrigger,Trigger6M)),NA())</f>
        <v>3.0407792460656058E-2</v>
      </c>
      <c r="P853" s="52">
        <f>IFERROR(_xll.qlIndexFixing(Index1Y,$H853,TRUE,_xll.ohTrigger(RecalcTrigger,Trigger1Y)),NA())</f>
        <v>3.2413926830609875E-2</v>
      </c>
      <c r="Q853" s="52">
        <f>IFERROR(_xll.qlIndexFixing(ONIndex1Y,I853,TRUE,_xll.ohTrigger(RecalcTrigger,Trigger1Y)),NA())</f>
        <v>3.1596551786092775E-2</v>
      </c>
    </row>
    <row r="854" spans="2:17" x14ac:dyDescent="0.2">
      <c r="B854" s="46" t="s">
        <v>51</v>
      </c>
      <c r="D854" s="49">
        <f>_xll.qlCalendarAdvance(LocalCalendar,$D853,B854,"f",FALSE)</f>
        <v>45343</v>
      </c>
      <c r="E854" s="49">
        <f>_xll.qlInterestRateIndexValueDate(IndexON,D854)</f>
        <v>45343</v>
      </c>
      <c r="F854" s="52">
        <f>IFERROR(_xll.qlIndexFixing(IndexON,D854,TRUE,_xll.ohTrigger(RecalcTrigger,TriggerON)),NA())</f>
        <v>2.7521601031743614E-2</v>
      </c>
      <c r="H854" s="49">
        <f>_xll.qlCalendarAdvance(IborCalendar,$H853,B854,"f",FALSE)</f>
        <v>45343</v>
      </c>
      <c r="I854" s="49">
        <f>_xll.qlInterestRateIndexValueDate(Index1M,$H854)</f>
        <v>45345</v>
      </c>
      <c r="J854" s="52">
        <f>IFERROR(_xll.qlIndexFixing(Index1M,$H854,TRUE,_xll.ohTrigger(RecalcTrigger,Trigger1M)),NA())</f>
        <v>2.8657536943306982E-2</v>
      </c>
      <c r="K854" s="52">
        <f>IFERROR(_xll.qlIndexFixing(ONIndex1M,I854,TRUE,_xll.ohTrigger(RecalcTrigger,Trigger1M)),NA())</f>
        <v>2.8610785149254525E-2</v>
      </c>
      <c r="L854" s="52">
        <f>IFERROR(_xll.qlIndexFixing(Index3M,H854,TRUE,_xll.ohTrigger(RecalcTrigger,Trigger3M)),NA())</f>
        <v>2.9579708279782402E-2</v>
      </c>
      <c r="M854" s="52">
        <f>IFERROR(_xll.qlIndexFixing(ONIndex3M,I854,TRUE,_xll.ohTrigger(RecalcTrigger,Trigger3M)),NA())</f>
        <v>2.9421613306030991E-2</v>
      </c>
      <c r="N854" s="52">
        <f>IFERROR(_xll.qlIndexFixing(Index6M,$H854,TRUE,_xll.ohTrigger(RecalcTrigger,Trigger6M)),NA())</f>
        <v>3.0795731669678025E-2</v>
      </c>
      <c r="O854" s="52">
        <f>IFERROR(_xll.qlIndexFixing(ONIndex6M,I854,TRUE,_xll.ohTrigger(RecalcTrigger,Trigger6M)),NA())</f>
        <v>3.0415703797181948E-2</v>
      </c>
      <c r="P854" s="52">
        <f>IFERROR(_xll.qlIndexFixing(Index1Y,$H854,TRUE,_xll.ohTrigger(RecalcTrigger,Trigger1Y)),NA())</f>
        <v>3.242378245076525E-2</v>
      </c>
      <c r="Q854" s="52">
        <f>IFERROR(_xll.qlIndexFixing(ONIndex1Y,I854,TRUE,_xll.ohTrigger(RecalcTrigger,Trigger1Y)),NA())</f>
        <v>3.1603267970501392E-2</v>
      </c>
    </row>
    <row r="855" spans="2:17" x14ac:dyDescent="0.2">
      <c r="B855" s="46" t="s">
        <v>51</v>
      </c>
      <c r="D855" s="49">
        <f>_xll.qlCalendarAdvance(LocalCalendar,$D854,B855,"f",FALSE)</f>
        <v>45350</v>
      </c>
      <c r="E855" s="49">
        <f>_xll.qlInterestRateIndexValueDate(IndexON,D855)</f>
        <v>45350</v>
      </c>
      <c r="F855" s="52">
        <f>IFERROR(_xll.qlIndexFixing(IndexON,D855,TRUE,_xll.ohTrigger(RecalcTrigger,TriggerON)),NA())</f>
        <v>2.7533722326431587E-2</v>
      </c>
      <c r="H855" s="49">
        <f>_xll.qlCalendarAdvance(IborCalendar,$H854,B855,"f",FALSE)</f>
        <v>45350</v>
      </c>
      <c r="I855" s="49">
        <f>_xll.qlInterestRateIndexValueDate(Index1M,$H855)</f>
        <v>45352</v>
      </c>
      <c r="J855" s="52">
        <f>IFERROR(_xll.qlIndexFixing(Index1M,$H855,TRUE,_xll.ohTrigger(RecalcTrigger,Trigger1M)),NA())</f>
        <v>2.866671743178173E-2</v>
      </c>
      <c r="K855" s="52">
        <f>IFERROR(_xll.qlIndexFixing(ONIndex1M,I855,TRUE,_xll.ohTrigger(RecalcTrigger,Trigger1M)),NA())</f>
        <v>2.8618174713948008E-2</v>
      </c>
      <c r="L855" s="52">
        <f>IFERROR(_xll.qlIndexFixing(Index3M,H855,TRUE,_xll.ohTrigger(RecalcTrigger,Trigger3M)),NA())</f>
        <v>2.9595898848008402E-2</v>
      </c>
      <c r="M855" s="52">
        <f>IFERROR(_xll.qlIndexFixing(ONIndex3M,I855,TRUE,_xll.ohTrigger(RecalcTrigger,Trigger3M)),NA())</f>
        <v>2.9429831010734375E-2</v>
      </c>
      <c r="N855" s="52">
        <f>IFERROR(_xll.qlIndexFixing(Index6M,$H855,TRUE,_xll.ohTrigger(RecalcTrigger,Trigger6M)),NA())</f>
        <v>3.0817262521154246E-2</v>
      </c>
      <c r="O855" s="52">
        <f>IFERROR(_xll.qlIndexFixing(ONIndex6M,I855,TRUE,_xll.ohTrigger(RecalcTrigger,Trigger6M)),NA())</f>
        <v>3.0425774296043429E-2</v>
      </c>
      <c r="P855" s="52">
        <f>IFERROR(_xll.qlIndexFixing(Index1Y,$H855,TRUE,_xll.ohTrigger(RecalcTrigger,Trigger1Y)),NA())</f>
        <v>3.2436005589216506E-2</v>
      </c>
      <c r="Q855" s="52">
        <f>IFERROR(_xll.qlIndexFixing(ONIndex1Y,I855,TRUE,_xll.ohTrigger(RecalcTrigger,Trigger1Y)),NA())</f>
        <v>3.1612180499589471E-2</v>
      </c>
    </row>
    <row r="856" spans="2:17" x14ac:dyDescent="0.2">
      <c r="B856" s="46" t="s">
        <v>51</v>
      </c>
      <c r="D856" s="49">
        <f>_xll.qlCalendarAdvance(LocalCalendar,$D855,B856,"f",FALSE)</f>
        <v>45357</v>
      </c>
      <c r="E856" s="49">
        <f>_xll.qlInterestRateIndexValueDate(IndexON,D856)</f>
        <v>45357</v>
      </c>
      <c r="F856" s="52">
        <f>IFERROR(_xll.qlIndexFixing(IndexON,D856,TRUE,_xll.ohTrigger(RecalcTrigger,TriggerON)),NA())</f>
        <v>2.7544781867634427E-2</v>
      </c>
      <c r="H856" s="49">
        <f>_xll.qlCalendarAdvance(IborCalendar,$H855,B856,"f",FALSE)</f>
        <v>45357</v>
      </c>
      <c r="I856" s="49">
        <f>_xll.qlInterestRateIndexValueDate(Index1M,$H856)</f>
        <v>45359</v>
      </c>
      <c r="J856" s="52">
        <f>IFERROR(_xll.qlIndexFixing(Index1M,$H856,TRUE,_xll.ohTrigger(RecalcTrigger,Trigger1M)),NA())</f>
        <v>2.8672584144129105E-2</v>
      </c>
      <c r="K856" s="52">
        <f>IFERROR(_xll.qlIndexFixing(ONIndex1M,I856,TRUE,_xll.ohTrigger(RecalcTrigger,Trigger1M)),NA())</f>
        <v>2.8625611199082357E-2</v>
      </c>
      <c r="L856" s="52">
        <f>IFERROR(_xll.qlIndexFixing(Index3M,H856,TRUE,_xll.ohTrigger(RecalcTrigger,Trigger3M)),NA())</f>
        <v>2.9604771648623487E-2</v>
      </c>
      <c r="M856" s="52">
        <f>IFERROR(_xll.qlIndexFixing(ONIndex3M,I856,TRUE,_xll.ohTrigger(RecalcTrigger,Trigger3M)),NA())</f>
        <v>2.9438127276435466E-2</v>
      </c>
      <c r="N856" s="52">
        <f>IFERROR(_xll.qlIndexFixing(Index6M,$H856,TRUE,_xll.ohTrigger(RecalcTrigger,Trigger6M)),NA())</f>
        <v>3.0827679960361409E-2</v>
      </c>
      <c r="O856" s="52">
        <f>IFERROR(_xll.qlIndexFixing(ONIndex6M,I856,TRUE,_xll.ohTrigger(RecalcTrigger,Trigger6M)),NA())</f>
        <v>3.0436017653645564E-2</v>
      </c>
      <c r="P856" s="52">
        <f>IFERROR(_xll.qlIndexFixing(Index1Y,$H856,TRUE,_xll.ohTrigger(RecalcTrigger,Trigger1Y)),NA())</f>
        <v>3.2448247704899978E-2</v>
      </c>
      <c r="Q856" s="52">
        <f>IFERROR(_xll.qlIndexFixing(ONIndex1Y,I856,TRUE,_xll.ohTrigger(RecalcTrigger,Trigger1Y)),NA())</f>
        <v>3.1621285351288719E-2</v>
      </c>
    </row>
    <row r="857" spans="2:17" x14ac:dyDescent="0.2">
      <c r="B857" s="46" t="s">
        <v>51</v>
      </c>
      <c r="D857" s="49">
        <f>_xll.qlCalendarAdvance(LocalCalendar,$D856,B857,"f",FALSE)</f>
        <v>45364</v>
      </c>
      <c r="E857" s="49">
        <f>_xll.qlInterestRateIndexValueDate(IndexON,D857)</f>
        <v>45364</v>
      </c>
      <c r="F857" s="52">
        <f>IFERROR(_xll.qlIndexFixing(IndexON,D857,TRUE,_xll.ohTrigger(RecalcTrigger,TriggerON)),NA())</f>
        <v>2.7554779655112327E-2</v>
      </c>
      <c r="H857" s="49">
        <f>_xll.qlCalendarAdvance(IborCalendar,$H856,B857,"f",FALSE)</f>
        <v>45364</v>
      </c>
      <c r="I857" s="49">
        <f>_xll.qlInterestRateIndexValueDate(Index1M,$H857)</f>
        <v>45366</v>
      </c>
      <c r="J857" s="52">
        <f>IFERROR(_xll.qlIndexFixing(Index1M,$H857,TRUE,_xll.ohTrigger(RecalcTrigger,Trigger1M)),NA())</f>
        <v>2.8680178288797056E-2</v>
      </c>
      <c r="K857" s="52">
        <f>IFERROR(_xll.qlIndexFixing(ONIndex1M,I857,TRUE,_xll.ohTrigger(RecalcTrigger,Trigger1M)),NA())</f>
        <v>2.8633094604657572E-2</v>
      </c>
      <c r="L857" s="52">
        <f>IFERROR(_xll.qlIndexFixing(Index3M,H857,TRUE,_xll.ohTrigger(RecalcTrigger,Trigger3M)),NA())</f>
        <v>2.9613723618129587E-2</v>
      </c>
      <c r="M857" s="52">
        <f>IFERROR(_xll.qlIndexFixing(ONIndex3M,I857,TRUE,_xll.ohTrigger(RecalcTrigger,Trigger3M)),NA())</f>
        <v>2.944650210316091E-2</v>
      </c>
      <c r="N857" s="52">
        <f>IFERROR(_xll.qlIndexFixing(Index6M,$H857,TRUE,_xll.ohTrigger(RecalcTrigger,Trigger6M)),NA())</f>
        <v>3.0840539431372046E-2</v>
      </c>
      <c r="O857" s="52">
        <f>IFERROR(_xll.qlIndexFixing(ONIndex6M,I857,TRUE,_xll.ohTrigger(RecalcTrigger,Trigger6M)),NA())</f>
        <v>3.0446433870041645E-2</v>
      </c>
      <c r="P857" s="52">
        <f>IFERROR(_xll.qlIndexFixing(Index1Y,$H857,TRUE,_xll.ohTrigger(RecalcTrigger,Trigger1Y)),NA())</f>
        <v>3.2460501565010347E-2</v>
      </c>
      <c r="Q857" s="52">
        <f>IFERROR(_xll.qlIndexFixing(ONIndex1Y,I857,TRUE,_xll.ohTrigger(RecalcTrigger,Trigger1Y)),NA())</f>
        <v>3.163058252575901E-2</v>
      </c>
    </row>
    <row r="858" spans="2:17" x14ac:dyDescent="0.2">
      <c r="B858" s="46" t="s">
        <v>51</v>
      </c>
      <c r="D858" s="49">
        <f>_xll.qlCalendarAdvance(LocalCalendar,$D857,B858,"f",FALSE)</f>
        <v>45371</v>
      </c>
      <c r="E858" s="49">
        <f>_xll.qlInterestRateIndexValueDate(IndexON,D858)</f>
        <v>45371</v>
      </c>
      <c r="F858" s="52">
        <f>IFERROR(_xll.qlIndexFixing(IndexON,D858,TRUE,_xll.ohTrigger(RecalcTrigger,TriggerON)),NA())</f>
        <v>2.7563715688865287E-2</v>
      </c>
      <c r="H858" s="49">
        <f>_xll.qlCalendarAdvance(IborCalendar,$H857,B858,"f",FALSE)</f>
        <v>45371</v>
      </c>
      <c r="I858" s="49">
        <f>_xll.qlInterestRateIndexValueDate(Index1M,$H858)</f>
        <v>45373</v>
      </c>
      <c r="J858" s="52">
        <f>IFERROR(_xll.qlIndexFixing(Index1M,$H858,TRUE,_xll.ohTrigger(RecalcTrigger,Trigger1M)),NA())</f>
        <v>2.8687819463091648E-2</v>
      </c>
      <c r="K858" s="52">
        <f>IFERROR(_xll.qlIndexFixing(ONIndex1M,I858,TRUE,_xll.ohTrigger(RecalcTrigger,Trigger1M)),NA())</f>
        <v>2.8640624930726943E-2</v>
      </c>
      <c r="L858" s="52">
        <f>IFERROR(_xll.qlIndexFixing(Index3M,H858,TRUE,_xll.ohTrigger(RecalcTrigger,Trigger3M)),NA())</f>
        <v>2.9622754757079456E-2</v>
      </c>
      <c r="M858" s="52">
        <f>IFERROR(_xll.qlIndexFixing(ONIndex3M,I858,TRUE,_xll.ohTrigger(RecalcTrigger,Trigger3M)),NA())</f>
        <v>2.9454955490937351E-2</v>
      </c>
      <c r="N858" s="52">
        <f>IFERROR(_xll.qlIndexFixing(Index6M,$H858,TRUE,_xll.ohTrigger(RecalcTrigger,Trigger6M)),NA())</f>
        <v>3.0853563992139031E-2</v>
      </c>
      <c r="O858" s="52">
        <f>IFERROR(_xll.qlIndexFixing(ONIndex6M,I858,TRUE,_xll.ohTrigger(RecalcTrigger,Trigger6M)),NA())</f>
        <v>3.0457022945284962E-2</v>
      </c>
      <c r="P858" s="52">
        <f>IFERROR(_xll.qlIndexFixing(Index1Y,$H858,TRUE,_xll.ohTrigger(RecalcTrigger,Trigger1Y)),NA())</f>
        <v>3.2472759936392516E-2</v>
      </c>
      <c r="Q858" s="52">
        <f>IFERROR(_xll.qlIndexFixing(ONIndex1Y,I858,TRUE,_xll.ohTrigger(RecalcTrigger,Trigger1Y)),NA())</f>
        <v>3.1640072022920407E-2</v>
      </c>
    </row>
    <row r="859" spans="2:17" x14ac:dyDescent="0.2">
      <c r="B859" s="46" t="s">
        <v>51</v>
      </c>
      <c r="D859" s="49">
        <f>_xll.qlCalendarAdvance(LocalCalendar,$D858,B859,"f",FALSE)</f>
        <v>45378</v>
      </c>
      <c r="E859" s="49">
        <f>_xll.qlInterestRateIndexValueDate(IndexON,D859)</f>
        <v>45378</v>
      </c>
      <c r="F859" s="52">
        <f>IFERROR(_xll.qlIndexFixing(IndexON,D859,TRUE,_xll.ohTrigger(RecalcTrigger,TriggerON)),NA())</f>
        <v>2.7571589968893306E-2</v>
      </c>
      <c r="H859" s="49">
        <f>_xll.qlCalendarAdvance(IborCalendar,$H858,B859,"f",FALSE)</f>
        <v>45378</v>
      </c>
      <c r="I859" s="49">
        <f>_xll.qlInterestRateIndexValueDate(Index1M,$H859)</f>
        <v>45384</v>
      </c>
      <c r="J859" s="52">
        <f>IFERROR(_xll.qlIndexFixing(Index1M,$H859,TRUE,_xll.ohTrigger(RecalcTrigger,Trigger1M)),NA())</f>
        <v>2.8698223974208403E-2</v>
      </c>
      <c r="K859" s="52">
        <f>IFERROR(_xll.qlIndexFixing(ONIndex1M,I859,TRUE,_xll.ohTrigger(RecalcTrigger,Trigger1M)),NA())</f>
        <v>2.8649183619764429E-2</v>
      </c>
      <c r="L859" s="52">
        <f>IFERROR(_xll.qlIndexFixing(Index3M,H859,TRUE,_xll.ohTrigger(RecalcTrigger,Trigger3M)),NA())</f>
        <v>2.9631450952938922E-2</v>
      </c>
      <c r="M859" s="52">
        <f>IFERROR(_xll.qlIndexFixing(ONIndex3M,I859,TRUE,_xll.ohTrigger(RecalcTrigger,Trigger3M)),NA())</f>
        <v>2.9464755849915036E-2</v>
      </c>
      <c r="N859" s="52">
        <f>IFERROR(_xll.qlIndexFixing(Index6M,$H859,TRUE,_xll.ohTrigger(RecalcTrigger,Trigger6M)),NA())</f>
        <v>3.0869697570352048E-2</v>
      </c>
      <c r="O859" s="52">
        <f>IFERROR(_xll.qlIndexFixing(ONIndex6M,I859,TRUE,_xll.ohTrigger(RecalcTrigger,Trigger6M)),NA())</f>
        <v>3.0469869879361511E-2</v>
      </c>
      <c r="P859" s="52">
        <f>IFERROR(_xll.qlIndexFixing(Index1Y,$H859,TRUE,_xll.ohTrigger(RecalcTrigger,Trigger1Y)),NA())</f>
        <v>3.2487395315039275E-2</v>
      </c>
      <c r="Q859" s="52">
        <f>IFERROR(_xll.qlIndexFixing(ONIndex1Y,I859,TRUE,_xll.ohTrigger(RecalcTrigger,Trigger1Y)),NA())</f>
        <v>3.1651177909157724E-2</v>
      </c>
    </row>
    <row r="860" spans="2:17" x14ac:dyDescent="0.2">
      <c r="B860" s="46" t="s">
        <v>51</v>
      </c>
      <c r="D860" s="49">
        <f>_xll.qlCalendarAdvance(LocalCalendar,$D859,B860,"f",FALSE)</f>
        <v>45385</v>
      </c>
      <c r="E860" s="49">
        <f>_xll.qlInterestRateIndexValueDate(IndexON,D860)</f>
        <v>45385</v>
      </c>
      <c r="F860" s="52">
        <f>IFERROR(_xll.qlIndexFixing(IndexON,D860,TRUE,_xll.ohTrigger(RecalcTrigger,TriggerON)),NA())</f>
        <v>2.7578402494876642E-2</v>
      </c>
      <c r="H860" s="49">
        <f>_xll.qlCalendarAdvance(IborCalendar,$H859,B860,"f",FALSE)</f>
        <v>45385</v>
      </c>
      <c r="I860" s="49">
        <f>_xll.qlInterestRateIndexValueDate(Index1M,$H860)</f>
        <v>45387</v>
      </c>
      <c r="J860" s="52">
        <f>IFERROR(_xll.qlIndexFixing(Index1M,$H860,TRUE,_xll.ohTrigger(RecalcTrigger,Trigger1M)),NA())</f>
        <v>2.8704943141973915E-2</v>
      </c>
      <c r="K860" s="52">
        <f>IFERROR(_xll.qlIndexFixing(ONIndex1M,I860,TRUE,_xll.ohTrigger(RecalcTrigger,Trigger1M)),NA())</f>
        <v>2.865582634421493E-2</v>
      </c>
      <c r="L860" s="52">
        <f>IFERROR(_xll.qlIndexFixing(Index3M,H860,TRUE,_xll.ohTrigger(RecalcTrigger,Trigger3M)),NA())</f>
        <v>2.9635390755441623E-2</v>
      </c>
      <c r="M860" s="52">
        <f>IFERROR(_xll.qlIndexFixing(ONIndex3M,I860,TRUE,_xll.ohTrigger(RecalcTrigger,Trigger3M)),NA())</f>
        <v>2.9472097949669873E-2</v>
      </c>
      <c r="N860" s="52">
        <f>IFERROR(_xll.qlIndexFixing(Index6M,$H860,TRUE,_xll.ohTrigger(RecalcTrigger,Trigger6M)),NA())</f>
        <v>3.0880059217222779E-2</v>
      </c>
      <c r="O860" s="52">
        <f>IFERROR(_xll.qlIndexFixing(ONIndex6M,I860,TRUE,_xll.ohTrigger(RecalcTrigger,Trigger6M)),NA())</f>
        <v>3.0478719672526466E-2</v>
      </c>
      <c r="P860" s="52">
        <f>IFERROR(_xll.qlIndexFixing(Index1Y,$H860,TRUE,_xll.ohTrigger(RecalcTrigger,Trigger1Y)),NA())</f>
        <v>3.2497261278603418E-2</v>
      </c>
      <c r="Q860" s="52">
        <f>IFERROR(_xll.qlIndexFixing(ONIndex1Y,I860,TRUE,_xll.ohTrigger(RecalcTrigger,Trigger1Y)),NA())</f>
        <v>3.1659627985716199E-2</v>
      </c>
    </row>
    <row r="861" spans="2:17" x14ac:dyDescent="0.2">
      <c r="B861" s="46" t="s">
        <v>51</v>
      </c>
      <c r="D861" s="49">
        <f>_xll.qlCalendarAdvance(LocalCalendar,$D860,B861,"f",FALSE)</f>
        <v>45392</v>
      </c>
      <c r="E861" s="49">
        <f>_xll.qlInterestRateIndexValueDate(IndexON,D861)</f>
        <v>45392</v>
      </c>
      <c r="F861" s="52">
        <f>IFERROR(_xll.qlIndexFixing(IndexON,D861,TRUE,_xll.ohTrigger(RecalcTrigger,TriggerON)),NA())</f>
        <v>2.7584153266975164E-2</v>
      </c>
      <c r="H861" s="49">
        <f>_xll.qlCalendarAdvance(IborCalendar,$H860,B861,"f",FALSE)</f>
        <v>45392</v>
      </c>
      <c r="I861" s="49">
        <f>_xll.qlInterestRateIndexValueDate(Index1M,$H861)</f>
        <v>45394</v>
      </c>
      <c r="J861" s="52">
        <f>IFERROR(_xll.qlIndexFixing(Index1M,$H861,TRUE,_xll.ohTrigger(RecalcTrigger,Trigger1M)),NA())</f>
        <v>2.8711025164666167E-2</v>
      </c>
      <c r="K861" s="52">
        <f>IFERROR(_xll.qlIndexFixing(ONIndex1M,I861,TRUE,_xll.ohTrigger(RecalcTrigger,Trigger1M)),NA())</f>
        <v>2.866349743166019E-2</v>
      </c>
      <c r="L861" s="52">
        <f>IFERROR(_xll.qlIndexFixing(Index3M,H861,TRUE,_xll.ohTrigger(RecalcTrigger,Trigger3M)),NA())</f>
        <v>2.9644640164325265E-2</v>
      </c>
      <c r="M861" s="52">
        <f>IFERROR(_xll.qlIndexFixing(ONIndex3M,I861,TRUE,_xll.ohTrigger(RecalcTrigger,Trigger3M)),NA())</f>
        <v>2.9480787020679244E-2</v>
      </c>
      <c r="N861" s="52">
        <f>IFERROR(_xll.qlIndexFixing(Index6M,$H861,TRUE,_xll.ohTrigger(RecalcTrigger,Trigger6M)),NA())</f>
        <v>3.0895834971683793E-2</v>
      </c>
      <c r="O861" s="52">
        <f>IFERROR(_xll.qlIndexFixing(ONIndex6M,I861,TRUE,_xll.ohTrigger(RecalcTrigger,Trigger6M)),NA())</f>
        <v>3.048982732460459E-2</v>
      </c>
      <c r="P861" s="52">
        <f>IFERROR(_xll.qlIndexFixing(Index1Y,$H861,TRUE,_xll.ohTrigger(RecalcTrigger,Trigger1Y)),NA())</f>
        <v>3.2509489781373802E-2</v>
      </c>
      <c r="Q861" s="52">
        <f>IFERROR(_xll.qlIndexFixing(ONIndex1Y,I861,TRUE,_xll.ohTrigger(RecalcTrigger,Trigger1Y)),NA())</f>
        <v>3.166969445143053E-2</v>
      </c>
    </row>
    <row r="862" spans="2:17" x14ac:dyDescent="0.2">
      <c r="B862" s="46" t="s">
        <v>51</v>
      </c>
      <c r="D862" s="49">
        <f>_xll.qlCalendarAdvance(LocalCalendar,$D861,B862,"f",FALSE)</f>
        <v>45399</v>
      </c>
      <c r="E862" s="49">
        <f>_xll.qlInterestRateIndexValueDate(IndexON,D862)</f>
        <v>45399</v>
      </c>
      <c r="F862" s="52">
        <f>IFERROR(_xll.qlIndexFixing(IndexON,D862,TRUE,_xll.ohTrigger(RecalcTrigger,TriggerON)),NA())</f>
        <v>2.7588842285029003E-2</v>
      </c>
      <c r="H862" s="49">
        <f>_xll.qlCalendarAdvance(IborCalendar,$H861,B862,"f",FALSE)</f>
        <v>45399</v>
      </c>
      <c r="I862" s="49">
        <f>_xll.qlInterestRateIndexValueDate(Index1M,$H862)</f>
        <v>45401</v>
      </c>
      <c r="J862" s="52">
        <f>IFERROR(_xll.qlIndexFixing(Index1M,$H862,TRUE,_xll.ohTrigger(RecalcTrigger,Trigger1M)),NA())</f>
        <v>2.8718854458400788E-2</v>
      </c>
      <c r="K862" s="52">
        <f>IFERROR(_xll.qlIndexFixing(ONIndex1M,I862,TRUE,_xll.ohTrigger(RecalcTrigger,Trigger1M)),NA())</f>
        <v>2.8671215439599607E-2</v>
      </c>
      <c r="L862" s="52">
        <f>IFERROR(_xll.qlIndexFixing(Index3M,H862,TRUE,_xll.ohTrigger(RecalcTrigger,Trigger3M)),NA())</f>
        <v>2.9653968724581831E-2</v>
      </c>
      <c r="M862" s="52">
        <f>IFERROR(_xll.qlIndexFixing(ONIndex3M,I862,TRUE,_xll.ohTrigger(RecalcTrigger,Trigger3M)),NA())</f>
        <v>2.9489554652766259E-2</v>
      </c>
      <c r="N862" s="52">
        <f>IFERROR(_xll.qlIndexFixing(Index6M,$H862,TRUE,_xll.ohTrigger(RecalcTrigger,Trigger6M)),NA())</f>
        <v>3.0907067271336366E-2</v>
      </c>
      <c r="O862" s="52">
        <f>IFERROR(_xll.qlIndexFixing(ONIndex6M,I862,TRUE,_xll.ohTrigger(RecalcTrigger,Trigger6M)),NA())</f>
        <v>3.0501107835689822E-2</v>
      </c>
      <c r="P862" s="52">
        <f>IFERROR(_xll.qlIndexFixing(Index1Y,$H862,TRUE,_xll.ohTrigger(RecalcTrigger,Trigger1Y)),NA())</f>
        <v>3.252398511816533E-2</v>
      </c>
      <c r="Q862" s="52">
        <f>IFERROR(_xll.qlIndexFixing(ONIndex1Y,I862,TRUE,_xll.ohTrigger(RecalcTrigger,Trigger1Y)),NA())</f>
        <v>3.167995324004913E-2</v>
      </c>
    </row>
    <row r="863" spans="2:17" x14ac:dyDescent="0.2">
      <c r="B863" s="46" t="s">
        <v>51</v>
      </c>
      <c r="D863" s="49">
        <f>_xll.qlCalendarAdvance(LocalCalendar,$D862,B863,"f",FALSE)</f>
        <v>45406</v>
      </c>
      <c r="E863" s="49">
        <f>_xll.qlInterestRateIndexValueDate(IndexON,D863)</f>
        <v>45406</v>
      </c>
      <c r="F863" s="52">
        <f>IFERROR(_xll.qlIndexFixing(IndexON,D863,TRUE,_xll.ohTrigger(RecalcTrigger,TriggerON)),NA())</f>
        <v>2.7592469549038157E-2</v>
      </c>
      <c r="H863" s="49">
        <f>_xll.qlCalendarAdvance(IborCalendar,$H862,B863,"f",FALSE)</f>
        <v>45406</v>
      </c>
      <c r="I863" s="49">
        <f>_xll.qlInterestRateIndexValueDate(Index1M,$H863)</f>
        <v>45408</v>
      </c>
      <c r="J863" s="52">
        <f>IFERROR(_xll.qlIndexFixing(Index1M,$H863,TRUE,_xll.ohTrigger(RecalcTrigger,Trigger1M)),NA())</f>
        <v>2.8728442973232349E-2</v>
      </c>
      <c r="K863" s="52">
        <f>IFERROR(_xll.qlIndexFixing(ONIndex1M,I863,TRUE,_xll.ohTrigger(RecalcTrigger,Trigger1M)),NA())</f>
        <v>2.8678980368059825E-2</v>
      </c>
      <c r="L863" s="52">
        <f>IFERROR(_xll.qlIndexFixing(Index3M,H863,TRUE,_xll.ohTrigger(RecalcTrigger,Trigger3M)),NA())</f>
        <v>2.9663376436769126E-2</v>
      </c>
      <c r="M863" s="52">
        <f>IFERROR(_xll.qlIndexFixing(ONIndex3M,I863,TRUE,_xll.ohTrigger(RecalcTrigger,Trigger3M)),NA())</f>
        <v>2.9498400845984207E-2</v>
      </c>
      <c r="N863" s="52">
        <f>IFERROR(_xll.qlIndexFixing(Index6M,$H863,TRUE,_xll.ohTrigger(RecalcTrigger,Trigger6M)),NA())</f>
        <v>3.0920732867235356E-2</v>
      </c>
      <c r="O863" s="52">
        <f>IFERROR(_xll.qlIndexFixing(ONIndex6M,I863,TRUE,_xll.ohTrigger(RecalcTrigger,Trigger6M)),NA())</f>
        <v>3.0512561205862099E-2</v>
      </c>
      <c r="P863" s="52">
        <f>IFERROR(_xll.qlIndexFixing(Index1Y,$H863,TRUE,_xll.ohTrigger(RecalcTrigger,Trigger1Y)),NA())</f>
        <v>3.2533866277483517E-2</v>
      </c>
      <c r="Q863" s="52">
        <f>IFERROR(_xll.qlIndexFixing(ONIndex1Y,I863,TRUE,_xll.ohTrigger(RecalcTrigger,Trigger1Y)),NA())</f>
        <v>3.169040435167858E-2</v>
      </c>
    </row>
    <row r="864" spans="2:17" x14ac:dyDescent="0.2">
      <c r="B864" s="46" t="s">
        <v>51</v>
      </c>
      <c r="D864" s="49">
        <f>_xll.qlCalendarAdvance(LocalCalendar,$D863,B864,"f",FALSE)</f>
        <v>45413</v>
      </c>
      <c r="E864" s="49">
        <f>_xll.qlInterestRateIndexValueDate(IndexON,D864)</f>
        <v>45413</v>
      </c>
      <c r="F864" s="52">
        <f>IFERROR(_xll.qlIndexFixing(IndexON,D864,TRUE,_xll.ohTrigger(RecalcTrigger,TriggerON)),NA())</f>
        <v>2.7595035059002626E-2</v>
      </c>
      <c r="H864" s="49">
        <f>_xll.qlCalendarAdvance(IborCalendar,$H863,B864,"f",FALSE)</f>
        <v>45413</v>
      </c>
      <c r="I864" s="49">
        <f>_xll.qlInterestRateIndexValueDate(Index1M,$H864)</f>
        <v>45415</v>
      </c>
      <c r="J864" s="52">
        <f>IFERROR(_xll.qlIndexFixing(Index1M,$H864,TRUE,_xll.ohTrigger(RecalcTrigger,Trigger1M)),NA())</f>
        <v>2.8734654136253274E-2</v>
      </c>
      <c r="K864" s="52">
        <f>IFERROR(_xll.qlIndexFixing(ONIndex1M,I864,TRUE,_xll.ohTrigger(RecalcTrigger,Trigger1M)),NA())</f>
        <v>2.8688495226034672E-2</v>
      </c>
      <c r="L864" s="52">
        <f>IFERROR(_xll.qlIndexFixing(Index3M,H864,TRUE,_xll.ohTrigger(RecalcTrigger,Trigger3M)),NA())</f>
        <v>2.9678604180527101E-2</v>
      </c>
      <c r="M864" s="52">
        <f>IFERROR(_xll.qlIndexFixing(ONIndex3M,I864,TRUE,_xll.ohTrigger(RecalcTrigger,Trigger3M)),NA())</f>
        <v>2.9509175823934086E-2</v>
      </c>
      <c r="N864" s="52">
        <f>IFERROR(_xll.qlIndexFixing(Index6M,$H864,TRUE,_xll.ohTrigger(RecalcTrigger,Trigger6M)),NA())</f>
        <v>3.0934489779303676E-2</v>
      </c>
      <c r="O864" s="52">
        <f>IFERROR(_xll.qlIndexFixing(ONIndex6M,I864,TRUE,_xll.ohTrigger(RecalcTrigger,Trigger6M)),NA())</f>
        <v>3.0526319585411077E-2</v>
      </c>
      <c r="P864" s="52">
        <f>IFERROR(_xll.qlIndexFixing(Index1Y,$H864,TRUE,_xll.ohTrigger(RecalcTrigger,Trigger1Y)),NA())</f>
        <v>3.2548274972146983E-2</v>
      </c>
      <c r="Q864" s="52">
        <f>IFERROR(_xll.qlIndexFixing(ONIndex1Y,I864,TRUE,_xll.ohTrigger(RecalcTrigger,Trigger1Y)),NA())</f>
        <v>3.1703212294318384E-2</v>
      </c>
    </row>
    <row r="865" spans="2:17" x14ac:dyDescent="0.2">
      <c r="B865" s="46" t="s">
        <v>51</v>
      </c>
      <c r="D865" s="49">
        <f>_xll.qlCalendarAdvance(LocalCalendar,$D864,B865,"f",FALSE)</f>
        <v>45420</v>
      </c>
      <c r="E865" s="49">
        <f>_xll.qlInterestRateIndexValueDate(IndexON,D865)</f>
        <v>45420</v>
      </c>
      <c r="F865" s="52">
        <f>IFERROR(_xll.qlIndexFixing(IndexON,D865,TRUE,_xll.ohTrigger(RecalcTrigger,TriggerON)),NA())</f>
        <v>2.7596538814842475E-2</v>
      </c>
      <c r="H865" s="49">
        <f>_xll.qlCalendarAdvance(IborCalendar,$H864,B865,"f",FALSE)</f>
        <v>45420</v>
      </c>
      <c r="I865" s="49">
        <f>_xll.qlInterestRateIndexValueDate(Index1M,$H865)</f>
        <v>45422</v>
      </c>
      <c r="J865" s="52">
        <f>IFERROR(_xll.qlIndexFixing(Index1M,$H865,TRUE,_xll.ohTrigger(RecalcTrigger,Trigger1M)),NA())</f>
        <v>2.8742624520561956E-2</v>
      </c>
      <c r="K865" s="52">
        <f>IFERROR(_xll.qlIndexFixing(ONIndex1M,I865,TRUE,_xll.ohTrigger(RecalcTrigger,Trigger1M)),NA())</f>
        <v>2.8694650986489378E-2</v>
      </c>
      <c r="L865" s="52">
        <f>IFERROR(_xll.qlIndexFixing(Index3M,H865,TRUE,_xll.ohTrigger(RecalcTrigger,Trigger3M)),NA())</f>
        <v>2.9688189521406422E-2</v>
      </c>
      <c r="M865" s="52">
        <f>IFERROR(_xll.qlIndexFixing(ONIndex3M,I865,TRUE,_xll.ohTrigger(RecalcTrigger,Trigger3M)),NA())</f>
        <v>2.9516328915839551E-2</v>
      </c>
      <c r="N865" s="52">
        <f>IFERROR(_xll.qlIndexFixing(Index6M,$H865,TRUE,_xll.ohTrigger(RecalcTrigger,Trigger6M)),NA())</f>
        <v>3.0950668214297782E-2</v>
      </c>
      <c r="O865" s="52">
        <f>IFERROR(_xll.qlIndexFixing(ONIndex6M,I865,TRUE,_xll.ohTrigger(RecalcTrigger,Trigger6M)),NA())</f>
        <v>3.0535986523680947E-2</v>
      </c>
      <c r="P865" s="52">
        <f>IFERROR(_xll.qlIndexFixing(Index1Y,$H865,TRUE,_xll.ohTrigger(RecalcTrigger,Trigger1Y)),NA())</f>
        <v>3.2558087193300167E-2</v>
      </c>
      <c r="Q865" s="52">
        <f>IFERROR(_xll.qlIndexFixing(ONIndex1Y,I865,TRUE,_xll.ohTrigger(RecalcTrigger,Trigger1Y)),NA())</f>
        <v>3.1711883544076613E-2</v>
      </c>
    </row>
    <row r="866" spans="2:17" x14ac:dyDescent="0.2">
      <c r="B866" s="46" t="s">
        <v>51</v>
      </c>
      <c r="D866" s="49">
        <f>_xll.qlCalendarAdvance(LocalCalendar,$D865,B866,"f",FALSE)</f>
        <v>45427</v>
      </c>
      <c r="E866" s="49">
        <f>_xll.qlInterestRateIndexValueDate(IndexON,D866)</f>
        <v>45427</v>
      </c>
      <c r="F866" s="52">
        <f>IFERROR(_xll.qlIndexFixing(IndexON,D866,TRUE,_xll.ohTrigger(RecalcTrigger,TriggerON)),NA())</f>
        <v>2.759698081663764E-2</v>
      </c>
      <c r="H866" s="49">
        <f>_xll.qlCalendarAdvance(IborCalendar,$H865,B866,"f",FALSE)</f>
        <v>45427</v>
      </c>
      <c r="I866" s="49">
        <f>_xll.qlInterestRateIndexValueDate(Index1M,$H866)</f>
        <v>45429</v>
      </c>
      <c r="J866" s="52">
        <f>IFERROR(_xll.qlIndexFixing(Index1M,$H866,TRUE,_xll.ohTrigger(RecalcTrigger,Trigger1M)),NA())</f>
        <v>2.8750641935255384E-2</v>
      </c>
      <c r="K866" s="52">
        <f>IFERROR(_xll.qlIndexFixing(ONIndex1M,I866,TRUE,_xll.ohTrigger(RecalcTrigger,Trigger1M)),NA())</f>
        <v>2.8702556676485358E-2</v>
      </c>
      <c r="L866" s="52">
        <f>IFERROR(_xll.qlIndexFixing(Index3M,H866,TRUE,_xll.ohTrigger(RecalcTrigger,Trigger3M)),NA())</f>
        <v>2.969785403630968E-2</v>
      </c>
      <c r="M866" s="52">
        <f>IFERROR(_xll.qlIndexFixing(ONIndex3M,I866,TRUE,_xll.ohTrigger(RecalcTrigger,Trigger3M)),NA())</f>
        <v>2.9525410792530238E-2</v>
      </c>
      <c r="N866" s="52">
        <f>IFERROR(_xll.qlIndexFixing(Index6M,$H866,TRUE,_xll.ohTrigger(RecalcTrigger,Trigger6M)),NA())</f>
        <v>3.0962228360798549E-2</v>
      </c>
      <c r="O866" s="52">
        <f>IFERROR(_xll.qlIndexFixing(ONIndex6M,I866,TRUE,_xll.ohTrigger(RecalcTrigger,Trigger6M)),NA())</f>
        <v>3.05479584714341E-2</v>
      </c>
      <c r="P866" s="52">
        <f>IFERROR(_xll.qlIndexFixing(Index1Y,$H866,TRUE,_xll.ohTrigger(RecalcTrigger,Trigger1Y)),NA())</f>
        <v>3.2570121219420177E-2</v>
      </c>
      <c r="Q866" s="52">
        <f>IFERROR(_xll.qlIndexFixing(ONIndex1Y,I866,TRUE,_xll.ohTrigger(RecalcTrigger,Trigger1Y)),NA())</f>
        <v>3.1722911624951777E-2</v>
      </c>
    </row>
    <row r="867" spans="2:17" x14ac:dyDescent="0.2">
      <c r="B867" s="46" t="s">
        <v>51</v>
      </c>
      <c r="D867" s="49">
        <f>_xll.qlCalendarAdvance(LocalCalendar,$D866,B867,"f",FALSE)</f>
        <v>45434</v>
      </c>
      <c r="E867" s="49">
        <f>_xll.qlInterestRateIndexValueDate(IndexON,D867)</f>
        <v>45434</v>
      </c>
      <c r="F867" s="52">
        <f>IFERROR(_xll.qlIndexFixing(IndexON,D867,TRUE,_xll.ohTrigger(RecalcTrigger,TriggerON)),NA())</f>
        <v>2.7596361064308184E-2</v>
      </c>
      <c r="H867" s="49">
        <f>_xll.qlCalendarAdvance(IborCalendar,$H866,B867,"f",FALSE)</f>
        <v>45434</v>
      </c>
      <c r="I867" s="49">
        <f>_xll.qlInterestRateIndexValueDate(Index1M,$H867)</f>
        <v>45436</v>
      </c>
      <c r="J867" s="52">
        <f>IFERROR(_xll.qlIndexFixing(Index1M,$H867,TRUE,_xll.ohTrigger(RecalcTrigger,Trigger1M)),NA())</f>
        <v>2.8758706380431549E-2</v>
      </c>
      <c r="K867" s="52">
        <f>IFERROR(_xll.qlIndexFixing(ONIndex1M,I867,TRUE,_xll.ohTrigger(RecalcTrigger,Trigger1M)),NA())</f>
        <v>2.8712224241826956E-2</v>
      </c>
      <c r="L867" s="52">
        <f>IFERROR(_xll.qlIndexFixing(Index3M,H867,TRUE,_xll.ohTrigger(RecalcTrigger,Trigger3M)),NA())</f>
        <v>2.9709532140697596E-2</v>
      </c>
      <c r="M867" s="52">
        <f>IFERROR(_xll.qlIndexFixing(ONIndex3M,I867,TRUE,_xll.ohTrigger(RecalcTrigger,Trigger3M)),NA())</f>
        <v>2.9536440524031704E-2</v>
      </c>
      <c r="N867" s="52">
        <f>IFERROR(_xll.qlIndexFixing(Index6M,$H867,TRUE,_xll.ohTrigger(RecalcTrigger,Trigger6M)),NA())</f>
        <v>3.0976185433811122E-2</v>
      </c>
      <c r="O867" s="52">
        <f>IFERROR(_xll.qlIndexFixing(ONIndex6M,I867,TRUE,_xll.ohTrigger(RecalcTrigger,Trigger6M)),NA())</f>
        <v>3.0562275519960824E-2</v>
      </c>
      <c r="P867" s="52">
        <f>IFERROR(_xll.qlIndexFixing(Index1Y,$H867,TRUE,_xll.ohTrigger(RecalcTrigger,Trigger1Y)),NA())</f>
        <v>3.2584342962524174E-2</v>
      </c>
      <c r="Q867" s="52">
        <f>IFERROR(_xll.qlIndexFixing(ONIndex1Y,I867,TRUE,_xll.ohTrigger(RecalcTrigger,Trigger1Y)),NA())</f>
        <v>3.1736340667423146E-2</v>
      </c>
    </row>
    <row r="868" spans="2:17" x14ac:dyDescent="0.2">
      <c r="B868" s="46" t="s">
        <v>51</v>
      </c>
      <c r="D868" s="49">
        <f>_xll.qlCalendarAdvance(LocalCalendar,$D867,B868,"f",FALSE)</f>
        <v>45441</v>
      </c>
      <c r="E868" s="49">
        <f>_xll.qlInterestRateIndexValueDate(IndexON,D868)</f>
        <v>45441</v>
      </c>
      <c r="F868" s="52">
        <f>IFERROR(_xll.qlIndexFixing(IndexON,D868,TRUE,_xll.ohTrigger(RecalcTrigger,TriggerON)),NA())</f>
        <v>2.7594679557774171E-2</v>
      </c>
      <c r="H868" s="49">
        <f>_xll.qlCalendarAdvance(IborCalendar,$H867,B868,"f",FALSE)</f>
        <v>45441</v>
      </c>
      <c r="I868" s="49">
        <f>_xll.qlInterestRateIndexValueDate(Index1M,$H868)</f>
        <v>45443</v>
      </c>
      <c r="J868" s="52">
        <f>IFERROR(_xll.qlIndexFixing(Index1M,$H868,TRUE,_xll.ohTrigger(RecalcTrigger,Trigger1M)),NA())</f>
        <v>2.8761624142297215E-2</v>
      </c>
      <c r="K868" s="52">
        <f>IFERROR(_xll.qlIndexFixing(ONIndex1M,I868,TRUE,_xll.ohTrigger(RecalcTrigger,Trigger1M)),NA())</f>
        <v>2.8718508818119659E-2</v>
      </c>
      <c r="L868" s="52">
        <f>IFERROR(_xll.qlIndexFixing(Index3M,H868,TRUE,_xll.ohTrigger(RecalcTrigger,Trigger3M)),NA())</f>
        <v>2.9711602296432615E-2</v>
      </c>
      <c r="M868" s="52">
        <f>IFERROR(_xll.qlIndexFixing(ONIndex3M,I868,TRUE,_xll.ohTrigger(RecalcTrigger,Trigger3M)),NA())</f>
        <v>2.9543810229517575E-2</v>
      </c>
      <c r="N868" s="52">
        <f>IFERROR(_xll.qlIndexFixing(Index6M,$H868,TRUE,_xll.ohTrigger(RecalcTrigger,Trigger6M)),NA())</f>
        <v>3.0983163000627437E-2</v>
      </c>
      <c r="O868" s="52">
        <f>IFERROR(_xll.qlIndexFixing(ONIndex6M,I868,TRUE,_xll.ohTrigger(RecalcTrigger,Trigger6M)),NA())</f>
        <v>3.0572420944814382E-2</v>
      </c>
      <c r="P868" s="52">
        <f>IFERROR(_xll.qlIndexFixing(Index1Y,$H868,TRUE,_xll.ohTrigger(RecalcTrigger,Trigger1Y)),NA())</f>
        <v>3.2587278388822437E-2</v>
      </c>
      <c r="Q868" s="52">
        <f>IFERROR(_xll.qlIndexFixing(ONIndex1Y,I868,TRUE,_xll.ohTrigger(RecalcTrigger,Trigger1Y)),NA())</f>
        <v>3.1745544756320854E-2</v>
      </c>
    </row>
    <row r="869" spans="2:17" x14ac:dyDescent="0.2">
      <c r="B869" s="46" t="s">
        <v>51</v>
      </c>
      <c r="D869" s="49">
        <f>_xll.qlCalendarAdvance(LocalCalendar,$D868,B869,"f",FALSE)</f>
        <v>45448</v>
      </c>
      <c r="E869" s="49">
        <f>_xll.qlInterestRateIndexValueDate(IndexON,D869)</f>
        <v>45448</v>
      </c>
      <c r="F869" s="52">
        <f>IFERROR(_xll.qlIndexFixing(IndexON,D869,TRUE,_xll.ohTrigger(RecalcTrigger,TriggerON)),NA())</f>
        <v>2.7591936297195474E-2</v>
      </c>
      <c r="H869" s="49">
        <f>_xll.qlCalendarAdvance(IborCalendar,$H868,B869,"f",FALSE)</f>
        <v>45448</v>
      </c>
      <c r="I869" s="49">
        <f>_xll.qlInterestRateIndexValueDate(Index1M,$H869)</f>
        <v>45450</v>
      </c>
      <c r="J869" s="52">
        <f>IFERROR(_xll.qlIndexFixing(Index1M,$H869,TRUE,_xll.ohTrigger(RecalcTrigger,Trigger1M)),NA())</f>
        <v>2.8774976362611133E-2</v>
      </c>
      <c r="K869" s="52">
        <f>IFERROR(_xll.qlIndexFixing(ONIndex1M,I869,TRUE,_xll.ohTrigger(RecalcTrigger,Trigger1M)),NA())</f>
        <v>2.8726555269757981E-2</v>
      </c>
      <c r="L869" s="52">
        <f>IFERROR(_xll.qlIndexFixing(Index3M,H869,TRUE,_xll.ohTrigger(RecalcTrigger,Trigger3M)),NA())</f>
        <v>2.972732263113784E-2</v>
      </c>
      <c r="M869" s="52">
        <f>IFERROR(_xll.qlIndexFixing(ONIndex3M,I869,TRUE,_xll.ohTrigger(RecalcTrigger,Trigger3M)),NA())</f>
        <v>2.9553127789840872E-2</v>
      </c>
      <c r="N869" s="52">
        <f>IFERROR(_xll.qlIndexFixing(Index6M,$H869,TRUE,_xll.ohTrigger(RecalcTrigger,Trigger6M)),NA())</f>
        <v>3.1004213650774472E-2</v>
      </c>
      <c r="O869" s="52">
        <f>IFERROR(_xll.qlIndexFixing(ONIndex6M,I869,TRUE,_xll.ohTrigger(RecalcTrigger,Trigger6M)),NA())</f>
        <v>3.0584911470548093E-2</v>
      </c>
      <c r="P869" s="52">
        <f>IFERROR(_xll.qlIndexFixing(Index1Y,$H869,TRUE,_xll.ohTrigger(RecalcTrigger,Trigger1Y)),NA())</f>
        <v>3.2605830734498936E-2</v>
      </c>
      <c r="Q869" s="52">
        <f>IFERROR(_xll.qlIndexFixing(ONIndex1Y,I869,TRUE,_xll.ohTrigger(RecalcTrigger,Trigger1Y)),NA())</f>
        <v>3.1757149806947993E-2</v>
      </c>
    </row>
    <row r="870" spans="2:17" x14ac:dyDescent="0.2">
      <c r="B870" s="46" t="s">
        <v>51</v>
      </c>
      <c r="D870" s="49">
        <f>_xll.qlCalendarAdvance(LocalCalendar,$D869,B870,"f",FALSE)</f>
        <v>45455</v>
      </c>
      <c r="E870" s="49">
        <f>_xll.qlInterestRateIndexValueDate(IndexON,D870)</f>
        <v>45455</v>
      </c>
      <c r="F870" s="52">
        <f>IFERROR(_xll.qlIndexFixing(IndexON,D870,TRUE,_xll.ohTrigger(RecalcTrigger,TriggerON)),NA())</f>
        <v>2.7588131282572093E-2</v>
      </c>
      <c r="H870" s="49">
        <f>_xll.qlCalendarAdvance(IborCalendar,$H869,B870,"f",FALSE)</f>
        <v>45455</v>
      </c>
      <c r="I870" s="49">
        <f>_xll.qlInterestRateIndexValueDate(Index1M,$H870)</f>
        <v>45457</v>
      </c>
      <c r="J870" s="52">
        <f>IFERROR(_xll.qlIndexFixing(Index1M,$H870,TRUE,_xll.ohTrigger(RecalcTrigger,Trigger1M)),NA())</f>
        <v>2.8783181899815678E-2</v>
      </c>
      <c r="K870" s="52">
        <f>IFERROR(_xll.qlIndexFixing(ONIndex1M,I870,TRUE,_xll.ohTrigger(RecalcTrigger,Trigger1M)),NA())</f>
        <v>2.8734648641970395E-2</v>
      </c>
      <c r="L870" s="52">
        <f>IFERROR(_xll.qlIndexFixing(Index3M,H870,TRUE,_xll.ohTrigger(RecalcTrigger,Trigger3M)),NA())</f>
        <v>2.9737302735176347E-2</v>
      </c>
      <c r="M870" s="52">
        <f>IFERROR(_xll.qlIndexFixing(ONIndex3M,I870,TRUE,_xll.ohTrigger(RecalcTrigger,Trigger3M)),NA())</f>
        <v>2.9562523911428329E-2</v>
      </c>
      <c r="N870" s="52">
        <f>IFERROR(_xll.qlIndexFixing(Index6M,$H870,TRUE,_xll.ohTrigger(RecalcTrigger,Trigger6M)),NA())</f>
        <v>3.1018260196251073E-2</v>
      </c>
      <c r="O870" s="52">
        <f>IFERROR(_xll.qlIndexFixing(ONIndex6M,I870,TRUE,_xll.ohTrigger(RecalcTrigger,Trigger6M)),NA())</f>
        <v>3.0597574855768528E-2</v>
      </c>
      <c r="P870" s="52">
        <f>IFERROR(_xll.qlIndexFixing(Index1Y,$H870,TRUE,_xll.ohTrigger(RecalcTrigger,Trigger1Y)),NA())</f>
        <v>3.2617578928699077E-2</v>
      </c>
      <c r="Q870" s="52">
        <f>IFERROR(_xll.qlIndexFixing(ONIndex1Y,I870,TRUE,_xll.ohTrigger(RecalcTrigger,Trigger1Y)),NA())</f>
        <v>3.1768947180932372E-2</v>
      </c>
    </row>
    <row r="871" spans="2:17" x14ac:dyDescent="0.2">
      <c r="B871" s="46" t="s">
        <v>51</v>
      </c>
      <c r="D871" s="49">
        <f>_xll.qlCalendarAdvance(LocalCalendar,$D870,B871,"f",FALSE)</f>
        <v>45462</v>
      </c>
      <c r="E871" s="49">
        <f>_xll.qlInterestRateIndexValueDate(IndexON,D871)</f>
        <v>45462</v>
      </c>
      <c r="F871" s="52">
        <f>IFERROR(_xll.qlIndexFixing(IndexON,D871,TRUE,_xll.ohTrigger(RecalcTrigger,TriggerON)),NA())</f>
        <v>2.7583264513824091E-2</v>
      </c>
      <c r="H871" s="49">
        <f>_xll.qlCalendarAdvance(IborCalendar,$H870,B871,"f",FALSE)</f>
        <v>45462</v>
      </c>
      <c r="I871" s="49">
        <f>_xll.qlInterestRateIndexValueDate(Index1M,$H871)</f>
        <v>45464</v>
      </c>
      <c r="J871" s="52">
        <f>IFERROR(_xll.qlIndexFixing(Index1M,$H871,TRUE,_xll.ohTrigger(RecalcTrigger,Trigger1M)),NA())</f>
        <v>2.8791434467897482E-2</v>
      </c>
      <c r="K871" s="52">
        <f>IFERROR(_xll.qlIndexFixing(ONIndex1M,I871,TRUE,_xll.ohTrigger(RecalcTrigger,Trigger1M)),NA())</f>
        <v>2.8742788934730257E-2</v>
      </c>
      <c r="L871" s="52">
        <f>IFERROR(_xll.qlIndexFixing(Index3M,H871,TRUE,_xll.ohTrigger(RecalcTrigger,Trigger3M)),NA())</f>
        <v>2.9747352921924701E-2</v>
      </c>
      <c r="M871" s="52">
        <f>IFERROR(_xll.qlIndexFixing(ONIndex3M,I871,TRUE,_xll.ohTrigger(RecalcTrigger,Trigger3M)),NA())</f>
        <v>2.9571998594279947E-2</v>
      </c>
      <c r="N871" s="52">
        <f>IFERROR(_xll.qlIndexFixing(Index6M,$H871,TRUE,_xll.ohTrigger(RecalcTrigger,Trigger6M)),NA())</f>
        <v>3.1032311966828461E-2</v>
      </c>
      <c r="O871" s="52">
        <f>IFERROR(_xll.qlIndexFixing(ONIndex6M,I871,TRUE,_xll.ohTrigger(RecalcTrigger,Trigger6M)),NA())</f>
        <v>3.0610411100449042E-2</v>
      </c>
      <c r="P871" s="52">
        <f>IFERROR(_xll.qlIndexFixing(Index1Y,$H871,TRUE,_xll.ohTrigger(RecalcTrigger,Trigger1Y)),NA())</f>
        <v>3.2629237571817897E-2</v>
      </c>
      <c r="Q871" s="52">
        <f>IFERROR(_xll.qlIndexFixing(ONIndex1Y,I871,TRUE,_xll.ohTrigger(RecalcTrigger,Trigger1Y)),NA())</f>
        <v>3.1780936878300636E-2</v>
      </c>
    </row>
    <row r="872" spans="2:17" x14ac:dyDescent="0.2">
      <c r="B872" s="46" t="s">
        <v>51</v>
      </c>
      <c r="D872" s="49">
        <f>_xll.qlCalendarAdvance(LocalCalendar,$D871,B872,"f",FALSE)</f>
        <v>45469</v>
      </c>
      <c r="E872" s="49">
        <f>_xll.qlInterestRateIndexValueDate(IndexON,D872)</f>
        <v>45469</v>
      </c>
      <c r="F872" s="52">
        <f>IFERROR(_xll.qlIndexFixing(IndexON,D872,TRUE,_xll.ohTrigger(RecalcTrigger,TriggerON)),NA())</f>
        <v>2.7577335991191276E-2</v>
      </c>
      <c r="H872" s="49">
        <f>_xll.qlCalendarAdvance(IborCalendar,$H871,B872,"f",FALSE)</f>
        <v>45469</v>
      </c>
      <c r="I872" s="49">
        <f>_xll.qlInterestRateIndexValueDate(Index1M,$H872)</f>
        <v>45471</v>
      </c>
      <c r="J872" s="52">
        <f>IFERROR(_xll.qlIndexFixing(Index1M,$H872,TRUE,_xll.ohTrigger(RecalcTrigger,Trigger1M)),NA())</f>
        <v>2.8803231050406358E-2</v>
      </c>
      <c r="K872" s="52">
        <f>IFERROR(_xll.qlIndexFixing(ONIndex1M,I872,TRUE,_xll.ohTrigger(RecalcTrigger,Trigger1M)),NA())</f>
        <v>2.8750976148090857E-2</v>
      </c>
      <c r="L872" s="52">
        <f>IFERROR(_xll.qlIndexFixing(Index3M,H872,TRUE,_xll.ohTrigger(RecalcTrigger,Trigger3M)),NA())</f>
        <v>2.9757462593012211E-2</v>
      </c>
      <c r="M872" s="52">
        <f>IFERROR(_xll.qlIndexFixing(ONIndex3M,I872,TRUE,_xll.ohTrigger(RecalcTrigger,Trigger3M)),NA())</f>
        <v>2.9581551838395725E-2</v>
      </c>
      <c r="N872" s="52">
        <f>IFERROR(_xll.qlIndexFixing(Index6M,$H872,TRUE,_xll.ohTrigger(RecalcTrigger,Trigger6M)),NA())</f>
        <v>3.1048679611461197E-2</v>
      </c>
      <c r="O872" s="52">
        <f>IFERROR(_xll.qlIndexFixing(ONIndex6M,I872,TRUE,_xll.ohTrigger(RecalcTrigger,Trigger6M)),NA())</f>
        <v>3.0623420204696217E-2</v>
      </c>
      <c r="P872" s="52">
        <f>IFERROR(_xll.qlIndexFixing(Index1Y,$H872,TRUE,_xll.ohTrigger(RecalcTrigger,Trigger1Y)),NA())</f>
        <v>3.2640799425985363E-2</v>
      </c>
      <c r="Q872" s="52">
        <f>IFERROR(_xll.qlIndexFixing(ONIndex1Y,I872,TRUE,_xll.ohTrigger(RecalcTrigger,Trigger1Y)),NA())</f>
        <v>3.1793118899159367E-2</v>
      </c>
    </row>
    <row r="873" spans="2:17" x14ac:dyDescent="0.2">
      <c r="B873" s="46" t="s">
        <v>51</v>
      </c>
      <c r="D873" s="49">
        <f>_xll.qlCalendarAdvance(LocalCalendar,$D872,B873,"f",FALSE)</f>
        <v>45476</v>
      </c>
      <c r="E873" s="49">
        <f>_xll.qlInterestRateIndexValueDate(IndexON,D873)</f>
        <v>45476</v>
      </c>
      <c r="F873" s="52">
        <f>IFERROR(_xll.qlIndexFixing(IndexON,D873,TRUE,_xll.ohTrigger(RecalcTrigger,TriggerON)),NA())</f>
        <v>2.7570858758281247E-2</v>
      </c>
      <c r="H873" s="49">
        <f>_xll.qlCalendarAdvance(IborCalendar,$H872,B873,"f",FALSE)</f>
        <v>45476</v>
      </c>
      <c r="I873" s="49">
        <f>_xll.qlInterestRateIndexValueDate(Index1M,$H873)</f>
        <v>45478</v>
      </c>
      <c r="J873" s="52">
        <f>IFERROR(_xll.qlIndexFixing(Index1M,$H873,TRUE,_xll.ohTrigger(RecalcTrigger,Trigger1M)),NA())</f>
        <v>2.880808069708481E-2</v>
      </c>
      <c r="K873" s="52">
        <f>IFERROR(_xll.qlIndexFixing(ONIndex1M,I873,TRUE,_xll.ohTrigger(RecalcTrigger,Trigger1M)),NA())</f>
        <v>2.8759210282052194E-2</v>
      </c>
      <c r="L873" s="52">
        <f>IFERROR(_xll.qlIndexFixing(Index3M,H873,TRUE,_xll.ohTrigger(RecalcTrigger,Trigger3M)),NA())</f>
        <v>2.9767621144808565E-2</v>
      </c>
      <c r="M873" s="52">
        <f>IFERROR(_xll.qlIndexFixing(ONIndex3M,I873,TRUE,_xll.ohTrigger(RecalcTrigger,Trigger3M)),NA())</f>
        <v>2.9591183643828955E-2</v>
      </c>
      <c r="N873" s="52">
        <f>IFERROR(_xll.qlIndexFixing(Index6M,$H873,TRUE,_xll.ohTrigger(RecalcTrigger,Trigger6M)),NA())</f>
        <v>3.1060381982501599E-2</v>
      </c>
      <c r="O873" s="52">
        <f>IFERROR(_xll.qlIndexFixing(ONIndex6M,I873,TRUE,_xll.ohTrigger(RecalcTrigger,Trigger6M)),NA())</f>
        <v>3.0636602168563343E-2</v>
      </c>
      <c r="P873" s="52">
        <f>IFERROR(_xll.qlIndexFixing(Index1Y,$H873,TRUE,_xll.ohTrigger(RecalcTrigger,Trigger1Y)),NA())</f>
        <v>3.2652257253027395E-2</v>
      </c>
      <c r="Q873" s="52">
        <f>IFERROR(_xll.qlIndexFixing(ONIndex1Y,I873,TRUE,_xll.ohTrigger(RecalcTrigger,Trigger1Y)),NA())</f>
        <v>3.180549324353521E-2</v>
      </c>
    </row>
    <row r="874" spans="2:17" x14ac:dyDescent="0.2">
      <c r="B874" s="46" t="s">
        <v>51</v>
      </c>
      <c r="D874" s="49">
        <f>_xll.qlCalendarAdvance(LocalCalendar,$D873,B874,"f",FALSE)</f>
        <v>45483</v>
      </c>
      <c r="E874" s="49">
        <f>_xll.qlInterestRateIndexValueDate(IndexON,D874)</f>
        <v>45483</v>
      </c>
      <c r="F874" s="52">
        <f>IFERROR(_xll.qlIndexFixing(IndexON,D874,TRUE,_xll.ohTrigger(RecalcTrigger,TriggerON)),NA())</f>
        <v>2.7562293683951467E-2</v>
      </c>
      <c r="H874" s="49">
        <f>_xll.qlCalendarAdvance(IborCalendar,$H873,B874,"f",FALSE)</f>
        <v>45483</v>
      </c>
      <c r="I874" s="49">
        <f>_xll.qlInterestRateIndexValueDate(Index1M,$H874)</f>
        <v>45485</v>
      </c>
      <c r="J874" s="52">
        <f>IFERROR(_xll.qlIndexFixing(Index1M,$H874,TRUE,_xll.ohTrigger(RecalcTrigger,Trigger1M)),NA())</f>
        <v>2.8816474358394038E-2</v>
      </c>
      <c r="K874" s="52">
        <f>IFERROR(_xll.qlIndexFixing(ONIndex1M,I874,TRUE,_xll.ohTrigger(RecalcTrigger,Trigger1M)),NA())</f>
        <v>2.876749133661427E-2</v>
      </c>
      <c r="L874" s="52">
        <f>IFERROR(_xll.qlIndexFixing(Index3M,H874,TRUE,_xll.ohTrigger(RecalcTrigger,Trigger3M)),NA())</f>
        <v>2.9779781684127975E-2</v>
      </c>
      <c r="M874" s="52">
        <f>IFERROR(_xll.qlIndexFixing(ONIndex3M,I874,TRUE,_xll.ohTrigger(RecalcTrigger,Trigger3M)),NA())</f>
        <v>2.9600894010579637E-2</v>
      </c>
      <c r="N874" s="52">
        <f>IFERROR(_xll.qlIndexFixing(Index6M,$H874,TRUE,_xll.ohTrigger(RecalcTrigger,Trigger6M)),NA())</f>
        <v>3.1074375626331897E-2</v>
      </c>
      <c r="O874" s="52">
        <f>IFERROR(_xll.qlIndexFixing(ONIndex6M,I874,TRUE,_xll.ohTrigger(RecalcTrigger,Trigger6M)),NA())</f>
        <v>3.0649956992103711E-2</v>
      </c>
      <c r="P874" s="52">
        <f>IFERROR(_xll.qlIndexFixing(Index1Y,$H874,TRUE,_xll.ohTrigger(RecalcTrigger,Trigger1Y)),NA())</f>
        <v>3.2663603814473446E-2</v>
      </c>
      <c r="Q874" s="52">
        <f>IFERROR(_xll.qlIndexFixing(ONIndex1Y,I874,TRUE,_xll.ohTrigger(RecalcTrigger,Trigger1Y)),NA())</f>
        <v>3.1818059911508101E-2</v>
      </c>
    </row>
    <row r="875" spans="2:17" x14ac:dyDescent="0.2">
      <c r="B875" s="46" t="s">
        <v>51</v>
      </c>
      <c r="D875" s="49">
        <f>_xll.qlCalendarAdvance(LocalCalendar,$D874,B875,"f",FALSE)</f>
        <v>45490</v>
      </c>
      <c r="E875" s="49">
        <f>_xll.qlInterestRateIndexValueDate(IndexON,D875)</f>
        <v>45490</v>
      </c>
      <c r="F875" s="52">
        <f>IFERROR(_xll.qlIndexFixing(IndexON,D875,TRUE,_xll.ohTrigger(RecalcTrigger,TriggerON)),NA())</f>
        <v>2.7553179899584279E-2</v>
      </c>
      <c r="H875" s="49">
        <f>_xll.qlCalendarAdvance(IborCalendar,$H874,B875,"f",FALSE)</f>
        <v>45490</v>
      </c>
      <c r="I875" s="49">
        <f>_xll.qlInterestRateIndexValueDate(Index1M,$H875)</f>
        <v>45492</v>
      </c>
      <c r="J875" s="52">
        <f>IFERROR(_xll.qlIndexFixing(Index1M,$H875,TRUE,_xll.ohTrigger(RecalcTrigger,Trigger1M)),NA())</f>
        <v>2.8824915050982784E-2</v>
      </c>
      <c r="K875" s="52">
        <f>IFERROR(_xll.qlIndexFixing(ONIndex1M,I875,TRUE,_xll.ohTrigger(RecalcTrigger,Trigger1M)),NA())</f>
        <v>2.877581931180373E-2</v>
      </c>
      <c r="L875" s="52">
        <f>IFERROR(_xll.qlIndexFixing(Index3M,H875,TRUE,_xll.ohTrigger(RecalcTrigger,Trigger3M)),NA())</f>
        <v>2.9788042475461445E-2</v>
      </c>
      <c r="M875" s="52">
        <f>IFERROR(_xll.qlIndexFixing(ONIndex3M,I875,TRUE,_xll.ohTrigger(RecalcTrigger,Trigger3M)),NA())</f>
        <v>2.9610682938701061E-2</v>
      </c>
      <c r="N875" s="52">
        <f>IFERROR(_xll.qlIndexFixing(Index6M,$H875,TRUE,_xll.ohTrigger(RecalcTrigger,Trigger6M)),NA())</f>
        <v>3.1090628054023333E-2</v>
      </c>
      <c r="O875" s="52">
        <f>IFERROR(_xll.qlIndexFixing(ONIndex6M,I875,TRUE,_xll.ohTrigger(RecalcTrigger,Trigger6M)),NA())</f>
        <v>3.0663484675370611E-2</v>
      </c>
      <c r="P875" s="52">
        <f>IFERROR(_xll.qlIndexFixing(Index1Y,$H875,TRUE,_xll.ohTrigger(RecalcTrigger,Trigger1Y)),NA())</f>
        <v>3.2674831871564614E-2</v>
      </c>
      <c r="Q875" s="52">
        <f>IFERROR(_xll.qlIndexFixing(ONIndex1Y,I875,TRUE,_xll.ohTrigger(RecalcTrigger,Trigger1Y)),NA())</f>
        <v>3.183081890313133E-2</v>
      </c>
    </row>
    <row r="876" spans="2:17" x14ac:dyDescent="0.2">
      <c r="B876" s="46" t="s">
        <v>51</v>
      </c>
      <c r="D876" s="49">
        <f>_xll.qlCalendarAdvance(LocalCalendar,$D875,B876,"f",FALSE)</f>
        <v>45497</v>
      </c>
      <c r="E876" s="49">
        <f>_xll.qlInterestRateIndexValueDate(IndexON,D876)</f>
        <v>45497</v>
      </c>
      <c r="F876" s="52">
        <f>IFERROR(_xll.qlIndexFixing(IndexON,D876,TRUE,_xll.ohTrigger(RecalcTrigger,TriggerON)),NA())</f>
        <v>2.7543004361572088E-2</v>
      </c>
      <c r="H876" s="49">
        <f>_xll.qlCalendarAdvance(IborCalendar,$H875,B876,"f",FALSE)</f>
        <v>45497</v>
      </c>
      <c r="I876" s="49">
        <f>_xll.qlInterestRateIndexValueDate(Index1M,$H876)</f>
        <v>45499</v>
      </c>
      <c r="J876" s="52">
        <f>IFERROR(_xll.qlIndexFixing(Index1M,$H876,TRUE,_xll.ohTrigger(RecalcTrigger,Trigger1M)),NA())</f>
        <v>2.8835167158766384E-2</v>
      </c>
      <c r="K876" s="52">
        <f>IFERROR(_xll.qlIndexFixing(ONIndex1M,I876,TRUE,_xll.ohTrigger(RecalcTrigger,Trigger1M)),NA())</f>
        <v>2.8784194207593927E-2</v>
      </c>
      <c r="L876" s="52">
        <f>IFERROR(_xll.qlIndexFixing(Index3M,H876,TRUE,_xll.ohTrigger(RecalcTrigger,Trigger3M)),NA())</f>
        <v>2.9798284046504597E-2</v>
      </c>
      <c r="M876" s="52">
        <f>IFERROR(_xll.qlIndexFixing(ONIndex3M,I876,TRUE,_xll.ohTrigger(RecalcTrigger,Trigger3M)),NA())</f>
        <v>2.9620550428139936E-2</v>
      </c>
      <c r="N876" s="52">
        <f>IFERROR(_xll.qlIndexFixing(Index6M,$H876,TRUE,_xll.ohTrigger(RecalcTrigger,Trigger6M)),NA())</f>
        <v>3.1102218680211676E-2</v>
      </c>
      <c r="O876" s="52">
        <f>IFERROR(_xll.qlIndexFixing(ONIndex6M,I876,TRUE,_xll.ohTrigger(RecalcTrigger,Trigger6M)),NA())</f>
        <v>3.067718521839069E-2</v>
      </c>
      <c r="P876" s="52">
        <f>IFERROR(_xll.qlIndexFixing(Index1Y,$H876,TRUE,_xll.ohTrigger(RecalcTrigger,Trigger1Y)),NA())</f>
        <v>3.2685934185260355E-2</v>
      </c>
      <c r="Q876" s="52">
        <f>IFERROR(_xll.qlIndexFixing(ONIndex1Y,I876,TRUE,_xll.ohTrigger(RecalcTrigger,Trigger1Y)),NA())</f>
        <v>3.1843770218458189E-2</v>
      </c>
    </row>
    <row r="877" spans="2:17" x14ac:dyDescent="0.2">
      <c r="B877" s="46" t="s">
        <v>51</v>
      </c>
      <c r="D877" s="49">
        <f>_xll.qlCalendarAdvance(LocalCalendar,$D876,B877,"f",FALSE)</f>
        <v>45504</v>
      </c>
      <c r="E877" s="49">
        <f>_xll.qlInterestRateIndexValueDate(IndexON,D877)</f>
        <v>45504</v>
      </c>
      <c r="F877" s="52">
        <f>IFERROR(_xll.qlIndexFixing(IndexON,D877,TRUE,_xll.ohTrigger(RecalcTrigger,TriggerON)),NA())</f>
        <v>2.7531767069914892E-2</v>
      </c>
      <c r="H877" s="49">
        <f>_xll.qlCalendarAdvance(IborCalendar,$H876,B877,"f",FALSE)</f>
        <v>45504</v>
      </c>
      <c r="I877" s="49">
        <f>_xll.qlInterestRateIndexValueDate(Index1M,$H877)</f>
        <v>45506</v>
      </c>
      <c r="J877" s="52">
        <f>IFERROR(_xll.qlIndexFixing(Index1M,$H877,TRUE,_xll.ohTrigger(RecalcTrigger,Trigger1M)),NA())</f>
        <v>2.8843705956752563E-2</v>
      </c>
      <c r="K877" s="52">
        <f>IFERROR(_xll.qlIndexFixing(ONIndex1M,I877,TRUE,_xll.ohTrigger(RecalcTrigger,Trigger1M)),NA())</f>
        <v>2.8792616024011508E-2</v>
      </c>
      <c r="L877" s="52">
        <f>IFERROR(_xll.qlIndexFixing(Index3M,H877,TRUE,_xll.ohTrigger(RecalcTrigger,Trigger3M)),NA())</f>
        <v>2.9808532082629832E-2</v>
      </c>
      <c r="M877" s="52">
        <f>IFERROR(_xll.qlIndexFixing(ONIndex3M,I877,TRUE,_xll.ohTrigger(RecalcTrigger,Trigger3M)),NA())</f>
        <v>2.9630496479002844E-2</v>
      </c>
      <c r="N877" s="52">
        <f>IFERROR(_xll.qlIndexFixing(Index6M,$H877,TRUE,_xll.ohTrigger(RecalcTrigger,Trigger6M)),NA())</f>
        <v>3.1116043486922984E-2</v>
      </c>
      <c r="O877" s="52">
        <f>IFERROR(_xll.qlIndexFixing(ONIndex6M,I877,TRUE,_xll.ohTrigger(RecalcTrigger,Trigger6M)),NA())</f>
        <v>3.0691058621270528E-2</v>
      </c>
      <c r="P877" s="52">
        <f>IFERROR(_xll.qlIndexFixing(Index1Y,$H877,TRUE,_xll.ohTrigger(RecalcTrigger,Trigger1Y)),NA())</f>
        <v>3.2696903516249404E-2</v>
      </c>
      <c r="Q877" s="52">
        <f>IFERROR(_xll.qlIndexFixing(ONIndex1Y,I877,TRUE,_xll.ohTrigger(RecalcTrigger,Trigger1Y)),NA())</f>
        <v>3.1856913857568614E-2</v>
      </c>
    </row>
    <row r="878" spans="2:17" x14ac:dyDescent="0.2">
      <c r="B878" s="46" t="s">
        <v>51</v>
      </c>
      <c r="D878" s="49">
        <f>_xll.qlCalendarAdvance(LocalCalendar,$D877,B878,"f",FALSE)</f>
        <v>45511</v>
      </c>
      <c r="E878" s="49">
        <f>_xll.qlInterestRateIndexValueDate(IndexON,D878)</f>
        <v>45511</v>
      </c>
      <c r="F878" s="52">
        <f>IFERROR(_xll.qlIndexFixing(IndexON,D878,TRUE,_xll.ohTrigger(RecalcTrigger,TriggerON)),NA())</f>
        <v>2.7519468024612692E-2</v>
      </c>
      <c r="H878" s="49">
        <f>_xll.qlCalendarAdvance(IborCalendar,$H877,B878,"f",FALSE)</f>
        <v>45511</v>
      </c>
      <c r="I878" s="49">
        <f>_xll.qlInterestRateIndexValueDate(Index1M,$H878)</f>
        <v>45513</v>
      </c>
      <c r="J878" s="52">
        <f>IFERROR(_xll.qlIndexFixing(Index1M,$H878,TRUE,_xll.ohTrigger(RecalcTrigger,Trigger1M)),NA())</f>
        <v>2.8850519317442074E-2</v>
      </c>
      <c r="K878" s="52">
        <f>IFERROR(_xll.qlIndexFixing(ONIndex1M,I878,TRUE,_xll.ohTrigger(RecalcTrigger,Trigger1M)),NA())</f>
        <v>2.8801084761056472E-2</v>
      </c>
      <c r="L878" s="52">
        <f>IFERROR(_xll.qlIndexFixing(Index3M,H878,TRUE,_xll.ohTrigger(RecalcTrigger,Trigger3M)),NA())</f>
        <v>2.9820734942357641E-2</v>
      </c>
      <c r="M878" s="52">
        <f>IFERROR(_xll.qlIndexFixing(ONIndex3M,I878,TRUE,_xll.ohTrigger(RecalcTrigger,Trigger3M)),NA())</f>
        <v>2.9640521091236494E-2</v>
      </c>
      <c r="N878" s="52">
        <f>IFERROR(_xll.qlIndexFixing(Index6M,$H878,TRUE,_xll.ohTrigger(RecalcTrigger,Trigger6M)),NA())</f>
        <v>3.1129787410690272E-2</v>
      </c>
      <c r="O878" s="52">
        <f>IFERROR(_xll.qlIndexFixing(ONIndex6M,I878,TRUE,_xll.ohTrigger(RecalcTrigger,Trigger6M)),NA())</f>
        <v>3.0705104884063417E-2</v>
      </c>
      <c r="P878" s="52">
        <f>IFERROR(_xll.qlIndexFixing(Index1Y,$H878,TRUE,_xll.ohTrigger(RecalcTrigger,Trigger1Y)),NA())</f>
        <v>3.2707732624956923E-2</v>
      </c>
      <c r="Q878" s="52">
        <f>IFERROR(_xll.qlIndexFixing(ONIndex1Y,I878,TRUE,_xll.ohTrigger(RecalcTrigger,Trigger1Y)),NA())</f>
        <v>3.1870249820489249E-2</v>
      </c>
    </row>
    <row r="879" spans="2:17" x14ac:dyDescent="0.2">
      <c r="B879" s="46" t="s">
        <v>51</v>
      </c>
      <c r="D879" s="49">
        <f>_xll.qlCalendarAdvance(LocalCalendar,$D878,B879,"f",FALSE)</f>
        <v>45518</v>
      </c>
      <c r="E879" s="49">
        <f>_xll.qlInterestRateIndexValueDate(IndexON,D879)</f>
        <v>45518</v>
      </c>
      <c r="F879" s="52">
        <f>IFERROR(_xll.qlIndexFixing(IndexON,D879,TRUE,_xll.ohTrigger(RecalcTrigger,TriggerON)),NA())</f>
        <v>2.7506107225905296E-2</v>
      </c>
      <c r="H879" s="49">
        <f>_xll.qlCalendarAdvance(IborCalendar,$H878,B879,"f",FALSE)</f>
        <v>45518</v>
      </c>
      <c r="I879" s="49">
        <f>_xll.qlInterestRateIndexValueDate(Index1M,$H879)</f>
        <v>45520</v>
      </c>
      <c r="J879" s="52">
        <f>IFERROR(_xll.qlIndexFixing(Index1M,$H879,TRUE,_xll.ohTrigger(RecalcTrigger,Trigger1M)),NA())</f>
        <v>2.88591472799852E-2</v>
      </c>
      <c r="K879" s="52">
        <f>IFERROR(_xll.qlIndexFixing(ONIndex1M,I879,TRUE,_xll.ohTrigger(RecalcTrigger,Trigger1M)),NA())</f>
        <v>2.8809600418808756E-2</v>
      </c>
      <c r="L879" s="52">
        <f>IFERROR(_xll.qlIndexFixing(Index3M,H879,TRUE,_xll.ohTrigger(RecalcTrigger,Trigger3M)),NA())</f>
        <v>2.9829005133271004E-2</v>
      </c>
      <c r="M879" s="52">
        <f>IFERROR(_xll.qlIndexFixing(ONIndex3M,I879,TRUE,_xll.ohTrigger(RecalcTrigger,Trigger3M)),NA())</f>
        <v>2.9650624264920822E-2</v>
      </c>
      <c r="N879" s="52">
        <f>IFERROR(_xll.qlIndexFixing(Index6M,$H879,TRUE,_xll.ohTrigger(RecalcTrigger,Trigger6M)),NA())</f>
        <v>3.1145707224113126E-2</v>
      </c>
      <c r="O879" s="52">
        <f>IFERROR(_xll.qlIndexFixing(ONIndex6M,I879,TRUE,_xll.ohTrigger(RecalcTrigger,Trigger6M)),NA())</f>
        <v>3.0719324006822646E-2</v>
      </c>
      <c r="P879" s="52">
        <f>IFERROR(_xll.qlIndexFixing(Index1Y,$H879,TRUE,_xll.ohTrigger(RecalcTrigger,Trigger1Y)),NA())</f>
        <v>3.2718414271555439E-2</v>
      </c>
      <c r="Q879" s="52">
        <f>IFERROR(_xll.qlIndexFixing(ONIndex1Y,I879,TRUE,_xll.ohTrigger(RecalcTrigger,Trigger1Y)),NA())</f>
        <v>3.1883778107353322E-2</v>
      </c>
    </row>
    <row r="880" spans="2:17" x14ac:dyDescent="0.2">
      <c r="B880" s="46" t="s">
        <v>51</v>
      </c>
      <c r="D880" s="49">
        <f>_xll.qlCalendarAdvance(LocalCalendar,$D879,B880,"f",FALSE)</f>
        <v>45525</v>
      </c>
      <c r="E880" s="49">
        <f>_xll.qlInterestRateIndexValueDate(IndexON,D880)</f>
        <v>45525</v>
      </c>
      <c r="F880" s="52">
        <f>IFERROR(_xll.qlIndexFixing(IndexON,D880,TRUE,_xll.ohTrigger(RecalcTrigger,TriggerON)),NA())</f>
        <v>2.7491684673952577E-2</v>
      </c>
      <c r="H880" s="49">
        <f>_xll.qlCalendarAdvance(IborCalendar,$H879,B880,"f",FALSE)</f>
        <v>45525</v>
      </c>
      <c r="I880" s="49">
        <f>_xll.qlInterestRateIndexValueDate(Index1M,$H880)</f>
        <v>45527</v>
      </c>
      <c r="J880" s="52">
        <f>IFERROR(_xll.qlIndexFixing(Index1M,$H880,TRUE,_xll.ohTrigger(RecalcTrigger,Trigger1M)),NA())</f>
        <v>2.8867815278149599E-2</v>
      </c>
      <c r="K880" s="52">
        <f>IFERROR(_xll.qlIndexFixing(ONIndex1M,I880,TRUE,_xll.ohTrigger(RecalcTrigger,Trigger1M)),NA())</f>
        <v>2.8819930125718596E-2</v>
      </c>
      <c r="L880" s="52">
        <f>IFERROR(_xll.qlIndexFixing(Index3M,H880,TRUE,_xll.ohTrigger(RecalcTrigger,Trigger3M)),NA())</f>
        <v>2.9839208939075559E-2</v>
      </c>
      <c r="M880" s="52">
        <f>IFERROR(_xll.qlIndexFixing(ONIndex3M,I880,TRUE,_xll.ohTrigger(RecalcTrigger,Trigger3M)),NA())</f>
        <v>2.9662758627329033E-2</v>
      </c>
      <c r="N880" s="52">
        <f>IFERROR(_xll.qlIndexFixing(Index6M,$H880,TRUE,_xll.ohTrigger(RecalcTrigger,Trigger6M)),NA())</f>
        <v>3.1156983399022099E-2</v>
      </c>
      <c r="O880" s="52">
        <f>IFERROR(_xll.qlIndexFixing(ONIndex6M,I880,TRUE,_xll.ohTrigger(RecalcTrigger,Trigger6M)),NA())</f>
        <v>3.0736063536278557E-2</v>
      </c>
      <c r="P880" s="52">
        <f>IFERROR(_xll.qlIndexFixing(Index1Y,$H880,TRUE,_xll.ohTrigger(RecalcTrigger,Trigger1Y)),NA())</f>
        <v>3.2731047305598233E-2</v>
      </c>
      <c r="Q880" s="52">
        <f>IFERROR(_xll.qlIndexFixing(ONIndex1Y,I880,TRUE,_xll.ohTrigger(RecalcTrigger,Trigger1Y)),NA())</f>
        <v>3.1899900395564451E-2</v>
      </c>
    </row>
    <row r="881" spans="2:17" x14ac:dyDescent="0.2">
      <c r="B881" s="46" t="s">
        <v>51</v>
      </c>
      <c r="D881" s="49">
        <f>_xll.qlCalendarAdvance(LocalCalendar,$D880,B881,"f",FALSE)</f>
        <v>45532</v>
      </c>
      <c r="E881" s="49">
        <f>_xll.qlInterestRateIndexValueDate(IndexON,D881)</f>
        <v>45532</v>
      </c>
      <c r="F881" s="52">
        <f>IFERROR(_xll.qlIndexFixing(IndexON,D881,TRUE,_xll.ohTrigger(RecalcTrigger,TriggerON)),NA())</f>
        <v>2.7476200368754533E-2</v>
      </c>
      <c r="H881" s="49">
        <f>_xll.qlCalendarAdvance(IborCalendar,$H880,B881,"f",FALSE)</f>
        <v>45532</v>
      </c>
      <c r="I881" s="49">
        <f>_xll.qlInterestRateIndexValueDate(Index1M,$H881)</f>
        <v>45534</v>
      </c>
      <c r="J881" s="52">
        <f>IFERROR(_xll.qlIndexFixing(Index1M,$H881,TRUE,_xll.ohTrigger(RecalcTrigger,Trigger1M)),NA())</f>
        <v>2.8876515158395486E-2</v>
      </c>
      <c r="K881" s="52">
        <f>IFERROR(_xll.qlIndexFixing(ONIndex1M,I881,TRUE,_xll.ohTrigger(RecalcTrigger,Trigger1M)),NA())</f>
        <v>2.882854366575982E-2</v>
      </c>
      <c r="L881" s="52">
        <f>IFERROR(_xll.qlIndexFixing(Index3M,H881,TRUE,_xll.ohTrigger(RecalcTrigger,Trigger3M)),NA())</f>
        <v>2.9843526401243933E-2</v>
      </c>
      <c r="M881" s="52">
        <f>IFERROR(_xll.qlIndexFixing(ONIndex3M,I881,TRUE,_xll.ohTrigger(RecalcTrigger,Trigger3M)),NA())</f>
        <v>2.9673025381355966E-2</v>
      </c>
      <c r="N881" s="52">
        <f>IFERROR(_xll.qlIndexFixing(Index6M,$H881,TRUE,_xll.ohTrigger(RecalcTrigger,Trigger6M)),NA())</f>
        <v>3.1163654653352246E-2</v>
      </c>
      <c r="O881" s="52">
        <f>IFERROR(_xll.qlIndexFixing(ONIndex6M,I881,TRUE,_xll.ohTrigger(RecalcTrigger,Trigger6M)),NA())</f>
        <v>3.0750641970997972E-2</v>
      </c>
      <c r="P881" s="52">
        <f>IFERROR(_xll.qlIndexFixing(Index1Y,$H881,TRUE,_xll.ohTrigger(RecalcTrigger,Trigger1Y)),NA())</f>
        <v>3.2733017561381562E-2</v>
      </c>
      <c r="Q881" s="52">
        <f>IFERROR(_xll.qlIndexFixing(ONIndex1Y,I881,TRUE,_xll.ohTrigger(RecalcTrigger,Trigger1Y)),NA())</f>
        <v>3.1913828301992631E-2</v>
      </c>
    </row>
    <row r="882" spans="2:17" x14ac:dyDescent="0.2">
      <c r="B882" s="46" t="s">
        <v>51</v>
      </c>
      <c r="D882" s="49">
        <f>_xll.qlCalendarAdvance(LocalCalendar,$D881,B882,"f",FALSE)</f>
        <v>45539</v>
      </c>
      <c r="E882" s="49">
        <f>_xll.qlInterestRateIndexValueDate(IndexON,D882)</f>
        <v>45539</v>
      </c>
      <c r="F882" s="52">
        <f>IFERROR(_xll.qlIndexFixing(IndexON,D882,TRUE,_xll.ohTrigger(RecalcTrigger,TriggerON)),NA())</f>
        <v>2.7459654310550974E-2</v>
      </c>
      <c r="H882" s="49">
        <f>_xll.qlCalendarAdvance(IborCalendar,$H881,B882,"f",FALSE)</f>
        <v>45539</v>
      </c>
      <c r="I882" s="49">
        <f>_xll.qlInterestRateIndexValueDate(Index1M,$H882)</f>
        <v>45541</v>
      </c>
      <c r="J882" s="52">
        <f>IFERROR(_xll.qlIndexFixing(Index1M,$H882,TRUE,_xll.ohTrigger(RecalcTrigger,Trigger1M)),NA())</f>
        <v>2.8885238763214648E-2</v>
      </c>
      <c r="K882" s="52">
        <f>IFERROR(_xll.qlIndexFixing(ONIndex1M,I882,TRUE,_xll.ohTrigger(RecalcTrigger,Trigger1M)),NA())</f>
        <v>2.8835428915963135E-2</v>
      </c>
      <c r="L882" s="52">
        <f>IFERROR(_xll.qlIndexFixing(Index3M,H882,TRUE,_xll.ohTrigger(RecalcTrigger,Trigger3M)),NA())</f>
        <v>2.9853658518860057E-2</v>
      </c>
      <c r="M882" s="52">
        <f>IFERROR(_xll.qlIndexFixing(ONIndex3M,I882,TRUE,_xll.ohTrigger(RecalcTrigger,Trigger3M)),NA())</f>
        <v>2.9681405154624585E-2</v>
      </c>
      <c r="N882" s="52">
        <f>IFERROR(_xll.qlIndexFixing(Index6M,$H882,TRUE,_xll.ohTrigger(RecalcTrigger,Trigger6M)),NA())</f>
        <v>3.1174736327572054E-2</v>
      </c>
      <c r="O882" s="52">
        <f>IFERROR(_xll.qlIndexFixing(ONIndex6M,I882,TRUE,_xll.ohTrigger(RecalcTrigger,Trigger6M)),NA())</f>
        <v>3.0763018535484576E-2</v>
      </c>
      <c r="P882" s="52">
        <f>IFERROR(_xll.qlIndexFixing(Index1Y,$H882,TRUE,_xll.ohTrigger(RecalcTrigger,Trigger1Y)),NA())</f>
        <v>3.2749502036846088E-2</v>
      </c>
      <c r="Q882" s="52">
        <f>IFERROR(_xll.qlIndexFixing(ONIndex1Y,I882,TRUE,_xll.ohTrigger(RecalcTrigger,Trigger1Y)),NA())</f>
        <v>3.192551691187262E-2</v>
      </c>
    </row>
    <row r="883" spans="2:17" x14ac:dyDescent="0.2">
      <c r="B883" s="46" t="s">
        <v>51</v>
      </c>
      <c r="D883" s="49">
        <f>_xll.qlCalendarAdvance(LocalCalendar,$D882,B883,"f",FALSE)</f>
        <v>45546</v>
      </c>
      <c r="E883" s="49">
        <f>_xll.qlInterestRateIndexValueDate(IndexON,D883)</f>
        <v>45546</v>
      </c>
      <c r="F883" s="52">
        <f>IFERROR(_xll.qlIndexFixing(IndexON,D883,TRUE,_xll.ohTrigger(RecalcTrigger,TriggerON)),NA())</f>
        <v>2.7442088257778607E-2</v>
      </c>
      <c r="H883" s="49">
        <f>_xll.qlCalendarAdvance(IborCalendar,$H882,B883,"f",FALSE)</f>
        <v>45546</v>
      </c>
      <c r="I883" s="49">
        <f>_xll.qlInterestRateIndexValueDate(Index1M,$H883)</f>
        <v>45548</v>
      </c>
      <c r="J883" s="52">
        <f>IFERROR(_xll.qlIndexFixing(Index1M,$H883,TRUE,_xll.ohTrigger(RecalcTrigger,Trigger1M)),NA())</f>
        <v>2.8895761946701182E-2</v>
      </c>
      <c r="K883" s="52">
        <f>IFERROR(_xll.qlIndexFixing(ONIndex1M,I883,TRUE,_xll.ohTrigger(RecalcTrigger,Trigger1M)),NA())</f>
        <v>2.8844124532350079E-2</v>
      </c>
      <c r="L883" s="52">
        <f>IFERROR(_xll.qlIndexFixing(Index3M,H883,TRUE,_xll.ohTrigger(RecalcTrigger,Trigger3M)),NA())</f>
        <v>2.9863733831576932E-2</v>
      </c>
      <c r="M883" s="52">
        <f>IFERROR(_xll.qlIndexFixing(ONIndex3M,I883,TRUE,_xll.ohTrigger(RecalcTrigger,Trigger3M)),NA())</f>
        <v>2.969179228820451E-2</v>
      </c>
      <c r="N883" s="52">
        <f>IFERROR(_xll.qlIndexFixing(Index6M,$H883,TRUE,_xll.ohTrigger(RecalcTrigger,Trigger6M)),NA())</f>
        <v>3.1187929604396234E-2</v>
      </c>
      <c r="O883" s="52">
        <f>IFERROR(_xll.qlIndexFixing(ONIndex6M,I883,TRUE,_xll.ohTrigger(RecalcTrigger,Trigger6M)),NA())</f>
        <v>3.0777860515636135E-2</v>
      </c>
      <c r="P883" s="52">
        <f>IFERROR(_xll.qlIndexFixing(Index1Y,$H883,TRUE,_xll.ohTrigger(RecalcTrigger,Trigger1Y)),NA())</f>
        <v>3.2759521790816482E-2</v>
      </c>
      <c r="Q883" s="52">
        <f>IFERROR(_xll.qlIndexFixing(ONIndex1Y,I883,TRUE,_xll.ohTrigger(RecalcTrigger,Trigger1Y)),NA())</f>
        <v>3.1939735811077341E-2</v>
      </c>
    </row>
    <row r="884" spans="2:17" x14ac:dyDescent="0.2">
      <c r="B884" s="46" t="s">
        <v>51</v>
      </c>
      <c r="D884" s="49">
        <f>_xll.qlCalendarAdvance(LocalCalendar,$D883,B884,"f",FALSE)</f>
        <v>45553</v>
      </c>
      <c r="E884" s="49">
        <f>_xll.qlInterestRateIndexValueDate(IndexON,D884)</f>
        <v>45553</v>
      </c>
      <c r="F884" s="52">
        <f>IFERROR(_xll.qlIndexFixing(IndexON,D884,TRUE,_xll.ohTrigger(RecalcTrigger,TriggerON)),NA())</f>
        <v>2.7424671444187254E-2</v>
      </c>
      <c r="H884" s="49">
        <f>_xll.qlCalendarAdvance(IborCalendar,$H883,B884,"f",FALSE)</f>
        <v>45553</v>
      </c>
      <c r="I884" s="49">
        <f>_xll.qlInterestRateIndexValueDate(Index1M,$H884)</f>
        <v>45555</v>
      </c>
      <c r="J884" s="52">
        <f>IFERROR(_xll.qlIndexFixing(Index1M,$H884,TRUE,_xll.ohTrigger(RecalcTrigger,Trigger1M)),NA())</f>
        <v>2.8902728480195133E-2</v>
      </c>
      <c r="K884" s="52">
        <f>IFERROR(_xll.qlIndexFixing(ONIndex1M,I884,TRUE,_xll.ohTrigger(RecalcTrigger,Trigger1M)),NA())</f>
        <v>2.8852833598618233E-2</v>
      </c>
      <c r="L884" s="52">
        <f>IFERROR(_xll.qlIndexFixing(Index3M,H884,TRUE,_xll.ohTrigger(RecalcTrigger,Trigger3M)),NA())</f>
        <v>2.9873746277978577E-2</v>
      </c>
      <c r="M884" s="52">
        <f>IFERROR(_xll.qlIndexFixing(ONIndex3M,I884,TRUE,_xll.ohTrigger(RecalcTrigger,Trigger3M)),NA())</f>
        <v>2.9702126744028945E-2</v>
      </c>
      <c r="N884" s="52">
        <f>IFERROR(_xll.qlIndexFixing(Index6M,$H884,TRUE,_xll.ohTrigger(RecalcTrigger,Trigger6M)),NA())</f>
        <v>3.1200973891580781E-2</v>
      </c>
      <c r="O884" s="52">
        <f>IFERROR(_xll.qlIndexFixing(ONIndex6M,I884,TRUE,_xll.ohTrigger(RecalcTrigger,Trigger6M)),NA())</f>
        <v>3.0792578162737172E-2</v>
      </c>
      <c r="P884" s="52">
        <f>IFERROR(_xll.qlIndexFixing(Index1Y,$H884,TRUE,_xll.ohTrigger(RecalcTrigger,Trigger1Y)),NA())</f>
        <v>3.2769364325880075E-2</v>
      </c>
      <c r="Q884" s="52">
        <f>IFERROR(_xll.qlIndexFixing(ONIndex1Y,I884,TRUE,_xll.ohTrigger(RecalcTrigger,Trigger1Y)),NA())</f>
        <v>3.1953806070914581E-2</v>
      </c>
    </row>
    <row r="885" spans="2:17" x14ac:dyDescent="0.2">
      <c r="B885" s="46" t="s">
        <v>51</v>
      </c>
      <c r="D885" s="49">
        <f>_xll.qlCalendarAdvance(LocalCalendar,$D884,B885,"f",FALSE)</f>
        <v>45560</v>
      </c>
      <c r="E885" s="49">
        <f>_xll.qlInterestRateIndexValueDate(IndexON,D885)</f>
        <v>45560</v>
      </c>
      <c r="F885" s="52">
        <f>IFERROR(_xll.qlIndexFixing(IndexON,D885,TRUE,_xll.ohTrigger(RecalcTrigger,TriggerON)),NA())</f>
        <v>2.7407946728175148E-2</v>
      </c>
      <c r="H885" s="49">
        <f>_xll.qlCalendarAdvance(IborCalendar,$H884,B885,"f",FALSE)</f>
        <v>45560</v>
      </c>
      <c r="I885" s="49">
        <f>_xll.qlInterestRateIndexValueDate(Index1M,$H885)</f>
        <v>45562</v>
      </c>
      <c r="J885" s="52">
        <f>IFERROR(_xll.qlIndexFixing(Index1M,$H885,TRUE,_xll.ohTrigger(RecalcTrigger,Trigger1M)),NA())</f>
        <v>2.8911489823907593E-2</v>
      </c>
      <c r="K885" s="52">
        <f>IFERROR(_xll.qlIndexFixing(ONIndex1M,I885,TRUE,_xll.ohTrigger(RecalcTrigger,Trigger1M)),NA())</f>
        <v>2.8861553540080465E-2</v>
      </c>
      <c r="L885" s="52">
        <f>IFERROR(_xll.qlIndexFixing(Index3M,H885,TRUE,_xll.ohTrigger(RecalcTrigger,Trigger3M)),NA())</f>
        <v>2.9883695517026146E-2</v>
      </c>
      <c r="M885" s="52">
        <f>IFERROR(_xll.qlIndexFixing(ONIndex3M,I885,TRUE,_xll.ohTrigger(RecalcTrigger,Trigger3M)),NA())</f>
        <v>2.9712398426759989E-2</v>
      </c>
      <c r="N885" s="52">
        <f>IFERROR(_xll.qlIndexFixing(Index6M,$H885,TRUE,_xll.ohTrigger(RecalcTrigger,Trigger6M)),NA())</f>
        <v>3.1213868795371278E-2</v>
      </c>
      <c r="O885" s="52">
        <f>IFERROR(_xll.qlIndexFixing(ONIndex6M,I885,TRUE,_xll.ohTrigger(RecalcTrigger,Trigger6M)),NA())</f>
        <v>3.0807148615688007E-2</v>
      </c>
      <c r="P885" s="52">
        <f>IFERROR(_xll.qlIndexFixing(Index1Y,$H885,TRUE,_xll.ohTrigger(RecalcTrigger,Trigger1Y)),NA())</f>
        <v>3.2779033738977649E-2</v>
      </c>
      <c r="Q885" s="52">
        <f>IFERROR(_xll.qlIndexFixing(ONIndex1Y,I885,TRUE,_xll.ohTrigger(RecalcTrigger,Trigger1Y)),NA())</f>
        <v>3.1967701463404552E-2</v>
      </c>
    </row>
    <row r="886" spans="2:17" x14ac:dyDescent="0.2">
      <c r="B886" s="46" t="s">
        <v>51</v>
      </c>
      <c r="D886" s="49">
        <f>_xll.qlCalendarAdvance(LocalCalendar,$D885,B886,"f",FALSE)</f>
        <v>45567</v>
      </c>
      <c r="E886" s="49">
        <f>_xll.qlInterestRateIndexValueDate(IndexON,D886)</f>
        <v>45567</v>
      </c>
      <c r="F886" s="52">
        <f>IFERROR(_xll.qlIndexFixing(IndexON,D886,TRUE,_xll.ohTrigger(RecalcTrigger,TriggerON)),NA())</f>
        <v>2.7391914109742288E-2</v>
      </c>
      <c r="H886" s="49">
        <f>_xll.qlCalendarAdvance(IborCalendar,$H885,B886,"f",FALSE)</f>
        <v>45567</v>
      </c>
      <c r="I886" s="49">
        <f>_xll.qlInterestRateIndexValueDate(Index1M,$H886)</f>
        <v>45569</v>
      </c>
      <c r="J886" s="52">
        <f>IFERROR(_xll.qlIndexFixing(Index1M,$H886,TRUE,_xll.ohTrigger(RecalcTrigger,Trigger1M)),NA())</f>
        <v>2.8920262073239691E-2</v>
      </c>
      <c r="K886" s="52">
        <f>IFERROR(_xll.qlIndexFixing(ONIndex1M,I886,TRUE,_xll.ohTrigger(RecalcTrigger,Trigger1M)),NA())</f>
        <v>2.8870284356736775E-2</v>
      </c>
      <c r="L886" s="52">
        <f>IFERROR(_xll.qlIndexFixing(Index3M,H886,TRUE,_xll.ohTrigger(RecalcTrigger,Trigger3M)),NA())</f>
        <v>2.9899376841078379E-2</v>
      </c>
      <c r="M886" s="52">
        <f>IFERROR(_xll.qlIndexFixing(ONIndex3M,I886,TRUE,_xll.ohTrigger(RecalcTrigger,Trigger3M)),NA())</f>
        <v>2.9722607336424289E-2</v>
      </c>
      <c r="N886" s="52">
        <f>IFERROR(_xll.qlIndexFixing(Index6M,$H886,TRUE,_xll.ohTrigger(RecalcTrigger,Trigger6M)),NA())</f>
        <v>3.1228820241340851E-2</v>
      </c>
      <c r="O886" s="52">
        <f>IFERROR(_xll.qlIndexFixing(ONIndex6M,I886,TRUE,_xll.ohTrigger(RecalcTrigger,Trigger6M)),NA())</f>
        <v>3.082157187443535E-2</v>
      </c>
      <c r="P886" s="52">
        <f>IFERROR(_xll.qlIndexFixing(Index1Y,$H886,TRUE,_xll.ohTrigger(RecalcTrigger,Trigger1Y)),NA())</f>
        <v>3.2788534369203502E-2</v>
      </c>
      <c r="Q886" s="52">
        <f>IFERROR(_xll.qlIndexFixing(ONIndex1Y,I886,TRUE,_xll.ohTrigger(RecalcTrigger,Trigger1Y)),NA())</f>
        <v>3.1981421988414027E-2</v>
      </c>
    </row>
    <row r="887" spans="2:17" x14ac:dyDescent="0.2">
      <c r="B887" s="46" t="s">
        <v>51</v>
      </c>
      <c r="D887" s="49">
        <f>_xll.qlCalendarAdvance(LocalCalendar,$D886,B887,"f",FALSE)</f>
        <v>45574</v>
      </c>
      <c r="E887" s="49">
        <f>_xll.qlInterestRateIndexValueDate(IndexON,D887)</f>
        <v>45574</v>
      </c>
      <c r="F887" s="52">
        <f>IFERROR(_xll.qlIndexFixing(IndexON,D887,TRUE,_xll.ohTrigger(RecalcTrigger,TriggerON)),NA())</f>
        <v>2.7376573588728803E-2</v>
      </c>
      <c r="H887" s="49">
        <f>_xll.qlCalendarAdvance(IborCalendar,$H886,B887,"f",FALSE)</f>
        <v>45574</v>
      </c>
      <c r="I887" s="49">
        <f>_xll.qlInterestRateIndexValueDate(Index1M,$H887)</f>
        <v>45576</v>
      </c>
      <c r="J887" s="52">
        <f>IFERROR(_xll.qlIndexFixing(Index1M,$H887,TRUE,_xll.ohTrigger(RecalcTrigger,Trigger1M)),NA())</f>
        <v>2.8930835061893312E-2</v>
      </c>
      <c r="K887" s="52">
        <f>IFERROR(_xll.qlIndexFixing(ONIndex1M,I887,TRUE,_xll.ohTrigger(RecalcTrigger,Trigger1M)),NA())</f>
        <v>2.8880809254976381E-2</v>
      </c>
      <c r="L887" s="52">
        <f>IFERROR(_xll.qlIndexFixing(Index3M,H887,TRUE,_xll.ohTrigger(RecalcTrigger,Trigger3M)),NA())</f>
        <v>2.9909188554533707E-2</v>
      </c>
      <c r="M887" s="52">
        <f>IFERROR(_xll.qlIndexFixing(ONIndex3M,I887,TRUE,_xll.ohTrigger(RecalcTrigger,Trigger3M)),NA())</f>
        <v>2.9734703241974803E-2</v>
      </c>
      <c r="N887" s="52">
        <f>IFERROR(_xll.qlIndexFixing(Index6M,$H887,TRUE,_xll.ohTrigger(RecalcTrigger,Trigger6M)),NA())</f>
        <v>3.1241406782228632E-2</v>
      </c>
      <c r="O887" s="52">
        <f>IFERROR(_xll.qlIndexFixing(ONIndex6M,I887,TRUE,_xll.ohTrigger(RecalcTrigger,Trigger6M)),NA())</f>
        <v>3.0838181784935692E-2</v>
      </c>
      <c r="P887" s="52">
        <f>IFERROR(_xll.qlIndexFixing(Index1Y,$H887,TRUE,_xll.ohTrigger(RecalcTrigger,Trigger1Y)),NA())</f>
        <v>3.2799899455849657E-2</v>
      </c>
      <c r="Q887" s="52">
        <f>IFERROR(_xll.qlIndexFixing(ONIndex1Y,I887,TRUE,_xll.ohTrigger(RecalcTrigger,Trigger1Y)),NA())</f>
        <v>3.1997349236660977E-2</v>
      </c>
    </row>
    <row r="888" spans="2:17" x14ac:dyDescent="0.2">
      <c r="B888" s="46" t="s">
        <v>51</v>
      </c>
      <c r="D888" s="49">
        <f>_xll.qlCalendarAdvance(LocalCalendar,$D887,B888,"f",FALSE)</f>
        <v>45581</v>
      </c>
      <c r="E888" s="49">
        <f>_xll.qlInterestRateIndexValueDate(IndexON,D888)</f>
        <v>45581</v>
      </c>
      <c r="F888" s="52">
        <f>IFERROR(_xll.qlIndexFixing(IndexON,D888,TRUE,_xll.ohTrigger(RecalcTrigger,TriggerON)),NA())</f>
        <v>2.7361925165054757E-2</v>
      </c>
      <c r="H888" s="49">
        <f>_xll.qlCalendarAdvance(IborCalendar,$H887,B888,"f",FALSE)</f>
        <v>45581</v>
      </c>
      <c r="I888" s="49">
        <f>_xll.qlInterestRateIndexValueDate(Index1M,$H888)</f>
        <v>45583</v>
      </c>
      <c r="J888" s="52">
        <f>IFERROR(_xll.qlIndexFixing(Index1M,$H888,TRUE,_xll.ohTrigger(RecalcTrigger,Trigger1M)),NA())</f>
        <v>2.8937839288858187E-2</v>
      </c>
      <c r="K888" s="52">
        <f>IFERROR(_xll.qlIndexFixing(ONIndex1M,I888,TRUE,_xll.ohTrigger(RecalcTrigger,Trigger1M)),NA())</f>
        <v>2.8887778615684923E-2</v>
      </c>
      <c r="L888" s="52">
        <f>IFERROR(_xll.qlIndexFixing(Index3M,H888,TRUE,_xll.ohTrigger(RecalcTrigger,Trigger3M)),NA())</f>
        <v>2.9920860900461612E-2</v>
      </c>
      <c r="M888" s="52">
        <f>IFERROR(_xll.qlIndexFixing(ONIndex3M,I888,TRUE,_xll.ohTrigger(RecalcTrigger,Trigger3M)),NA())</f>
        <v>2.9742836836366138E-2</v>
      </c>
      <c r="N888" s="52">
        <f>IFERROR(_xll.qlIndexFixing(Index6M,$H888,TRUE,_xll.ohTrigger(RecalcTrigger,Trigger6M)),NA())</f>
        <v>3.1262582931073375E-2</v>
      </c>
      <c r="O888" s="52">
        <f>IFERROR(_xll.qlIndexFixing(ONIndex6M,I888,TRUE,_xll.ohTrigger(RecalcTrigger,Trigger6M)),NA())</f>
        <v>3.084997680913304E-2</v>
      </c>
      <c r="P888" s="52">
        <f>IFERROR(_xll.qlIndexFixing(Index1Y,$H888,TRUE,_xll.ohTrigger(RecalcTrigger,Trigger1Y)),NA())</f>
        <v>3.2807046638657772E-2</v>
      </c>
      <c r="Q888" s="52">
        <f>IFERROR(_xll.qlIndexFixing(ONIndex1Y,I888,TRUE,_xll.ohTrigger(RecalcTrigger,Trigger1Y)),NA())</f>
        <v>3.2008338435911554E-2</v>
      </c>
    </row>
    <row r="889" spans="2:17" x14ac:dyDescent="0.2">
      <c r="B889" s="46" t="s">
        <v>51</v>
      </c>
      <c r="D889" s="49">
        <f>_xll.qlCalendarAdvance(LocalCalendar,$D888,B889,"f",FALSE)</f>
        <v>45588</v>
      </c>
      <c r="E889" s="49">
        <f>_xll.qlInterestRateIndexValueDate(IndexON,D889)</f>
        <v>45588</v>
      </c>
      <c r="F889" s="52">
        <f>IFERROR(_xll.qlIndexFixing(IndexON,D889,TRUE,_xll.ohTrigger(RecalcTrigger,TriggerON)),NA())</f>
        <v>2.7347968838640213E-2</v>
      </c>
      <c r="H889" s="49">
        <f>_xll.qlCalendarAdvance(IborCalendar,$H888,B889,"f",FALSE)</f>
        <v>45588</v>
      </c>
      <c r="I889" s="49">
        <f>_xll.qlInterestRateIndexValueDate(Index1M,$H889)</f>
        <v>45590</v>
      </c>
      <c r="J889" s="52">
        <f>IFERROR(_xll.qlIndexFixing(Index1M,$H889,TRUE,_xll.ohTrigger(RecalcTrigger,Trigger1M)),NA())</f>
        <v>2.8946644255196163E-2</v>
      </c>
      <c r="K889" s="52">
        <f>IFERROR(_xll.qlIndexFixing(ONIndex1M,I889,TRUE,_xll.ohTrigger(RecalcTrigger,Trigger1M)),NA())</f>
        <v>2.8896542057950114E-2</v>
      </c>
      <c r="L889" s="52">
        <f>IFERROR(_xll.qlIndexFixing(Index3M,H889,TRUE,_xll.ohTrigger(RecalcTrigger,Trigger3M)),NA())</f>
        <v>2.9928622309657149E-2</v>
      </c>
      <c r="M889" s="52">
        <f>IFERROR(_xll.qlIndexFixing(ONIndex3M,I889,TRUE,_xll.ohTrigger(RecalcTrigger,Trigger3M)),NA())</f>
        <v>2.9752857426617041E-2</v>
      </c>
      <c r="N889" s="52">
        <f>IFERROR(_xll.qlIndexFixing(Index6M,$H889,TRUE,_xll.ohTrigger(RecalcTrigger,Trigger6M)),NA())</f>
        <v>3.1266131647696607E-2</v>
      </c>
      <c r="O889" s="52">
        <f>IFERROR(_xll.qlIndexFixing(ONIndex6M,I889,TRUE,_xll.ohTrigger(RecalcTrigger,Trigger6M)),NA())</f>
        <v>3.0863958484976806E-2</v>
      </c>
      <c r="P889" s="52">
        <f>IFERROR(_xll.qlIndexFixing(Index1Y,$H889,TRUE,_xll.ohTrigger(RecalcTrigger,Trigger1Y)),NA())</f>
        <v>3.2816066957289967E-2</v>
      </c>
      <c r="Q889" s="52">
        <f>IFERROR(_xll.qlIndexFixing(ONIndex1Y,I889,TRUE,_xll.ohTrigger(RecalcTrigger,Trigger1Y)),NA())</f>
        <v>3.2021534358266379E-2</v>
      </c>
    </row>
    <row r="890" spans="2:17" x14ac:dyDescent="0.2">
      <c r="B890" s="46" t="s">
        <v>51</v>
      </c>
      <c r="D890" s="49">
        <f>_xll.qlCalendarAdvance(LocalCalendar,$D889,B890,"f",FALSE)</f>
        <v>45595</v>
      </c>
      <c r="E890" s="49">
        <f>_xll.qlInterestRateIndexValueDate(IndexON,D890)</f>
        <v>45595</v>
      </c>
      <c r="F890" s="52">
        <f>IFERROR(_xll.qlIndexFixing(IndexON,D890,TRUE,_xll.ohTrigger(RecalcTrigger,TriggerON)),NA())</f>
        <v>2.7334704609485172E-2</v>
      </c>
      <c r="H890" s="49">
        <f>_xll.qlCalendarAdvance(IborCalendar,$H889,B890,"f",FALSE)</f>
        <v>45595</v>
      </c>
      <c r="I890" s="49">
        <f>_xll.qlInterestRateIndexValueDate(Index1M,$H890)</f>
        <v>45597</v>
      </c>
      <c r="J890" s="52">
        <f>IFERROR(_xll.qlIndexFixing(Index1M,$H890,TRUE,_xll.ohTrigger(RecalcTrigger,Trigger1M)),NA())</f>
        <v>2.8955460127249175E-2</v>
      </c>
      <c r="K890" s="52">
        <f>IFERROR(_xll.qlIndexFixing(ONIndex1M,I890,TRUE,_xll.ohTrigger(RecalcTrigger,Trigger1M)),NA())</f>
        <v>2.890531637543603E-2</v>
      </c>
      <c r="L890" s="52">
        <f>IFERROR(_xll.qlIndexFixing(Index3M,H890,TRUE,_xll.ohTrigger(RecalcTrigger,Trigger3M)),NA())</f>
        <v>2.9938244350370281E-2</v>
      </c>
      <c r="M890" s="52">
        <f>IFERROR(_xll.qlIndexFixing(ONIndex3M,I890,TRUE,_xll.ohTrigger(RecalcTrigger,Trigger3M)),NA())</f>
        <v>2.9762815243721263E-2</v>
      </c>
      <c r="N890" s="52">
        <f>IFERROR(_xll.qlIndexFixing(Index6M,$H890,TRUE,_xll.ohTrigger(RecalcTrigger,Trigger6M)),NA())</f>
        <v>3.127610246440797E-2</v>
      </c>
      <c r="O890" s="52">
        <f>IFERROR(_xll.qlIndexFixing(ONIndex6M,I890,TRUE,_xll.ohTrigger(RecalcTrigger,Trigger6M)),NA())</f>
        <v>3.0877792966403916E-2</v>
      </c>
      <c r="P890" s="52">
        <f>IFERROR(_xll.qlIndexFixing(Index1Y,$H890,TRUE,_xll.ohTrigger(RecalcTrigger,Trigger1Y)),NA())</f>
        <v>3.2824935851846274E-2</v>
      </c>
      <c r="Q890" s="52">
        <f>IFERROR(_xll.qlIndexFixing(ONIndex1Y,I890,TRUE,_xll.ohTrigger(RecalcTrigger,Trigger1Y)),NA())</f>
        <v>3.2034555412954191E-2</v>
      </c>
    </row>
    <row r="891" spans="2:17" x14ac:dyDescent="0.2">
      <c r="B891" s="46" t="s">
        <v>51</v>
      </c>
      <c r="D891" s="49">
        <f>_xll.qlCalendarAdvance(LocalCalendar,$D890,B891,"f",FALSE)</f>
        <v>45602</v>
      </c>
      <c r="E891" s="49">
        <f>_xll.qlInterestRateIndexValueDate(IndexON,D891)</f>
        <v>45602</v>
      </c>
      <c r="F891" s="52">
        <f>IFERROR(_xll.qlIndexFixing(IndexON,D891,TRUE,_xll.ohTrigger(RecalcTrigger,TriggerON)),NA())</f>
        <v>2.7322132477269889E-2</v>
      </c>
      <c r="H891" s="49">
        <f>_xll.qlCalendarAdvance(IborCalendar,$H890,B891,"f",FALSE)</f>
        <v>45602</v>
      </c>
      <c r="I891" s="49">
        <f>_xll.qlInterestRateIndexValueDate(Index1M,$H891)</f>
        <v>45604</v>
      </c>
      <c r="J891" s="52">
        <f>IFERROR(_xll.qlIndexFixing(Index1M,$H891,TRUE,_xll.ohTrigger(RecalcTrigger,Trigger1M)),NA())</f>
        <v>2.8964286905045596E-2</v>
      </c>
      <c r="K891" s="52">
        <f>IFERROR(_xll.qlIndexFixing(ONIndex1M,I891,TRUE,_xll.ohTrigger(RecalcTrigger,Trigger1M)),NA())</f>
        <v>2.8915890697247537E-2</v>
      </c>
      <c r="L891" s="52">
        <f>IFERROR(_xll.qlIndexFixing(Index3M,H891,TRUE,_xll.ohTrigger(RecalcTrigger,Trigger3M)),NA())</f>
        <v>2.9947803165886425E-2</v>
      </c>
      <c r="M891" s="52">
        <f>IFERROR(_xll.qlIndexFixing(ONIndex3M,I891,TRUE,_xll.ohTrigger(RecalcTrigger,Trigger3M)),NA())</f>
        <v>2.9774645422098178E-2</v>
      </c>
      <c r="N891" s="52">
        <f>IFERROR(_xll.qlIndexFixing(Index6M,$H891,TRUE,_xll.ohTrigger(RecalcTrigger,Trigger6M)),NA())</f>
        <v>3.1288101008896542E-2</v>
      </c>
      <c r="O891" s="52">
        <f>IFERROR(_xll.qlIndexFixing(ONIndex6M,I891,TRUE,_xll.ohTrigger(RecalcTrigger,Trigger6M)),NA())</f>
        <v>3.0893776809459705E-2</v>
      </c>
      <c r="P891" s="52">
        <f>IFERROR(_xll.qlIndexFixing(Index1Y,$H891,TRUE,_xll.ohTrigger(RecalcTrigger,Trigger1Y)),NA())</f>
        <v>3.2833657662594995E-2</v>
      </c>
      <c r="Q891" s="52">
        <f>IFERROR(_xll.qlIndexFixing(ONIndex1Y,I891,TRUE,_xll.ohTrigger(RecalcTrigger,Trigger1Y)),NA())</f>
        <v>3.2049737887558383E-2</v>
      </c>
    </row>
    <row r="892" spans="2:17" x14ac:dyDescent="0.2">
      <c r="B892" s="46" t="s">
        <v>51</v>
      </c>
      <c r="D892" s="49">
        <f>_xll.qlCalendarAdvance(LocalCalendar,$D891,B892,"f",FALSE)</f>
        <v>45609</v>
      </c>
      <c r="E892" s="49">
        <f>_xll.qlInterestRateIndexValueDate(IndexON,D892)</f>
        <v>45609</v>
      </c>
      <c r="F892" s="52">
        <f>IFERROR(_xll.qlIndexFixing(IndexON,D892,TRUE,_xll.ohTrigger(RecalcTrigger,TriggerON)),NA())</f>
        <v>2.7310252442154237E-2</v>
      </c>
      <c r="H892" s="49">
        <f>_xll.qlCalendarAdvance(IborCalendar,$H891,B892,"f",FALSE)</f>
        <v>45609</v>
      </c>
      <c r="I892" s="49">
        <f>_xll.qlInterestRateIndexValueDate(Index1M,$H892)</f>
        <v>45611</v>
      </c>
      <c r="J892" s="52">
        <f>IFERROR(_xll.qlIndexFixing(Index1M,$H892,TRUE,_xll.ohTrigger(RecalcTrigger,Trigger1M)),NA())</f>
        <v>2.897312458860863E-2</v>
      </c>
      <c r="K892" s="52">
        <f>IFERROR(_xll.qlIndexFixing(ONIndex1M,I892,TRUE,_xll.ohTrigger(RecalcTrigger,Trigger1M)),NA())</f>
        <v>2.8922897636016742E-2</v>
      </c>
      <c r="L892" s="52">
        <f>IFERROR(_xll.qlIndexFixing(Index3M,H892,TRUE,_xll.ohTrigger(RecalcTrigger,Trigger3M)),NA())</f>
        <v>2.9959207724046744E-2</v>
      </c>
      <c r="M892" s="52">
        <f>IFERROR(_xll.qlIndexFixing(ONIndex3M,I892,TRUE,_xll.ohTrigger(RecalcTrigger,Trigger3M)),NA())</f>
        <v>2.9782542558383085E-2</v>
      </c>
      <c r="N892" s="52">
        <f>IFERROR(_xll.qlIndexFixing(Index6M,$H892,TRUE,_xll.ohTrigger(RecalcTrigger,Trigger6M)),NA())</f>
        <v>3.129995015065537E-2</v>
      </c>
      <c r="O892" s="52">
        <f>IFERROR(_xll.qlIndexFixing(ONIndex6M,I892,TRUE,_xll.ohTrigger(RecalcTrigger,Trigger6M)),NA())</f>
        <v>3.09050203458483E-2</v>
      </c>
      <c r="P892" s="52">
        <f>IFERROR(_xll.qlIndexFixing(Index1Y,$H892,TRUE,_xll.ohTrigger(RecalcTrigger,Trigger1Y)),NA())</f>
        <v>3.2842236730019854E-2</v>
      </c>
      <c r="Q892" s="52">
        <f>IFERROR(_xll.qlIndexFixing(ONIndex1Y,I892,TRUE,_xll.ohTrigger(RecalcTrigger,Trigger1Y)),NA())</f>
        <v>3.2060072919035676E-2</v>
      </c>
    </row>
    <row r="893" spans="2:17" x14ac:dyDescent="0.2">
      <c r="B893" s="46" t="s">
        <v>51</v>
      </c>
      <c r="D893" s="49">
        <f>_xll.qlCalendarAdvance(LocalCalendar,$D892,B893,"f",FALSE)</f>
        <v>45616</v>
      </c>
      <c r="E893" s="49">
        <f>_xll.qlInterestRateIndexValueDate(IndexON,D893)</f>
        <v>45616</v>
      </c>
      <c r="F893" s="52">
        <f>IFERROR(_xll.qlIndexFixing(IndexON,D893,TRUE,_xll.ohTrigger(RecalcTrigger,TriggerON)),NA())</f>
        <v>2.7299064503978343E-2</v>
      </c>
      <c r="H893" s="49">
        <f>_xll.qlCalendarAdvance(IborCalendar,$H892,B893,"f",FALSE)</f>
        <v>45616</v>
      </c>
      <c r="I893" s="49">
        <f>_xll.qlInterestRateIndexValueDate(Index1M,$H893)</f>
        <v>45618</v>
      </c>
      <c r="J893" s="52">
        <f>IFERROR(_xll.qlIndexFixing(Index1M,$H893,TRUE,_xll.ohTrigger(RecalcTrigger,Trigger1M)),NA())</f>
        <v>2.8981973177964058E-2</v>
      </c>
      <c r="K893" s="52">
        <f>IFERROR(_xll.qlIndexFixing(ONIndex1M,I893,TRUE,_xll.ohTrigger(RecalcTrigger,Trigger1M)),NA())</f>
        <v>2.893170457916483E-2</v>
      </c>
      <c r="L893" s="52">
        <f>IFERROR(_xll.qlIndexFixing(Index3M,H893,TRUE,_xll.ohTrigger(RecalcTrigger,Trigger3M)),NA())</f>
        <v>2.9966731119449228E-2</v>
      </c>
      <c r="M893" s="52">
        <f>IFERROR(_xll.qlIndexFixing(ONIndex3M,I893,TRUE,_xll.ohTrigger(RecalcTrigger,Trigger3M)),NA())</f>
        <v>2.9792312055887393E-2</v>
      </c>
      <c r="N893" s="52">
        <f>IFERROR(_xll.qlIndexFixing(Index6M,$H893,TRUE,_xll.ohTrigger(RecalcTrigger,Trigger6M)),NA())</f>
        <v>3.1311649887054517E-2</v>
      </c>
      <c r="O893" s="52">
        <f>IFERROR(_xll.qlIndexFixing(ONIndex6M,I893,TRUE,_xll.ohTrigger(RecalcTrigger,Trigger6M)),NA())</f>
        <v>3.0918413243758991E-2</v>
      </c>
      <c r="P893" s="52">
        <f>IFERROR(_xll.qlIndexFixing(Index1Y,$H893,TRUE,_xll.ohTrigger(RecalcTrigger,Trigger1Y)),NA())</f>
        <v>3.2850677394811921E-2</v>
      </c>
      <c r="Q893" s="52">
        <f>IFERROR(_xll.qlIndexFixing(ONIndex1Y,I893,TRUE,_xll.ohTrigger(RecalcTrigger,Trigger1Y)),NA())</f>
        <v>3.2072569370349413E-2</v>
      </c>
    </row>
    <row r="894" spans="2:17" x14ac:dyDescent="0.2">
      <c r="B894" s="46" t="s">
        <v>51</v>
      </c>
      <c r="D894" s="49">
        <f>_xll.qlCalendarAdvance(LocalCalendar,$D893,B894,"f",FALSE)</f>
        <v>45623</v>
      </c>
      <c r="E894" s="49">
        <f>_xll.qlInterestRateIndexValueDate(IndexON,D894)</f>
        <v>45623</v>
      </c>
      <c r="F894" s="52">
        <f>IFERROR(_xll.qlIndexFixing(IndexON,D894,TRUE,_xll.ohTrigger(RecalcTrigger,TriggerON)),NA())</f>
        <v>2.72888814122485E-2</v>
      </c>
      <c r="H894" s="49">
        <f>_xll.qlCalendarAdvance(IborCalendar,$H893,B894,"f",FALSE)</f>
        <v>45623</v>
      </c>
      <c r="I894" s="49">
        <f>_xll.qlInterestRateIndexValueDate(Index1M,$H894)</f>
        <v>45625</v>
      </c>
      <c r="J894" s="52">
        <f>IFERROR(_xll.qlIndexFixing(Index1M,$H894,TRUE,_xll.ohTrigger(RecalcTrigger,Trigger1M)),NA())</f>
        <v>2.8992632924702832E-2</v>
      </c>
      <c r="K894" s="52">
        <f>IFERROR(_xll.qlIndexFixing(ONIndex1M,I894,TRUE,_xll.ohTrigger(RecalcTrigger,Trigger1M)),NA())</f>
        <v>2.8940522397506996E-2</v>
      </c>
      <c r="L894" s="52">
        <f>IFERROR(_xll.qlIndexFixing(Index3M,H894,TRUE,_xll.ohTrigger(RecalcTrigger,Trigger3M)),NA())</f>
        <v>2.9970394260384309E-2</v>
      </c>
      <c r="M894" s="52">
        <f>IFERROR(_xll.qlIndexFixing(ONIndex3M,I894,TRUE,_xll.ohTrigger(RecalcTrigger,Trigger3M)),NA())</f>
        <v>2.980201878019173E-2</v>
      </c>
      <c r="N894" s="52">
        <f>IFERROR(_xll.qlIndexFixing(Index6M,$H894,TRUE,_xll.ohTrigger(RecalcTrigger,Trigger6M)),NA())</f>
        <v>3.1325329089059079E-2</v>
      </c>
      <c r="O894" s="52">
        <f>IFERROR(_xll.qlIndexFixing(ONIndex6M,I894,TRUE,_xll.ohTrigger(RecalcTrigger,Trigger6M)),NA())</f>
        <v>3.0931658947039864E-2</v>
      </c>
      <c r="P894" s="52">
        <f>IFERROR(_xll.qlIndexFixing(Index1Y,$H894,TRUE,_xll.ohTrigger(RecalcTrigger,Trigger1Y)),NA())</f>
        <v>3.2853051573357953E-2</v>
      </c>
      <c r="Q894" s="52">
        <f>IFERROR(_xll.qlIndexFixing(ONIndex1Y,I894,TRUE,_xll.ohTrigger(RecalcTrigger,Trigger1Y)),NA())</f>
        <v>3.2084890953782974E-2</v>
      </c>
    </row>
    <row r="895" spans="2:17" x14ac:dyDescent="0.2">
      <c r="B895" s="46" t="s">
        <v>51</v>
      </c>
      <c r="D895" s="49">
        <f>_xll.qlCalendarAdvance(LocalCalendar,$D894,B895,"f",FALSE)</f>
        <v>45630</v>
      </c>
      <c r="E895" s="49">
        <f>_xll.qlInterestRateIndexValueDate(IndexON,D895)</f>
        <v>45630</v>
      </c>
      <c r="F895" s="52">
        <f>IFERROR(_xll.qlIndexFixing(IndexON,D895,TRUE,_xll.ohTrigger(RecalcTrigger,TriggerON)),NA())</f>
        <v>2.7278764918285958E-2</v>
      </c>
      <c r="H895" s="49">
        <f>_xll.qlCalendarAdvance(IborCalendar,$H894,B895,"f",FALSE)</f>
        <v>45630</v>
      </c>
      <c r="I895" s="49">
        <f>_xll.qlInterestRateIndexValueDate(Index1M,$H895)</f>
        <v>45632</v>
      </c>
      <c r="J895" s="52">
        <f>IFERROR(_xll.qlIndexFixing(Index1M,$H895,TRUE,_xll.ohTrigger(RecalcTrigger,Trigger1M)),NA())</f>
        <v>2.8999703074152679E-2</v>
      </c>
      <c r="K895" s="52">
        <f>IFERROR(_xll.qlIndexFixing(ONIndex1M,I895,TRUE,_xll.ohTrigger(RecalcTrigger,Trigger1M)),NA())</f>
        <v>2.8949351091069886E-2</v>
      </c>
      <c r="L895" s="52">
        <f>IFERROR(_xll.qlIndexFixing(Index3M,H895,TRUE,_xll.ohTrigger(RecalcTrigger,Trigger3M)),NA())</f>
        <v>2.9977812639370605E-2</v>
      </c>
      <c r="M895" s="52">
        <f>IFERROR(_xll.qlIndexFixing(ONIndex3M,I895,TRUE,_xll.ohTrigger(RecalcTrigger,Trigger3M)),NA())</f>
        <v>2.981166273126945E-2</v>
      </c>
      <c r="N895" s="52">
        <f>IFERROR(_xll.qlIndexFixing(Index6M,$H895,TRUE,_xll.ohTrigger(RecalcTrigger,Trigger6M)),NA())</f>
        <v>3.1336720318018298E-2</v>
      </c>
      <c r="O895" s="52">
        <f>IFERROR(_xll.qlIndexFixing(ONIndex6M,I895,TRUE,_xll.ohTrigger(RecalcTrigger,Trigger6M)),NA())</f>
        <v>3.0944757455690919E-2</v>
      </c>
      <c r="P895" s="52">
        <f>IFERROR(_xll.qlIndexFixing(Index1Y,$H895,TRUE,_xll.ohTrigger(RecalcTrigger,Trigger1Y)),NA())</f>
        <v>3.2867160880273284E-2</v>
      </c>
      <c r="Q895" s="52">
        <f>IFERROR(_xll.qlIndexFixing(ONIndex1Y,I895,TRUE,_xll.ohTrigger(RecalcTrigger,Trigger1Y)),NA())</f>
        <v>3.2097037669203132E-2</v>
      </c>
    </row>
    <row r="896" spans="2:17" x14ac:dyDescent="0.2">
      <c r="B896" s="46" t="s">
        <v>51</v>
      </c>
      <c r="D896" s="49">
        <f>_xll.qlCalendarAdvance(LocalCalendar,$D895,B896,"f",FALSE)</f>
        <v>45637</v>
      </c>
      <c r="E896" s="49">
        <f>_xll.qlInterestRateIndexValueDate(IndexON,D896)</f>
        <v>45637</v>
      </c>
      <c r="F896" s="52">
        <f>IFERROR(_xll.qlIndexFixing(IndexON,D896,TRUE,_xll.ohTrigger(RecalcTrigger,TriggerON)),NA())</f>
        <v>2.7269653270609595E-2</v>
      </c>
      <c r="H896" s="49">
        <f>_xll.qlCalendarAdvance(IborCalendar,$H895,B896,"f",FALSE)</f>
        <v>45637</v>
      </c>
      <c r="I896" s="49">
        <f>_xll.qlInterestRateIndexValueDate(Index1M,$H896)</f>
        <v>45639</v>
      </c>
      <c r="J896" s="52">
        <f>IFERROR(_xll.qlIndexFixing(Index1M,$H896,TRUE,_xll.ohTrigger(RecalcTrigger,Trigger1M)),NA())</f>
        <v>2.900858438103486E-2</v>
      </c>
      <c r="K896" s="52">
        <f>IFERROR(_xll.qlIndexFixing(ONIndex1M,I896,TRUE,_xll.ohTrigger(RecalcTrigger,Trigger1M)),NA())</f>
        <v>2.89581906598535E-2</v>
      </c>
      <c r="L896" s="52">
        <f>IFERROR(_xll.qlIndexFixing(Index3M,H896,TRUE,_xll.ohTrigger(RecalcTrigger,Trigger3M)),NA())</f>
        <v>2.9987070313965525E-2</v>
      </c>
      <c r="M896" s="52">
        <f>IFERROR(_xll.qlIndexFixing(ONIndex3M,I896,TRUE,_xll.ohTrigger(RecalcTrigger,Trigger3M)),NA())</f>
        <v>2.9821243909067263E-2</v>
      </c>
      <c r="N896" s="52">
        <f>IFERROR(_xll.qlIndexFixing(Index6M,$H896,TRUE,_xll.ohTrigger(RecalcTrigger,Trigger6M)),NA())</f>
        <v>3.1347962121197642E-2</v>
      </c>
      <c r="O896" s="52">
        <f>IFERROR(_xll.qlIndexFixing(ONIndex6M,I896,TRUE,_xll.ohTrigger(RecalcTrigger,Trigger6M)),NA())</f>
        <v>3.095770876963222E-2</v>
      </c>
      <c r="P896" s="52">
        <f>IFERROR(_xll.qlIndexFixing(Index1Y,$H896,TRUE,_xll.ohTrigger(RecalcTrigger,Trigger1Y)),NA())</f>
        <v>3.2875212383316206E-2</v>
      </c>
      <c r="Q896" s="52">
        <f>IFERROR(_xll.qlIndexFixing(ONIndex1Y,I896,TRUE,_xll.ohTrigger(RecalcTrigger,Trigger1Y)),NA())</f>
        <v>3.2109009516689824E-2</v>
      </c>
    </row>
    <row r="897" spans="2:17" x14ac:dyDescent="0.2">
      <c r="B897" s="46" t="s">
        <v>51</v>
      </c>
      <c r="D897" s="49">
        <f>_xll.qlCalendarAdvance(LocalCalendar,$D896,B897,"f",FALSE)</f>
        <v>45644</v>
      </c>
      <c r="E897" s="49">
        <f>_xll.qlInterestRateIndexValueDate(IndexON,D897)</f>
        <v>45644</v>
      </c>
      <c r="F897" s="52">
        <f>IFERROR(_xll.qlIndexFixing(IndexON,D897,TRUE,_xll.ohTrigger(RecalcTrigger,TriggerON)),NA())</f>
        <v>2.7261233719633182E-2</v>
      </c>
      <c r="H897" s="49">
        <f>_xll.qlCalendarAdvance(IborCalendar,$H896,B897,"f",FALSE)</f>
        <v>45644</v>
      </c>
      <c r="I897" s="49">
        <f>_xll.qlInterestRateIndexValueDate(Index1M,$H897)</f>
        <v>45646</v>
      </c>
      <c r="J897" s="52">
        <f>IFERROR(_xll.qlIndexFixing(Index1M,$H897,TRUE,_xll.ohTrigger(RecalcTrigger,Trigger1M)),NA())</f>
        <v>2.9019281326612967E-2</v>
      </c>
      <c r="K897" s="52">
        <f>IFERROR(_xll.qlIndexFixing(ONIndex1M,I897,TRUE,_xll.ohTrigger(RecalcTrigger,Trigger1M)),NA())</f>
        <v>2.8967041103857838E-2</v>
      </c>
      <c r="L897" s="52">
        <f>IFERROR(_xll.qlIndexFixing(Index3M,H897,TRUE,_xll.ohTrigger(RecalcTrigger,Trigger3M)),NA())</f>
        <v>2.9996264780765003E-2</v>
      </c>
      <c r="M897" s="52">
        <f>IFERROR(_xll.qlIndexFixing(ONIndex3M,I897,TRUE,_xll.ohTrigger(RecalcTrigger,Trigger3M)),NA())</f>
        <v>2.9830762313611814E-2</v>
      </c>
      <c r="N897" s="52">
        <f>IFERROR(_xll.qlIndexFixing(Index6M,$H897,TRUE,_xll.ohTrigger(RecalcTrigger,Trigger6M)),NA())</f>
        <v>3.1359054496087897E-2</v>
      </c>
      <c r="O897" s="52">
        <f>IFERROR(_xll.qlIndexFixing(ONIndex6M,I897,TRUE,_xll.ohTrigger(RecalcTrigger,Trigger6M)),NA())</f>
        <v>3.0970512888810475E-2</v>
      </c>
      <c r="P897" s="52">
        <f>IFERROR(_xll.qlIndexFixing(Index1Y,$H897,TRUE,_xll.ohTrigger(RecalcTrigger,Trigger1Y)),NA())</f>
        <v>3.2883142848462471E-2</v>
      </c>
      <c r="Q897" s="52">
        <f>IFERROR(_xll.qlIndexFixing(ONIndex1Y,I897,TRUE,_xll.ohTrigger(RecalcTrigger,Trigger1Y)),NA())</f>
        <v>3.2120806496083176E-2</v>
      </c>
    </row>
    <row r="898" spans="2:17" x14ac:dyDescent="0.2">
      <c r="B898" s="46" t="s">
        <v>51</v>
      </c>
      <c r="D898" s="49">
        <f>_xll.qlCalendarAdvance(LocalCalendar,$D897,B898,"f",FALSE)</f>
        <v>45652</v>
      </c>
      <c r="E898" s="49">
        <f>_xll.qlInterestRateIndexValueDate(IndexON,D898)</f>
        <v>45652</v>
      </c>
      <c r="F898" s="52">
        <f>IFERROR(_xll.qlIndexFixing(IndexON,D898,TRUE,_xll.ohTrigger(RecalcTrigger,TriggerON)),NA())</f>
        <v>2.7252458841129368E-2</v>
      </c>
      <c r="H898" s="49">
        <f>_xll.qlCalendarAdvance(IborCalendar,$H897,B898,"f",FALSE)</f>
        <v>45653</v>
      </c>
      <c r="I898" s="49">
        <f>_xll.qlInterestRateIndexValueDate(Index1M,$H898)</f>
        <v>45657</v>
      </c>
      <c r="J898" s="52">
        <f>IFERROR(_xll.qlIndexFixing(Index1M,$H898,TRUE,_xll.ohTrigger(RecalcTrigger,Trigger1M)),NA())</f>
        <v>2.9031472105434466E-2</v>
      </c>
      <c r="K898" s="52">
        <f>IFERROR(_xll.qlIndexFixing(ONIndex1M,I898,TRUE,_xll.ohTrigger(RecalcTrigger,Trigger1M)),NA())</f>
        <v>2.8979170767771123E-2</v>
      </c>
      <c r="L898" s="52">
        <f>IFERROR(_xll.qlIndexFixing(Index3M,H898,TRUE,_xll.ohTrigger(RecalcTrigger,Trigger3M)),NA())</f>
        <v>3.0010585522009414E-2</v>
      </c>
      <c r="M898" s="52">
        <f>IFERROR(_xll.qlIndexFixing(ONIndex3M,I898,TRUE,_xll.ohTrigger(RecalcTrigger,Trigger3M)),NA())</f>
        <v>2.9843685513881724E-2</v>
      </c>
      <c r="N898" s="52">
        <f>IFERROR(_xll.qlIndexFixing(Index6M,$H898,TRUE,_xll.ohTrigger(RecalcTrigger,Trigger6M)),NA())</f>
        <v>3.1374098981683265E-2</v>
      </c>
      <c r="O898" s="52">
        <f>IFERROR(_xll.qlIndexFixing(ONIndex6M,I898,TRUE,_xll.ohTrigger(RecalcTrigger,Trigger6M)),NA())</f>
        <v>3.0988110042864392E-2</v>
      </c>
      <c r="P898" s="52">
        <f>IFERROR(_xll.qlIndexFixing(Index1Y,$H898,TRUE,_xll.ohTrigger(RecalcTrigger,Trigger1Y)),NA())</f>
        <v>3.2891459306903618E-2</v>
      </c>
      <c r="Q898" s="52">
        <f>IFERROR(_xll.qlIndexFixing(ONIndex1Y,I898,TRUE,_xll.ohTrigger(RecalcTrigger,Trigger1Y)),NA())</f>
        <v>3.2136740470756209E-2</v>
      </c>
    </row>
    <row r="899" spans="2:17" x14ac:dyDescent="0.2">
      <c r="B899" s="46" t="s">
        <v>51</v>
      </c>
      <c r="D899" s="49">
        <f>_xll.qlCalendarAdvance(LocalCalendar,$D898,B899,"f",FALSE)</f>
        <v>45659</v>
      </c>
      <c r="E899" s="49">
        <f>_xll.qlInterestRateIndexValueDate(IndexON,D899)</f>
        <v>45659</v>
      </c>
      <c r="F899" s="52">
        <f>IFERROR(_xll.qlIndexFixing(IndexON,D899,TRUE,_xll.ohTrigger(RecalcTrigger,TriggerON)),NA())</f>
        <v>2.7245522354384377E-2</v>
      </c>
      <c r="H899" s="49">
        <f>_xll.qlCalendarAdvance(IborCalendar,$H898,B899,"f",FALSE)</f>
        <v>45660</v>
      </c>
      <c r="I899" s="49">
        <f>_xll.qlInterestRateIndexValueDate(Index1M,$H899)</f>
        <v>45664</v>
      </c>
      <c r="J899" s="52">
        <f>IFERROR(_xll.qlIndexFixing(Index1M,$H899,TRUE,_xll.ohTrigger(RecalcTrigger,Trigger1M)),NA())</f>
        <v>2.9040392362040097E-2</v>
      </c>
      <c r="K899" s="52">
        <f>IFERROR(_xll.qlIndexFixing(ONIndex1M,I899,TRUE,_xll.ohTrigger(RecalcTrigger,Trigger1M)),NA())</f>
        <v>2.8986246283384531E-2</v>
      </c>
      <c r="L899" s="52">
        <f>IFERROR(_xll.qlIndexFixing(Index3M,H899,TRUE,_xll.ohTrigger(RecalcTrigger,Trigger3M)),NA())</f>
        <v>3.0019617452500036E-2</v>
      </c>
      <c r="M899" s="52">
        <f>IFERROR(_xll.qlIndexFixing(ONIndex3M,I899,TRUE,_xll.ohTrigger(RecalcTrigger,Trigger3M)),NA())</f>
        <v>2.9851142203787262E-2</v>
      </c>
      <c r="N899" s="52">
        <f>IFERROR(_xll.qlIndexFixing(Index6M,$H899,TRUE,_xll.ohTrigger(RecalcTrigger,Trigger6M)),NA())</f>
        <v>3.138481684836892E-2</v>
      </c>
      <c r="O899" s="52">
        <f>IFERROR(_xll.qlIndexFixing(ONIndex6M,I899,TRUE,_xll.ohTrigger(RecalcTrigger,Trigger6M)),NA())</f>
        <v>3.099832756401355E-2</v>
      </c>
      <c r="P899" s="52">
        <f>IFERROR(_xll.qlIndexFixing(Index1Y,$H899,TRUE,_xll.ohTrigger(RecalcTrigger,Trigger1Y)),NA())</f>
        <v>3.2899105481704216E-2</v>
      </c>
      <c r="Q899" s="52">
        <f>IFERROR(_xll.qlIndexFixing(ONIndex1Y,I899,TRUE,_xll.ohTrigger(RecalcTrigger,Trigger1Y)),NA())</f>
        <v>3.214585895096711E-2</v>
      </c>
    </row>
    <row r="900" spans="2:17" x14ac:dyDescent="0.2">
      <c r="B900" s="46" t="s">
        <v>51</v>
      </c>
      <c r="D900" s="49">
        <f>_xll.qlCalendarAdvance(LocalCalendar,$D899,B900,"f",FALSE)</f>
        <v>45666</v>
      </c>
      <c r="E900" s="49">
        <f>_xll.qlInterestRateIndexValueDate(IndexON,D900)</f>
        <v>45666</v>
      </c>
      <c r="F900" s="52">
        <f>IFERROR(_xll.qlIndexFixing(IndexON,D900,TRUE,_xll.ohTrigger(RecalcTrigger,TriggerON)),NA())</f>
        <v>2.7239277964259401E-2</v>
      </c>
      <c r="H900" s="49">
        <f>_xll.qlCalendarAdvance(IborCalendar,$H899,B900,"f",FALSE)</f>
        <v>45667</v>
      </c>
      <c r="I900" s="49">
        <f>_xll.qlInterestRateIndexValueDate(Index1M,$H900)</f>
        <v>45671</v>
      </c>
      <c r="J900" s="52">
        <f>IFERROR(_xll.qlIndexFixing(Index1M,$H900,TRUE,_xll.ohTrigger(RecalcTrigger,Trigger1M)),NA())</f>
        <v>2.9049323524631517E-2</v>
      </c>
      <c r="K900" s="52">
        <f>IFERROR(_xll.qlIndexFixing(ONIndex1M,I900,TRUE,_xll.ohTrigger(RecalcTrigger,Trigger1M)),NA())</f>
        <v>2.8995132582680938E-2</v>
      </c>
      <c r="L900" s="52">
        <f>IFERROR(_xll.qlIndexFixing(Index3M,H900,TRUE,_xll.ohTrigger(RecalcTrigger,Trigger3M)),NA())</f>
        <v>3.0028586173663108E-2</v>
      </c>
      <c r="M900" s="52">
        <f>IFERROR(_xll.qlIndexFixing(ONIndex3M,I900,TRUE,_xll.ohTrigger(RecalcTrigger,Trigger3M)),NA())</f>
        <v>2.9860443842686379E-2</v>
      </c>
      <c r="N900" s="52">
        <f>IFERROR(_xll.qlIndexFixing(Index6M,$H900,TRUE,_xll.ohTrigger(RecalcTrigger,Trigger6M)),NA())</f>
        <v>3.1395385290860008E-2</v>
      </c>
      <c r="O900" s="52">
        <f>IFERROR(_xll.qlIndexFixing(ONIndex6M,I900,TRUE,_xll.ohTrigger(RecalcTrigger,Trigger6M)),NA())</f>
        <v>3.101062489692552E-2</v>
      </c>
      <c r="P900" s="52">
        <f>IFERROR(_xll.qlIndexFixing(Index1Y,$H900,TRUE,_xll.ohTrigger(RecalcTrigger,Trigger1Y)),NA())</f>
        <v>3.2906645307716413E-2</v>
      </c>
      <c r="Q900" s="52">
        <f>IFERROR(_xll.qlIndexFixing(ONIndex1Y,I900,TRUE,_xll.ohTrigger(RecalcTrigger,Trigger1Y)),NA())</f>
        <v>3.2157054382508932E-2</v>
      </c>
    </row>
    <row r="901" spans="2:17" x14ac:dyDescent="0.2">
      <c r="B901" s="46" t="s">
        <v>51</v>
      </c>
      <c r="D901" s="49">
        <f>_xll.qlCalendarAdvance(LocalCalendar,$D900,B901,"f",FALSE)</f>
        <v>45673</v>
      </c>
      <c r="E901" s="49">
        <f>_xll.qlInterestRateIndexValueDate(IndexON,D901)</f>
        <v>45673</v>
      </c>
      <c r="F901" s="52">
        <f>IFERROR(_xll.qlIndexFixing(IndexON,D901,TRUE,_xll.ohTrigger(RecalcTrigger,TriggerON)),NA())</f>
        <v>2.7233725670674502E-2</v>
      </c>
      <c r="H901" s="49">
        <f>_xll.qlCalendarAdvance(IborCalendar,$H900,B901,"f",FALSE)</f>
        <v>45674</v>
      </c>
      <c r="I901" s="49">
        <f>_xll.qlInterestRateIndexValueDate(Index1M,$H901)</f>
        <v>45678</v>
      </c>
      <c r="J901" s="52">
        <f>IFERROR(_xll.qlIndexFixing(Index1M,$H901,TRUE,_xll.ohTrigger(RecalcTrigger,Trigger1M)),NA())</f>
        <v>2.9058265593229358E-2</v>
      </c>
      <c r="K901" s="52">
        <f>IFERROR(_xll.qlIndexFixing(ONIndex1M,I901,TRUE,_xll.ohTrigger(RecalcTrigger,Trigger1M)),NA())</f>
        <v>2.9004029754959859E-2</v>
      </c>
      <c r="L901" s="52">
        <f>IFERROR(_xll.qlIndexFixing(Index3M,H901,TRUE,_xll.ohTrigger(RecalcTrigger,Trigger3M)),NA())</f>
        <v>3.0039365730280564E-2</v>
      </c>
      <c r="M901" s="52">
        <f>IFERROR(_xll.qlIndexFixing(ONIndex3M,I901,TRUE,_xll.ohTrigger(RecalcTrigger,Trigger3M)),NA())</f>
        <v>2.9869682718191015E-2</v>
      </c>
      <c r="N901" s="52">
        <f>IFERROR(_xll.qlIndexFixing(Index6M,$H901,TRUE,_xll.ohTrigger(RecalcTrigger,Trigger6M)),NA())</f>
        <v>3.1405804306811003E-2</v>
      </c>
      <c r="O901" s="52">
        <f>IFERROR(_xll.qlIndexFixing(ONIndex6M,I901,TRUE,_xll.ohTrigger(RecalcTrigger,Trigger6M)),NA())</f>
        <v>3.1022775059241781E-2</v>
      </c>
      <c r="P901" s="52">
        <f>IFERROR(_xll.qlIndexFixing(Index1Y,$H901,TRUE,_xll.ohTrigger(RecalcTrigger,Trigger1Y)),NA())</f>
        <v>3.291408315020123E-2</v>
      </c>
      <c r="Q901" s="52">
        <f>IFERROR(_xll.qlIndexFixing(ONIndex1Y,I901,TRUE,_xll.ohTrigger(RecalcTrigger,Trigger1Y)),NA())</f>
        <v>3.2168074976386407E-2</v>
      </c>
    </row>
    <row r="902" spans="2:17" x14ac:dyDescent="0.2">
      <c r="B902" s="46" t="s">
        <v>51</v>
      </c>
      <c r="D902" s="49">
        <f>_xll.qlCalendarAdvance(LocalCalendar,$D901,B902,"f",FALSE)</f>
        <v>45680</v>
      </c>
      <c r="E902" s="49">
        <f>_xll.qlInterestRateIndexValueDate(IndexON,D902)</f>
        <v>45680</v>
      </c>
      <c r="F902" s="52">
        <f>IFERROR(_xll.qlIndexFixing(IndexON,D902,TRUE,_xll.ohTrigger(RecalcTrigger,TriggerON)),NA())</f>
        <v>2.7228865473709618E-2</v>
      </c>
      <c r="H902" s="49">
        <f>_xll.qlCalendarAdvance(IborCalendar,$H901,B902,"f",FALSE)</f>
        <v>45681</v>
      </c>
      <c r="I902" s="49">
        <f>_xll.qlInterestRateIndexValueDate(Index1M,$H902)</f>
        <v>45685</v>
      </c>
      <c r="J902" s="52">
        <f>IFERROR(_xll.qlIndexFixing(Index1M,$H902,TRUE,_xll.ohTrigger(RecalcTrigger,Trigger1M)),NA())</f>
        <v>2.906721856785683E-2</v>
      </c>
      <c r="K902" s="52">
        <f>IFERROR(_xll.qlIndexFixing(ONIndex1M,I902,TRUE,_xll.ohTrigger(RecalcTrigger,Trigger1M)),NA())</f>
        <v>2.9012937800301231E-2</v>
      </c>
      <c r="L902" s="52">
        <f>IFERROR(_xll.qlIndexFixing(Index3M,H902,TRUE,_xll.ohTrigger(RecalcTrigger,Trigger3M)),NA())</f>
        <v>3.0046333986324392E-2</v>
      </c>
      <c r="M902" s="52">
        <f>IFERROR(_xll.qlIndexFixing(ONIndex3M,I902,TRUE,_xll.ohTrigger(RecalcTrigger,Trigger3M)),NA())</f>
        <v>2.9878858830301169E-2</v>
      </c>
      <c r="N902" s="52">
        <f>IFERROR(_xll.qlIndexFixing(Index6M,$H902,TRUE,_xll.ohTrigger(RecalcTrigger,Trigger6M)),NA())</f>
        <v>3.1416073893909505E-2</v>
      </c>
      <c r="O902" s="52">
        <f>IFERROR(_xll.qlIndexFixing(ONIndex6M,I902,TRUE,_xll.ohTrigger(RecalcTrigger,Trigger6M)),NA())</f>
        <v>3.1034778051202139E-2</v>
      </c>
      <c r="P902" s="52">
        <f>IFERROR(_xll.qlIndexFixing(Index1Y,$H902,TRUE,_xll.ohTrigger(RecalcTrigger,Trigger1Y)),NA())</f>
        <v>3.2921423374578263E-2</v>
      </c>
      <c r="Q902" s="52">
        <f>IFERROR(_xll.qlIndexFixing(ONIndex1Y,I902,TRUE,_xll.ohTrigger(RecalcTrigger,Trigger1Y)),NA())</f>
        <v>3.2178920732439664E-2</v>
      </c>
    </row>
    <row r="903" spans="2:17" x14ac:dyDescent="0.2">
      <c r="B903" s="46" t="s">
        <v>51</v>
      </c>
      <c r="D903" s="49">
        <f>_xll.qlCalendarAdvance(LocalCalendar,$D902,B903,"f",FALSE)</f>
        <v>45687</v>
      </c>
      <c r="E903" s="49">
        <f>_xll.qlInterestRateIndexValueDate(IndexON,D903)</f>
        <v>45687</v>
      </c>
      <c r="F903" s="52">
        <f>IFERROR(_xll.qlIndexFixing(IndexON,D903,TRUE,_xll.ohTrigger(RecalcTrigger,TriggerON)),NA())</f>
        <v>2.7224697373204876E-2</v>
      </c>
      <c r="H903" s="49">
        <f>_xll.qlCalendarAdvance(IborCalendar,$H902,B903,"f",FALSE)</f>
        <v>45688</v>
      </c>
      <c r="I903" s="49">
        <f>_xll.qlInterestRateIndexValueDate(Index1M,$H903)</f>
        <v>45692</v>
      </c>
      <c r="J903" s="52">
        <f>IFERROR(_xll.qlIndexFixing(Index1M,$H903,TRUE,_xll.ohTrigger(RecalcTrigger,Trigger1M)),NA())</f>
        <v>2.9070740142419664E-2</v>
      </c>
      <c r="K903" s="52">
        <f>IFERROR(_xll.qlIndexFixing(ONIndex1M,I903,TRUE,_xll.ohTrigger(RecalcTrigger,Trigger1M)),NA())</f>
        <v>2.9021856718625116E-2</v>
      </c>
      <c r="L903" s="52">
        <f>IFERROR(_xll.qlIndexFixing(Index3M,H903,TRUE,_xll.ohTrigger(RecalcTrigger,Trigger3M)),NA())</f>
        <v>3.0056979556620008E-2</v>
      </c>
      <c r="M903" s="52">
        <f>IFERROR(_xll.qlIndexFixing(ONIndex3M,I903,TRUE,_xll.ohTrigger(RecalcTrigger,Trigger3M)),NA())</f>
        <v>2.9887972178936906E-2</v>
      </c>
      <c r="N903" s="52">
        <f>IFERROR(_xll.qlIndexFixing(Index6M,$H903,TRUE,_xll.ohTrigger(RecalcTrigger,Trigger6M)),NA())</f>
        <v>3.1426194049876226E-2</v>
      </c>
      <c r="O903" s="52">
        <f>IFERROR(_xll.qlIndexFixing(ONIndex6M,I903,TRUE,_xll.ohTrigger(RecalcTrigger,Trigger6M)),NA())</f>
        <v>3.1046633872726659E-2</v>
      </c>
      <c r="P903" s="52">
        <f>IFERROR(_xll.qlIndexFixing(Index1Y,$H903,TRUE,_xll.ohTrigger(RecalcTrigger,Trigger1Y)),NA())</f>
        <v>3.2928670346422363E-2</v>
      </c>
      <c r="Q903" s="52">
        <f>IFERROR(_xll.qlIndexFixing(ONIndex1Y,I903,TRUE,_xll.ohTrigger(RecalcTrigger,Trigger1Y)),NA())</f>
        <v>3.2189591650828575E-2</v>
      </c>
    </row>
    <row r="904" spans="2:17" x14ac:dyDescent="0.2">
      <c r="B904" s="46" t="s">
        <v>51</v>
      </c>
      <c r="D904" s="49">
        <f>_xll.qlCalendarAdvance(LocalCalendar,$D903,B904,"f",FALSE)</f>
        <v>45694</v>
      </c>
      <c r="E904" s="49">
        <f>_xll.qlInterestRateIndexValueDate(IndexON,D904)</f>
        <v>45694</v>
      </c>
      <c r="F904" s="52">
        <f>IFERROR(_xll.qlIndexFixing(IndexON,D904,TRUE,_xll.ohTrigger(RecalcTrigger,TriggerON)),NA())</f>
        <v>2.722122136908034E-2</v>
      </c>
      <c r="H904" s="49">
        <f>_xll.qlCalendarAdvance(IborCalendar,$H903,B904,"f",FALSE)</f>
        <v>45695</v>
      </c>
      <c r="I904" s="49">
        <f>_xll.qlInterestRateIndexValueDate(Index1M,$H904)</f>
        <v>45699</v>
      </c>
      <c r="J904" s="52">
        <f>IFERROR(_xll.qlIndexFixing(Index1M,$H904,TRUE,_xll.ohTrigger(RecalcTrigger,Trigger1M)),NA())</f>
        <v>2.9079710420916807E-2</v>
      </c>
      <c r="K904" s="52">
        <f>IFERROR(_xll.qlIndexFixing(ONIndex1M,I904,TRUE,_xll.ohTrigger(RecalcTrigger,Trigger1M)),NA())</f>
        <v>2.9030786510011453E-2</v>
      </c>
      <c r="L904" s="52">
        <f>IFERROR(_xll.qlIndexFixing(Index3M,H904,TRUE,_xll.ohTrigger(RecalcTrigger,Trigger3M)),NA())</f>
        <v>3.0063828956651939E-2</v>
      </c>
      <c r="M904" s="52">
        <f>IFERROR(_xll.qlIndexFixing(ONIndex3M,I904,TRUE,_xll.ohTrigger(RecalcTrigger,Trigger3M)),NA())</f>
        <v>2.9897022764338033E-2</v>
      </c>
      <c r="N904" s="52">
        <f>IFERROR(_xll.qlIndexFixing(Index6M,$H904,TRUE,_xll.ohTrigger(RecalcTrigger,Trigger6M)),NA())</f>
        <v>3.1436164772466337E-2</v>
      </c>
      <c r="O904" s="52">
        <f>IFERROR(_xll.qlIndexFixing(ONIndex6M,I904,TRUE,_xll.ohTrigger(RecalcTrigger,Trigger6M)),NA())</f>
        <v>3.1058342523815341E-2</v>
      </c>
      <c r="P904" s="52">
        <f>IFERROR(_xll.qlIndexFixing(Index1Y,$H904,TRUE,_xll.ohTrigger(RecalcTrigger,Trigger1Y)),NA())</f>
        <v>3.2935828431458411E-2</v>
      </c>
      <c r="Q904" s="52">
        <f>IFERROR(_xll.qlIndexFixing(ONIndex1Y,I904,TRUE,_xll.ohTrigger(RecalcTrigger,Trigger1Y)),NA())</f>
        <v>3.2200087731393268E-2</v>
      </c>
    </row>
    <row r="905" spans="2:17" x14ac:dyDescent="0.2">
      <c r="B905" s="46" t="s">
        <v>51</v>
      </c>
      <c r="D905" s="49">
        <f>_xll.qlCalendarAdvance(LocalCalendar,$D904,B905,"f",FALSE)</f>
        <v>45701</v>
      </c>
      <c r="E905" s="49">
        <f>_xll.qlInterestRateIndexValueDate(IndexON,D905)</f>
        <v>45701</v>
      </c>
      <c r="F905" s="52">
        <f>IFERROR(_xll.qlIndexFixing(IndexON,D905,TRUE,_xll.ohTrigger(RecalcTrigger,TriggerON)),NA())</f>
        <v>2.7218437461415945E-2</v>
      </c>
      <c r="H905" s="49">
        <f>_xll.qlCalendarAdvance(IborCalendar,$H904,B905,"f",FALSE)</f>
        <v>45702</v>
      </c>
      <c r="I905" s="49">
        <f>_xll.qlInterestRateIndexValueDate(Index1M,$H905)</f>
        <v>45706</v>
      </c>
      <c r="J905" s="52">
        <f>IFERROR(_xll.qlIndexFixing(Index1M,$H905,TRUE,_xll.ohTrigger(RecalcTrigger,Trigger1M)),NA())</f>
        <v>2.9088691602204047E-2</v>
      </c>
      <c r="K905" s="52">
        <f>IFERROR(_xll.qlIndexFixing(ONIndex1M,I905,TRUE,_xll.ohTrigger(RecalcTrigger,Trigger1M)),NA())</f>
        <v>2.9039727174540175E-2</v>
      </c>
      <c r="L905" s="52">
        <f>IFERROR(_xll.qlIndexFixing(Index3M,H905,TRUE,_xll.ohTrigger(RecalcTrigger,Trigger3M)),NA())</f>
        <v>3.0072481624909386E-2</v>
      </c>
      <c r="M905" s="52">
        <f>IFERROR(_xll.qlIndexFixing(ONIndex3M,I905,TRUE,_xll.ohTrigger(RecalcTrigger,Trigger3M)),NA())</f>
        <v>2.9906010586184806E-2</v>
      </c>
      <c r="N905" s="52">
        <f>IFERROR(_xll.qlIndexFixing(Index6M,$H905,TRUE,_xll.ohTrigger(RecalcTrigger,Trigger6M)),NA())</f>
        <v>3.1445986059465032E-2</v>
      </c>
      <c r="O905" s="52">
        <f>IFERROR(_xll.qlIndexFixing(ONIndex6M,I905,TRUE,_xll.ohTrigger(RecalcTrigger,Trigger6M)),NA())</f>
        <v>3.1069904004228377E-2</v>
      </c>
      <c r="P905" s="52">
        <f>IFERROR(_xll.qlIndexFixing(Index1Y,$H905,TRUE,_xll.ohTrigger(RecalcTrigger,Trigger1Y)),NA())</f>
        <v>3.2942901995558237E-2</v>
      </c>
      <c r="Q905" s="52">
        <f>IFERROR(_xll.qlIndexFixing(ONIndex1Y,I905,TRUE,_xll.ohTrigger(RecalcTrigger,Trigger1Y)),NA())</f>
        <v>3.2210408974133742E-2</v>
      </c>
    </row>
    <row r="906" spans="2:17" x14ac:dyDescent="0.2">
      <c r="B906" s="46" t="s">
        <v>51</v>
      </c>
      <c r="D906" s="49">
        <f>_xll.qlCalendarAdvance(LocalCalendar,$D905,B906,"f",FALSE)</f>
        <v>45708</v>
      </c>
      <c r="E906" s="49">
        <f>_xll.qlInterestRateIndexValueDate(IndexON,D906)</f>
        <v>45708</v>
      </c>
      <c r="F906" s="52">
        <f>IFERROR(_xll.qlIndexFixing(IndexON,D906,TRUE,_xll.ohTrigger(RecalcTrigger,TriggerON)),NA())</f>
        <v>2.7216345650211693E-2</v>
      </c>
      <c r="H906" s="49">
        <f>_xll.qlCalendarAdvance(IborCalendar,$H905,B906,"f",FALSE)</f>
        <v>45709</v>
      </c>
      <c r="I906" s="49">
        <f>_xll.qlInterestRateIndexValueDate(Index1M,$H906)</f>
        <v>45713</v>
      </c>
      <c r="J906" s="52">
        <f>IFERROR(_xll.qlIndexFixing(Index1M,$H906,TRUE,_xll.ohTrigger(RecalcTrigger,Trigger1M)),NA())</f>
        <v>2.9097683686304228E-2</v>
      </c>
      <c r="K906" s="52">
        <f>IFERROR(_xll.qlIndexFixing(ONIndex1M,I906,TRUE,_xll.ohTrigger(RecalcTrigger,Trigger1M)),NA())</f>
        <v>2.9048678712051412E-2</v>
      </c>
      <c r="L906" s="52">
        <f>IFERROR(_xll.qlIndexFixing(Index3M,H906,TRUE,_xll.ohTrigger(RecalcTrigger,Trigger3M)),NA())</f>
        <v>3.0082926174549381E-2</v>
      </c>
      <c r="M906" s="52">
        <f>IFERROR(_xll.qlIndexFixing(ONIndex3M,I906,TRUE,_xll.ohTrigger(RecalcTrigger,Trigger3M)),NA())</f>
        <v>2.9914935644637097E-2</v>
      </c>
      <c r="N906" s="52">
        <f>IFERROR(_xll.qlIndexFixing(Index6M,$H906,TRUE,_xll.ohTrigger(RecalcTrigger,Trigger6M)),NA())</f>
        <v>3.1457664049336531E-2</v>
      </c>
      <c r="O906" s="52">
        <f>IFERROR(_xll.qlIndexFixing(ONIndex6M,I906,TRUE,_xll.ohTrigger(RecalcTrigger,Trigger6M)),NA())</f>
        <v>3.1081318314285511E-2</v>
      </c>
      <c r="P906" s="52">
        <f>IFERROR(_xll.qlIndexFixing(Index1Y,$H906,TRUE,_xll.ohTrigger(RecalcTrigger,Trigger1Y)),NA())</f>
        <v>3.2949895404737341E-2</v>
      </c>
      <c r="Q906" s="52">
        <f>IFERROR(_xll.qlIndexFixing(ONIndex1Y,I906,TRUE,_xll.ohTrigger(RecalcTrigger,Trigger1Y)),NA())</f>
        <v>3.2220555379129934E-2</v>
      </c>
    </row>
    <row r="907" spans="2:17" x14ac:dyDescent="0.2">
      <c r="B907" s="46" t="s">
        <v>51</v>
      </c>
      <c r="D907" s="49">
        <f>_xll.qlCalendarAdvance(LocalCalendar,$D906,B907,"f",FALSE)</f>
        <v>45715</v>
      </c>
      <c r="E907" s="49">
        <f>_xll.qlInterestRateIndexValueDate(IndexON,D907)</f>
        <v>45715</v>
      </c>
      <c r="F907" s="52">
        <f>IFERROR(_xll.qlIndexFixing(IndexON,D907,TRUE,_xll.ohTrigger(RecalcTrigger,TriggerON)),NA())</f>
        <v>2.7214945935387647E-2</v>
      </c>
      <c r="H907" s="49">
        <f>_xll.qlCalendarAdvance(IborCalendar,$H906,B907,"f",FALSE)</f>
        <v>45716</v>
      </c>
      <c r="I907" s="49">
        <f>_xll.qlInterestRateIndexValueDate(Index1M,$H907)</f>
        <v>45720</v>
      </c>
      <c r="J907" s="52">
        <f>IFERROR(_xll.qlIndexFixing(Index1M,$H907,TRUE,_xll.ohTrigger(RecalcTrigger,Trigger1M)),NA())</f>
        <v>2.9112147032341096E-2</v>
      </c>
      <c r="K907" s="52">
        <f>IFERROR(_xll.qlIndexFixing(ONIndex1M,I907,TRUE,_xll.ohTrigger(RecalcTrigger,Trigger1M)),NA())</f>
        <v>2.90576411226251E-2</v>
      </c>
      <c r="L907" s="52">
        <f>IFERROR(_xll.qlIndexFixing(Index3M,H907,TRUE,_xll.ohTrigger(RecalcTrigger,Trigger3M)),NA())</f>
        <v>3.0093299639642107E-2</v>
      </c>
      <c r="M907" s="52">
        <f>IFERROR(_xll.qlIndexFixing(ONIndex3M,I907,TRUE,_xll.ohTrigger(RecalcTrigger,Trigger3M)),NA())</f>
        <v>2.9923797939614971E-2</v>
      </c>
      <c r="N907" s="52">
        <f>IFERROR(_xll.qlIndexFixing(Index6M,$H907,TRUE,_xll.ohTrigger(RecalcTrigger,Trigger6M)),NA())</f>
        <v>3.1471166704146063E-2</v>
      </c>
      <c r="O907" s="52">
        <f>IFERROR(_xll.qlIndexFixing(ONIndex6M,I907,TRUE,_xll.ohTrigger(RecalcTrigger,Trigger6M)),NA())</f>
        <v>3.1092585453826871E-2</v>
      </c>
      <c r="P907" s="52">
        <f>IFERROR(_xll.qlIndexFixing(Index1Y,$H907,TRUE,_xll.ohTrigger(RecalcTrigger,Trigger1Y)),NA())</f>
        <v>3.2956813025149398E-2</v>
      </c>
      <c r="Q907" s="52">
        <f>IFERROR(_xll.qlIndexFixing(ONIndex1Y,I907,TRUE,_xll.ohTrigger(RecalcTrigger,Trigger1Y)),NA())</f>
        <v>3.2230526946301907E-2</v>
      </c>
    </row>
    <row r="908" spans="2:17" x14ac:dyDescent="0.2">
      <c r="B908" s="46" t="s">
        <v>51</v>
      </c>
      <c r="D908" s="49">
        <f>_xll.qlCalendarAdvance(LocalCalendar,$D907,B908,"f",FALSE)</f>
        <v>45722</v>
      </c>
      <c r="E908" s="49">
        <f>_xll.qlInterestRateIndexValueDate(IndexON,D908)</f>
        <v>45722</v>
      </c>
      <c r="F908" s="52">
        <f>IFERROR(_xll.qlIndexFixing(IndexON,D908,TRUE,_xll.ohTrigger(RecalcTrigger,TriggerON)),NA())</f>
        <v>2.7214238317103678E-2</v>
      </c>
      <c r="H908" s="49">
        <f>_xll.qlCalendarAdvance(IborCalendar,$H907,B908,"f",FALSE)</f>
        <v>45723</v>
      </c>
      <c r="I908" s="49">
        <f>_xll.qlInterestRateIndexValueDate(Index1M,$H908)</f>
        <v>45727</v>
      </c>
      <c r="J908" s="52">
        <f>IFERROR(_xll.qlIndexFixing(Index1M,$H908,TRUE,_xll.ohTrigger(RecalcTrigger,Trigger1M)),NA())</f>
        <v>2.9121165443685256E-2</v>
      </c>
      <c r="K908" s="52">
        <f>IFERROR(_xll.qlIndexFixing(ONIndex1M,I908,TRUE,_xll.ohTrigger(RecalcTrigger,Trigger1M)),NA())</f>
        <v>2.9066614406261237E-2</v>
      </c>
      <c r="L908" s="52">
        <f>IFERROR(_xll.qlIndexFixing(Index3M,H908,TRUE,_xll.ohTrigger(RecalcTrigger,Trigger3M)),NA())</f>
        <v>3.0101755049086888E-2</v>
      </c>
      <c r="M908" s="52">
        <f>IFERROR(_xll.qlIndexFixing(ONIndex3M,I908,TRUE,_xll.ohTrigger(RecalcTrigger,Trigger3M)),NA())</f>
        <v>2.9932597471278299E-2</v>
      </c>
      <c r="N908" s="52">
        <f>IFERROR(_xll.qlIndexFixing(Index6M,$H908,TRUE,_xll.ohTrigger(RecalcTrigger,Trigger6M)),NA())</f>
        <v>3.1480510079371311E-2</v>
      </c>
      <c r="O908" s="52">
        <f>IFERROR(_xll.qlIndexFixing(ONIndex6M,I908,TRUE,_xll.ohTrigger(RecalcTrigger,Trigger6M)),NA())</f>
        <v>3.1103705422772521E-2</v>
      </c>
      <c r="P908" s="52">
        <f>IFERROR(_xll.qlIndexFixing(Index1Y,$H908,TRUE,_xll.ohTrigger(RecalcTrigger,Trigger1Y)),NA())</f>
        <v>3.2963659223085411E-2</v>
      </c>
      <c r="Q908" s="52">
        <f>IFERROR(_xll.qlIndexFixing(ONIndex1Y,I908,TRUE,_xll.ohTrigger(RecalcTrigger,Trigger1Y)),NA())</f>
        <v>3.2240323675649663E-2</v>
      </c>
    </row>
    <row r="909" spans="2:17" x14ac:dyDescent="0.2">
      <c r="B909" s="46" t="s">
        <v>51</v>
      </c>
      <c r="D909" s="49">
        <f>_xll.qlCalendarAdvance(LocalCalendar,$D908,B909,"f",FALSE)</f>
        <v>45729</v>
      </c>
      <c r="E909" s="49">
        <f>_xll.qlInterestRateIndexValueDate(IndexON,D909)</f>
        <v>45729</v>
      </c>
      <c r="F909" s="52">
        <f>IFERROR(_xll.qlIndexFixing(IndexON,D909,TRUE,_xll.ohTrigger(RecalcTrigger,TriggerON)),NA())</f>
        <v>2.7214222795040044E-2</v>
      </c>
      <c r="H909" s="49">
        <f>_xll.qlCalendarAdvance(IborCalendar,$H908,B909,"f",FALSE)</f>
        <v>45730</v>
      </c>
      <c r="I909" s="49">
        <f>_xll.qlInterestRateIndexValueDate(Index1M,$H909)</f>
        <v>45734</v>
      </c>
      <c r="J909" s="52">
        <f>IFERROR(_xll.qlIndexFixing(Index1M,$H909,TRUE,_xll.ohTrigger(RecalcTrigger,Trigger1M)),NA())</f>
        <v>2.9137490690641039E-2</v>
      </c>
      <c r="K909" s="52">
        <f>IFERROR(_xll.qlIndexFixing(ONIndex1M,I909,TRUE,_xll.ohTrigger(RecalcTrigger,Trigger1M)),NA())</f>
        <v>2.9075598562959826E-2</v>
      </c>
      <c r="L909" s="52">
        <f>IFERROR(_xll.qlIndexFixing(Index3M,H909,TRUE,_xll.ohTrigger(RecalcTrigger,Trigger3M)),NA())</f>
        <v>3.0110147235316312E-2</v>
      </c>
      <c r="M909" s="52">
        <f>IFERROR(_xll.qlIndexFixing(ONIndex3M,I909,TRUE,_xll.ohTrigger(RecalcTrigger,Trigger3M)),NA())</f>
        <v>2.9941334239387274E-2</v>
      </c>
      <c r="N909" s="52">
        <f>IFERROR(_xll.qlIndexFixing(Index6M,$H909,TRUE,_xll.ohTrigger(RecalcTrigger,Trigger6M)),NA())</f>
        <v>3.1489704592611217E-2</v>
      </c>
      <c r="O909" s="52">
        <f>IFERROR(_xll.qlIndexFixing(ONIndex6M,I909,TRUE,_xll.ohTrigger(RecalcTrigger,Trigger6M)),NA())</f>
        <v>3.1114678221282333E-2</v>
      </c>
      <c r="P909" s="52">
        <f>IFERROR(_xll.qlIndexFixing(Index1Y,$H909,TRUE,_xll.ohTrigger(RecalcTrigger,Trigger1Y)),NA())</f>
        <v>3.2970438364968872E-2</v>
      </c>
      <c r="Q909" s="52">
        <f>IFERROR(_xll.qlIndexFixing(ONIndex1Y,I909,TRUE,_xll.ohTrigger(RecalcTrigger,Trigger1Y)),NA())</f>
        <v>3.2249945567093263E-2</v>
      </c>
    </row>
    <row r="910" spans="2:17" x14ac:dyDescent="0.2">
      <c r="B910" s="46" t="s">
        <v>51</v>
      </c>
      <c r="D910" s="49">
        <f>_xll.qlCalendarAdvance(LocalCalendar,$D909,B910,"f",FALSE)</f>
        <v>45736</v>
      </c>
      <c r="E910" s="49">
        <f>_xll.qlInterestRateIndexValueDate(IndexON,D910)</f>
        <v>45736</v>
      </c>
      <c r="F910" s="52">
        <f>IFERROR(_xll.qlIndexFixing(IndexON,D910,TRUE,_xll.ohTrigger(RecalcTrigger,TriggerON)),NA())</f>
        <v>2.7214899369516488E-2</v>
      </c>
      <c r="H910" s="49">
        <f>_xll.qlCalendarAdvance(IborCalendar,$H909,B910,"f",FALSE)</f>
        <v>45737</v>
      </c>
      <c r="I910" s="49">
        <f>_xll.qlInterestRateIndexValueDate(Index1M,$H910)</f>
        <v>45741</v>
      </c>
      <c r="J910" s="52">
        <f>IFERROR(_xll.qlIndexFixing(Index1M,$H910,TRUE,_xll.ohTrigger(RecalcTrigger,Trigger1M)),NA())</f>
        <v>2.9139234985022012E-2</v>
      </c>
      <c r="K910" s="52">
        <f>IFERROR(_xll.qlIndexFixing(ONIndex1M,I910,TRUE,_xll.ohTrigger(RecalcTrigger,Trigger1M)),NA())</f>
        <v>2.9084593592720864E-2</v>
      </c>
      <c r="L910" s="52">
        <f>IFERROR(_xll.qlIndexFixing(Index3M,H910,TRUE,_xll.ohTrigger(RecalcTrigger,Trigger3M)),NA())</f>
        <v>3.0118476197926351E-2</v>
      </c>
      <c r="M910" s="52">
        <f>IFERROR(_xll.qlIndexFixing(ONIndex3M,I910,TRUE,_xll.ohTrigger(RecalcTrigger,Trigger3M)),NA())</f>
        <v>2.9950008244181703E-2</v>
      </c>
      <c r="N910" s="52">
        <f>IFERROR(_xll.qlIndexFixing(Index6M,$H910,TRUE,_xll.ohTrigger(RecalcTrigger,Trigger6M)),NA())</f>
        <v>3.1498752483813133E-2</v>
      </c>
      <c r="O910" s="52">
        <f>IFERROR(_xll.qlIndexFixing(ONIndex6M,I910,TRUE,_xll.ohTrigger(RecalcTrigger,Trigger6M)),NA())</f>
        <v>3.1125503849116498E-2</v>
      </c>
      <c r="P910" s="52">
        <f>IFERROR(_xll.qlIndexFixing(Index1Y,$H910,TRUE,_xll.ohTrigger(RecalcTrigger,Trigger1Y)),NA())</f>
        <v>3.2977154817353381E-2</v>
      </c>
      <c r="Q910" s="52">
        <f>IFERROR(_xll.qlIndexFixing(ONIndex1Y,I910,TRUE,_xll.ohTrigger(RecalcTrigger,Trigger1Y)),NA())</f>
        <v>3.2259392620712646E-2</v>
      </c>
    </row>
    <row r="911" spans="2:17" x14ac:dyDescent="0.2">
      <c r="B911" s="46" t="s">
        <v>51</v>
      </c>
      <c r="D911" s="49">
        <f>_xll.qlCalendarAdvance(LocalCalendar,$D910,B911,"f",FALSE)</f>
        <v>45743</v>
      </c>
      <c r="E911" s="49">
        <f>_xll.qlInterestRateIndexValueDate(IndexON,D911)</f>
        <v>45743</v>
      </c>
      <c r="F911" s="52">
        <f>IFERROR(_xll.qlIndexFixing(IndexON,D911,TRUE,_xll.ohTrigger(RecalcTrigger,TriggerON)),NA())</f>
        <v>2.7216268040373137E-2</v>
      </c>
      <c r="H911" s="49">
        <f>_xll.qlCalendarAdvance(IborCalendar,$H910,B911,"f",FALSE)</f>
        <v>45744</v>
      </c>
      <c r="I911" s="49">
        <f>_xll.qlInterestRateIndexValueDate(Index1M,$H911)</f>
        <v>45748</v>
      </c>
      <c r="J911" s="52">
        <f>IFERROR(_xll.qlIndexFixing(Index1M,$H911,TRUE,_xll.ohTrigger(RecalcTrigger,Trigger1M)),NA())</f>
        <v>2.9146459717565243E-2</v>
      </c>
      <c r="K911" s="52">
        <f>IFERROR(_xll.qlIndexFixing(ONIndex1M,I911,TRUE,_xll.ohTrigger(RecalcTrigger,Trigger1M)),NA())</f>
        <v>2.9093599495464417E-2</v>
      </c>
      <c r="L911" s="52">
        <f>IFERROR(_xll.qlIndexFixing(Index3M,H911,TRUE,_xll.ohTrigger(RecalcTrigger,Trigger3M)),NA())</f>
        <v>3.0124906186259751E-2</v>
      </c>
      <c r="M911" s="52">
        <f>IFERROR(_xll.qlIndexFixing(ONIndex3M,I911,TRUE,_xll.ohTrigger(RecalcTrigger,Trigger3M)),NA())</f>
        <v>2.9958619485341842E-2</v>
      </c>
      <c r="N911" s="52">
        <f>IFERROR(_xll.qlIndexFixing(Index6M,$H911,TRUE,_xll.ohTrigger(RecalcTrigger,Trigger6M)),NA())</f>
        <v>3.150569953717574E-2</v>
      </c>
      <c r="O911" s="52">
        <f>IFERROR(_xll.qlIndexFixing(ONIndex6M,I911,TRUE,_xll.ohTrigger(RecalcTrigger,Trigger6M)),NA())</f>
        <v>3.113618230643489E-2</v>
      </c>
      <c r="P911" s="52">
        <f>IFERROR(_xll.qlIndexFixing(Index1Y,$H911,TRUE,_xll.ohTrigger(RecalcTrigger,Trigger1Y)),NA())</f>
        <v>3.2983812946919967E-2</v>
      </c>
      <c r="Q911" s="52">
        <f>IFERROR(_xll.qlIndexFixing(ONIndex1Y,I911,TRUE,_xll.ohTrigger(RecalcTrigger,Trigger1Y)),NA())</f>
        <v>3.2268664836427874E-2</v>
      </c>
    </row>
    <row r="912" spans="2:17" x14ac:dyDescent="0.2">
      <c r="B912" s="46" t="s">
        <v>51</v>
      </c>
      <c r="D912" s="49">
        <f>_xll.qlCalendarAdvance(LocalCalendar,$D911,B912,"f",FALSE)</f>
        <v>45750</v>
      </c>
      <c r="E912" s="49">
        <f>_xll.qlInterestRateIndexValueDate(IndexON,D912)</f>
        <v>45750</v>
      </c>
      <c r="F912" s="52">
        <f>IFERROR(_xll.qlIndexFixing(IndexON,D912,TRUE,_xll.ohTrigger(RecalcTrigger,TriggerON)),NA())</f>
        <v>2.7218328807609993E-2</v>
      </c>
      <c r="H912" s="49">
        <f>_xll.qlCalendarAdvance(IborCalendar,$H911,B912,"f",FALSE)</f>
        <v>45751</v>
      </c>
      <c r="I912" s="49">
        <f>_xll.qlInterestRateIndexValueDate(Index1M,$H912)</f>
        <v>45755</v>
      </c>
      <c r="J912" s="52">
        <f>IFERROR(_xll.qlIndexFixing(Index1M,$H912,TRUE,_xll.ohTrigger(RecalcTrigger,Trigger1M)),NA())</f>
        <v>2.9155520242053257E-2</v>
      </c>
      <c r="K912" s="52">
        <f>IFERROR(_xll.qlIndexFixing(ONIndex1M,I912,TRUE,_xll.ohTrigger(RecalcTrigger,Trigger1M)),NA())</f>
        <v>2.9102616271270421E-2</v>
      </c>
      <c r="L912" s="52">
        <f>IFERROR(_xll.qlIndexFixing(Index3M,H912,TRUE,_xll.ohTrigger(RecalcTrigger,Trigger3M)),NA())</f>
        <v>3.0133112532265999E-2</v>
      </c>
      <c r="M912" s="52">
        <f>IFERROR(_xll.qlIndexFixing(ONIndex3M,I912,TRUE,_xll.ohTrigger(RecalcTrigger,Trigger3M)),NA())</f>
        <v>2.9967167963187435E-2</v>
      </c>
      <c r="N912" s="52">
        <f>IFERROR(_xll.qlIndexFixing(Index6M,$H912,TRUE,_xll.ohTrigger(RecalcTrigger,Trigger6M)),NA())</f>
        <v>3.151447041593039E-2</v>
      </c>
      <c r="O912" s="52">
        <f>IFERROR(_xll.qlIndexFixing(ONIndex6M,I912,TRUE,_xll.ohTrigger(RecalcTrigger,Trigger6M)),NA())</f>
        <v>3.1146713593077635E-2</v>
      </c>
      <c r="P912" s="52">
        <f>IFERROR(_xll.qlIndexFixing(Index1Y,$H912,TRUE,_xll.ohTrigger(RecalcTrigger,Trigger1Y)),NA())</f>
        <v>3.2990417120473417E-2</v>
      </c>
      <c r="Q912" s="52">
        <f>IFERROR(_xll.qlIndexFixing(ONIndex1Y,I912,TRUE,_xll.ohTrigger(RecalcTrigger,Trigger1Y)),NA())</f>
        <v>3.2277762214238948E-2</v>
      </c>
    </row>
    <row r="913" spans="2:17" x14ac:dyDescent="0.2">
      <c r="B913" s="46" t="s">
        <v>51</v>
      </c>
      <c r="D913" s="49">
        <f>_xll.qlCalendarAdvance(LocalCalendar,$D912,B913,"f",FALSE)</f>
        <v>45757</v>
      </c>
      <c r="E913" s="49">
        <f>_xll.qlInterestRateIndexValueDate(IndexON,D913)</f>
        <v>45757</v>
      </c>
      <c r="F913" s="52">
        <f>IFERROR(_xll.qlIndexFixing(IndexON,D913,TRUE,_xll.ohTrigger(RecalcTrigger,TriggerON)),NA())</f>
        <v>2.7221081671227054E-2</v>
      </c>
      <c r="H913" s="49">
        <f>_xll.qlCalendarAdvance(IborCalendar,$H912,B913,"f",FALSE)</f>
        <v>45758</v>
      </c>
      <c r="I913" s="49">
        <f>_xll.qlInterestRateIndexValueDate(Index1M,$H913)</f>
        <v>45762</v>
      </c>
      <c r="J913" s="52">
        <f>IFERROR(_xll.qlIndexFixing(Index1M,$H913,TRUE,_xll.ohTrigger(RecalcTrigger,Trigger1M)),NA())</f>
        <v>2.9164591671743345E-2</v>
      </c>
      <c r="K913" s="52">
        <f>IFERROR(_xll.qlIndexFixing(ONIndex1M,I913,TRUE,_xll.ohTrigger(RecalcTrigger,Trigger1M)),NA())</f>
        <v>2.911164392021881E-2</v>
      </c>
      <c r="L913" s="52">
        <f>IFERROR(_xll.qlIndexFixing(Index3M,H913,TRUE,_xll.ohTrigger(RecalcTrigger,Trigger3M)),NA())</f>
        <v>3.0141255658576397E-2</v>
      </c>
      <c r="M913" s="52">
        <f>IFERROR(_xll.qlIndexFixing(ONIndex3M,I913,TRUE,_xll.ohTrigger(RecalcTrigger,Trigger3M)),NA())</f>
        <v>2.9975653677558611E-2</v>
      </c>
      <c r="N913" s="52">
        <f>IFERROR(_xll.qlIndexFixing(Index6M,$H913,TRUE,_xll.ohTrigger(RecalcTrigger,Trigger6M)),NA())</f>
        <v>3.1523101890587595E-2</v>
      </c>
      <c r="O913" s="52">
        <f>IFERROR(_xll.qlIndexFixing(ONIndex6M,I913,TRUE,_xll.ohTrigger(RecalcTrigger,Trigger6M)),NA())</f>
        <v>3.1157097709204606E-2</v>
      </c>
      <c r="P913" s="52">
        <f>IFERROR(_xll.qlIndexFixing(Index1Y,$H913,TRUE,_xll.ohTrigger(RecalcTrigger,Trigger1Y)),NA())</f>
        <v>3.299697170494225E-2</v>
      </c>
      <c r="Q913" s="52">
        <f>IFERROR(_xll.qlIndexFixing(ONIndex1Y,I913,TRUE,_xll.ohTrigger(RecalcTrigger,Trigger1Y)),NA())</f>
        <v>3.2286684754145867E-2</v>
      </c>
    </row>
    <row r="914" spans="2:17" x14ac:dyDescent="0.2">
      <c r="B914" s="46" t="s">
        <v>51</v>
      </c>
      <c r="D914" s="49">
        <f>_xll.qlCalendarAdvance(LocalCalendar,$D913,B914,"f",FALSE)</f>
        <v>45764</v>
      </c>
      <c r="E914" s="49">
        <f>_xll.qlInterestRateIndexValueDate(IndexON,D914)</f>
        <v>45764</v>
      </c>
      <c r="F914" s="52">
        <f>IFERROR(_xll.qlIndexFixing(IndexON,D914,TRUE,_xll.ohTrigger(RecalcTrigger,TriggerON)),NA())</f>
        <v>2.7224526631384194E-2</v>
      </c>
      <c r="H914" s="49">
        <f>_xll.qlCalendarAdvance(IborCalendar,$H913,B914,"f",FALSE)</f>
        <v>45769</v>
      </c>
      <c r="I914" s="49">
        <f>_xll.qlInterestRateIndexValueDate(Index1M,$H914)</f>
        <v>45771</v>
      </c>
      <c r="J914" s="52">
        <f>IFERROR(_xll.qlIndexFixing(Index1M,$H914,TRUE,_xll.ohTrigger(RecalcTrigger,Trigger1M)),NA())</f>
        <v>2.9181765799530399E-2</v>
      </c>
      <c r="K914" s="52">
        <f>IFERROR(_xll.qlIndexFixing(ONIndex1M,I914,TRUE,_xll.ohTrigger(RecalcTrigger,Trigger1M)),NA())</f>
        <v>2.9123266874098164E-2</v>
      </c>
      <c r="L914" s="52">
        <f>IFERROR(_xll.qlIndexFixing(Index3M,H914,TRUE,_xll.ohTrigger(RecalcTrigger,Trigger3M)),NA())</f>
        <v>3.0151632497531975E-2</v>
      </c>
      <c r="M914" s="52">
        <f>IFERROR(_xll.qlIndexFixing(ONIndex3M,I914,TRUE,_xll.ohTrigger(RecalcTrigger,Trigger3M)),NA())</f>
        <v>2.998647165791013E-2</v>
      </c>
      <c r="N914" s="52">
        <f>IFERROR(_xll.qlIndexFixing(Index6M,$H914,TRUE,_xll.ohTrigger(RecalcTrigger,Trigger6M)),NA())</f>
        <v>3.1533998712274761E-2</v>
      </c>
      <c r="O914" s="52">
        <f>IFERROR(_xll.qlIndexFixing(ONIndex6M,I914,TRUE,_xll.ohTrigger(RecalcTrigger,Trigger6M)),NA())</f>
        <v>3.117023246496764E-2</v>
      </c>
      <c r="P914" s="52">
        <f>IFERROR(_xll.qlIndexFixing(Index1Y,$H914,TRUE,_xll.ohTrigger(RecalcTrigger,Trigger1Y)),NA())</f>
        <v>3.3005333190269062E-2</v>
      </c>
      <c r="Q914" s="52">
        <f>IFERROR(_xll.qlIndexFixing(ONIndex1Y,I914,TRUE,_xll.ohTrigger(RecalcTrigger,Trigger1Y)),NA())</f>
        <v>3.2297899686568599E-2</v>
      </c>
    </row>
    <row r="915" spans="2:17" x14ac:dyDescent="0.2">
      <c r="B915" s="46" t="s">
        <v>51</v>
      </c>
      <c r="D915" s="49">
        <f>_xll.qlCalendarAdvance(LocalCalendar,$D914,B915,"f",FALSE)</f>
        <v>45771</v>
      </c>
      <c r="E915" s="49">
        <f>_xll.qlInterestRateIndexValueDate(IndexON,D915)</f>
        <v>45771</v>
      </c>
      <c r="F915" s="52">
        <f>IFERROR(_xll.qlIndexFixing(IndexON,D915,TRUE,_xll.ohTrigger(RecalcTrigger,TriggerON)),NA())</f>
        <v>2.7228663687921539E-2</v>
      </c>
      <c r="H915" s="49">
        <f>_xll.qlCalendarAdvance(IborCalendar,$H914,B915,"f",FALSE)</f>
        <v>45776</v>
      </c>
      <c r="I915" s="49">
        <f>_xll.qlInterestRateIndexValueDate(Index1M,$H915)</f>
        <v>45778</v>
      </c>
      <c r="J915" s="52">
        <f>IFERROR(_xll.qlIndexFixing(Index1M,$H915,TRUE,_xll.ohTrigger(RecalcTrigger,Trigger1M)),NA())</f>
        <v>2.9189033331118441E-2</v>
      </c>
      <c r="K915" s="52">
        <f>IFERROR(_xll.qlIndexFixing(ONIndex1M,I915,TRUE,_xll.ohTrigger(RecalcTrigger,Trigger1M)),NA())</f>
        <v>2.9132319375646532E-2</v>
      </c>
      <c r="L915" s="52">
        <f>IFERROR(_xll.qlIndexFixing(Index3M,H915,TRUE,_xll.ohTrigger(RecalcTrigger,Trigger3M)),NA())</f>
        <v>3.0161450412299486E-2</v>
      </c>
      <c r="M915" s="52">
        <f>IFERROR(_xll.qlIndexFixing(ONIndex3M,I915,TRUE,_xll.ohTrigger(RecalcTrigger,Trigger3M)),NA())</f>
        <v>2.9994813912956886E-2</v>
      </c>
      <c r="N915" s="52">
        <f>IFERROR(_xll.qlIndexFixing(Index6M,$H915,TRUE,_xll.ohTrigger(RecalcTrigger,Trigger6M)),NA())</f>
        <v>3.1548083260186009E-2</v>
      </c>
      <c r="O915" s="52">
        <f>IFERROR(_xll.qlIndexFixing(ONIndex6M,I915,TRUE,_xll.ohTrigger(RecalcTrigger,Trigger6M)),NA())</f>
        <v>3.1180280191058785E-2</v>
      </c>
      <c r="P915" s="52">
        <f>IFERROR(_xll.qlIndexFixing(Index1Y,$H915,TRUE,_xll.ohTrigger(RecalcTrigger,Trigger1Y)),NA())</f>
        <v>3.3011790827158063E-2</v>
      </c>
      <c r="Q915" s="52">
        <f>IFERROR(_xll.qlIndexFixing(ONIndex1Y,I915,TRUE,_xll.ohTrigger(RecalcTrigger,Trigger1Y)),NA())</f>
        <v>3.2306422596946049E-2</v>
      </c>
    </row>
    <row r="916" spans="2:17" x14ac:dyDescent="0.2">
      <c r="B916" s="46" t="s">
        <v>51</v>
      </c>
      <c r="D916" s="49">
        <f>_xll.qlCalendarAdvance(LocalCalendar,$D915,B916,"f",FALSE)</f>
        <v>45778</v>
      </c>
      <c r="E916" s="49">
        <f>_xll.qlInterestRateIndexValueDate(IndexON,D916)</f>
        <v>45778</v>
      </c>
      <c r="F916" s="52">
        <f>IFERROR(_xll.qlIndexFixing(IndexON,D916,TRUE,_xll.ohTrigger(RecalcTrigger,TriggerON)),NA())</f>
        <v>2.7233492840998963E-2</v>
      </c>
      <c r="H916" s="49">
        <f>_xll.qlCalendarAdvance(IborCalendar,$H915,B916,"f",FALSE)</f>
        <v>45783</v>
      </c>
      <c r="I916" s="49">
        <f>_xll.qlInterestRateIndexValueDate(Index1M,$H916)</f>
        <v>45785</v>
      </c>
      <c r="J916" s="52">
        <f>IFERROR(_xll.qlIndexFixing(Index1M,$H916,TRUE,_xll.ohTrigger(RecalcTrigger,Trigger1M)),NA())</f>
        <v>2.9198143625782103E-2</v>
      </c>
      <c r="K916" s="52">
        <f>IFERROR(_xll.qlIndexFixing(ONIndex1M,I916,TRUE,_xll.ohTrigger(RecalcTrigger,Trigger1M)),NA())</f>
        <v>2.9141382750337286E-2</v>
      </c>
      <c r="L916" s="52">
        <f>IFERROR(_xll.qlIndexFixing(Index3M,H916,TRUE,_xll.ohTrigger(RecalcTrigger,Trigger3M)),NA())</f>
        <v>3.0169381960250083E-2</v>
      </c>
      <c r="M916" s="52">
        <f>IFERROR(_xll.qlIndexFixing(ONIndex3M,I916,TRUE,_xll.ohTrigger(RecalcTrigger,Trigger3M)),NA())</f>
        <v>3.0003093404449288E-2</v>
      </c>
      <c r="N916" s="52">
        <f>IFERROR(_xll.qlIndexFixing(Index6M,$H916,TRUE,_xll.ohTrigger(RecalcTrigger,Trigger6M)),NA())</f>
        <v>3.1556251772128556E-2</v>
      </c>
      <c r="O916" s="52">
        <f>IFERROR(_xll.qlIndexFixing(ONIndex6M,I916,TRUE,_xll.ohTrigger(RecalcTrigger,Trigger6M)),NA())</f>
        <v>3.1190180746634155E-2</v>
      </c>
      <c r="P916" s="52">
        <f>IFERROR(_xll.qlIndexFixing(Index1Y,$H916,TRUE,_xll.ohTrigger(RecalcTrigger,Trigger1Y)),NA())</f>
        <v>3.3018213224273667E-2</v>
      </c>
      <c r="Q916" s="52">
        <f>IFERROR(_xll.qlIndexFixing(ONIndex1Y,I916,TRUE,_xll.ohTrigger(RecalcTrigger,Trigger1Y)),NA())</f>
        <v>3.231477066933941E-2</v>
      </c>
    </row>
    <row r="917" spans="2:17" x14ac:dyDescent="0.2">
      <c r="B917" s="46" t="s">
        <v>51</v>
      </c>
      <c r="D917" s="49">
        <f>_xll.qlCalendarAdvance(LocalCalendar,$D916,B917,"f",FALSE)</f>
        <v>45785</v>
      </c>
      <c r="E917" s="49">
        <f>_xll.qlInterestRateIndexValueDate(IndexON,D917)</f>
        <v>45785</v>
      </c>
      <c r="F917" s="52">
        <f>IFERROR(_xll.qlIndexFixing(IndexON,D917,TRUE,_xll.ohTrigger(RecalcTrigger,TriggerON)),NA())</f>
        <v>2.7239014090616465E-2</v>
      </c>
      <c r="H917" s="49">
        <f>_xll.qlCalendarAdvance(IborCalendar,$H916,B917,"f",FALSE)</f>
        <v>45790</v>
      </c>
      <c r="I917" s="49">
        <f>_xll.qlInterestRateIndexValueDate(Index1M,$H917)</f>
        <v>45792</v>
      </c>
      <c r="J917" s="52">
        <f>IFERROR(_xll.qlIndexFixing(Index1M,$H917,TRUE,_xll.ohTrigger(RecalcTrigger,Trigger1M)),NA())</f>
        <v>2.9207264827975643E-2</v>
      </c>
      <c r="K917" s="52">
        <f>IFERROR(_xll.qlIndexFixing(ONIndex1M,I917,TRUE,_xll.ohTrigger(RecalcTrigger,Trigger1M)),NA())</f>
        <v>2.9150456998010554E-2</v>
      </c>
      <c r="L917" s="52">
        <f>IFERROR(_xll.qlIndexFixing(Index3M,H917,TRUE,_xll.ohTrigger(RecalcTrigger,Trigger3M)),NA())</f>
        <v>3.0177250281732272E-2</v>
      </c>
      <c r="M917" s="52">
        <f>IFERROR(_xll.qlIndexFixing(ONIndex3M,I917,TRUE,_xll.ohTrigger(RecalcTrigger,Trigger3M)),NA())</f>
        <v>3.0011310132547209E-2</v>
      </c>
      <c r="N917" s="52">
        <f>IFERROR(_xll.qlIndexFixing(Index6M,$H917,TRUE,_xll.ohTrigger(RecalcTrigger,Trigger6M)),NA())</f>
        <v>3.1564292358239029E-2</v>
      </c>
      <c r="O917" s="52">
        <f>IFERROR(_xll.qlIndexFixing(ONIndex6M,I917,TRUE,_xll.ohTrigger(RecalcTrigger,Trigger6M)),NA())</f>
        <v>3.1199934131374008E-2</v>
      </c>
      <c r="P917" s="52">
        <f>IFERROR(_xll.qlIndexFixing(Index1Y,$H917,TRUE,_xll.ohTrigger(RecalcTrigger,Trigger1Y)),NA())</f>
        <v>3.3024604749044589E-2</v>
      </c>
      <c r="Q917" s="52">
        <f>IFERROR(_xll.qlIndexFixing(ONIndex1Y,I917,TRUE,_xll.ohTrigger(RecalcTrigger,Trigger1Y)),NA())</f>
        <v>3.2322943903828616E-2</v>
      </c>
    </row>
    <row r="918" spans="2:17" x14ac:dyDescent="0.2">
      <c r="B918" s="46" t="s">
        <v>51</v>
      </c>
      <c r="D918" s="49">
        <f>_xll.qlCalendarAdvance(LocalCalendar,$D917,B918,"f",FALSE)</f>
        <v>45792</v>
      </c>
      <c r="E918" s="49">
        <f>_xll.qlInterestRateIndexValueDate(IndexON,D918)</f>
        <v>45792</v>
      </c>
      <c r="F918" s="52">
        <f>IFERROR(_xll.qlIndexFixing(IndexON,D918,TRUE,_xll.ohTrigger(RecalcTrigger,TriggerON)),NA())</f>
        <v>2.7245227436694108E-2</v>
      </c>
      <c r="H918" s="49">
        <f>_xll.qlCalendarAdvance(IborCalendar,$H917,B918,"f",FALSE)</f>
        <v>45797</v>
      </c>
      <c r="I918" s="49">
        <f>_xll.qlInterestRateIndexValueDate(Index1M,$H918)</f>
        <v>45799</v>
      </c>
      <c r="J918" s="52">
        <f>IFERROR(_xll.qlIndexFixing(Index1M,$H918,TRUE,_xll.ohTrigger(RecalcTrigger,Trigger1M)),NA())</f>
        <v>2.9216396937731537E-2</v>
      </c>
      <c r="K918" s="52">
        <f>IFERROR(_xll.qlIndexFixing(ONIndex1M,I918,TRUE,_xll.ohTrigger(RecalcTrigger,Trigger1M)),NA())</f>
        <v>2.9159542118826209E-2</v>
      </c>
      <c r="L918" s="52">
        <f>IFERROR(_xll.qlIndexFixing(Index3M,H918,TRUE,_xll.ohTrigger(RecalcTrigger,Trigger3M)),NA())</f>
        <v>3.0185055376367228E-2</v>
      </c>
      <c r="M918" s="52">
        <f>IFERROR(_xll.qlIndexFixing(ONIndex3M,I918,TRUE,_xll.ohTrigger(RecalcTrigger,Trigger3M)),NA())</f>
        <v>3.0019464097250648E-2</v>
      </c>
      <c r="N918" s="52">
        <f>IFERROR(_xll.qlIndexFixing(Index6M,$H918,TRUE,_xll.ohTrigger(RecalcTrigger,Trigger6M)),NA())</f>
        <v>3.1572207495453933E-2</v>
      </c>
      <c r="O918" s="52">
        <f>IFERROR(_xll.qlIndexFixing(ONIndex6M,I918,TRUE,_xll.ohTrigger(RecalcTrigger,Trigger6M)),NA())</f>
        <v>3.1209540345598086E-2</v>
      </c>
      <c r="P918" s="52">
        <f>IFERROR(_xll.qlIndexFixing(Index1Y,$H918,TRUE,_xll.ohTrigger(RecalcTrigger,Trigger1Y)),NA())</f>
        <v>3.3030969769012777E-2</v>
      </c>
      <c r="Q918" s="52">
        <f>IFERROR(_xll.qlIndexFixing(ONIndex1Y,I918,TRUE,_xll.ohTrigger(RecalcTrigger,Trigger1Y)),NA())</f>
        <v>3.2330942300333732E-2</v>
      </c>
    </row>
    <row r="919" spans="2:17" x14ac:dyDescent="0.2">
      <c r="B919" s="46" t="s">
        <v>51</v>
      </c>
      <c r="D919" s="49">
        <f>_xll.qlCalendarAdvance(LocalCalendar,$D918,B919,"f",FALSE)</f>
        <v>45799</v>
      </c>
      <c r="E919" s="49">
        <f>_xll.qlInterestRateIndexValueDate(IndexON,D919)</f>
        <v>45799</v>
      </c>
      <c r="F919" s="52">
        <f>IFERROR(_xll.qlIndexFixing(IndexON,D919,TRUE,_xll.ohTrigger(RecalcTrigger,TriggerON)),NA())</f>
        <v>2.7252132879471702E-2</v>
      </c>
      <c r="H919" s="49">
        <f>_xll.qlCalendarAdvance(IborCalendar,$H918,B919,"f",FALSE)</f>
        <v>45804</v>
      </c>
      <c r="I919" s="49">
        <f>_xll.qlInterestRateIndexValueDate(Index1M,$H919)</f>
        <v>45806</v>
      </c>
      <c r="J919" s="52">
        <f>IFERROR(_xll.qlIndexFixing(Index1M,$H919,TRUE,_xll.ohTrigger(RecalcTrigger,Trigger1M)),NA())</f>
        <v>2.9225539955077262E-2</v>
      </c>
      <c r="K919" s="52">
        <f>IFERROR(_xll.qlIndexFixing(ONIndex1M,I919,TRUE,_xll.ohTrigger(RecalcTrigger,Trigger1M)),NA())</f>
        <v>2.9168638112624379E-2</v>
      </c>
      <c r="L919" s="52">
        <f>IFERROR(_xll.qlIndexFixing(Index3M,H919,TRUE,_xll.ohTrigger(RecalcTrigger,Trigger3M)),NA())</f>
        <v>3.0192797243777852E-2</v>
      </c>
      <c r="M919" s="52">
        <f>IFERROR(_xll.qlIndexFixing(ONIndex3M,I919,TRUE,_xll.ohTrigger(RecalcTrigger,Trigger3M)),NA())</f>
        <v>3.0027555298319797E-2</v>
      </c>
      <c r="N919" s="52">
        <f>IFERROR(_xll.qlIndexFixing(Index6M,$H919,TRUE,_xll.ohTrigger(RecalcTrigger,Trigger6M)),NA())</f>
        <v>3.1574323967052537E-2</v>
      </c>
      <c r="O919" s="52">
        <f>IFERROR(_xll.qlIndexFixing(ONIndex6M,I919,TRUE,_xll.ohTrigger(RecalcTrigger,Trigger6M)),NA())</f>
        <v>3.1218999389146518E-2</v>
      </c>
      <c r="P919" s="52">
        <f>IFERROR(_xll.qlIndexFixing(Index1Y,$H919,TRUE,_xll.ohTrigger(RecalcTrigger,Trigger1Y)),NA())</f>
        <v>3.3037312651830769E-2</v>
      </c>
      <c r="Q919" s="52">
        <f>IFERROR(_xll.qlIndexFixing(ONIndex1Y,I919,TRUE,_xll.ohTrigger(RecalcTrigger,Trigger1Y)),NA())</f>
        <v>3.2338765858934693E-2</v>
      </c>
    </row>
    <row r="920" spans="2:17" x14ac:dyDescent="0.2">
      <c r="B920" s="46" t="s">
        <v>51</v>
      </c>
      <c r="D920" s="49">
        <f>_xll.qlCalendarAdvance(LocalCalendar,$D919,B920,"f",FALSE)</f>
        <v>45806</v>
      </c>
      <c r="E920" s="49">
        <f>_xll.qlInterestRateIndexValueDate(IndexON,D920)</f>
        <v>45806</v>
      </c>
      <c r="F920" s="52">
        <f>IFERROR(_xll.qlIndexFixing(IndexON,D920,TRUE,_xll.ohTrigger(RecalcTrigger,TriggerON)),NA())</f>
        <v>2.7259730418789374E-2</v>
      </c>
      <c r="H920" s="49">
        <f>_xll.qlCalendarAdvance(IborCalendar,$H919,B920,"f",FALSE)</f>
        <v>45811</v>
      </c>
      <c r="I920" s="49">
        <f>_xll.qlInterestRateIndexValueDate(Index1M,$H920)</f>
        <v>45813</v>
      </c>
      <c r="J920" s="52">
        <f>IFERROR(_xll.qlIndexFixing(Index1M,$H920,TRUE,_xll.ohTrigger(RecalcTrigger,Trigger1M)),NA())</f>
        <v>2.9234693880035301E-2</v>
      </c>
      <c r="K920" s="52">
        <f>IFERROR(_xll.qlIndexFixing(ONIndex1M,I920,TRUE,_xll.ohTrigger(RecalcTrigger,Trigger1M)),NA())</f>
        <v>2.9177744979564935E-2</v>
      </c>
      <c r="L920" s="52">
        <f>IFERROR(_xll.qlIndexFixing(Index3M,H920,TRUE,_xll.ohTrigger(RecalcTrigger,Trigger3M)),NA())</f>
        <v>3.0200475883594015E-2</v>
      </c>
      <c r="M920" s="52">
        <f>IFERROR(_xll.qlIndexFixing(ONIndex3M,I920,TRUE,_xll.ohTrigger(RecalcTrigger,Trigger3M)),NA())</f>
        <v>3.0035583735994464E-2</v>
      </c>
      <c r="N920" s="52">
        <f>IFERROR(_xll.qlIndexFixing(Index6M,$H920,TRUE,_xll.ohTrigger(RecalcTrigger,Trigger6M)),NA())</f>
        <v>3.1582015748665926E-2</v>
      </c>
      <c r="O920" s="52">
        <f>IFERROR(_xll.qlIndexFixing(ONIndex6M,I920,TRUE,_xll.ohTrigger(RecalcTrigger,Trigger6M)),NA())</f>
        <v>3.1228311261939368E-2</v>
      </c>
      <c r="P920" s="52">
        <f>IFERROR(_xll.qlIndexFixing(Index1Y,$H920,TRUE,_xll.ohTrigger(RecalcTrigger,Trigger1Y)),NA())</f>
        <v>3.3043637765262139E-2</v>
      </c>
      <c r="Q920" s="52">
        <f>IFERROR(_xll.qlIndexFixing(ONIndex1Y,I920,TRUE,_xll.ohTrigger(RecalcTrigger,Trigger1Y)),NA())</f>
        <v>3.2346414579471627E-2</v>
      </c>
    </row>
    <row r="921" spans="2:17" x14ac:dyDescent="0.2">
      <c r="B921" s="46" t="s">
        <v>51</v>
      </c>
      <c r="D921" s="49">
        <f>_xll.qlCalendarAdvance(LocalCalendar,$D920,B921,"f",FALSE)</f>
        <v>45813</v>
      </c>
      <c r="E921" s="49">
        <f>_xll.qlInterestRateIndexValueDate(IndexON,D921)</f>
        <v>45813</v>
      </c>
      <c r="F921" s="52">
        <f>IFERROR(_xll.qlIndexFixing(IndexON,D921,TRUE,_xll.ohTrigger(RecalcTrigger,TriggerON)),NA())</f>
        <v>2.7268020054806996E-2</v>
      </c>
      <c r="H921" s="49">
        <f>_xll.qlCalendarAdvance(IborCalendar,$H920,B921,"f",FALSE)</f>
        <v>45818</v>
      </c>
      <c r="I921" s="49">
        <f>_xll.qlInterestRateIndexValueDate(Index1M,$H921)</f>
        <v>45820</v>
      </c>
      <c r="J921" s="52">
        <f>IFERROR(_xll.qlIndexFixing(Index1M,$H921,TRUE,_xll.ohTrigger(RecalcTrigger,Trigger1M)),NA())</f>
        <v>2.9243858712633131E-2</v>
      </c>
      <c r="K921" s="52">
        <f>IFERROR(_xll.qlIndexFixing(ONIndex1M,I921,TRUE,_xll.ohTrigger(RecalcTrigger,Trigger1M)),NA())</f>
        <v>2.9186862719567941E-2</v>
      </c>
      <c r="L921" s="52">
        <f>IFERROR(_xll.qlIndexFixing(Index3M,H921,TRUE,_xll.ohTrigger(RecalcTrigger,Trigger3M)),NA())</f>
        <v>3.0208091290845777E-2</v>
      </c>
      <c r="M921" s="52">
        <f>IFERROR(_xll.qlIndexFixing(ONIndex3M,I921,TRUE,_xll.ohTrigger(RecalcTrigger,Trigger3M)),NA())</f>
        <v>3.0043549410034842E-2</v>
      </c>
      <c r="N921" s="52">
        <f>IFERROR(_xll.qlIndexFixing(Index6M,$H921,TRUE,_xll.ohTrigger(RecalcTrigger,Trigger6M)),NA())</f>
        <v>3.158958898027147E-2</v>
      </c>
      <c r="O921" s="52">
        <f>IFERROR(_xll.qlIndexFixing(ONIndex6M,I921,TRUE,_xll.ohTrigger(RecalcTrigger,Trigger6M)),NA())</f>
        <v>3.1237475964056571E-2</v>
      </c>
      <c r="P921" s="52">
        <f>IFERROR(_xll.qlIndexFixing(Index1Y,$H921,TRUE,_xll.ohTrigger(RecalcTrigger,Trigger1Y)),NA())</f>
        <v>3.3049949477179534E-2</v>
      </c>
      <c r="Q921" s="52">
        <f>IFERROR(_xll.qlIndexFixing(ONIndex1Y,I921,TRUE,_xll.ohTrigger(RecalcTrigger,Trigger1Y)),NA())</f>
        <v>3.2353888461944535E-2</v>
      </c>
    </row>
    <row r="922" spans="2:17" x14ac:dyDescent="0.2">
      <c r="B922" s="46" t="s">
        <v>51</v>
      </c>
      <c r="D922" s="49">
        <f>_xll.qlCalendarAdvance(LocalCalendar,$D921,B922,"f",FALSE)</f>
        <v>45820</v>
      </c>
      <c r="E922" s="49">
        <f>_xll.qlInterestRateIndexValueDate(IndexON,D922)</f>
        <v>45820</v>
      </c>
      <c r="F922" s="52">
        <f>IFERROR(_xll.qlIndexFixing(IndexON,D922,TRUE,_xll.ohTrigger(RecalcTrigger,TriggerON)),NA())</f>
        <v>2.7277001787524568E-2</v>
      </c>
      <c r="H922" s="49">
        <f>_xll.qlCalendarAdvance(IborCalendar,$H921,B922,"f",FALSE)</f>
        <v>45825</v>
      </c>
      <c r="I922" s="49">
        <f>_xll.qlInterestRateIndexValueDate(Index1M,$H922)</f>
        <v>45827</v>
      </c>
      <c r="J922" s="52">
        <f>IFERROR(_xll.qlIndexFixing(Index1M,$H922,TRUE,_xll.ohTrigger(RecalcTrigger,Trigger1M)),NA())</f>
        <v>2.925303445289823E-2</v>
      </c>
      <c r="K922" s="52">
        <f>IFERROR(_xll.qlIndexFixing(ONIndex1M,I922,TRUE,_xll.ohTrigger(RecalcTrigger,Trigger1M)),NA())</f>
        <v>2.9195991332473525E-2</v>
      </c>
      <c r="L922" s="52">
        <f>IFERROR(_xll.qlIndexFixing(Index3M,H922,TRUE,_xll.ohTrigger(RecalcTrigger,Trigger3M)),NA())</f>
        <v>3.0215643059912381E-2</v>
      </c>
      <c r="M922" s="52">
        <f>IFERROR(_xll.qlIndexFixing(ONIndex3M,I922,TRUE,_xll.ohTrigger(RecalcTrigger,Trigger3M)),NA())</f>
        <v>3.0051452320760674E-2</v>
      </c>
      <c r="N922" s="52">
        <f>IFERROR(_xll.qlIndexFixing(Index6M,$H922,TRUE,_xll.ohTrigger(RecalcTrigger,Trigger6M)),NA())</f>
        <v>3.1597046179036407E-2</v>
      </c>
      <c r="O922" s="52">
        <f>IFERROR(_xll.qlIndexFixing(ONIndex6M,I922,TRUE,_xll.ohTrigger(RecalcTrigger,Trigger6M)),NA())</f>
        <v>3.1246493495418193E-2</v>
      </c>
      <c r="P922" s="52">
        <f>IFERROR(_xll.qlIndexFixing(Index1Y,$H922,TRUE,_xll.ohTrigger(RecalcTrigger,Trigger1Y)),NA())</f>
        <v>3.3056252155565083E-2</v>
      </c>
      <c r="Q922" s="52">
        <f>IFERROR(_xll.qlIndexFixing(ONIndex1Y,I922,TRUE,_xll.ohTrigger(RecalcTrigger,Trigger1Y)),NA())</f>
        <v>3.2361187506433353E-2</v>
      </c>
    </row>
    <row r="923" spans="2:17" x14ac:dyDescent="0.2">
      <c r="B923" s="46" t="s">
        <v>51</v>
      </c>
      <c r="D923" s="49">
        <f>_xll.qlCalendarAdvance(LocalCalendar,$D922,B923,"f",FALSE)</f>
        <v>45827</v>
      </c>
      <c r="E923" s="49">
        <f>_xll.qlInterestRateIndexValueDate(IndexON,D923)</f>
        <v>45827</v>
      </c>
      <c r="F923" s="52">
        <f>IFERROR(_xll.qlIndexFixing(IndexON,D923,TRUE,_xll.ohTrigger(RecalcTrigger,TriggerON)),NA())</f>
        <v>2.7286675617022027E-2</v>
      </c>
      <c r="H923" s="49">
        <f>_xll.qlCalendarAdvance(IborCalendar,$H922,B923,"f",FALSE)</f>
        <v>45832</v>
      </c>
      <c r="I923" s="49">
        <f>_xll.qlInterestRateIndexValueDate(Index1M,$H923)</f>
        <v>45834</v>
      </c>
      <c r="J923" s="52">
        <f>IFERROR(_xll.qlIndexFixing(Index1M,$H923,TRUE,_xll.ohTrigger(RecalcTrigger,Trigger1M)),NA())</f>
        <v>2.9262221100855579E-2</v>
      </c>
      <c r="K923" s="52">
        <f>IFERROR(_xll.qlIndexFixing(ONIndex1M,I923,TRUE,_xll.ohTrigger(RecalcTrigger,Trigger1M)),NA())</f>
        <v>2.9205130818601432E-2</v>
      </c>
      <c r="L923" s="52">
        <f>IFERROR(_xll.qlIndexFixing(Index3M,H923,TRUE,_xll.ohTrigger(RecalcTrigger,Trigger3M)),NA())</f>
        <v>3.0223130079275125E-2</v>
      </c>
      <c r="M923" s="52">
        <f>IFERROR(_xll.qlIndexFixing(ONIndex3M,I923,TRUE,_xll.ohTrigger(RecalcTrigger,Trigger3M)),NA())</f>
        <v>3.0059292467852217E-2</v>
      </c>
      <c r="N923" s="52">
        <f>IFERROR(_xll.qlIndexFixing(Index6M,$H923,TRUE,_xll.ohTrigger(RecalcTrigger,Trigger6M)),NA())</f>
        <v>3.1609988145237217E-2</v>
      </c>
      <c r="O923" s="52">
        <f>IFERROR(_xll.qlIndexFixing(ONIndex6M,I923,TRUE,_xll.ohTrigger(RecalcTrigger,Trigger6M)),NA())</f>
        <v>3.1255363856104168E-2</v>
      </c>
      <c r="P923" s="52">
        <f>IFERROR(_xll.qlIndexFixing(Index1Y,$H923,TRUE,_xll.ohTrigger(RecalcTrigger,Trigger1Y)),NA())</f>
        <v>3.3062550168508467E-2</v>
      </c>
      <c r="Q923" s="52">
        <f>IFERROR(_xll.qlIndexFixing(ONIndex1Y,I923,TRUE,_xll.ohTrigger(RecalcTrigger,Trigger1Y)),NA())</f>
        <v>3.2368311713018016E-2</v>
      </c>
    </row>
    <row r="924" spans="2:17" x14ac:dyDescent="0.2">
      <c r="B924" s="46" t="s">
        <v>51</v>
      </c>
      <c r="D924" s="49">
        <f>_xll.qlCalendarAdvance(LocalCalendar,$D923,B924,"f",FALSE)</f>
        <v>45834</v>
      </c>
      <c r="E924" s="49">
        <f>_xll.qlInterestRateIndexValueDate(IndexON,D924)</f>
        <v>45834</v>
      </c>
      <c r="F924" s="52">
        <f>IFERROR(_xll.qlIndexFixing(IndexON,D924,TRUE,_xll.ohTrigger(RecalcTrigger,TriggerON)),NA())</f>
        <v>2.7297041543299372E-2</v>
      </c>
      <c r="H924" s="49">
        <f>_xll.qlCalendarAdvance(IborCalendar,$H923,B924,"f",FALSE)</f>
        <v>45839</v>
      </c>
      <c r="I924" s="49">
        <f>_xll.qlInterestRateIndexValueDate(Index1M,$H924)</f>
        <v>45841</v>
      </c>
      <c r="J924" s="52">
        <f>IFERROR(_xll.qlIndexFixing(Index1M,$H924,TRUE,_xll.ohTrigger(RecalcTrigger,Trigger1M)),NA())</f>
        <v>2.9271418656535153E-2</v>
      </c>
      <c r="K924" s="52">
        <f>IFERROR(_xll.qlIndexFixing(ONIndex1M,I924,TRUE,_xll.ohTrigger(RecalcTrigger,Trigger1M)),NA())</f>
        <v>2.9219800335062995E-2</v>
      </c>
      <c r="L924" s="52">
        <f>IFERROR(_xll.qlIndexFixing(Index3M,H924,TRUE,_xll.ohTrigger(RecalcTrigger,Trigger3M)),NA())</f>
        <v>3.0230551165559744E-2</v>
      </c>
      <c r="M924" s="52">
        <f>IFERROR(_xll.qlIndexFixing(ONIndex3M,I924,TRUE,_xll.ohTrigger(RecalcTrigger,Trigger3M)),NA())</f>
        <v>3.0072494878856659E-2</v>
      </c>
      <c r="N924" s="52">
        <f>IFERROR(_xll.qlIndexFixing(Index6M,$H924,TRUE,_xll.ohTrigger(RecalcTrigger,Trigger6M)),NA())</f>
        <v>3.1617202608208758E-2</v>
      </c>
      <c r="O924" s="52">
        <f>IFERROR(_xll.qlIndexFixing(ONIndex6M,I924,TRUE,_xll.ohTrigger(RecalcTrigger,Trigger6M)),NA())</f>
        <v>3.1270008673782712E-2</v>
      </c>
      <c r="P924" s="52">
        <f>IFERROR(_xll.qlIndexFixing(Index1Y,$H924,TRUE,_xll.ohTrigger(RecalcTrigger,Trigger1Y)),NA())</f>
        <v>3.3074754175590595E-2</v>
      </c>
      <c r="Q924" s="52">
        <f>IFERROR(_xll.qlIndexFixing(ONIndex1Y,I924,TRUE,_xll.ohTrigger(RecalcTrigger,Trigger1Y)),NA())</f>
        <v>3.2381093234898906E-2</v>
      </c>
    </row>
    <row r="925" spans="2:17" x14ac:dyDescent="0.2">
      <c r="B925" s="46" t="s">
        <v>51</v>
      </c>
      <c r="D925" s="49">
        <f>_xll.qlCalendarAdvance(LocalCalendar,$D924,B925,"f",FALSE)</f>
        <v>45841</v>
      </c>
      <c r="E925" s="49">
        <f>_xll.qlInterestRateIndexValueDate(IndexON,D925)</f>
        <v>45841</v>
      </c>
      <c r="F925" s="52">
        <f>IFERROR(_xll.qlIndexFixing(IndexON,D925,TRUE,_xll.ohTrigger(RecalcTrigger,TriggerON)),NA())</f>
        <v>2.7313675950750849E-2</v>
      </c>
      <c r="H925" s="49">
        <f>_xll.qlCalendarAdvance(IborCalendar,$H924,B925,"f",FALSE)</f>
        <v>45846</v>
      </c>
      <c r="I925" s="49">
        <f>_xll.qlInterestRateIndexValueDate(Index1M,$H925)</f>
        <v>45848</v>
      </c>
      <c r="J925" s="52">
        <f>IFERROR(_xll.qlIndexFixing(Index1M,$H925,TRUE,_xll.ohTrigger(RecalcTrigger,Trigger1M)),NA())</f>
        <v>2.9280627119961933E-2</v>
      </c>
      <c r="K925" s="52">
        <f>IFERROR(_xll.qlIndexFixing(ONIndex1M,I925,TRUE,_xll.ohTrigger(RecalcTrigger,Trigger1M)),NA())</f>
        <v>2.9223442409964662E-2</v>
      </c>
      <c r="L925" s="52">
        <f>IFERROR(_xll.qlIndexFixing(Index3M,H925,TRUE,_xll.ohTrigger(RecalcTrigger,Trigger3M)),NA())</f>
        <v>3.0237905135382409E-2</v>
      </c>
      <c r="M925" s="52">
        <f>IFERROR(_xll.qlIndexFixing(ONIndex3M,I925,TRUE,_xll.ohTrigger(RecalcTrigger,Trigger3M)),NA())</f>
        <v>3.0074784471612048E-2</v>
      </c>
      <c r="N925" s="52">
        <f>IFERROR(_xll.qlIndexFixing(Index6M,$H925,TRUE,_xll.ohTrigger(RecalcTrigger,Trigger6M)),NA())</f>
        <v>3.1624308962544707E-2</v>
      </c>
      <c r="O925" s="52">
        <f>IFERROR(_xll.qlIndexFixing(ONIndex6M,I925,TRUE,_xll.ohTrigger(RecalcTrigger,Trigger6M)),NA())</f>
        <v>3.1272663065209372E-2</v>
      </c>
      <c r="P925" s="52">
        <f>IFERROR(_xll.qlIndexFixing(Index1Y,$H925,TRUE,_xll.ohTrigger(RecalcTrigger,Trigger1Y)),NA())</f>
        <v>3.3075149670969216E-2</v>
      </c>
      <c r="Q925" s="52">
        <f>IFERROR(_xll.qlIndexFixing(ONIndex1Y,I925,TRUE,_xll.ohTrigger(RecalcTrigger,Trigger1Y)),NA())</f>
        <v>3.2382035611835391E-2</v>
      </c>
    </row>
    <row r="926" spans="2:17" x14ac:dyDescent="0.2">
      <c r="B926" s="46" t="s">
        <v>51</v>
      </c>
      <c r="D926" s="49">
        <f>_xll.qlCalendarAdvance(LocalCalendar,$D925,B926,"f",FALSE)</f>
        <v>45848</v>
      </c>
      <c r="E926" s="49">
        <f>_xll.qlInterestRateIndexValueDate(IndexON,D926)</f>
        <v>45848</v>
      </c>
      <c r="F926" s="52">
        <f>IFERROR(_xll.qlIndexFixing(IndexON,D926,TRUE,_xll.ohTrigger(RecalcTrigger,TriggerON)),NA())</f>
        <v>2.73198496865934E-2</v>
      </c>
      <c r="H926" s="49">
        <f>_xll.qlCalendarAdvance(IborCalendar,$H925,B926,"f",FALSE)</f>
        <v>45853</v>
      </c>
      <c r="I926" s="49">
        <f>_xll.qlInterestRateIndexValueDate(Index1M,$H926)</f>
        <v>45855</v>
      </c>
      <c r="J926" s="52">
        <f>IFERROR(_xll.qlIndexFixing(Index1M,$H926,TRUE,_xll.ohTrigger(RecalcTrigger,Trigger1M)),NA())</f>
        <v>2.9289846491163396E-2</v>
      </c>
      <c r="K926" s="52">
        <f>IFERROR(_xll.qlIndexFixing(ONIndex1M,I926,TRUE,_xll.ohTrigger(RecalcTrigger,Trigger1M)),NA())</f>
        <v>2.9232614515199984E-2</v>
      </c>
      <c r="L926" s="52">
        <f>IFERROR(_xll.qlIndexFixing(Index3M,H926,TRUE,_xll.ohTrigger(RecalcTrigger,Trigger3M)),NA())</f>
        <v>3.0245190805357557E-2</v>
      </c>
      <c r="M926" s="52">
        <f>IFERROR(_xll.qlIndexFixing(ONIndex3M,I926,TRUE,_xll.ohTrigger(RecalcTrigger,Trigger3M)),NA())</f>
        <v>3.0082436328280338E-2</v>
      </c>
      <c r="N926" s="52">
        <f>IFERROR(_xll.qlIndexFixing(Index6M,$H926,TRUE,_xll.ohTrigger(RecalcTrigger,Trigger6M)),NA())</f>
        <v>3.1633157078445127E-2</v>
      </c>
      <c r="O926" s="52">
        <f>IFERROR(_xll.qlIndexFixing(ONIndex6M,I926,TRUE,_xll.ohTrigger(RecalcTrigger,Trigger6M)),NA())</f>
        <v>3.1281091913708536E-2</v>
      </c>
      <c r="P926" s="52">
        <f>IFERROR(_xll.qlIndexFixing(Index1Y,$H926,TRUE,_xll.ohTrigger(RecalcTrigger,Trigger1Y)),NA())</f>
        <v>3.308145989720708E-2</v>
      </c>
      <c r="Q926" s="52">
        <f>IFERROR(_xll.qlIndexFixing(ONIndex1Y,I926,TRUE,_xll.ohTrigger(RecalcTrigger,Trigger1Y)),NA())</f>
        <v>3.2388635304227975E-2</v>
      </c>
    </row>
    <row r="927" spans="2:17" x14ac:dyDescent="0.2">
      <c r="B927" s="46" t="s">
        <v>51</v>
      </c>
      <c r="D927" s="49">
        <f>_xll.qlCalendarAdvance(LocalCalendar,$D926,B927,"f",FALSE)</f>
        <v>45855</v>
      </c>
      <c r="E927" s="49">
        <f>_xll.qlInterestRateIndexValueDate(IndexON,D927)</f>
        <v>45855</v>
      </c>
      <c r="F927" s="52">
        <f>IFERROR(_xll.qlIndexFixing(IndexON,D927,TRUE,_xll.ohTrigger(RecalcTrigger,TriggerON)),NA())</f>
        <v>2.7332291903769956E-2</v>
      </c>
      <c r="H927" s="49">
        <f>_xll.qlCalendarAdvance(IborCalendar,$H926,B927,"f",FALSE)</f>
        <v>45860</v>
      </c>
      <c r="I927" s="49">
        <f>_xll.qlInterestRateIndexValueDate(Index1M,$H927)</f>
        <v>45862</v>
      </c>
      <c r="J927" s="52">
        <f>IFERROR(_xll.qlIndexFixing(Index1M,$H927,TRUE,_xll.ohTrigger(RecalcTrigger,Trigger1M)),NA())</f>
        <v>2.9300928420026299E-2</v>
      </c>
      <c r="K927" s="52">
        <f>IFERROR(_xll.qlIndexFixing(ONIndex1M,I927,TRUE,_xll.ohTrigger(RecalcTrigger,Trigger1M)),NA())</f>
        <v>2.9241797493577693E-2</v>
      </c>
      <c r="L927" s="52">
        <f>IFERROR(_xll.qlIndexFixing(Index3M,H927,TRUE,_xll.ohTrigger(RecalcTrigger,Trigger3M)),NA())</f>
        <v>3.0252406992091804E-2</v>
      </c>
      <c r="M927" s="52">
        <f>IFERROR(_xll.qlIndexFixing(ONIndex3M,I927,TRUE,_xll.ohTrigger(RecalcTrigger,Trigger3M)),NA())</f>
        <v>3.0090025421474209E-2</v>
      </c>
      <c r="N927" s="52">
        <f>IFERROR(_xll.qlIndexFixing(Index6M,$H927,TRUE,_xll.ohTrigger(RecalcTrigger,Trigger6M)),NA())</f>
        <v>3.1638207254991516E-2</v>
      </c>
      <c r="O927" s="52">
        <f>IFERROR(_xll.qlIndexFixing(ONIndex6M,I927,TRUE,_xll.ohTrigger(RecalcTrigger,Trigger6M)),NA())</f>
        <v>3.1289373591452119E-2</v>
      </c>
      <c r="P927" s="52">
        <f>IFERROR(_xll.qlIndexFixing(Index1Y,$H927,TRUE,_xll.ohTrigger(RecalcTrigger,Trigger1Y)),NA())</f>
        <v>3.3087782931443994E-2</v>
      </c>
      <c r="Q927" s="52">
        <f>IFERROR(_xll.qlIndexFixing(ONIndex1Y,I927,TRUE,_xll.ohTrigger(RecalcTrigger,Trigger1Y)),NA())</f>
        <v>3.2395060158476596E-2</v>
      </c>
    </row>
    <row r="928" spans="2:17" x14ac:dyDescent="0.2">
      <c r="B928" s="46" t="s">
        <v>51</v>
      </c>
      <c r="D928" s="49">
        <f>_xll.qlCalendarAdvance(LocalCalendar,$D927,B928,"f",FALSE)</f>
        <v>45862</v>
      </c>
      <c r="E928" s="49">
        <f>_xll.qlInterestRateIndexValueDate(IndexON,D928)</f>
        <v>45862</v>
      </c>
      <c r="F928" s="52">
        <f>IFERROR(_xll.qlIndexFixing(IndexON,D928,TRUE,_xll.ohTrigger(RecalcTrigger,TriggerON)),NA())</f>
        <v>2.7345426218046143E-2</v>
      </c>
      <c r="H928" s="49">
        <f>_xll.qlCalendarAdvance(IborCalendar,$H927,B928,"f",FALSE)</f>
        <v>45867</v>
      </c>
      <c r="I928" s="49">
        <f>_xll.qlInterestRateIndexValueDate(Index1M,$H928)</f>
        <v>45869</v>
      </c>
      <c r="J928" s="52">
        <f>IFERROR(_xll.qlIndexFixing(Index1M,$H928,TRUE,_xll.ohTrigger(RecalcTrigger,Trigger1M)),NA())</f>
        <v>2.9302759893651924E-2</v>
      </c>
      <c r="K928" s="52">
        <f>IFERROR(_xll.qlIndexFixing(ONIndex1M,I928,TRUE,_xll.ohTrigger(RecalcTrigger,Trigger1M)),NA())</f>
        <v>2.9250991344937916E-2</v>
      </c>
      <c r="L928" s="52">
        <f>IFERROR(_xll.qlIndexFixing(Index3M,H928,TRUE,_xll.ohTrigger(RecalcTrigger,Trigger3M)),NA())</f>
        <v>3.025955251218829E-2</v>
      </c>
      <c r="M928" s="52">
        <f>IFERROR(_xll.qlIndexFixing(ONIndex3M,I928,TRUE,_xll.ohTrigger(RecalcTrigger,Trigger3M)),NA())</f>
        <v>3.0097551751113727E-2</v>
      </c>
      <c r="N928" s="52">
        <f>IFERROR(_xll.qlIndexFixing(Index6M,$H928,TRUE,_xll.ohTrigger(RecalcTrigger,Trigger6M)),NA())</f>
        <v>3.163949365046316E-2</v>
      </c>
      <c r="O928" s="52">
        <f>IFERROR(_xll.qlIndexFixing(ONIndex6M,I928,TRUE,_xll.ohTrigger(RecalcTrigger,Trigger6M)),NA())</f>
        <v>3.1297508098360183E-2</v>
      </c>
      <c r="P928" s="52">
        <f>IFERROR(_xll.qlIndexFixing(Index1Y,$H928,TRUE,_xll.ohTrigger(RecalcTrigger,Trigger1Y)),NA())</f>
        <v>3.3094123142310992E-2</v>
      </c>
      <c r="Q928" s="52">
        <f>IFERROR(_xll.qlIndexFixing(ONIndex1Y,I928,TRUE,_xll.ohTrigger(RecalcTrigger,Trigger1Y)),NA())</f>
        <v>3.2401310174661191E-2</v>
      </c>
    </row>
    <row r="929" spans="2:17" x14ac:dyDescent="0.2">
      <c r="B929" s="46" t="s">
        <v>51</v>
      </c>
      <c r="D929" s="49">
        <f>_xll.qlCalendarAdvance(LocalCalendar,$D928,B929,"f",FALSE)</f>
        <v>45869</v>
      </c>
      <c r="E929" s="49">
        <f>_xll.qlInterestRateIndexValueDate(IndexON,D929)</f>
        <v>45869</v>
      </c>
      <c r="F929" s="52">
        <f>IFERROR(_xll.qlIndexFixing(IndexON,D929,TRUE,_xll.ohTrigger(RecalcTrigger,TriggerON)),NA())</f>
        <v>2.735925262942196E-2</v>
      </c>
      <c r="H929" s="49">
        <f>_xll.qlCalendarAdvance(IborCalendar,$H928,B929,"f",FALSE)</f>
        <v>45874</v>
      </c>
      <c r="I929" s="49">
        <f>_xll.qlInterestRateIndexValueDate(Index1M,$H929)</f>
        <v>45876</v>
      </c>
      <c r="J929" s="52">
        <f>IFERROR(_xll.qlIndexFixing(Index1M,$H929,TRUE,_xll.ohTrigger(RecalcTrigger,Trigger1M)),NA())</f>
        <v>2.9317570051673181E-2</v>
      </c>
      <c r="K929" s="52">
        <f>IFERROR(_xll.qlIndexFixing(ONIndex1M,I929,TRUE,_xll.ohTrigger(RecalcTrigger,Trigger1M)),NA())</f>
        <v>2.9260196069520461E-2</v>
      </c>
      <c r="L929" s="52">
        <f>IFERROR(_xll.qlIndexFixing(Index3M,H929,TRUE,_xll.ohTrigger(RecalcTrigger,Trigger3M)),NA())</f>
        <v>3.0266626182243211E-2</v>
      </c>
      <c r="M929" s="52">
        <f>IFERROR(_xll.qlIndexFixing(ONIndex3M,I929,TRUE,_xll.ohTrigger(RecalcTrigger,Trigger3M)),NA())</f>
        <v>3.0105015317118955E-2</v>
      </c>
      <c r="N929" s="52">
        <f>IFERROR(_xll.qlIndexFixing(Index6M,$H929,TRUE,_xll.ohTrigger(RecalcTrigger,Trigger6M)),NA())</f>
        <v>3.1651702842457559E-2</v>
      </c>
      <c r="O929" s="52">
        <f>IFERROR(_xll.qlIndexFixing(ONIndex6M,I929,TRUE,_xll.ohTrigger(RecalcTrigger,Trigger6M)),NA())</f>
        <v>3.1305495434512665E-2</v>
      </c>
      <c r="P929" s="52">
        <f>IFERROR(_xll.qlIndexFixing(Index1Y,$H929,TRUE,_xll.ohTrigger(RecalcTrigger,Trigger1Y)),NA())</f>
        <v>3.3100484898548638E-2</v>
      </c>
      <c r="Q929" s="52">
        <f>IFERROR(_xll.qlIndexFixing(ONIndex1Y,I929,TRUE,_xll.ohTrigger(RecalcTrigger,Trigger1Y)),NA())</f>
        <v>3.2407385352781759E-2</v>
      </c>
    </row>
    <row r="930" spans="2:17" x14ac:dyDescent="0.2">
      <c r="B930" s="46" t="s">
        <v>51</v>
      </c>
      <c r="D930" s="49">
        <f>_xll.qlCalendarAdvance(LocalCalendar,$D929,B930,"f",FALSE)</f>
        <v>45876</v>
      </c>
      <c r="E930" s="49">
        <f>_xll.qlInterestRateIndexValueDate(IndexON,D930)</f>
        <v>45876</v>
      </c>
      <c r="F930" s="52">
        <f>IFERROR(_xll.qlIndexFixing(IndexON,D930,TRUE,_xll.ohTrigger(RecalcTrigger,TriggerON)),NA())</f>
        <v>2.7373771138057279E-2</v>
      </c>
      <c r="H930" s="49">
        <f>_xll.qlCalendarAdvance(IborCalendar,$H929,B930,"f",FALSE)</f>
        <v>45881</v>
      </c>
      <c r="I930" s="49">
        <f>_xll.qlInterestRateIndexValueDate(Index1M,$H930)</f>
        <v>45883</v>
      </c>
      <c r="J930" s="52">
        <f>IFERROR(_xll.qlIndexFixing(Index1M,$H930,TRUE,_xll.ohTrigger(RecalcTrigger,Trigger1M)),NA())</f>
        <v>2.9326831393509112E-2</v>
      </c>
      <c r="K930" s="52">
        <f>IFERROR(_xll.qlIndexFixing(ONIndex1M,I930,TRUE,_xll.ohTrigger(RecalcTrigger,Trigger1M)),NA())</f>
        <v>2.9269411667005585E-2</v>
      </c>
      <c r="L930" s="52">
        <f>IFERROR(_xll.qlIndexFixing(Index3M,H930,TRUE,_xll.ohTrigger(RecalcTrigger,Trigger3M)),NA())</f>
        <v>3.0273626818851013E-2</v>
      </c>
      <c r="M930" s="52">
        <f>IFERROR(_xll.qlIndexFixing(ONIndex3M,I930,TRUE,_xll.ohTrigger(RecalcTrigger,Trigger3M)),NA())</f>
        <v>3.0112416119649765E-2</v>
      </c>
      <c r="N930" s="52">
        <f>IFERROR(_xll.qlIndexFixing(Index6M,$H930,TRUE,_xll.ohTrigger(RecalcTrigger,Trigger6M)),NA())</f>
        <v>3.1660130706258609E-2</v>
      </c>
      <c r="O930" s="52">
        <f>IFERROR(_xll.qlIndexFixing(ONIndex6M,I930,TRUE,_xll.ohTrigger(RecalcTrigger,Trigger6M)),NA())</f>
        <v>3.1313335599829628E-2</v>
      </c>
      <c r="P930" s="52">
        <f>IFERROR(_xll.qlIndexFixing(Index1Y,$H930,TRUE,_xll.ohTrigger(RecalcTrigger,Trigger1Y)),NA())</f>
        <v>3.3106872569008274E-2</v>
      </c>
      <c r="Q930" s="52">
        <f>IFERROR(_xll.qlIndexFixing(ONIndex1Y,I930,TRUE,_xll.ohTrigger(RecalcTrigger,Trigger1Y)),NA())</f>
        <v>3.2413285692838301E-2</v>
      </c>
    </row>
    <row r="931" spans="2:17" x14ac:dyDescent="0.2">
      <c r="B931" s="46" t="s">
        <v>51</v>
      </c>
      <c r="D931" s="49">
        <f>_xll.qlCalendarAdvance(LocalCalendar,$D930,B931,"f",FALSE)</f>
        <v>45883</v>
      </c>
      <c r="E931" s="49">
        <f>_xll.qlInterestRateIndexValueDate(IndexON,D931)</f>
        <v>45883</v>
      </c>
      <c r="F931" s="52">
        <f>IFERROR(_xll.qlIndexFixing(IndexON,D931,TRUE,_xll.ohTrigger(RecalcTrigger,TriggerON)),NA())</f>
        <v>2.7388981744032037E-2</v>
      </c>
      <c r="H931" s="49">
        <f>_xll.qlCalendarAdvance(IborCalendar,$H930,B931,"f",FALSE)</f>
        <v>45888</v>
      </c>
      <c r="I931" s="49">
        <f>_xll.qlInterestRateIndexValueDate(Index1M,$H931)</f>
        <v>45890</v>
      </c>
      <c r="J931" s="52">
        <f>IFERROR(_xll.qlIndexFixing(Index1M,$H931,TRUE,_xll.ohTrigger(RecalcTrigger,Trigger1M)),NA())</f>
        <v>2.933608400680715E-2</v>
      </c>
      <c r="K931" s="52">
        <f>IFERROR(_xll.qlIndexFixing(ONIndex1M,I931,TRUE,_xll.ohTrigger(RecalcTrigger,Trigger1M)),NA())</f>
        <v>2.9278638137633095E-2</v>
      </c>
      <c r="L931" s="52">
        <f>IFERROR(_xll.qlIndexFixing(Index3M,H931,TRUE,_xll.ohTrigger(RecalcTrigger,Trigger3M)),NA())</f>
        <v>3.0280553238600072E-2</v>
      </c>
      <c r="M931" s="52">
        <f>IFERROR(_xll.qlIndexFixing(ONIndex3M,I931,TRUE,_xll.ohTrigger(RecalcTrigger,Trigger3M)),NA())</f>
        <v>3.0119754158706158E-2</v>
      </c>
      <c r="N931" s="52">
        <f>IFERROR(_xll.qlIndexFixing(Index6M,$H931,TRUE,_xll.ohTrigger(RecalcTrigger,Trigger6M)),NA())</f>
        <v>3.1664815545621276E-2</v>
      </c>
      <c r="O931" s="52">
        <f>IFERROR(_xll.qlIndexFixing(ONIndex6M,I931,TRUE,_xll.ohTrigger(RecalcTrigger,Trigger6M)),NA())</f>
        <v>3.1321028594391009E-2</v>
      </c>
      <c r="P931" s="52">
        <f>IFERROR(_xll.qlIndexFixing(Index1Y,$H931,TRUE,_xll.ohTrigger(RecalcTrigger,Trigger1Y)),NA())</f>
        <v>3.3113290522651662E-2</v>
      </c>
      <c r="Q931" s="52">
        <f>IFERROR(_xll.qlIndexFixing(ONIndex1Y,I931,TRUE,_xll.ohTrigger(RecalcTrigger,Trigger1Y)),NA())</f>
        <v>3.241901119475088E-2</v>
      </c>
    </row>
    <row r="932" spans="2:17" x14ac:dyDescent="0.2">
      <c r="B932" s="46" t="s">
        <v>51</v>
      </c>
      <c r="D932" s="49">
        <f>_xll.qlCalendarAdvance(LocalCalendar,$D931,B932,"f",FALSE)</f>
        <v>45890</v>
      </c>
      <c r="E932" s="49">
        <f>_xll.qlInterestRateIndexValueDate(IndexON,D932)</f>
        <v>45890</v>
      </c>
      <c r="F932" s="52">
        <f>IFERROR(_xll.qlIndexFixing(IndexON,D932,TRUE,_xll.ohTrigger(RecalcTrigger,TriggerON)),NA())</f>
        <v>2.740488444742617E-2</v>
      </c>
      <c r="H932" s="49">
        <f>_xll.qlCalendarAdvance(IborCalendar,$H931,B932,"f",FALSE)</f>
        <v>45895</v>
      </c>
      <c r="I932" s="49">
        <f>_xll.qlInterestRateIndexValueDate(Index1M,$H932)</f>
        <v>45897</v>
      </c>
      <c r="J932" s="52">
        <f>IFERROR(_xll.qlIndexFixing(Index1M,$H932,TRUE,_xll.ohTrigger(RecalcTrigger,Trigger1M)),NA())</f>
        <v>2.934530065558133E-2</v>
      </c>
      <c r="K932" s="52">
        <f>IFERROR(_xll.qlIndexFixing(ONIndex1M,I932,TRUE,_xll.ohTrigger(RecalcTrigger,Trigger1M)),NA())</f>
        <v>2.9287875481323056E-2</v>
      </c>
      <c r="L932" s="52">
        <f>IFERROR(_xll.qlIndexFixing(Index3M,H932,TRUE,_xll.ohTrigger(RecalcTrigger,Trigger3M)),NA())</f>
        <v>3.0287404258073542E-2</v>
      </c>
      <c r="M932" s="52">
        <f>IFERROR(_xll.qlIndexFixing(ONIndex3M,I932,TRUE,_xll.ohTrigger(RecalcTrigger,Trigger3M)),NA())</f>
        <v>3.0127029434208197E-2</v>
      </c>
      <c r="N932" s="52">
        <f>IFERROR(_xll.qlIndexFixing(Index6M,$H932,TRUE,_xll.ohTrigger(RecalcTrigger,Trigger6M)),NA())</f>
        <v>3.1665790176921595E-2</v>
      </c>
      <c r="O932" s="52">
        <f>IFERROR(_xll.qlIndexFixing(ONIndex6M,I932,TRUE,_xll.ohTrigger(RecalcTrigger,Trigger6M)),NA())</f>
        <v>3.1328574418116872E-2</v>
      </c>
      <c r="P932" s="52">
        <f>IFERROR(_xll.qlIndexFixing(Index1Y,$H932,TRUE,_xll.ohTrigger(RecalcTrigger,Trigger1Y)),NA())</f>
        <v>3.3119743128553751E-2</v>
      </c>
      <c r="Q932" s="52">
        <f>IFERROR(_xll.qlIndexFixing(ONIndex1Y,I932,TRUE,_xll.ohTrigger(RecalcTrigger,Trigger1Y)),NA())</f>
        <v>3.2424561858599432E-2</v>
      </c>
    </row>
    <row r="933" spans="2:17" x14ac:dyDescent="0.2">
      <c r="B933" s="46" t="s">
        <v>51</v>
      </c>
      <c r="D933" s="49">
        <f>_xll.qlCalendarAdvance(LocalCalendar,$D932,B933,"f",FALSE)</f>
        <v>45897</v>
      </c>
      <c r="E933" s="49">
        <f>_xll.qlInterestRateIndexValueDate(IndexON,D933)</f>
        <v>45897</v>
      </c>
      <c r="F933" s="52">
        <f>IFERROR(_xll.qlIndexFixing(IndexON,D933,TRUE,_xll.ohTrigger(RecalcTrigger,TriggerON)),NA())</f>
        <v>2.7421479248239677E-2</v>
      </c>
      <c r="H933" s="49">
        <f>_xll.qlCalendarAdvance(IborCalendar,$H932,B933,"f",FALSE)</f>
        <v>45902</v>
      </c>
      <c r="I933" s="49">
        <f>_xll.qlInterestRateIndexValueDate(Index1M,$H933)</f>
        <v>45904</v>
      </c>
      <c r="J933" s="52">
        <f>IFERROR(_xll.qlIndexFixing(Index1M,$H933,TRUE,_xll.ohTrigger(RecalcTrigger,Trigger1M)),NA())</f>
        <v>2.9354453997483265E-2</v>
      </c>
      <c r="K933" s="52">
        <f>IFERROR(_xll.qlIndexFixing(ONIndex1M,I933,TRUE,_xll.ohTrigger(RecalcTrigger,Trigger1M)),NA())</f>
        <v>2.9297123698075467E-2</v>
      </c>
      <c r="L933" s="52">
        <f>IFERROR(_xll.qlIndexFixing(Index3M,H933,TRUE,_xll.ohTrigger(RecalcTrigger,Trigger3M)),NA())</f>
        <v>3.0292438315790642E-2</v>
      </c>
      <c r="M933" s="52">
        <f>IFERROR(_xll.qlIndexFixing(ONIndex3M,I933,TRUE,_xll.ohTrigger(RecalcTrigger,Trigger3M)),NA())</f>
        <v>3.0134241946155882E-2</v>
      </c>
      <c r="N933" s="52">
        <f>IFERROR(_xll.qlIndexFixing(Index6M,$H933,TRUE,_xll.ohTrigger(RecalcTrigger,Trigger6M)),NA())</f>
        <v>3.1668516408846971E-2</v>
      </c>
      <c r="O933" s="52">
        <f>IFERROR(_xll.qlIndexFixing(ONIndex6M,I933,TRUE,_xll.ohTrigger(RecalcTrigger,Trigger6M)),NA())</f>
        <v>3.1335973071007217E-2</v>
      </c>
      <c r="P933" s="52">
        <f>IFERROR(_xll.qlIndexFixing(Index1Y,$H933,TRUE,_xll.ohTrigger(RecalcTrigger,Trigger1Y)),NA())</f>
        <v>3.3126234755902734E-2</v>
      </c>
      <c r="Q933" s="52">
        <f>IFERROR(_xll.qlIndexFixing(ONIndex1Y,I933,TRUE,_xll.ohTrigger(RecalcTrigger,Trigger1Y)),NA())</f>
        <v>3.2429937684224086E-2</v>
      </c>
    </row>
    <row r="934" spans="2:17" x14ac:dyDescent="0.2">
      <c r="B934" s="46" t="s">
        <v>51</v>
      </c>
      <c r="D934" s="49">
        <f>_xll.qlCalendarAdvance(LocalCalendar,$D933,B934,"f",FALSE)</f>
        <v>45904</v>
      </c>
      <c r="E934" s="49">
        <f>_xll.qlInterestRateIndexValueDate(IndexON,D934)</f>
        <v>45904</v>
      </c>
      <c r="F934" s="52">
        <f>IFERROR(_xll.qlIndexFixing(IndexON,D934,TRUE,_xll.ohTrigger(RecalcTrigger,TriggerON)),NA())</f>
        <v>2.7438766146712368E-2</v>
      </c>
      <c r="H934" s="49">
        <f>_xll.qlCalendarAdvance(IborCalendar,$H933,B934,"f",FALSE)</f>
        <v>45909</v>
      </c>
      <c r="I934" s="49">
        <f>_xll.qlInterestRateIndexValueDate(Index1M,$H934)</f>
        <v>45911</v>
      </c>
      <c r="J934" s="52">
        <f>IFERROR(_xll.qlIndexFixing(Index1M,$H934,TRUE,_xll.ohTrigger(RecalcTrigger,Trigger1M)),NA())</f>
        <v>2.936535013901595E-2</v>
      </c>
      <c r="K934" s="52">
        <f>IFERROR(_xll.qlIndexFixing(ONIndex1M,I934,TRUE,_xll.ohTrigger(RecalcTrigger,Trigger1M)),NA())</f>
        <v>2.9306379819464823E-2</v>
      </c>
      <c r="L934" s="52">
        <f>IFERROR(_xll.qlIndexFixing(Index3M,H934,TRUE,_xll.ohTrigger(RecalcTrigger,Trigger3M)),NA())</f>
        <v>3.0299140049062707E-2</v>
      </c>
      <c r="M934" s="52">
        <f>IFERROR(_xll.qlIndexFixing(ONIndex3M,I934,TRUE,_xll.ohTrigger(RecalcTrigger,Trigger3M)),NA())</f>
        <v>3.0141391327163092E-2</v>
      </c>
      <c r="N934" s="52">
        <f>IFERROR(_xll.qlIndexFixing(Index6M,$H934,TRUE,_xll.ohTrigger(RecalcTrigger,Trigger6M)),NA())</f>
        <v>3.1674788431220707E-2</v>
      </c>
      <c r="O934" s="52">
        <f>IFERROR(_xll.qlIndexFixing(ONIndex6M,I934,TRUE,_xll.ohTrigger(RecalcTrigger,Trigger6M)),NA())</f>
        <v>3.1343226096067767E-2</v>
      </c>
      <c r="P934" s="52">
        <f>IFERROR(_xll.qlIndexFixing(Index1Y,$H934,TRUE,_xll.ohTrigger(RecalcTrigger,Trigger1Y)),NA())</f>
        <v>3.3132769770579863E-2</v>
      </c>
      <c r="Q934" s="52">
        <f>IFERROR(_xll.qlIndexFixing(ONIndex1Y,I934,TRUE,_xll.ohTrigger(RecalcTrigger,Trigger1Y)),NA())</f>
        <v>3.2435143919586906E-2</v>
      </c>
    </row>
    <row r="935" spans="2:17" x14ac:dyDescent="0.2">
      <c r="B935" s="46" t="s">
        <v>51</v>
      </c>
      <c r="D935" s="49">
        <f>_xll.qlCalendarAdvance(LocalCalendar,$D934,B935,"f",FALSE)</f>
        <v>45911</v>
      </c>
      <c r="E935" s="49">
        <f>_xll.qlInterestRateIndexValueDate(IndexON,D935)</f>
        <v>45911</v>
      </c>
      <c r="F935" s="52">
        <f>IFERROR(_xll.qlIndexFixing(IndexON,D935,TRUE,_xll.ohTrigger(RecalcTrigger,TriggerON)),NA())</f>
        <v>2.7456724402634691E-2</v>
      </c>
      <c r="H935" s="49">
        <f>_xll.qlCalendarAdvance(IborCalendar,$H934,B935,"f",FALSE)</f>
        <v>45916</v>
      </c>
      <c r="I935" s="49">
        <f>_xll.qlInterestRateIndexValueDate(Index1M,$H935)</f>
        <v>45918</v>
      </c>
      <c r="J935" s="52">
        <f>IFERROR(_xll.qlIndexFixing(Index1M,$H935,TRUE,_xll.ohTrigger(RecalcTrigger,Trigger1M)),NA())</f>
        <v>2.9372468193165913E-2</v>
      </c>
      <c r="K935" s="52">
        <f>IFERROR(_xll.qlIndexFixing(ONIndex1M,I935,TRUE,_xll.ohTrigger(RecalcTrigger,Trigger1M)),NA())</f>
        <v>2.9315560726539402E-2</v>
      </c>
      <c r="L935" s="52">
        <f>IFERROR(_xll.qlIndexFixing(Index3M,H935,TRUE,_xll.ohTrigger(RecalcTrigger,Trigger3M)),NA())</f>
        <v>3.0305763132826766E-2</v>
      </c>
      <c r="M935" s="52">
        <f>IFERROR(_xll.qlIndexFixing(ONIndex3M,I935,TRUE,_xll.ohTrigger(RecalcTrigger,Trigger3M)),NA())</f>
        <v>3.0148467290418424E-2</v>
      </c>
      <c r="N935" s="52">
        <f>IFERROR(_xll.qlIndexFixing(Index6M,$H935,TRUE,_xll.ohTrigger(RecalcTrigger,Trigger6M)),NA())</f>
        <v>3.1680976536196323E-2</v>
      </c>
      <c r="O935" s="52">
        <f>IFERROR(_xll.qlIndexFixing(ONIndex6M,I935,TRUE,_xll.ohTrigger(RecalcTrigger,Trigger6M)),NA())</f>
        <v>3.1350376697378834E-2</v>
      </c>
      <c r="P935" s="52">
        <f>IFERROR(_xll.qlIndexFixing(Index1Y,$H935,TRUE,_xll.ohTrigger(RecalcTrigger,Trigger1Y)),NA())</f>
        <v>3.3139350799617967E-2</v>
      </c>
      <c r="Q935" s="52">
        <f>IFERROR(_xll.qlIndexFixing(ONIndex1Y,I935,TRUE,_xll.ohTrigger(RecalcTrigger,Trigger1Y)),NA())</f>
        <v>3.244032750155057E-2</v>
      </c>
    </row>
    <row r="936" spans="2:17" x14ac:dyDescent="0.2">
      <c r="B936" s="46" t="s">
        <v>51</v>
      </c>
      <c r="D936" s="49">
        <f>_xll.qlCalendarAdvance(LocalCalendar,$D935,B936,"f",FALSE)</f>
        <v>45918</v>
      </c>
      <c r="E936" s="49">
        <f>_xll.qlInterestRateIndexValueDate(IndexON,D936)</f>
        <v>45918</v>
      </c>
      <c r="F936" s="52">
        <f>IFERROR(_xll.qlIndexFixing(IndexON,D936,TRUE,_xll.ohTrigger(RecalcTrigger,TriggerON)),NA())</f>
        <v>2.7474773290458998E-2</v>
      </c>
      <c r="H936" s="49">
        <f>_xll.qlCalendarAdvance(IborCalendar,$H935,B936,"f",FALSE)</f>
        <v>45923</v>
      </c>
      <c r="I936" s="49">
        <f>_xll.qlInterestRateIndexValueDate(Index1M,$H936)</f>
        <v>45925</v>
      </c>
      <c r="J936" s="52">
        <f>IFERROR(_xll.qlIndexFixing(Index1M,$H936,TRUE,_xll.ohTrigger(RecalcTrigger,Trigger1M)),NA())</f>
        <v>2.9381305596907215E-2</v>
      </c>
      <c r="K936" s="52">
        <f>IFERROR(_xll.qlIndexFixing(ONIndex1M,I936,TRUE,_xll.ohTrigger(RecalcTrigger,Trigger1M)),NA())</f>
        <v>2.9324627828728467E-2</v>
      </c>
      <c r="L936" s="52">
        <f>IFERROR(_xll.qlIndexFixing(Index3M,H936,TRUE,_xll.ohTrigger(RecalcTrigger,Trigger3M)),NA())</f>
        <v>3.0319205762140575E-2</v>
      </c>
      <c r="M936" s="52">
        <f>IFERROR(_xll.qlIndexFixing(ONIndex3M,I936,TRUE,_xll.ohTrigger(RecalcTrigger,Trigger3M)),NA())</f>
        <v>3.015546506006217E-2</v>
      </c>
      <c r="N936" s="52">
        <f>IFERROR(_xll.qlIndexFixing(Index6M,$H936,TRUE,_xll.ohTrigger(RecalcTrigger,Trigger6M)),NA())</f>
        <v>3.1687080990223229E-2</v>
      </c>
      <c r="O936" s="52">
        <f>IFERROR(_xll.qlIndexFixing(ONIndex6M,I936,TRUE,_xll.ohTrigger(RecalcTrigger,Trigger6M)),NA())</f>
        <v>3.1357444933695078E-2</v>
      </c>
      <c r="P936" s="52">
        <f>IFERROR(_xll.qlIndexFixing(Index1Y,$H936,TRUE,_xll.ohTrigger(RecalcTrigger,Trigger1Y)),NA())</f>
        <v>3.3145975907023111E-2</v>
      </c>
      <c r="Q936" s="52">
        <f>IFERROR(_xll.qlIndexFixing(ONIndex1Y,I936,TRUE,_xll.ohTrigger(RecalcTrigger,Trigger1Y)),NA())</f>
        <v>3.2445556651063967E-2</v>
      </c>
    </row>
    <row r="937" spans="2:17" x14ac:dyDescent="0.2">
      <c r="B937" s="46" t="s">
        <v>51</v>
      </c>
      <c r="D937" s="49">
        <f>_xll.qlCalendarAdvance(LocalCalendar,$D936,B937,"f",FALSE)</f>
        <v>45925</v>
      </c>
      <c r="E937" s="49">
        <f>_xll.qlInterestRateIndexValueDate(IndexON,D937)</f>
        <v>45925</v>
      </c>
      <c r="F937" s="52">
        <f>IFERROR(_xll.qlIndexFixing(IndexON,D937,TRUE,_xll.ohTrigger(RecalcTrigger,TriggerON)),NA())</f>
        <v>2.7492643187301269E-2</v>
      </c>
      <c r="H937" s="49">
        <f>_xll.qlCalendarAdvance(IborCalendar,$H936,B937,"f",FALSE)</f>
        <v>45930</v>
      </c>
      <c r="I937" s="49">
        <f>_xll.qlInterestRateIndexValueDate(Index1M,$H937)</f>
        <v>45932</v>
      </c>
      <c r="J937" s="52">
        <f>IFERROR(_xll.qlIndexFixing(Index1M,$H937,TRUE,_xll.ohTrigger(RecalcTrigger,Trigger1M)),NA())</f>
        <v>2.9390028914313138E-2</v>
      </c>
      <c r="K937" s="52">
        <f>IFERROR(_xll.qlIndexFixing(ONIndex1M,I937,TRUE,_xll.ohTrigger(RecalcTrigger,Trigger1M)),NA())</f>
        <v>2.9333581125792207E-2</v>
      </c>
      <c r="L937" s="52">
        <f>IFERROR(_xll.qlIndexFixing(Index3M,H937,TRUE,_xll.ohTrigger(RecalcTrigger,Trigger3M)),NA())</f>
        <v>3.0320493052484937E-2</v>
      </c>
      <c r="M937" s="52">
        <f>IFERROR(_xll.qlIndexFixing(ONIndex3M,I937,TRUE,_xll.ohTrigger(RecalcTrigger,Trigger3M)),NA())</f>
        <v>3.0162384635774586E-2</v>
      </c>
      <c r="N937" s="52">
        <f>IFERROR(_xll.qlIndexFixing(Index6M,$H937,TRUE,_xll.ohTrigger(RecalcTrigger,Trigger6M)),NA())</f>
        <v>3.1694890619302057E-2</v>
      </c>
      <c r="O937" s="52">
        <f>IFERROR(_xll.qlIndexFixing(ONIndex6M,I937,TRUE,_xll.ohTrigger(RecalcTrigger,Trigger6M)),NA())</f>
        <v>3.1364430805336241E-2</v>
      </c>
      <c r="P937" s="52">
        <f>IFERROR(_xll.qlIndexFixing(Index1Y,$H937,TRUE,_xll.ohTrigger(RecalcTrigger,Trigger1Y)),NA())</f>
        <v>3.3152642417344419E-2</v>
      </c>
      <c r="Q937" s="52">
        <f>IFERROR(_xll.qlIndexFixing(ONIndex1Y,I937,TRUE,_xll.ohTrigger(RecalcTrigger,Trigger1Y)),NA())</f>
        <v>3.2450831368047162E-2</v>
      </c>
    </row>
    <row r="938" spans="2:17" x14ac:dyDescent="0.2">
      <c r="B938" s="46" t="s">
        <v>51</v>
      </c>
      <c r="D938" s="49">
        <f>_xll.qlCalendarAdvance(LocalCalendar,$D937,B938,"f",FALSE)</f>
        <v>45932</v>
      </c>
      <c r="E938" s="49">
        <f>_xll.qlInterestRateIndexValueDate(IndexON,D938)</f>
        <v>45932</v>
      </c>
      <c r="F938" s="52">
        <f>IFERROR(_xll.qlIndexFixing(IndexON,D938,TRUE,_xll.ohTrigger(RecalcTrigger,TriggerON)),NA())</f>
        <v>2.751033409324144E-2</v>
      </c>
      <c r="H938" s="49">
        <f>_xll.qlCalendarAdvance(IborCalendar,$H937,B938,"f",FALSE)</f>
        <v>45937</v>
      </c>
      <c r="I938" s="49">
        <f>_xll.qlInterestRateIndexValueDate(Index1M,$H938)</f>
        <v>45939</v>
      </c>
      <c r="J938" s="52">
        <f>IFERROR(_xll.qlIndexFixing(Index1M,$H938,TRUE,_xll.ohTrigger(RecalcTrigger,Trigger1M)),NA())</f>
        <v>2.9398638145116396E-2</v>
      </c>
      <c r="K938" s="52">
        <f>IFERROR(_xll.qlIndexFixing(ONIndex1M,I938,TRUE,_xll.ohTrigger(RecalcTrigger,Trigger1M)),NA())</f>
        <v>2.9342420617890497E-2</v>
      </c>
      <c r="L938" s="52">
        <f>IFERROR(_xll.qlIndexFixing(Index3M,H938,TRUE,_xll.ohTrigger(RecalcTrigger,Trigger3M)),NA())</f>
        <v>3.0326874717371038E-2</v>
      </c>
      <c r="M938" s="52">
        <f>IFERROR(_xll.qlIndexFixing(ONIndex3M,I938,TRUE,_xll.ohTrigger(RecalcTrigger,Trigger3M)),NA())</f>
        <v>3.0169226017875417E-2</v>
      </c>
      <c r="N938" s="52">
        <f>IFERROR(_xll.qlIndexFixing(Index6M,$H938,TRUE,_xll.ohTrigger(RecalcTrigger,Trigger6M)),NA())</f>
        <v>3.1700822312006986E-2</v>
      </c>
      <c r="O938" s="52">
        <f>IFERROR(_xll.qlIndexFixing(ONIndex6M,I938,TRUE,_xll.ohTrigger(RecalcTrigger,Trigger6M)),NA())</f>
        <v>3.1371334311982579E-2</v>
      </c>
      <c r="P938" s="52">
        <f>IFERROR(_xll.qlIndexFixing(Index1Y,$H938,TRUE,_xll.ohTrigger(RecalcTrigger,Trigger1Y)),NA())</f>
        <v>3.3159347655066632E-2</v>
      </c>
      <c r="Q938" s="52">
        <f>IFERROR(_xll.qlIndexFixing(ONIndex1Y,I938,TRUE,_xll.ohTrigger(RecalcTrigger,Trigger1Y)),NA())</f>
        <v>3.2456151652500154E-2</v>
      </c>
    </row>
    <row r="939" spans="2:17" x14ac:dyDescent="0.2">
      <c r="B939" s="46" t="s">
        <v>51</v>
      </c>
      <c r="D939" s="49">
        <f>_xll.qlCalendarAdvance(LocalCalendar,$D938,B939,"f",FALSE)</f>
        <v>45939</v>
      </c>
      <c r="E939" s="49">
        <f>_xll.qlInterestRateIndexValueDate(IndexON,D939)</f>
        <v>45939</v>
      </c>
      <c r="F939" s="52">
        <f>IFERROR(_xll.qlIndexFixing(IndexON,D939,TRUE,_xll.ohTrigger(RecalcTrigger,TriggerON)),NA())</f>
        <v>2.7527846008199575E-2</v>
      </c>
      <c r="H939" s="49">
        <f>_xll.qlCalendarAdvance(IborCalendar,$H938,B939,"f",FALSE)</f>
        <v>45944</v>
      </c>
      <c r="I939" s="49">
        <f>_xll.qlInterestRateIndexValueDate(Index1M,$H939)</f>
        <v>45946</v>
      </c>
      <c r="J939" s="52">
        <f>IFERROR(_xll.qlIndexFixing(Index1M,$H939,TRUE,_xll.ohTrigger(RecalcTrigger,Trigger1M)),NA())</f>
        <v>2.9407133289054699E-2</v>
      </c>
      <c r="K939" s="52">
        <f>IFERROR(_xll.qlIndexFixing(ONIndex1M,I939,TRUE,_xll.ohTrigger(RecalcTrigger,Trigger1M)),NA())</f>
        <v>2.9351146304943398E-2</v>
      </c>
      <c r="L939" s="52">
        <f>IFERROR(_xll.qlIndexFixing(Index3M,H939,TRUE,_xll.ohTrigger(RecalcTrigger,Trigger3M)),NA())</f>
        <v>3.03331775991597E-2</v>
      </c>
      <c r="M939" s="52">
        <f>IFERROR(_xll.qlIndexFixing(ONIndex3M,I939,TRUE,_xll.ohTrigger(RecalcTrigger,Trigger3M)),NA())</f>
        <v>3.017598920620479E-2</v>
      </c>
      <c r="N939" s="52">
        <f>IFERROR(_xll.qlIndexFixing(Index6M,$H939,TRUE,_xll.ohTrigger(RecalcTrigger,Trigger6M)),NA())</f>
        <v>3.1706670344255332E-2</v>
      </c>
      <c r="O939" s="52">
        <f>IFERROR(_xll.qlIndexFixing(ONIndex6M,I939,TRUE,_xll.ohTrigger(RecalcTrigger,Trigger6M)),NA())</f>
        <v>3.1378155453793966E-2</v>
      </c>
      <c r="P939" s="52">
        <f>IFERROR(_xll.qlIndexFixing(Index1Y,$H939,TRUE,_xll.ohTrigger(RecalcTrigger,Trigger1Y)),NA())</f>
        <v>3.3166088944608783E-2</v>
      </c>
      <c r="Q939" s="52">
        <f>IFERROR(_xll.qlIndexFixing(ONIndex1Y,I939,TRUE,_xll.ohTrigger(RecalcTrigger,Trigger1Y)),NA())</f>
        <v>3.2461517504343007E-2</v>
      </c>
    </row>
    <row r="940" spans="2:17" x14ac:dyDescent="0.2">
      <c r="B940" s="46" t="s">
        <v>51</v>
      </c>
      <c r="D940" s="49">
        <f>_xll.qlCalendarAdvance(LocalCalendar,$D939,B940,"f",FALSE)</f>
        <v>45946</v>
      </c>
      <c r="E940" s="49">
        <f>_xll.qlInterestRateIndexValueDate(IndexON,D940)</f>
        <v>45946</v>
      </c>
      <c r="F940" s="52">
        <f>IFERROR(_xll.qlIndexFixing(IndexON,D940,TRUE,_xll.ohTrigger(RecalcTrigger,TriggerON)),NA())</f>
        <v>2.7545178932175673E-2</v>
      </c>
      <c r="H940" s="49">
        <f>_xll.qlCalendarAdvance(IborCalendar,$H939,B940,"f",FALSE)</f>
        <v>45951</v>
      </c>
      <c r="I940" s="49">
        <f>_xll.qlInterestRateIndexValueDate(Index1M,$H940)</f>
        <v>45953</v>
      </c>
      <c r="J940" s="52">
        <f>IFERROR(_xll.qlIndexFixing(Index1M,$H940,TRUE,_xll.ohTrigger(RecalcTrigger,Trigger1M)),NA())</f>
        <v>2.941551434587325E-2</v>
      </c>
      <c r="K940" s="52">
        <f>IFERROR(_xll.qlIndexFixing(ONIndex1M,I940,TRUE,_xll.ohTrigger(RecalcTrigger,Trigger1M)),NA())</f>
        <v>2.9359758186950913E-2</v>
      </c>
      <c r="L940" s="52">
        <f>IFERROR(_xll.qlIndexFixing(Index3M,H940,TRUE,_xll.ohTrigger(RecalcTrigger,Trigger3M)),NA())</f>
        <v>3.0339401697472967E-2</v>
      </c>
      <c r="M940" s="52">
        <f>IFERROR(_xll.qlIndexFixing(ONIndex3M,I940,TRUE,_xll.ohTrigger(RecalcTrigger,Trigger3M)),NA())</f>
        <v>3.0182674200762705E-2</v>
      </c>
      <c r="N940" s="52">
        <f>IFERROR(_xll.qlIndexFixing(Index6M,$H940,TRUE,_xll.ohTrigger(RecalcTrigger,Trigger6M)),NA())</f>
        <v>3.1712434715316255E-2</v>
      </c>
      <c r="O940" s="52">
        <f>IFERROR(_xll.qlIndexFixing(ONIndex6M,I940,TRUE,_xll.ohTrigger(RecalcTrigger,Trigger6M)),NA())</f>
        <v>3.1384894230850335E-2</v>
      </c>
      <c r="P940" s="52">
        <f>IFERROR(_xll.qlIndexFixing(Index1Y,$H940,TRUE,_xll.ohTrigger(RecalcTrigger,Trigger1Y)),NA())</f>
        <v>3.3172863610322456E-2</v>
      </c>
      <c r="Q940" s="52">
        <f>IFERROR(_xll.qlIndexFixing(ONIndex1Y,I940,TRUE,_xll.ohTrigger(RecalcTrigger,Trigger1Y)),NA())</f>
        <v>3.2466928923735594E-2</v>
      </c>
    </row>
    <row r="941" spans="2:17" x14ac:dyDescent="0.2">
      <c r="B941" s="46" t="s">
        <v>51</v>
      </c>
      <c r="D941" s="49">
        <f>_xll.qlCalendarAdvance(LocalCalendar,$D940,B941,"f",FALSE)</f>
        <v>45953</v>
      </c>
      <c r="E941" s="49">
        <f>_xll.qlInterestRateIndexValueDate(IndexON,D941)</f>
        <v>45953</v>
      </c>
      <c r="F941" s="52">
        <f>IFERROR(_xll.qlIndexFixing(IndexON,D941,TRUE,_xll.ohTrigger(RecalcTrigger,TriggerON)),NA())</f>
        <v>2.7562332865169736E-2</v>
      </c>
      <c r="H941" s="49">
        <f>_xll.qlCalendarAdvance(IborCalendar,$H940,B941,"f",FALSE)</f>
        <v>45958</v>
      </c>
      <c r="I941" s="49">
        <f>_xll.qlInterestRateIndexValueDate(Index1M,$H941)</f>
        <v>45960</v>
      </c>
      <c r="J941" s="52">
        <f>IFERROR(_xll.qlIndexFixing(Index1M,$H941,TRUE,_xll.ohTrigger(RecalcTrigger,Trigger1M)),NA())</f>
        <v>2.9418433713846046E-2</v>
      </c>
      <c r="K941" s="52">
        <f>IFERROR(_xll.qlIndexFixing(ONIndex1M,I941,TRUE,_xll.ohTrigger(RecalcTrigger,Trigger1M)),NA())</f>
        <v>2.9368256263833104E-2</v>
      </c>
      <c r="L941" s="52">
        <f>IFERROR(_xll.qlIndexFixing(Index3M,H941,TRUE,_xll.ohTrigger(RecalcTrigger,Trigger3M)),NA())</f>
        <v>3.0345547011937226E-2</v>
      </c>
      <c r="M941" s="52">
        <f>IFERROR(_xll.qlIndexFixing(ONIndex3M,I941,TRUE,_xll.ohTrigger(RecalcTrigger,Trigger3M)),NA())</f>
        <v>3.0189281001549162E-2</v>
      </c>
      <c r="N941" s="52">
        <f>IFERROR(_xll.qlIndexFixing(Index6M,$H941,TRUE,_xll.ohTrigger(RecalcTrigger,Trigger6M)),NA())</f>
        <v>3.1718115424469881E-2</v>
      </c>
      <c r="O941" s="52">
        <f>IFERROR(_xll.qlIndexFixing(ONIndex6M,I941,TRUE,_xll.ohTrigger(RecalcTrigger,Trigger6M)),NA())</f>
        <v>3.1391550642991817E-2</v>
      </c>
      <c r="P941" s="52">
        <f>IFERROR(_xll.qlIndexFixing(Index1Y,$H941,TRUE,_xll.ohTrigger(RecalcTrigger,Trigger1Y)),NA())</f>
        <v>3.3179668976492445E-2</v>
      </c>
      <c r="Q941" s="52">
        <f>IFERROR(_xll.qlIndexFixing(ONIndex1Y,I941,TRUE,_xll.ohTrigger(RecalcTrigger,Trigger1Y)),NA())</f>
        <v>3.2472385910597978E-2</v>
      </c>
    </row>
    <row r="942" spans="2:17" x14ac:dyDescent="0.2">
      <c r="B942" s="46" t="s">
        <v>51</v>
      </c>
      <c r="D942" s="49">
        <f>_xll.qlCalendarAdvance(LocalCalendar,$D941,B942,"f",FALSE)</f>
        <v>45960</v>
      </c>
      <c r="E942" s="49">
        <f>_xll.qlInterestRateIndexValueDate(IndexON,D942)</f>
        <v>45960</v>
      </c>
      <c r="F942" s="52">
        <f>IFERROR(_xll.qlIndexFixing(IndexON,D942,TRUE,_xll.ohTrigger(RecalcTrigger,TriggerON)),NA())</f>
        <v>2.7579307807101827E-2</v>
      </c>
      <c r="H942" s="49">
        <f>_xll.qlCalendarAdvance(IborCalendar,$H941,B942,"f",FALSE)</f>
        <v>45965</v>
      </c>
      <c r="I942" s="49">
        <f>_xll.qlInterestRateIndexValueDate(Index1M,$H942)</f>
        <v>45967</v>
      </c>
      <c r="J942" s="52">
        <f>IFERROR(_xll.qlIndexFixing(Index1M,$H942,TRUE,_xll.ohTrigger(RecalcTrigger,Trigger1M)),NA())</f>
        <v>2.9431934197126919E-2</v>
      </c>
      <c r="K942" s="52">
        <f>IFERROR(_xll.qlIndexFixing(ONIndex1M,I942,TRUE,_xll.ohTrigger(RecalcTrigger,Trigger1M)),NA())</f>
        <v>2.9376640535749843E-2</v>
      </c>
      <c r="L942" s="52">
        <f>IFERROR(_xll.qlIndexFixing(Index3M,H942,TRUE,_xll.ohTrigger(RecalcTrigger,Trigger3M)),NA())</f>
        <v>3.035161354218581E-2</v>
      </c>
      <c r="M942" s="52">
        <f>IFERROR(_xll.qlIndexFixing(ONIndex3M,I942,TRUE,_xll.ohTrigger(RecalcTrigger,Trigger3M)),NA())</f>
        <v>3.0195809608564161E-2</v>
      </c>
      <c r="N942" s="52">
        <f>IFERROR(_xll.qlIndexFixing(Index6M,$H942,TRUE,_xll.ohTrigger(RecalcTrigger,Trigger6M)),NA())</f>
        <v>3.1721951002724562E-2</v>
      </c>
      <c r="O942" s="52">
        <f>IFERROR(_xll.qlIndexFixing(ONIndex6M,I942,TRUE,_xll.ohTrigger(RecalcTrigger,Trigger6M)),NA())</f>
        <v>3.139812469021841E-2</v>
      </c>
      <c r="P942" s="52">
        <f>IFERROR(_xll.qlIndexFixing(Index1Y,$H942,TRUE,_xll.ohTrigger(RecalcTrigger,Trigger1Y)),NA())</f>
        <v>3.3186502367334773E-2</v>
      </c>
      <c r="Q942" s="52">
        <f>IFERROR(_xll.qlIndexFixing(ONIndex1Y,I942,TRUE,_xll.ohTrigger(RecalcTrigger,Trigger1Y)),NA())</f>
        <v>3.247788846493016E-2</v>
      </c>
    </row>
    <row r="943" spans="2:17" x14ac:dyDescent="0.2">
      <c r="B943" s="46" t="s">
        <v>51</v>
      </c>
      <c r="D943" s="49">
        <f>_xll.qlCalendarAdvance(LocalCalendar,$D942,B943,"f",FALSE)</f>
        <v>45967</v>
      </c>
      <c r="E943" s="49">
        <f>_xll.qlInterestRateIndexValueDate(IndexON,D943)</f>
        <v>45967</v>
      </c>
      <c r="F943" s="52">
        <f>IFERROR(_xll.qlIndexFixing(IndexON,D943,TRUE,_xll.ohTrigger(RecalcTrigger,TriggerON)),NA())</f>
        <v>2.7596103757971946E-2</v>
      </c>
      <c r="H943" s="49">
        <f>_xll.qlCalendarAdvance(IborCalendar,$H942,B943,"f",FALSE)</f>
        <v>45972</v>
      </c>
      <c r="I943" s="49">
        <f>_xll.qlInterestRateIndexValueDate(Index1M,$H943)</f>
        <v>45974</v>
      </c>
      <c r="J943" s="52">
        <f>IFERROR(_xll.qlIndexFixing(Index1M,$H943,TRUE,_xll.ohTrigger(RecalcTrigger,Trigger1M)),NA())</f>
        <v>2.9439972991067431E-2</v>
      </c>
      <c r="K943" s="52">
        <f>IFERROR(_xll.qlIndexFixing(ONIndex1M,I943,TRUE,_xll.ohTrigger(RecalcTrigger,Trigger1M)),NA())</f>
        <v>2.9384911002621195E-2</v>
      </c>
      <c r="L943" s="52">
        <f>IFERROR(_xll.qlIndexFixing(Index3M,H943,TRUE,_xll.ohTrigger(RecalcTrigger,Trigger3M)),NA())</f>
        <v>3.0357601287852927E-2</v>
      </c>
      <c r="M943" s="52">
        <f>IFERROR(_xll.qlIndexFixing(ONIndex3M,I943,TRUE,_xll.ohTrigger(RecalcTrigger,Trigger3M)),NA())</f>
        <v>3.0202260021807703E-2</v>
      </c>
      <c r="N943" s="52">
        <f>IFERROR(_xll.qlIndexFixing(Index6M,$H943,TRUE,_xll.ohTrigger(RecalcTrigger,Trigger6M)),NA())</f>
        <v>3.1727469879460062E-2</v>
      </c>
      <c r="O943" s="52">
        <f>IFERROR(_xll.qlIndexFixing(ONIndex6M,I943,TRUE,_xll.ohTrigger(RecalcTrigger,Trigger6M)),NA())</f>
        <v>3.140461637261005E-2</v>
      </c>
      <c r="P943" s="52">
        <f>IFERROR(_xll.qlIndexFixing(Index1Y,$H943,TRUE,_xll.ohTrigger(RecalcTrigger,Trigger1Y)),NA())</f>
        <v>3.3193361106995597E-2</v>
      </c>
      <c r="Q943" s="52">
        <f>IFERROR(_xll.qlIndexFixing(ONIndex1Y,I943,TRUE,_xll.ohTrigger(RecalcTrigger,Trigger1Y)),NA())</f>
        <v>3.248343658673214E-2</v>
      </c>
    </row>
    <row r="944" spans="2:17" x14ac:dyDescent="0.2">
      <c r="B944" s="46" t="s">
        <v>51</v>
      </c>
      <c r="D944" s="49">
        <f>_xll.qlCalendarAdvance(LocalCalendar,$D943,B944,"f",FALSE)</f>
        <v>45974</v>
      </c>
      <c r="E944" s="49">
        <f>_xll.qlInterestRateIndexValueDate(IndexON,D944)</f>
        <v>45974</v>
      </c>
      <c r="F944" s="52">
        <f>IFERROR(_xll.qlIndexFixing(IndexON,D944,TRUE,_xll.ohTrigger(RecalcTrigger,TriggerON)),NA())</f>
        <v>2.7612720717780093E-2</v>
      </c>
      <c r="H944" s="49">
        <f>_xll.qlCalendarAdvance(IborCalendar,$H943,B944,"f",FALSE)</f>
        <v>45979</v>
      </c>
      <c r="I944" s="49">
        <f>_xll.qlInterestRateIndexValueDate(Index1M,$H944)</f>
        <v>45981</v>
      </c>
      <c r="J944" s="52">
        <f>IFERROR(_xll.qlIndexFixing(Index1M,$H944,TRUE,_xll.ohTrigger(RecalcTrigger,Trigger1M)),NA())</f>
        <v>2.9447897696888992E-2</v>
      </c>
      <c r="K944" s="52">
        <f>IFERROR(_xll.qlIndexFixing(ONIndex1M,I944,TRUE,_xll.ohTrigger(RecalcTrigger,Trigger1M)),NA())</f>
        <v>2.9393067664367223E-2</v>
      </c>
      <c r="L944" s="52">
        <f>IFERROR(_xll.qlIndexFixing(Index3M,H944,TRUE,_xll.ohTrigger(RecalcTrigger,Trigger3M)),NA())</f>
        <v>3.0363510248581471E-2</v>
      </c>
      <c r="M944" s="52">
        <f>IFERROR(_xll.qlIndexFixing(ONIndex3M,I944,TRUE,_xll.ohTrigger(RecalcTrigger,Trigger3M)),NA())</f>
        <v>3.0208632241279787E-2</v>
      </c>
      <c r="N944" s="52">
        <f>IFERROR(_xll.qlIndexFixing(Index6M,$H944,TRUE,_xll.ohTrigger(RecalcTrigger,Trigger6M)),NA())</f>
        <v>3.1732905099472471E-2</v>
      </c>
      <c r="O944" s="52">
        <f>IFERROR(_xll.qlIndexFixing(ONIndex6M,I944,TRUE,_xll.ohTrigger(RecalcTrigger,Trigger6M)),NA())</f>
        <v>3.1411025690086802E-2</v>
      </c>
      <c r="P944" s="52">
        <f>IFERROR(_xll.qlIndexFixing(Index1Y,$H944,TRUE,_xll.ohTrigger(RecalcTrigger,Trigger1Y)),NA())</f>
        <v>3.320024251955165E-2</v>
      </c>
      <c r="Q944" s="52">
        <f>IFERROR(_xll.qlIndexFixing(ONIndex1Y,I944,TRUE,_xll.ohTrigger(RecalcTrigger,Trigger1Y)),NA())</f>
        <v>3.2489030276003916E-2</v>
      </c>
    </row>
    <row r="945" spans="2:17" x14ac:dyDescent="0.2">
      <c r="B945" s="46" t="s">
        <v>51</v>
      </c>
      <c r="D945" s="49">
        <f>_xll.qlCalendarAdvance(LocalCalendar,$D944,B945,"f",FALSE)</f>
        <v>45981</v>
      </c>
      <c r="E945" s="49">
        <f>_xll.qlInterestRateIndexValueDate(IndexON,D945)</f>
        <v>45981</v>
      </c>
      <c r="F945" s="52">
        <f>IFERROR(_xll.qlIndexFixing(IndexON,D945,TRUE,_xll.ohTrigger(RecalcTrigger,TriggerON)),NA())</f>
        <v>2.7629158686526267E-2</v>
      </c>
      <c r="H945" s="49">
        <f>_xll.qlCalendarAdvance(IborCalendar,$H944,B945,"f",FALSE)</f>
        <v>45986</v>
      </c>
      <c r="I945" s="49">
        <f>_xll.qlInterestRateIndexValueDate(Index1M,$H945)</f>
        <v>45989</v>
      </c>
      <c r="J945" s="52">
        <f>IFERROR(_xll.qlIndexFixing(Index1M,$H945,TRUE,_xll.ohTrigger(RecalcTrigger,Trigger1M)),NA())</f>
        <v>2.9458565040052714E-2</v>
      </c>
      <c r="K945" s="52">
        <f>IFERROR(_xll.qlIndexFixing(ONIndex1M,I945,TRUE,_xll.ohTrigger(RecalcTrigger,Trigger1M)),NA())</f>
        <v>2.940578842148156E-2</v>
      </c>
      <c r="L945" s="52">
        <f>IFERROR(_xll.qlIndexFixing(Index3M,H945,TRUE,_xll.ohTrigger(RecalcTrigger,Trigger3M)),NA())</f>
        <v>3.0368488444997472E-2</v>
      </c>
      <c r="M945" s="52">
        <f>IFERROR(_xll.qlIndexFixing(ONIndex3M,I945,TRUE,_xll.ohTrigger(RecalcTrigger,Trigger3M)),NA())</f>
        <v>3.0219245985669829E-2</v>
      </c>
      <c r="N945" s="52">
        <f>IFERROR(_xll.qlIndexFixing(Index6M,$H945,TRUE,_xll.ohTrigger(RecalcTrigger,Trigger6M)),NA())</f>
        <v>3.1740758520242766E-2</v>
      </c>
      <c r="O945" s="52">
        <f>IFERROR(_xll.qlIndexFixing(ONIndex6M,I945,TRUE,_xll.ohTrigger(RecalcTrigger,Trigger6M)),NA())</f>
        <v>3.1421886853149061E-2</v>
      </c>
      <c r="P945" s="52">
        <f>IFERROR(_xll.qlIndexFixing(Index1Y,$H945,TRUE,_xll.ohTrigger(RecalcTrigger,Trigger1Y)),NA())</f>
        <v>3.3212186008618014E-2</v>
      </c>
      <c r="Q945" s="52">
        <f>IFERROR(_xll.qlIndexFixing(ONIndex1Y,I945,TRUE,_xll.ohTrigger(RecalcTrigger,Trigger1Y)),NA())</f>
        <v>3.2499222874715628E-2</v>
      </c>
    </row>
    <row r="946" spans="2:17" x14ac:dyDescent="0.2">
      <c r="B946" s="46" t="s">
        <v>51</v>
      </c>
      <c r="D946" s="49">
        <f>_xll.qlCalendarAdvance(LocalCalendar,$D945,B946,"f",FALSE)</f>
        <v>45989</v>
      </c>
      <c r="E946" s="49">
        <f>_xll.qlInterestRateIndexValueDate(IndexON,D946)</f>
        <v>45989</v>
      </c>
      <c r="F946" s="52">
        <f>IFERROR(_xll.qlIndexFixing(IndexON,D946,TRUE,_xll.ohTrigger(RecalcTrigger,TriggerON)),NA())</f>
        <v>2.7652152725066159E-2</v>
      </c>
      <c r="H946" s="49">
        <f>_xll.qlCalendarAdvance(IborCalendar,$H945,B946,"f",FALSE)</f>
        <v>45993</v>
      </c>
      <c r="I946" s="49">
        <f>_xll.qlInterestRateIndexValueDate(Index1M,$H946)</f>
        <v>45995</v>
      </c>
      <c r="J946" s="52">
        <f>IFERROR(_xll.qlIndexFixing(Index1M,$H946,TRUE,_xll.ohTrigger(RecalcTrigger,Trigger1M)),NA())</f>
        <v>2.9463404843218521E-2</v>
      </c>
      <c r="K946" s="52">
        <f>IFERROR(_xll.qlIndexFixing(ONIndex1M,I946,TRUE,_xll.ohTrigger(RecalcTrigger,Trigger1M)),NA())</f>
        <v>2.9409039572563245E-2</v>
      </c>
      <c r="L946" s="52">
        <f>IFERROR(_xll.qlIndexFixing(Index3M,H946,TRUE,_xll.ohTrigger(RecalcTrigger,Trigger3M)),NA())</f>
        <v>3.0371743375328997E-2</v>
      </c>
      <c r="M946" s="52">
        <f>IFERROR(_xll.qlIndexFixing(ONIndex3M,I946,TRUE,_xll.ohTrigger(RecalcTrigger,Trigger3M)),NA())</f>
        <v>3.0221142098909581E-2</v>
      </c>
      <c r="N946" s="52">
        <f>IFERROR(_xll.qlIndexFixing(Index6M,$H946,TRUE,_xll.ohTrigger(RecalcTrigger,Trigger6M)),NA())</f>
        <v>3.1745264017158534E-2</v>
      </c>
      <c r="O946" s="52">
        <f>IFERROR(_xll.qlIndexFixing(ONIndex6M,I946,TRUE,_xll.ohTrigger(RecalcTrigger,Trigger6M)),NA())</f>
        <v>3.1423597230455513E-2</v>
      </c>
      <c r="P946" s="52">
        <f>IFERROR(_xll.qlIndexFixing(Index1Y,$H946,TRUE,_xll.ohTrigger(RecalcTrigger,Trigger1Y)),NA())</f>
        <v>3.3214062659302712E-2</v>
      </c>
      <c r="Q946" s="52">
        <f>IFERROR(_xll.qlIndexFixing(ONIndex1Y,I946,TRUE,_xll.ohTrigger(RecalcTrigger,Trigger1Y)),NA())</f>
        <v>3.2500354357116734E-2</v>
      </c>
    </row>
    <row r="947" spans="2:17" x14ac:dyDescent="0.2">
      <c r="B947" s="46" t="s">
        <v>51</v>
      </c>
      <c r="D947" s="49">
        <f>_xll.qlCalendarAdvance(LocalCalendar,$D946,B947,"f",FALSE)</f>
        <v>45996</v>
      </c>
      <c r="E947" s="49">
        <f>_xll.qlInterestRateIndexValueDate(IndexON,D947)</f>
        <v>45996</v>
      </c>
      <c r="F947" s="52">
        <f>IFERROR(_xll.qlIndexFixing(IndexON,D947,TRUE,_xll.ohTrigger(RecalcTrigger,TriggerON)),NA())</f>
        <v>2.7668184034173038E-2</v>
      </c>
      <c r="H947" s="49">
        <f>_xll.qlCalendarAdvance(IborCalendar,$H946,B947,"f",FALSE)</f>
        <v>46000</v>
      </c>
      <c r="I947" s="49">
        <f>_xll.qlInterestRateIndexValueDate(Index1M,$H947)</f>
        <v>46002</v>
      </c>
      <c r="J947" s="52">
        <f>IFERROR(_xll.qlIndexFixing(Index1M,$H947,TRUE,_xll.ohTrigger(RecalcTrigger,Trigger1M)),NA())</f>
        <v>2.9470987283256866E-2</v>
      </c>
      <c r="K947" s="52">
        <f>IFERROR(_xll.qlIndexFixing(ONIndex1M,I947,TRUE,_xll.ohTrigger(RecalcTrigger,Trigger1M)),NA())</f>
        <v>2.9416854819093174E-2</v>
      </c>
      <c r="L947" s="52">
        <f>IFERROR(_xll.qlIndexFixing(Index3M,H947,TRUE,_xll.ohTrigger(RecalcTrigger,Trigger3M)),NA())</f>
        <v>3.0377426278895392E-2</v>
      </c>
      <c r="M947" s="52">
        <f>IFERROR(_xll.qlIndexFixing(ONIndex3M,I947,TRUE,_xll.ohTrigger(RecalcTrigger,Trigger3M)),NA())</f>
        <v>3.0227279736987356E-2</v>
      </c>
      <c r="N947" s="52">
        <f>IFERROR(_xll.qlIndexFixing(Index6M,$H947,TRUE,_xll.ohTrigger(RecalcTrigger,Trigger6M)),NA())</f>
        <v>3.1750442740332785E-2</v>
      </c>
      <c r="O947" s="52">
        <f>IFERROR(_xll.qlIndexFixing(ONIndex6M,I947,TRUE,_xll.ohTrigger(RecalcTrigger,Trigger6M)),NA())</f>
        <v>3.1429759453267536E-2</v>
      </c>
      <c r="P947" s="52">
        <f>IFERROR(_xll.qlIndexFixing(Index1Y,$H947,TRUE,_xll.ohTrigger(RecalcTrigger,Trigger1Y)),NA())</f>
        <v>3.3220996034295534E-2</v>
      </c>
      <c r="Q947" s="52">
        <f>IFERROR(_xll.qlIndexFixing(ONIndex1Y,I947,TRUE,_xll.ohTrigger(RecalcTrigger,Trigger1Y)),NA())</f>
        <v>3.2506084748877839E-2</v>
      </c>
    </row>
    <row r="948" spans="2:17" x14ac:dyDescent="0.2">
      <c r="B948" s="46" t="s">
        <v>51</v>
      </c>
      <c r="D948" s="49">
        <f>_xll.qlCalendarAdvance(LocalCalendar,$D947,B948,"f",FALSE)</f>
        <v>46003</v>
      </c>
      <c r="E948" s="49">
        <f>_xll.qlInterestRateIndexValueDate(IndexON,D948)</f>
        <v>46003</v>
      </c>
      <c r="F948" s="52">
        <f>IFERROR(_xll.qlIndexFixing(IndexON,D948,TRUE,_xll.ohTrigger(RecalcTrigger,TriggerON)),NA())</f>
        <v>2.7684036325972272E-2</v>
      </c>
      <c r="H948" s="49">
        <f>_xll.qlCalendarAdvance(IborCalendar,$H947,B948,"f",FALSE)</f>
        <v>46007</v>
      </c>
      <c r="I948" s="49">
        <f>_xll.qlInterestRateIndexValueDate(Index1M,$H948)</f>
        <v>46009</v>
      </c>
      <c r="J948" s="52">
        <f>IFERROR(_xll.qlIndexFixing(Index1M,$H948,TRUE,_xll.ohTrigger(RecalcTrigger,Trigger1M)),NA())</f>
        <v>2.9480184354602205E-2</v>
      </c>
      <c r="K948" s="52">
        <f>IFERROR(_xll.qlIndexFixing(ONIndex1M,I948,TRUE,_xll.ohTrigger(RecalcTrigger,Trigger1M)),NA())</f>
        <v>2.9424556260417845E-2</v>
      </c>
      <c r="L948" s="52">
        <f>IFERROR(_xll.qlIndexFixing(Index3M,H948,TRUE,_xll.ohTrigger(RecalcTrigger,Trigger3M)),NA())</f>
        <v>3.038303040925161E-2</v>
      </c>
      <c r="M948" s="52">
        <f>IFERROR(_xll.qlIndexFixing(ONIndex3M,I948,TRUE,_xll.ohTrigger(RecalcTrigger,Trigger3M)),NA())</f>
        <v>3.0233339181293672E-2</v>
      </c>
      <c r="N948" s="52">
        <f>IFERROR(_xll.qlIndexFixing(Index6M,$H948,TRUE,_xll.ohTrigger(RecalcTrigger,Trigger6M)),NA())</f>
        <v>3.1755537796852772E-2</v>
      </c>
      <c r="O948" s="52">
        <f>IFERROR(_xll.qlIndexFixing(ONIndex6M,I948,TRUE,_xll.ohTrigger(RecalcTrigger,Trigger6M)),NA())</f>
        <v>3.1435839311244607E-2</v>
      </c>
      <c r="P948" s="52">
        <f>IFERROR(_xll.qlIndexFixing(Index1Y,$H948,TRUE,_xll.ohTrigger(RecalcTrigger,Trigger1Y)),NA())</f>
        <v>3.3227941377778548E-2</v>
      </c>
      <c r="Q948" s="52">
        <f>IFERROR(_xll.qlIndexFixing(ONIndex1Y,I948,TRUE,_xll.ohTrigger(RecalcTrigger,Trigger1Y)),NA())</f>
        <v>3.2511860708108742E-2</v>
      </c>
    </row>
    <row r="949" spans="2:17" x14ac:dyDescent="0.2">
      <c r="B949" s="46" t="s">
        <v>51</v>
      </c>
      <c r="D949" s="49">
        <f>_xll.qlCalendarAdvance(LocalCalendar,$D948,B949,"f",FALSE)</f>
        <v>46010</v>
      </c>
      <c r="E949" s="49">
        <f>_xll.qlInterestRateIndexValueDate(IndexON,D949)</f>
        <v>46010</v>
      </c>
      <c r="F949" s="52">
        <f>IFERROR(_xll.qlIndexFixing(IndexON,D949,TRUE,_xll.ohTrigger(RecalcTrigger,TriggerON)),NA())</f>
        <v>2.7699709600383926E-2</v>
      </c>
      <c r="H949" s="49">
        <f>_xll.qlCalendarAdvance(IborCalendar,$H948,B949,"f",FALSE)</f>
        <v>46014</v>
      </c>
      <c r="I949" s="49">
        <f>_xll.qlInterestRateIndexValueDate(Index1M,$H949)</f>
        <v>46020</v>
      </c>
      <c r="J949" s="52">
        <f>IFERROR(_xll.qlIndexFixing(Index1M,$H949,TRUE,_xll.ohTrigger(RecalcTrigger,Trigger1M)),NA())</f>
        <v>2.9488243626064864E-2</v>
      </c>
      <c r="K949" s="52">
        <f>IFERROR(_xll.qlIndexFixing(ONIndex1M,I949,TRUE,_xll.ohTrigger(RecalcTrigger,Trigger1M)),NA())</f>
        <v>2.9436428592655162E-2</v>
      </c>
      <c r="L949" s="52">
        <f>IFERROR(_xll.qlIndexFixing(Index3M,H949,TRUE,_xll.ohTrigger(RecalcTrigger,Trigger3M)),NA())</f>
        <v>3.039333374210593E-2</v>
      </c>
      <c r="M949" s="52">
        <f>IFERROR(_xll.qlIndexFixing(ONIndex3M,I949,TRUE,_xll.ohTrigger(RecalcTrigger,Trigger3M)),NA())</f>
        <v>3.0242703181828645E-2</v>
      </c>
      <c r="N949" s="52">
        <f>IFERROR(_xll.qlIndexFixing(Index6M,$H949,TRUE,_xll.ohTrigger(RecalcTrigger,Trigger6M)),NA())</f>
        <v>3.1763375271922585E-2</v>
      </c>
      <c r="O949" s="52">
        <f>IFERROR(_xll.qlIndexFixing(ONIndex6M,I949,TRUE,_xll.ohTrigger(RecalcTrigger,Trigger6M)),NA())</f>
        <v>3.1445226963020545E-2</v>
      </c>
      <c r="P949" s="52">
        <f>IFERROR(_xll.qlIndexFixing(Index1Y,$H949,TRUE,_xll.ohTrigger(RecalcTrigger,Trigger1Y)),NA())</f>
        <v>3.3238873233056437E-2</v>
      </c>
      <c r="Q949" s="52">
        <f>IFERROR(_xll.qlIndexFixing(ONIndex1Y,I949,TRUE,_xll.ohTrigger(RecalcTrigger,Trigger1Y)),NA())</f>
        <v>3.2521029280490055E-2</v>
      </c>
    </row>
    <row r="950" spans="2:17" x14ac:dyDescent="0.2">
      <c r="B950" s="46" t="s">
        <v>51</v>
      </c>
      <c r="D950" s="49">
        <f>_xll.qlCalendarAdvance(LocalCalendar,$D949,B950,"f",FALSE)</f>
        <v>46017</v>
      </c>
      <c r="E950" s="49">
        <f>_xll.qlInterestRateIndexValueDate(IndexON,D950)</f>
        <v>46017</v>
      </c>
      <c r="F950" s="52">
        <f>IFERROR(_xll.qlIndexFixing(IndexON,D950,TRUE,_xll.ohTrigger(RecalcTrigger,TriggerON)),NA())</f>
        <v>2.7715203857408E-2</v>
      </c>
      <c r="H950" s="49">
        <f>_xll.qlCalendarAdvance(IborCalendar,$H949,B950,"f",FALSE)</f>
        <v>46021</v>
      </c>
      <c r="I950" s="49">
        <f>_xll.qlInterestRateIndexValueDate(Index1M,$H950)</f>
        <v>46024</v>
      </c>
      <c r="J950" s="52">
        <f>IFERROR(_xll.qlIndexFixing(Index1M,$H950,TRUE,_xll.ohTrigger(RecalcTrigger,Trigger1M)),NA())</f>
        <v>2.9492361903492331E-2</v>
      </c>
      <c r="K950" s="52">
        <f>IFERROR(_xll.qlIndexFixing(ONIndex1M,I950,TRUE,_xll.ohTrigger(RecalcTrigger,Trigger1M)),NA())</f>
        <v>2.9444139317513773E-2</v>
      </c>
      <c r="L950" s="52">
        <f>IFERROR(_xll.qlIndexFixing(Index3M,H950,TRUE,_xll.ohTrigger(RecalcTrigger,Trigger3M)),NA())</f>
        <v>3.0394774001762492E-2</v>
      </c>
      <c r="M950" s="52">
        <f>IFERROR(_xll.qlIndexFixing(ONIndex3M,I950,TRUE,_xll.ohTrigger(RecalcTrigger,Trigger3M)),NA())</f>
        <v>3.024943657183421E-2</v>
      </c>
      <c r="N950" s="52">
        <f>IFERROR(_xll.qlIndexFixing(Index6M,$H950,TRUE,_xll.ohTrigger(RecalcTrigger,Trigger6M)),NA())</f>
        <v>3.1764457514051013E-2</v>
      </c>
      <c r="O950" s="52">
        <f>IFERROR(_xll.qlIndexFixing(ONIndex6M,I950,TRUE,_xll.ohTrigger(RecalcTrigger,Trigger6M)),NA())</f>
        <v>3.1452173767139158E-2</v>
      </c>
      <c r="P950" s="52">
        <f>IFERROR(_xll.qlIndexFixing(Index1Y,$H950,TRUE,_xll.ohTrigger(RecalcTrigger,Trigger1Y)),NA())</f>
        <v>3.3246900818541904E-2</v>
      </c>
      <c r="Q950" s="52">
        <f>IFERROR(_xll.qlIndexFixing(ONIndex1Y,I950,TRUE,_xll.ohTrigger(RecalcTrigger,Trigger1Y)),NA())</f>
        <v>3.2528172995602844E-2</v>
      </c>
    </row>
    <row r="951" spans="2:17" x14ac:dyDescent="0.2">
      <c r="B951" s="46" t="s">
        <v>51</v>
      </c>
      <c r="D951" s="49">
        <f>_xll.qlCalendarAdvance(LocalCalendar,$D950,B951,"f",FALSE)</f>
        <v>46024</v>
      </c>
      <c r="E951" s="49">
        <f>_xll.qlInterestRateIndexValueDate(IndexON,D951)</f>
        <v>46024</v>
      </c>
      <c r="F951" s="52">
        <f>IFERROR(_xll.qlIndexFixing(IndexON,D951,TRUE,_xll.ohTrigger(RecalcTrigger,TriggerON)),NA())</f>
        <v>2.7730519096911266E-2</v>
      </c>
      <c r="H951" s="49">
        <f>_xll.qlCalendarAdvance(IborCalendar,$H950,B951,"f",FALSE)</f>
        <v>46028</v>
      </c>
      <c r="I951" s="49">
        <f>_xll.qlInterestRateIndexValueDate(Index1M,$H951)</f>
        <v>46030</v>
      </c>
      <c r="J951" s="52">
        <f>IFERROR(_xll.qlIndexFixing(Index1M,$H951,TRUE,_xll.ohTrigger(RecalcTrigger,Trigger1M)),NA())</f>
        <v>2.9500176150567547E-2</v>
      </c>
      <c r="K951" s="52">
        <f>IFERROR(_xll.qlIndexFixing(ONIndex1M,I951,TRUE,_xll.ohTrigger(RecalcTrigger,Trigger1M)),NA())</f>
        <v>2.944697775371985E-2</v>
      </c>
      <c r="L951" s="52">
        <f>IFERROR(_xll.qlIndexFixing(Index3M,H951,TRUE,_xll.ohTrigger(RecalcTrigger,Trigger3M)),NA())</f>
        <v>3.0399370157792482E-2</v>
      </c>
      <c r="M951" s="52">
        <f>IFERROR(_xll.qlIndexFixing(ONIndex3M,I951,TRUE,_xll.ohTrigger(RecalcTrigger,Trigger3M)),NA())</f>
        <v>3.0251048351424004E-2</v>
      </c>
      <c r="N951" s="52">
        <f>IFERROR(_xll.qlIndexFixing(Index6M,$H951,TRUE,_xll.ohTrigger(RecalcTrigger,Trigger6M)),NA())</f>
        <v>3.176860919588248E-2</v>
      </c>
      <c r="O951" s="52">
        <f>IFERROR(_xll.qlIndexFixing(ONIndex6M,I951,TRUE,_xll.ohTrigger(RecalcTrigger,Trigger6M)),NA())</f>
        <v>3.1453584695606551E-2</v>
      </c>
      <c r="P951" s="52">
        <f>IFERROR(_xll.qlIndexFixing(Index1Y,$H951,TRUE,_xll.ohTrigger(RecalcTrigger,Trigger1Y)),NA())</f>
        <v>3.3248822455991048E-2</v>
      </c>
      <c r="Q951" s="52">
        <f>IFERROR(_xll.qlIndexFixing(ONIndex1Y,I951,TRUE,_xll.ohTrigger(RecalcTrigger,Trigger1Y)),NA())</f>
        <v>3.2529461990939978E-2</v>
      </c>
    </row>
    <row r="952" spans="2:17" x14ac:dyDescent="0.2">
      <c r="B952" s="46" t="s">
        <v>51</v>
      </c>
      <c r="D952" s="49">
        <f>_xll.qlCalendarAdvance(LocalCalendar,$D951,B952,"f",FALSE)</f>
        <v>46031</v>
      </c>
      <c r="E952" s="49">
        <f>_xll.qlInterestRateIndexValueDate(IndexON,D952)</f>
        <v>46031</v>
      </c>
      <c r="F952" s="52">
        <f>IFERROR(_xll.qlIndexFixing(IndexON,D952,TRUE,_xll.ohTrigger(RecalcTrigger,TriggerON)),NA())</f>
        <v>2.774565531886708E-2</v>
      </c>
      <c r="H952" s="49">
        <f>_xll.qlCalendarAdvance(IborCalendar,$H951,B952,"f",FALSE)</f>
        <v>46035</v>
      </c>
      <c r="I952" s="49">
        <f>_xll.qlInterestRateIndexValueDate(Index1M,$H952)</f>
        <v>46037</v>
      </c>
      <c r="J952" s="52">
        <f>IFERROR(_xll.qlIndexFixing(Index1M,$H952,TRUE,_xll.ohTrigger(RecalcTrigger,Trigger1M)),NA())</f>
        <v>2.9508886614642422E-2</v>
      </c>
      <c r="K952" s="52">
        <f>IFERROR(_xll.qlIndexFixing(ONIndex1M,I952,TRUE,_xll.ohTrigger(RecalcTrigger,Trigger1M)),NA())</f>
        <v>2.9454223974543225E-2</v>
      </c>
      <c r="L952" s="52">
        <f>IFERROR(_xll.qlIndexFixing(Index3M,H952,TRUE,_xll.ohTrigger(RecalcTrigger,Trigger3M)),NA())</f>
        <v>3.0404659192066141E-2</v>
      </c>
      <c r="M952" s="52">
        <f>IFERROR(_xll.qlIndexFixing(ONIndex3M,I952,TRUE,_xll.ohTrigger(RecalcTrigger,Trigger3M)),NA())</f>
        <v>3.0256795020644489E-2</v>
      </c>
      <c r="N952" s="52">
        <f>IFERROR(_xll.qlIndexFixing(Index6M,$H952,TRUE,_xll.ohTrigger(RecalcTrigger,Trigger6M)),NA())</f>
        <v>3.1773375138670748E-2</v>
      </c>
      <c r="O952" s="52">
        <f>IFERROR(_xll.qlIndexFixing(ONIndex6M,I952,TRUE,_xll.ohTrigger(RecalcTrigger,Trigger6M)),NA())</f>
        <v>3.1459335093924068E-2</v>
      </c>
      <c r="P952" s="52">
        <f>IFERROR(_xll.qlIndexFixing(Index1Y,$H952,TRUE,_xll.ohTrigger(RecalcTrigger,Trigger1Y)),NA())</f>
        <v>3.3255788909892683E-2</v>
      </c>
      <c r="Q952" s="52">
        <f>IFERROR(_xll.qlIndexFixing(ONIndex1Y,I952,TRUE,_xll.ohTrigger(RecalcTrigger,Trigger1Y)),NA())</f>
        <v>3.2535420220209943E-2</v>
      </c>
    </row>
    <row r="953" spans="2:17" x14ac:dyDescent="0.2">
      <c r="B953" s="46" t="s">
        <v>51</v>
      </c>
      <c r="D953" s="49">
        <f>_xll.qlCalendarAdvance(LocalCalendar,$D952,B953,"f",FALSE)</f>
        <v>46038</v>
      </c>
      <c r="E953" s="49">
        <f>_xll.qlInterestRateIndexValueDate(IndexON,D953)</f>
        <v>46038</v>
      </c>
      <c r="F953" s="52">
        <f>IFERROR(_xll.qlIndexFixing(IndexON,D953,TRUE,_xll.ohTrigger(RecalcTrigger,TriggerON)),NA())</f>
        <v>2.7762743355352892E-2</v>
      </c>
      <c r="H953" s="49">
        <f>_xll.qlCalendarAdvance(IborCalendar,$H952,B953,"f",FALSE)</f>
        <v>46042</v>
      </c>
      <c r="I953" s="49">
        <f>_xll.qlInterestRateIndexValueDate(Index1M,$H953)</f>
        <v>46044</v>
      </c>
      <c r="J953" s="52">
        <f>IFERROR(_xll.qlIndexFixing(Index1M,$H953,TRUE,_xll.ohTrigger(RecalcTrigger,Trigger1M)),NA())</f>
        <v>2.9514086045428489E-2</v>
      </c>
      <c r="K953" s="52">
        <f>IFERROR(_xll.qlIndexFixing(ONIndex1M,I953,TRUE,_xll.ohTrigger(RecalcTrigger,Trigger1M)),NA())</f>
        <v>2.9461356390321214E-2</v>
      </c>
      <c r="L953" s="52">
        <f>IFERROR(_xll.qlIndexFixing(Index3M,H953,TRUE,_xll.ohTrigger(RecalcTrigger,Trigger3M)),NA())</f>
        <v>3.0409869451530902E-2</v>
      </c>
      <c r="M953" s="52">
        <f>IFERROR(_xll.qlIndexFixing(ONIndex3M,I953,TRUE,_xll.ohTrigger(RecalcTrigger,Trigger3M)),NA())</f>
        <v>3.0262463495853709E-2</v>
      </c>
      <c r="N953" s="52">
        <f>IFERROR(_xll.qlIndexFixing(Index6M,$H953,TRUE,_xll.ohTrigger(RecalcTrigger,Trigger6M)),NA())</f>
        <v>3.1778057419033078E-2</v>
      </c>
      <c r="O953" s="52">
        <f>IFERROR(_xll.qlIndexFixing(ONIndex6M,I953,TRUE,_xll.ohTrigger(RecalcTrigger,Trigger6M)),NA())</f>
        <v>3.1465003127326696E-2</v>
      </c>
      <c r="P953" s="52">
        <f>IFERROR(_xll.qlIndexFixing(Index1Y,$H953,TRUE,_xll.ohTrigger(RecalcTrigger,Trigger1Y)),NA())</f>
        <v>3.3262753950148355E-2</v>
      </c>
      <c r="Q953" s="52">
        <f>IFERROR(_xll.qlIndexFixing(ONIndex1Y,I953,TRUE,_xll.ohTrigger(RecalcTrigger,Trigger1Y)),NA())</f>
        <v>3.2541424016949705E-2</v>
      </c>
    </row>
    <row r="954" spans="2:17" x14ac:dyDescent="0.2">
      <c r="B954" s="46" t="s">
        <v>51</v>
      </c>
      <c r="D954" s="49">
        <f>_xll.qlCalendarAdvance(LocalCalendar,$D953,B954,"f",FALSE)</f>
        <v>46045</v>
      </c>
      <c r="E954" s="49">
        <f>_xll.qlInterestRateIndexValueDate(IndexON,D954)</f>
        <v>46045</v>
      </c>
      <c r="F954" s="52">
        <f>IFERROR(_xll.qlIndexFixing(IndexON,D954,TRUE,_xll.ohTrigger(RecalcTrigger,TriggerON)),NA())</f>
        <v>2.7775390709763315E-2</v>
      </c>
      <c r="H954" s="49">
        <f>_xll.qlCalendarAdvance(IborCalendar,$H953,B954,"f",FALSE)</f>
        <v>46049</v>
      </c>
      <c r="I954" s="49">
        <f>_xll.qlInterestRateIndexValueDate(Index1M,$H954)</f>
        <v>46051</v>
      </c>
      <c r="J954" s="52">
        <f>IFERROR(_xll.qlIndexFixing(Index1M,$H954,TRUE,_xll.ohTrigger(RecalcTrigger,Trigger1M)),NA())</f>
        <v>2.951581618803267E-2</v>
      </c>
      <c r="K954" s="52">
        <f>IFERROR(_xll.qlIndexFixing(ONIndex1M,I954,TRUE,_xll.ohTrigger(RecalcTrigger,Trigger1M)),NA())</f>
        <v>2.9468375000893943E-2</v>
      </c>
      <c r="L954" s="52">
        <f>IFERROR(_xll.qlIndexFixing(Index3M,H954,TRUE,_xll.ohTrigger(RecalcTrigger,Trigger3M)),NA())</f>
        <v>3.0415000935883896E-2</v>
      </c>
      <c r="M954" s="52">
        <f>IFERROR(_xll.qlIndexFixing(ONIndex3M,I954,TRUE,_xll.ohTrigger(RecalcTrigger,Trigger3M)),NA())</f>
        <v>3.0268053777371406E-2</v>
      </c>
      <c r="N954" s="52">
        <f>IFERROR(_xll.qlIndexFixing(Index6M,$H954,TRUE,_xll.ohTrigger(RecalcTrigger,Trigger6M)),NA())</f>
        <v>3.1782656036386948E-2</v>
      </c>
      <c r="O954" s="52">
        <f>IFERROR(_xll.qlIndexFixing(ONIndex6M,I954,TRUE,_xll.ohTrigger(RecalcTrigger,Trigger6M)),NA())</f>
        <v>3.1470588795814436E-2</v>
      </c>
      <c r="P954" s="52">
        <f>IFERROR(_xll.qlIndexFixing(Index1Y,$H954,TRUE,_xll.ohTrigger(RecalcTrigger,Trigger1Y)),NA())</f>
        <v>3.3269714900112081E-2</v>
      </c>
      <c r="Q954" s="52">
        <f>IFERROR(_xll.qlIndexFixing(ONIndex1Y,I954,TRUE,_xll.ohTrigger(RecalcTrigger,Trigger1Y)),NA())</f>
        <v>3.25474733812392E-2</v>
      </c>
    </row>
    <row r="955" spans="2:17" x14ac:dyDescent="0.2">
      <c r="B955" s="46" t="s">
        <v>51</v>
      </c>
      <c r="D955" s="49">
        <f>_xll.qlCalendarAdvance(LocalCalendar,$D954,B955,"f",FALSE)</f>
        <v>46052</v>
      </c>
      <c r="E955" s="49">
        <f>_xll.qlInterestRateIndexValueDate(IndexON,D955)</f>
        <v>46052</v>
      </c>
      <c r="F955" s="52">
        <f>IFERROR(_xll.qlIndexFixing(IndexON,D955,TRUE,_xll.ohTrigger(RecalcTrigger,TriggerON)),NA())</f>
        <v>2.77899898786238E-2</v>
      </c>
      <c r="H955" s="49">
        <f>_xll.qlCalendarAdvance(IborCalendar,$H954,B955,"f",FALSE)</f>
        <v>46056</v>
      </c>
      <c r="I955" s="49">
        <f>_xll.qlInterestRateIndexValueDate(Index1M,$H955)</f>
        <v>46058</v>
      </c>
      <c r="J955" s="52">
        <f>IFERROR(_xll.qlIndexFixing(Index1M,$H955,TRUE,_xll.ohTrigger(RecalcTrigger,Trigger1M)),NA())</f>
        <v>2.9520830491022641E-2</v>
      </c>
      <c r="K955" s="52">
        <f>IFERROR(_xll.qlIndexFixing(ONIndex1M,I955,TRUE,_xll.ohTrigger(RecalcTrigger,Trigger1M)),NA())</f>
        <v>2.9475279806341348E-2</v>
      </c>
      <c r="L955" s="52">
        <f>IFERROR(_xll.qlIndexFixing(Index3M,H955,TRUE,_xll.ohTrigger(RecalcTrigger,Trigger3M)),NA())</f>
        <v>3.0418425402359575E-2</v>
      </c>
      <c r="M955" s="52">
        <f>IFERROR(_xll.qlIndexFixing(ONIndex3M,I955,TRUE,_xll.ohTrigger(RecalcTrigger,Trigger3M)),NA())</f>
        <v>3.027356586503771E-2</v>
      </c>
      <c r="N955" s="52">
        <f>IFERROR(_xll.qlIndexFixing(Index6M,$H955,TRUE,_xll.ohTrigger(RecalcTrigger,Trigger6M)),NA())</f>
        <v>3.178717099016222E-2</v>
      </c>
      <c r="O955" s="52">
        <f>IFERROR(_xll.qlIndexFixing(ONIndex6M,I955,TRUE,_xll.ohTrigger(RecalcTrigger,Trigger6M)),NA())</f>
        <v>3.1476092099387287E-2</v>
      </c>
      <c r="P955" s="52">
        <f>IFERROR(_xll.qlIndexFixing(Index1Y,$H955,TRUE,_xll.ohTrigger(RecalcTrigger,Trigger1Y)),NA())</f>
        <v>3.3276669083064307E-2</v>
      </c>
      <c r="Q955" s="52">
        <f>IFERROR(_xll.qlIndexFixing(ONIndex1Y,I955,TRUE,_xll.ohTrigger(RecalcTrigger,Trigger1Y)),NA())</f>
        <v>3.2553568312998493E-2</v>
      </c>
    </row>
    <row r="956" spans="2:17" x14ac:dyDescent="0.2">
      <c r="B956" s="46" t="s">
        <v>51</v>
      </c>
      <c r="D956" s="49">
        <f>_xll.qlCalendarAdvance(LocalCalendar,$D955,B956,"f",FALSE)</f>
        <v>46059</v>
      </c>
      <c r="E956" s="49">
        <f>_xll.qlInterestRateIndexValueDate(IndexON,D956)</f>
        <v>46059</v>
      </c>
      <c r="F956" s="52">
        <f>IFERROR(_xll.qlIndexFixing(IndexON,D956,TRUE,_xll.ohTrigger(RecalcTrigger,TriggerON)),NA())</f>
        <v>2.7804410029617088E-2</v>
      </c>
      <c r="H956" s="49">
        <f>_xll.qlCalendarAdvance(IborCalendar,$H955,B956,"f",FALSE)</f>
        <v>46063</v>
      </c>
      <c r="I956" s="49">
        <f>_xll.qlInterestRateIndexValueDate(Index1M,$H956)</f>
        <v>46065</v>
      </c>
      <c r="J956" s="52">
        <f>IFERROR(_xll.qlIndexFixing(Index1M,$H956,TRUE,_xll.ohTrigger(RecalcTrigger,Trigger1M)),NA())</f>
        <v>2.9527416560649451E-2</v>
      </c>
      <c r="K956" s="52">
        <f>IFERROR(_xll.qlIndexFixing(ONIndex1M,I956,TRUE,_xll.ohTrigger(RecalcTrigger,Trigger1M)),NA())</f>
        <v>2.9482070806583494E-2</v>
      </c>
      <c r="L956" s="52">
        <f>IFERROR(_xll.qlIndexFixing(Index3M,H956,TRUE,_xll.ohTrigger(RecalcTrigger,Trigger3M)),NA())</f>
        <v>3.0423404543255119E-2</v>
      </c>
      <c r="M956" s="52">
        <f>IFERROR(_xll.qlIndexFixing(ONIndex3M,I956,TRUE,_xll.ohTrigger(RecalcTrigger,Trigger3M)),NA())</f>
        <v>3.0278999758852621E-2</v>
      </c>
      <c r="N956" s="52">
        <f>IFERROR(_xll.qlIndexFixing(Index6M,$H956,TRUE,_xll.ohTrigger(RecalcTrigger,Trigger6M)),NA())</f>
        <v>3.1791602279797999E-2</v>
      </c>
      <c r="O956" s="52">
        <f>IFERROR(_xll.qlIndexFixing(ONIndex6M,I956,TRUE,_xll.ohTrigger(RecalcTrigger,Trigger6M)),NA())</f>
        <v>3.148151303804525E-2</v>
      </c>
      <c r="P956" s="52">
        <f>IFERROR(_xll.qlIndexFixing(Index1Y,$H956,TRUE,_xll.ohTrigger(RecalcTrigger,Trigger1Y)),NA())</f>
        <v>3.3283613822212336E-2</v>
      </c>
      <c r="Q956" s="52">
        <f>IFERROR(_xll.qlIndexFixing(ONIndex1Y,I956,TRUE,_xll.ohTrigger(RecalcTrigger,Trigger1Y)),NA())</f>
        <v>3.255970881230752E-2</v>
      </c>
    </row>
    <row r="957" spans="2:17" x14ac:dyDescent="0.2">
      <c r="B957" s="46" t="s">
        <v>51</v>
      </c>
      <c r="D957" s="49">
        <f>_xll.qlCalendarAdvance(LocalCalendar,$D956,B957,"f",FALSE)</f>
        <v>46066</v>
      </c>
      <c r="E957" s="49">
        <f>_xll.qlInterestRateIndexValueDate(IndexON,D957)</f>
        <v>46066</v>
      </c>
      <c r="F957" s="52">
        <f>IFERROR(_xll.qlIndexFixing(IndexON,D957,TRUE,_xll.ohTrigger(RecalcTrigger,TriggerON)),NA())</f>
        <v>2.7820735323000889E-2</v>
      </c>
      <c r="H957" s="49">
        <f>_xll.qlCalendarAdvance(IborCalendar,$H956,B957,"f",FALSE)</f>
        <v>46070</v>
      </c>
      <c r="I957" s="49">
        <f>_xll.qlInterestRateIndexValueDate(Index1M,$H957)</f>
        <v>46072</v>
      </c>
      <c r="J957" s="52">
        <f>IFERROR(_xll.qlIndexFixing(Index1M,$H957,TRUE,_xll.ohTrigger(RecalcTrigger,Trigger1M)),NA())</f>
        <v>2.9533888576267167E-2</v>
      </c>
      <c r="K957" s="52">
        <f>IFERROR(_xll.qlIndexFixing(ONIndex1M,I957,TRUE,_xll.ohTrigger(RecalcTrigger,Trigger1M)),NA())</f>
        <v>2.9488748001700316E-2</v>
      </c>
      <c r="L957" s="52">
        <f>IFERROR(_xll.qlIndexFixing(Index3M,H957,TRUE,_xll.ohTrigger(RecalcTrigger,Trigger3M)),NA())</f>
        <v>3.0428304914734507E-2</v>
      </c>
      <c r="M957" s="52">
        <f>IFERROR(_xll.qlIndexFixing(ONIndex3M,I957,TRUE,_xll.ohTrigger(RecalcTrigger,Trigger3M)),NA())</f>
        <v>3.0284355458976009E-2</v>
      </c>
      <c r="N957" s="52">
        <f>IFERROR(_xll.qlIndexFixing(Index6M,$H957,TRUE,_xll.ohTrigger(RecalcTrigger,Trigger6M)),NA())</f>
        <v>3.1795949904742694E-2</v>
      </c>
      <c r="O957" s="52">
        <f>IFERROR(_xll.qlIndexFixing(ONIndex6M,I957,TRUE,_xll.ohTrigger(RecalcTrigger,Trigger6M)),NA())</f>
        <v>3.1486851611708389E-2</v>
      </c>
      <c r="P957" s="52">
        <f>IFERROR(_xll.qlIndexFixing(Index1Y,$H957,TRUE,_xll.ohTrigger(RecalcTrigger,Trigger1Y)),NA())</f>
        <v>3.3290546440691182E-2</v>
      </c>
      <c r="Q957" s="52">
        <f>IFERROR(_xll.qlIndexFixing(ONIndex1Y,I957,TRUE,_xll.ohTrigger(RecalcTrigger,Trigger1Y)),NA())</f>
        <v>3.2565894879166279E-2</v>
      </c>
    </row>
    <row r="958" spans="2:17" x14ac:dyDescent="0.2">
      <c r="B958" s="46" t="s">
        <v>51</v>
      </c>
      <c r="D958" s="49">
        <f>_xll.qlCalendarAdvance(LocalCalendar,$D957,B958,"f",FALSE)</f>
        <v>46073</v>
      </c>
      <c r="E958" s="49">
        <f>_xll.qlInterestRateIndexValueDate(IndexON,D958)</f>
        <v>46073</v>
      </c>
      <c r="F958" s="52">
        <f>IFERROR(_xll.qlIndexFixing(IndexON,D958,TRUE,_xll.ohTrigger(RecalcTrigger,TriggerON)),NA())</f>
        <v>2.7832713277868848E-2</v>
      </c>
      <c r="H958" s="49">
        <f>_xll.qlCalendarAdvance(IborCalendar,$H957,B958,"f",FALSE)</f>
        <v>46077</v>
      </c>
      <c r="I958" s="49">
        <f>_xll.qlInterestRateIndexValueDate(Index1M,$H958)</f>
        <v>46079</v>
      </c>
      <c r="J958" s="52">
        <f>IFERROR(_xll.qlIndexFixing(Index1M,$H958,TRUE,_xll.ohTrigger(RecalcTrigger,Trigger1M)),NA())</f>
        <v>2.9540246537701646E-2</v>
      </c>
      <c r="K958" s="52">
        <f>IFERROR(_xll.qlIndexFixing(ONIndex1M,I958,TRUE,_xll.ohTrigger(RecalcTrigger,Trigger1M)),NA())</f>
        <v>2.9495311391531942E-2</v>
      </c>
      <c r="L958" s="52">
        <f>IFERROR(_xll.qlIndexFixing(Index3M,H958,TRUE,_xll.ohTrigger(RecalcTrigger,Trigger3M)),NA())</f>
        <v>3.0433126516513018E-2</v>
      </c>
      <c r="M958" s="52">
        <f>IFERROR(_xll.qlIndexFixing(ONIndex3M,I958,TRUE,_xll.ohTrigger(RecalcTrigger,Trigger3M)),NA())</f>
        <v>3.0289632965088131E-2</v>
      </c>
      <c r="N958" s="52">
        <f>IFERROR(_xll.qlIndexFixing(Index6M,$H958,TRUE,_xll.ohTrigger(RecalcTrigger,Trigger6M)),NA())</f>
        <v>3.1800213864457513E-2</v>
      </c>
      <c r="O958" s="52">
        <f>IFERROR(_xll.qlIndexFixing(ONIndex6M,I958,TRUE,_xll.ohTrigger(RecalcTrigger,Trigger6M)),NA())</f>
        <v>3.1492107820456638E-2</v>
      </c>
      <c r="P958" s="52">
        <f>IFERROR(_xll.qlIndexFixing(Index1Y,$H958,TRUE,_xll.ohTrigger(RecalcTrigger,Trigger1Y)),NA())</f>
        <v>3.3297464261563596E-2</v>
      </c>
      <c r="Q958" s="52">
        <f>IFERROR(_xll.qlIndexFixing(ONIndex1Y,I958,TRUE,_xll.ohTrigger(RecalcTrigger,Trigger1Y)),NA())</f>
        <v>3.2572126513494837E-2</v>
      </c>
    </row>
    <row r="959" spans="2:17" x14ac:dyDescent="0.2">
      <c r="B959" s="46" t="s">
        <v>51</v>
      </c>
      <c r="D959" s="49">
        <f>_xll.qlCalendarAdvance(LocalCalendar,$D958,B959,"f",FALSE)</f>
        <v>46080</v>
      </c>
      <c r="E959" s="49">
        <f>_xll.qlInterestRateIndexValueDate(IndexON,D959)</f>
        <v>46080</v>
      </c>
      <c r="F959" s="52">
        <f>IFERROR(_xll.qlIndexFixing(IndexON,D959,TRUE,_xll.ohTrigger(RecalcTrigger,TriggerON)),NA())</f>
        <v>2.7846596374967447E-2</v>
      </c>
      <c r="H959" s="49">
        <f>_xll.qlCalendarAdvance(IborCalendar,$H958,B959,"f",FALSE)</f>
        <v>46084</v>
      </c>
      <c r="I959" s="49">
        <f>_xll.qlInterestRateIndexValueDate(Index1M,$H959)</f>
        <v>46086</v>
      </c>
      <c r="J959" s="52">
        <f>IFERROR(_xll.qlIndexFixing(Index1M,$H959,TRUE,_xll.ohTrigger(RecalcTrigger,Trigger1M)),NA())</f>
        <v>2.9554722735681729E-2</v>
      </c>
      <c r="K959" s="52">
        <f>IFERROR(_xll.qlIndexFixing(ONIndex1M,I959,TRUE,_xll.ohTrigger(RecalcTrigger,Trigger1M)),NA())</f>
        <v>2.9501760976238245E-2</v>
      </c>
      <c r="L959" s="52">
        <f>IFERROR(_xll.qlIndexFixing(Index3M,H959,TRUE,_xll.ohTrigger(RecalcTrigger,Trigger3M)),NA())</f>
        <v>3.0442690237172439E-2</v>
      </c>
      <c r="M959" s="52">
        <f>IFERROR(_xll.qlIndexFixing(ONIndex3M,I959,TRUE,_xll.ohTrigger(RecalcTrigger,Trigger3M)),NA())</f>
        <v>3.0294832277508732E-2</v>
      </c>
      <c r="N959" s="52">
        <f>IFERROR(_xll.qlIndexFixing(Index6M,$H959,TRUE,_xll.ohTrigger(RecalcTrigger,Trigger6M)),NA())</f>
        <v>3.181439007037138E-2</v>
      </c>
      <c r="O959" s="52">
        <f>IFERROR(_xll.qlIndexFixing(ONIndex6M,I959,TRUE,_xll.ohTrigger(RecalcTrigger,Trigger6M)),NA())</f>
        <v>3.1497281664369936E-2</v>
      </c>
      <c r="P959" s="52">
        <f>IFERROR(_xll.qlIndexFixing(Index1Y,$H959,TRUE,_xll.ohTrigger(RecalcTrigger,Trigger1Y)),NA())</f>
        <v>3.3304364607819853E-2</v>
      </c>
      <c r="Q959" s="52">
        <f>IFERROR(_xll.qlIndexFixing(ONIndex1Y,I959,TRUE,_xll.ohTrigger(RecalcTrigger,Trigger1Y)),NA())</f>
        <v>3.2578403715373128E-2</v>
      </c>
    </row>
    <row r="960" spans="2:17" x14ac:dyDescent="0.2">
      <c r="B960" s="46" t="s">
        <v>51</v>
      </c>
      <c r="D960" s="49">
        <f>_xll.qlCalendarAdvance(LocalCalendar,$D959,B960,"f",FALSE)</f>
        <v>46087</v>
      </c>
      <c r="E960" s="49">
        <f>_xll.qlInterestRateIndexValueDate(IndexON,D960)</f>
        <v>46087</v>
      </c>
      <c r="F960" s="52">
        <f>IFERROR(_xll.qlIndexFixing(IndexON,D960,TRUE,_xll.ohTrigger(RecalcTrigger,TriggerON)),NA())</f>
        <v>2.7860300454012332E-2</v>
      </c>
      <c r="H960" s="49">
        <f>_xll.qlCalendarAdvance(IborCalendar,$H959,B960,"f",FALSE)</f>
        <v>46091</v>
      </c>
      <c r="I960" s="49">
        <f>_xll.qlInterestRateIndexValueDate(Index1M,$H960)</f>
        <v>46093</v>
      </c>
      <c r="J960" s="52">
        <f>IFERROR(_xll.qlIndexFixing(Index1M,$H960,TRUE,_xll.ohTrigger(RecalcTrigger,Trigger1M)),NA())</f>
        <v>2.9559176820324884E-2</v>
      </c>
      <c r="K960" s="52">
        <f>IFERROR(_xll.qlIndexFixing(ONIndex1M,I960,TRUE,_xll.ohTrigger(RecalcTrigger,Trigger1M)),NA())</f>
        <v>2.9508096755819224E-2</v>
      </c>
      <c r="L960" s="52">
        <f>IFERROR(_xll.qlIndexFixing(Index3M,H960,TRUE,_xll.ohTrigger(RecalcTrigger,Trigger3M)),NA())</f>
        <v>3.0447338593911962E-2</v>
      </c>
      <c r="M960" s="52">
        <f>IFERROR(_xll.qlIndexFixing(ONIndex3M,I960,TRUE,_xll.ohTrigger(RecalcTrigger,Trigger3M)),NA())</f>
        <v>3.0299953395998003E-2</v>
      </c>
      <c r="N960" s="52">
        <f>IFERROR(_xll.qlIndexFixing(Index6M,$H960,TRUE,_xll.ohTrigger(RecalcTrigger,Trigger6M)),NA())</f>
        <v>3.1816793715830759E-2</v>
      </c>
      <c r="O960" s="52">
        <f>IFERROR(_xll.qlIndexFixing(ONIndex6M,I960,TRUE,_xll.ohTrigger(RecalcTrigger,Trigger6M)),NA())</f>
        <v>3.1502373143208473E-2</v>
      </c>
      <c r="P960" s="52">
        <f>IFERROR(_xll.qlIndexFixing(Index1Y,$H960,TRUE,_xll.ohTrigger(RecalcTrigger,Trigger1Y)),NA())</f>
        <v>3.3311244802378369E-2</v>
      </c>
      <c r="Q960" s="52">
        <f>IFERROR(_xll.qlIndexFixing(ONIndex1Y,I960,TRUE,_xll.ohTrigger(RecalcTrigger,Trigger1Y)),NA())</f>
        <v>3.258472648464128E-2</v>
      </c>
    </row>
    <row r="961" spans="2:17" x14ac:dyDescent="0.2">
      <c r="B961" s="46" t="s">
        <v>51</v>
      </c>
      <c r="D961" s="49">
        <f>_xll.qlCalendarAdvance(LocalCalendar,$D960,B961,"f",FALSE)</f>
        <v>46094</v>
      </c>
      <c r="E961" s="49">
        <f>_xll.qlInterestRateIndexValueDate(IndexON,D961)</f>
        <v>46094</v>
      </c>
      <c r="F961" s="52">
        <f>IFERROR(_xll.qlIndexFixing(IndexON,D961,TRUE,_xll.ohTrigger(RecalcTrigger,TriggerON)),NA())</f>
        <v>2.7873825514896922E-2</v>
      </c>
      <c r="H961" s="49">
        <f>_xll.qlCalendarAdvance(IborCalendar,$H960,B961,"f",FALSE)</f>
        <v>46098</v>
      </c>
      <c r="I961" s="49">
        <f>_xll.qlInterestRateIndexValueDate(Index1M,$H961)</f>
        <v>46100</v>
      </c>
      <c r="J961" s="52">
        <f>IFERROR(_xll.qlIndexFixing(Index1M,$H961,TRUE,_xll.ohTrigger(RecalcTrigger,Trigger1M)),NA())</f>
        <v>2.956516199416892E-2</v>
      </c>
      <c r="K961" s="52">
        <f>IFERROR(_xll.qlIndexFixing(ONIndex1M,I961,TRUE,_xll.ohTrigger(RecalcTrigger,Trigger1M)),NA())</f>
        <v>2.9514318730115008E-2</v>
      </c>
      <c r="L961" s="52">
        <f>IFERROR(_xll.qlIndexFixing(Index3M,H961,TRUE,_xll.ohTrigger(RecalcTrigger,Trigger3M)),NA())</f>
        <v>3.0451908160333736E-2</v>
      </c>
      <c r="M961" s="52">
        <f>IFERROR(_xll.qlIndexFixing(ONIndex3M,I961,TRUE,_xll.ohTrigger(RecalcTrigger,Trigger3M)),NA())</f>
        <v>3.030499632063588E-2</v>
      </c>
      <c r="N961" s="52">
        <f>IFERROR(_xll.qlIndexFixing(Index6M,$H961,TRUE,_xll.ohTrigger(RecalcTrigger,Trigger6M)),NA())</f>
        <v>3.1820778541646742E-2</v>
      </c>
      <c r="O961" s="52">
        <f>IFERROR(_xll.qlIndexFixing(ONIndex6M,I961,TRUE,_xll.ohTrigger(RecalcTrigger,Trigger6M)),NA())</f>
        <v>3.1507382257132122E-2</v>
      </c>
      <c r="P961" s="52">
        <f>IFERROR(_xll.qlIndexFixing(Index1Y,$H961,TRUE,_xll.ohTrigger(RecalcTrigger,Trigger1Y)),NA())</f>
        <v>3.3318102168087275E-2</v>
      </c>
      <c r="Q961" s="52">
        <f>IFERROR(_xll.qlIndexFixing(ONIndex1Y,I961,TRUE,_xll.ohTrigger(RecalcTrigger,Trigger1Y)),NA())</f>
        <v>3.2591094821539102E-2</v>
      </c>
    </row>
    <row r="962" spans="2:17" x14ac:dyDescent="0.2">
      <c r="B962" s="46" t="s">
        <v>51</v>
      </c>
      <c r="D962" s="49">
        <f>_xll.qlCalendarAdvance(LocalCalendar,$D961,B962,"f",FALSE)</f>
        <v>46101</v>
      </c>
      <c r="E962" s="49">
        <f>_xll.qlInterestRateIndexValueDate(IndexON,D962)</f>
        <v>46101</v>
      </c>
      <c r="F962" s="52">
        <f>IFERROR(_xll.qlIndexFixing(IndexON,D962,TRUE,_xll.ohTrigger(RecalcTrigger,TriggerON)),NA())</f>
        <v>2.7887171557567925E-2</v>
      </c>
      <c r="H962" s="49">
        <f>_xll.qlCalendarAdvance(IborCalendar,$H961,B962,"f",FALSE)</f>
        <v>46105</v>
      </c>
      <c r="I962" s="49">
        <f>_xll.qlInterestRateIndexValueDate(Index1M,$H962)</f>
        <v>46107</v>
      </c>
      <c r="J962" s="52">
        <f>IFERROR(_xll.qlIndexFixing(Index1M,$H962,TRUE,_xll.ohTrigger(RecalcTrigger,Trigger1M)),NA())</f>
        <v>2.9571033076097042E-2</v>
      </c>
      <c r="K962" s="52">
        <f>IFERROR(_xll.qlIndexFixing(ONIndex1M,I962,TRUE,_xll.ohTrigger(RecalcTrigger,Trigger1M)),NA())</f>
        <v>2.9520426899285468E-2</v>
      </c>
      <c r="L962" s="52">
        <f>IFERROR(_xll.qlIndexFixing(Index3M,H962,TRUE,_xll.ohTrigger(RecalcTrigger,Trigger3M)),NA())</f>
        <v>3.0456398936164066E-2</v>
      </c>
      <c r="M962" s="52">
        <f>IFERROR(_xll.qlIndexFixing(ONIndex3M,I962,TRUE,_xll.ohTrigger(RecalcTrigger,Trigger3M)),NA())</f>
        <v>3.0309961051502299E-2</v>
      </c>
      <c r="N962" s="52">
        <f>IFERROR(_xll.qlIndexFixing(Index6M,$H962,TRUE,_xll.ohTrigger(RecalcTrigger,Trigger6M)),NA())</f>
        <v>3.1824679663533778E-2</v>
      </c>
      <c r="O962" s="52">
        <f>IFERROR(_xll.qlIndexFixing(ONIndex6M,I962,TRUE,_xll.ohTrigger(RecalcTrigger,Trigger6M)),NA())</f>
        <v>3.1512309006140882E-2</v>
      </c>
      <c r="P962" s="52">
        <f>IFERROR(_xll.qlIndexFixing(Index1Y,$H962,TRUE,_xll.ohTrigger(RecalcTrigger,Trigger1Y)),NA())</f>
        <v>3.3332903673458404E-2</v>
      </c>
      <c r="Q962" s="52">
        <f>IFERROR(_xll.qlIndexFixing(ONIndex1Y,I962,TRUE,_xll.ohTrigger(RecalcTrigger,Trigger1Y)),NA())</f>
        <v>3.2597508725906721E-2</v>
      </c>
    </row>
    <row r="963" spans="2:17" x14ac:dyDescent="0.2">
      <c r="B963" s="46" t="s">
        <v>51</v>
      </c>
      <c r="D963" s="49">
        <f>_xll.qlCalendarAdvance(LocalCalendar,$D962,B963,"f",FALSE)</f>
        <v>46108</v>
      </c>
      <c r="E963" s="49">
        <f>_xll.qlInterestRateIndexValueDate(IndexON,D963)</f>
        <v>46108</v>
      </c>
      <c r="F963" s="52">
        <f>IFERROR(_xll.qlIndexFixing(IndexON,D963,TRUE,_xll.ohTrigger(RecalcTrigger,TriggerON)),NA())</f>
        <v>2.7900338581972051E-2</v>
      </c>
      <c r="H963" s="49">
        <f>_xll.qlCalendarAdvance(IborCalendar,$H962,B963,"f",FALSE)</f>
        <v>46112</v>
      </c>
      <c r="I963" s="49">
        <f>_xll.qlInterestRateIndexValueDate(Index1M,$H963)</f>
        <v>46114</v>
      </c>
      <c r="J963" s="52">
        <f>IFERROR(_xll.qlIndexFixing(Index1M,$H963,TRUE,_xll.ohTrigger(RecalcTrigger,Trigger1M)),NA())</f>
        <v>2.9578404591426025E-2</v>
      </c>
      <c r="K963" s="52">
        <f>IFERROR(_xll.qlIndexFixing(ONIndex1M,I963,TRUE,_xll.ohTrigger(RecalcTrigger,Trigger1M)),NA())</f>
        <v>2.9532955051129406E-2</v>
      </c>
      <c r="L963" s="52">
        <f>IFERROR(_xll.qlIndexFixing(Index3M,H963,TRUE,_xll.ohTrigger(RecalcTrigger,Trigger3M)),NA())</f>
        <v>3.0459225350505797E-2</v>
      </c>
      <c r="M963" s="52">
        <f>IFERROR(_xll.qlIndexFixing(ONIndex3M,I963,TRUE,_xll.ohTrigger(RecalcTrigger,Trigger3M)),NA())</f>
        <v>3.0321334178790238E-2</v>
      </c>
      <c r="N963" s="52">
        <f>IFERROR(_xll.qlIndexFixing(Index6M,$H963,TRUE,_xll.ohTrigger(RecalcTrigger,Trigger6M)),NA())</f>
        <v>3.1823567365724496E-2</v>
      </c>
      <c r="O963" s="52">
        <f>IFERROR(_xll.qlIndexFixing(ONIndex6M,I963,TRUE,_xll.ohTrigger(RecalcTrigger,Trigger6M)),NA())</f>
        <v>3.1524040158078748E-2</v>
      </c>
      <c r="P963" s="52">
        <f>IFERROR(_xll.qlIndexFixing(Index1Y,$H963,TRUE,_xll.ohTrigger(RecalcTrigger,Trigger1Y)),NA())</f>
        <v>3.3331737703994238E-2</v>
      </c>
      <c r="Q963" s="52">
        <f>IFERROR(_xll.qlIndexFixing(ONIndex1Y,I963,TRUE,_xll.ohTrigger(RecalcTrigger,Trigger1Y)),NA())</f>
        <v>3.2611729927451094E-2</v>
      </c>
    </row>
    <row r="964" spans="2:17" x14ac:dyDescent="0.2">
      <c r="B964" s="46" t="s">
        <v>51</v>
      </c>
      <c r="D964" s="49">
        <f>_xll.qlCalendarAdvance(LocalCalendar,$D963,B964,"f",FALSE)</f>
        <v>46115</v>
      </c>
      <c r="E964" s="49">
        <f>_xll.qlInterestRateIndexValueDate(IndexON,D964)</f>
        <v>46115</v>
      </c>
      <c r="F964" s="52">
        <f>IFERROR(_xll.qlIndexFixing(IndexON,D964,TRUE,_xll.ohTrigger(RecalcTrigger,TriggerON)),NA())</f>
        <v>2.7913326588056009E-2</v>
      </c>
      <c r="H964" s="49">
        <f>_xll.qlCalendarAdvance(IborCalendar,$H963,B964,"f",FALSE)</f>
        <v>46119</v>
      </c>
      <c r="I964" s="49">
        <f>_xll.qlInterestRateIndexValueDate(Index1M,$H964)</f>
        <v>46121</v>
      </c>
      <c r="J964" s="52">
        <f>IFERROR(_xll.qlIndexFixing(Index1M,$H964,TRUE,_xll.ohTrigger(RecalcTrigger,Trigger1M)),NA())</f>
        <v>2.9582432963491112E-2</v>
      </c>
      <c r="K964" s="52">
        <f>IFERROR(_xll.qlIndexFixing(ONIndex1M,I964,TRUE,_xll.ohTrigger(RecalcTrigger,Trigger1M)),NA())</f>
        <v>2.9532301822010609E-2</v>
      </c>
      <c r="L964" s="52">
        <f>IFERROR(_xll.qlIndexFixing(Index3M,H964,TRUE,_xll.ohTrigger(RecalcTrigger,Trigger3M)),NA())</f>
        <v>3.0463563806599515E-2</v>
      </c>
      <c r="M964" s="52">
        <f>IFERROR(_xll.qlIndexFixing(ONIndex3M,I964,TRUE,_xll.ohTrigger(RecalcTrigger,Trigger3M)),NA())</f>
        <v>3.0319655931601019E-2</v>
      </c>
      <c r="N964" s="52">
        <f>IFERROR(_xll.qlIndexFixing(Index6M,$H964,TRUE,_xll.ohTrigger(RecalcTrigger,Trigger6M)),NA())</f>
        <v>3.1827318028338651E-2</v>
      </c>
      <c r="O964" s="52">
        <f>IFERROR(_xll.qlIndexFixing(ONIndex6M,I964,TRUE,_xll.ohTrigger(RecalcTrigger,Trigger6M)),NA())</f>
        <v>3.1521915409333801E-2</v>
      </c>
      <c r="P964" s="52">
        <f>IFERROR(_xll.qlIndexFixing(Index1Y,$H964,TRUE,_xll.ohTrigger(RecalcTrigger,Trigger1Y)),NA())</f>
        <v>3.3338510519536832E-2</v>
      </c>
      <c r="Q964" s="52">
        <f>IFERROR(_xll.qlIndexFixing(ONIndex1Y,I964,TRUE,_xll.ohTrigger(RecalcTrigger,Trigger1Y)),NA())</f>
        <v>3.2610473237371096E-2</v>
      </c>
    </row>
    <row r="965" spans="2:17" x14ac:dyDescent="0.2">
      <c r="B965" s="46" t="s">
        <v>51</v>
      </c>
      <c r="D965" s="49">
        <f>_xll.qlCalendarAdvance(LocalCalendar,$D964,B965,"f",FALSE)</f>
        <v>46122</v>
      </c>
      <c r="E965" s="49">
        <f>_xll.qlInterestRateIndexValueDate(IndexON,D965)</f>
        <v>46122</v>
      </c>
      <c r="F965" s="52">
        <f>IFERROR(_xll.qlIndexFixing(IndexON,D965,TRUE,_xll.ohTrigger(RecalcTrigger,TriggerON)),NA())</f>
        <v>2.7926135575739863E-2</v>
      </c>
      <c r="H965" s="49">
        <f>_xll.qlCalendarAdvance(IborCalendar,$H964,B965,"f",FALSE)</f>
        <v>46126</v>
      </c>
      <c r="I965" s="49">
        <f>_xll.qlInterestRateIndexValueDate(Index1M,$H965)</f>
        <v>46128</v>
      </c>
      <c r="J965" s="52">
        <f>IFERROR(_xll.qlIndexFixing(Index1M,$H965,TRUE,_xll.ohTrigger(RecalcTrigger,Trigger1M)),NA())</f>
        <v>2.9587961768612336E-2</v>
      </c>
      <c r="K965" s="52">
        <f>IFERROR(_xll.qlIndexFixing(ONIndex1M,I965,TRUE,_xll.ohTrigger(RecalcTrigger,Trigger1M)),NA())</f>
        <v>2.9538068575565291E-2</v>
      </c>
      <c r="L965" s="52">
        <f>IFERROR(_xll.qlIndexFixing(Index3M,H965,TRUE,_xll.ohTrigger(RecalcTrigger,Trigger3M)),NA())</f>
        <v>3.0467823477916729E-2</v>
      </c>
      <c r="M965" s="52">
        <f>IFERROR(_xll.qlIndexFixing(ONIndex3M,I965,TRUE,_xll.ohTrigger(RecalcTrigger,Trigger3M)),NA())</f>
        <v>3.0324386080913257E-2</v>
      </c>
      <c r="N965" s="52">
        <f>IFERROR(_xll.qlIndexFixing(Index6M,$H965,TRUE,_xll.ohTrigger(RecalcTrigger,Trigger6M)),NA())</f>
        <v>3.1830985007567328E-2</v>
      </c>
      <c r="O965" s="52">
        <f>IFERROR(_xll.qlIndexFixing(ONIndex6M,I965,TRUE,_xll.ohTrigger(RecalcTrigger,Trigger6M)),NA())</f>
        <v>3.1526595063358087E-2</v>
      </c>
      <c r="P965" s="52">
        <f>IFERROR(_xll.qlIndexFixing(Index1Y,$H965,TRUE,_xll.ohTrigger(RecalcTrigger,Trigger1Y)),NA())</f>
        <v>3.334524979692087E-2</v>
      </c>
      <c r="Q965" s="52">
        <f>IFERROR(_xll.qlIndexFixing(ONIndex1Y,I965,TRUE,_xll.ohTrigger(RecalcTrigger,Trigger1Y)),NA())</f>
        <v>3.2617023844387916E-2</v>
      </c>
    </row>
    <row r="966" spans="2:17" x14ac:dyDescent="0.2">
      <c r="B966" s="46" t="s">
        <v>51</v>
      </c>
      <c r="D966" s="49">
        <f>_xll.qlCalendarAdvance(LocalCalendar,$D965,B966,"f",FALSE)</f>
        <v>46129</v>
      </c>
      <c r="E966" s="49">
        <f>_xll.qlInterestRateIndexValueDate(IndexON,D966)</f>
        <v>46129</v>
      </c>
      <c r="F966" s="52">
        <f>IFERROR(_xll.qlIndexFixing(IndexON,D966,TRUE,_xll.ohTrigger(RecalcTrigger,TriggerON)),NA())</f>
        <v>2.7938765544996969E-2</v>
      </c>
      <c r="H966" s="49">
        <f>_xll.qlCalendarAdvance(IborCalendar,$H965,B966,"f",FALSE)</f>
        <v>46133</v>
      </c>
      <c r="I966" s="49">
        <f>_xll.qlInterestRateIndexValueDate(Index1M,$H966)</f>
        <v>46135</v>
      </c>
      <c r="J966" s="52">
        <f>IFERROR(_xll.qlIndexFixing(Index1M,$H966,TRUE,_xll.ohTrigger(RecalcTrigger,Trigger1M)),NA())</f>
        <v>2.959496791757181E-2</v>
      </c>
      <c r="K966" s="52">
        <f>IFERROR(_xll.qlIndexFixing(ONIndex1M,I966,TRUE,_xll.ohTrigger(RecalcTrigger,Trigger1M)),NA())</f>
        <v>2.9543721523834776E-2</v>
      </c>
      <c r="L966" s="52">
        <f>IFERROR(_xll.qlIndexFixing(Index3M,H966,TRUE,_xll.ohTrigger(RecalcTrigger,Trigger3M)),NA())</f>
        <v>3.0472004364204452E-2</v>
      </c>
      <c r="M966" s="52">
        <f>IFERROR(_xll.qlIndexFixing(ONIndex3M,I966,TRUE,_xll.ohTrigger(RecalcTrigger,Trigger3M)),NA())</f>
        <v>3.0329038036374101E-2</v>
      </c>
      <c r="N966" s="52">
        <f>IFERROR(_xll.qlIndexFixing(Index6M,$H966,TRUE,_xll.ohTrigger(RecalcTrigger,Trigger6M)),NA())</f>
        <v>3.1834568302949715E-2</v>
      </c>
      <c r="O966" s="52">
        <f>IFERROR(_xll.qlIndexFixing(ONIndex6M,I966,TRUE,_xll.ohTrigger(RecalcTrigger,Trigger6M)),NA())</f>
        <v>3.1531192352547421E-2</v>
      </c>
      <c r="P966" s="52">
        <f>IFERROR(_xll.qlIndexFixing(Index1Y,$H966,TRUE,_xll.ohTrigger(RecalcTrigger,Trigger1Y)),NA())</f>
        <v>3.3351952858648025E-2</v>
      </c>
      <c r="Q966" s="52">
        <f>IFERROR(_xll.qlIndexFixing(ONIndex1Y,I966,TRUE,_xll.ohTrigger(RecalcTrigger,Trigger1Y)),NA())</f>
        <v>3.2623620018954469E-2</v>
      </c>
    </row>
    <row r="967" spans="2:17" x14ac:dyDescent="0.2">
      <c r="B967" s="46" t="s">
        <v>51</v>
      </c>
      <c r="D967" s="49">
        <f>_xll.qlCalendarAdvance(LocalCalendar,$D966,B967,"f",FALSE)</f>
        <v>46136</v>
      </c>
      <c r="E967" s="49">
        <f>_xll.qlInterestRateIndexValueDate(IndexON,D967)</f>
        <v>46136</v>
      </c>
      <c r="F967" s="52">
        <f>IFERROR(_xll.qlIndexFixing(IndexON,D967,TRUE,_xll.ohTrigger(RecalcTrigger,TriggerON)),NA())</f>
        <v>2.7951216495747389E-2</v>
      </c>
      <c r="H967" s="49">
        <f>_xll.qlCalendarAdvance(IborCalendar,$H966,B967,"f",FALSE)</f>
        <v>46140</v>
      </c>
      <c r="I967" s="49">
        <f>_xll.qlInterestRateIndexValueDate(Index1M,$H967)</f>
        <v>46142</v>
      </c>
      <c r="J967" s="52">
        <f>IFERROR(_xll.qlIndexFixing(Index1M,$H967,TRUE,_xll.ohTrigger(RecalcTrigger,Trigger1M)),NA())</f>
        <v>2.9593922042478859E-2</v>
      </c>
      <c r="K967" s="52">
        <f>IFERROR(_xll.qlIndexFixing(ONIndex1M,I967,TRUE,_xll.ohTrigger(RecalcTrigger,Trigger1M)),NA())</f>
        <v>2.9549260666899002E-2</v>
      </c>
      <c r="L967" s="52">
        <f>IFERROR(_xll.qlIndexFixing(Index3M,H967,TRUE,_xll.ohTrigger(RecalcTrigger,Trigger3M)),NA())</f>
        <v>3.0477670947170635E-2</v>
      </c>
      <c r="M967" s="52">
        <f>IFERROR(_xll.qlIndexFixing(ONIndex3M,I967,TRUE,_xll.ohTrigger(RecalcTrigger,Trigger3M)),NA())</f>
        <v>3.0333611797903615E-2</v>
      </c>
      <c r="N967" s="52">
        <f>IFERROR(_xll.qlIndexFixing(Index6M,$H967,TRUE,_xll.ohTrigger(RecalcTrigger,Trigger6M)),NA())</f>
        <v>3.1838067914036754E-2</v>
      </c>
      <c r="O967" s="52">
        <f>IFERROR(_xll.qlIndexFixing(ONIndex6M,I967,TRUE,_xll.ohTrigger(RecalcTrigger,Trigger6M)),NA())</f>
        <v>3.1535707276741931E-2</v>
      </c>
      <c r="P967" s="52">
        <f>IFERROR(_xll.qlIndexFixing(Index1Y,$H967,TRUE,_xll.ohTrigger(RecalcTrigger,Trigger1Y)),NA())</f>
        <v>3.3358617027153606E-2</v>
      </c>
      <c r="Q967" s="52">
        <f>IFERROR(_xll.qlIndexFixing(ONIndex1Y,I967,TRUE,_xll.ohTrigger(RecalcTrigger,Trigger1Y)),NA())</f>
        <v>3.2630261761070756E-2</v>
      </c>
    </row>
    <row r="968" spans="2:17" x14ac:dyDescent="0.2">
      <c r="B968" s="46" t="s">
        <v>51</v>
      </c>
      <c r="D968" s="49">
        <f>_xll.qlCalendarAdvance(LocalCalendar,$D967,B968,"f",FALSE)</f>
        <v>46143</v>
      </c>
      <c r="E968" s="49">
        <f>_xll.qlInterestRateIndexValueDate(IndexON,D968)</f>
        <v>46143</v>
      </c>
      <c r="F968" s="52">
        <f>IFERROR(_xll.qlIndexFixing(IndexON,D968,TRUE,_xll.ohTrigger(RecalcTrigger,TriggerON)),NA())</f>
        <v>2.7963488427937833E-2</v>
      </c>
      <c r="H968" s="49">
        <f>_xll.qlCalendarAdvance(IborCalendar,$H967,B968,"f",FALSE)</f>
        <v>46147</v>
      </c>
      <c r="I968" s="49">
        <f>_xll.qlInterestRateIndexValueDate(Index1M,$H968)</f>
        <v>46149</v>
      </c>
      <c r="J968" s="52">
        <f>IFERROR(_xll.qlIndexFixing(Index1M,$H968,TRUE,_xll.ohTrigger(RecalcTrigger,Trigger1M)),NA())</f>
        <v>2.9603863627666871E-2</v>
      </c>
      <c r="K968" s="52">
        <f>IFERROR(_xll.qlIndexFixing(ONIndex1M,I968,TRUE,_xll.ohTrigger(RecalcTrigger,Trigger1M)),NA())</f>
        <v>2.9554686004678032E-2</v>
      </c>
      <c r="L968" s="52">
        <f>IFERROR(_xll.qlIndexFixing(Index3M,H968,TRUE,_xll.ohTrigger(RecalcTrigger,Trigger3M)),NA())</f>
        <v>3.0481688973958448E-2</v>
      </c>
      <c r="M968" s="52">
        <f>IFERROR(_xll.qlIndexFixing(ONIndex3M,I968,TRUE,_xll.ohTrigger(RecalcTrigger,Trigger3M)),NA())</f>
        <v>3.0338107365581735E-2</v>
      </c>
      <c r="N968" s="52">
        <f>IFERROR(_xll.qlIndexFixing(Index6M,$H968,TRUE,_xll.ohTrigger(RecalcTrigger,Trigger6M)),NA())</f>
        <v>3.1846328585210609E-2</v>
      </c>
      <c r="O968" s="52">
        <f>IFERROR(_xll.qlIndexFixing(ONIndex6M,I968,TRUE,_xll.ohTrigger(RecalcTrigger,Trigger6M)),NA())</f>
        <v>3.1540139836021552E-2</v>
      </c>
      <c r="P968" s="52">
        <f>IFERROR(_xll.qlIndexFixing(Index1Y,$H968,TRUE,_xll.ohTrigger(RecalcTrigger,Trigger1Y)),NA())</f>
        <v>3.3365239624806781E-2</v>
      </c>
      <c r="Q968" s="52">
        <f>IFERROR(_xll.qlIndexFixing(ONIndex1Y,I968,TRUE,_xll.ohTrigger(RecalcTrigger,Trigger1Y)),NA())</f>
        <v>3.263694907065684E-2</v>
      </c>
    </row>
    <row r="969" spans="2:17" x14ac:dyDescent="0.2">
      <c r="B969" s="46" t="s">
        <v>51</v>
      </c>
      <c r="D969" s="49">
        <f>_xll.qlCalendarAdvance(LocalCalendar,$D968,B969,"f",FALSE)</f>
        <v>46150</v>
      </c>
      <c r="E969" s="49">
        <f>_xll.qlInterestRateIndexValueDate(IndexON,D969)</f>
        <v>46150</v>
      </c>
      <c r="F969" s="52">
        <f>IFERROR(_xll.qlIndexFixing(IndexON,D969,TRUE,_xll.ohTrigger(RecalcTrigger,TriggerON)),NA())</f>
        <v>2.797558134151501E-2</v>
      </c>
      <c r="H969" s="49">
        <f>_xll.qlCalendarAdvance(IborCalendar,$H968,B969,"f",FALSE)</f>
        <v>46154</v>
      </c>
      <c r="I969" s="49">
        <f>_xll.qlInterestRateIndexValueDate(Index1M,$H969)</f>
        <v>46156</v>
      </c>
      <c r="J969" s="52">
        <f>IFERROR(_xll.qlIndexFixing(Index1M,$H969,TRUE,_xll.ohTrigger(RecalcTrigger,Trigger1M)),NA())</f>
        <v>2.9608936061379931E-2</v>
      </c>
      <c r="K969" s="52">
        <f>IFERROR(_xll.qlIndexFixing(ONIndex1M,I969,TRUE,_xll.ohTrigger(RecalcTrigger,Trigger1M)),NA())</f>
        <v>2.9559997537251803E-2</v>
      </c>
      <c r="L969" s="52">
        <f>IFERROR(_xll.qlIndexFixing(Index3M,H969,TRUE,_xll.ohTrigger(RecalcTrigger,Trigger3M)),NA())</f>
        <v>3.0485628208369288E-2</v>
      </c>
      <c r="M969" s="52">
        <f>IFERROR(_xll.qlIndexFixing(ONIndex3M,I969,TRUE,_xll.ohTrigger(RecalcTrigger,Trigger3M)),NA())</f>
        <v>3.0342524739408461E-2</v>
      </c>
      <c r="N969" s="52">
        <f>IFERROR(_xll.qlIndexFixing(Index6M,$H969,TRUE,_xll.ohTrigger(RecalcTrigger,Trigger6M)),NA())</f>
        <v>3.1849643766250407E-2</v>
      </c>
      <c r="O969" s="52">
        <f>IFERROR(_xll.qlIndexFixing(ONIndex6M,I969,TRUE,_xll.ohTrigger(RecalcTrigger,Trigger6M)),NA())</f>
        <v>3.1544490030226413E-2</v>
      </c>
      <c r="P969" s="52">
        <f>IFERROR(_xll.qlIndexFixing(Index1Y,$H969,TRUE,_xll.ohTrigger(RecalcTrigger,Trigger1Y)),NA())</f>
        <v>3.3371817973912116E-2</v>
      </c>
      <c r="Q969" s="52">
        <f>IFERROR(_xll.qlIndexFixing(ONIndex1Y,I969,TRUE,_xll.ohTrigger(RecalcTrigger,Trigger1Y)),NA())</f>
        <v>3.2643681947792658E-2</v>
      </c>
    </row>
    <row r="970" spans="2:17" x14ac:dyDescent="0.2">
      <c r="B970" s="46" t="s">
        <v>51</v>
      </c>
      <c r="D970" s="49">
        <f>_xll.qlCalendarAdvance(LocalCalendar,$D969,B970,"f",FALSE)</f>
        <v>46157</v>
      </c>
      <c r="E970" s="49">
        <f>_xll.qlInterestRateIndexValueDate(IndexON,D970)</f>
        <v>46157</v>
      </c>
      <c r="F970" s="52">
        <f>IFERROR(_xll.qlIndexFixing(IndexON,D970,TRUE,_xll.ohTrigger(RecalcTrigger,TriggerON)),NA())</f>
        <v>2.7987495236452276E-2</v>
      </c>
      <c r="H970" s="49">
        <f>_xll.qlCalendarAdvance(IborCalendar,$H969,B970,"f",FALSE)</f>
        <v>46161</v>
      </c>
      <c r="I970" s="49">
        <f>_xll.qlInterestRateIndexValueDate(Index1M,$H970)</f>
        <v>46163</v>
      </c>
      <c r="J970" s="52">
        <f>IFERROR(_xll.qlIndexFixing(Index1M,$H970,TRUE,_xll.ohTrigger(RecalcTrigger,Trigger1M)),NA())</f>
        <v>2.961389440184814E-2</v>
      </c>
      <c r="K970" s="52">
        <f>IFERROR(_xll.qlIndexFixing(ONIndex1M,I970,TRUE,_xll.ohTrigger(RecalcTrigger,Trigger1M)),NA())</f>
        <v>2.9565195264620314E-2</v>
      </c>
      <c r="L970" s="52">
        <f>IFERROR(_xll.qlIndexFixing(Index3M,H970,TRUE,_xll.ohTrigger(RecalcTrigger,Trigger3M)),NA())</f>
        <v>3.0489488650166822E-2</v>
      </c>
      <c r="M970" s="52">
        <f>IFERROR(_xll.qlIndexFixing(ONIndex3M,I970,TRUE,_xll.ohTrigger(RecalcTrigger,Trigger3M)),NA())</f>
        <v>3.0346863919463729E-2</v>
      </c>
      <c r="N970" s="52">
        <f>IFERROR(_xll.qlIndexFixing(Index6M,$H970,TRUE,_xll.ohTrigger(RecalcTrigger,Trigger6M)),NA())</f>
        <v>3.1852875239676455E-2</v>
      </c>
      <c r="O970" s="52">
        <f>IFERROR(_xll.qlIndexFixing(ONIndex6M,I970,TRUE,_xll.ohTrigger(RecalcTrigger,Trigger6M)),NA())</f>
        <v>3.1548757859516385E-2</v>
      </c>
      <c r="P970" s="52">
        <f>IFERROR(_xll.qlIndexFixing(Index1Y,$H970,TRUE,_xll.ohTrigger(RecalcTrigger,Trigger1Y)),NA())</f>
        <v>3.3378349396710451E-2</v>
      </c>
      <c r="Q970" s="52">
        <f>IFERROR(_xll.qlIndexFixing(ONIndex1Y,I970,TRUE,_xll.ohTrigger(RecalcTrigger,Trigger1Y)),NA())</f>
        <v>3.2650460392558145E-2</v>
      </c>
    </row>
    <row r="971" spans="2:17" x14ac:dyDescent="0.2">
      <c r="B971" s="46" t="s">
        <v>51</v>
      </c>
      <c r="D971" s="49">
        <f>_xll.qlCalendarAdvance(LocalCalendar,$D970,B971,"f",FALSE)</f>
        <v>46164</v>
      </c>
      <c r="E971" s="49">
        <f>_xll.qlInterestRateIndexValueDate(IndexON,D971)</f>
        <v>46164</v>
      </c>
      <c r="F971" s="52">
        <f>IFERROR(_xll.qlIndexFixing(IndexON,D971,TRUE,_xll.ohTrigger(RecalcTrigger,TriggerON)),NA())</f>
        <v>2.8001149239427203E-2</v>
      </c>
      <c r="H971" s="49">
        <f>_xll.qlCalendarAdvance(IborCalendar,$H970,B971,"f",FALSE)</f>
        <v>46168</v>
      </c>
      <c r="I971" s="49">
        <f>_xll.qlInterestRateIndexValueDate(Index1M,$H971)</f>
        <v>46170</v>
      </c>
      <c r="J971" s="52">
        <f>IFERROR(_xll.qlIndexFixing(Index1M,$H971,TRUE,_xll.ohTrigger(RecalcTrigger,Trigger1M)),NA())</f>
        <v>2.9618738648919118E-2</v>
      </c>
      <c r="K971" s="52">
        <f>IFERROR(_xll.qlIndexFixing(ONIndex1M,I971,TRUE,_xll.ohTrigger(RecalcTrigger,Trigger1M)),NA())</f>
        <v>2.957027918670363E-2</v>
      </c>
      <c r="L971" s="52">
        <f>IFERROR(_xll.qlIndexFixing(Index3M,H971,TRUE,_xll.ohTrigger(RecalcTrigger,Trigger3M)),NA())</f>
        <v>3.0493270299119069E-2</v>
      </c>
      <c r="M971" s="52">
        <f>IFERROR(_xll.qlIndexFixing(ONIndex3M,I971,TRUE,_xll.ohTrigger(RecalcTrigger,Trigger3M)),NA())</f>
        <v>3.0351124905507731E-2</v>
      </c>
      <c r="N971" s="52">
        <f>IFERROR(_xll.qlIndexFixing(Index6M,$H971,TRUE,_xll.ohTrigger(RecalcTrigger,Trigger6M)),NA())</f>
        <v>3.1856023005076194E-2</v>
      </c>
      <c r="O971" s="52">
        <f>IFERROR(_xll.qlIndexFixing(ONIndex6M,I971,TRUE,_xll.ohTrigger(RecalcTrigger,Trigger6M)),NA())</f>
        <v>3.1552943323811533E-2</v>
      </c>
      <c r="P971" s="52">
        <f>IFERROR(_xll.qlIndexFixing(Index1Y,$H971,TRUE,_xll.ohTrigger(RecalcTrigger,Trigger1Y)),NA())</f>
        <v>3.3384831215380856E-2</v>
      </c>
      <c r="Q971" s="52">
        <f>IFERROR(_xll.qlIndexFixing(ONIndex1Y,I971,TRUE,_xll.ohTrigger(RecalcTrigger,Trigger1Y)),NA())</f>
        <v>3.265728440479343E-2</v>
      </c>
    </row>
    <row r="972" spans="2:17" x14ac:dyDescent="0.2">
      <c r="B972" s="46" t="s">
        <v>51</v>
      </c>
      <c r="D972" s="49">
        <f>_xll.qlCalendarAdvance(LocalCalendar,$D971,B972,"f",FALSE)</f>
        <v>46171</v>
      </c>
      <c r="E972" s="49">
        <f>_xll.qlInterestRateIndexValueDate(IndexON,D972)</f>
        <v>46171</v>
      </c>
      <c r="F972" s="52">
        <f>IFERROR(_xll.qlIndexFixing(IndexON,D972,TRUE,_xll.ohTrigger(RecalcTrigger,TriggerON)),NA())</f>
        <v>2.8010785970087326E-2</v>
      </c>
      <c r="H972" s="49">
        <f>_xll.qlCalendarAdvance(IborCalendar,$H971,B972,"f",FALSE)</f>
        <v>46175</v>
      </c>
      <c r="I972" s="49">
        <f>_xll.qlInterestRateIndexValueDate(Index1M,$H972)</f>
        <v>46177</v>
      </c>
      <c r="J972" s="52">
        <f>IFERROR(_xll.qlIndexFixing(Index1M,$H972,TRUE,_xll.ohTrigger(RecalcTrigger,Trigger1M)),NA())</f>
        <v>2.9623468802447983E-2</v>
      </c>
      <c r="K972" s="52">
        <f>IFERROR(_xll.qlIndexFixing(ONIndex1M,I972,TRUE,_xll.ohTrigger(RecalcTrigger,Trigger1M)),NA())</f>
        <v>2.9575249303501749E-2</v>
      </c>
      <c r="L972" s="52">
        <f>IFERROR(_xll.qlIndexFixing(Index3M,H972,TRUE,_xll.ohTrigger(RecalcTrigger,Trigger3M)),NA())</f>
        <v>3.0496973155000114E-2</v>
      </c>
      <c r="M972" s="52">
        <f>IFERROR(_xll.qlIndexFixing(ONIndex3M,I972,TRUE,_xll.ohTrigger(RecalcTrigger,Trigger3M)),NA())</f>
        <v>3.0355307697780276E-2</v>
      </c>
      <c r="N972" s="52">
        <f>IFERROR(_xll.qlIndexFixing(Index6M,$H972,TRUE,_xll.ohTrigger(RecalcTrigger,Trigger6M)),NA())</f>
        <v>3.1854310690016062E-2</v>
      </c>
      <c r="O972" s="52">
        <f>IFERROR(_xll.qlIndexFixing(ONIndex6M,I972,TRUE,_xll.ohTrigger(RecalcTrigger,Trigger6M)),NA())</f>
        <v>3.1557046423111856E-2</v>
      </c>
      <c r="P972" s="52">
        <f>IFERROR(_xll.qlIndexFixing(Index1Y,$H972,TRUE,_xll.ohTrigger(RecalcTrigger,Trigger1Y)),NA())</f>
        <v>3.3391260752040866E-2</v>
      </c>
      <c r="Q972" s="52">
        <f>IFERROR(_xll.qlIndexFixing(ONIndex1Y,I972,TRUE,_xll.ohTrigger(RecalcTrigger,Trigger1Y)),NA())</f>
        <v>3.2664153984658384E-2</v>
      </c>
    </row>
    <row r="973" spans="2:17" x14ac:dyDescent="0.2">
      <c r="B973" s="46" t="s">
        <v>51</v>
      </c>
      <c r="D973" s="49">
        <f>_xll.qlCalendarAdvance(LocalCalendar,$D972,B973,"f",FALSE)</f>
        <v>46178</v>
      </c>
      <c r="E973" s="49">
        <f>_xll.qlInterestRateIndexValueDate(IndexON,D973)</f>
        <v>46178</v>
      </c>
      <c r="F973" s="52">
        <f>IFERROR(_xll.qlIndexFixing(IndexON,D973,TRUE,_xll.ohTrigger(RecalcTrigger,TriggerON)),NA())</f>
        <v>2.8022162808705176E-2</v>
      </c>
      <c r="H973" s="49">
        <f>_xll.qlCalendarAdvance(IborCalendar,$H972,B973,"f",FALSE)</f>
        <v>46182</v>
      </c>
      <c r="I973" s="49">
        <f>_xll.qlInterestRateIndexValueDate(Index1M,$H973)</f>
        <v>46184</v>
      </c>
      <c r="J973" s="52">
        <f>IFERROR(_xll.qlIndexFixing(Index1M,$H973,TRUE,_xll.ohTrigger(RecalcTrigger,Trigger1M)),NA())</f>
        <v>2.962808486228985E-2</v>
      </c>
      <c r="K973" s="52">
        <f>IFERROR(_xll.qlIndexFixing(ONIndex1M,I973,TRUE,_xll.ohTrigger(RecalcTrigger,Trigger1M)),NA())</f>
        <v>2.958010561509461E-2</v>
      </c>
      <c r="L973" s="52">
        <f>IFERROR(_xll.qlIndexFixing(Index3M,H973,TRUE,_xll.ohTrigger(RecalcTrigger,Trigger3M)),NA())</f>
        <v>3.0500597217586661E-2</v>
      </c>
      <c r="M973" s="52">
        <f>IFERROR(_xll.qlIndexFixing(ONIndex3M,I973,TRUE,_xll.ohTrigger(RecalcTrigger,Trigger3M)),NA())</f>
        <v>3.0359412296041555E-2</v>
      </c>
      <c r="N973" s="52">
        <f>IFERROR(_xll.qlIndexFixing(Index6M,$H973,TRUE,_xll.ohTrigger(RecalcTrigger,Trigger6M)),NA())</f>
        <v>3.1857308186465143E-2</v>
      </c>
      <c r="O973" s="52">
        <f>IFERROR(_xll.qlIndexFixing(ONIndex6M,I973,TRUE,_xll.ohTrigger(RecalcTrigger,Trigger6M)),NA())</f>
        <v>3.1561067157497291E-2</v>
      </c>
      <c r="P973" s="52">
        <f>IFERROR(_xll.qlIndexFixing(Index1Y,$H973,TRUE,_xll.ohTrigger(RecalcTrigger,Trigger1Y)),NA())</f>
        <v>3.3397635328748232E-2</v>
      </c>
      <c r="Q973" s="52">
        <f>IFERROR(_xll.qlIndexFixing(ONIndex1Y,I973,TRUE,_xll.ohTrigger(RecalcTrigger,Trigger1Y)),NA())</f>
        <v>3.2671069131993136E-2</v>
      </c>
    </row>
    <row r="974" spans="2:17" x14ac:dyDescent="0.2">
      <c r="B974" s="46" t="s">
        <v>51</v>
      </c>
      <c r="D974" s="49">
        <f>_xll.qlCalendarAdvance(LocalCalendar,$D973,B974,"f",FALSE)</f>
        <v>46185</v>
      </c>
      <c r="E974" s="49">
        <f>_xll.qlInterestRateIndexValueDate(IndexON,D974)</f>
        <v>46185</v>
      </c>
      <c r="F974" s="52">
        <f>IFERROR(_xll.qlIndexFixing(IndexON,D974,TRUE,_xll.ohTrigger(RecalcTrigger,TriggerON)),NA())</f>
        <v>2.8033360628443305E-2</v>
      </c>
      <c r="H974" s="49">
        <f>_xll.qlCalendarAdvance(IborCalendar,$H973,B974,"f",FALSE)</f>
        <v>46189</v>
      </c>
      <c r="I974" s="49">
        <f>_xll.qlInterestRateIndexValueDate(Index1M,$H974)</f>
        <v>46191</v>
      </c>
      <c r="J974" s="52">
        <f>IFERROR(_xll.qlIndexFixing(Index1M,$H974,TRUE,_xll.ohTrigger(RecalcTrigger,Trigger1M)),NA())</f>
        <v>2.963258682830483E-2</v>
      </c>
      <c r="K974" s="52">
        <f>IFERROR(_xll.qlIndexFixing(ONIndex1M,I974,TRUE,_xll.ohTrigger(RecalcTrigger,Trigger1M)),NA())</f>
        <v>2.958484812148221E-2</v>
      </c>
      <c r="L974" s="52">
        <f>IFERROR(_xll.qlIndexFixing(Index3M,H974,TRUE,_xll.ohTrigger(RecalcTrigger,Trigger3M)),NA())</f>
        <v>3.0504142486664103E-2</v>
      </c>
      <c r="M974" s="52">
        <f>IFERROR(_xll.qlIndexFixing(ONIndex3M,I974,TRUE,_xll.ohTrigger(RecalcTrigger,Trigger3M)),NA())</f>
        <v>3.0363438700611312E-2</v>
      </c>
      <c r="N974" s="52">
        <f>IFERROR(_xll.qlIndexFixing(Index6M,$H974,TRUE,_xll.ohTrigger(RecalcTrigger,Trigger6M)),NA())</f>
        <v>3.1860221995762161E-2</v>
      </c>
      <c r="O974" s="52">
        <f>IFERROR(_xll.qlIndexFixing(ONIndex6M,I974,TRUE,_xll.ohTrigger(RecalcTrigger,Trigger6M)),NA())</f>
        <v>3.1565005526887902E-2</v>
      </c>
      <c r="P974" s="52">
        <f>IFERROR(_xll.qlIndexFixing(Index1Y,$H974,TRUE,_xll.ohTrigger(RecalcTrigger,Trigger1Y)),NA())</f>
        <v>3.3403952267502889E-2</v>
      </c>
      <c r="Q974" s="52">
        <f>IFERROR(_xll.qlIndexFixing(ONIndex1Y,I974,TRUE,_xll.ohTrigger(RecalcTrigger,Trigger1Y)),NA())</f>
        <v>3.2678029846877621E-2</v>
      </c>
    </row>
    <row r="975" spans="2:17" x14ac:dyDescent="0.2">
      <c r="B975" s="46" t="s">
        <v>51</v>
      </c>
      <c r="D975" s="49">
        <f>_xll.qlCalendarAdvance(LocalCalendar,$D974,B975,"f",FALSE)</f>
        <v>46192</v>
      </c>
      <c r="E975" s="49">
        <f>_xll.qlInterestRateIndexValueDate(IndexON,D975)</f>
        <v>46192</v>
      </c>
      <c r="F975" s="52">
        <f>IFERROR(_xll.qlIndexFixing(IndexON,D975,TRUE,_xll.ohTrigger(RecalcTrigger,TriggerON)),NA())</f>
        <v>2.8044379429275068E-2</v>
      </c>
      <c r="H975" s="49">
        <f>_xll.qlCalendarAdvance(IborCalendar,$H974,B975,"f",FALSE)</f>
        <v>46196</v>
      </c>
      <c r="I975" s="49">
        <f>_xll.qlInterestRateIndexValueDate(Index1M,$H975)</f>
        <v>46198</v>
      </c>
      <c r="J975" s="52">
        <f>IFERROR(_xll.qlIndexFixing(Index1M,$H975,TRUE,_xll.ohTrigger(RecalcTrigger,Trigger1M)),NA())</f>
        <v>2.9636974700358032E-2</v>
      </c>
      <c r="K975" s="52">
        <f>IFERROR(_xll.qlIndexFixing(ONIndex1M,I975,TRUE,_xll.ohTrigger(RecalcTrigger,Trigger1M)),NA())</f>
        <v>2.9589476822584615E-2</v>
      </c>
      <c r="L975" s="52">
        <f>IFERROR(_xll.qlIndexFixing(Index3M,H975,TRUE,_xll.ohTrigger(RecalcTrigger,Trigger3M)),NA())</f>
        <v>3.0507608962016954E-2</v>
      </c>
      <c r="M975" s="52">
        <f>IFERROR(_xll.qlIndexFixing(ONIndex3M,I975,TRUE,_xll.ohTrigger(RecalcTrigger,Trigger3M)),NA())</f>
        <v>3.0367386911249739E-2</v>
      </c>
      <c r="N975" s="52">
        <f>IFERROR(_xll.qlIndexFixing(Index6M,$H975,TRUE,_xll.ohTrigger(RecalcTrigger,Trigger6M)),NA())</f>
        <v>3.1869351018120246E-2</v>
      </c>
      <c r="O975" s="52">
        <f>IFERROR(_xll.qlIndexFixing(ONIndex6M,I975,TRUE,_xll.ohTrigger(RecalcTrigger,Trigger6M)),NA())</f>
        <v>3.1568861531203751E-2</v>
      </c>
      <c r="P975" s="52">
        <f>IFERROR(_xll.qlIndexFixing(Index1Y,$H975,TRUE,_xll.ohTrigger(RecalcTrigger,Trigger1Y)),NA())</f>
        <v>3.3410208890247164E-2</v>
      </c>
      <c r="Q975" s="52">
        <f>IFERROR(_xll.qlIndexFixing(ONIndex1Y,I975,TRUE,_xll.ohTrigger(RecalcTrigger,Trigger1Y)),NA())</f>
        <v>3.2685036129471712E-2</v>
      </c>
    </row>
    <row r="976" spans="2:17" x14ac:dyDescent="0.2">
      <c r="B976" s="46" t="s">
        <v>51</v>
      </c>
      <c r="D976" s="49">
        <f>_xll.qlCalendarAdvance(LocalCalendar,$D975,B976,"f",FALSE)</f>
        <v>46199</v>
      </c>
      <c r="E976" s="49">
        <f>_xll.qlInterestRateIndexValueDate(IndexON,D976)</f>
        <v>46199</v>
      </c>
      <c r="F976" s="52">
        <f>IFERROR(_xll.qlIndexFixing(IndexON,D976,TRUE,_xll.ohTrigger(RecalcTrigger,TriggerON)),NA())</f>
        <v>2.805521921112053E-2</v>
      </c>
      <c r="H976" s="49">
        <f>_xll.qlCalendarAdvance(IborCalendar,$H975,B976,"f",FALSE)</f>
        <v>46203</v>
      </c>
      <c r="I976" s="49">
        <f>_xll.qlInterestRateIndexValueDate(Index1M,$H976)</f>
        <v>46205</v>
      </c>
      <c r="J976" s="52">
        <f>IFERROR(_xll.qlIndexFixing(Index1M,$H976,TRUE,_xll.ohTrigger(RecalcTrigger,Trigger1M)),NA())</f>
        <v>2.9641248478314564E-2</v>
      </c>
      <c r="K976" s="52">
        <f>IFERROR(_xll.qlIndexFixing(ONIndex1M,I976,TRUE,_xll.ohTrigger(RecalcTrigger,Trigger1M)),NA())</f>
        <v>2.9598592557511516E-2</v>
      </c>
      <c r="L976" s="52">
        <f>IFERROR(_xll.qlIndexFixing(Index3M,H976,TRUE,_xll.ohTrigger(RecalcTrigger,Trigger3M)),NA())</f>
        <v>3.0510996643439293E-2</v>
      </c>
      <c r="M976" s="52">
        <f>IFERROR(_xll.qlIndexFixing(ONIndex3M,I976,TRUE,_xll.ohTrigger(RecalcTrigger,Trigger3M)),NA())</f>
        <v>3.0375918858438489E-2</v>
      </c>
      <c r="N976" s="52">
        <f>IFERROR(_xll.qlIndexFixing(Index6M,$H976,TRUE,_xll.ohTrigger(RecalcTrigger,Trigger6M)),NA())</f>
        <v>3.1870506197994281E-2</v>
      </c>
      <c r="O976" s="52">
        <f>IFERROR(_xll.qlIndexFixing(ONIndex6M,I976,TRUE,_xll.ohTrigger(RecalcTrigger,Trigger6M)),NA())</f>
        <v>3.1577585957385246E-2</v>
      </c>
      <c r="P976" s="52">
        <f>IFERROR(_xll.qlIndexFixing(Index1Y,$H976,TRUE,_xll.ohTrigger(RecalcTrigger,Trigger1Y)),NA())</f>
        <v>3.3416402518868432E-2</v>
      </c>
      <c r="Q976" s="52">
        <f>IFERROR(_xll.qlIndexFixing(ONIndex1Y,I976,TRUE,_xll.ohTrigger(RecalcTrigger,Trigger1Y)),NA())</f>
        <v>3.2698059502151988E-2</v>
      </c>
    </row>
    <row r="977" spans="2:17" x14ac:dyDescent="0.2">
      <c r="B977" s="46" t="s">
        <v>51</v>
      </c>
      <c r="D977" s="49">
        <f>_xll.qlCalendarAdvance(LocalCalendar,$D976,B977,"f",FALSE)</f>
        <v>46209</v>
      </c>
      <c r="E977" s="49">
        <f>_xll.qlInterestRateIndexValueDate(IndexON,D977)</f>
        <v>46209</v>
      </c>
      <c r="F977" s="52">
        <f>IFERROR(_xll.qlIndexFixing(IndexON,D977,TRUE,_xll.ohTrigger(RecalcTrigger,TriggerON)),NA())</f>
        <v>2.8066706019451715E-2</v>
      </c>
      <c r="H977" s="49">
        <f>_xll.qlCalendarAdvance(IborCalendar,$H976,B977,"f",FALSE)</f>
        <v>46210</v>
      </c>
      <c r="I977" s="49">
        <f>_xll.qlInterestRateIndexValueDate(Index1M,$H977)</f>
        <v>46212</v>
      </c>
      <c r="J977" s="52">
        <f>IFERROR(_xll.qlIndexFixing(Index1M,$H977,TRUE,_xll.ohTrigger(RecalcTrigger,Trigger1M)),NA())</f>
        <v>2.9645408162047027E-2</v>
      </c>
      <c r="K977" s="52">
        <f>IFERROR(_xll.qlIndexFixing(ONIndex1M,I977,TRUE,_xll.ohTrigger(RecalcTrigger,Trigger1M)),NA())</f>
        <v>2.9598392808853902E-2</v>
      </c>
      <c r="L977" s="52">
        <f>IFERROR(_xll.qlIndexFixing(Index3M,H977,TRUE,_xll.ohTrigger(RecalcTrigger,Trigger3M)),NA())</f>
        <v>3.051430553072694E-2</v>
      </c>
      <c r="M977" s="52">
        <f>IFERROR(_xll.qlIndexFixing(ONIndex3M,I977,TRUE,_xll.ohTrigger(RecalcTrigger,Trigger3M)),NA())</f>
        <v>3.0375048750812539E-2</v>
      </c>
      <c r="N977" s="52">
        <f>IFERROR(_xll.qlIndexFixing(Index6M,$H977,TRUE,_xll.ohTrigger(RecalcTrigger,Trigger6M)),NA())</f>
        <v>3.1873151707173746E-2</v>
      </c>
      <c r="O977" s="52">
        <f>IFERROR(_xll.qlIndexFixing(ONIndex6M,I977,TRUE,_xll.ohTrigger(RecalcTrigger,Trigger6M)),NA())</f>
        <v>3.1576326444930913E-2</v>
      </c>
      <c r="P977" s="52">
        <f>IFERROR(_xll.qlIndexFixing(Index1Y,$H977,TRUE,_xll.ohTrigger(RecalcTrigger,Trigger1Y)),NA())</f>
        <v>3.3422530475200829E-2</v>
      </c>
      <c r="Q977" s="52">
        <f>IFERROR(_xll.qlIndexFixing(ONIndex1Y,I977,TRUE,_xll.ohTrigger(RecalcTrigger,Trigger1Y)),NA())</f>
        <v>3.2699185397069286E-2</v>
      </c>
    </row>
    <row r="978" spans="2:17" x14ac:dyDescent="0.2">
      <c r="B978" s="46" t="s">
        <v>51</v>
      </c>
      <c r="D978" s="49">
        <f>_xll.qlCalendarAdvance(LocalCalendar,$D977,B978,"f",FALSE)</f>
        <v>46216</v>
      </c>
      <c r="E978" s="49">
        <f>_xll.qlInterestRateIndexValueDate(IndexON,D978)</f>
        <v>46216</v>
      </c>
      <c r="F978" s="52">
        <f>IFERROR(_xll.qlIndexFixing(IndexON,D978,TRUE,_xll.ohTrigger(RecalcTrigger,TriggerON)),NA())</f>
        <v>2.8077134988340191E-2</v>
      </c>
      <c r="H978" s="49">
        <f>_xll.qlCalendarAdvance(IborCalendar,$H977,B978,"f",FALSE)</f>
        <v>46217</v>
      </c>
      <c r="I978" s="49">
        <f>_xll.qlInterestRateIndexValueDate(Index1M,$H978)</f>
        <v>46219</v>
      </c>
      <c r="J978" s="52">
        <f>IFERROR(_xll.qlIndexFixing(Index1M,$H978,TRUE,_xll.ohTrigger(RecalcTrigger,Trigger1M)),NA())</f>
        <v>2.9649453751425525E-2</v>
      </c>
      <c r="K978" s="52">
        <f>IFERROR(_xll.qlIndexFixing(ONIndex1M,I978,TRUE,_xll.ohTrigger(RecalcTrigger,Trigger1M)),NA())</f>
        <v>2.960268009410072E-2</v>
      </c>
      <c r="L978" s="52">
        <f>IFERROR(_xll.qlIndexFixing(Index3M,H978,TRUE,_xll.ohTrigger(RecalcTrigger,Trigger3M)),NA())</f>
        <v>3.0517535623681789E-2</v>
      </c>
      <c r="M978" s="52">
        <f>IFERROR(_xll.qlIndexFixing(ONIndex3M,I978,TRUE,_xll.ohTrigger(RecalcTrigger,Trigger3M)),NA())</f>
        <v>3.0378762379656976E-2</v>
      </c>
      <c r="N978" s="52">
        <f>IFERROR(_xll.qlIndexFixing(Index6M,$H978,TRUE,_xll.ohTrigger(RecalcTrigger,Trigger6M)),NA())</f>
        <v>3.1877270302636103E-2</v>
      </c>
      <c r="O978" s="52">
        <f>IFERROR(_xll.qlIndexFixing(ONIndex6M,I978,TRUE,_xll.ohTrigger(RecalcTrigger,Trigger6M)),NA())</f>
        <v>3.1579935354342226E-2</v>
      </c>
      <c r="P978" s="52">
        <f>IFERROR(_xll.qlIndexFixing(Index1Y,$H978,TRUE,_xll.ohTrigger(RecalcTrigger,Trigger1Y)),NA())</f>
        <v>3.3428590081025944E-2</v>
      </c>
      <c r="Q978" s="52">
        <f>IFERROR(_xll.qlIndexFixing(ONIndex1Y,I978,TRUE,_xll.ohTrigger(RecalcTrigger,Trigger1Y)),NA())</f>
        <v>3.2706328382232641E-2</v>
      </c>
    </row>
    <row r="979" spans="2:17" x14ac:dyDescent="0.2">
      <c r="B979" s="46" t="s">
        <v>51</v>
      </c>
      <c r="D979" s="49">
        <f>_xll.qlCalendarAdvance(LocalCalendar,$D978,B979,"f",FALSE)</f>
        <v>46223</v>
      </c>
      <c r="E979" s="49">
        <f>_xll.qlInterestRateIndexValueDate(IndexON,D979)</f>
        <v>46223</v>
      </c>
      <c r="F979" s="52">
        <f>IFERROR(_xll.qlIndexFixing(IndexON,D979,TRUE,_xll.ohTrigger(RecalcTrigger,TriggerON)),NA())</f>
        <v>2.8087384965527207E-2</v>
      </c>
      <c r="H979" s="49">
        <f>_xll.qlCalendarAdvance(IborCalendar,$H978,B979,"f",FALSE)</f>
        <v>46224</v>
      </c>
      <c r="I979" s="49">
        <f>_xll.qlInterestRateIndexValueDate(Index1M,$H979)</f>
        <v>46226</v>
      </c>
      <c r="J979" s="52">
        <f>IFERROR(_xll.qlIndexFixing(Index1M,$H979,TRUE,_xll.ohTrigger(RecalcTrigger,Trigger1M)),NA())</f>
        <v>2.9653385246327657E-2</v>
      </c>
      <c r="K979" s="52">
        <f>IFERROR(_xll.qlIndexFixing(ONIndex1M,I979,TRUE,_xll.ohTrigger(RecalcTrigger,Trigger1M)),NA())</f>
        <v>2.9606853573982406E-2</v>
      </c>
      <c r="L979" s="52">
        <f>IFERROR(_xll.qlIndexFixing(Index3M,H979,TRUE,_xll.ohTrigger(RecalcTrigger,Trigger3M)),NA())</f>
        <v>3.0520686922110952E-2</v>
      </c>
      <c r="M979" s="52">
        <f>IFERROR(_xll.qlIndexFixing(ONIndex3M,I979,TRUE,_xll.ohTrigger(RecalcTrigger,Trigger3M)),NA())</f>
        <v>3.0382397814729956E-2</v>
      </c>
      <c r="N979" s="52">
        <f>IFERROR(_xll.qlIndexFixing(Index6M,$H979,TRUE,_xll.ohTrigger(RecalcTrigger,Trigger6M)),NA())</f>
        <v>3.187819159336127E-2</v>
      </c>
      <c r="O979" s="52">
        <f>IFERROR(_xll.qlIndexFixing(ONIndex6M,I979,TRUE,_xll.ohTrigger(RecalcTrigger,Trigger6M)),NA())</f>
        <v>3.1583461898678777E-2</v>
      </c>
      <c r="P979" s="52">
        <f>IFERROR(_xll.qlIndexFixing(Index1Y,$H979,TRUE,_xll.ohTrigger(RecalcTrigger,Trigger1Y)),NA())</f>
        <v>3.343457865807499E-2</v>
      </c>
      <c r="Q979" s="52">
        <f>IFERROR(_xll.qlIndexFixing(ONIndex1Y,I979,TRUE,_xll.ohTrigger(RecalcTrigger,Trigger1Y)),NA())</f>
        <v>3.271351693494573E-2</v>
      </c>
    </row>
    <row r="980" spans="2:17" x14ac:dyDescent="0.2">
      <c r="B980" s="46" t="s">
        <v>51</v>
      </c>
      <c r="D980" s="49">
        <f>_xll.qlCalendarAdvance(LocalCalendar,$D979,B980,"f",FALSE)</f>
        <v>46230</v>
      </c>
      <c r="E980" s="49">
        <f>_xll.qlInterestRateIndexValueDate(IndexON,D980)</f>
        <v>46230</v>
      </c>
      <c r="F980" s="52">
        <f>IFERROR(_xll.qlIndexFixing(IndexON,D980,TRUE,_xll.ohTrigger(RecalcTrigger,TriggerON)),NA())</f>
        <v>2.8097455950772954E-2</v>
      </c>
      <c r="H980" s="49">
        <f>_xll.qlCalendarAdvance(IborCalendar,$H979,B980,"f",FALSE)</f>
        <v>46231</v>
      </c>
      <c r="I980" s="49">
        <f>_xll.qlInterestRateIndexValueDate(Index1M,$H980)</f>
        <v>46233</v>
      </c>
      <c r="J980" s="52">
        <f>IFERROR(_xll.qlIndexFixing(Index1M,$H980,TRUE,_xll.ohTrigger(RecalcTrigger,Trigger1M)),NA())</f>
        <v>2.9652750914181191E-2</v>
      </c>
      <c r="K980" s="52">
        <f>IFERROR(_xll.qlIndexFixing(ONIndex1M,I980,TRUE,_xll.ohTrigger(RecalcTrigger,Trigger1M)),NA())</f>
        <v>2.9610913248738768E-2</v>
      </c>
      <c r="L980" s="52">
        <f>IFERROR(_xll.qlIndexFixing(Index3M,H980,TRUE,_xll.ohTrigger(RecalcTrigger,Trigger3M)),NA())</f>
        <v>3.0523759425825879E-2</v>
      </c>
      <c r="M980" s="52">
        <f>IFERROR(_xll.qlIndexFixing(ONIndex3M,I980,TRUE,_xll.ohTrigger(RecalcTrigger,Trigger3M)),NA())</f>
        <v>3.0385955055871605E-2</v>
      </c>
      <c r="N980" s="52">
        <f>IFERROR(_xll.qlIndexFixing(Index6M,$H980,TRUE,_xll.ohTrigger(RecalcTrigger,Trigger6M)),NA())</f>
        <v>3.1875947401596487E-2</v>
      </c>
      <c r="O980" s="52">
        <f>IFERROR(_xll.qlIndexFixing(ONIndex6M,I980,TRUE,_xll.ohTrigger(RecalcTrigger,Trigger6M)),NA())</f>
        <v>3.1586906078100441E-2</v>
      </c>
      <c r="P980" s="52">
        <f>IFERROR(_xll.qlIndexFixing(Index1Y,$H980,TRUE,_xll.ohTrigger(RecalcTrigger,Trigger1Y)),NA())</f>
        <v>3.3440493528031009E-2</v>
      </c>
      <c r="Q980" s="52">
        <f>IFERROR(_xll.qlIndexFixing(ONIndex1Y,I980,TRUE,_xll.ohTrigger(RecalcTrigger,Trigger1Y)),NA())</f>
        <v>3.2720751055288488E-2</v>
      </c>
    </row>
    <row r="981" spans="2:17" x14ac:dyDescent="0.2">
      <c r="B981" s="46" t="s">
        <v>51</v>
      </c>
      <c r="D981" s="49">
        <f>_xll.qlCalendarAdvance(LocalCalendar,$D980,B981,"f",FALSE)</f>
        <v>46237</v>
      </c>
      <c r="E981" s="49">
        <f>_xll.qlInterestRateIndexValueDate(IndexON,D981)</f>
        <v>46237</v>
      </c>
      <c r="F981" s="52">
        <f>IFERROR(_xll.qlIndexFixing(IndexON,D981,TRUE,_xll.ohTrigger(RecalcTrigger,TriggerON)),NA())</f>
        <v>2.810734794431724E-2</v>
      </c>
      <c r="H981" s="49">
        <f>_xll.qlCalendarAdvance(IborCalendar,$H980,B981,"f",FALSE)</f>
        <v>46238</v>
      </c>
      <c r="I981" s="49">
        <f>_xll.qlInterestRateIndexValueDate(Index1M,$H981)</f>
        <v>46240</v>
      </c>
      <c r="J981" s="52">
        <f>IFERROR(_xll.qlIndexFixing(Index1M,$H981,TRUE,_xll.ohTrigger(RecalcTrigger,Trigger1M)),NA())</f>
        <v>2.9662380685664406E-2</v>
      </c>
      <c r="K981" s="52">
        <f>IFERROR(_xll.qlIndexFixing(ONIndex1M,I981,TRUE,_xll.ohTrigger(RecalcTrigger,Trigger1M)),NA())</f>
        <v>2.9614859118129999E-2</v>
      </c>
      <c r="L981" s="52">
        <f>IFERROR(_xll.qlIndexFixing(Index3M,H981,TRUE,_xll.ohTrigger(RecalcTrigger,Trigger3M)),NA())</f>
        <v>3.0526753134640639E-2</v>
      </c>
      <c r="M981" s="52">
        <f>IFERROR(_xll.qlIndexFixing(ONIndex3M,I981,TRUE,_xll.ohTrigger(RecalcTrigger,Trigger3M)),NA())</f>
        <v>3.0389434103161861E-2</v>
      </c>
      <c r="N981" s="52">
        <f>IFERROR(_xll.qlIndexFixing(Index6M,$H981,TRUE,_xll.ohTrigger(RecalcTrigger,Trigger6M)),NA())</f>
        <v>3.1882896634528694E-2</v>
      </c>
      <c r="O981" s="52">
        <f>IFERROR(_xll.qlIndexFixing(ONIndex6M,I981,TRUE,_xll.ohTrigger(RecalcTrigger,Trigger6M)),NA())</f>
        <v>3.1590267892447343E-2</v>
      </c>
      <c r="P981" s="52">
        <f>IFERROR(_xll.qlIndexFixing(Index1Y,$H981,TRUE,_xll.ohTrigger(RecalcTrigger,Trigger1Y)),NA())</f>
        <v>3.3446332012531034E-2</v>
      </c>
      <c r="Q981" s="52">
        <f>IFERROR(_xll.qlIndexFixing(ONIndex1Y,I981,TRUE,_xll.ohTrigger(RecalcTrigger,Trigger1Y)),NA())</f>
        <v>3.2728030743101044E-2</v>
      </c>
    </row>
    <row r="982" spans="2:17" x14ac:dyDescent="0.2">
      <c r="B982" s="46" t="s">
        <v>51</v>
      </c>
      <c r="D982" s="49">
        <f>_xll.qlCalendarAdvance(LocalCalendar,$D981,B982,"f",FALSE)</f>
        <v>46244</v>
      </c>
      <c r="E982" s="49">
        <f>_xll.qlInterestRateIndexValueDate(IndexON,D982)</f>
        <v>46244</v>
      </c>
      <c r="F982" s="52">
        <f>IFERROR(_xll.qlIndexFixing(IndexON,D982,TRUE,_xll.ohTrigger(RecalcTrigger,TriggerON)),NA())</f>
        <v>2.8117060945920258E-2</v>
      </c>
      <c r="H982" s="49">
        <f>_xll.qlCalendarAdvance(IborCalendar,$H981,B982,"f",FALSE)</f>
        <v>46245</v>
      </c>
      <c r="I982" s="49">
        <f>_xll.qlInterestRateIndexValueDate(Index1M,$H982)</f>
        <v>46247</v>
      </c>
      <c r="J982" s="52">
        <f>IFERROR(_xll.qlIndexFixing(Index1M,$H982,TRUE,_xll.ohTrigger(RecalcTrigger,Trigger1M)),NA())</f>
        <v>2.9664495163014282E-2</v>
      </c>
      <c r="K982" s="52">
        <f>IFERROR(_xll.qlIndexFixing(ONIndex1M,I982,TRUE,_xll.ohTrigger(RecalcTrigger,Trigger1M)),NA())</f>
        <v>2.9618691182236034E-2</v>
      </c>
      <c r="L982" s="52">
        <f>IFERROR(_xll.qlIndexFixing(Index3M,H982,TRUE,_xll.ohTrigger(RecalcTrigger,Trigger3M)),NA())</f>
        <v>3.0529668048377111E-2</v>
      </c>
      <c r="M982" s="52">
        <f>IFERROR(_xll.qlIndexFixing(ONIndex3M,I982,TRUE,_xll.ohTrigger(RecalcTrigger,Trigger3M)),NA())</f>
        <v>3.0392834956440851E-2</v>
      </c>
      <c r="N982" s="52">
        <f>IFERROR(_xll.qlIndexFixing(Index6M,$H982,TRUE,_xll.ohTrigger(RecalcTrigger,Trigger6M)),NA())</f>
        <v>3.1886657291129133E-2</v>
      </c>
      <c r="O982" s="52">
        <f>IFERROR(_xll.qlIndexFixing(ONIndex6M,I982,TRUE,_xll.ohTrigger(RecalcTrigger,Trigger6M)),NA())</f>
        <v>3.1593547341879358E-2</v>
      </c>
      <c r="P982" s="52">
        <f>IFERROR(_xll.qlIndexFixing(Index1Y,$H982,TRUE,_xll.ohTrigger(RecalcTrigger,Trigger1Y)),NA())</f>
        <v>3.3452091433167228E-2</v>
      </c>
      <c r="Q982" s="52">
        <f>IFERROR(_xll.qlIndexFixing(ONIndex1Y,I982,TRUE,_xll.ohTrigger(RecalcTrigger,Trigger1Y)),NA())</f>
        <v>3.2735355998703142E-2</v>
      </c>
    </row>
    <row r="983" spans="2:17" x14ac:dyDescent="0.2">
      <c r="B983" s="46" t="s">
        <v>51</v>
      </c>
      <c r="D983" s="49">
        <f>_xll.qlCalendarAdvance(LocalCalendar,$D982,B983,"f",FALSE)</f>
        <v>46251</v>
      </c>
      <c r="E983" s="49">
        <f>_xll.qlInterestRateIndexValueDate(IndexON,D983)</f>
        <v>46251</v>
      </c>
      <c r="F983" s="52">
        <f>IFERROR(_xll.qlIndexFixing(IndexON,D983,TRUE,_xll.ohTrigger(RecalcTrigger,TriggerON)),NA())</f>
        <v>2.8126594955661943E-2</v>
      </c>
      <c r="H983" s="49">
        <f>_xll.qlCalendarAdvance(IborCalendar,$H982,B983,"f",FALSE)</f>
        <v>46252</v>
      </c>
      <c r="I983" s="49">
        <f>_xll.qlInterestRateIndexValueDate(Index1M,$H983)</f>
        <v>46254</v>
      </c>
      <c r="J983" s="52">
        <f>IFERROR(_xll.qlIndexFixing(Index1M,$H983,TRUE,_xll.ohTrigger(RecalcTrigger,Trigger1M)),NA())</f>
        <v>2.966797027885687E-2</v>
      </c>
      <c r="K983" s="52">
        <f>IFERROR(_xll.qlIndexFixing(ONIndex1M,I983,TRUE,_xll.ohTrigger(RecalcTrigger,Trigger1M)),NA())</f>
        <v>2.9622409440976938E-2</v>
      </c>
      <c r="L983" s="52">
        <f>IFERROR(_xll.qlIndexFixing(Index3M,H983,TRUE,_xll.ohTrigger(RecalcTrigger,Trigger3M)),NA())</f>
        <v>3.0532504166859785E-2</v>
      </c>
      <c r="M983" s="52">
        <f>IFERROR(_xll.qlIndexFixing(ONIndex3M,I983,TRUE,_xll.ohTrigger(RecalcTrigger,Trigger3M)),NA())</f>
        <v>3.0396157615948383E-2</v>
      </c>
      <c r="N983" s="52">
        <f>IFERROR(_xll.qlIndexFixing(Index6M,$H983,TRUE,_xll.ohTrigger(RecalcTrigger,Trigger6M)),NA())</f>
        <v>3.1887266828273211E-2</v>
      </c>
      <c r="O983" s="52">
        <f>IFERROR(_xll.qlIndexFixing(ONIndex6M,I983,TRUE,_xll.ohTrigger(RecalcTrigger,Trigger6M)),NA())</f>
        <v>3.1596744426156675E-2</v>
      </c>
      <c r="P983" s="52">
        <f>IFERROR(_xll.qlIndexFixing(Index1Y,$H983,TRUE,_xll.ohTrigger(RecalcTrigger,Trigger1Y)),NA())</f>
        <v>3.3457769111488143E-2</v>
      </c>
      <c r="Q983" s="52">
        <f>IFERROR(_xll.qlIndexFixing(ONIndex1Y,I983,TRUE,_xll.ohTrigger(RecalcTrigger,Trigger1Y)),NA())</f>
        <v>3.2742726821695101E-2</v>
      </c>
    </row>
    <row r="984" spans="2:17" x14ac:dyDescent="0.2">
      <c r="B984" s="46" t="s">
        <v>51</v>
      </c>
      <c r="D984" s="49">
        <f>_xll.qlCalendarAdvance(LocalCalendar,$D983,B984,"f",FALSE)</f>
        <v>46258</v>
      </c>
      <c r="E984" s="49">
        <f>_xll.qlInterestRateIndexValueDate(IndexON,D984)</f>
        <v>46258</v>
      </c>
      <c r="F984" s="52">
        <f>IFERROR(_xll.qlIndexFixing(IndexON,D984,TRUE,_xll.ohTrigger(RecalcTrigger,TriggerON)),NA())</f>
        <v>2.8135949973622232E-2</v>
      </c>
      <c r="H984" s="49">
        <f>_xll.qlCalendarAdvance(IborCalendar,$H983,B984,"f",FALSE)</f>
        <v>46259</v>
      </c>
      <c r="I984" s="49">
        <f>_xll.qlInterestRateIndexValueDate(Index1M,$H984)</f>
        <v>46261</v>
      </c>
      <c r="J984" s="52">
        <f>IFERROR(_xll.qlIndexFixing(Index1M,$H984,TRUE,_xll.ohTrigger(RecalcTrigger,Trigger1M)),NA())</f>
        <v>2.9671331299666037E-2</v>
      </c>
      <c r="K984" s="52">
        <f>IFERROR(_xll.qlIndexFixing(ONIndex1M,I984,TRUE,_xll.ohTrigger(RecalcTrigger,Trigger1M)),NA())</f>
        <v>2.9626013894432646E-2</v>
      </c>
      <c r="L984" s="52">
        <f>IFERROR(_xll.qlIndexFixing(Index3M,H984,TRUE,_xll.ohTrigger(RecalcTrigger,Trigger3M)),NA())</f>
        <v>3.0535261489919224E-2</v>
      </c>
      <c r="M984" s="52">
        <f>IFERROR(_xll.qlIndexFixing(ONIndex3M,I984,TRUE,_xll.ohTrigger(RecalcTrigger,Trigger3M)),NA())</f>
        <v>3.0399402081524585E-2</v>
      </c>
      <c r="N984" s="52">
        <f>IFERROR(_xll.qlIndexFixing(Index6M,$H984,TRUE,_xll.ohTrigger(RecalcTrigger,Trigger6M)),NA())</f>
        <v>3.1884757220069913E-2</v>
      </c>
      <c r="O984" s="52">
        <f>IFERROR(_xll.qlIndexFixing(ONIndex6M,I984,TRUE,_xll.ohTrigger(RecalcTrigger,Trigger6M)),NA())</f>
        <v>3.1599859145599041E-2</v>
      </c>
      <c r="P984" s="52">
        <f>IFERROR(_xll.qlIndexFixing(Index1Y,$H984,TRUE,_xll.ohTrigger(RecalcTrigger,Trigger1Y)),NA())</f>
        <v>3.3463362369003588E-2</v>
      </c>
      <c r="Q984" s="52">
        <f>IFERROR(_xll.qlIndexFixing(ONIndex1Y,I984,TRUE,_xll.ohTrigger(RecalcTrigger,Trigger1Y)),NA())</f>
        <v>3.2750143212396665E-2</v>
      </c>
    </row>
    <row r="985" spans="2:17" x14ac:dyDescent="0.2">
      <c r="B985" s="46" t="s">
        <v>51</v>
      </c>
      <c r="D985" s="49">
        <f>_xll.qlCalendarAdvance(LocalCalendar,$D984,B985,"f",FALSE)</f>
        <v>46265</v>
      </c>
      <c r="E985" s="49">
        <f>_xll.qlInterestRateIndexValueDate(IndexON,D985)</f>
        <v>46265</v>
      </c>
      <c r="F985" s="52">
        <f>IFERROR(_xll.qlIndexFixing(IndexON,D985,TRUE,_xll.ohTrigger(RecalcTrigger,TriggerON)),NA())</f>
        <v>2.8145125999561316E-2</v>
      </c>
      <c r="H985" s="49">
        <f>_xll.qlCalendarAdvance(IborCalendar,$H984,B985,"f",FALSE)</f>
        <v>46266</v>
      </c>
      <c r="I985" s="49">
        <f>_xll.qlInterestRateIndexValueDate(Index1M,$H985)</f>
        <v>46268</v>
      </c>
      <c r="J985" s="52">
        <f>IFERROR(_xll.qlIndexFixing(Index1M,$H985,TRUE,_xll.ohTrigger(RecalcTrigger,Trigger1M)),NA())</f>
        <v>2.9674578225334369E-2</v>
      </c>
      <c r="K985" s="52">
        <f>IFERROR(_xll.qlIndexFixing(ONIndex1M,I985,TRUE,_xll.ohTrigger(RecalcTrigger,Trigger1M)),NA())</f>
        <v>2.9629504542683094E-2</v>
      </c>
      <c r="L985" s="52">
        <f>IFERROR(_xll.qlIndexFixing(Index3M,H985,TRUE,_xll.ohTrigger(RecalcTrigger,Trigger3M)),NA())</f>
        <v>3.0536471746347389E-2</v>
      </c>
      <c r="M985" s="52">
        <f>IFERROR(_xll.qlIndexFixing(ONIndex3M,I985,TRUE,_xll.ohTrigger(RecalcTrigger,Trigger3M)),NA())</f>
        <v>3.0402568353169457E-2</v>
      </c>
      <c r="N985" s="52">
        <f>IFERROR(_xll.qlIndexFixing(Index6M,$H985,TRUE,_xll.ohTrigger(RecalcTrigger,Trigger6M)),NA())</f>
        <v>3.1883713631134632E-2</v>
      </c>
      <c r="O985" s="52">
        <f>IFERROR(_xll.qlIndexFixing(ONIndex6M,I985,TRUE,_xll.ohTrigger(RecalcTrigger,Trigger6M)),NA())</f>
        <v>3.1602891499966645E-2</v>
      </c>
      <c r="P985" s="52">
        <f>IFERROR(_xll.qlIndexFixing(Index1Y,$H985,TRUE,_xll.ohTrigger(RecalcTrigger,Trigger1Y)),NA())</f>
        <v>3.3468868527184385E-2</v>
      </c>
      <c r="Q985" s="52">
        <f>IFERROR(_xll.qlIndexFixing(ONIndex1Y,I985,TRUE,_xll.ohTrigger(RecalcTrigger,Trigger1Y)),NA())</f>
        <v>3.2757605170568027E-2</v>
      </c>
    </row>
    <row r="986" spans="2:17" x14ac:dyDescent="0.2">
      <c r="B986" s="46" t="s">
        <v>51</v>
      </c>
      <c r="D986" s="49">
        <f>_xll.qlCalendarAdvance(LocalCalendar,$D985,B986,"f",FALSE)</f>
        <v>46273</v>
      </c>
      <c r="E986" s="49">
        <f>_xll.qlInterestRateIndexValueDate(IndexON,D986)</f>
        <v>46273</v>
      </c>
      <c r="F986" s="52">
        <f>IFERROR(_xll.qlIndexFixing(IndexON,D986,TRUE,_xll.ohTrigger(RecalcTrigger,TriggerON)),NA())</f>
        <v>2.8155393712721022E-2</v>
      </c>
      <c r="H986" s="49">
        <f>_xll.qlCalendarAdvance(IborCalendar,$H985,B986,"f",FALSE)</f>
        <v>46273</v>
      </c>
      <c r="I986" s="49">
        <f>_xll.qlInterestRateIndexValueDate(Index1M,$H986)</f>
        <v>46275</v>
      </c>
      <c r="J986" s="52">
        <f>IFERROR(_xll.qlIndexFixing(Index1M,$H986,TRUE,_xll.ohTrigger(RecalcTrigger,Trigger1M)),NA())</f>
        <v>2.9679146420820954E-2</v>
      </c>
      <c r="K986" s="52">
        <f>IFERROR(_xll.qlIndexFixing(ONIndex1M,I986,TRUE,_xll.ohTrigger(RecalcTrigger,Trigger1M)),NA())</f>
        <v>2.963288138556841E-2</v>
      </c>
      <c r="L986" s="52">
        <f>IFERROR(_xll.qlIndexFixing(Index3M,H986,TRUE,_xll.ohTrigger(RecalcTrigger,Trigger3M)),NA())</f>
        <v>3.0539076886203317E-2</v>
      </c>
      <c r="M986" s="52">
        <f>IFERROR(_xll.qlIndexFixing(ONIndex3M,I986,TRUE,_xll.ohTrigger(RecalcTrigger,Trigger3M)),NA())</f>
        <v>3.0405656430962935E-2</v>
      </c>
      <c r="N986" s="52">
        <f>IFERROR(_xll.qlIndexFixing(Index6M,$H986,TRUE,_xll.ohTrigger(RecalcTrigger,Trigger6M)),NA())</f>
        <v>3.1885634787331849E-2</v>
      </c>
      <c r="O986" s="52">
        <f>IFERROR(_xll.qlIndexFixing(ONIndex6M,I986,TRUE,_xll.ohTrigger(RecalcTrigger,Trigger6M)),NA())</f>
        <v>3.160584148925949E-2</v>
      </c>
      <c r="P986" s="52">
        <f>IFERROR(_xll.qlIndexFixing(Index1Y,$H986,TRUE,_xll.ohTrigger(RecalcTrigger,Trigger1Y)),NA())</f>
        <v>3.3474284907465658E-2</v>
      </c>
      <c r="Q986" s="52">
        <f>IFERROR(_xll.qlIndexFixing(ONIndex1Y,I986,TRUE,_xll.ohTrigger(RecalcTrigger,Trigger1Y)),NA())</f>
        <v>3.2765112237136407E-2</v>
      </c>
    </row>
    <row r="987" spans="2:17" x14ac:dyDescent="0.2">
      <c r="B987" s="46" t="s">
        <v>51</v>
      </c>
      <c r="D987" s="49">
        <f>_xll.qlCalendarAdvance(LocalCalendar,$D986,B987,"f",FALSE)</f>
        <v>46280</v>
      </c>
      <c r="E987" s="49">
        <f>_xll.qlInterestRateIndexValueDate(IndexON,D987)</f>
        <v>46280</v>
      </c>
      <c r="F987" s="52">
        <f>IFERROR(_xll.qlIndexFixing(IndexON,D987,TRUE,_xll.ohTrigger(RecalcTrigger,TriggerON)),NA())</f>
        <v>2.8164186184671536E-2</v>
      </c>
      <c r="H987" s="49">
        <f>_xll.qlCalendarAdvance(IborCalendar,$H986,B987,"f",FALSE)</f>
        <v>46280</v>
      </c>
      <c r="I987" s="49">
        <f>_xll.qlInterestRateIndexValueDate(Index1M,$H987)</f>
        <v>46282</v>
      </c>
      <c r="J987" s="52">
        <f>IFERROR(_xll.qlIndexFixing(Index1M,$H987,TRUE,_xll.ohTrigger(RecalcTrigger,Trigger1M)),NA())</f>
        <v>2.9680729790866334E-2</v>
      </c>
      <c r="K987" s="52">
        <f>IFERROR(_xll.qlIndexFixing(ONIndex1M,I987,TRUE,_xll.ohTrigger(RecalcTrigger,Trigger1M)),NA())</f>
        <v>2.9636144423088595E-2</v>
      </c>
      <c r="L987" s="52">
        <f>IFERROR(_xll.qlIndexFixing(Index3M,H987,TRUE,_xll.ohTrigger(RecalcTrigger,Trigger3M)),NA())</f>
        <v>3.0541603236804563E-2</v>
      </c>
      <c r="M987" s="52">
        <f>IFERROR(_xll.qlIndexFixing(ONIndex3M,I987,TRUE,_xll.ohTrigger(RecalcTrigger,Trigger3M)),NA())</f>
        <v>3.0408666314745147E-2</v>
      </c>
      <c r="N987" s="52">
        <f>IFERROR(_xll.qlIndexFixing(Index6M,$H987,TRUE,_xll.ohTrigger(RecalcTrigger,Trigger6M)),NA())</f>
        <v>3.1887472267158046E-2</v>
      </c>
      <c r="O987" s="52">
        <f>IFERROR(_xll.qlIndexFixing(ONIndex6M,I987,TRUE,_xll.ohTrigger(RecalcTrigger,Trigger6M)),NA())</f>
        <v>3.1608709113637445E-2</v>
      </c>
      <c r="P987" s="52">
        <f>IFERROR(_xll.qlIndexFixing(Index1Y,$H987,TRUE,_xll.ohTrigger(RecalcTrigger,Trigger1Y)),NA())</f>
        <v>3.3479609423517617E-2</v>
      </c>
      <c r="Q987" s="52">
        <f>IFERROR(_xll.qlIndexFixing(ONIndex1Y,I987,TRUE,_xll.ohTrigger(RecalcTrigger,Trigger1Y)),NA())</f>
        <v>3.2772588173646255E-2</v>
      </c>
    </row>
    <row r="988" spans="2:17" x14ac:dyDescent="0.2">
      <c r="B988" s="46" t="s">
        <v>51</v>
      </c>
      <c r="D988" s="49">
        <f>_xll.qlCalendarAdvance(LocalCalendar,$D987,B988,"f",FALSE)</f>
        <v>46287</v>
      </c>
      <c r="E988" s="49">
        <f>_xll.qlInterestRateIndexValueDate(IndexON,D988)</f>
        <v>46287</v>
      </c>
      <c r="F988" s="52">
        <f>IFERROR(_xll.qlIndexFixing(IndexON,D988,TRUE,_xll.ohTrigger(RecalcTrigger,TriggerON)),NA())</f>
        <v>2.8172799664600845E-2</v>
      </c>
      <c r="H988" s="49">
        <f>_xll.qlCalendarAdvance(IborCalendar,$H987,B988,"f",FALSE)</f>
        <v>46287</v>
      </c>
      <c r="I988" s="49">
        <f>_xll.qlInterestRateIndexValueDate(Index1M,$H988)</f>
        <v>46289</v>
      </c>
      <c r="J988" s="52">
        <f>IFERROR(_xll.qlIndexFixing(Index1M,$H988,TRUE,_xll.ohTrigger(RecalcTrigger,Trigger1M)),NA())</f>
        <v>2.9683634430542616E-2</v>
      </c>
      <c r="K988" s="52">
        <f>IFERROR(_xll.qlIndexFixing(ONIndex1M,I988,TRUE,_xll.ohTrigger(RecalcTrigger,Trigger1M)),NA())</f>
        <v>2.9639293655323584E-2</v>
      </c>
      <c r="L988" s="52">
        <f>IFERROR(_xll.qlIndexFixing(Index3M,H988,TRUE,_xll.ohTrigger(RecalcTrigger,Trigger3M)),NA())</f>
        <v>3.0544050798001793E-2</v>
      </c>
      <c r="M988" s="52">
        <f>IFERROR(_xll.qlIndexFixing(ONIndex3M,I988,TRUE,_xll.ohTrigger(RecalcTrigger,Trigger3M)),NA())</f>
        <v>3.041159800459603E-2</v>
      </c>
      <c r="N988" s="52">
        <f>IFERROR(_xll.qlIndexFixing(Index6M,$H988,TRUE,_xll.ohTrigger(RecalcTrigger,Trigger6M)),NA())</f>
        <v>3.1889226070384892E-2</v>
      </c>
      <c r="O988" s="52">
        <f>IFERROR(_xll.qlIndexFixing(ONIndex6M,I988,TRUE,_xll.ohTrigger(RecalcTrigger,Trigger6M)),NA())</f>
        <v>3.1611494372940641E-2</v>
      </c>
      <c r="P988" s="52">
        <f>IFERROR(_xll.qlIndexFixing(Index1Y,$H988,TRUE,_xll.ohTrigger(RecalcTrigger,Trigger1Y)),NA())</f>
        <v>3.3484842358077589E-2</v>
      </c>
      <c r="Q988" s="52">
        <f>IFERROR(_xll.qlIndexFixing(ONIndex1Y,I988,TRUE,_xll.ohTrigger(RecalcTrigger,Trigger1Y)),NA())</f>
        <v>3.2779974653234234E-2</v>
      </c>
    </row>
    <row r="989" spans="2:17" x14ac:dyDescent="0.2">
      <c r="B989" s="46" t="s">
        <v>51</v>
      </c>
      <c r="D989" s="49">
        <f>_xll.qlCalendarAdvance(LocalCalendar,$D988,B989,"f",FALSE)</f>
        <v>46294</v>
      </c>
      <c r="E989" s="49">
        <f>_xll.qlInterestRateIndexValueDate(IndexON,D989)</f>
        <v>46294</v>
      </c>
      <c r="F989" s="52">
        <f>IFERROR(_xll.qlIndexFixing(IndexON,D989,TRUE,_xll.ohTrigger(RecalcTrigger,TriggerON)),NA())</f>
        <v>2.8181234152588885E-2</v>
      </c>
      <c r="H989" s="49">
        <f>_xll.qlCalendarAdvance(IborCalendar,$H988,B989,"f",FALSE)</f>
        <v>46294</v>
      </c>
      <c r="I989" s="49">
        <f>_xll.qlInterestRateIndexValueDate(Index1M,$H989)</f>
        <v>46296</v>
      </c>
      <c r="J989" s="52">
        <f>IFERROR(_xll.qlIndexFixing(Index1M,$H989,TRUE,_xll.ohTrigger(RecalcTrigger,Trigger1M)),NA())</f>
        <v>2.9686424974705861E-2</v>
      </c>
      <c r="K989" s="52">
        <f>IFERROR(_xll.qlIndexFixing(ONIndex1M,I989,TRUE,_xll.ohTrigger(RecalcTrigger,Trigger1M)),NA())</f>
        <v>2.9642329082273378E-2</v>
      </c>
      <c r="L989" s="52">
        <f>IFERROR(_xll.qlIndexFixing(Index3M,H989,TRUE,_xll.ohTrigger(RecalcTrigger,Trigger3M)),NA())</f>
        <v>3.0552203340546313E-2</v>
      </c>
      <c r="M989" s="52">
        <f>IFERROR(_xll.qlIndexFixing(ONIndex3M,I989,TRUE,_xll.ohTrigger(RecalcTrigger,Trigger3M)),NA())</f>
        <v>3.0414451500675455E-2</v>
      </c>
      <c r="N989" s="52">
        <f>IFERROR(_xll.qlIndexFixing(Index6M,$H989,TRUE,_xll.ohTrigger(RecalcTrigger,Trigger6M)),NA())</f>
        <v>3.1892391560491611E-2</v>
      </c>
      <c r="O989" s="52">
        <f>IFERROR(_xll.qlIndexFixing(ONIndex6M,I989,TRUE,_xll.ohTrigger(RecalcTrigger,Trigger6M)),NA())</f>
        <v>3.1614197267169075E-2</v>
      </c>
      <c r="P989" s="52">
        <f>IFERROR(_xll.qlIndexFixing(Index1Y,$H989,TRUE,_xll.ohTrigger(RecalcTrigger,Trigger1Y)),NA())</f>
        <v>3.3489984586189625E-2</v>
      </c>
      <c r="Q989" s="52">
        <f>IFERROR(_xll.qlIndexFixing(ONIndex1Y,I989,TRUE,_xll.ohTrigger(RecalcTrigger,Trigger1Y)),NA())</f>
        <v>3.2787271675900342E-2</v>
      </c>
    </row>
    <row r="990" spans="2:17" x14ac:dyDescent="0.2">
      <c r="B990" s="46" t="s">
        <v>51</v>
      </c>
      <c r="D990" s="49">
        <f>_xll.qlCalendarAdvance(LocalCalendar,$D989,B990,"f",FALSE)</f>
        <v>46301</v>
      </c>
      <c r="E990" s="49">
        <f>_xll.qlInterestRateIndexValueDate(IndexON,D990)</f>
        <v>46301</v>
      </c>
      <c r="F990" s="52">
        <f>IFERROR(_xll.qlIndexFixing(IndexON,D990,TRUE,_xll.ohTrigger(RecalcTrigger,TriggerON)),NA())</f>
        <v>2.8189489648715593E-2</v>
      </c>
      <c r="H990" s="49">
        <f>_xll.qlCalendarAdvance(IborCalendar,$H989,B990,"f",FALSE)</f>
        <v>46301</v>
      </c>
      <c r="I990" s="49">
        <f>_xll.qlInterestRateIndexValueDate(Index1M,$H990)</f>
        <v>46303</v>
      </c>
      <c r="J990" s="52">
        <f>IFERROR(_xll.qlIndexFixing(Index1M,$H990,TRUE,_xll.ohTrigger(RecalcTrigger,Trigger1M)),NA())</f>
        <v>2.9689101423273634E-2</v>
      </c>
      <c r="K990" s="52">
        <f>IFERROR(_xll.qlIndexFixing(ONIndex1M,I990,TRUE,_xll.ohTrigger(RecalcTrigger,Trigger1M)),NA())</f>
        <v>2.9645250703858039E-2</v>
      </c>
      <c r="L990" s="52">
        <f>IFERROR(_xll.qlIndexFixing(Index3M,H990,TRUE,_xll.ohTrigger(RecalcTrigger,Trigger3M)),NA())</f>
        <v>3.0550150715460415E-2</v>
      </c>
      <c r="M990" s="52">
        <f>IFERROR(_xll.qlIndexFixing(ONIndex3M,I990,TRUE,_xll.ohTrigger(RecalcTrigger,Trigger3M)),NA())</f>
        <v>3.0417226802743613E-2</v>
      </c>
      <c r="N990" s="52">
        <f>IFERROR(_xll.qlIndexFixing(Index6M,$H990,TRUE,_xll.ohTrigger(RecalcTrigger,Trigger6M)),NA())</f>
        <v>3.1893972171825297E-2</v>
      </c>
      <c r="O990" s="52">
        <f>IFERROR(_xll.qlIndexFixing(ONIndex6M,I990,TRUE,_xll.ohTrigger(RecalcTrigger,Trigger6M)),NA())</f>
        <v>3.1616817796402685E-2</v>
      </c>
      <c r="P990" s="52">
        <f>IFERROR(_xll.qlIndexFixing(Index1Y,$H990,TRUE,_xll.ohTrigger(RecalcTrigger,Trigger1Y)),NA())</f>
        <v>3.3495036982938264E-2</v>
      </c>
      <c r="Q990" s="52">
        <f>IFERROR(_xll.qlIndexFixing(ONIndex1Y,I990,TRUE,_xll.ohTrigger(RecalcTrigger,Trigger1Y)),NA())</f>
        <v>3.2794479241564645E-2</v>
      </c>
    </row>
    <row r="991" spans="2:17" x14ac:dyDescent="0.2">
      <c r="B991" s="46" t="s">
        <v>51</v>
      </c>
      <c r="D991" s="49">
        <f>_xll.qlCalendarAdvance(LocalCalendar,$D990,B991,"f",FALSE)</f>
        <v>46308</v>
      </c>
      <c r="E991" s="49">
        <f>_xll.qlInterestRateIndexValueDate(IndexON,D991)</f>
        <v>46308</v>
      </c>
      <c r="F991" s="52">
        <f>IFERROR(_xll.qlIndexFixing(IndexON,D991,TRUE,_xll.ohTrigger(RecalcTrigger,TriggerON)),NA())</f>
        <v>2.8197566152821096E-2</v>
      </c>
      <c r="H991" s="49">
        <f>_xll.qlCalendarAdvance(IborCalendar,$H990,B991,"f",FALSE)</f>
        <v>46308</v>
      </c>
      <c r="I991" s="49">
        <f>_xll.qlInterestRateIndexValueDate(Index1M,$H991)</f>
        <v>46310</v>
      </c>
      <c r="J991" s="52">
        <f>IFERROR(_xll.qlIndexFixing(Index1M,$H991,TRUE,_xll.ohTrigger(RecalcTrigger,Trigger1M)),NA())</f>
        <v>2.9691663776161004E-2</v>
      </c>
      <c r="K991" s="52">
        <f>IFERROR(_xll.qlIndexFixing(ONIndex1M,I991,TRUE,_xll.ohTrigger(RecalcTrigger,Trigger1M)),NA())</f>
        <v>2.9648058520157505E-2</v>
      </c>
      <c r="L991" s="52">
        <f>IFERROR(_xll.qlIndexFixing(Index3M,H991,TRUE,_xll.ohTrigger(RecalcTrigger,Trigger3M)),NA())</f>
        <v>3.0552356466192043E-2</v>
      </c>
      <c r="M991" s="52">
        <f>IFERROR(_xll.qlIndexFixing(ONIndex3M,I991,TRUE,_xll.ohTrigger(RecalcTrigger,Trigger3M)),NA())</f>
        <v>3.0419923910960378E-2</v>
      </c>
      <c r="N991" s="52">
        <f>IFERROR(_xll.qlIndexFixing(Index6M,$H991,TRUE,_xll.ohTrigger(RecalcTrigger,Trigger6M)),NA())</f>
        <v>3.1895469098576643E-2</v>
      </c>
      <c r="O991" s="52">
        <f>IFERROR(_xll.qlIndexFixing(ONIndex6M,I991,TRUE,_xll.ohTrigger(RecalcTrigger,Trigger6M)),NA())</f>
        <v>3.1619355960641471E-2</v>
      </c>
      <c r="P991" s="52">
        <f>IFERROR(_xll.qlIndexFixing(Index1Y,$H991,TRUE,_xll.ohTrigger(RecalcTrigger,Trigger1Y)),NA())</f>
        <v>3.3500000423450783E-2</v>
      </c>
      <c r="Q991" s="52">
        <f>IFERROR(_xll.qlIndexFixing(ONIndex1Y,I991,TRUE,_xll.ohTrigger(RecalcTrigger,Trigger1Y)),NA())</f>
        <v>3.2801597350307077E-2</v>
      </c>
    </row>
    <row r="992" spans="2:17" x14ac:dyDescent="0.2">
      <c r="B992" s="46" t="s">
        <v>51</v>
      </c>
      <c r="D992" s="49">
        <f>_xll.qlCalendarAdvance(LocalCalendar,$D991,B992,"f",FALSE)</f>
        <v>46315</v>
      </c>
      <c r="E992" s="49">
        <f>_xll.qlInterestRateIndexValueDate(IndexON,D992)</f>
        <v>46315</v>
      </c>
      <c r="F992" s="52">
        <f>IFERROR(_xll.qlIndexFixing(IndexON,D992,TRUE,_xll.ohTrigger(RecalcTrigger,TriggerON)),NA())</f>
        <v>2.8205463664985331E-2</v>
      </c>
      <c r="H992" s="49">
        <f>_xll.qlCalendarAdvance(IborCalendar,$H991,B992,"f",FALSE)</f>
        <v>46315</v>
      </c>
      <c r="I992" s="49">
        <f>_xll.qlInterestRateIndexValueDate(Index1M,$H992)</f>
        <v>46317</v>
      </c>
      <c r="J992" s="52">
        <f>IFERROR(_xll.qlIndexFixing(Index1M,$H992,TRUE,_xll.ohTrigger(RecalcTrigger,Trigger1M)),NA())</f>
        <v>2.969411203329303E-2</v>
      </c>
      <c r="K992" s="52">
        <f>IFERROR(_xll.qlIndexFixing(ONIndex1M,I992,TRUE,_xll.ohTrigger(RecalcTrigger,Trigger1M)),NA())</f>
        <v>2.965075253109184E-2</v>
      </c>
      <c r="L992" s="52">
        <f>IFERROR(_xll.qlIndexFixing(Index3M,H992,TRUE,_xll.ohTrigger(RecalcTrigger,Trigger3M)),NA())</f>
        <v>3.0554483420311831E-2</v>
      </c>
      <c r="M992" s="52">
        <f>IFERROR(_xll.qlIndexFixing(ONIndex3M,I992,TRUE,_xll.ohTrigger(RecalcTrigger,Trigger3M)),NA())</f>
        <v>3.0422542825165877E-2</v>
      </c>
      <c r="N992" s="52">
        <f>IFERROR(_xll.qlIndexFixing(Index6M,$H992,TRUE,_xll.ohTrigger(RecalcTrigger,Trigger6M)),NA())</f>
        <v>3.1896882340558978E-2</v>
      </c>
      <c r="O992" s="52">
        <f>IFERROR(_xll.qlIndexFixing(ONIndex6M,I992,TRUE,_xll.ohTrigger(RecalcTrigger,Trigger6M)),NA())</f>
        <v>3.1621811759805496E-2</v>
      </c>
      <c r="P992" s="52">
        <f>IFERROR(_xll.qlIndexFixing(Index1Y,$H992,TRUE,_xll.ohTrigger(RecalcTrigger,Trigger1Y)),NA())</f>
        <v>3.3504875782894059E-2</v>
      </c>
      <c r="Q992" s="52">
        <f>IFERROR(_xll.qlIndexFixing(ONIndex1Y,I992,TRUE,_xll.ohTrigger(RecalcTrigger,Trigger1Y)),NA())</f>
        <v>3.2808626002047703E-2</v>
      </c>
    </row>
    <row r="993" spans="2:17" x14ac:dyDescent="0.2">
      <c r="B993" s="46" t="s">
        <v>51</v>
      </c>
      <c r="D993" s="49">
        <f>_xll.qlCalendarAdvance(LocalCalendar,$D992,B993,"f",FALSE)</f>
        <v>46322</v>
      </c>
      <c r="E993" s="49">
        <f>_xll.qlInterestRateIndexValueDate(IndexON,D993)</f>
        <v>46322</v>
      </c>
      <c r="F993" s="52">
        <f>IFERROR(_xll.qlIndexFixing(IndexON,D993,TRUE,_xll.ohTrigger(RecalcTrigger,TriggerON)),NA())</f>
        <v>2.821318218512836E-2</v>
      </c>
      <c r="H993" s="49">
        <f>_xll.qlCalendarAdvance(IborCalendar,$H992,B993,"f",FALSE)</f>
        <v>46322</v>
      </c>
      <c r="I993" s="49">
        <f>_xll.qlInterestRateIndexValueDate(Index1M,$H993)</f>
        <v>46324</v>
      </c>
      <c r="J993" s="52">
        <f>IFERROR(_xll.qlIndexFixing(Index1M,$H993,TRUE,_xll.ohTrigger(RecalcTrigger,Trigger1M)),NA())</f>
        <v>2.9696446194594772E-2</v>
      </c>
      <c r="K993" s="52">
        <f>IFERROR(_xll.qlIndexFixing(ONIndex1M,I993,TRUE,_xll.ohTrigger(RecalcTrigger,Trigger1M)),NA())</f>
        <v>2.9653332736661042E-2</v>
      </c>
      <c r="L993" s="52">
        <f>IFERROR(_xll.qlIndexFixing(Index3M,H993,TRUE,_xll.ohTrigger(RecalcTrigger,Trigger3M)),NA())</f>
        <v>3.0556531577689443E-2</v>
      </c>
      <c r="M993" s="52">
        <f>IFERROR(_xll.qlIndexFixing(ONIndex3M,I993,TRUE,_xll.ohTrigger(RecalcTrigger,Trigger3M)),NA())</f>
        <v>3.0425083545599918E-2</v>
      </c>
      <c r="N993" s="52">
        <f>IFERROR(_xll.qlIndexFixing(Index6M,$H993,TRUE,_xll.ohTrigger(RecalcTrigger,Trigger6M)),NA())</f>
        <v>3.1898211897594876E-2</v>
      </c>
      <c r="O993" s="52">
        <f>IFERROR(_xll.qlIndexFixing(ONIndex6M,I993,TRUE,_xll.ohTrigger(RecalcTrigger,Trigger6M)),NA())</f>
        <v>3.1624185194054633E-2</v>
      </c>
      <c r="P993" s="52">
        <f>IFERROR(_xll.qlIndexFixing(Index1Y,$H993,TRUE,_xll.ohTrigger(RecalcTrigger,Trigger1Y)),NA())</f>
        <v>3.3509663936474428E-2</v>
      </c>
      <c r="Q993" s="52">
        <f>IFERROR(_xll.qlIndexFixing(ONIndex1Y,I993,TRUE,_xll.ohTrigger(RecalcTrigger,Trigger1Y)),NA())</f>
        <v>3.2815565196786523E-2</v>
      </c>
    </row>
    <row r="994" spans="2:17" x14ac:dyDescent="0.2">
      <c r="B994" s="46" t="s">
        <v>51</v>
      </c>
      <c r="D994" s="49">
        <f>_xll.qlCalendarAdvance(LocalCalendar,$D993,B994,"f",FALSE)</f>
        <v>46329</v>
      </c>
      <c r="E994" s="49">
        <f>_xll.qlInterestRateIndexValueDate(IndexON,D994)</f>
        <v>46329</v>
      </c>
      <c r="F994" s="52">
        <f>IFERROR(_xll.qlIndexFixing(IndexON,D994,TRUE,_xll.ohTrigger(RecalcTrigger,TriggerON)),NA())</f>
        <v>2.8220721713250185E-2</v>
      </c>
      <c r="H994" s="49">
        <f>_xll.qlCalendarAdvance(IborCalendar,$H993,B994,"f",FALSE)</f>
        <v>46329</v>
      </c>
      <c r="I994" s="49">
        <f>_xll.qlInterestRateIndexValueDate(Index1M,$H994)</f>
        <v>46331</v>
      </c>
      <c r="J994" s="52">
        <f>IFERROR(_xll.qlIndexFixing(Index1M,$H994,TRUE,_xll.ohTrigger(RecalcTrigger,Trigger1M)),NA())</f>
        <v>2.9698666259996287E-2</v>
      </c>
      <c r="K994" s="52">
        <f>IFERROR(_xll.qlIndexFixing(ONIndex1M,I994,TRUE,_xll.ohTrigger(RecalcTrigger,Trigger1M)),NA())</f>
        <v>2.9655799137024985E-2</v>
      </c>
      <c r="L994" s="52">
        <f>IFERROR(_xll.qlIndexFixing(Index3M,H994,TRUE,_xll.ohTrigger(RecalcTrigger,Trigger3M)),NA())</f>
        <v>3.0558500938203236E-2</v>
      </c>
      <c r="M994" s="52">
        <f>IFERROR(_xll.qlIndexFixing(ONIndex3M,I994,TRUE,_xll.ohTrigger(RecalcTrigger,Trigger3M)),NA())</f>
        <v>3.0427546071942757E-2</v>
      </c>
      <c r="N994" s="52">
        <f>IFERROR(_xll.qlIndexFixing(Index6M,$H994,TRUE,_xll.ohTrigger(RecalcTrigger,Trigger6M)),NA())</f>
        <v>3.1897991669688978E-2</v>
      </c>
      <c r="O994" s="52">
        <f>IFERROR(_xll.qlIndexFixing(ONIndex6M,I994,TRUE,_xll.ohTrigger(RecalcTrigger,Trigger6M)),NA())</f>
        <v>3.1626476263149073E-2</v>
      </c>
      <c r="P994" s="52">
        <f>IFERROR(_xll.qlIndexFixing(Index1Y,$H994,TRUE,_xll.ohTrigger(RecalcTrigger,Trigger1Y)),NA())</f>
        <v>3.3514365759438711E-2</v>
      </c>
      <c r="Q994" s="52">
        <f>IFERROR(_xll.qlIndexFixing(ONIndex1Y,I994,TRUE,_xll.ohTrigger(RecalcTrigger,Trigger1Y)),NA())</f>
        <v>3.2822414934683408E-2</v>
      </c>
    </row>
    <row r="995" spans="2:17" x14ac:dyDescent="0.2">
      <c r="B995" s="46" t="s">
        <v>51</v>
      </c>
      <c r="D995" s="49">
        <f>_xll.qlCalendarAdvance(LocalCalendar,$D994,B995,"f",FALSE)</f>
        <v>46336</v>
      </c>
      <c r="E995" s="49">
        <f>_xll.qlInterestRateIndexValueDate(IndexON,D995)</f>
        <v>46336</v>
      </c>
      <c r="F995" s="52">
        <f>IFERROR(_xll.qlIndexFixing(IndexON,D995,TRUE,_xll.ohTrigger(RecalcTrigger,TriggerON)),NA())</f>
        <v>2.8229707437694707E-2</v>
      </c>
      <c r="H995" s="49">
        <f>_xll.qlCalendarAdvance(IborCalendar,$H994,B995,"f",FALSE)</f>
        <v>46336</v>
      </c>
      <c r="I995" s="49">
        <f>_xll.qlInterestRateIndexValueDate(Index1M,$H995)</f>
        <v>46338</v>
      </c>
      <c r="J995" s="52">
        <f>IFERROR(_xll.qlIndexFixing(Index1M,$H995,TRUE,_xll.ohTrigger(RecalcTrigger,Trigger1M)),NA())</f>
        <v>2.9700772229430128E-2</v>
      </c>
      <c r="K995" s="52">
        <f>IFERROR(_xll.qlIndexFixing(ONIndex1M,I995,TRUE,_xll.ohTrigger(RecalcTrigger,Trigger1M)),NA())</f>
        <v>2.965815173194386E-2</v>
      </c>
      <c r="L995" s="52">
        <f>IFERROR(_xll.qlIndexFixing(Index3M,H995,TRUE,_xll.ohTrigger(RecalcTrigger,Trigger3M)),NA())</f>
        <v>3.0560391501735919E-2</v>
      </c>
      <c r="M995" s="52">
        <f>IFERROR(_xll.qlIndexFixing(ONIndex3M,I995,TRUE,_xll.ohTrigger(RecalcTrigger,Trigger3M)),NA())</f>
        <v>3.0429930404514138E-2</v>
      </c>
      <c r="N995" s="52">
        <f>IFERROR(_xll.qlIndexFixing(Index6M,$H995,TRUE,_xll.ohTrigger(RecalcTrigger,Trigger6M)),NA())</f>
        <v>3.1899159731203004E-2</v>
      </c>
      <c r="O995" s="52">
        <f>IFERROR(_xll.qlIndexFixing(ONIndex6M,I995,TRUE,_xll.ohTrigger(RecalcTrigger,Trigger6M)),NA())</f>
        <v>3.1628684967328624E-2</v>
      </c>
      <c r="P995" s="52">
        <f>IFERROR(_xll.qlIndexFixing(Index1Y,$H995,TRUE,_xll.ohTrigger(RecalcTrigger,Trigger1Y)),NA())</f>
        <v>3.3518982127070107E-2</v>
      </c>
      <c r="Q995" s="52">
        <f>IFERROR(_xll.qlIndexFixing(ONIndex1Y,I995,TRUE,_xll.ohTrigger(RecalcTrigger,Trigger1Y)),NA())</f>
        <v>3.2829175215498552E-2</v>
      </c>
    </row>
    <row r="996" spans="2:17" x14ac:dyDescent="0.2">
      <c r="B996" s="46" t="s">
        <v>51</v>
      </c>
      <c r="D996" s="49">
        <f>_xll.qlCalendarAdvance(LocalCalendar,$D995,B996,"f",FALSE)</f>
        <v>46343</v>
      </c>
      <c r="E996" s="49">
        <f>_xll.qlInterestRateIndexValueDate(IndexON,D996)</f>
        <v>46343</v>
      </c>
      <c r="F996" s="52">
        <f>IFERROR(_xll.qlIndexFixing(IndexON,D996,TRUE,_xll.ohTrigger(RecalcTrigger,TriggerON)),NA())</f>
        <v>2.8235263793430221E-2</v>
      </c>
      <c r="H996" s="49">
        <f>_xll.qlCalendarAdvance(IborCalendar,$H995,B996,"f",FALSE)</f>
        <v>46343</v>
      </c>
      <c r="I996" s="49">
        <f>_xll.qlInterestRateIndexValueDate(Index1M,$H996)</f>
        <v>46345</v>
      </c>
      <c r="J996" s="52">
        <f>IFERROR(_xll.qlIndexFixing(Index1M,$H996,TRUE,_xll.ohTrigger(RecalcTrigger,Trigger1M)),NA())</f>
        <v>2.9702764102831347E-2</v>
      </c>
      <c r="K996" s="52">
        <f>IFERROR(_xll.qlIndexFixing(ONIndex1M,I996,TRUE,_xll.ohTrigger(RecalcTrigger,Trigger1M)),NA())</f>
        <v>2.9660390521657476E-2</v>
      </c>
      <c r="L996" s="52">
        <f>IFERROR(_xll.qlIndexFixing(Index3M,H996,TRUE,_xll.ohTrigger(RecalcTrigger,Trigger3M)),NA())</f>
        <v>3.0562203268174534E-2</v>
      </c>
      <c r="M996" s="52">
        <f>IFERROR(_xll.qlIndexFixing(ONIndex3M,I996,TRUE,_xll.ohTrigger(RecalcTrigger,Trigger3M)),NA())</f>
        <v>3.0432236543074254E-2</v>
      </c>
      <c r="N996" s="52">
        <f>IFERROR(_xll.qlIndexFixing(Index6M,$H996,TRUE,_xll.ohTrigger(RecalcTrigger,Trigger6M)),NA())</f>
        <v>3.1900244114666028E-2</v>
      </c>
      <c r="O996" s="52">
        <f>IFERROR(_xll.qlIndexFixing(ONIndex6M,I996,TRUE,_xll.ohTrigger(RecalcTrigger,Trigger6M)),NA())</f>
        <v>3.1630811306353479E-2</v>
      </c>
      <c r="P996" s="52">
        <f>IFERROR(_xll.qlIndexFixing(Index1Y,$H996,TRUE,_xll.ohTrigger(RecalcTrigger,Trigger1Y)),NA())</f>
        <v>3.3523513914690342E-2</v>
      </c>
      <c r="Q996" s="52">
        <f>IFERROR(_xll.qlIndexFixing(ONIndex1Y,I996,TRUE,_xll.ohTrigger(RecalcTrigger,Trigger1Y)),NA())</f>
        <v>3.2835846039311889E-2</v>
      </c>
    </row>
    <row r="997" spans="2:17" x14ac:dyDescent="0.2">
      <c r="B997" s="46" t="s">
        <v>51</v>
      </c>
      <c r="D997" s="49">
        <f>_xll.qlCalendarAdvance(LocalCalendar,$D996,B997,"f",FALSE)</f>
        <v>46350</v>
      </c>
      <c r="E997" s="49">
        <f>_xll.qlInterestRateIndexValueDate(IndexON,D997)</f>
        <v>46350</v>
      </c>
      <c r="F997" s="52">
        <f>IFERROR(_xll.qlIndexFixing(IndexON,D997,TRUE,_xll.ohTrigger(RecalcTrigger,TriggerON)),NA())</f>
        <v>2.8242266345488432E-2</v>
      </c>
      <c r="H997" s="49">
        <f>_xll.qlCalendarAdvance(IborCalendar,$H996,B997,"f",FALSE)</f>
        <v>46350</v>
      </c>
      <c r="I997" s="49">
        <f>_xll.qlInterestRateIndexValueDate(Index1M,$H997)</f>
        <v>46353</v>
      </c>
      <c r="J997" s="52">
        <f>IFERROR(_xll.qlIndexFixing(Index1M,$H997,TRUE,_xll.ohTrigger(RecalcTrigger,Trigger1M)),NA())</f>
        <v>2.9704900820069491E-2</v>
      </c>
      <c r="K997" s="52">
        <f>IFERROR(_xll.qlIndexFixing(ONIndex1M,I997,TRUE,_xll.ohTrigger(RecalcTrigger,Trigger1M)),NA())</f>
        <v>2.96655451995953E-2</v>
      </c>
      <c r="L997" s="52">
        <f>IFERROR(_xll.qlIndexFixing(Index3M,H997,TRUE,_xll.ohTrigger(RecalcTrigger,Trigger3M)),NA())</f>
        <v>3.0562775221395562E-2</v>
      </c>
      <c r="M997" s="52">
        <f>IFERROR(_xll.qlIndexFixing(ONIndex3M,I997,TRUE,_xll.ohTrigger(RecalcTrigger,Trigger3M)),NA())</f>
        <v>3.0437659261961514E-2</v>
      </c>
      <c r="N997" s="52">
        <f>IFERROR(_xll.qlIndexFixing(Index6M,$H997,TRUE,_xll.ohTrigger(RecalcTrigger,Trigger6M)),NA())</f>
        <v>3.1901380946959747E-2</v>
      </c>
      <c r="O997" s="52">
        <f>IFERROR(_xll.qlIndexFixing(ONIndex6M,I997,TRUE,_xll.ohTrigger(RecalcTrigger,Trigger6M)),NA())</f>
        <v>3.1636203314420186E-2</v>
      </c>
      <c r="P997" s="52">
        <f>IFERROR(_xll.qlIndexFixing(Index1Y,$H997,TRUE,_xll.ohTrigger(RecalcTrigger,Trigger1Y)),NA())</f>
        <v>3.3532197546906811E-2</v>
      </c>
      <c r="Q997" s="52">
        <f>IFERROR(_xll.qlIndexFixing(ONIndex1Y,I997,TRUE,_xll.ohTrigger(RecalcTrigger,Trigger1Y)),NA())</f>
        <v>3.2847287369062173E-2</v>
      </c>
    </row>
    <row r="998" spans="2:17" x14ac:dyDescent="0.2">
      <c r="B998" s="46" t="s">
        <v>51</v>
      </c>
      <c r="D998" s="49">
        <f>_xll.qlCalendarAdvance(LocalCalendar,$D997,B998,"f",FALSE)</f>
        <v>46357</v>
      </c>
      <c r="E998" s="49">
        <f>_xll.qlInterestRateIndexValueDate(IndexON,D998)</f>
        <v>46357</v>
      </c>
      <c r="F998" s="52">
        <f>IFERROR(_xll.qlIndexFixing(IndexON,D998,TRUE,_xll.ohTrigger(RecalcTrigger,TriggerON)),NA())</f>
        <v>2.8249089905525437E-2</v>
      </c>
      <c r="H998" s="49">
        <f>_xll.qlCalendarAdvance(IborCalendar,$H997,B998,"f",FALSE)</f>
        <v>46357</v>
      </c>
      <c r="I998" s="49">
        <f>_xll.qlInterestRateIndexValueDate(Index1M,$H998)</f>
        <v>46359</v>
      </c>
      <c r="J998" s="52">
        <f>IFERROR(_xll.qlIndexFixing(Index1M,$H998,TRUE,_xll.ohTrigger(RecalcTrigger,Trigger1M)),NA())</f>
        <v>2.9706405561296112E-2</v>
      </c>
      <c r="K998" s="52">
        <f>IFERROR(_xll.qlIndexFixing(ONIndex1M,I998,TRUE,_xll.ohTrigger(RecalcTrigger,Trigger1M)),NA())</f>
        <v>2.9664526684749504E-2</v>
      </c>
      <c r="L998" s="52">
        <f>IFERROR(_xll.qlIndexFixing(Index3M,H998,TRUE,_xll.ohTrigger(RecalcTrigger,Trigger3M)),NA())</f>
        <v>3.0562795071490179E-2</v>
      </c>
      <c r="M998" s="52">
        <f>IFERROR(_xll.qlIndexFixing(ONIndex3M,I998,TRUE,_xll.ohTrigger(RecalcTrigger,Trigger3M)),NA())</f>
        <v>3.0436614238400495E-2</v>
      </c>
      <c r="N998" s="52">
        <f>IFERROR(_xll.qlIndexFixing(Index6M,$H998,TRUE,_xll.ohTrigger(RecalcTrigger,Trigger6M)),NA())</f>
        <v>3.1903604403142029E-2</v>
      </c>
      <c r="O998" s="52">
        <f>IFERROR(_xll.qlIndexFixing(ONIndex6M,I998,TRUE,_xll.ohTrigger(RecalcTrigger,Trigger6M)),NA())</f>
        <v>3.1634816889418715E-2</v>
      </c>
      <c r="P998" s="52">
        <f>IFERROR(_xll.qlIndexFixing(Index1Y,$H998,TRUE,_xll.ohTrigger(RecalcTrigger,Trigger1Y)),NA())</f>
        <v>3.3532327251366907E-2</v>
      </c>
      <c r="Q998" s="52">
        <f>IFERROR(_xll.qlIndexFixing(ONIndex1Y,I998,TRUE,_xll.ohTrigger(RecalcTrigger,Trigger1Y)),NA())</f>
        <v>3.2848919316093017E-2</v>
      </c>
    </row>
    <row r="999" spans="2:17" x14ac:dyDescent="0.2">
      <c r="B999" s="46" t="s">
        <v>51</v>
      </c>
      <c r="D999" s="49">
        <f>_xll.qlCalendarAdvance(LocalCalendar,$D998,B999,"f",FALSE)</f>
        <v>46364</v>
      </c>
      <c r="E999" s="49">
        <f>_xll.qlInterestRateIndexValueDate(IndexON,D999)</f>
        <v>46364</v>
      </c>
      <c r="F999" s="52">
        <f>IFERROR(_xll.qlIndexFixing(IndexON,D999,TRUE,_xll.ohTrigger(RecalcTrigger,TriggerON)),NA())</f>
        <v>2.8255734473461303E-2</v>
      </c>
      <c r="H999" s="49">
        <f>_xll.qlCalendarAdvance(IborCalendar,$H998,B999,"f",FALSE)</f>
        <v>46364</v>
      </c>
      <c r="I999" s="49">
        <f>_xll.qlInterestRateIndexValueDate(Index1M,$H999)</f>
        <v>46366</v>
      </c>
      <c r="J999" s="52">
        <f>IFERROR(_xll.qlIndexFixing(Index1M,$H999,TRUE,_xll.ohTrigger(RecalcTrigger,Trigger1M)),NA())</f>
        <v>2.9708055146252244E-2</v>
      </c>
      <c r="K999" s="52">
        <f>IFERROR(_xll.qlIndexFixing(ONIndex1M,I999,TRUE,_xll.ohTrigger(RecalcTrigger,Trigger1M)),NA())</f>
        <v>2.966642405844766E-2</v>
      </c>
      <c r="L999" s="52">
        <f>IFERROR(_xll.qlIndexFixing(Index3M,H999,TRUE,_xll.ohTrigger(RecalcTrigger,Trigger3M)),NA())</f>
        <v>3.0564381434438737E-2</v>
      </c>
      <c r="M999" s="52">
        <f>IFERROR(_xll.qlIndexFixing(ONIndex3M,I999,TRUE,_xll.ohTrigger(RecalcTrigger,Trigger3M)),NA())</f>
        <v>3.0438685795246556E-2</v>
      </c>
      <c r="N999" s="52">
        <f>IFERROR(_xll.qlIndexFixing(Index6M,$H999,TRUE,_xll.ohTrigger(RecalcTrigger,Trigger6M)),NA())</f>
        <v>3.1904431847381752E-2</v>
      </c>
      <c r="O999" s="52">
        <f>IFERROR(_xll.qlIndexFixing(ONIndex6M,I999,TRUE,_xll.ohTrigger(RecalcTrigger,Trigger6M)),NA())</f>
        <v>3.1636696133379161E-2</v>
      </c>
      <c r="P999" s="52">
        <f>IFERROR(_xll.qlIndexFixing(Index1Y,$H999,TRUE,_xll.ohTrigger(RecalcTrigger,Trigger1Y)),NA())</f>
        <v>3.3536610551247167E-2</v>
      </c>
      <c r="Q999" s="52">
        <f>IFERROR(_xll.qlIndexFixing(ONIndex1Y,I999,TRUE,_xll.ohTrigger(RecalcTrigger,Trigger1Y)),NA())</f>
        <v>3.2855321768900936E-2</v>
      </c>
    </row>
    <row r="1000" spans="2:17" x14ac:dyDescent="0.2">
      <c r="B1000" s="46" t="s">
        <v>51</v>
      </c>
      <c r="D1000" s="49">
        <f>_xll.qlCalendarAdvance(LocalCalendar,$D999,B1000,"f",FALSE)</f>
        <v>46371</v>
      </c>
      <c r="E1000" s="49">
        <f>_xll.qlInterestRateIndexValueDate(IndexON,D1000)</f>
        <v>46371</v>
      </c>
      <c r="F1000" s="52">
        <f>IFERROR(_xll.qlIndexFixing(IndexON,D1000,TRUE,_xll.ohTrigger(RecalcTrigger,TriggerON)),NA())</f>
        <v>2.8262200049375963E-2</v>
      </c>
      <c r="H1000" s="49">
        <f>_xll.qlCalendarAdvance(IborCalendar,$H999,B1000,"f",FALSE)</f>
        <v>46371</v>
      </c>
      <c r="I1000" s="49">
        <f>_xll.qlInterestRateIndexValueDate(Index1M,$H1000)</f>
        <v>46373</v>
      </c>
      <c r="J1000" s="52">
        <f>IFERROR(_xll.qlIndexFixing(Index1M,$H1000,TRUE,_xll.ohTrigger(RecalcTrigger,Trigger1M)),NA())</f>
        <v>2.9710914520876971E-2</v>
      </c>
      <c r="K1000" s="52">
        <f>IFERROR(_xll.qlIndexFixing(ONIndex1M,I1000,TRUE,_xll.ohTrigger(RecalcTrigger,Trigger1M)),NA())</f>
        <v>2.9668207626700749E-2</v>
      </c>
      <c r="L1000" s="52">
        <f>IFERROR(_xll.qlIndexFixing(Index3M,H1000,TRUE,_xll.ohTrigger(RecalcTrigger,Trigger3M)),NA())</f>
        <v>3.0565889013214331E-2</v>
      </c>
      <c r="M1000" s="52">
        <f>IFERROR(_xll.qlIndexFixing(ONIndex3M,I1000,TRUE,_xll.ohTrigger(RecalcTrigger,Trigger3M)),NA())</f>
        <v>3.0440679158161288E-2</v>
      </c>
      <c r="N1000" s="52">
        <f>IFERROR(_xll.qlIndexFixing(Index6M,$H1000,TRUE,_xll.ohTrigger(RecalcTrigger,Trigger6M)),NA())</f>
        <v>3.1905175605732479E-2</v>
      </c>
      <c r="O1000" s="52">
        <f>IFERROR(_xll.qlIndexFixing(ONIndex6M,I1000,TRUE,_xll.ohTrigger(RecalcTrigger,Trigger6M)),NA())</f>
        <v>3.1638493012344782E-2</v>
      </c>
      <c r="P1000" s="52">
        <f>IFERROR(_xll.qlIndexFixing(Index1Y,$H1000,TRUE,_xll.ohTrigger(RecalcTrigger,Trigger1Y)),NA())</f>
        <v>3.3540812772763023E-2</v>
      </c>
      <c r="Q1000" s="52">
        <f>IFERROR(_xll.qlIndexFixing(ONIndex1Y,I1000,TRUE,_xll.ohTrigger(RecalcTrigger,Trigger1Y)),NA())</f>
        <v>3.2861634764786984E-2</v>
      </c>
    </row>
    <row r="1001" spans="2:17" x14ac:dyDescent="0.2">
      <c r="B1001" s="46" t="s">
        <v>51</v>
      </c>
      <c r="D1001" s="49">
        <f>_xll.qlCalendarAdvance(LocalCalendar,$D1000,B1001,"f",FALSE)</f>
        <v>46378</v>
      </c>
      <c r="E1001" s="49">
        <f>_xll.qlInterestRateIndexValueDate(IndexON,D1001)</f>
        <v>46378</v>
      </c>
      <c r="F1001" s="52">
        <f>IFERROR(_xll.qlIndexFixing(IndexON,D1001,TRUE,_xll.ohTrigger(RecalcTrigger,TriggerON)),NA())</f>
        <v>2.8268486633109546E-2</v>
      </c>
      <c r="H1001" s="49">
        <f>_xll.qlCalendarAdvance(IborCalendar,$H1000,B1001,"f",FALSE)</f>
        <v>46378</v>
      </c>
      <c r="I1001" s="49">
        <f>_xll.qlInterestRateIndexValueDate(Index1M,$H1001)</f>
        <v>46380</v>
      </c>
      <c r="J1001" s="52">
        <f>IFERROR(_xll.qlIndexFixing(Index1M,$H1001,TRUE,_xll.ohTrigger(RecalcTrigger,Trigger1M)),NA())</f>
        <v>2.9711012027357209E-2</v>
      </c>
      <c r="K1001" s="52">
        <f>IFERROR(_xll.qlIndexFixing(ONIndex1M,I1001,TRUE,_xll.ohTrigger(RecalcTrigger,Trigger1M)),NA())</f>
        <v>2.9675222356425834E-2</v>
      </c>
      <c r="L1001" s="52">
        <f>IFERROR(_xll.qlIndexFixing(Index3M,H1001,TRUE,_xll.ohTrigger(RecalcTrigger,Trigger3M)),NA())</f>
        <v>3.056731780772548E-2</v>
      </c>
      <c r="M1001" s="52">
        <f>IFERROR(_xll.qlIndexFixing(ONIndex3M,I1001,TRUE,_xll.ohTrigger(RecalcTrigger,Trigger3M)),NA())</f>
        <v>3.0448274795032759E-2</v>
      </c>
      <c r="N1001" s="52">
        <f>IFERROR(_xll.qlIndexFixing(Index6M,$H1001,TRUE,_xll.ohTrigger(RecalcTrigger,Trigger6M)),NA())</f>
        <v>3.1905835678101555E-2</v>
      </c>
      <c r="O1001" s="52">
        <f>IFERROR(_xll.qlIndexFixing(ONIndex6M,I1001,TRUE,_xll.ohTrigger(RecalcTrigger,Trigger6M)),NA())</f>
        <v>3.1646242915176259E-2</v>
      </c>
      <c r="P1001" s="52">
        <f>IFERROR(_xll.qlIndexFixing(Index1Y,$H1001,TRUE,_xll.ohTrigger(RecalcTrigger,Trigger1Y)),NA())</f>
        <v>3.3553857694099271E-2</v>
      </c>
      <c r="Q1001" s="52">
        <f>IFERROR(_xll.qlIndexFixing(ONIndex1Y,I1001,TRUE,_xll.ohTrigger(RecalcTrigger,Trigger1Y)),NA())</f>
        <v>3.2875621036879465E-2</v>
      </c>
    </row>
    <row r="1002" spans="2:17" x14ac:dyDescent="0.2">
      <c r="B1002" s="46" t="s">
        <v>51</v>
      </c>
      <c r="D1002" s="49">
        <f>_xll.qlCalendarAdvance(LocalCalendar,$D1001,B1002,"f",FALSE)</f>
        <v>46385</v>
      </c>
      <c r="E1002" s="49">
        <f>_xll.qlInterestRateIndexValueDate(IndexON,D1002)</f>
        <v>46385</v>
      </c>
      <c r="F1002" s="52">
        <f>IFERROR(_xll.qlIndexFixing(IndexON,D1002,TRUE,_xll.ohTrigger(RecalcTrigger,TriggerON)),NA())</f>
        <v>2.8274594224901861E-2</v>
      </c>
      <c r="H1002" s="49">
        <f>_xll.qlCalendarAdvance(IborCalendar,$H1001,B1002,"f",FALSE)</f>
        <v>46385</v>
      </c>
      <c r="I1002" s="49">
        <f>_xll.qlInterestRateIndexValueDate(Index1M,$H1002)</f>
        <v>46387</v>
      </c>
      <c r="J1002" s="52">
        <f>IFERROR(_xll.qlIndexFixing(Index1M,$H1002,TRUE,_xll.ohTrigger(RecalcTrigger,Trigger1M)),NA())</f>
        <v>2.9708391723308209E-2</v>
      </c>
      <c r="K1002" s="52">
        <f>IFERROR(_xll.qlIndexFixing(ONIndex1M,I1002,TRUE,_xll.ohTrigger(RecalcTrigger,Trigger1M)),NA())</f>
        <v>2.9675419096881761E-2</v>
      </c>
      <c r="L1002" s="52">
        <f>IFERROR(_xll.qlIndexFixing(Index3M,H1002,TRUE,_xll.ohTrigger(RecalcTrigger,Trigger3M)),NA())</f>
        <v>3.0568667817892248E-2</v>
      </c>
      <c r="M1002" s="52">
        <f>IFERROR(_xll.qlIndexFixing(ONIndex3M,I1002,TRUE,_xll.ohTrigger(RecalcTrigger,Trigger3M)),NA())</f>
        <v>3.0448676014578346E-2</v>
      </c>
      <c r="N1002" s="52">
        <f>IFERROR(_xll.qlIndexFixing(Index6M,$H1002,TRUE,_xll.ohTrigger(RecalcTrigger,Trigger6M)),NA())</f>
        <v>3.1904993169553274E-2</v>
      </c>
      <c r="O1002" s="52">
        <f>IFERROR(_xll.qlIndexFixing(ONIndex6M,I1002,TRUE,_xll.ohTrigger(RecalcTrigger,Trigger6M)),NA())</f>
        <v>3.1646349680181096E-2</v>
      </c>
      <c r="P1002" s="52">
        <f>IFERROR(_xll.qlIndexFixing(Index1Y,$H1002,TRUE,_xll.ohTrigger(RecalcTrigger,Trigger1Y)),NA())</f>
        <v>3.3547196616340473E-2</v>
      </c>
      <c r="Q1002" s="52">
        <f>IFERROR(_xll.qlIndexFixing(ONIndex1Y,I1002,TRUE,_xll.ohTrigger(RecalcTrigger,Trigger1Y)),NA())</f>
        <v>3.2879797596825355E-2</v>
      </c>
    </row>
    <row r="1003" spans="2:17" x14ac:dyDescent="0.2">
      <c r="B1003" s="46" t="s">
        <v>51</v>
      </c>
      <c r="D1003" s="49">
        <f>_xll.qlCalendarAdvance(LocalCalendar,$D1002,B1003,"f",FALSE)</f>
        <v>46392</v>
      </c>
      <c r="E1003" s="49">
        <f>_xll.qlInterestRateIndexValueDate(IndexON,D1003)</f>
        <v>46392</v>
      </c>
      <c r="F1003" s="52">
        <f>IFERROR(_xll.qlIndexFixing(IndexON,D1003,TRUE,_xll.ohTrigger(RecalcTrigger,TriggerON)),NA())</f>
        <v>2.8280522824513099E-2</v>
      </c>
      <c r="H1003" s="49">
        <f>_xll.qlCalendarAdvance(IborCalendar,$H1002,B1003,"f",FALSE)</f>
        <v>46392</v>
      </c>
      <c r="I1003" s="49">
        <f>_xll.qlInterestRateIndexValueDate(Index1M,$H1003)</f>
        <v>46394</v>
      </c>
      <c r="J1003" s="52">
        <f>IFERROR(_xll.qlIndexFixing(Index1M,$H1003,TRUE,_xll.ohTrigger(RecalcTrigger,Trigger1M)),NA())</f>
        <v>2.9713512523092678E-2</v>
      </c>
      <c r="K1003" s="52">
        <f>IFERROR(_xll.qlIndexFixing(ONIndex1M,I1003,TRUE,_xll.ohTrigger(RecalcTrigger,Trigger1M)),NA())</f>
        <v>2.9672875499429097E-2</v>
      </c>
      <c r="L1003" s="52">
        <f>IFERROR(_xll.qlIndexFixing(Index3M,H1003,TRUE,_xll.ohTrigger(RecalcTrigger,Trigger3M)),NA())</f>
        <v>3.0569939043633809E-2</v>
      </c>
      <c r="M1003" s="52">
        <f>IFERROR(_xll.qlIndexFixing(ONIndex3M,I1003,TRUE,_xll.ohTrigger(RecalcTrigger,Trigger3M)),NA())</f>
        <v>3.0446190083077695E-2</v>
      </c>
      <c r="N1003" s="52">
        <f>IFERROR(_xll.qlIndexFixing(Index6M,$H1003,TRUE,_xll.ohTrigger(RecalcTrigger,Trigger6M)),NA())</f>
        <v>3.1905491803468869E-2</v>
      </c>
      <c r="O1003" s="52">
        <f>IFERROR(_xll.qlIndexFixing(ONIndex6M,I1003,TRUE,_xll.ohTrigger(RecalcTrigger,Trigger6M)),NA())</f>
        <v>3.1643389458952953E-2</v>
      </c>
      <c r="P1003" s="52">
        <f>IFERROR(_xll.qlIndexFixing(Index1Y,$H1003,TRUE,_xll.ohTrigger(RecalcTrigger,Trigger1Y)),NA())</f>
        <v>3.355294172227221E-2</v>
      </c>
      <c r="Q1003" s="52">
        <f>IFERROR(_xll.qlIndexFixing(ONIndex1Y,I1003,TRUE,_xll.ohTrigger(RecalcTrigger,Trigger1Y)),NA())</f>
        <v>3.2880037010274421E-2</v>
      </c>
    </row>
    <row r="1004" spans="2:17" x14ac:dyDescent="0.2">
      <c r="B1004" s="46" t="s">
        <v>51</v>
      </c>
      <c r="D1004" s="49">
        <f>_xll.qlCalendarAdvance(LocalCalendar,$D1003,B1004,"f",FALSE)</f>
        <v>46399</v>
      </c>
      <c r="E1004" s="49">
        <f>_xll.qlInterestRateIndexValueDate(IndexON,D1004)</f>
        <v>46399</v>
      </c>
      <c r="F1004" s="52">
        <f>IFERROR(_xll.qlIndexFixing(IndexON,D1004,TRUE,_xll.ohTrigger(RecalcTrigger,TriggerON)),NA())</f>
        <v>2.8286272432023196E-2</v>
      </c>
      <c r="H1004" s="49">
        <f>_xll.qlCalendarAdvance(IborCalendar,$H1003,B1004,"f",FALSE)</f>
        <v>46399</v>
      </c>
      <c r="I1004" s="49">
        <f>_xll.qlInterestRateIndexValueDate(Index1M,$H1004)</f>
        <v>46401</v>
      </c>
      <c r="J1004" s="52">
        <f>IFERROR(_xll.qlIndexFixing(Index1M,$H1004,TRUE,_xll.ohTrigger(RecalcTrigger,Trigger1M)),NA())</f>
        <v>2.9715883322840791E-2</v>
      </c>
      <c r="K1004" s="52">
        <f>IFERROR(_xll.qlIndexFixing(ONIndex1M,I1004,TRUE,_xll.ohTrigger(RecalcTrigger,Trigger1M)),NA())</f>
        <v>2.9674203846221658E-2</v>
      </c>
      <c r="L1004" s="52">
        <f>IFERROR(_xll.qlIndexFixing(Index3M,H1004,TRUE,_xll.ohTrigger(RecalcTrigger,Trigger3M)),NA())</f>
        <v>3.0571131484876446E-2</v>
      </c>
      <c r="M1004" s="52">
        <f>IFERROR(_xll.qlIndexFixing(ONIndex3M,I1004,TRUE,_xll.ohTrigger(RecalcTrigger,Trigger3M)),NA())</f>
        <v>3.0447870670187172E-2</v>
      </c>
      <c r="N1004" s="52">
        <f>IFERROR(_xll.qlIndexFixing(Index6M,$H1004,TRUE,_xll.ohTrigger(RecalcTrigger,Trigger6M)),NA())</f>
        <v>3.190590675854646E-2</v>
      </c>
      <c r="O1004" s="52">
        <f>IFERROR(_xll.qlIndexFixing(ONIndex6M,I1004,TRUE,_xll.ohTrigger(RecalcTrigger,Trigger6M)),NA())</f>
        <v>3.1644856877779404E-2</v>
      </c>
      <c r="P1004" s="52">
        <f>IFERROR(_xll.qlIndexFixing(Index1Y,$H1004,TRUE,_xll.ohTrigger(RecalcTrigger,Trigger1Y)),NA())</f>
        <v>3.3556828385641439E-2</v>
      </c>
      <c r="Q1004" s="52">
        <f>IFERROR(_xll.qlIndexFixing(ONIndex1Y,I1004,TRUE,_xll.ohTrigger(RecalcTrigger,Trigger1Y)),NA())</f>
        <v>3.2885992178073309E-2</v>
      </c>
    </row>
    <row r="1005" spans="2:17" x14ac:dyDescent="0.2">
      <c r="B1005" s="46" t="s">
        <v>51</v>
      </c>
      <c r="D1005" s="49">
        <f>_xll.qlCalendarAdvance(LocalCalendar,$D1004,B1005,"f",FALSE)</f>
        <v>46406</v>
      </c>
      <c r="E1005" s="49">
        <f>_xll.qlInterestRateIndexValueDate(IndexON,D1005)</f>
        <v>46406</v>
      </c>
      <c r="F1005" s="52">
        <f>IFERROR(_xll.qlIndexFixing(IndexON,D1005,TRUE,_xll.ohTrigger(RecalcTrigger,TriggerON)),NA())</f>
        <v>2.8291843047432153E-2</v>
      </c>
      <c r="H1005" s="49">
        <f>_xll.qlCalendarAdvance(IborCalendar,$H1004,B1005,"f",FALSE)</f>
        <v>46406</v>
      </c>
      <c r="I1005" s="49">
        <f>_xll.qlInterestRateIndexValueDate(Index1M,$H1005)</f>
        <v>46408</v>
      </c>
      <c r="J1005" s="52">
        <f>IFERROR(_xll.qlIndexFixing(Index1M,$H1005,TRUE,_xll.ohTrigger(RecalcTrigger,Trigger1M)),NA())</f>
        <v>2.9715556633158891E-2</v>
      </c>
      <c r="K1005" s="52">
        <f>IFERROR(_xll.qlIndexFixing(ONIndex1M,I1005,TRUE,_xll.ohTrigger(RecalcTrigger,Trigger1M)),NA())</f>
        <v>2.9675418387808961E-2</v>
      </c>
      <c r="L1005" s="52">
        <f>IFERROR(_xll.qlIndexFixing(Index3M,H1005,TRUE,_xll.ohTrigger(RecalcTrigger,Trigger3M)),NA())</f>
        <v>3.0572245141549104E-2</v>
      </c>
      <c r="M1005" s="52">
        <f>IFERROR(_xll.qlIndexFixing(ONIndex3M,I1005,TRUE,_xll.ohTrigger(RecalcTrigger,Trigger3M)),NA())</f>
        <v>3.0449473063445254E-2</v>
      </c>
      <c r="N1005" s="52">
        <f>IFERROR(_xll.qlIndexFixing(Index6M,$H1005,TRUE,_xll.ohTrigger(RecalcTrigger,Trigger6M)),NA())</f>
        <v>3.1906238034734379E-2</v>
      </c>
      <c r="O1005" s="52">
        <f>IFERROR(_xll.qlIndexFixing(ONIndex6M,I1005,TRUE,_xll.ohTrigger(RecalcTrigger,Trigger6M)),NA())</f>
        <v>3.1646241931451158E-2</v>
      </c>
      <c r="P1005" s="52">
        <f>IFERROR(_xll.qlIndexFixing(Index1Y,$H1005,TRUE,_xll.ohTrigger(RecalcTrigger,Trigger1Y)),NA())</f>
        <v>3.3560638348463165E-2</v>
      </c>
      <c r="Q1005" s="52">
        <f>IFERROR(_xll.qlIndexFixing(ONIndex1Y,I1005,TRUE,_xll.ohTrigger(RecalcTrigger,Trigger1Y)),NA())</f>
        <v>3.2891857888870391E-2</v>
      </c>
    </row>
    <row r="1006" spans="2:17" x14ac:dyDescent="0.2">
      <c r="B1006" s="46" t="s">
        <v>51</v>
      </c>
      <c r="D1006" s="49">
        <f>_xll.qlCalendarAdvance(LocalCalendar,$D1005,B1006,"f",FALSE)</f>
        <v>46413</v>
      </c>
      <c r="E1006" s="49">
        <f>_xll.qlInterestRateIndexValueDate(IndexON,D1006)</f>
        <v>46413</v>
      </c>
      <c r="F1006" s="52">
        <f>IFERROR(_xll.qlIndexFixing(IndexON,D1006,TRUE,_xll.ohTrigger(RecalcTrigger,TriggerON)),NA())</f>
        <v>2.8297234670739968E-2</v>
      </c>
      <c r="H1006" s="49">
        <f>_xll.qlCalendarAdvance(IborCalendar,$H1005,B1006,"f",FALSE)</f>
        <v>46413</v>
      </c>
      <c r="I1006" s="49">
        <f>_xll.qlInterestRateIndexValueDate(Index1M,$H1006)</f>
        <v>46415</v>
      </c>
      <c r="J1006" s="52">
        <f>IFERROR(_xll.qlIndexFixing(Index1M,$H1006,TRUE,_xll.ohTrigger(RecalcTrigger,Trigger1M)),NA())</f>
        <v>2.9712576705299504E-2</v>
      </c>
      <c r="K1006" s="52">
        <f>IFERROR(_xll.qlIndexFixing(ONIndex1M,I1006,TRUE,_xll.ohTrigger(RecalcTrigger,Trigger1M)),NA())</f>
        <v>2.9676519123951195E-2</v>
      </c>
      <c r="L1006" s="52">
        <f>IFERROR(_xll.qlIndexFixing(Index3M,H1006,TRUE,_xll.ohTrigger(RecalcTrigger,Trigger3M)),NA())</f>
        <v>3.0573280013587834E-2</v>
      </c>
      <c r="M1006" s="52">
        <f>IFERROR(_xll.qlIndexFixing(ONIndex3M,I1006,TRUE,_xll.ohTrigger(RecalcTrigger,Trigger3M)),NA())</f>
        <v>3.045099726269207E-2</v>
      </c>
      <c r="N1006" s="52">
        <f>IFERROR(_xll.qlIndexFixing(Index6M,$H1006,TRUE,_xll.ohTrigger(RecalcTrigger,Trigger6M)),NA())</f>
        <v>3.1906485631992436E-2</v>
      </c>
      <c r="O1006" s="52">
        <f>IFERROR(_xll.qlIndexFixing(ONIndex6M,I1006,TRUE,_xll.ohTrigger(RecalcTrigger,Trigger6M)),NA())</f>
        <v>3.1647544620128087E-2</v>
      </c>
      <c r="P1006" s="52">
        <f>IFERROR(_xll.qlIndexFixing(Index1Y,$H1006,TRUE,_xll.ohTrigger(RecalcTrigger,Trigger1Y)),NA())</f>
        <v>3.3564372486394413E-2</v>
      </c>
      <c r="Q1006" s="52">
        <f>IFERROR(_xll.qlIndexFixing(ONIndex1Y,I1006,TRUE,_xll.ohTrigger(RecalcTrigger,Trigger1Y)),NA())</f>
        <v>3.289763414258573E-2</v>
      </c>
    </row>
    <row r="1007" spans="2:17" x14ac:dyDescent="0.2">
      <c r="B1007" s="46" t="s">
        <v>51</v>
      </c>
      <c r="D1007" s="49">
        <f>_xll.qlCalendarAdvance(LocalCalendar,$D1006,B1007,"f",FALSE)</f>
        <v>46420</v>
      </c>
      <c r="E1007" s="49">
        <f>_xll.qlInterestRateIndexValueDate(IndexON,D1007)</f>
        <v>46420</v>
      </c>
      <c r="F1007" s="52">
        <f>IFERROR(_xll.qlIndexFixing(IndexON,D1007,TRUE,_xll.ohTrigger(RecalcTrigger,TriggerON)),NA())</f>
        <v>2.8302447301866707E-2</v>
      </c>
      <c r="H1007" s="49">
        <f>_xll.qlCalendarAdvance(IborCalendar,$H1006,B1007,"f",FALSE)</f>
        <v>46420</v>
      </c>
      <c r="I1007" s="49">
        <f>_xll.qlInterestRateIndexValueDate(Index1M,$H1007)</f>
        <v>46422</v>
      </c>
      <c r="J1007" s="52">
        <f>IFERROR(_xll.qlIndexFixing(Index1M,$H1007,TRUE,_xll.ohTrigger(RecalcTrigger,Trigger1M)),NA())</f>
        <v>2.9712067518296501E-2</v>
      </c>
      <c r="K1007" s="52">
        <f>IFERROR(_xll.qlIndexFixing(ONIndex1M,I1007,TRUE,_xll.ohTrigger(RecalcTrigger,Trigger1M)),NA())</f>
        <v>2.9677506054728298E-2</v>
      </c>
      <c r="L1007" s="52">
        <f>IFERROR(_xll.qlIndexFixing(Index3M,H1007,TRUE,_xll.ohTrigger(RecalcTrigger,Trigger3M)),NA())</f>
        <v>3.0572887439081119E-2</v>
      </c>
      <c r="M1007" s="52">
        <f>IFERROR(_xll.qlIndexFixing(ONIndex3M,I1007,TRUE,_xll.ohTrigger(RecalcTrigger,Trigger3M)),NA())</f>
        <v>3.045244326792762E-2</v>
      </c>
      <c r="N1007" s="52">
        <f>IFERROR(_xll.qlIndexFixing(Index6M,$H1007,TRUE,_xll.ohTrigger(RecalcTrigger,Trigger6M)),NA())</f>
        <v>3.1906649550288831E-2</v>
      </c>
      <c r="O1007" s="52">
        <f>IFERROR(_xll.qlIndexFixing(ONIndex6M,I1007,TRUE,_xll.ohTrigger(RecalcTrigger,Trigger6M)),NA())</f>
        <v>3.1648764943730257E-2</v>
      </c>
      <c r="P1007" s="52">
        <f>IFERROR(_xll.qlIndexFixing(Index1Y,$H1007,TRUE,_xll.ohTrigger(RecalcTrigger,Trigger1Y)),NA())</f>
        <v>3.3568031675123532E-2</v>
      </c>
      <c r="Q1007" s="52">
        <f>IFERROR(_xll.qlIndexFixing(ONIndex1Y,I1007,TRUE,_xll.ohTrigger(RecalcTrigger,Trigger1Y)),NA())</f>
        <v>3.2903320939219327E-2</v>
      </c>
    </row>
    <row r="1008" spans="2:17" x14ac:dyDescent="0.2">
      <c r="B1008" s="46" t="s">
        <v>51</v>
      </c>
      <c r="D1008" s="49">
        <f>_xll.qlCalendarAdvance(LocalCalendar,$D1007,B1008,"f",FALSE)</f>
        <v>46427</v>
      </c>
      <c r="E1008" s="49">
        <f>_xll.qlInterestRateIndexValueDate(IndexON,D1008)</f>
        <v>46427</v>
      </c>
      <c r="F1008" s="52">
        <f>IFERROR(_xll.qlIndexFixing(IndexON,D1008,TRUE,_xll.ohTrigger(RecalcTrigger,TriggerON)),NA())</f>
        <v>2.8307480940892304E-2</v>
      </c>
      <c r="H1008" s="49">
        <f>_xll.qlCalendarAdvance(IborCalendar,$H1007,B1008,"f",FALSE)</f>
        <v>46427</v>
      </c>
      <c r="I1008" s="49">
        <f>_xll.qlInterestRateIndexValueDate(Index1M,$H1008)</f>
        <v>46429</v>
      </c>
      <c r="J1008" s="52">
        <f>IFERROR(_xll.qlIndexFixing(Index1M,$H1008,TRUE,_xll.ohTrigger(RecalcTrigger,Trigger1M)),NA())</f>
        <v>2.9712722618539127E-2</v>
      </c>
      <c r="K1008" s="52">
        <f>IFERROR(_xll.qlIndexFixing(ONIndex1M,I1008,TRUE,_xll.ohTrigger(RecalcTrigger,Trigger1M)),NA())</f>
        <v>2.9678379180220205E-2</v>
      </c>
      <c r="L1008" s="52">
        <f>IFERROR(_xll.qlIndexFixing(Index3M,H1008,TRUE,_xll.ohTrigger(RecalcTrigger,Trigger3M)),NA())</f>
        <v>3.0573770294460033E-2</v>
      </c>
      <c r="M1008" s="52">
        <f>IFERROR(_xll.qlIndexFixing(ONIndex3M,I1008,TRUE,_xll.ohTrigger(RecalcTrigger,Trigger3M)),NA())</f>
        <v>3.0453811079391713E-2</v>
      </c>
      <c r="N1008" s="52">
        <f>IFERROR(_xll.qlIndexFixing(Index6M,$H1008,TRUE,_xll.ohTrigger(RecalcTrigger,Trigger6M)),NA())</f>
        <v>3.1906729789604571E-2</v>
      </c>
      <c r="O1008" s="52">
        <f>IFERROR(_xll.qlIndexFixing(ONIndex6M,I1008,TRUE,_xll.ohTrigger(RecalcTrigger,Trigger6M)),NA())</f>
        <v>3.1649902902337601E-2</v>
      </c>
      <c r="P1008" s="52">
        <f>IFERROR(_xll.qlIndexFixing(Index1Y,$H1008,TRUE,_xll.ohTrigger(RecalcTrigger,Trigger1Y)),NA())</f>
        <v>3.3571616790366236E-2</v>
      </c>
      <c r="Q1008" s="52">
        <f>IFERROR(_xll.qlIndexFixing(ONIndex1Y,I1008,TRUE,_xll.ohTrigger(RecalcTrigger,Trigger1Y)),NA())</f>
        <v>3.2908918278931054E-2</v>
      </c>
    </row>
    <row r="1009" spans="2:17" x14ac:dyDescent="0.2">
      <c r="B1009" s="46" t="s">
        <v>51</v>
      </c>
      <c r="D1009" s="49">
        <f>_xll.qlCalendarAdvance(LocalCalendar,$D1008,B1009,"f",FALSE)</f>
        <v>46434</v>
      </c>
      <c r="E1009" s="49">
        <f>_xll.qlInterestRateIndexValueDate(IndexON,D1009)</f>
        <v>46434</v>
      </c>
      <c r="F1009" s="52">
        <f>IFERROR(_xll.qlIndexFixing(IndexON,D1009,TRUE,_xll.ohTrigger(RecalcTrigger,TriggerON)),NA())</f>
        <v>2.8312335587736825E-2</v>
      </c>
      <c r="H1009" s="49">
        <f>_xll.qlCalendarAdvance(IborCalendar,$H1008,B1009,"f",FALSE)</f>
        <v>46434</v>
      </c>
      <c r="I1009" s="49">
        <f>_xll.qlInterestRateIndexValueDate(Index1M,$H1009)</f>
        <v>46436</v>
      </c>
      <c r="J1009" s="52">
        <f>IFERROR(_xll.qlIndexFixing(Index1M,$H1009,TRUE,_xll.ohTrigger(RecalcTrigger,Trigger1M)),NA())</f>
        <v>2.9713263659850879E-2</v>
      </c>
      <c r="K1009" s="52">
        <f>IFERROR(_xll.qlIndexFixing(ONIndex1M,I1009,TRUE,_xll.ohTrigger(RecalcTrigger,Trigger1M)),NA())</f>
        <v>2.967913850034698E-2</v>
      </c>
      <c r="L1009" s="52">
        <f>IFERROR(_xll.qlIndexFixing(Index3M,H1009,TRUE,_xll.ohTrigger(RecalcTrigger,Trigger3M)),NA())</f>
        <v>3.0574574371702575E-2</v>
      </c>
      <c r="M1009" s="52">
        <f>IFERROR(_xll.qlIndexFixing(ONIndex3M,I1009,TRUE,_xll.ohTrigger(RecalcTrigger,Trigger3M)),NA())</f>
        <v>3.0455100696764603E-2</v>
      </c>
      <c r="N1009" s="52">
        <f>IFERROR(_xll.qlIndexFixing(Index6M,$H1009,TRUE,_xll.ohTrigger(RecalcTrigger,Trigger6M)),NA())</f>
        <v>3.190672634992818E-2</v>
      </c>
      <c r="O1009" s="52">
        <f>IFERROR(_xll.qlIndexFixing(ONIndex6M,I1009,TRUE,_xll.ohTrigger(RecalcTrigger,Trigger6M)),NA())</f>
        <v>3.1650958495950121E-2</v>
      </c>
      <c r="P1009" s="52">
        <f>IFERROR(_xll.qlIndexFixing(Index1Y,$H1009,TRUE,_xll.ohTrigger(RecalcTrigger,Trigger1Y)),NA())</f>
        <v>3.3575128707868468E-2</v>
      </c>
      <c r="Q1009" s="52">
        <f>IFERROR(_xll.qlIndexFixing(ONIndex1Y,I1009,TRUE,_xll.ohTrigger(RecalcTrigger,Trigger1Y)),NA())</f>
        <v>3.2914426161561039E-2</v>
      </c>
    </row>
    <row r="1010" spans="2:17" x14ac:dyDescent="0.2">
      <c r="B1010" s="46" t="s">
        <v>51</v>
      </c>
      <c r="D1010" s="49">
        <f>_xll.qlCalendarAdvance(LocalCalendar,$D1009,B1010,"f",FALSE)</f>
        <v>46441</v>
      </c>
      <c r="E1010" s="49">
        <f>_xll.qlInterestRateIndexValueDate(IndexON,D1010)</f>
        <v>46441</v>
      </c>
      <c r="F1010" s="52">
        <f>IFERROR(_xll.qlIndexFixing(IndexON,D1010,TRUE,_xll.ohTrigger(RecalcTrigger,TriggerON)),NA())</f>
        <v>2.8317011242480206E-2</v>
      </c>
      <c r="H1010" s="49">
        <f>_xll.qlCalendarAdvance(IborCalendar,$H1009,B1010,"f",FALSE)</f>
        <v>46441</v>
      </c>
      <c r="I1010" s="49">
        <f>_xll.qlInterestRateIndexValueDate(Index1M,$H1010)</f>
        <v>46443</v>
      </c>
      <c r="J1010" s="52">
        <f>IFERROR(_xll.qlIndexFixing(Index1M,$H1010,TRUE,_xll.ohTrigger(RecalcTrigger,Trigger1M)),NA())</f>
        <v>2.971369064222034E-2</v>
      </c>
      <c r="K1010" s="52">
        <f>IFERROR(_xll.qlIndexFixing(ONIndex1M,I1010,TRUE,_xll.ohTrigger(RecalcTrigger,Trigger1M)),NA())</f>
        <v>2.9679784015028687E-2</v>
      </c>
      <c r="L1010" s="52">
        <f>IFERROR(_xll.qlIndexFixing(Index3M,H1010,TRUE,_xll.ohTrigger(RecalcTrigger,Trigger3M)),NA())</f>
        <v>3.0575299670762935E-2</v>
      </c>
      <c r="M1010" s="52">
        <f>IFERROR(_xll.qlIndexFixing(ONIndex3M,I1010,TRUE,_xll.ohTrigger(RecalcTrigger,Trigger3M)),NA())</f>
        <v>3.04563121202861E-2</v>
      </c>
      <c r="N1010" s="52">
        <f>IFERROR(_xll.qlIndexFixing(Index6M,$H1010,TRUE,_xll.ohTrigger(RecalcTrigger,Trigger6M)),NA())</f>
        <v>3.1906639231260546E-2</v>
      </c>
      <c r="O1010" s="52">
        <f>IFERROR(_xll.qlIndexFixing(ONIndex6M,I1010,TRUE,_xll.ohTrigger(RecalcTrigger,Trigger6M)),NA())</f>
        <v>3.1651931724407945E-2</v>
      </c>
      <c r="P1010" s="52">
        <f>IFERROR(_xll.qlIndexFixing(Index1Y,$H1010,TRUE,_xll.ohTrigger(RecalcTrigger,Trigger1Y)),NA())</f>
        <v>3.3578568303403326E-2</v>
      </c>
      <c r="Q1010" s="52">
        <f>IFERROR(_xll.qlIndexFixing(ONIndex1Y,I1010,TRUE,_xll.ohTrigger(RecalcTrigger,Trigger1Y)),NA())</f>
        <v>3.2919844587109282E-2</v>
      </c>
    </row>
    <row r="1011" spans="2:17" x14ac:dyDescent="0.2">
      <c r="B1011" s="46" t="s">
        <v>51</v>
      </c>
      <c r="D1011" s="49">
        <f>_xll.qlCalendarAdvance(LocalCalendar,$D1010,B1011,"f",FALSE)</f>
        <v>46448</v>
      </c>
      <c r="E1011" s="49">
        <f>_xll.qlInterestRateIndexValueDate(IndexON,D1011)</f>
        <v>46448</v>
      </c>
      <c r="F1011" s="52">
        <f>IFERROR(_xll.qlIndexFixing(IndexON,D1011,TRUE,_xll.ohTrigger(RecalcTrigger,TriggerON)),NA())</f>
        <v>2.8321507905042509E-2</v>
      </c>
      <c r="H1011" s="49">
        <f>_xll.qlCalendarAdvance(IborCalendar,$H1010,B1011,"f",FALSE)</f>
        <v>46448</v>
      </c>
      <c r="I1011" s="49">
        <f>_xll.qlInterestRateIndexValueDate(Index1M,$H1011)</f>
        <v>46450</v>
      </c>
      <c r="J1011" s="52">
        <f>IFERROR(_xll.qlIndexFixing(Index1M,$H1011,TRUE,_xll.ohTrigger(RecalcTrigger,Trigger1M)),NA())</f>
        <v>2.9718950647113773E-2</v>
      </c>
      <c r="K1011" s="52">
        <f>IFERROR(_xll.qlIndexFixing(ONIndex1M,I1011,TRUE,_xll.ohTrigger(RecalcTrigger,Trigger1M)),NA())</f>
        <v>2.9680315724425199E-2</v>
      </c>
      <c r="L1011" s="52">
        <f>IFERROR(_xll.qlIndexFixing(Index3M,H1011,TRUE,_xll.ohTrigger(RecalcTrigger,Trigger3M)),NA())</f>
        <v>3.057992405072198E-2</v>
      </c>
      <c r="M1011" s="52">
        <f>IFERROR(_xll.qlIndexFixing(ONIndex3M,I1011,TRUE,_xll.ohTrigger(RecalcTrigger,Trigger3M)),NA())</f>
        <v>3.045744534979633E-2</v>
      </c>
      <c r="N1011" s="52">
        <f>IFERROR(_xll.qlIndexFixing(Index6M,$H1011,TRUE,_xll.ohTrigger(RecalcTrigger,Trigger6M)),NA())</f>
        <v>3.1914652377394555E-2</v>
      </c>
      <c r="O1011" s="52">
        <f>IFERROR(_xll.qlIndexFixing(ONIndex6M,I1011,TRUE,_xll.ohTrigger(RecalcTrigger,Trigger6M)),NA())</f>
        <v>3.1652822587791007E-2</v>
      </c>
      <c r="P1011" s="52">
        <f>IFERROR(_xll.qlIndexFixing(Index1Y,$H1011,TRUE,_xll.ohTrigger(RecalcTrigger,Trigger1Y)),NA())</f>
        <v>3.3587163756286689E-2</v>
      </c>
      <c r="Q1011" s="52">
        <f>IFERROR(_xll.qlIndexFixing(ONIndex1Y,I1011,TRUE,_xll.ohTrigger(RecalcTrigger,Trigger1Y)),NA())</f>
        <v>3.2925173555575782E-2</v>
      </c>
    </row>
    <row r="1012" spans="2:17" x14ac:dyDescent="0.2">
      <c r="B1012" s="46" t="s">
        <v>51</v>
      </c>
      <c r="D1012" s="49">
        <f>_xll.qlCalendarAdvance(LocalCalendar,$D1011,B1012,"f",FALSE)</f>
        <v>46455</v>
      </c>
      <c r="E1012" s="49">
        <f>_xll.qlInterestRateIndexValueDate(IndexON,D1012)</f>
        <v>46455</v>
      </c>
      <c r="F1012" s="52">
        <f>IFERROR(_xll.qlIndexFixing(IndexON,D1012,TRUE,_xll.ohTrigger(RecalcTrigger,TriggerON)),NA())</f>
        <v>2.8325825575503671E-2</v>
      </c>
      <c r="H1012" s="49">
        <f>_xll.qlCalendarAdvance(IborCalendar,$H1011,B1012,"f",FALSE)</f>
        <v>46455</v>
      </c>
      <c r="I1012" s="49">
        <f>_xll.qlInterestRateIndexValueDate(Index1M,$H1012)</f>
        <v>46457</v>
      </c>
      <c r="J1012" s="52">
        <f>IFERROR(_xll.qlIndexFixing(Index1M,$H1012,TRUE,_xll.ohTrigger(RecalcTrigger,Trigger1M)),NA())</f>
        <v>2.9719116978132731E-2</v>
      </c>
      <c r="K1012" s="52">
        <f>IFERROR(_xll.qlIndexFixing(ONIndex1M,I1012,TRUE,_xll.ohTrigger(RecalcTrigger,Trigger1M)),NA())</f>
        <v>2.9680733628536515E-2</v>
      </c>
      <c r="L1012" s="52">
        <f>IFERROR(_xll.qlIndexFixing(Index3M,H1012,TRUE,_xll.ohTrigger(RecalcTrigger,Trigger3M)),NA())</f>
        <v>3.05804750520813E-2</v>
      </c>
      <c r="M1012" s="52">
        <f>IFERROR(_xll.qlIndexFixing(ONIndex3M,I1012,TRUE,_xll.ohTrigger(RecalcTrigger,Trigger3M)),NA())</f>
        <v>3.0458500385455167E-2</v>
      </c>
      <c r="N1012" s="52">
        <f>IFERROR(_xll.qlIndexFixing(Index6M,$H1012,TRUE,_xll.ohTrigger(RecalcTrigger,Trigger6M)),NA())</f>
        <v>3.1913005174646132E-2</v>
      </c>
      <c r="O1012" s="52">
        <f>IFERROR(_xll.qlIndexFixing(ONIndex6M,I1012,TRUE,_xll.ohTrigger(RecalcTrigger,Trigger6M)),NA())</f>
        <v>3.1653631086339118E-2</v>
      </c>
      <c r="P1012" s="52">
        <f>IFERROR(_xll.qlIndexFixing(Index1Y,$H1012,TRUE,_xll.ohTrigger(RecalcTrigger,Trigger1Y)),NA())</f>
        <v>3.3590449678545978E-2</v>
      </c>
      <c r="Q1012" s="52">
        <f>IFERROR(_xll.qlIndexFixing(ONIndex1Y,I1012,TRUE,_xll.ohTrigger(RecalcTrigger,Trigger1Y)),NA())</f>
        <v>3.2930413067120412E-2</v>
      </c>
    </row>
    <row r="1013" spans="2:17" x14ac:dyDescent="0.2">
      <c r="B1013" s="46" t="s">
        <v>51</v>
      </c>
      <c r="D1013" s="49">
        <f>_xll.qlCalendarAdvance(LocalCalendar,$D1012,B1013,"f",FALSE)</f>
        <v>46462</v>
      </c>
      <c r="E1013" s="49">
        <f>_xll.qlInterestRateIndexValueDate(IndexON,D1013)</f>
        <v>46462</v>
      </c>
      <c r="F1013" s="52">
        <f>IFERROR(_xll.qlIndexFixing(IndexON,D1013,TRUE,_xll.ohTrigger(RecalcTrigger,TriggerON)),NA())</f>
        <v>2.8329964253703821E-2</v>
      </c>
      <c r="H1013" s="49">
        <f>_xll.qlCalendarAdvance(IborCalendar,$H1012,B1013,"f",FALSE)</f>
        <v>46462</v>
      </c>
      <c r="I1013" s="49">
        <f>_xll.qlInterestRateIndexValueDate(Index1M,$H1013)</f>
        <v>46464</v>
      </c>
      <c r="J1013" s="52">
        <f>IFERROR(_xll.qlIndexFixing(Index1M,$H1013,TRUE,_xll.ohTrigger(RecalcTrigger,Trigger1M)),NA())</f>
        <v>2.9719169212562013E-2</v>
      </c>
      <c r="K1013" s="52">
        <f>IFERROR(_xll.qlIndexFixing(ONIndex1M,I1013,TRUE,_xll.ohTrigger(RecalcTrigger,Trigger1M)),NA())</f>
        <v>2.9681037727202764E-2</v>
      </c>
      <c r="L1013" s="52">
        <f>IFERROR(_xll.qlIndexFixing(Index3M,H1013,TRUE,_xll.ohTrigger(RecalcTrigger,Trigger3M)),NA())</f>
        <v>3.0580947255140566E-2</v>
      </c>
      <c r="M1013" s="52">
        <f>IFERROR(_xll.qlIndexFixing(ONIndex3M,I1013,TRUE,_xll.ohTrigger(RecalcTrigger,Trigger3M)),NA())</f>
        <v>3.0459477227182674E-2</v>
      </c>
      <c r="N1013" s="52">
        <f>IFERROR(_xll.qlIndexFixing(Index6M,$H1013,TRUE,_xll.ohTrigger(RecalcTrigger,Trigger6M)),NA())</f>
        <v>3.1912638369218378E-2</v>
      </c>
      <c r="O1013" s="52">
        <f>IFERROR(_xll.qlIndexFixing(ONIndex6M,I1013,TRUE,_xll.ohTrigger(RecalcTrigger,Trigger6M)),NA())</f>
        <v>3.1654357219652596E-2</v>
      </c>
      <c r="P1013" s="52">
        <f>IFERROR(_xll.qlIndexFixing(Index1Y,$H1013,TRUE,_xll.ohTrigger(RecalcTrigger,Trigger1Y)),NA())</f>
        <v>3.3593666073961859E-2</v>
      </c>
      <c r="Q1013" s="52">
        <f>IFERROR(_xll.qlIndexFixing(ONIndex1Y,I1013,TRUE,_xll.ohTrigger(RecalcTrigger,Trigger1Y)),NA())</f>
        <v>3.2935563121503364E-2</v>
      </c>
    </row>
    <row r="1014" spans="2:17" x14ac:dyDescent="0.2">
      <c r="B1014" s="46" t="s">
        <v>51</v>
      </c>
      <c r="D1014" s="49">
        <f>_xll.qlCalendarAdvance(LocalCalendar,$D1013,B1014,"f",FALSE)</f>
        <v>46469</v>
      </c>
      <c r="E1014" s="49">
        <f>_xll.qlInterestRateIndexValueDate(IndexON,D1014)</f>
        <v>46469</v>
      </c>
      <c r="F1014" s="52">
        <f>IFERROR(_xll.qlIndexFixing(IndexON,D1014,TRUE,_xll.ohTrigger(RecalcTrigger,TriggerON)),NA())</f>
        <v>2.8333923939722894E-2</v>
      </c>
      <c r="H1014" s="49">
        <f>_xll.qlCalendarAdvance(IborCalendar,$H1013,B1014,"f",FALSE)</f>
        <v>46469</v>
      </c>
      <c r="I1014" s="49">
        <f>_xll.qlInterestRateIndexValueDate(Index1M,$H1014)</f>
        <v>46471</v>
      </c>
      <c r="J1014" s="52">
        <f>IFERROR(_xll.qlIndexFixing(Index1M,$H1014,TRUE,_xll.ohTrigger(RecalcTrigger,Trigger1M)),NA())</f>
        <v>2.9719107350401619E-2</v>
      </c>
      <c r="K1014" s="52">
        <f>IFERROR(_xll.qlIndexFixing(ONIndex1M,I1014,TRUE,_xll.ohTrigger(RecalcTrigger,Trigger1M)),NA())</f>
        <v>2.9686153885451816E-2</v>
      </c>
      <c r="L1014" s="52">
        <f>IFERROR(_xll.qlIndexFixing(Index3M,H1014,TRUE,_xll.ohTrigger(RecalcTrigger,Trigger3M)),NA())</f>
        <v>3.0581340659872832E-2</v>
      </c>
      <c r="M1014" s="52">
        <f>IFERROR(_xll.qlIndexFixing(ONIndex3M,I1014,TRUE,_xll.ohTrigger(RecalcTrigger,Trigger3M)),NA())</f>
        <v>3.0465771827175914E-2</v>
      </c>
      <c r="N1014" s="52">
        <f>IFERROR(_xll.qlIndexFixing(Index6M,$H1014,TRUE,_xll.ohTrigger(RecalcTrigger,Trigger6M)),NA())</f>
        <v>3.1912192070004446E-2</v>
      </c>
      <c r="O1014" s="52">
        <f>IFERROR(_xll.qlIndexFixing(ONIndex6M,I1014,TRUE,_xll.ohTrigger(RecalcTrigger,Trigger6M)),NA())</f>
        <v>3.1660735544704721E-2</v>
      </c>
      <c r="P1014" s="52">
        <f>IFERROR(_xll.qlIndexFixing(Index1Y,$H1014,TRUE,_xll.ohTrigger(RecalcTrigger,Trigger1Y)),NA())</f>
        <v>3.3596813811505956E-2</v>
      </c>
      <c r="Q1014" s="52">
        <f>IFERROR(_xll.qlIndexFixing(ONIndex1Y,I1014,TRUE,_xll.ohTrigger(RecalcTrigger,Trigger1Y)),NA())</f>
        <v>3.2948080669749302E-2</v>
      </c>
    </row>
    <row r="1015" spans="2:17" x14ac:dyDescent="0.2">
      <c r="B1015" s="46" t="s">
        <v>51</v>
      </c>
      <c r="D1015" s="49">
        <f>_xll.qlCalendarAdvance(LocalCalendar,$D1014,B1015,"f",FALSE)</f>
        <v>46476</v>
      </c>
      <c r="E1015" s="49">
        <f>_xll.qlInterestRateIndexValueDate(IndexON,D1015)</f>
        <v>46476</v>
      </c>
      <c r="F1015" s="52">
        <f>IFERROR(_xll.qlIndexFixing(IndexON,D1015,TRUE,_xll.ohTrigger(RecalcTrigger,TriggerON)),NA())</f>
        <v>2.8337704633640826E-2</v>
      </c>
      <c r="H1015" s="49">
        <f>_xll.qlCalendarAdvance(IborCalendar,$H1014,B1015,"f",FALSE)</f>
        <v>46476</v>
      </c>
      <c r="I1015" s="49">
        <f>_xll.qlInterestRateIndexValueDate(Index1M,$H1015)</f>
        <v>46478</v>
      </c>
      <c r="J1015" s="52">
        <f>IFERROR(_xll.qlIndexFixing(Index1M,$H1015,TRUE,_xll.ohTrigger(RecalcTrigger,Trigger1M)),NA())</f>
        <v>2.9720133791232589E-2</v>
      </c>
      <c r="K1015" s="52">
        <f>IFERROR(_xll.qlIndexFixing(ONIndex1M,I1015,TRUE,_xll.ohTrigger(RecalcTrigger,Trigger1M)),NA())</f>
        <v>2.9681304508439865E-2</v>
      </c>
      <c r="L1015" s="52">
        <f>IFERROR(_xll.qlIndexFixing(Index3M,H1015,TRUE,_xll.ohTrigger(RecalcTrigger,Trigger3M)),NA())</f>
        <v>3.058035213633448E-2</v>
      </c>
      <c r="M1015" s="52">
        <f>IFERROR(_xll.qlIndexFixing(ONIndex3M,I1015,TRUE,_xll.ohTrigger(RecalcTrigger,Trigger3M)),NA())</f>
        <v>3.0461196328683826E-2</v>
      </c>
      <c r="N1015" s="52">
        <f>IFERROR(_xll.qlIndexFixing(Index6M,$H1015,TRUE,_xll.ohTrigger(RecalcTrigger,Trigger6M)),NA())</f>
        <v>3.190764383335204E-2</v>
      </c>
      <c r="O1015" s="52">
        <f>IFERROR(_xll.qlIndexFixing(ONIndex6M,I1015,TRUE,_xll.ohTrigger(RecalcTrigger,Trigger6M)),NA())</f>
        <v>3.1655562391215142E-2</v>
      </c>
      <c r="P1015" s="52">
        <f>IFERROR(_xll.qlIndexFixing(Index1Y,$H1015,TRUE,_xll.ohTrigger(RecalcTrigger,Trigger1Y)),NA())</f>
        <v>3.3599893760175102E-2</v>
      </c>
      <c r="Q1015" s="52">
        <f>IFERROR(_xll.qlIndexFixing(ONIndex1Y,I1015,TRUE,_xll.ohTrigger(RecalcTrigger,Trigger1Y)),NA())</f>
        <v>3.2945594859183913E-2</v>
      </c>
    </row>
    <row r="1016" spans="2:17" x14ac:dyDescent="0.2">
      <c r="B1016" s="46" t="s">
        <v>51</v>
      </c>
      <c r="D1016" s="49">
        <f>_xll.qlCalendarAdvance(LocalCalendar,$D1015,B1016,"f",FALSE)</f>
        <v>46483</v>
      </c>
      <c r="E1016" s="49">
        <f>_xll.qlInterestRateIndexValueDate(IndexON,D1016)</f>
        <v>46483</v>
      </c>
      <c r="F1016" s="52">
        <f>IFERROR(_xll.qlIndexFixing(IndexON,D1016,TRUE,_xll.ohTrigger(RecalcTrigger,TriggerON)),NA())</f>
        <v>2.8341306335217809E-2</v>
      </c>
      <c r="H1016" s="49">
        <f>_xll.qlCalendarAdvance(IborCalendar,$H1015,B1016,"f",FALSE)</f>
        <v>46483</v>
      </c>
      <c r="I1016" s="49">
        <f>_xll.qlInterestRateIndexValueDate(Index1M,$H1016)</f>
        <v>46485</v>
      </c>
      <c r="J1016" s="52">
        <f>IFERROR(_xll.qlIndexFixing(Index1M,$H1016,TRUE,_xll.ohTrigger(RecalcTrigger,Trigger1M)),NA())</f>
        <v>2.9718641336319296E-2</v>
      </c>
      <c r="K1016" s="52">
        <f>IFERROR(_xll.qlIndexFixing(ONIndex1M,I1016,TRUE,_xll.ohTrigger(RecalcTrigger,Trigger1M)),NA())</f>
        <v>2.9681267191090654E-2</v>
      </c>
      <c r="L1016" s="52">
        <f>IFERROR(_xll.qlIndexFixing(Index3M,H1016,TRUE,_xll.ohTrigger(RecalcTrigger,Trigger3M)),NA())</f>
        <v>3.0580593552373286E-2</v>
      </c>
      <c r="M1016" s="52">
        <f>IFERROR(_xll.qlIndexFixing(ONIndex3M,I1016,TRUE,_xll.ohTrigger(RecalcTrigger,Trigger3M)),NA())</f>
        <v>3.0461938588457471E-2</v>
      </c>
      <c r="N1016" s="52">
        <f>IFERROR(_xll.qlIndexFixing(Index6M,$H1016,TRUE,_xll.ohTrigger(RecalcTrigger,Trigger6M)),NA())</f>
        <v>3.1907061099787908E-2</v>
      </c>
      <c r="O1016" s="52">
        <f>IFERROR(_xll.qlIndexFixing(ONIndex6M,I1016,TRUE,_xll.ohTrigger(RecalcTrigger,Trigger6M)),NA())</f>
        <v>3.165604142946421E-2</v>
      </c>
      <c r="P1016" s="52">
        <f>IFERROR(_xll.qlIndexFixing(Index1Y,$H1016,TRUE,_xll.ohTrigger(RecalcTrigger,Trigger1Y)),NA())</f>
        <v>3.3602906788989806E-2</v>
      </c>
      <c r="Q1016" s="52">
        <f>IFERROR(_xll.qlIndexFixing(ONIndex1Y,I1016,TRUE,_xll.ohTrigger(RecalcTrigger,Trigger1Y)),NA())</f>
        <v>3.2950476542321638E-2</v>
      </c>
    </row>
    <row r="1017" spans="2:17" x14ac:dyDescent="0.2">
      <c r="B1017" s="46" t="s">
        <v>51</v>
      </c>
      <c r="D1017" s="49">
        <f>_xll.qlCalendarAdvance(LocalCalendar,$D1016,B1017,"f",FALSE)</f>
        <v>46490</v>
      </c>
      <c r="E1017" s="49">
        <f>_xll.qlInterestRateIndexValueDate(IndexON,D1017)</f>
        <v>46490</v>
      </c>
      <c r="F1017" s="52">
        <f>IFERROR(_xll.qlIndexFixing(IndexON,D1017,TRUE,_xll.ohTrigger(RecalcTrigger,TriggerON)),NA())</f>
        <v>2.8344729044693651E-2</v>
      </c>
      <c r="H1017" s="49">
        <f>_xll.qlCalendarAdvance(IborCalendar,$H1016,B1017,"f",FALSE)</f>
        <v>46490</v>
      </c>
      <c r="I1017" s="49">
        <f>_xll.qlInterestRateIndexValueDate(Index1M,$H1017)</f>
        <v>46492</v>
      </c>
      <c r="J1017" s="52">
        <f>IFERROR(_xll.qlIndexFixing(Index1M,$H1017,TRUE,_xll.ohTrigger(RecalcTrigger,Trigger1M)),NA())</f>
        <v>2.9718237184412355E-2</v>
      </c>
      <c r="K1017" s="52">
        <f>IFERROR(_xll.qlIndexFixing(ONIndex1M,I1017,TRUE,_xll.ohTrigger(RecalcTrigger,Trigger1M)),NA())</f>
        <v>2.9681116068296376E-2</v>
      </c>
      <c r="L1017" s="52">
        <f>IFERROR(_xll.qlIndexFixing(Index3M,H1017,TRUE,_xll.ohTrigger(RecalcTrigger,Trigger3M)),NA())</f>
        <v>3.0580756176696085E-2</v>
      </c>
      <c r="M1017" s="52">
        <f>IFERROR(_xll.qlIndexFixing(ONIndex3M,I1017,TRUE,_xll.ohTrigger(RecalcTrigger,Trigger3M)),NA())</f>
        <v>3.0462602654299786E-2</v>
      </c>
      <c r="N1017" s="52">
        <f>IFERROR(_xll.qlIndexFixing(Index6M,$H1017,TRUE,_xll.ohTrigger(RecalcTrigger,Trigger6M)),NA())</f>
        <v>3.1906406684658606E-2</v>
      </c>
      <c r="O1017" s="52">
        <f>IFERROR(_xll.qlIndexFixing(ONIndex6M,I1017,TRUE,_xll.ohTrigger(RecalcTrigger,Trigger6M)),NA())</f>
        <v>3.1656438102558582E-2</v>
      </c>
      <c r="P1017" s="52">
        <f>IFERROR(_xll.qlIndexFixing(Index1Y,$H1017,TRUE,_xll.ohTrigger(RecalcTrigger,Trigger1Y)),NA())</f>
        <v>3.3607573255087571E-2</v>
      </c>
      <c r="Q1017" s="52">
        <f>IFERROR(_xll.qlIndexFixing(ONIndex1Y,I1017,TRUE,_xll.ohTrigger(RecalcTrigger,Trigger1Y)),NA())</f>
        <v>3.2955268768377621E-2</v>
      </c>
    </row>
    <row r="1018" spans="2:17" x14ac:dyDescent="0.2">
      <c r="B1018" s="46" t="s">
        <v>51</v>
      </c>
      <c r="D1018" s="49">
        <f>_xll.qlCalendarAdvance(LocalCalendar,$D1017,B1018,"f",FALSE)</f>
        <v>46497</v>
      </c>
      <c r="E1018" s="49">
        <f>_xll.qlInterestRateIndexValueDate(IndexON,D1018)</f>
        <v>46497</v>
      </c>
      <c r="F1018" s="52">
        <f>IFERROR(_xll.qlIndexFixing(IndexON,D1018,TRUE,_xll.ohTrigger(RecalcTrigger,TriggerON)),NA())</f>
        <v>2.8347972761988416E-2</v>
      </c>
      <c r="H1018" s="49">
        <f>_xll.qlCalendarAdvance(IborCalendar,$H1017,B1018,"f",FALSE)</f>
        <v>46497</v>
      </c>
      <c r="I1018" s="49">
        <f>_xll.qlInterestRateIndexValueDate(Index1M,$H1018)</f>
        <v>46499</v>
      </c>
      <c r="J1018" s="52">
        <f>IFERROR(_xll.qlIndexFixing(Index1M,$H1018,TRUE,_xll.ohTrigger(RecalcTrigger,Trigger1M)),NA())</f>
        <v>2.9717718935943216E-2</v>
      </c>
      <c r="K1018" s="52">
        <f>IFERROR(_xll.qlIndexFixing(ONIndex1M,I1018,TRUE,_xll.ohTrigger(RecalcTrigger,Trigger1M)),NA())</f>
        <v>2.9680851140216902E-2</v>
      </c>
      <c r="L1018" s="52">
        <f>IFERROR(_xll.qlIndexFixing(Index3M,H1018,TRUE,_xll.ohTrigger(RecalcTrigger,Trigger3M)),NA())</f>
        <v>3.0580840009294091E-2</v>
      </c>
      <c r="M1018" s="52">
        <f>IFERROR(_xll.qlIndexFixing(ONIndex3M,I1018,TRUE,_xll.ohTrigger(RecalcTrigger,Trigger3M)),NA())</f>
        <v>3.0463188526290708E-2</v>
      </c>
      <c r="N1018" s="52">
        <f>IFERROR(_xll.qlIndexFixing(Index6M,$H1018,TRUE,_xll.ohTrigger(RecalcTrigger,Trigger6M)),NA())</f>
        <v>3.190568359099541E-2</v>
      </c>
      <c r="O1018" s="52">
        <f>IFERROR(_xll.qlIndexFixing(ONIndex6M,I1018,TRUE,_xll.ohTrigger(RecalcTrigger,Trigger6M)),NA())</f>
        <v>3.1656752410658129E-2</v>
      </c>
      <c r="P1018" s="52">
        <f>IFERROR(_xll.qlIndexFixing(Index1Y,$H1018,TRUE,_xll.ohTrigger(RecalcTrigger,Trigger1Y)),NA())</f>
        <v>3.3608735563258704E-2</v>
      </c>
      <c r="Q1018" s="52">
        <f>IFERROR(_xll.qlIndexFixing(ONIndex1Y,I1018,TRUE,_xll.ohTrigger(RecalcTrigger,Trigger1Y)),NA())</f>
        <v>3.2959971537351862E-2</v>
      </c>
    </row>
    <row r="1019" spans="2:17" x14ac:dyDescent="0.2">
      <c r="B1019" s="46" t="s">
        <v>51</v>
      </c>
      <c r="D1019" s="49">
        <f>_xll.qlCalendarAdvance(LocalCalendar,$D1018,B1019,"f",FALSE)</f>
        <v>46504</v>
      </c>
      <c r="E1019" s="49">
        <f>_xll.qlInterestRateIndexValueDate(IndexON,D1019)</f>
        <v>46504</v>
      </c>
      <c r="F1019" s="52">
        <f>IFERROR(_xll.qlIndexFixing(IndexON,D1019,TRUE,_xll.ohTrigger(RecalcTrigger,TriggerON)),NA())</f>
        <v>2.8351037487102104E-2</v>
      </c>
      <c r="H1019" s="49">
        <f>_xll.qlCalendarAdvance(IborCalendar,$H1018,B1019,"f",FALSE)</f>
        <v>46504</v>
      </c>
      <c r="I1019" s="49">
        <f>_xll.qlInterestRateIndexValueDate(Index1M,$H1019)</f>
        <v>46506</v>
      </c>
      <c r="J1019" s="52">
        <f>IFERROR(_xll.qlIndexFixing(Index1M,$H1019,TRUE,_xll.ohTrigger(RecalcTrigger,Trigger1M)),NA())</f>
        <v>2.9713573346664805E-2</v>
      </c>
      <c r="K1019" s="52">
        <f>IFERROR(_xll.qlIndexFixing(ONIndex1M,I1019,TRUE,_xll.ohTrigger(RecalcTrigger,Trigger1M)),NA())</f>
        <v>2.9680472406772296E-2</v>
      </c>
      <c r="L1019" s="52">
        <f>IFERROR(_xll.qlIndexFixing(Index3M,H1019,TRUE,_xll.ohTrigger(RecalcTrigger,Trigger3M)),NA())</f>
        <v>3.0580845050162037E-2</v>
      </c>
      <c r="M1019" s="52">
        <f>IFERROR(_xll.qlIndexFixing(ONIndex3M,I1019,TRUE,_xll.ohTrigger(RecalcTrigger,Trigger3M)),NA())</f>
        <v>3.0463696204270363E-2</v>
      </c>
      <c r="N1019" s="52">
        <f>IFERROR(_xll.qlIndexFixing(Index6M,$H1019,TRUE,_xll.ohTrigger(RecalcTrigger,Trigger6M)),NA())</f>
        <v>3.1904894821831328E-2</v>
      </c>
      <c r="O1019" s="52">
        <f>IFERROR(_xll.qlIndexFixing(ONIndex6M,I1019,TRUE,_xll.ohTrigger(RecalcTrigger,Trigger6M)),NA())</f>
        <v>3.1656984353762851E-2</v>
      </c>
      <c r="P1019" s="52">
        <f>IFERROR(_xll.qlIndexFixing(Index1Y,$H1019,TRUE,_xll.ohTrigger(RecalcTrigger,Trigger1Y)),NA())</f>
        <v>3.3606414690328969E-2</v>
      </c>
      <c r="Q1019" s="52">
        <f>IFERROR(_xll.qlIndexFixing(ONIndex1Y,I1019,TRUE,_xll.ohTrigger(RecalcTrigger,Trigger1Y)),NA())</f>
        <v>3.2964584849404233E-2</v>
      </c>
    </row>
    <row r="1020" spans="2:17" x14ac:dyDescent="0.2">
      <c r="B1020" s="46" t="s">
        <v>51</v>
      </c>
      <c r="D1020" s="49">
        <f>_xll.qlCalendarAdvance(LocalCalendar,$D1019,B1020,"f",FALSE)</f>
        <v>46511</v>
      </c>
      <c r="E1020" s="49">
        <f>_xll.qlInterestRateIndexValueDate(IndexON,D1020)</f>
        <v>46511</v>
      </c>
      <c r="F1020" s="52">
        <f>IFERROR(_xll.qlIndexFixing(IndexON,D1020,TRUE,_xll.ohTrigger(RecalcTrigger,TriggerON)),NA())</f>
        <v>2.835392321995478E-2</v>
      </c>
      <c r="H1020" s="49">
        <f>_xll.qlCalendarAdvance(IborCalendar,$H1019,B1020,"f",FALSE)</f>
        <v>46511</v>
      </c>
      <c r="I1020" s="49">
        <f>_xll.qlInterestRateIndexValueDate(Index1M,$H1020)</f>
        <v>46513</v>
      </c>
      <c r="J1020" s="52">
        <f>IFERROR(_xll.qlIndexFixing(Index1M,$H1020,TRUE,_xll.ohTrigger(RecalcTrigger,Trigger1M)),NA())</f>
        <v>2.9716340149383291E-2</v>
      </c>
      <c r="K1020" s="52">
        <f>IFERROR(_xll.qlIndexFixing(ONIndex1M,I1020,TRUE,_xll.ohTrigger(RecalcTrigger,Trigger1M)),NA())</f>
        <v>2.9679979867882622E-2</v>
      </c>
      <c r="L1020" s="52">
        <f>IFERROR(_xll.qlIndexFixing(Index3M,H1020,TRUE,_xll.ohTrigger(RecalcTrigger,Trigger3M)),NA())</f>
        <v>3.0582046322405586E-2</v>
      </c>
      <c r="M1020" s="52">
        <f>IFERROR(_xll.qlIndexFixing(ONIndex3M,I1020,TRUE,_xll.ohTrigger(RecalcTrigger,Trigger3M)),NA())</f>
        <v>3.0464125688318688E-2</v>
      </c>
      <c r="N1020" s="52">
        <f>IFERROR(_xll.qlIndexFixing(Index6M,$H1020,TRUE,_xll.ohTrigger(RecalcTrigger,Trigger6M)),NA())</f>
        <v>3.1908010405791699E-2</v>
      </c>
      <c r="O1020" s="52">
        <f>IFERROR(_xll.qlIndexFixing(ONIndex6M,I1020,TRUE,_xll.ohTrigger(RecalcTrigger,Trigger6M)),NA())</f>
        <v>3.1657133931712877E-2</v>
      </c>
      <c r="P1020" s="52">
        <f>IFERROR(_xll.qlIndexFixing(Index1Y,$H1020,TRUE,_xll.ohTrigger(RecalcTrigger,Trigger1Y)),NA())</f>
        <v>3.3614307086946765E-2</v>
      </c>
      <c r="Q1020" s="52">
        <f>IFERROR(_xll.qlIndexFixing(ONIndex1Y,I1020,TRUE,_xll.ohTrigger(RecalcTrigger,Trigger1Y)),NA())</f>
        <v>3.2969108704214989E-2</v>
      </c>
    </row>
    <row r="1021" spans="2:17" x14ac:dyDescent="0.2">
      <c r="B1021" s="46" t="s">
        <v>51</v>
      </c>
      <c r="D1021" s="49">
        <f>_xll.qlCalendarAdvance(LocalCalendar,$D1020,B1021,"f",FALSE)</f>
        <v>46518</v>
      </c>
      <c r="E1021" s="49">
        <f>_xll.qlInterestRateIndexValueDate(IndexON,D1021)</f>
        <v>46518</v>
      </c>
      <c r="F1021" s="52">
        <f>IFERROR(_xll.qlIndexFixing(IndexON,D1021,TRUE,_xll.ohTrigger(RecalcTrigger,TriggerON)),NA())</f>
        <v>2.8356629960626378E-2</v>
      </c>
      <c r="H1021" s="49">
        <f>_xll.qlCalendarAdvance(IborCalendar,$H1020,B1021,"f",FALSE)</f>
        <v>46518</v>
      </c>
      <c r="I1021" s="49">
        <f>_xll.qlInterestRateIndexValueDate(Index1M,$H1021)</f>
        <v>46520</v>
      </c>
      <c r="J1021" s="52">
        <f>IFERROR(_xll.qlIndexFixing(Index1M,$H1021,TRUE,_xll.ohTrigger(RecalcTrigger,Trigger1M)),NA())</f>
        <v>2.971547961133747E-2</v>
      </c>
      <c r="K1021" s="52">
        <f>IFERROR(_xll.qlIndexFixing(ONIndex1M,I1021,TRUE,_xll.ohTrigger(RecalcTrigger,Trigger1M)),NA())</f>
        <v>2.9679373523787689E-2</v>
      </c>
      <c r="L1021" s="52">
        <f>IFERROR(_xll.qlIndexFixing(Index3M,H1021,TRUE,_xll.ohTrigger(RecalcTrigger,Trigger3M)),NA())</f>
        <v>3.0581888138450957E-2</v>
      </c>
      <c r="M1021" s="52">
        <f>IFERROR(_xll.qlIndexFixing(ONIndex3M,I1021,TRUE,_xll.ohTrigger(RecalcTrigger,Trigger3M)),NA())</f>
        <v>3.0464476978435684E-2</v>
      </c>
      <c r="N1021" s="52">
        <f>IFERROR(_xll.qlIndexFixing(Index6M,$H1021,TRUE,_xll.ohTrigger(RecalcTrigger,Trigger6M)),NA())</f>
        <v>3.1907090400449256E-2</v>
      </c>
      <c r="O1021" s="52">
        <f>IFERROR(_xll.qlIndexFixing(ONIndex6M,I1021,TRUE,_xll.ohTrigger(RecalcTrigger,Trigger6M)),NA())</f>
        <v>3.1657201144668079E-2</v>
      </c>
      <c r="P1021" s="52">
        <f>IFERROR(_xll.qlIndexFixing(Index1Y,$H1021,TRUE,_xll.ohTrigger(RecalcTrigger,Trigger1Y)),NA())</f>
        <v>3.3616998552617537E-2</v>
      </c>
      <c r="Q1021" s="52">
        <f>IFERROR(_xll.qlIndexFixing(ONIndex1Y,I1021,TRUE,_xll.ohTrigger(RecalcTrigger,Trigger1Y)),NA())</f>
        <v>3.2973543102103875E-2</v>
      </c>
    </row>
    <row r="1022" spans="2:17" x14ac:dyDescent="0.2">
      <c r="B1022" s="46" t="s">
        <v>51</v>
      </c>
      <c r="D1022" s="49">
        <f>_xll.qlCalendarAdvance(LocalCalendar,$D1021,B1022,"f",FALSE)</f>
        <v>46525</v>
      </c>
      <c r="E1022" s="49">
        <f>_xll.qlInterestRateIndexValueDate(IndexON,D1022)</f>
        <v>46525</v>
      </c>
      <c r="F1022" s="52">
        <f>IFERROR(_xll.qlIndexFixing(IndexON,D1022,TRUE,_xll.ohTrigger(RecalcTrigger,TriggerON)),NA())</f>
        <v>2.8359157709036964E-2</v>
      </c>
      <c r="H1022" s="49">
        <f>_xll.qlCalendarAdvance(IborCalendar,$H1021,B1022,"f",FALSE)</f>
        <v>46525</v>
      </c>
      <c r="I1022" s="49">
        <f>_xll.qlInterestRateIndexValueDate(Index1M,$H1022)</f>
        <v>46527</v>
      </c>
      <c r="J1022" s="52">
        <f>IFERROR(_xll.qlIndexFixing(Index1M,$H1022,TRUE,_xll.ohTrigger(RecalcTrigger,Trigger1M)),NA())</f>
        <v>2.9714504976811884E-2</v>
      </c>
      <c r="K1022" s="52">
        <f>IFERROR(_xll.qlIndexFixing(ONIndex1M,I1022,TRUE,_xll.ohTrigger(RecalcTrigger,Trigger1M)),NA())</f>
        <v>2.9678653374167752E-2</v>
      </c>
      <c r="L1022" s="52">
        <f>IFERROR(_xll.qlIndexFixing(Index3M,H1022,TRUE,_xll.ohTrigger(RecalcTrigger,Trigger3M)),NA())</f>
        <v>3.0581651156113724E-2</v>
      </c>
      <c r="M1022" s="52">
        <f>IFERROR(_xll.qlIndexFixing(ONIndex3M,I1022,TRUE,_xll.ohTrigger(RecalcTrigger,Trigger3M)),NA())</f>
        <v>3.046475007462135E-2</v>
      </c>
      <c r="N1022" s="52">
        <f>IFERROR(_xll.qlIndexFixing(Index6M,$H1022,TRUE,_xll.ohTrigger(RecalcTrigger,Trigger6M)),NA())</f>
        <v>3.1906114544320019E-2</v>
      </c>
      <c r="O1022" s="52">
        <f>IFERROR(_xll.qlIndexFixing(ONIndex6M,I1022,TRUE,_xll.ohTrigger(RecalcTrigger,Trigger6M)),NA())</f>
        <v>3.1657185992628456E-2</v>
      </c>
      <c r="P1022" s="52">
        <f>IFERROR(_xll.qlIndexFixing(Index1Y,$H1022,TRUE,_xll.ohTrigger(RecalcTrigger,Trigger1Y)),NA())</f>
        <v>3.361962831303935E-2</v>
      </c>
      <c r="Q1022" s="52">
        <f>IFERROR(_xll.qlIndexFixing(ONIndex1Y,I1022,TRUE,_xll.ohTrigger(RecalcTrigger,Trigger1Y)),NA())</f>
        <v>3.2977888042751147E-2</v>
      </c>
    </row>
    <row r="1023" spans="2:17" x14ac:dyDescent="0.2">
      <c r="B1023" s="46" t="s">
        <v>51</v>
      </c>
      <c r="D1023" s="49">
        <f>_xll.qlCalendarAdvance(LocalCalendar,$D1022,B1023,"f",FALSE)</f>
        <v>46532</v>
      </c>
      <c r="E1023" s="49">
        <f>_xll.qlInterestRateIndexValueDate(IndexON,D1023)</f>
        <v>46532</v>
      </c>
      <c r="F1023" s="52">
        <f>IFERROR(_xll.qlIndexFixing(IndexON,D1023,TRUE,_xll.ohTrigger(RecalcTrigger,TriggerON)),NA())</f>
        <v>2.8361506465186537E-2</v>
      </c>
      <c r="H1023" s="49">
        <f>_xll.qlCalendarAdvance(IborCalendar,$H1022,B1023,"f",FALSE)</f>
        <v>46532</v>
      </c>
      <c r="I1023" s="49">
        <f>_xll.qlInterestRateIndexValueDate(Index1M,$H1023)</f>
        <v>46534</v>
      </c>
      <c r="J1023" s="52">
        <f>IFERROR(_xll.qlIndexFixing(Index1M,$H1023,TRUE,_xll.ohTrigger(RecalcTrigger,Trigger1M)),NA())</f>
        <v>2.971341624583651E-2</v>
      </c>
      <c r="K1023" s="52">
        <f>IFERROR(_xll.qlIndexFixing(ONIndex1M,I1023,TRUE,_xll.ohTrigger(RecalcTrigger,Trigger1M)),NA())</f>
        <v>2.9677819419342555E-2</v>
      </c>
      <c r="L1023" s="52">
        <f>IFERROR(_xll.qlIndexFixing(Index3M,H1023,TRUE,_xll.ohTrigger(RecalcTrigger,Trigger3M)),NA())</f>
        <v>3.0581335375405187E-2</v>
      </c>
      <c r="M1023" s="52">
        <f>IFERROR(_xll.qlIndexFixing(ONIndex3M,I1023,TRUE,_xll.ohTrigger(RecalcTrigger,Trigger3M)),NA())</f>
        <v>3.0464944976795749E-2</v>
      </c>
      <c r="N1023" s="52">
        <f>IFERROR(_xll.qlIndexFixing(Index6M,$H1023,TRUE,_xll.ohTrigger(RecalcTrigger,Trigger6M)),NA())</f>
        <v>3.1905085792783582E-2</v>
      </c>
      <c r="O1023" s="52">
        <f>IFERROR(_xll.qlIndexFixing(ONIndex6M,I1023,TRUE,_xll.ohTrigger(RecalcTrigger,Trigger6M)),NA())</f>
        <v>3.1657088475434136E-2</v>
      </c>
      <c r="P1023" s="52">
        <f>IFERROR(_xll.qlIndexFixing(Index1Y,$H1023,TRUE,_xll.ohTrigger(RecalcTrigger,Trigger1Y)),NA())</f>
        <v>3.3623895819165597E-2</v>
      </c>
      <c r="Q1023" s="52">
        <f>IFERROR(_xll.qlIndexFixing(ONIndex1Y,I1023,TRUE,_xll.ohTrigger(RecalcTrigger,Trigger1Y)),NA())</f>
        <v>3.2982143526396612E-2</v>
      </c>
    </row>
    <row r="1024" spans="2:17" x14ac:dyDescent="0.2">
      <c r="B1024" s="46" t="s">
        <v>51</v>
      </c>
      <c r="D1024" s="49">
        <f>_xll.qlCalendarAdvance(LocalCalendar,$D1023,B1024,"f",FALSE)</f>
        <v>46539</v>
      </c>
      <c r="E1024" s="49">
        <f>_xll.qlInterestRateIndexValueDate(IndexON,D1024)</f>
        <v>46539</v>
      </c>
      <c r="F1024" s="52">
        <f>IFERROR(_xll.qlIndexFixing(IndexON,D1024,TRUE,_xll.ohTrigger(RecalcTrigger,TriggerON)),NA())</f>
        <v>2.8363676229234969E-2</v>
      </c>
      <c r="H1024" s="49">
        <f>_xll.qlCalendarAdvance(IborCalendar,$H1023,B1024,"f",FALSE)</f>
        <v>46539</v>
      </c>
      <c r="I1024" s="49">
        <f>_xll.qlInterestRateIndexValueDate(Index1M,$H1024)</f>
        <v>46541</v>
      </c>
      <c r="J1024" s="52">
        <f>IFERROR(_xll.qlIndexFixing(Index1M,$H1024,TRUE,_xll.ohTrigger(RecalcTrigger,Trigger1M)),NA())</f>
        <v>2.9713341910414831E-2</v>
      </c>
      <c r="K1024" s="52">
        <f>IFERROR(_xll.qlIndexFixing(ONIndex1M,I1024,TRUE,_xll.ohTrigger(RecalcTrigger,Trigger1M)),NA())</f>
        <v>2.967687165907229E-2</v>
      </c>
      <c r="L1024" s="52">
        <f>IFERROR(_xll.qlIndexFixing(Index3M,H1024,TRUE,_xll.ohTrigger(RecalcTrigger,Trigger3M)),NA())</f>
        <v>3.0580940796347933E-2</v>
      </c>
      <c r="M1024" s="52">
        <f>IFERROR(_xll.qlIndexFixing(ONIndex3M,I1024,TRUE,_xll.ohTrigger(RecalcTrigger,Trigger3M)),NA())</f>
        <v>3.0465061685118755E-2</v>
      </c>
      <c r="N1024" s="52">
        <f>IFERROR(_xll.qlIndexFixing(Index6M,$H1024,TRUE,_xll.ohTrigger(RecalcTrigger,Trigger6M)),NA())</f>
        <v>3.1900070949750094E-2</v>
      </c>
      <c r="O1024" s="52">
        <f>IFERROR(_xll.qlIndexFixing(ONIndex6M,I1024,TRUE,_xll.ohTrigger(RecalcTrigger,Trigger6M)),NA())</f>
        <v>3.1656908593244992E-2</v>
      </c>
      <c r="P1024" s="52">
        <f>IFERROR(_xll.qlIndexFixing(Index1Y,$H1024,TRUE,_xll.ohTrigger(RecalcTrigger,Trigger1Y)),NA())</f>
        <v>3.3624706194857856E-2</v>
      </c>
      <c r="Q1024" s="52">
        <f>IFERROR(_xll.qlIndexFixing(ONIndex1Y,I1024,TRUE,_xll.ohTrigger(RecalcTrigger,Trigger1Y)),NA())</f>
        <v>3.29863095528804E-2</v>
      </c>
    </row>
    <row r="1025" spans="2:17" x14ac:dyDescent="0.2">
      <c r="B1025" s="46" t="s">
        <v>51</v>
      </c>
      <c r="D1025" s="49">
        <f>_xll.qlCalendarAdvance(LocalCalendar,$D1024,B1025,"f",FALSE)</f>
        <v>46546</v>
      </c>
      <c r="E1025" s="49">
        <f>_xll.qlInterestRateIndexValueDate(IndexON,D1025)</f>
        <v>46546</v>
      </c>
      <c r="F1025" s="52">
        <f>IFERROR(_xll.qlIndexFixing(IndexON,D1025,TRUE,_xll.ohTrigger(RecalcTrigger,TriggerON)),NA())</f>
        <v>2.8365667000942452E-2</v>
      </c>
      <c r="H1025" s="49">
        <f>_xll.qlCalendarAdvance(IborCalendar,$H1024,B1025,"f",FALSE)</f>
        <v>46546</v>
      </c>
      <c r="I1025" s="49">
        <f>_xll.qlInterestRateIndexValueDate(Index1M,$H1025)</f>
        <v>46548</v>
      </c>
      <c r="J1025" s="52">
        <f>IFERROR(_xll.qlIndexFixing(Index1M,$H1025,TRUE,_xll.ohTrigger(RecalcTrigger,Trigger1M)),NA())</f>
        <v>2.9710896494673789E-2</v>
      </c>
      <c r="K1025" s="52">
        <f>IFERROR(_xll.qlIndexFixing(ONIndex1M,I1025,TRUE,_xll.ohTrigger(RecalcTrigger,Trigger1M)),NA())</f>
        <v>2.9675810093436894E-2</v>
      </c>
      <c r="L1025" s="52">
        <f>IFERROR(_xll.qlIndexFixing(Index3M,H1025,TRUE,_xll.ohTrigger(RecalcTrigger,Trigger3M)),NA())</f>
        <v>3.0580467418963687E-2</v>
      </c>
      <c r="M1025" s="52">
        <f>IFERROR(_xll.qlIndexFixing(ONIndex3M,I1025,TRUE,_xll.ohTrigger(RecalcTrigger,Trigger3M)),NA())</f>
        <v>3.0465100199430495E-2</v>
      </c>
      <c r="N1025" s="52">
        <f>IFERROR(_xll.qlIndexFixing(Index6M,$H1025,TRUE,_xll.ohTrigger(RecalcTrigger,Trigger6M)),NA())</f>
        <v>3.1898951191326401E-2</v>
      </c>
      <c r="O1025" s="52">
        <f>IFERROR(_xll.qlIndexFixing(ONIndex6M,I1025,TRUE,_xll.ohTrigger(RecalcTrigger,Trigger6M)),NA())</f>
        <v>3.1656646345981088E-2</v>
      </c>
      <c r="P1025" s="52">
        <f>IFERROR(_xll.qlIndexFixing(Index1Y,$H1025,TRUE,_xll.ohTrigger(RecalcTrigger,Trigger1Y)),NA())</f>
        <v>3.3627156054664833E-2</v>
      </c>
      <c r="Q1025" s="52">
        <f>IFERROR(_xll.qlIndexFixing(ONIndex1Y,I1025,TRUE,_xll.ohTrigger(RecalcTrigger,Trigger1Y)),NA())</f>
        <v>3.2990386122202509E-2</v>
      </c>
    </row>
    <row r="1026" spans="2:17" x14ac:dyDescent="0.2">
      <c r="B1026" s="46" t="s">
        <v>51</v>
      </c>
      <c r="D1026" s="49">
        <f>_xll.qlCalendarAdvance(LocalCalendar,$D1025,B1026,"f",FALSE)</f>
        <v>46553</v>
      </c>
      <c r="E1026" s="49">
        <f>_xll.qlInterestRateIndexValueDate(IndexON,D1026)</f>
        <v>46553</v>
      </c>
      <c r="F1026" s="52">
        <f>IFERROR(_xll.qlIndexFixing(IndexON,D1026,TRUE,_xll.ohTrigger(RecalcTrigger,TriggerON)),NA())</f>
        <v>2.8367478780388922E-2</v>
      </c>
      <c r="H1026" s="49">
        <f>_xll.qlCalendarAdvance(IborCalendar,$H1025,B1026,"f",FALSE)</f>
        <v>46553</v>
      </c>
      <c r="I1026" s="49">
        <f>_xll.qlInterestRateIndexValueDate(Index1M,$H1026)</f>
        <v>46555</v>
      </c>
      <c r="J1026" s="52">
        <f>IFERROR(_xll.qlIndexFixing(Index1M,$H1026,TRUE,_xll.ohTrigger(RecalcTrigger,Trigger1M)),NA())</f>
        <v>2.9709465474563879E-2</v>
      </c>
      <c r="K1026" s="52">
        <f>IFERROR(_xll.qlIndexFixing(ONIndex1M,I1026,TRUE,_xll.ohTrigger(RecalcTrigger,Trigger1M)),NA())</f>
        <v>2.9674634722436366E-2</v>
      </c>
      <c r="L1026" s="52">
        <f>IFERROR(_xll.qlIndexFixing(Index3M,H1026,TRUE,_xll.ohTrigger(RecalcTrigger,Trigger3M)),NA())</f>
        <v>3.0579916229929272E-2</v>
      </c>
      <c r="M1026" s="52">
        <f>IFERROR(_xll.qlIndexFixing(ONIndex3M,I1026,TRUE,_xll.ohTrigger(RecalcTrigger,Trigger3M)),NA())</f>
        <v>3.0465060519730969E-2</v>
      </c>
      <c r="N1026" s="52">
        <f>IFERROR(_xll.qlIndexFixing(Index6M,$H1026,TRUE,_xll.ohTrigger(RecalcTrigger,Trigger6M)),NA())</f>
        <v>3.189778677863904E-2</v>
      </c>
      <c r="O1026" s="52">
        <f>IFERROR(_xll.qlIndexFixing(ONIndex6M,I1026,TRUE,_xll.ohTrigger(RecalcTrigger,Trigger6M)),NA())</f>
        <v>3.1656301733642422E-2</v>
      </c>
      <c r="P1026" s="52">
        <f>IFERROR(_xll.qlIndexFixing(Index1Y,$H1026,TRUE,_xll.ohTrigger(RecalcTrigger,Trigger1Y)),NA())</f>
        <v>3.3629547686042337E-2</v>
      </c>
      <c r="Q1026" s="52">
        <f>IFERROR(_xll.qlIndexFixing(ONIndex1Y,I1026,TRUE,_xll.ohTrigger(RecalcTrigger,Trigger1Y)),NA())</f>
        <v>3.2994373234522811E-2</v>
      </c>
    </row>
    <row r="1027" spans="2:17" x14ac:dyDescent="0.2">
      <c r="B1027" s="46" t="s">
        <v>51</v>
      </c>
      <c r="D1027" s="49">
        <f>_xll.qlCalendarAdvance(LocalCalendar,$D1026,B1027,"f",FALSE)</f>
        <v>46560</v>
      </c>
      <c r="E1027" s="49">
        <f>_xll.qlInterestRateIndexValueDate(IndexON,D1027)</f>
        <v>46560</v>
      </c>
      <c r="F1027" s="52">
        <f>IFERROR(_xll.qlIndexFixing(IndexON,D1027,TRUE,_xll.ohTrigger(RecalcTrigger,TriggerON)),NA())</f>
        <v>2.8369111567734251E-2</v>
      </c>
      <c r="H1027" s="49">
        <f>_xll.qlCalendarAdvance(IborCalendar,$H1026,B1027,"f",FALSE)</f>
        <v>46560</v>
      </c>
      <c r="I1027" s="49">
        <f>_xll.qlInterestRateIndexValueDate(Index1M,$H1027)</f>
        <v>46562</v>
      </c>
      <c r="J1027" s="52">
        <f>IFERROR(_xll.qlIndexFixing(Index1M,$H1027,TRUE,_xll.ohTrigger(RecalcTrigger,Trigger1M)),NA())</f>
        <v>2.9707920358156559E-2</v>
      </c>
      <c r="K1027" s="52">
        <f>IFERROR(_xll.qlIndexFixing(ONIndex1M,I1027,TRUE,_xll.ohTrigger(RecalcTrigger,Trigger1M)),NA())</f>
        <v>2.9673345546150642E-2</v>
      </c>
      <c r="L1027" s="52">
        <f>IFERROR(_xll.qlIndexFixing(Index3M,H1027,TRUE,_xll.ohTrigger(RecalcTrigger,Trigger3M)),NA())</f>
        <v>3.0579292162519346E-2</v>
      </c>
      <c r="M1027" s="52">
        <f>IFERROR(_xll.qlIndexFixing(ONIndex3M,I1027,TRUE,_xll.ohTrigger(RecalcTrigger,Trigger3M)),NA())</f>
        <v>3.0464942646180049E-2</v>
      </c>
      <c r="N1027" s="52">
        <f>IFERROR(_xll.qlIndexFixing(Index6M,$H1027,TRUE,_xll.ohTrigger(RecalcTrigger,Trigger6M)),NA())</f>
        <v>3.1903114374586095E-2</v>
      </c>
      <c r="O1027" s="52">
        <f>IFERROR(_xll.qlIndexFixing(ONIndex6M,I1027,TRUE,_xll.ohTrigger(RecalcTrigger,Trigger6M)),NA())</f>
        <v>3.1655874756308933E-2</v>
      </c>
      <c r="P1027" s="52">
        <f>IFERROR(_xll.qlIndexFixing(Index1Y,$H1027,TRUE,_xll.ohTrigger(RecalcTrigger,Trigger1Y)),NA())</f>
        <v>3.3631881958242654E-2</v>
      </c>
      <c r="Q1027" s="52">
        <f>IFERROR(_xll.qlIndexFixing(ONIndex1Y,I1027,TRUE,_xll.ohTrigger(RecalcTrigger,Trigger1Y)),NA())</f>
        <v>3.2998270889681436E-2</v>
      </c>
    </row>
    <row r="1028" spans="2:17" x14ac:dyDescent="0.2">
      <c r="B1028" s="46" t="s">
        <v>51</v>
      </c>
      <c r="D1028" s="49">
        <f>_xll.qlCalendarAdvance(LocalCalendar,$D1027,B1028,"f",FALSE)</f>
        <v>46567</v>
      </c>
      <c r="E1028" s="49">
        <f>_xll.qlInterestRateIndexValueDate(IndexON,D1028)</f>
        <v>46567</v>
      </c>
      <c r="F1028" s="52">
        <f>IFERROR(_xll.qlIndexFixing(IndexON,D1028,TRUE,_xll.ohTrigger(RecalcTrigger,TriggerON)),NA())</f>
        <v>2.8370565362818567E-2</v>
      </c>
      <c r="H1028" s="49">
        <f>_xll.qlCalendarAdvance(IborCalendar,$H1027,B1028,"f",FALSE)</f>
        <v>46567</v>
      </c>
      <c r="I1028" s="49">
        <f>_xll.qlInterestRateIndexValueDate(Index1M,$H1028)</f>
        <v>46569</v>
      </c>
      <c r="J1028" s="52">
        <f>IFERROR(_xll.qlIndexFixing(Index1M,$H1028,TRUE,_xll.ohTrigger(RecalcTrigger,Trigger1M)),NA())</f>
        <v>2.9706261145501789E-2</v>
      </c>
      <c r="K1028" s="52">
        <f>IFERROR(_xll.qlIndexFixing(ONIndex1M,I1028,TRUE,_xll.ohTrigger(RecalcTrigger,Trigger1M)),NA())</f>
        <v>2.9671942564499787E-2</v>
      </c>
      <c r="L1028" s="52">
        <f>IFERROR(_xll.qlIndexFixing(Index3M,H1028,TRUE,_xll.ohTrigger(RecalcTrigger,Trigger3M)),NA())</f>
        <v>3.0578601136658466E-2</v>
      </c>
      <c r="M1028" s="52">
        <f>IFERROR(_xll.qlIndexFixing(ONIndex3M,I1028,TRUE,_xll.ohTrigger(RecalcTrigger,Trigger3M)),NA())</f>
        <v>3.0464746578617863E-2</v>
      </c>
      <c r="N1028" s="52">
        <f>IFERROR(_xll.qlIndexFixing(Index6M,$H1028,TRUE,_xll.ohTrigger(RecalcTrigger,Trigger6M)),NA())</f>
        <v>3.1900557387737838E-2</v>
      </c>
      <c r="O1028" s="52">
        <f>IFERROR(_xll.qlIndexFixing(ONIndex6M,I1028,TRUE,_xll.ohTrigger(RecalcTrigger,Trigger6M)),NA())</f>
        <v>3.1655365413820746E-2</v>
      </c>
      <c r="P1028" s="52">
        <f>IFERROR(_xll.qlIndexFixing(Index1Y,$H1028,TRUE,_xll.ohTrigger(RecalcTrigger,Trigger1Y)),NA())</f>
        <v>3.363415974053565E-2</v>
      </c>
      <c r="Q1028" s="52">
        <f>IFERROR(_xll.qlIndexFixing(ONIndex1Y,I1028,TRUE,_xll.ohTrigger(RecalcTrigger,Trigger1Y)),NA())</f>
        <v>3.3002079087758318E-2</v>
      </c>
    </row>
    <row r="1029" spans="2:17" x14ac:dyDescent="0.2">
      <c r="B1029" s="46" t="s">
        <v>51</v>
      </c>
      <c r="D1029" s="49">
        <f>_xll.qlCalendarAdvance(LocalCalendar,$D1028,B1029,"f",FALSE)</f>
        <v>46574</v>
      </c>
      <c r="E1029" s="49">
        <f>_xll.qlInterestRateIndexValueDate(IndexON,D1029)</f>
        <v>46574</v>
      </c>
      <c r="F1029" s="52">
        <f>IFERROR(_xll.qlIndexFixing(IndexON,D1029,TRUE,_xll.ohTrigger(RecalcTrigger,TriggerON)),NA())</f>
        <v>2.8371840165561935E-2</v>
      </c>
      <c r="H1029" s="49">
        <f>_xll.qlCalendarAdvance(IborCalendar,$H1028,B1029,"f",FALSE)</f>
        <v>46574</v>
      </c>
      <c r="I1029" s="49">
        <f>_xll.qlInterestRateIndexValueDate(Index1M,$H1029)</f>
        <v>46576</v>
      </c>
      <c r="J1029" s="52">
        <f>IFERROR(_xll.qlIndexFixing(Index1M,$H1029,TRUE,_xll.ohTrigger(RecalcTrigger,Trigger1M)),NA())</f>
        <v>2.9704487836649529E-2</v>
      </c>
      <c r="K1029" s="52">
        <f>IFERROR(_xll.qlIndexFixing(ONIndex1M,I1029,TRUE,_xll.ohTrigger(RecalcTrigger,Trigger1M)),NA())</f>
        <v>2.9670425777563736E-2</v>
      </c>
      <c r="L1029" s="52">
        <f>IFERROR(_xll.qlIndexFixing(Index3M,H1029,TRUE,_xll.ohTrigger(RecalcTrigger,Trigger3M)),NA())</f>
        <v>3.0577849072269441E-2</v>
      </c>
      <c r="M1029" s="52">
        <f>IFERROR(_xll.qlIndexFixing(ONIndex3M,I1029,TRUE,_xll.ohTrigger(RecalcTrigger,Trigger3M)),NA())</f>
        <v>3.0464472317204283E-2</v>
      </c>
      <c r="N1029" s="52">
        <f>IFERROR(_xll.qlIndexFixing(Index6M,$H1029,TRUE,_xll.ohTrigger(RecalcTrigger,Trigger6M)),NA())</f>
        <v>3.1897967981021229E-2</v>
      </c>
      <c r="O1029" s="52">
        <f>IFERROR(_xll.qlIndexFixing(ONIndex6M,I1029,TRUE,_xll.ohTrigger(RecalcTrigger,Trigger6M)),NA())</f>
        <v>3.1654773706417672E-2</v>
      </c>
      <c r="P1029" s="52">
        <f>IFERROR(_xll.qlIndexFixing(Index1Y,$H1029,TRUE,_xll.ohTrigger(RecalcTrigger,Trigger1Y)),NA())</f>
        <v>3.3636381902208363E-2</v>
      </c>
      <c r="Q1029" s="52">
        <f>IFERROR(_xll.qlIndexFixing(ONIndex1Y,I1029,TRUE,_xll.ohTrigger(RecalcTrigger,Trigger1Y)),NA())</f>
        <v>3.3005797828753458E-2</v>
      </c>
    </row>
    <row r="1030" spans="2:17" x14ac:dyDescent="0.2">
      <c r="B1030" s="46" t="s">
        <v>51</v>
      </c>
      <c r="D1030" s="49">
        <f>_xll.qlCalendarAdvance(LocalCalendar,$D1029,B1030,"f",FALSE)</f>
        <v>46581</v>
      </c>
      <c r="E1030" s="49">
        <f>_xll.qlInterestRateIndexValueDate(IndexON,D1030)</f>
        <v>46581</v>
      </c>
      <c r="F1030" s="52">
        <f>IFERROR(_xll.qlIndexFixing(IndexON,D1030,TRUE,_xll.ohTrigger(RecalcTrigger,TriggerON)),NA())</f>
        <v>2.8372935976204161E-2</v>
      </c>
      <c r="H1030" s="49">
        <f>_xll.qlCalendarAdvance(IborCalendar,$H1029,B1030,"f",FALSE)</f>
        <v>46581</v>
      </c>
      <c r="I1030" s="49">
        <f>_xll.qlInterestRateIndexValueDate(Index1M,$H1030)</f>
        <v>46583</v>
      </c>
      <c r="J1030" s="52">
        <f>IFERROR(_xll.qlIndexFixing(Index1M,$H1030,TRUE,_xll.ohTrigger(RecalcTrigger,Trigger1M)),NA())</f>
        <v>2.9702600431649739E-2</v>
      </c>
      <c r="K1030" s="52">
        <f>IFERROR(_xll.qlIndexFixing(ONIndex1M,I1030,TRUE,_xll.ohTrigger(RecalcTrigger,Trigger1M)),NA())</f>
        <v>2.9668795185182617E-2</v>
      </c>
      <c r="L1030" s="52">
        <f>IFERROR(_xll.qlIndexFixing(Index3M,H1030,TRUE,_xll.ohTrigger(RecalcTrigger,Trigger3M)),NA())</f>
        <v>3.0577041889274216E-2</v>
      </c>
      <c r="M1030" s="52">
        <f>IFERROR(_xll.qlIndexFixing(ONIndex3M,I1030,TRUE,_xll.ohTrigger(RecalcTrigger,Trigger3M)),NA())</f>
        <v>3.0464119861779437E-2</v>
      </c>
      <c r="N1030" s="52">
        <f>IFERROR(_xll.qlIndexFixing(Index6M,$H1030,TRUE,_xll.ohTrigger(RecalcTrigger,Trigger6M)),NA())</f>
        <v>3.1897954761451804E-2</v>
      </c>
      <c r="O1030" s="52">
        <f>IFERROR(_xll.qlIndexFixing(ONIndex6M,I1030,TRUE,_xll.ohTrigger(RecalcTrigger,Trigger6M)),NA())</f>
        <v>3.1654099633939836E-2</v>
      </c>
      <c r="P1030" s="52">
        <f>IFERROR(_xll.qlIndexFixing(Index1Y,$H1030,TRUE,_xll.ohTrigger(RecalcTrigger,Trigger1Y)),NA())</f>
        <v>3.3638549312565207E-2</v>
      </c>
      <c r="Q1030" s="52">
        <f>IFERROR(_xll.qlIndexFixing(ONIndex1Y,I1030,TRUE,_xll.ohTrigger(RecalcTrigger,Trigger1Y)),NA())</f>
        <v>3.300942711258692E-2</v>
      </c>
    </row>
    <row r="1031" spans="2:17" x14ac:dyDescent="0.2">
      <c r="B1031" s="46" t="s">
        <v>51</v>
      </c>
      <c r="D1031" s="49">
        <f>_xll.qlCalendarAdvance(LocalCalendar,$D1030,B1031,"f",FALSE)</f>
        <v>46588</v>
      </c>
      <c r="E1031" s="49">
        <f>_xll.qlInterestRateIndexValueDate(IndexON,D1031)</f>
        <v>46588</v>
      </c>
      <c r="F1031" s="52">
        <f>IFERROR(_xll.qlIndexFixing(IndexON,D1031,TRUE,_xll.ohTrigger(RecalcTrigger,TriggerON)),NA())</f>
        <v>2.8373852794505439E-2</v>
      </c>
      <c r="H1031" s="49">
        <f>_xll.qlCalendarAdvance(IborCalendar,$H1030,B1031,"f",FALSE)</f>
        <v>46588</v>
      </c>
      <c r="I1031" s="49">
        <f>_xll.qlInterestRateIndexValueDate(Index1M,$H1031)</f>
        <v>46590</v>
      </c>
      <c r="J1031" s="52">
        <f>IFERROR(_xll.qlIndexFixing(Index1M,$H1031,TRUE,_xll.ohTrigger(RecalcTrigger,Trigger1M)),NA())</f>
        <v>2.9700598930562372E-2</v>
      </c>
      <c r="K1031" s="52">
        <f>IFERROR(_xll.qlIndexFixing(ONIndex1M,I1031,TRUE,_xll.ohTrigger(RecalcTrigger,Trigger1M)),NA())</f>
        <v>2.9667050787516303E-2</v>
      </c>
      <c r="L1031" s="52">
        <f>IFERROR(_xll.qlIndexFixing(Index3M,H1031,TRUE,_xll.ohTrigger(RecalcTrigger,Trigger3M)),NA())</f>
        <v>3.0576185507592123E-2</v>
      </c>
      <c r="M1031" s="52">
        <f>IFERROR(_xll.qlIndexFixing(ONIndex3M,I1031,TRUE,_xll.ohTrigger(RecalcTrigger,Trigger3M)),NA())</f>
        <v>3.0463689212423262E-2</v>
      </c>
      <c r="N1031" s="52">
        <f>IFERROR(_xll.qlIndexFixing(Index6M,$H1031,TRUE,_xll.ohTrigger(RecalcTrigger,Trigger6M)),NA())</f>
        <v>3.1895306190602178E-2</v>
      </c>
      <c r="O1031" s="52">
        <f>IFERROR(_xll.qlIndexFixing(ONIndex6M,I1031,TRUE,_xll.ohTrigger(RecalcTrigger,Trigger6M)),NA())</f>
        <v>3.165334319638724E-2</v>
      </c>
      <c r="P1031" s="52">
        <f>IFERROR(_xll.qlIndexFixing(Index1Y,$H1031,TRUE,_xll.ohTrigger(RecalcTrigger,Trigger1Y)),NA())</f>
        <v>3.3640662840927316E-2</v>
      </c>
      <c r="Q1031" s="52">
        <f>IFERROR(_xll.qlIndexFixing(ONIndex1Y,I1031,TRUE,_xll.ohTrigger(RecalcTrigger,Trigger1Y)),NA())</f>
        <v>3.3012966939338639E-2</v>
      </c>
    </row>
    <row r="1032" spans="2:17" x14ac:dyDescent="0.2">
      <c r="B1032" s="46" t="s">
        <v>51</v>
      </c>
      <c r="D1032" s="49">
        <f>_xll.qlCalendarAdvance(LocalCalendar,$D1031,B1032,"f",FALSE)</f>
        <v>46595</v>
      </c>
      <c r="E1032" s="49">
        <f>_xll.qlInterestRateIndexValueDate(IndexON,D1032)</f>
        <v>46595</v>
      </c>
      <c r="F1032" s="52">
        <f>IFERROR(_xll.qlIndexFixing(IndexON,D1032,TRUE,_xll.ohTrigger(RecalcTrigger,TriggerON)),NA())</f>
        <v>2.8374590620625639E-2</v>
      </c>
      <c r="H1032" s="49">
        <f>_xll.qlCalendarAdvance(IborCalendar,$H1031,B1032,"f",FALSE)</f>
        <v>46595</v>
      </c>
      <c r="I1032" s="49">
        <f>_xll.qlInterestRateIndexValueDate(Index1M,$H1032)</f>
        <v>46597</v>
      </c>
      <c r="J1032" s="52">
        <f>IFERROR(_xll.qlIndexFixing(Index1M,$H1032,TRUE,_xll.ohTrigger(RecalcTrigger,Trigger1M)),NA())</f>
        <v>2.9699545490749948E-2</v>
      </c>
      <c r="K1032" s="52">
        <f>IFERROR(_xll.qlIndexFixing(ONIndex1M,I1032,TRUE,_xll.ohTrigger(RecalcTrigger,Trigger1M)),NA())</f>
        <v>2.9665192584484856E-2</v>
      </c>
      <c r="L1032" s="52">
        <f>IFERROR(_xll.qlIndexFixing(Index3M,H1032,TRUE,_xll.ohTrigger(RecalcTrigger,Trigger3M)),NA())</f>
        <v>3.0575285847140771E-2</v>
      </c>
      <c r="M1032" s="52">
        <f>IFERROR(_xll.qlIndexFixing(ONIndex3M,I1032,TRUE,_xll.ohTrigger(RecalcTrigger,Trigger3M)),NA())</f>
        <v>3.046318036905582E-2</v>
      </c>
      <c r="N1032" s="52">
        <f>IFERROR(_xll.qlIndexFixing(Index6M,$H1032,TRUE,_xll.ohTrigger(RecalcTrigger,Trigger6M)),NA())</f>
        <v>3.1893934372006258E-2</v>
      </c>
      <c r="O1032" s="52">
        <f>IFERROR(_xll.qlIndexFixing(ONIndex6M,I1032,TRUE,_xll.ohTrigger(RecalcTrigger,Trigger6M)),NA())</f>
        <v>3.1652504393759884E-2</v>
      </c>
      <c r="P1032" s="52">
        <f>IFERROR(_xll.qlIndexFixing(Index1Y,$H1032,TRUE,_xll.ohTrigger(RecalcTrigger,Trigger1Y)),NA())</f>
        <v>3.3642723356630815E-2</v>
      </c>
      <c r="Q1032" s="52">
        <f>IFERROR(_xll.qlIndexFixing(ONIndex1Y,I1032,TRUE,_xll.ohTrigger(RecalcTrigger,Trigger1Y)),NA())</f>
        <v>3.3016417308848744E-2</v>
      </c>
    </row>
    <row r="1033" spans="2:17" x14ac:dyDescent="0.2">
      <c r="B1033" s="46" t="s">
        <v>51</v>
      </c>
      <c r="D1033" s="49">
        <f>_xll.qlCalendarAdvance(LocalCalendar,$D1032,B1033,"f",FALSE)</f>
        <v>46602</v>
      </c>
      <c r="E1033" s="49">
        <f>_xll.qlInterestRateIndexValueDate(IndexON,D1033)</f>
        <v>46602</v>
      </c>
      <c r="F1033" s="52">
        <f>IFERROR(_xll.qlIndexFixing(IndexON,D1033,TRUE,_xll.ohTrigger(RecalcTrigger,TriggerON)),NA())</f>
        <v>2.8375149454404891E-2</v>
      </c>
      <c r="H1033" s="49">
        <f>_xll.qlCalendarAdvance(IborCalendar,$H1032,B1033,"f",FALSE)</f>
        <v>46602</v>
      </c>
      <c r="I1033" s="49">
        <f>_xll.qlInterestRateIndexValueDate(Index1M,$H1033)</f>
        <v>46604</v>
      </c>
      <c r="J1033" s="52">
        <f>IFERROR(_xll.qlIndexFixing(Index1M,$H1033,TRUE,_xll.ohTrigger(RecalcTrigger,Trigger1M)),NA())</f>
        <v>2.9697307463597254E-2</v>
      </c>
      <c r="K1033" s="52">
        <f>IFERROR(_xll.qlIndexFixing(ONIndex1M,I1033,TRUE,_xll.ohTrigger(RecalcTrigger,Trigger1M)),NA())</f>
        <v>2.9663220576088278E-2</v>
      </c>
      <c r="L1033" s="52">
        <f>IFERROR(_xll.qlIndexFixing(Index3M,H1033,TRUE,_xll.ohTrigger(RecalcTrigger,Trigger3M)),NA())</f>
        <v>3.0574348827831669E-2</v>
      </c>
      <c r="M1033" s="52">
        <f>IFERROR(_xll.qlIndexFixing(ONIndex3M,I1033,TRUE,_xll.ohTrigger(RecalcTrigger,Trigger3M)),NA())</f>
        <v>3.0462593331836985E-2</v>
      </c>
      <c r="N1033" s="52">
        <f>IFERROR(_xll.qlIndexFixing(Index6M,$H1033,TRUE,_xll.ohTrigger(RecalcTrigger,Trigger6M)),NA())</f>
        <v>3.189253921159884E-2</v>
      </c>
      <c r="O1033" s="52">
        <f>IFERROR(_xll.qlIndexFixing(ONIndex6M,I1033,TRUE,_xll.ohTrigger(RecalcTrigger,Trigger6M)),NA())</f>
        <v>3.1651583226057767E-2</v>
      </c>
      <c r="P1033" s="52">
        <f>IFERROR(_xll.qlIndexFixing(Index1Y,$H1033,TRUE,_xll.ohTrigger(RecalcTrigger,Trigger1Y)),NA())</f>
        <v>3.3644731729028328E-2</v>
      </c>
      <c r="Q1033" s="52">
        <f>IFERROR(_xll.qlIndexFixing(ONIndex1Y,I1033,TRUE,_xll.ohTrigger(RecalcTrigger,Trigger1Y)),NA())</f>
        <v>3.3019778221357043E-2</v>
      </c>
    </row>
    <row r="1034" spans="2:17" x14ac:dyDescent="0.2">
      <c r="B1034" s="46" t="s">
        <v>51</v>
      </c>
      <c r="D1034" s="49">
        <f>_xll.qlCalendarAdvance(LocalCalendar,$D1033,B1034,"f",FALSE)</f>
        <v>46609</v>
      </c>
      <c r="E1034" s="49">
        <f>_xll.qlInterestRateIndexValueDate(IndexON,D1034)</f>
        <v>46609</v>
      </c>
      <c r="F1034" s="52">
        <f>IFERROR(_xll.qlIndexFixing(IndexON,D1034,TRUE,_xll.ohTrigger(RecalcTrigger,TriggerON)),NA())</f>
        <v>2.8375529296003066E-2</v>
      </c>
      <c r="H1034" s="49">
        <f>_xll.qlCalendarAdvance(IborCalendar,$H1033,B1034,"f",FALSE)</f>
        <v>46609</v>
      </c>
      <c r="I1034" s="49">
        <f>_xll.qlInterestRateIndexValueDate(Index1M,$H1034)</f>
        <v>46611</v>
      </c>
      <c r="J1034" s="52">
        <f>IFERROR(_xll.qlIndexFixing(Index1M,$H1034,TRUE,_xll.ohTrigger(RecalcTrigger,Trigger1M)),NA())</f>
        <v>2.9693910193772932E-2</v>
      </c>
      <c r="K1034" s="52">
        <f>IFERROR(_xll.qlIndexFixing(ONIndex1M,I1034,TRUE,_xll.ohTrigger(RecalcTrigger,Trigger1M)),NA())</f>
        <v>2.9661134762326569E-2</v>
      </c>
      <c r="L1034" s="52">
        <f>IFERROR(_xll.qlIndexFixing(Index3M,H1034,TRUE,_xll.ohTrigger(RecalcTrigger,Trigger3M)),NA())</f>
        <v>3.0573380369571995E-2</v>
      </c>
      <c r="M1034" s="52">
        <f>IFERROR(_xll.qlIndexFixing(ONIndex3M,I1034,TRUE,_xll.ohTrigger(RecalcTrigger,Trigger3M)),NA())</f>
        <v>3.0461928100606883E-2</v>
      </c>
      <c r="N1034" s="52">
        <f>IFERROR(_xll.qlIndexFixing(Index6M,$H1034,TRUE,_xll.ohTrigger(RecalcTrigger,Trigger6M)),NA())</f>
        <v>3.1891123664707095E-2</v>
      </c>
      <c r="O1034" s="52">
        <f>IFERROR(_xll.qlIndexFixing(ONIndex6M,I1034,TRUE,_xll.ohTrigger(RecalcTrigger,Trigger6M)),NA())</f>
        <v>3.1650579693360825E-2</v>
      </c>
      <c r="P1034" s="52">
        <f>IFERROR(_xll.qlIndexFixing(Index1Y,$H1034,TRUE,_xll.ohTrigger(RecalcTrigger,Trigger1Y)),NA())</f>
        <v>3.3646688827486192E-2</v>
      </c>
      <c r="Q1034" s="52">
        <f>IFERROR(_xll.qlIndexFixing(ONIndex1Y,I1034,TRUE,_xll.ohTrigger(RecalcTrigger,Trigger1Y)),NA())</f>
        <v>3.3023049676703664E-2</v>
      </c>
    </row>
    <row r="1035" spans="2:17" x14ac:dyDescent="0.2">
      <c r="B1035" s="46" t="s">
        <v>51</v>
      </c>
      <c r="D1035" s="49">
        <f>_xll.qlCalendarAdvance(LocalCalendar,$D1034,B1035,"f",FALSE)</f>
        <v>46616</v>
      </c>
      <c r="E1035" s="49">
        <f>_xll.qlInterestRateIndexValueDate(IndexON,D1035)</f>
        <v>46616</v>
      </c>
      <c r="F1035" s="52">
        <f>IFERROR(_xll.qlIndexFixing(IndexON,D1035,TRUE,_xll.ohTrigger(RecalcTrigger,TriggerON)),NA())</f>
        <v>2.8375730145340228E-2</v>
      </c>
      <c r="H1035" s="49">
        <f>_xll.qlCalendarAdvance(IborCalendar,$H1034,B1035,"f",FALSE)</f>
        <v>46616</v>
      </c>
      <c r="I1035" s="49">
        <f>_xll.qlInterestRateIndexValueDate(Index1M,$H1035)</f>
        <v>46618</v>
      </c>
      <c r="J1035" s="52">
        <f>IFERROR(_xll.qlIndexFixing(Index1M,$H1035,TRUE,_xll.ohTrigger(RecalcTrigger,Trigger1M)),NA())</f>
        <v>2.9691464646920407E-2</v>
      </c>
      <c r="K1035" s="52">
        <f>IFERROR(_xll.qlIndexFixing(ONIndex1M,I1035,TRUE,_xll.ohTrigger(RecalcTrigger,Trigger1M)),NA())</f>
        <v>2.9658935143279663E-2</v>
      </c>
      <c r="L1035" s="52">
        <f>IFERROR(_xll.qlIndexFixing(Index3M,H1035,TRUE,_xll.ohTrigger(RecalcTrigger,Trigger3M)),NA())</f>
        <v>3.0572386392266317E-2</v>
      </c>
      <c r="M1035" s="52">
        <f>IFERROR(_xll.qlIndexFixing(ONIndex3M,I1035,TRUE,_xll.ohTrigger(RecalcTrigger,Trigger3M)),NA())</f>
        <v>3.0461184675445452E-2</v>
      </c>
      <c r="N1035" s="52">
        <f>IFERROR(_xll.qlIndexFixing(Index6M,$H1035,TRUE,_xll.ohTrigger(RecalcTrigger,Trigger6M)),NA())</f>
        <v>3.1890989930906777E-2</v>
      </c>
      <c r="O1035" s="52">
        <f>IFERROR(_xll.qlIndexFixing(ONIndex6M,I1035,TRUE,_xll.ohTrigger(RecalcTrigger,Trigger6M)),NA())</f>
        <v>3.1649493795589123E-2</v>
      </c>
      <c r="P1035" s="52">
        <f>IFERROR(_xll.qlIndexFixing(Index1Y,$H1035,TRUE,_xll.ohTrigger(RecalcTrigger,Trigger1Y)),NA())</f>
        <v>3.3648595521387652E-2</v>
      </c>
      <c r="Q1035" s="52">
        <f>IFERROR(_xll.qlIndexFixing(ONIndex1Y,I1035,TRUE,_xll.ohTrigger(RecalcTrigger,Trigger1Y)),NA())</f>
        <v>3.3026231674888606E-2</v>
      </c>
    </row>
    <row r="1036" spans="2:17" x14ac:dyDescent="0.2">
      <c r="B1036" s="46" t="s">
        <v>51</v>
      </c>
      <c r="D1036" s="49">
        <f>_xll.qlCalendarAdvance(LocalCalendar,$D1035,B1036,"f",FALSE)</f>
        <v>46623</v>
      </c>
      <c r="E1036" s="49">
        <f>_xll.qlInterestRateIndexValueDate(IndexON,D1036)</f>
        <v>46623</v>
      </c>
      <c r="F1036" s="52">
        <f>IFERROR(_xll.qlIndexFixing(IndexON,D1036,TRUE,_xll.ohTrigger(RecalcTrigger,TriggerON)),NA())</f>
        <v>2.8375752002416377E-2</v>
      </c>
      <c r="H1036" s="49">
        <f>_xll.qlCalendarAdvance(IborCalendar,$H1035,B1036,"f",FALSE)</f>
        <v>46623</v>
      </c>
      <c r="I1036" s="49">
        <f>_xll.qlInterestRateIndexValueDate(Index1M,$H1036)</f>
        <v>46625</v>
      </c>
      <c r="J1036" s="52">
        <f>IFERROR(_xll.qlIndexFixing(Index1M,$H1036,TRUE,_xll.ohTrigger(RecalcTrigger,Trigger1M)),NA())</f>
        <v>2.9688942284426534E-2</v>
      </c>
      <c r="K1036" s="52">
        <f>IFERROR(_xll.qlIndexFixing(ONIndex1M,I1036,TRUE,_xll.ohTrigger(RecalcTrigger,Trigger1M)),NA())</f>
        <v>2.9656621718867626E-2</v>
      </c>
      <c r="L1036" s="52">
        <f>IFERROR(_xll.qlIndexFixing(Index3M,H1036,TRUE,_xll.ohTrigger(RecalcTrigger,Trigger3M)),NA())</f>
        <v>3.0571372815813982E-2</v>
      </c>
      <c r="M1036" s="52">
        <f>IFERROR(_xll.qlIndexFixing(ONIndex3M,I1036,TRUE,_xll.ohTrigger(RecalcTrigger,Trigger3M)),NA())</f>
        <v>3.0460363056352691E-2</v>
      </c>
      <c r="N1036" s="52">
        <f>IFERROR(_xll.qlIndexFixing(Index6M,$H1036,TRUE,_xll.ohTrigger(RecalcTrigger,Trigger6M)),NA())</f>
        <v>3.1888243232735015E-2</v>
      </c>
      <c r="O1036" s="52">
        <f>IFERROR(_xll.qlIndexFixing(ONIndex6M,I1036,TRUE,_xll.ohTrigger(RecalcTrigger,Trigger6M)),NA())</f>
        <v>3.1648325532822597E-2</v>
      </c>
      <c r="P1036" s="52">
        <f>IFERROR(_xll.qlIndexFixing(Index1Y,$H1036,TRUE,_xll.ohTrigger(RecalcTrigger,Trigger1Y)),NA())</f>
        <v>3.365210903531482E-2</v>
      </c>
      <c r="Q1036" s="52">
        <f>IFERROR(_xll.qlIndexFixing(ONIndex1Y,I1036,TRUE,_xll.ohTrigger(RecalcTrigger,Trigger1Y)),NA())</f>
        <v>3.3029324215911871E-2</v>
      </c>
    </row>
    <row r="1037" spans="2:17" x14ac:dyDescent="0.2">
      <c r="B1037" s="46" t="s">
        <v>51</v>
      </c>
      <c r="D1037" s="49">
        <f>_xll.qlCalendarAdvance(LocalCalendar,$D1036,B1037,"f",FALSE)</f>
        <v>46630</v>
      </c>
      <c r="E1037" s="49">
        <f>_xll.qlInterestRateIndexValueDate(IndexON,D1037)</f>
        <v>46630</v>
      </c>
      <c r="F1037" s="52">
        <f>IFERROR(_xll.qlIndexFixing(IndexON,D1037,TRUE,_xll.ohTrigger(RecalcTrigger,TriggerON)),NA())</f>
        <v>2.8375594867311449E-2</v>
      </c>
      <c r="H1037" s="49">
        <f>_xll.qlCalendarAdvance(IborCalendar,$H1036,B1037,"f",FALSE)</f>
        <v>46630</v>
      </c>
      <c r="I1037" s="49">
        <f>_xll.qlInterestRateIndexValueDate(Index1M,$H1037)</f>
        <v>46632</v>
      </c>
      <c r="J1037" s="52">
        <f>IFERROR(_xll.qlIndexFixing(Index1M,$H1037,TRUE,_xll.ohTrigger(RecalcTrigger,Trigger1M)),NA())</f>
        <v>2.9686369202416574E-2</v>
      </c>
      <c r="K1037" s="52">
        <f>IFERROR(_xll.qlIndexFixing(ONIndex1M,I1037,TRUE,_xll.ohTrigger(RecalcTrigger,Trigger1M)),NA())</f>
        <v>2.9654194489170393E-2</v>
      </c>
      <c r="L1037" s="52">
        <f>IFERROR(_xll.qlIndexFixing(Index3M,H1037,TRUE,_xll.ohTrigger(RecalcTrigger,Trigger3M)),NA())</f>
        <v>3.0569125111864822E-2</v>
      </c>
      <c r="M1037" s="52">
        <f>IFERROR(_xll.qlIndexFixing(ONIndex3M,I1037,TRUE,_xll.ohTrigger(RecalcTrigger,Trigger3M)),NA())</f>
        <v>3.0459463243328599E-2</v>
      </c>
      <c r="N1037" s="52">
        <f>IFERROR(_xll.qlIndexFixing(Index6M,$H1037,TRUE,_xll.ohTrigger(RecalcTrigger,Trigger6M)),NA())</f>
        <v>3.1881591862345293E-2</v>
      </c>
      <c r="O1037" s="52">
        <f>IFERROR(_xll.qlIndexFixing(ONIndex6M,I1037,TRUE,_xll.ohTrigger(RecalcTrigger,Trigger6M)),NA())</f>
        <v>3.1647074904981309E-2</v>
      </c>
      <c r="P1037" s="52">
        <f>IFERROR(_xll.qlIndexFixing(Index1Y,$H1037,TRUE,_xll.ohTrigger(RecalcTrigger,Trigger1Y)),NA())</f>
        <v>3.3653914347860345E-2</v>
      </c>
      <c r="Q1037" s="52">
        <f>IFERROR(_xll.qlIndexFixing(ONIndex1Y,I1037,TRUE,_xll.ohTrigger(RecalcTrigger,Trigger1Y)),NA())</f>
        <v>3.3032327299933328E-2</v>
      </c>
    </row>
    <row r="1038" spans="2:17" x14ac:dyDescent="0.2">
      <c r="B1038" s="46" t="s">
        <v>51</v>
      </c>
      <c r="D1038" s="49">
        <f>_xll.qlCalendarAdvance(LocalCalendar,$D1037,B1038,"f",FALSE)</f>
        <v>46637</v>
      </c>
      <c r="E1038" s="49">
        <f>_xll.qlInterestRateIndexValueDate(IndexON,D1038)</f>
        <v>46637</v>
      </c>
      <c r="F1038" s="52">
        <f>IFERROR(_xll.qlIndexFixing(IndexON,D1038,TRUE,_xll.ohTrigger(RecalcTrigger,TriggerON)),NA())</f>
        <v>2.8375258739945508E-2</v>
      </c>
      <c r="H1038" s="49">
        <f>_xll.qlCalendarAdvance(IborCalendar,$H1037,B1038,"f",FALSE)</f>
        <v>46637</v>
      </c>
      <c r="I1038" s="49">
        <f>_xll.qlInterestRateIndexValueDate(Index1M,$H1038)</f>
        <v>46639</v>
      </c>
      <c r="J1038" s="52">
        <f>IFERROR(_xll.qlIndexFixing(Index1M,$H1038,TRUE,_xll.ohTrigger(RecalcTrigger,Trigger1M)),NA())</f>
        <v>2.9684808700460058E-2</v>
      </c>
      <c r="K1038" s="52">
        <f>IFERROR(_xll.qlIndexFixing(ONIndex1M,I1038,TRUE,_xll.ohTrigger(RecalcTrigger,Trigger1M)),NA())</f>
        <v>2.9651653454108029E-2</v>
      </c>
      <c r="L1038" s="52">
        <f>IFERROR(_xll.qlIndexFixing(Index3M,H1038,TRUE,_xll.ohTrigger(RecalcTrigger,Trigger3M)),NA())</f>
        <v>3.0568090271459809E-2</v>
      </c>
      <c r="M1038" s="52">
        <f>IFERROR(_xll.qlIndexFixing(ONIndex3M,I1038,TRUE,_xll.ohTrigger(RecalcTrigger,Trigger3M)),NA())</f>
        <v>3.0458485236373178E-2</v>
      </c>
      <c r="N1038" s="52">
        <f>IFERROR(_xll.qlIndexFixing(Index6M,$H1038,TRUE,_xll.ohTrigger(RecalcTrigger,Trigger6M)),NA())</f>
        <v>3.1880126336054637E-2</v>
      </c>
      <c r="O1038" s="52">
        <f>IFERROR(_xll.qlIndexFixing(ONIndex6M,I1038,TRUE,_xll.ohTrigger(RecalcTrigger,Trigger6M)),NA())</f>
        <v>3.1645741912065262E-2</v>
      </c>
      <c r="P1038" s="52">
        <f>IFERROR(_xll.qlIndexFixing(Index1Y,$H1038,TRUE,_xll.ohTrigger(RecalcTrigger,Trigger1Y)),NA())</f>
        <v>3.365402186977632E-2</v>
      </c>
      <c r="Q1038" s="52">
        <f>IFERROR(_xll.qlIndexFixing(ONIndex1Y,I1038,TRUE,_xll.ohTrigger(RecalcTrigger,Trigger1Y)),NA())</f>
        <v>3.3035240926713172E-2</v>
      </c>
    </row>
    <row r="1039" spans="2:17" x14ac:dyDescent="0.2">
      <c r="B1039" s="46" t="s">
        <v>51</v>
      </c>
      <c r="D1039" s="49">
        <f>_xll.qlCalendarAdvance(LocalCalendar,$D1038,B1039,"f",FALSE)</f>
        <v>46644</v>
      </c>
      <c r="E1039" s="49">
        <f>_xll.qlInterestRateIndexValueDate(IndexON,D1039)</f>
        <v>46644</v>
      </c>
      <c r="F1039" s="52">
        <f>IFERROR(_xll.qlIndexFixing(IndexON,D1039,TRUE,_xll.ohTrigger(RecalcTrigger,TriggerON)),NA())</f>
        <v>2.8374773342623172E-2</v>
      </c>
      <c r="H1039" s="49">
        <f>_xll.qlCalendarAdvance(IborCalendar,$H1038,B1039,"f",FALSE)</f>
        <v>46644</v>
      </c>
      <c r="I1039" s="49">
        <f>_xll.qlInterestRateIndexValueDate(Index1M,$H1039)</f>
        <v>46646</v>
      </c>
      <c r="J1039" s="52">
        <f>IFERROR(_xll.qlIndexFixing(Index1M,$H1039,TRUE,_xll.ohTrigger(RecalcTrigger,Trigger1M)),NA())</f>
        <v>2.9681172525280464E-2</v>
      </c>
      <c r="K1039" s="52">
        <f>IFERROR(_xll.qlIndexFixing(ONIndex1M,I1039,TRUE,_xll.ohTrigger(RecalcTrigger,Trigger1M)),NA())</f>
        <v>2.9649050015043699E-2</v>
      </c>
      <c r="L1039" s="52">
        <f>IFERROR(_xll.qlIndexFixing(Index3M,H1039,TRUE,_xll.ohTrigger(RecalcTrigger,Trigger3M)),NA())</f>
        <v>3.0567052954321248E-2</v>
      </c>
      <c r="M1039" s="52">
        <f>IFERROR(_xll.qlIndexFixing(ONIndex3M,I1039,TRUE,_xll.ohTrigger(RecalcTrigger,Trigger3M)),NA())</f>
        <v>3.0457462386888068E-2</v>
      </c>
      <c r="N1039" s="52">
        <f>IFERROR(_xll.qlIndexFixing(Index6M,$H1039,TRUE,_xll.ohTrigger(RecalcTrigger,Trigger6M)),NA())</f>
        <v>3.1878654875577221E-2</v>
      </c>
      <c r="O1039" s="52">
        <f>IFERROR(_xll.qlIndexFixing(ONIndex6M,I1039,TRUE,_xll.ohTrigger(RecalcTrigger,Trigger6M)),NA())</f>
        <v>3.164435992825787E-2</v>
      </c>
      <c r="P1039" s="52">
        <f>IFERROR(_xll.qlIndexFixing(Index1Y,$H1039,TRUE,_xll.ohTrigger(RecalcTrigger,Trigger1Y)),NA())</f>
        <v>3.3655735493026362E-2</v>
      </c>
      <c r="Q1039" s="52">
        <f>IFERROR(_xll.qlIndexFixing(ONIndex1Y,I1039,TRUE,_xll.ohTrigger(RecalcTrigger,Trigger1Y)),NA())</f>
        <v>3.3038084191376882E-2</v>
      </c>
    </row>
    <row r="1040" spans="2:17" x14ac:dyDescent="0.2">
      <c r="B1040" s="46" t="s">
        <v>51</v>
      </c>
      <c r="D1040" s="49">
        <f>_xll.qlCalendarAdvance(LocalCalendar,$D1039,B1040,"f",FALSE)</f>
        <v>46651</v>
      </c>
      <c r="E1040" s="49">
        <f>_xll.qlInterestRateIndexValueDate(IndexON,D1040)</f>
        <v>46651</v>
      </c>
      <c r="F1040" s="52">
        <f>IFERROR(_xll.qlIndexFixing(IndexON,D1040,TRUE,_xll.ohTrigger(RecalcTrigger,TriggerON)),NA())</f>
        <v>2.8374242947055706E-2</v>
      </c>
      <c r="H1040" s="49">
        <f>_xll.qlCalendarAdvance(IborCalendar,$H1039,B1040,"f",FALSE)</f>
        <v>46651</v>
      </c>
      <c r="I1040" s="49">
        <f>_xll.qlInterestRateIndexValueDate(Index1M,$H1040)</f>
        <v>46653</v>
      </c>
      <c r="J1040" s="52">
        <f>IFERROR(_xll.qlIndexFixing(Index1M,$H1040,TRUE,_xll.ohTrigger(RecalcTrigger,Trigger1M)),NA())</f>
        <v>2.9678578741562656E-2</v>
      </c>
      <c r="K1040" s="52">
        <f>IFERROR(_xll.qlIndexFixing(ONIndex1M,I1040,TRUE,_xll.ohTrigger(RecalcTrigger,Trigger1M)),NA())</f>
        <v>2.9646451358233961E-2</v>
      </c>
      <c r="L1040" s="52">
        <f>IFERROR(_xll.qlIndexFixing(Index3M,H1040,TRUE,_xll.ohTrigger(RecalcTrigger,Trigger3M)),NA())</f>
        <v>3.0566014640564517E-2</v>
      </c>
      <c r="M1040" s="52">
        <f>IFERROR(_xll.qlIndexFixing(ONIndex3M,I1040,TRUE,_xll.ohTrigger(RecalcTrigger,Trigger3M)),NA())</f>
        <v>3.0456438288561927E-2</v>
      </c>
      <c r="N1040" s="52">
        <f>IFERROR(_xll.qlIndexFixing(Index6M,$H1040,TRUE,_xll.ohTrigger(RecalcTrigger,Trigger6M)),NA())</f>
        <v>3.1877178227645811E-2</v>
      </c>
      <c r="O1040" s="52">
        <f>IFERROR(_xll.qlIndexFixing(ONIndex6M,I1040,TRUE,_xll.ohTrigger(RecalcTrigger,Trigger6M)),NA())</f>
        <v>3.1642972576504391E-2</v>
      </c>
      <c r="P1040" s="52">
        <f>IFERROR(_xll.qlIndexFixing(Index1Y,$H1040,TRUE,_xll.ohTrigger(RecalcTrigger,Trigger1Y)),NA())</f>
        <v>3.3657401981526815E-2</v>
      </c>
      <c r="Q1040" s="52">
        <f>IFERROR(_xll.qlIndexFixing(ONIndex1Y,I1040,TRUE,_xll.ohTrigger(RecalcTrigger,Trigger1Y)),NA())</f>
        <v>3.3040882052519649E-2</v>
      </c>
    </row>
    <row r="1041" spans="2:17" x14ac:dyDescent="0.2">
      <c r="B1041" s="46" t="s">
        <v>51</v>
      </c>
      <c r="D1041" s="49">
        <f>_xll.qlCalendarAdvance(LocalCalendar,$D1040,B1041,"f",FALSE)</f>
        <v>46658</v>
      </c>
      <c r="E1041" s="49">
        <f>_xll.qlInterestRateIndexValueDate(IndexON,D1041)</f>
        <v>46658</v>
      </c>
      <c r="F1041" s="52">
        <f>IFERROR(_xll.qlIndexFixing(IndexON,D1041,TRUE,_xll.ohTrigger(RecalcTrigger,TriggerON)),NA())</f>
        <v>2.837367681103764E-2</v>
      </c>
      <c r="H1041" s="49">
        <f>_xll.qlCalendarAdvance(IborCalendar,$H1040,B1041,"f",FALSE)</f>
        <v>46658</v>
      </c>
      <c r="I1041" s="49">
        <f>_xll.qlInterestRateIndexValueDate(Index1M,$H1041)</f>
        <v>46660</v>
      </c>
      <c r="J1041" s="52">
        <f>IFERROR(_xll.qlIndexFixing(Index1M,$H1041,TRUE,_xll.ohTrigger(RecalcTrigger,Trigger1M)),NA())</f>
        <v>2.9672877560346048E-2</v>
      </c>
      <c r="K1041" s="52">
        <f>IFERROR(_xll.qlIndexFixing(ONIndex1M,I1041,TRUE,_xll.ohTrigger(RecalcTrigger,Trigger1M)),NA())</f>
        <v>2.9643857888075331E-2</v>
      </c>
      <c r="L1041" s="52">
        <f>IFERROR(_xll.qlIndexFixing(Index3M,H1041,TRUE,_xll.ohTrigger(RecalcTrigger,Trigger3M)),NA())</f>
        <v>3.0564975333095417E-2</v>
      </c>
      <c r="M1041" s="52">
        <f>IFERROR(_xll.qlIndexFixing(ONIndex3M,I1041,TRUE,_xll.ohTrigger(RecalcTrigger,Trigger3M)),NA())</f>
        <v>3.0455413203585024E-2</v>
      </c>
      <c r="N1041" s="52">
        <f>IFERROR(_xll.qlIndexFixing(Index6M,$H1041,TRUE,_xll.ohTrigger(RecalcTrigger,Trigger6M)),NA())</f>
        <v>3.1876992446316102E-2</v>
      </c>
      <c r="O1041" s="52">
        <f>IFERROR(_xll.qlIndexFixing(ONIndex6M,I1041,TRUE,_xll.ohTrigger(RecalcTrigger,Trigger6M)),NA())</f>
        <v>3.1641580119394774E-2</v>
      </c>
      <c r="P1041" s="52">
        <f>IFERROR(_xll.qlIndexFixing(Index1Y,$H1041,TRUE,_xll.ohTrigger(RecalcTrigger,Trigger1Y)),NA())</f>
        <v>3.3654099039941522E-2</v>
      </c>
      <c r="Q1041" s="52">
        <f>IFERROR(_xll.qlIndexFixing(ONIndex1Y,I1041,TRUE,_xll.ohTrigger(RecalcTrigger,Trigger1Y)),NA())</f>
        <v>3.3043634660501198E-2</v>
      </c>
    </row>
    <row r="1042" spans="2:17" x14ac:dyDescent="0.2">
      <c r="B1042" s="46" t="s">
        <v>51</v>
      </c>
      <c r="D1042" s="49">
        <f>_xll.qlCalendarAdvance(LocalCalendar,$D1041,B1042,"f",FALSE)</f>
        <v>46665</v>
      </c>
      <c r="E1042" s="49">
        <f>_xll.qlInterestRateIndexValueDate(IndexON,D1042)</f>
        <v>46665</v>
      </c>
      <c r="F1042" s="52">
        <f>IFERROR(_xll.qlIndexFixing(IndexON,D1042,TRUE,_xll.ohTrigger(RecalcTrigger,TriggerON)),NA())</f>
        <v>2.8373074934648912E-2</v>
      </c>
      <c r="H1042" s="49">
        <f>_xll.qlCalendarAdvance(IborCalendar,$H1041,B1042,"f",FALSE)</f>
        <v>46665</v>
      </c>
      <c r="I1042" s="49">
        <f>_xll.qlInterestRateIndexValueDate(Index1M,$H1042)</f>
        <v>46667</v>
      </c>
      <c r="J1042" s="52">
        <f>IFERROR(_xll.qlIndexFixing(Index1M,$H1042,TRUE,_xll.ohTrigger(RecalcTrigger,Trigger1M)),NA())</f>
        <v>2.9673406776121736E-2</v>
      </c>
      <c r="K1042" s="52">
        <f>IFERROR(_xll.qlIndexFixing(ONIndex1M,I1042,TRUE,_xll.ohTrigger(RecalcTrigger,Trigger1M)),NA())</f>
        <v>2.9641269604807619E-2</v>
      </c>
      <c r="L1042" s="52">
        <f>IFERROR(_xll.qlIndexFixing(Index3M,H1042,TRUE,_xll.ohTrigger(RecalcTrigger,Trigger3M)),NA())</f>
        <v>3.0565154670046998E-2</v>
      </c>
      <c r="M1042" s="52">
        <f>IFERROR(_xll.qlIndexFixing(ONIndex3M,I1042,TRUE,_xll.ohTrigger(RecalcTrigger,Trigger3M)),NA())</f>
        <v>3.0454387132357041E-2</v>
      </c>
      <c r="N1042" s="52">
        <f>IFERROR(_xll.qlIndexFixing(Index6M,$H1042,TRUE,_xll.ohTrigger(RecalcTrigger,Trigger6M)),NA())</f>
        <v>3.1875504925368593E-2</v>
      </c>
      <c r="O1042" s="52">
        <f>IFERROR(_xll.qlIndexFixing(ONIndex6M,I1042,TRUE,_xll.ohTrigger(RecalcTrigger,Trigger6M)),NA())</f>
        <v>3.1640182557088892E-2</v>
      </c>
      <c r="P1042" s="52">
        <f>IFERROR(_xll.qlIndexFixing(Index1Y,$H1042,TRUE,_xll.ohTrigger(RecalcTrigger,Trigger1Y)),NA())</f>
        <v>3.3662229069837728E-2</v>
      </c>
      <c r="Q1042" s="52">
        <f>IFERROR(_xll.qlIndexFixing(ONIndex1Y,I1042,TRUE,_xll.ohTrigger(RecalcTrigger,Trigger1Y)),NA())</f>
        <v>3.30463420154814E-2</v>
      </c>
    </row>
    <row r="1043" spans="2:17" x14ac:dyDescent="0.2">
      <c r="B1043" s="46" t="s">
        <v>51</v>
      </c>
      <c r="D1043" s="49">
        <f>_xll.qlCalendarAdvance(LocalCalendar,$D1042,B1043,"f",FALSE)</f>
        <v>46672</v>
      </c>
      <c r="E1043" s="49">
        <f>_xll.qlInterestRateIndexValueDate(IndexON,D1043)</f>
        <v>46672</v>
      </c>
      <c r="F1043" s="52">
        <f>IFERROR(_xll.qlIndexFixing(IndexON,D1043,TRUE,_xll.ohTrigger(RecalcTrigger,TriggerON)),NA())</f>
        <v>2.8372437317649712E-2</v>
      </c>
      <c r="H1043" s="49">
        <f>_xll.qlCalendarAdvance(IborCalendar,$H1042,B1043,"f",FALSE)</f>
        <v>46672</v>
      </c>
      <c r="I1043" s="49">
        <f>_xll.qlInterestRateIndexValueDate(Index1M,$H1043)</f>
        <v>46674</v>
      </c>
      <c r="J1043" s="52">
        <f>IFERROR(_xll.qlIndexFixing(Index1M,$H1043,TRUE,_xll.ohTrigger(RecalcTrigger,Trigger1M)),NA())</f>
        <v>2.9670828594393628E-2</v>
      </c>
      <c r="K1043" s="52">
        <f>IFERROR(_xll.qlIndexFixing(ONIndex1M,I1043,TRUE,_xll.ohTrigger(RecalcTrigger,Trigger1M)),NA())</f>
        <v>2.9638686508430823E-2</v>
      </c>
      <c r="L1043" s="52">
        <f>IFERROR(_xll.qlIndexFixing(Index3M,H1043,TRUE,_xll.ohTrigger(RecalcTrigger,Trigger3M)),NA())</f>
        <v>3.0564113216106518E-2</v>
      </c>
      <c r="M1043" s="52">
        <f>IFERROR(_xll.qlIndexFixing(ONIndex3M,I1043,TRUE,_xll.ohTrigger(RecalcTrigger,Trigger3M)),NA())</f>
        <v>3.0453360074478297E-2</v>
      </c>
      <c r="N1043" s="52">
        <f>IFERROR(_xll.qlIndexFixing(Index6M,$H1043,TRUE,_xll.ohTrigger(RecalcTrigger,Trigger6M)),NA())</f>
        <v>3.1879192697465947E-2</v>
      </c>
      <c r="O1043" s="52">
        <f>IFERROR(_xll.qlIndexFixing(ONIndex6M,I1043,TRUE,_xll.ohTrigger(RecalcTrigger,Trigger6M)),NA())</f>
        <v>3.1638779889586743E-2</v>
      </c>
      <c r="P1043" s="52">
        <f>IFERROR(_xll.qlIndexFixing(Index1Y,$H1043,TRUE,_xll.ohTrigger(RecalcTrigger,Trigger1Y)),NA())</f>
        <v>3.3662115324394774E-2</v>
      </c>
      <c r="Q1043" s="52">
        <f>IFERROR(_xll.qlIndexFixing(ONIndex1Y,I1043,TRUE,_xll.ohTrigger(RecalcTrigger,Trigger1Y)),NA())</f>
        <v>3.3049004117220449E-2</v>
      </c>
    </row>
    <row r="1044" spans="2:17" x14ac:dyDescent="0.2">
      <c r="B1044" s="46" t="s">
        <v>51</v>
      </c>
      <c r="D1044" s="49">
        <f>_xll.qlCalendarAdvance(LocalCalendar,$D1043,B1044,"f",FALSE)</f>
        <v>46679</v>
      </c>
      <c r="E1044" s="49">
        <f>_xll.qlInterestRateIndexValueDate(IndexON,D1044)</f>
        <v>46679</v>
      </c>
      <c r="F1044" s="52">
        <f>IFERROR(_xll.qlIndexFixing(IndexON,D1044,TRUE,_xll.ohTrigger(RecalcTrigger,TriggerON)),NA())</f>
        <v>2.8371763960199914E-2</v>
      </c>
      <c r="H1044" s="49">
        <f>_xll.qlCalendarAdvance(IborCalendar,$H1043,B1044,"f",FALSE)</f>
        <v>46679</v>
      </c>
      <c r="I1044" s="49">
        <f>_xll.qlInterestRateIndexValueDate(Index1M,$H1044)</f>
        <v>46681</v>
      </c>
      <c r="J1044" s="52">
        <f>IFERROR(_xll.qlIndexFixing(Index1M,$H1044,TRUE,_xll.ohTrigger(RecalcTrigger,Trigger1M)),NA())</f>
        <v>2.9668255613320427E-2</v>
      </c>
      <c r="K1044" s="52">
        <f>IFERROR(_xll.qlIndexFixing(ONIndex1M,I1044,TRUE,_xll.ohTrigger(RecalcTrigger,Trigger1M)),NA())</f>
        <v>2.9636108598865007E-2</v>
      </c>
      <c r="L1044" s="52">
        <f>IFERROR(_xll.qlIndexFixing(Index3M,H1044,TRUE,_xll.ohTrigger(RecalcTrigger,Trigger3M)),NA())</f>
        <v>3.0563070768374903E-2</v>
      </c>
      <c r="M1044" s="52">
        <f>IFERROR(_xll.qlIndexFixing(ONIndex3M,I1044,TRUE,_xll.ohTrigger(RecalcTrigger,Trigger3M)),NA())</f>
        <v>3.0452332030268536E-2</v>
      </c>
      <c r="N1044" s="52">
        <f>IFERROR(_xll.qlIndexFixing(Index6M,$H1044,TRUE,_xll.ohTrigger(RecalcTrigger,Trigger6M)),NA())</f>
        <v>3.1872514324279858E-2</v>
      </c>
      <c r="O1044" s="52">
        <f>IFERROR(_xll.qlIndexFixing(ONIndex6M,I1044,TRUE,_xll.ohTrigger(RecalcTrigger,Trigger6M)),NA())</f>
        <v>3.1637372116728457E-2</v>
      </c>
      <c r="P1044" s="52">
        <f>IFERROR(_xll.qlIndexFixing(Index1Y,$H1044,TRUE,_xll.ohTrigger(RecalcTrigger,Trigger1Y)),NA())</f>
        <v>3.3663589958937291E-2</v>
      </c>
      <c r="Q1044" s="52">
        <f>IFERROR(_xll.qlIndexFixing(ONIndex1Y,I1044,TRUE,_xll.ohTrigger(RecalcTrigger,Trigger1Y)),NA())</f>
        <v>3.3051620965878215E-2</v>
      </c>
    </row>
    <row r="1045" spans="2:17" x14ac:dyDescent="0.2">
      <c r="B1045" s="46" t="s">
        <v>51</v>
      </c>
      <c r="D1045" s="49">
        <f>_xll.qlCalendarAdvance(LocalCalendar,$D1044,B1045,"f",FALSE)</f>
        <v>46686</v>
      </c>
      <c r="E1045" s="49">
        <f>_xll.qlInterestRateIndexValueDate(IndexON,D1045)</f>
        <v>46686</v>
      </c>
      <c r="F1045" s="52">
        <f>IFERROR(_xll.qlIndexFixing(IndexON,D1045,TRUE,_xll.ohTrigger(RecalcTrigger,TriggerON)),NA())</f>
        <v>2.8371054862459388E-2</v>
      </c>
      <c r="H1045" s="49">
        <f>_xll.qlCalendarAdvance(IborCalendar,$H1044,B1045,"f",FALSE)</f>
        <v>46686</v>
      </c>
      <c r="I1045" s="49">
        <f>_xll.qlInterestRateIndexValueDate(Index1M,$H1045)</f>
        <v>46688</v>
      </c>
      <c r="J1045" s="52">
        <f>IFERROR(_xll.qlIndexFixing(Index1M,$H1045,TRUE,_xll.ohTrigger(RecalcTrigger,Trigger1M)),NA())</f>
        <v>2.9665687832899634E-2</v>
      </c>
      <c r="K1045" s="52">
        <f>IFERROR(_xll.qlIndexFixing(ONIndex1M,I1045,TRUE,_xll.ohTrigger(RecalcTrigger,Trigger1M)),NA())</f>
        <v>2.9633535876110173E-2</v>
      </c>
      <c r="L1045" s="52">
        <f>IFERROR(_xll.qlIndexFixing(Index3M,H1045,TRUE,_xll.ohTrigger(RecalcTrigger,Trigger3M)),NA())</f>
        <v>3.0562027326856499E-2</v>
      </c>
      <c r="M1045" s="52">
        <f>IFERROR(_xll.qlIndexFixing(ONIndex3M,I1045,TRUE,_xll.ohTrigger(RecalcTrigger,Trigger3M)),NA())</f>
        <v>3.0451302999727758E-2</v>
      </c>
      <c r="N1045" s="52">
        <f>IFERROR(_xll.qlIndexFixing(Index6M,$H1045,TRUE,_xll.ohTrigger(RecalcTrigger,Trigger6M)),NA())</f>
        <v>3.1871011244162653E-2</v>
      </c>
      <c r="O1045" s="52">
        <f>IFERROR(_xll.qlIndexFixing(ONIndex6M,I1045,TRUE,_xll.ohTrigger(RecalcTrigger,Trigger6M)),NA())</f>
        <v>3.1635959238673905E-2</v>
      </c>
      <c r="P1045" s="52">
        <f>IFERROR(_xll.qlIndexFixing(Index1Y,$H1045,TRUE,_xll.ohTrigger(RecalcTrigger,Trigger1Y)),NA())</f>
        <v>3.3665015800851829E-2</v>
      </c>
      <c r="Q1045" s="52">
        <f>IFERROR(_xll.qlIndexFixing(ONIndex1Y,I1045,TRUE,_xll.ohTrigger(RecalcTrigger,Trigger1Y)),NA())</f>
        <v>3.3054192561374762E-2</v>
      </c>
    </row>
    <row r="1046" spans="2:17" x14ac:dyDescent="0.2">
      <c r="B1046" s="46" t="s">
        <v>51</v>
      </c>
      <c r="D1046" s="49">
        <f>_xll.qlCalendarAdvance(LocalCalendar,$D1045,B1046,"f",FALSE)</f>
        <v>46693</v>
      </c>
      <c r="E1046" s="49">
        <f>_xll.qlInterestRateIndexValueDate(IndexON,D1046)</f>
        <v>46693</v>
      </c>
      <c r="F1046" s="52">
        <f>IFERROR(_xll.qlIndexFixing(IndexON,D1046,TRUE,_xll.ohTrigger(RecalcTrigger,TriggerON)),NA())</f>
        <v>2.8370310024108392E-2</v>
      </c>
      <c r="H1046" s="49">
        <f>_xll.qlCalendarAdvance(IborCalendar,$H1045,B1046,"f",FALSE)</f>
        <v>46693</v>
      </c>
      <c r="I1046" s="49">
        <f>_xll.qlInterestRateIndexValueDate(Index1M,$H1046)</f>
        <v>46695</v>
      </c>
      <c r="J1046" s="52">
        <f>IFERROR(_xll.qlIndexFixing(Index1M,$H1046,TRUE,_xll.ohTrigger(RecalcTrigger,Trigger1M)),NA())</f>
        <v>2.9663125253128753E-2</v>
      </c>
      <c r="K1046" s="52">
        <f>IFERROR(_xll.qlIndexFixing(ONIndex1M,I1046,TRUE,_xll.ohTrigger(RecalcTrigger,Trigger1M)),NA())</f>
        <v>2.9630968340166319E-2</v>
      </c>
      <c r="L1046" s="52">
        <f>IFERROR(_xll.qlIndexFixing(Index3M,H1046,TRUE,_xll.ohTrigger(RecalcTrigger,Trigger3M)),NA())</f>
        <v>3.056098289154956E-2</v>
      </c>
      <c r="M1046" s="52">
        <f>IFERROR(_xll.qlIndexFixing(ONIndex3M,I1046,TRUE,_xll.ohTrigger(RecalcTrigger,Trigger3M)),NA())</f>
        <v>3.045027298253622E-2</v>
      </c>
      <c r="N1046" s="52">
        <f>IFERROR(_xll.qlIndexFixing(Index6M,$H1046,TRUE,_xll.ohTrigger(RecalcTrigger,Trigger6M)),NA())</f>
        <v>3.1868209434964538E-2</v>
      </c>
      <c r="O1046" s="52">
        <f>IFERROR(_xll.qlIndexFixing(ONIndex6M,I1046,TRUE,_xll.ohTrigger(RecalcTrigger,Trigger6M)),NA())</f>
        <v>3.1634541255423088E-2</v>
      </c>
      <c r="P1046" s="52">
        <f>IFERROR(_xll.qlIndexFixing(Index1Y,$H1046,TRUE,_xll.ohTrigger(RecalcTrigger,Trigger1Y)),NA())</f>
        <v>3.3666392518492155E-2</v>
      </c>
      <c r="Q1046" s="52">
        <f>IFERROR(_xll.qlIndexFixing(ONIndex1Y,I1046,TRUE,_xll.ohTrigger(RecalcTrigger,Trigger1Y)),NA())</f>
        <v>3.3056718903869964E-2</v>
      </c>
    </row>
    <row r="1047" spans="2:17" x14ac:dyDescent="0.2">
      <c r="B1047" s="46" t="s">
        <v>51</v>
      </c>
      <c r="D1047" s="49">
        <f>_xll.qlCalendarAdvance(LocalCalendar,$D1046,B1047,"f",FALSE)</f>
        <v>46700</v>
      </c>
      <c r="E1047" s="49">
        <f>_xll.qlInterestRateIndexValueDate(IndexON,D1047)</f>
        <v>46700</v>
      </c>
      <c r="F1047" s="52">
        <f>IFERROR(_xll.qlIndexFixing(IndexON,D1047,TRUE,_xll.ohTrigger(RecalcTrigger,TriggerON)),NA())</f>
        <v>2.8369529445386732E-2</v>
      </c>
      <c r="H1047" s="49">
        <f>_xll.qlCalendarAdvance(IborCalendar,$H1046,B1047,"f",FALSE)</f>
        <v>46700</v>
      </c>
      <c r="I1047" s="49">
        <f>_xll.qlInterestRateIndexValueDate(Index1M,$H1047)</f>
        <v>46703</v>
      </c>
      <c r="J1047" s="52">
        <f>IFERROR(_xll.qlIndexFixing(Index1M,$H1047,TRUE,_xll.ohTrigger(RecalcTrigger,Trigger1M)),NA())</f>
        <v>2.9659164371420649E-2</v>
      </c>
      <c r="K1047" s="52">
        <f>IFERROR(_xll.qlIndexFixing(ONIndex1M,I1047,TRUE,_xll.ohTrigger(RecalcTrigger,Trigger1M)),NA())</f>
        <v>2.9630113277132608E-2</v>
      </c>
      <c r="L1047" s="52">
        <f>IFERROR(_xll.qlIndexFixing(Index3M,H1047,TRUE,_xll.ohTrigger(RecalcTrigger,Trigger3M)),NA())</f>
        <v>3.0562225833538612E-2</v>
      </c>
      <c r="M1047" s="52">
        <f>IFERROR(_xll.qlIndexFixing(ONIndex3M,I1047,TRUE,_xll.ohTrigger(RecalcTrigger,Trigger3M)),NA())</f>
        <v>3.0451522675738474E-2</v>
      </c>
      <c r="N1047" s="52">
        <f>IFERROR(_xll.qlIndexFixing(Index6M,$H1047,TRUE,_xll.ohTrigger(RecalcTrigger,Trigger6M)),NA())</f>
        <v>3.1866479926459773E-2</v>
      </c>
      <c r="O1047" s="52">
        <f>IFERROR(_xll.qlIndexFixing(ONIndex6M,I1047,TRUE,_xll.ohTrigger(RecalcTrigger,Trigger6M)),NA())</f>
        <v>3.1635490202450711E-2</v>
      </c>
      <c r="P1047" s="52">
        <f>IFERROR(_xll.qlIndexFixing(Index1Y,$H1047,TRUE,_xll.ohTrigger(RecalcTrigger,Trigger1Y)),NA())</f>
        <v>3.3666286259807436E-2</v>
      </c>
      <c r="Q1047" s="52">
        <f>IFERROR(_xll.qlIndexFixing(ONIndex1Y,I1047,TRUE,_xll.ohTrigger(RecalcTrigger,Trigger1Y)),NA())</f>
        <v>3.3062936340808591E-2</v>
      </c>
    </row>
    <row r="1048" spans="2:17" x14ac:dyDescent="0.2">
      <c r="B1048" s="46" t="s">
        <v>51</v>
      </c>
      <c r="D1048" s="49">
        <f>_xll.qlCalendarAdvance(LocalCalendar,$D1047,B1048,"f",FALSE)</f>
        <v>46707</v>
      </c>
      <c r="E1048" s="49">
        <f>_xll.qlInterestRateIndexValueDate(IndexON,D1048)</f>
        <v>46707</v>
      </c>
      <c r="F1048" s="52">
        <f>IFERROR(_xll.qlIndexFixing(IndexON,D1048,TRUE,_xll.ohTrigger(RecalcTrigger,TriggerON)),NA())</f>
        <v>2.8368713126134537E-2</v>
      </c>
      <c r="H1048" s="49">
        <f>_xll.qlCalendarAdvance(IborCalendar,$H1047,B1048,"f",FALSE)</f>
        <v>46707</v>
      </c>
      <c r="I1048" s="49">
        <f>_xll.qlInterestRateIndexValueDate(Index1M,$H1048)</f>
        <v>46709</v>
      </c>
      <c r="J1048" s="52">
        <f>IFERROR(_xll.qlIndexFixing(Index1M,$H1048,TRUE,_xll.ohTrigger(RecalcTrigger,Trigger1M)),NA())</f>
        <v>2.9658015695519235E-2</v>
      </c>
      <c r="K1048" s="52">
        <f>IFERROR(_xll.qlIndexFixing(ONIndex1M,I1048,TRUE,_xll.ohTrigger(RecalcTrigger,Trigger1M)),NA())</f>
        <v>2.962584882879149E-2</v>
      </c>
      <c r="L1048" s="52">
        <f>IFERROR(_xll.qlIndexFixing(Index3M,H1048,TRUE,_xll.ohTrigger(RecalcTrigger,Trigger3M)),NA())</f>
        <v>3.055889103957618E-2</v>
      </c>
      <c r="M1048" s="52">
        <f>IFERROR(_xll.qlIndexFixing(ONIndex3M,I1048,TRUE,_xll.ohTrigger(RecalcTrigger,Trigger3M)),NA())</f>
        <v>3.0448209989080155E-2</v>
      </c>
      <c r="N1048" s="52">
        <f>IFERROR(_xll.qlIndexFixing(Index6M,$H1048,TRUE,_xll.ohTrigger(RecalcTrigger,Trigger6M)),NA())</f>
        <v>3.1865178350028965E-2</v>
      </c>
      <c r="O1048" s="52">
        <f>IFERROR(_xll.qlIndexFixing(ONIndex6M,I1048,TRUE,_xll.ohTrigger(RecalcTrigger,Trigger6M)),NA())</f>
        <v>3.1631689973092847E-2</v>
      </c>
      <c r="P1048" s="52">
        <f>IFERROR(_xll.qlIndexFixing(Index1Y,$H1048,TRUE,_xll.ohTrigger(RecalcTrigger,Trigger1Y)),NA())</f>
        <v>3.3668997254395205E-2</v>
      </c>
      <c r="Q1048" s="52">
        <f>IFERROR(_xll.qlIndexFixing(ONIndex1Y,I1048,TRUE,_xll.ohTrigger(RecalcTrigger,Trigger1Y)),NA())</f>
        <v>3.3061635829296776E-2</v>
      </c>
    </row>
    <row r="1049" spans="2:17" x14ac:dyDescent="0.2">
      <c r="B1049" s="46" t="s">
        <v>51</v>
      </c>
      <c r="D1049" s="49">
        <f>_xll.qlCalendarAdvance(LocalCalendar,$D1048,B1049,"f",FALSE)</f>
        <v>46714</v>
      </c>
      <c r="E1049" s="49">
        <f>_xll.qlInterestRateIndexValueDate(IndexON,D1049)</f>
        <v>46714</v>
      </c>
      <c r="F1049" s="52">
        <f>IFERROR(_xll.qlIndexFixing(IndexON,D1049,TRUE,_xll.ohTrigger(RecalcTrigger,TriggerON)),NA())</f>
        <v>2.8367861066511679E-2</v>
      </c>
      <c r="H1049" s="49">
        <f>_xll.qlCalendarAdvance(IborCalendar,$H1048,B1049,"f",FALSE)</f>
        <v>46714</v>
      </c>
      <c r="I1049" s="49">
        <f>_xll.qlInterestRateIndexValueDate(Index1M,$H1049)</f>
        <v>46717</v>
      </c>
      <c r="J1049" s="52">
        <f>IFERROR(_xll.qlIndexFixing(Index1M,$H1049,TRUE,_xll.ohTrigger(RecalcTrigger,Trigger1M)),NA())</f>
        <v>2.9656144271459958E-2</v>
      </c>
      <c r="K1049" s="52">
        <f>IFERROR(_xll.qlIndexFixing(ONIndex1M,I1049,TRUE,_xll.ohTrigger(RecalcTrigger,Trigger1M)),NA())</f>
        <v>2.9625006262961051E-2</v>
      </c>
      <c r="L1049" s="52">
        <f>IFERROR(_xll.qlIndexFixing(Index3M,H1049,TRUE,_xll.ohTrigger(RecalcTrigger,Trigger3M)),NA())</f>
        <v>3.056013107189872E-2</v>
      </c>
      <c r="M1049" s="52">
        <f>IFERROR(_xll.qlIndexFixing(ONIndex3M,I1049,TRUE,_xll.ohTrigger(RecalcTrigger,Trigger3M)),NA())</f>
        <v>3.0449456796270979E-2</v>
      </c>
      <c r="N1049" s="52">
        <f>IFERROR(_xll.qlIndexFixing(Index6M,$H1049,TRUE,_xll.ohTrigger(RecalcTrigger,Trigger6M)),NA())</f>
        <v>3.1863436988065326E-2</v>
      </c>
      <c r="O1049" s="52">
        <f>IFERROR(_xll.qlIndexFixing(ONIndex6M,I1049,TRUE,_xll.ohTrigger(RecalcTrigger,Trigger6M)),NA())</f>
        <v>3.1632625289024219E-2</v>
      </c>
      <c r="P1049" s="52">
        <f>IFERROR(_xll.qlIndexFixing(Index1Y,$H1049,TRUE,_xll.ohTrigger(RecalcTrigger,Trigger1Y)),NA())</f>
        <v>3.366878408235896E-2</v>
      </c>
      <c r="Q1049" s="52">
        <f>IFERROR(_xll.qlIndexFixing(ONIndex1Y,I1049,TRUE,_xll.ohTrigger(RecalcTrigger,Trigger1Y)),NA())</f>
        <v>3.3067737782932483E-2</v>
      </c>
    </row>
    <row r="1050" spans="2:17" x14ac:dyDescent="0.2">
      <c r="B1050" s="46" t="s">
        <v>51</v>
      </c>
      <c r="D1050" s="49">
        <f>_xll.qlCalendarAdvance(LocalCalendar,$D1049,B1050,"f",FALSE)</f>
        <v>46721</v>
      </c>
      <c r="E1050" s="49">
        <f>_xll.qlInterestRateIndexValueDate(IndexON,D1050)</f>
        <v>46721</v>
      </c>
      <c r="F1050" s="52">
        <f>IFERROR(_xll.qlIndexFixing(IndexON,D1050,TRUE,_xll.ohTrigger(RecalcTrigger,TriggerON)),NA())</f>
        <v>2.8366973266438222E-2</v>
      </c>
      <c r="H1050" s="49">
        <f>_xll.qlCalendarAdvance(IborCalendar,$H1049,B1050,"f",FALSE)</f>
        <v>46721</v>
      </c>
      <c r="I1050" s="49">
        <f>_xll.qlInterestRateIndexValueDate(Index1M,$H1050)</f>
        <v>46723</v>
      </c>
      <c r="J1050" s="52">
        <f>IFERROR(_xll.qlIndexFixing(Index1M,$H1050,TRUE,_xll.ohTrigger(RecalcTrigger,Trigger1M)),NA())</f>
        <v>2.9653966062913092E-2</v>
      </c>
      <c r="K1050" s="52">
        <f>IFERROR(_xll.qlIndexFixing(ONIndex1M,I1050,TRUE,_xll.ohTrigger(RecalcTrigger,Trigger1M)),NA())</f>
        <v>2.9620750064980328E-2</v>
      </c>
      <c r="L1050" s="52">
        <f>IFERROR(_xll.qlIndexFixing(Index3M,H1050,TRUE,_xll.ohTrigger(RecalcTrigger,Trigger3M)),NA())</f>
        <v>3.0555576849022662E-2</v>
      </c>
      <c r="M1050" s="52">
        <f>IFERROR(_xll.qlIndexFixing(ONIndex3M,I1050,TRUE,_xll.ohTrigger(RecalcTrigger,Trigger3M)),NA())</f>
        <v>3.0446143049820407E-2</v>
      </c>
      <c r="N1050" s="52">
        <f>IFERROR(_xll.qlIndexFixing(Index6M,$H1050,TRUE,_xll.ohTrigger(RecalcTrigger,Trigger6M)),NA())</f>
        <v>3.1863418048313955E-2</v>
      </c>
      <c r="O1050" s="52">
        <f>IFERROR(_xll.qlIndexFixing(ONIndex6M,I1050,TRUE,_xll.ohTrigger(RecalcTrigger,Trigger6M)),NA())</f>
        <v>3.1628818269897607E-2</v>
      </c>
      <c r="P1050" s="52">
        <f>IFERROR(_xll.qlIndexFixing(Index1Y,$H1050,TRUE,_xll.ohTrigger(RecalcTrigger,Trigger1Y)),NA())</f>
        <v>3.3671401513591506E-2</v>
      </c>
      <c r="Q1050" s="52">
        <f>IFERROR(_xll.qlIndexFixing(ONIndex1Y,I1050,TRUE,_xll.ohTrigger(RecalcTrigger,Trigger1Y)),NA())</f>
        <v>3.3066371742318523E-2</v>
      </c>
    </row>
    <row r="1051" spans="2:17" x14ac:dyDescent="0.2">
      <c r="B1051" s="46" t="s">
        <v>51</v>
      </c>
      <c r="D1051" s="49">
        <f>_xll.qlCalendarAdvance(LocalCalendar,$D1050,B1051,"f",FALSE)</f>
        <v>46728</v>
      </c>
      <c r="E1051" s="49">
        <f>_xll.qlInterestRateIndexValueDate(IndexON,D1051)</f>
        <v>46728</v>
      </c>
      <c r="F1051" s="52">
        <f>IFERROR(_xll.qlIndexFixing(IndexON,D1051,TRUE,_xll.ohTrigger(RecalcTrigger,TriggerON)),NA())</f>
        <v>2.836604972583423E-2</v>
      </c>
      <c r="H1051" s="49">
        <f>_xll.qlCalendarAdvance(IborCalendar,$H1050,B1051,"f",FALSE)</f>
        <v>46728</v>
      </c>
      <c r="I1051" s="49">
        <f>_xll.qlInterestRateIndexValueDate(Index1M,$H1051)</f>
        <v>46730</v>
      </c>
      <c r="J1051" s="52">
        <f>IFERROR(_xll.qlIndexFixing(Index1M,$H1051,TRUE,_xll.ohTrigger(RecalcTrigger,Trigger1M)),NA())</f>
        <v>2.9650390363885615E-2</v>
      </c>
      <c r="K1051" s="52">
        <f>IFERROR(_xll.qlIndexFixing(ONIndex1M,I1051,TRUE,_xll.ohTrigger(RecalcTrigger,Trigger1M)),NA())</f>
        <v>2.9618208463171314E-2</v>
      </c>
      <c r="L1051" s="52">
        <f>IFERROR(_xll.qlIndexFixing(Index3M,H1051,TRUE,_xll.ohTrigger(RecalcTrigger,Trigger3M)),NA())</f>
        <v>3.0554527604488766E-2</v>
      </c>
      <c r="M1051" s="52">
        <f>IFERROR(_xll.qlIndexFixing(ONIndex3M,I1051,TRUE,_xll.ohTrigger(RecalcTrigger,Trigger3M)),NA())</f>
        <v>3.0445108100494167E-2</v>
      </c>
      <c r="N1051" s="52">
        <f>IFERROR(_xll.qlIndexFixing(Index6M,$H1051,TRUE,_xll.ohTrigger(RecalcTrigger,Trigger6M)),NA())</f>
        <v>3.1861883850174057E-2</v>
      </c>
      <c r="O1051" s="52">
        <f>IFERROR(_xll.qlIndexFixing(ONIndex6M,I1051,TRUE,_xll.ohTrigger(RecalcTrigger,Trigger6M)),NA())</f>
        <v>3.1627374760425653E-2</v>
      </c>
      <c r="P1051" s="52">
        <f>IFERROR(_xll.qlIndexFixing(Index1Y,$H1051,TRUE,_xll.ohTrigger(RecalcTrigger,Trigger1Y)),NA())</f>
        <v>3.3672527635370375E-2</v>
      </c>
      <c r="Q1051" s="52">
        <f>IFERROR(_xll.qlIndexFixing(ONIndex1Y,I1051,TRUE,_xll.ohTrigger(RecalcTrigger,Trigger1Y)),NA())</f>
        <v>3.3068671819167506E-2</v>
      </c>
    </row>
    <row r="1052" spans="2:17" x14ac:dyDescent="0.2">
      <c r="B1052" s="46" t="s">
        <v>51</v>
      </c>
      <c r="D1052" s="49">
        <f>_xll.qlCalendarAdvance(LocalCalendar,$D1051,B1052,"f",FALSE)</f>
        <v>46735</v>
      </c>
      <c r="E1052" s="49">
        <f>_xll.qlInterestRateIndexValueDate(IndexON,D1052)</f>
        <v>46735</v>
      </c>
      <c r="F1052" s="52">
        <f>IFERROR(_xll.qlIndexFixing(IndexON,D1052,TRUE,_xll.ohTrigger(RecalcTrigger,TriggerON)),NA())</f>
        <v>2.8365090444859575E-2</v>
      </c>
      <c r="H1052" s="49">
        <f>_xll.qlCalendarAdvance(IborCalendar,$H1051,B1052,"f",FALSE)</f>
        <v>46735</v>
      </c>
      <c r="I1052" s="49">
        <f>_xll.qlInterestRateIndexValueDate(Index1M,$H1052)</f>
        <v>46737</v>
      </c>
      <c r="J1052" s="52">
        <f>IFERROR(_xll.qlIndexFixing(Index1M,$H1052,TRUE,_xll.ohTrigger(RecalcTrigger,Trigger1M)),NA())</f>
        <v>2.9648898436517E-2</v>
      </c>
      <c r="K1052" s="52">
        <f>IFERROR(_xll.qlIndexFixing(ONIndex1M,I1052,TRUE,_xll.ohTrigger(RecalcTrigger,Trigger1M)),NA())</f>
        <v>2.9615672048253217E-2</v>
      </c>
      <c r="L1052" s="52">
        <f>IFERROR(_xll.qlIndexFixing(Index3M,H1052,TRUE,_xll.ohTrigger(RecalcTrigger,Trigger3M)),NA())</f>
        <v>3.0553477366253048E-2</v>
      </c>
      <c r="M1052" s="52">
        <f>IFERROR(_xll.qlIndexFixing(ONIndex3M,I1052,TRUE,_xll.ohTrigger(RecalcTrigger,Trigger3M)),NA())</f>
        <v>3.0444072164836911E-2</v>
      </c>
      <c r="N1052" s="52">
        <f>IFERROR(_xll.qlIndexFixing(Index6M,$H1052,TRUE,_xll.ohTrigger(RecalcTrigger,Trigger6M)),NA())</f>
        <v>3.1860344465739487E-2</v>
      </c>
      <c r="O1052" s="52">
        <f>IFERROR(_xll.qlIndexFixing(ONIndex6M,I1052,TRUE,_xll.ohTrigger(RecalcTrigger,Trigger6M)),NA())</f>
        <v>3.1625926145757433E-2</v>
      </c>
      <c r="P1052" s="52">
        <f>IFERROR(_xll.qlIndexFixing(Index1Y,$H1052,TRUE,_xll.ohTrigger(RecalcTrigger,Trigger1Y)),NA())</f>
        <v>3.3673602643119284E-2</v>
      </c>
      <c r="Q1052" s="52">
        <f>IFERROR(_xll.qlIndexFixing(ONIndex1Y,I1052,TRUE,_xll.ohTrigger(RecalcTrigger,Trigger1Y)),NA())</f>
        <v>3.307092664285527E-2</v>
      </c>
    </row>
    <row r="1053" spans="2:17" x14ac:dyDescent="0.2">
      <c r="B1053" s="46" t="s">
        <v>51</v>
      </c>
      <c r="D1053" s="49">
        <f>_xll.qlCalendarAdvance(LocalCalendar,$D1052,B1053,"f",FALSE)</f>
        <v>46742</v>
      </c>
      <c r="E1053" s="49">
        <f>_xll.qlInterestRateIndexValueDate(IndexON,D1053)</f>
        <v>46742</v>
      </c>
      <c r="F1053" s="52">
        <f>IFERROR(_xll.qlIndexFixing(IndexON,D1053,TRUE,_xll.ohTrigger(RecalcTrigger,TriggerON)),NA())</f>
        <v>2.8364095423434321E-2</v>
      </c>
      <c r="H1053" s="49">
        <f>_xll.qlCalendarAdvance(IborCalendar,$H1052,B1053,"f",FALSE)</f>
        <v>46742</v>
      </c>
      <c r="I1053" s="49">
        <f>_xll.qlInterestRateIndexValueDate(Index1M,$H1053)</f>
        <v>46744</v>
      </c>
      <c r="J1053" s="52">
        <f>IFERROR(_xll.qlIndexFixing(Index1M,$H1053,TRUE,_xll.ohTrigger(RecalcTrigger,Trigger1M)),NA())</f>
        <v>2.9645332812610337E-2</v>
      </c>
      <c r="K1053" s="52">
        <f>IFERROR(_xll.qlIndexFixing(ONIndex1M,I1053,TRUE,_xll.ohTrigger(RecalcTrigger,Trigger1M)),NA())</f>
        <v>2.9618328366218805E-2</v>
      </c>
      <c r="L1053" s="52">
        <f>IFERROR(_xll.qlIndexFixing(Index3M,H1053,TRUE,_xll.ohTrigger(RecalcTrigger,Trigger3M)),NA())</f>
        <v>3.0552426134316385E-2</v>
      </c>
      <c r="M1053" s="52">
        <f>IFERROR(_xll.qlIndexFixing(ONIndex3M,I1053,TRUE,_xll.ohTrigger(RecalcTrigger,Trigger3M)),NA())</f>
        <v>3.0449101174925275E-2</v>
      </c>
      <c r="N1053" s="52">
        <f>IFERROR(_xll.qlIndexFixing(Index6M,$H1053,TRUE,_xll.ohTrigger(RecalcTrigger,Trigger6M)),NA())</f>
        <v>3.1858799895020731E-2</v>
      </c>
      <c r="O1053" s="52">
        <f>IFERROR(_xll.qlIndexFixing(ONIndex6M,I1053,TRUE,_xll.ohTrigger(RecalcTrigger,Trigger6M)),NA())</f>
        <v>3.1630897625012366E-2</v>
      </c>
      <c r="P1053" s="52">
        <f>IFERROR(_xll.qlIndexFixing(Index1Y,$H1053,TRUE,_xll.ohTrigger(RecalcTrigger,Trigger1Y)),NA())</f>
        <v>3.3677819666488064E-2</v>
      </c>
      <c r="Q1053" s="52">
        <f>IFERROR(_xll.qlIndexFixing(ONIndex1Y,I1053,TRUE,_xll.ohTrigger(RecalcTrigger,Trigger1Y)),NA())</f>
        <v>3.3081510377330758E-2</v>
      </c>
    </row>
    <row r="1054" spans="2:17" x14ac:dyDescent="0.2">
      <c r="B1054" s="46" t="s">
        <v>51</v>
      </c>
      <c r="D1054" s="49">
        <f>_xll.qlCalendarAdvance(LocalCalendar,$D1053,B1054,"f",FALSE)</f>
        <v>46749</v>
      </c>
      <c r="E1054" s="49">
        <f>_xll.qlInterestRateIndexValueDate(IndexON,D1054)</f>
        <v>46749</v>
      </c>
      <c r="F1054" s="52">
        <f>IFERROR(_xll.qlIndexFixing(IndexON,D1054,TRUE,_xll.ohTrigger(RecalcTrigger,TriggerON)),NA())</f>
        <v>2.8363064661478532E-2</v>
      </c>
      <c r="H1054" s="49">
        <f>_xll.qlCalendarAdvance(IborCalendar,$H1053,B1054,"f",FALSE)</f>
        <v>46750</v>
      </c>
      <c r="I1054" s="49">
        <f>_xll.qlInterestRateIndexValueDate(Index1M,$H1054)</f>
        <v>46756</v>
      </c>
      <c r="J1054" s="52">
        <f>IFERROR(_xll.qlIndexFixing(Index1M,$H1054,TRUE,_xll.ohTrigger(RecalcTrigger,Trigger1M)),NA())</f>
        <v>2.9639974504427131E-2</v>
      </c>
      <c r="K1054" s="52">
        <f>IFERROR(_xll.qlIndexFixing(ONIndex1M,I1054,TRUE,_xll.ohTrigger(RecalcTrigger,Trigger1M)),NA())</f>
        <v>2.96088136393724E-2</v>
      </c>
      <c r="L1054" s="52">
        <f>IFERROR(_xll.qlIndexFixing(Index3M,H1054,TRUE,_xll.ohTrigger(RecalcTrigger,Trigger3M)),NA())</f>
        <v>3.0550621710549935E-2</v>
      </c>
      <c r="M1054" s="52">
        <f>IFERROR(_xll.qlIndexFixing(ONIndex3M,I1054,TRUE,_xll.ohTrigger(RecalcTrigger,Trigger3M)),NA())</f>
        <v>3.0441255366762121E-2</v>
      </c>
      <c r="N1054" s="52">
        <f>IFERROR(_xll.qlIndexFixing(Index6M,$H1054,TRUE,_xll.ohTrigger(RecalcTrigger,Trigger6M)),NA())</f>
        <v>3.1856139993490663E-2</v>
      </c>
      <c r="O1054" s="52">
        <f>IFERROR(_xll.qlIndexFixing(ONIndex6M,I1054,TRUE,_xll.ohTrigger(RecalcTrigger,Trigger6M)),NA())</f>
        <v>3.1621968456940763E-2</v>
      </c>
      <c r="P1054" s="52">
        <f>IFERROR(_xll.qlIndexFixing(Index1Y,$H1054,TRUE,_xll.ohTrigger(RecalcTrigger,Trigger1Y)),NA())</f>
        <v>3.3673078948388412E-2</v>
      </c>
      <c r="Q1054" s="52">
        <f>IFERROR(_xll.qlIndexFixing(ONIndex1Y,I1054,TRUE,_xll.ohTrigger(RecalcTrigger,Trigger1Y)),NA())</f>
        <v>3.3076818765884752E-2</v>
      </c>
    </row>
    <row r="1055" spans="2:17" x14ac:dyDescent="0.2">
      <c r="B1055" s="46" t="s">
        <v>51</v>
      </c>
      <c r="D1055" s="49">
        <f>_xll.qlCalendarAdvance(LocalCalendar,$D1054,B1055,"f",FALSE)</f>
        <v>46756</v>
      </c>
      <c r="E1055" s="49">
        <f>_xll.qlInterestRateIndexValueDate(IndexON,D1055)</f>
        <v>46756</v>
      </c>
      <c r="F1055" s="52">
        <f>IFERROR(_xll.qlIndexFixing(IndexON,D1055,TRUE,_xll.ohTrigger(RecalcTrigger,TriggerON)),NA())</f>
        <v>2.8361998159072144E-2</v>
      </c>
      <c r="H1055" s="49">
        <f>_xll.qlCalendarAdvance(IborCalendar,$H1054,B1055,"f",FALSE)</f>
        <v>46757</v>
      </c>
      <c r="I1055" s="49">
        <f>_xll.qlInterestRateIndexValueDate(Index1M,$H1055)</f>
        <v>46759</v>
      </c>
      <c r="J1055" s="52">
        <f>IFERROR(_xll.qlIndexFixing(Index1M,$H1055,TRUE,_xll.ohTrigger(RecalcTrigger,Trigger1M)),NA())</f>
        <v>2.9638897200132328E-2</v>
      </c>
      <c r="K1055" s="52">
        <f>IFERROR(_xll.qlIndexFixing(ONIndex1M,I1055,TRUE,_xll.ohTrigger(RecalcTrigger,Trigger1M)),NA())</f>
        <v>2.9609809725812397E-2</v>
      </c>
      <c r="L1055" s="52">
        <f>IFERROR(_xll.qlIndexFixing(Index3M,H1055,TRUE,_xll.ohTrigger(RecalcTrigger,Trigger3M)),NA())</f>
        <v>3.0550170148317055E-2</v>
      </c>
      <c r="M1055" s="52">
        <f>IFERROR(_xll.qlIndexFixing(ONIndex3M,I1055,TRUE,_xll.ohTrigger(RecalcTrigger,Trigger3M)),NA())</f>
        <v>3.0443235479422626E-2</v>
      </c>
      <c r="N1055" s="52">
        <f>IFERROR(_xll.qlIndexFixing(Index6M,$H1055,TRUE,_xll.ohTrigger(RecalcTrigger,Trigger6M)),NA())</f>
        <v>3.1854183712396116E-2</v>
      </c>
      <c r="O1055" s="52">
        <f>IFERROR(_xll.qlIndexFixing(ONIndex6M,I1055,TRUE,_xll.ohTrigger(RecalcTrigger,Trigger6M)),NA())</f>
        <v>3.1623908001785495E-2</v>
      </c>
      <c r="P1055" s="52">
        <f>IFERROR(_xll.qlIndexFixing(Index1Y,$H1055,TRUE,_xll.ohTrigger(RecalcTrigger,Trigger1Y)),NA())</f>
        <v>3.3675055963881866E-2</v>
      </c>
      <c r="Q1055" s="52">
        <f>IFERROR(_xll.qlIndexFixing(ONIndex1Y,I1055,TRUE,_xll.ohTrigger(RecalcTrigger,Trigger1Y)),NA())</f>
        <v>3.3081055835459949E-2</v>
      </c>
    </row>
    <row r="1056" spans="2:17" x14ac:dyDescent="0.2">
      <c r="B1056" s="46" t="s">
        <v>51</v>
      </c>
      <c r="D1056" s="49">
        <f>_xll.qlCalendarAdvance(LocalCalendar,$D1055,B1056,"f",FALSE)</f>
        <v>46763</v>
      </c>
      <c r="E1056" s="49">
        <f>_xll.qlInterestRateIndexValueDate(IndexON,D1056)</f>
        <v>46763</v>
      </c>
      <c r="F1056" s="52">
        <f>IFERROR(_xll.qlIndexFixing(IndexON,D1056,TRUE,_xll.ohTrigger(RecalcTrigger,TriggerON)),NA())</f>
        <v>2.8360895916295092E-2</v>
      </c>
      <c r="H1056" s="49">
        <f>_xll.qlCalendarAdvance(IborCalendar,$H1055,B1056,"f",FALSE)</f>
        <v>46764</v>
      </c>
      <c r="I1056" s="49">
        <f>_xll.qlInterestRateIndexValueDate(Index1M,$H1056)</f>
        <v>46766</v>
      </c>
      <c r="J1056" s="52">
        <f>IFERROR(_xll.qlIndexFixing(Index1M,$H1056,TRUE,_xll.ohTrigger(RecalcTrigger,Trigger1M)),NA())</f>
        <v>2.9636387204517105E-2</v>
      </c>
      <c r="K1056" s="52">
        <f>IFERROR(_xll.qlIndexFixing(ONIndex1M,I1056,TRUE,_xll.ohTrigger(RecalcTrigger,Trigger1M)),NA())</f>
        <v>2.9608333149104826E-2</v>
      </c>
      <c r="L1056" s="52">
        <f>IFERROR(_xll.qlIndexFixing(Index3M,H1056,TRUE,_xll.ohTrigger(RecalcTrigger,Trigger3M)),NA())</f>
        <v>3.0553985638178741E-2</v>
      </c>
      <c r="M1056" s="52">
        <f>IFERROR(_xll.qlIndexFixing(ONIndex3M,I1056,TRUE,_xll.ohTrigger(RecalcTrigger,Trigger3M)),NA())</f>
        <v>3.0443407828930624E-2</v>
      </c>
      <c r="N1056" s="52">
        <f>IFERROR(_xll.qlIndexFixing(Index6M,$H1056,TRUE,_xll.ohTrigger(RecalcTrigger,Trigger6M)),NA())</f>
        <v>3.1852623349421905E-2</v>
      </c>
      <c r="O1056" s="52">
        <f>IFERROR(_xll.qlIndexFixing(ONIndex6M,I1056,TRUE,_xll.ohTrigger(RecalcTrigger,Trigger6M)),NA())</f>
        <v>3.162372073812092E-2</v>
      </c>
      <c r="P1056" s="52">
        <f>IFERROR(_xll.qlIndexFixing(Index1Y,$H1056,TRUE,_xll.ohTrigger(RecalcTrigger,Trigger1Y)),NA())</f>
        <v>3.3677504492438358E-2</v>
      </c>
      <c r="Q1056" s="52">
        <f>IFERROR(_xll.qlIndexFixing(ONIndex1Y,I1056,TRUE,_xll.ohTrigger(RecalcTrigger,Trigger1Y)),NA())</f>
        <v>3.3084782376335831E-2</v>
      </c>
    </row>
    <row r="1057" spans="2:17" x14ac:dyDescent="0.2">
      <c r="B1057" s="46" t="s">
        <v>51</v>
      </c>
      <c r="D1057" s="49">
        <f>_xll.qlCalendarAdvance(LocalCalendar,$D1056,B1057,"f",FALSE)</f>
        <v>46770</v>
      </c>
      <c r="E1057" s="49">
        <f>_xll.qlInterestRateIndexValueDate(IndexON,D1057)</f>
        <v>46770</v>
      </c>
      <c r="F1057" s="52">
        <f>IFERROR(_xll.qlIndexFixing(IndexON,D1057,TRUE,_xll.ohTrigger(RecalcTrigger,TriggerON)),NA())</f>
        <v>2.8359757932987506E-2</v>
      </c>
      <c r="H1057" s="49">
        <f>_xll.qlCalendarAdvance(IborCalendar,$H1056,B1057,"f",FALSE)</f>
        <v>46771</v>
      </c>
      <c r="I1057" s="49">
        <f>_xll.qlInterestRateIndexValueDate(Index1M,$H1057)</f>
        <v>46773</v>
      </c>
      <c r="J1057" s="52">
        <f>IFERROR(_xll.qlIndexFixing(Index1M,$H1057,TRUE,_xll.ohTrigger(RecalcTrigger,Trigger1M)),NA())</f>
        <v>2.9634922631608107E-2</v>
      </c>
      <c r="K1057" s="52">
        <f>IFERROR(_xll.qlIndexFixing(ONIndex1M,I1057,TRUE,_xll.ohTrigger(RecalcTrigger,Trigger1M)),NA())</f>
        <v>2.960478571524483E-2</v>
      </c>
      <c r="L1057" s="52">
        <f>IFERROR(_xll.qlIndexFixing(Index3M,H1057,TRUE,_xll.ohTrigger(RecalcTrigger,Trigger3M)),NA())</f>
        <v>3.054806044463234E-2</v>
      </c>
      <c r="M1057" s="52">
        <f>IFERROR(_xll.qlIndexFixing(ONIndex3M,I1057,TRUE,_xll.ohTrigger(RecalcTrigger,Trigger3M)),NA())</f>
        <v>3.0441153814342314E-2</v>
      </c>
      <c r="N1057" s="52">
        <f>IFERROR(_xll.qlIndexFixing(Index6M,$H1057,TRUE,_xll.ohTrigger(RecalcTrigger,Trigger6M)),NA())</f>
        <v>3.1851057800662261E-2</v>
      </c>
      <c r="O1057" s="52">
        <f>IFERROR(_xll.qlIndexFixing(ONIndex6M,I1057,TRUE,_xll.ohTrigger(RecalcTrigger,Trigger6M)),NA())</f>
        <v>3.1620961390377289E-2</v>
      </c>
      <c r="P1057" s="52">
        <f>IFERROR(_xll.qlIndexFixing(Index1Y,$H1057,TRUE,_xll.ohTrigger(RecalcTrigger,Trigger1Y)),NA())</f>
        <v>3.3676730529730685E-2</v>
      </c>
      <c r="Q1057" s="52">
        <f>IFERROR(_xll.qlIndexFixing(ONIndex1Y,I1057,TRUE,_xll.ohTrigger(RecalcTrigger,Trigger1Y)),NA())</f>
        <v>3.3085133094976626E-2</v>
      </c>
    </row>
    <row r="1058" spans="2:17" x14ac:dyDescent="0.2">
      <c r="B1058" s="46" t="s">
        <v>51</v>
      </c>
      <c r="D1058" s="49">
        <f>_xll.qlCalendarAdvance(LocalCalendar,$D1057,B1058,"f",FALSE)</f>
        <v>46777</v>
      </c>
      <c r="E1058" s="49">
        <f>_xll.qlInterestRateIndexValueDate(IndexON,D1058)</f>
        <v>46777</v>
      </c>
      <c r="F1058" s="52">
        <f>IFERROR(_xll.qlIndexFixing(IndexON,D1058,TRUE,_xll.ohTrigger(RecalcTrigger,TriggerON)),NA())</f>
        <v>2.8358584209229321E-2</v>
      </c>
      <c r="H1058" s="49">
        <f>_xll.qlCalendarAdvance(IborCalendar,$H1057,B1058,"f",FALSE)</f>
        <v>46778</v>
      </c>
      <c r="I1058" s="49">
        <f>_xll.qlInterestRateIndexValueDate(Index1M,$H1058)</f>
        <v>46780</v>
      </c>
      <c r="J1058" s="52">
        <f>IFERROR(_xll.qlIndexFixing(Index1M,$H1058,TRUE,_xll.ohTrigger(RecalcTrigger,Trigger1M)),NA())</f>
        <v>2.9631382813775302E-2</v>
      </c>
      <c r="K1058" s="52">
        <f>IFERROR(_xll.qlIndexFixing(ONIndex1M,I1058,TRUE,_xll.ohTrigger(RecalcTrigger,Trigger1M)),NA())</f>
        <v>2.9602281491509785E-2</v>
      </c>
      <c r="L1058" s="52">
        <f>IFERROR(_xll.qlIndexFixing(Index3M,H1058,TRUE,_xll.ohTrigger(RecalcTrigger,Trigger3M)),NA())</f>
        <v>3.0547004102242953E-2</v>
      </c>
      <c r="M1058" s="52">
        <f>IFERROR(_xll.qlIndexFixing(ONIndex3M,I1058,TRUE,_xll.ohTrigger(RecalcTrigger,Trigger3M)),NA())</f>
        <v>3.044011150189263E-2</v>
      </c>
      <c r="N1058" s="52">
        <f>IFERROR(_xll.qlIndexFixing(Index6M,$H1058,TRUE,_xll.ohTrigger(RecalcTrigger,Trigger6M)),NA())</f>
        <v>3.1849487066128612E-2</v>
      </c>
      <c r="O1058" s="52">
        <f>IFERROR(_xll.qlIndexFixing(ONIndex6M,I1058,TRUE,_xll.ohTrigger(RecalcTrigger,Trigger6M)),NA())</f>
        <v>3.1619480425479907E-2</v>
      </c>
      <c r="P1058" s="52">
        <f>IFERROR(_xll.qlIndexFixing(Index1Y,$H1058,TRUE,_xll.ohTrigger(RecalcTrigger,Trigger1Y)),NA())</f>
        <v>3.3677488305110137E-2</v>
      </c>
      <c r="Q1058" s="52">
        <f>IFERROR(_xll.qlIndexFixing(ONIndex1Y,I1058,TRUE,_xll.ohTrigger(RecalcTrigger,Trigger1Y)),NA())</f>
        <v>3.3087103832549758E-2</v>
      </c>
    </row>
    <row r="1059" spans="2:17" x14ac:dyDescent="0.2">
      <c r="B1059" s="46" t="s">
        <v>51</v>
      </c>
      <c r="D1059" s="49">
        <f>_xll.qlCalendarAdvance(LocalCalendar,$D1058,B1059,"f",FALSE)</f>
        <v>46784</v>
      </c>
      <c r="E1059" s="49">
        <f>_xll.qlInterestRateIndexValueDate(IndexON,D1059)</f>
        <v>46784</v>
      </c>
      <c r="F1059" s="52">
        <f>IFERROR(_xll.qlIndexFixing(IndexON,D1059,TRUE,_xll.ohTrigger(RecalcTrigger,TriggerON)),NA())</f>
        <v>2.8357374745100472E-2</v>
      </c>
      <c r="H1059" s="49">
        <f>_xll.qlCalendarAdvance(IborCalendar,$H1058,B1059,"f",FALSE)</f>
        <v>46785</v>
      </c>
      <c r="I1059" s="49">
        <f>_xll.qlInterestRateIndexValueDate(Index1M,$H1059)</f>
        <v>46787</v>
      </c>
      <c r="J1059" s="52">
        <f>IFERROR(_xll.qlIndexFixing(Index1M,$H1059,TRUE,_xll.ohTrigger(RecalcTrigger,Trigger1M)),NA())</f>
        <v>2.9628888418646145E-2</v>
      </c>
      <c r="K1059" s="52">
        <f>IFERROR(_xll.qlIndexFixing(ONIndex1M,I1059,TRUE,_xll.ohTrigger(RecalcTrigger,Trigger1M)),NA())</f>
        <v>2.9599782455491663E-2</v>
      </c>
      <c r="L1059" s="52">
        <f>IFERROR(_xll.qlIndexFixing(Index3M,H1059,TRUE,_xll.ohTrigger(RecalcTrigger,Trigger3M)),NA())</f>
        <v>3.0544729919178337E-2</v>
      </c>
      <c r="M1059" s="52">
        <f>IFERROR(_xll.qlIndexFixing(ONIndex3M,I1059,TRUE,_xll.ohTrigger(RecalcTrigger,Trigger3M)),NA())</f>
        <v>3.0439068202818831E-2</v>
      </c>
      <c r="N1059" s="52">
        <f>IFERROR(_xll.qlIndexFixing(Index6M,$H1059,TRUE,_xll.ohTrigger(RecalcTrigger,Trigger6M)),NA())</f>
        <v>3.1847911145833692E-2</v>
      </c>
      <c r="O1059" s="52">
        <f>IFERROR(_xll.qlIndexFixing(ONIndex6M,I1059,TRUE,_xll.ohTrigger(RecalcTrigger,Trigger6M)),NA())</f>
        <v>3.1617994354453671E-2</v>
      </c>
      <c r="P1059" s="52">
        <f>IFERROR(_xll.qlIndexFixing(Index1Y,$H1059,TRUE,_xll.ohTrigger(RecalcTrigger,Trigger1Y)),NA())</f>
        <v>3.3678192632210099E-2</v>
      </c>
      <c r="Q1059" s="52">
        <f>IFERROR(_xll.qlIndexFixing(ONIndex1Y,I1059,TRUE,_xll.ohTrigger(RecalcTrigger,Trigger1Y)),NA())</f>
        <v>3.3089029308728257E-2</v>
      </c>
    </row>
    <row r="1060" spans="2:17" x14ac:dyDescent="0.2">
      <c r="B1060" s="46" t="s">
        <v>51</v>
      </c>
      <c r="D1060" s="49">
        <f>_xll.qlCalendarAdvance(LocalCalendar,$D1059,B1060,"f",FALSE)</f>
        <v>46791</v>
      </c>
      <c r="E1060" s="49">
        <f>_xll.qlInterestRateIndexValueDate(IndexON,D1060)</f>
        <v>46791</v>
      </c>
      <c r="F1060" s="52">
        <f>IFERROR(_xll.qlIndexFixing(IndexON,D1060,TRUE,_xll.ohTrigger(RecalcTrigger,TriggerON)),NA())</f>
        <v>2.8356129540521025E-2</v>
      </c>
      <c r="H1060" s="49">
        <f>_xll.qlCalendarAdvance(IborCalendar,$H1059,B1060,"f",FALSE)</f>
        <v>46792</v>
      </c>
      <c r="I1060" s="49">
        <f>_xll.qlInterestRateIndexValueDate(Index1M,$H1060)</f>
        <v>46794</v>
      </c>
      <c r="J1060" s="52">
        <f>IFERROR(_xll.qlIndexFixing(Index1M,$H1060,TRUE,_xll.ohTrigger(RecalcTrigger,Trigger1M)),NA())</f>
        <v>2.9626399223669553E-2</v>
      </c>
      <c r="K1060" s="52">
        <f>IFERROR(_xll.qlIndexFixing(ONIndex1M,I1060,TRUE,_xll.ohTrigger(RecalcTrigger,Trigger1M)),NA())</f>
        <v>2.9597288607217109E-2</v>
      </c>
      <c r="L1060" s="52">
        <f>IFERROR(_xll.qlIndexFixing(Index3M,H1060,TRUE,_xll.ohTrigger(RecalcTrigger,Trigger3M)),NA())</f>
        <v>3.0543671749817314E-2</v>
      </c>
      <c r="M1060" s="52">
        <f>IFERROR(_xll.qlIndexFixing(ONIndex3M,I1060,TRUE,_xll.ohTrigger(RecalcTrigger,Trigger3M)),NA())</f>
        <v>3.0438023917147561E-2</v>
      </c>
      <c r="N1060" s="52">
        <f>IFERROR(_xll.qlIndexFixing(Index6M,$H1060,TRUE,_xll.ohTrigger(RecalcTrigger,Trigger6M)),NA())</f>
        <v>3.1846330039789358E-2</v>
      </c>
      <c r="O1060" s="52">
        <f>IFERROR(_xll.qlIndexFixing(ONIndex6M,I1060,TRUE,_xll.ohTrigger(RecalcTrigger,Trigger6M)),NA())</f>
        <v>3.1616503177298583E-2</v>
      </c>
      <c r="P1060" s="52">
        <f>IFERROR(_xll.qlIndexFixing(Index1Y,$H1060,TRUE,_xll.ohTrigger(RecalcTrigger,Trigger1Y)),NA())</f>
        <v>3.3678843178603535E-2</v>
      </c>
      <c r="Q1060" s="52">
        <f>IFERROR(_xll.qlIndexFixing(ONIndex1Y,I1060,TRUE,_xll.ohTrigger(RecalcTrigger,Trigger1Y)),NA())</f>
        <v>3.3090909523485479E-2</v>
      </c>
    </row>
    <row r="1061" spans="2:17" x14ac:dyDescent="0.2">
      <c r="B1061" s="46" t="s">
        <v>51</v>
      </c>
      <c r="D1061" s="49">
        <f>_xll.qlCalendarAdvance(LocalCalendar,$D1060,B1061,"f",FALSE)</f>
        <v>46798</v>
      </c>
      <c r="E1061" s="49">
        <f>_xll.qlInterestRateIndexValueDate(IndexON,D1061)</f>
        <v>46798</v>
      </c>
      <c r="F1061" s="52">
        <f>IFERROR(_xll.qlIndexFixing(IndexON,D1061,TRUE,_xll.ohTrigger(RecalcTrigger,TriggerON)),NA())</f>
        <v>2.8354848595331106E-2</v>
      </c>
      <c r="H1061" s="49">
        <f>_xll.qlCalendarAdvance(IborCalendar,$H1060,B1061,"f",FALSE)</f>
        <v>46799</v>
      </c>
      <c r="I1061" s="49">
        <f>_xll.qlInterestRateIndexValueDate(Index1M,$H1061)</f>
        <v>46801</v>
      </c>
      <c r="J1061" s="52">
        <f>IFERROR(_xll.qlIndexFixing(Index1M,$H1061,TRUE,_xll.ohTrigger(RecalcTrigger,Trigger1M)),NA())</f>
        <v>2.9623915228845527E-2</v>
      </c>
      <c r="K1061" s="52">
        <f>IFERROR(_xll.qlIndexFixing(ONIndex1M,I1061,TRUE,_xll.ohTrigger(RecalcTrigger,Trigger1M)),NA())</f>
        <v>2.9595838794713725E-2</v>
      </c>
      <c r="L1061" s="52">
        <f>IFERROR(_xll.qlIndexFixing(Index3M,H1061,TRUE,_xll.ohTrigger(RecalcTrigger,Trigger3M)),NA())</f>
        <v>3.0542612586843099E-2</v>
      </c>
      <c r="M1061" s="52">
        <f>IFERROR(_xll.qlIndexFixing(ONIndex3M,I1061,TRUE,_xll.ohTrigger(RecalcTrigger,Trigger3M)),NA())</f>
        <v>3.0438190540249543E-2</v>
      </c>
      <c r="N1061" s="52">
        <f>IFERROR(_xll.qlIndexFixing(Index6M,$H1061,TRUE,_xll.ohTrigger(RecalcTrigger,Trigger6M)),NA())</f>
        <v>3.1844743748008789E-2</v>
      </c>
      <c r="O1061" s="52">
        <f>IFERROR(_xll.qlIndexFixing(ONIndex6M,I1061,TRUE,_xll.ohTrigger(RecalcTrigger,Trigger6M)),NA())</f>
        <v>3.1616287906710561E-2</v>
      </c>
      <c r="P1061" s="52">
        <f>IFERROR(_xll.qlIndexFixing(Index1Y,$H1061,TRUE,_xll.ohTrigger(RecalcTrigger,Trigger1Y)),NA())</f>
        <v>3.3681004156273828E-2</v>
      </c>
      <c r="Q1061" s="52">
        <f>IFERROR(_xll.qlIndexFixing(ONIndex1Y,I1061,TRUE,_xll.ohTrigger(RecalcTrigger,Trigger1Y)),NA())</f>
        <v>3.3094394475712274E-2</v>
      </c>
    </row>
    <row r="1062" spans="2:17" x14ac:dyDescent="0.2">
      <c r="B1062" s="46" t="s">
        <v>51</v>
      </c>
      <c r="D1062" s="49">
        <f>_xll.qlCalendarAdvance(LocalCalendar,$D1061,B1062,"f",FALSE)</f>
        <v>46805</v>
      </c>
      <c r="E1062" s="49">
        <f>_xll.qlInterestRateIndexValueDate(IndexON,D1062)</f>
        <v>46805</v>
      </c>
      <c r="F1062" s="52">
        <f>IFERROR(_xll.qlIndexFixing(IndexON,D1062,TRUE,_xll.ohTrigger(RecalcTrigger,TriggerON)),NA())</f>
        <v>2.835353190985046E-2</v>
      </c>
      <c r="H1062" s="49">
        <f>_xll.qlCalendarAdvance(IborCalendar,$H1061,B1062,"f",FALSE)</f>
        <v>46806</v>
      </c>
      <c r="I1062" s="49">
        <f>_xll.qlInterestRateIndexValueDate(Index1M,$H1062)</f>
        <v>46808</v>
      </c>
      <c r="J1062" s="52">
        <f>IFERROR(_xll.qlIndexFixing(Index1M,$H1062,TRUE,_xll.ohTrigger(RecalcTrigger,Trigger1M)),NA())</f>
        <v>2.962143643416891E-2</v>
      </c>
      <c r="K1062" s="52">
        <f>IFERROR(_xll.qlIndexFixing(ONIndex1M,I1062,TRUE,_xll.ohTrigger(RecalcTrigger,Trigger1M)),NA())</f>
        <v>2.9592316473818769E-2</v>
      </c>
      <c r="L1062" s="52">
        <f>IFERROR(_xll.qlIndexFixing(Index3M,H1062,TRUE,_xll.ohTrigger(RecalcTrigger,Trigger3M)),NA())</f>
        <v>3.0541552430255692E-2</v>
      </c>
      <c r="M1062" s="52">
        <f>IFERROR(_xll.qlIndexFixing(ONIndex3M,I1062,TRUE,_xll.ohTrigger(RecalcTrigger,Trigger3M)),NA())</f>
        <v>3.0435932386039255E-2</v>
      </c>
      <c r="N1062" s="52">
        <f>IFERROR(_xll.qlIndexFixing(Index6M,$H1062,TRUE,_xll.ohTrigger(RecalcTrigger,Trigger6M)),NA())</f>
        <v>3.184315227050253E-2</v>
      </c>
      <c r="O1062" s="52">
        <f>IFERROR(_xll.qlIndexFixing(ONIndex6M,I1062,TRUE,_xll.ohTrigger(RecalcTrigger,Trigger6M)),NA())</f>
        <v>3.1613505504655137E-2</v>
      </c>
      <c r="P1062" s="52">
        <f>IFERROR(_xll.qlIndexFixing(Index1Y,$H1062,TRUE,_xll.ohTrigger(RecalcTrigger,Trigger1Y)),NA())</f>
        <v>3.3679981599596537E-2</v>
      </c>
      <c r="Q1062" s="52">
        <f>IFERROR(_xll.qlIndexFixing(ONIndex1Y,I1062,TRUE,_xll.ohTrigger(RecalcTrigger,Trigger1Y)),NA())</f>
        <v>3.3094534168682799E-2</v>
      </c>
    </row>
    <row r="1063" spans="2:17" x14ac:dyDescent="0.2">
      <c r="B1063" s="46" t="s">
        <v>51</v>
      </c>
      <c r="D1063" s="49">
        <f>_xll.qlCalendarAdvance(LocalCalendar,$D1062,B1063,"f",FALSE)</f>
        <v>46812</v>
      </c>
      <c r="E1063" s="49">
        <f>_xll.qlInterestRateIndexValueDate(IndexON,D1063)</f>
        <v>46812</v>
      </c>
      <c r="F1063" s="52">
        <f>IFERROR(_xll.qlIndexFixing(IndexON,D1063,TRUE,_xll.ohTrigger(RecalcTrigger,TriggerON)),NA())</f>
        <v>2.8352179483839279E-2</v>
      </c>
      <c r="H1063" s="49">
        <f>_xll.qlCalendarAdvance(IborCalendar,$H1062,B1063,"f",FALSE)</f>
        <v>46813</v>
      </c>
      <c r="I1063" s="49">
        <f>_xll.qlInterestRateIndexValueDate(Index1M,$H1063)</f>
        <v>46815</v>
      </c>
      <c r="J1063" s="52">
        <f>IFERROR(_xll.qlIndexFixing(Index1M,$H1063,TRUE,_xll.ohTrigger(RecalcTrigger,Trigger1M)),NA())</f>
        <v>2.9618962839637126E-2</v>
      </c>
      <c r="K1063" s="52">
        <f>IFERROR(_xll.qlIndexFixing(ONIndex1M,I1063,TRUE,_xll.ohTrigger(RecalcTrigger,Trigger1M)),NA())</f>
        <v>2.9589838188721629E-2</v>
      </c>
      <c r="L1063" s="52">
        <f>IFERROR(_xll.qlIndexFixing(Index3M,H1063,TRUE,_xll.ohTrigger(RecalcTrigger,Trigger3M)),NA())</f>
        <v>3.0545356418780752E-2</v>
      </c>
      <c r="M1063" s="52">
        <f>IFERROR(_xll.qlIndexFixing(ONIndex3M,I1063,TRUE,_xll.ohTrigger(RecalcTrigger,Trigger3M)),NA())</f>
        <v>3.0434885140602219E-2</v>
      </c>
      <c r="N1063" s="52">
        <f>IFERROR(_xll.qlIndexFixing(Index6M,$H1063,TRUE,_xll.ohTrigger(RecalcTrigger,Trigger6M)),NA())</f>
        <v>3.1846695175535157E-2</v>
      </c>
      <c r="O1063" s="52">
        <f>IFERROR(_xll.qlIndexFixing(ONIndex6M,I1063,TRUE,_xll.ohTrigger(RecalcTrigger,Trigger6M)),NA())</f>
        <v>3.1611999009140135E-2</v>
      </c>
      <c r="P1063" s="52">
        <f>IFERROR(_xll.qlIndexFixing(Index1Y,$H1063,TRUE,_xll.ohTrigger(RecalcTrigger,Trigger1Y)),NA())</f>
        <v>3.3680468809379679E-2</v>
      </c>
      <c r="Q1063" s="52">
        <f>IFERROR(_xll.qlIndexFixing(ONIndex1Y,I1063,TRUE,_xll.ohTrigger(RecalcTrigger,Trigger1Y)),NA())</f>
        <v>3.3096278599122897E-2</v>
      </c>
    </row>
    <row r="1064" spans="2:17" x14ac:dyDescent="0.2">
      <c r="B1064" s="46" t="s">
        <v>51</v>
      </c>
      <c r="D1064" s="49">
        <f>_xll.qlCalendarAdvance(LocalCalendar,$D1063,B1064,"f",FALSE)</f>
        <v>46819</v>
      </c>
      <c r="E1064" s="49">
        <f>_xll.qlInterestRateIndexValueDate(IndexON,D1064)</f>
        <v>46819</v>
      </c>
      <c r="F1064" s="52">
        <f>IFERROR(_xll.qlIndexFixing(IndexON,D1064,TRUE,_xll.ohTrigger(RecalcTrigger,TriggerON)),NA())</f>
        <v>2.8350791317457436E-2</v>
      </c>
      <c r="H1064" s="49">
        <f>_xll.qlCalendarAdvance(IborCalendar,$H1063,B1064,"f",FALSE)</f>
        <v>46820</v>
      </c>
      <c r="I1064" s="49">
        <f>_xll.qlInterestRateIndexValueDate(Index1M,$H1064)</f>
        <v>46822</v>
      </c>
      <c r="J1064" s="52">
        <f>IFERROR(_xll.qlIndexFixing(Index1M,$H1064,TRUE,_xll.ohTrigger(RecalcTrigger,Trigger1M)),NA())</f>
        <v>2.9616494445252748E-2</v>
      </c>
      <c r="K1064" s="52">
        <f>IFERROR(_xll.qlIndexFixing(ONIndex1M,I1064,TRUE,_xll.ohTrigger(RecalcTrigger,Trigger1M)),NA())</f>
        <v>2.9587365091314766E-2</v>
      </c>
      <c r="L1064" s="52">
        <f>IFERROR(_xll.qlIndexFixing(Index3M,H1064,TRUE,_xll.ohTrigger(RecalcTrigger,Trigger3M)),NA())</f>
        <v>3.0544293631875465E-2</v>
      </c>
      <c r="M1064" s="52">
        <f>IFERROR(_xll.qlIndexFixing(ONIndex3M,I1064,TRUE,_xll.ohTrigger(RecalcTrigger,Trigger3M)),NA())</f>
        <v>3.0433836908541068E-2</v>
      </c>
      <c r="N1064" s="52">
        <f>IFERROR(_xll.qlIndexFixing(Index6M,$H1064,TRUE,_xll.ohTrigger(RecalcTrigger,Trigger6M)),NA())</f>
        <v>3.1843806861713543E-2</v>
      </c>
      <c r="O1064" s="52">
        <f>IFERROR(_xll.qlIndexFixing(ONIndex6M,I1064,TRUE,_xll.ohTrigger(RecalcTrigger,Trigger6M)),NA())</f>
        <v>3.1610487407522925E-2</v>
      </c>
      <c r="P1064" s="52">
        <f>IFERROR(_xll.qlIndexFixing(Index1Y,$H1064,TRUE,_xll.ohTrigger(RecalcTrigger,Trigger1Y)),NA())</f>
        <v>3.3680900908823426E-2</v>
      </c>
      <c r="Q1064" s="52">
        <f>IFERROR(_xll.qlIndexFixing(ONIndex1Y,I1064,TRUE,_xll.ohTrigger(RecalcTrigger,Trigger1Y)),NA())</f>
        <v>3.3097977768115072E-2</v>
      </c>
    </row>
    <row r="1065" spans="2:17" x14ac:dyDescent="0.2">
      <c r="B1065" s="46" t="s">
        <v>51</v>
      </c>
      <c r="D1065" s="49">
        <f>_xll.qlCalendarAdvance(LocalCalendar,$D1064,B1065,"f",FALSE)</f>
        <v>46826</v>
      </c>
      <c r="E1065" s="49">
        <f>_xll.qlInterestRateIndexValueDate(IndexON,D1065)</f>
        <v>46826</v>
      </c>
      <c r="F1065" s="52">
        <f>IFERROR(_xll.qlIndexFixing(IndexON,D1065,TRUE,_xll.ohTrigger(RecalcTrigger,TriggerON)),NA())</f>
        <v>2.8349367410545057E-2</v>
      </c>
      <c r="H1065" s="49">
        <f>_xll.qlCalendarAdvance(IborCalendar,$H1064,B1065,"f",FALSE)</f>
        <v>46827</v>
      </c>
      <c r="I1065" s="49">
        <f>_xll.qlInterestRateIndexValueDate(Index1M,$H1065)</f>
        <v>46829</v>
      </c>
      <c r="J1065" s="52">
        <f>IFERROR(_xll.qlIndexFixing(Index1M,$H1065,TRUE,_xll.ohTrigger(RecalcTrigger,Trigger1M)),NA())</f>
        <v>2.9615072813796162E-2</v>
      </c>
      <c r="K1065" s="52">
        <f>IFERROR(_xll.qlIndexFixing(ONIndex1M,I1065,TRUE,_xll.ohTrigger(RecalcTrigger,Trigger1M)),NA())</f>
        <v>2.9584897181651471E-2</v>
      </c>
      <c r="L1065" s="52">
        <f>IFERROR(_xll.qlIndexFixing(Index3M,H1065,TRUE,_xll.ohTrigger(RecalcTrigger,Trigger3M)),NA())</f>
        <v>3.0543229851035879E-2</v>
      </c>
      <c r="M1065" s="52">
        <f>IFERROR(_xll.qlIndexFixing(ONIndex3M,I1065,TRUE,_xll.ohTrigger(RecalcTrigger,Trigger3M)),NA())</f>
        <v>3.0432787689882446E-2</v>
      </c>
      <c r="N1065" s="52">
        <f>IFERROR(_xll.qlIndexFixing(Index6M,$H1065,TRUE,_xll.ohTrigger(RecalcTrigger,Trigger6M)),NA())</f>
        <v>3.1842198292557182E-2</v>
      </c>
      <c r="O1065" s="52">
        <f>IFERROR(_xll.qlIndexFixing(ONIndex6M,I1065,TRUE,_xll.ohTrigger(RecalcTrigger,Trigger6M)),NA())</f>
        <v>3.1608970699750216E-2</v>
      </c>
      <c r="P1065" s="52">
        <f>IFERROR(_xll.qlIndexFixing(Index1Y,$H1065,TRUE,_xll.ohTrigger(RecalcTrigger,Trigger1Y)),NA())</f>
        <v>3.3681277565539923E-2</v>
      </c>
      <c r="Q1065" s="52">
        <f>IFERROR(_xll.qlIndexFixing(ONIndex1Y,I1065,TRUE,_xll.ohTrigger(RecalcTrigger,Trigger1Y)),NA())</f>
        <v>3.309963167568597E-2</v>
      </c>
    </row>
    <row r="1066" spans="2:17" x14ac:dyDescent="0.2">
      <c r="B1066" s="46" t="s">
        <v>51</v>
      </c>
      <c r="D1066" s="49">
        <f>_xll.qlCalendarAdvance(LocalCalendar,$D1065,B1066,"f",FALSE)</f>
        <v>46833</v>
      </c>
      <c r="E1066" s="49">
        <f>_xll.qlInterestRateIndexValueDate(IndexON,D1066)</f>
        <v>46833</v>
      </c>
      <c r="F1066" s="52">
        <f>IFERROR(_xll.qlIndexFixing(IndexON,D1066,TRUE,_xll.ohTrigger(RecalcTrigger,TriggerON)),NA())</f>
        <v>2.8347907763182079E-2</v>
      </c>
      <c r="H1066" s="49">
        <f>_xll.qlCalendarAdvance(IborCalendar,$H1065,B1066,"f",FALSE)</f>
        <v>46834</v>
      </c>
      <c r="I1066" s="49">
        <f>_xll.qlInterestRateIndexValueDate(Index1M,$H1066)</f>
        <v>46836</v>
      </c>
      <c r="J1066" s="52">
        <f>IFERROR(_xll.qlIndexFixing(Index1M,$H1066,TRUE,_xll.ohTrigger(RecalcTrigger,Trigger1M)),NA())</f>
        <v>2.9611573256887548E-2</v>
      </c>
      <c r="K1066" s="52">
        <f>IFERROR(_xll.qlIndexFixing(ONIndex1M,I1066,TRUE,_xll.ohTrigger(RecalcTrigger,Trigger1M)),NA())</f>
        <v>2.9582434459678453E-2</v>
      </c>
      <c r="L1066" s="52">
        <f>IFERROR(_xll.qlIndexFixing(Index3M,H1066,TRUE,_xll.ohTrigger(RecalcTrigger,Trigger3M)),NA())</f>
        <v>3.0542165076262846E-2</v>
      </c>
      <c r="M1066" s="52">
        <f>IFERROR(_xll.qlIndexFixing(ONIndex3M,I1066,TRUE,_xll.ohTrigger(RecalcTrigger,Trigger3M)),NA())</f>
        <v>3.0431737484626353E-2</v>
      </c>
      <c r="N1066" s="52">
        <f>IFERROR(_xll.qlIndexFixing(Index6M,$H1066,TRUE,_xll.ohTrigger(RecalcTrigger,Trigger6M)),NA())</f>
        <v>3.1840584536384595E-2</v>
      </c>
      <c r="O1066" s="52">
        <f>IFERROR(_xll.qlIndexFixing(ONIndex6M,I1066,TRUE,_xll.ohTrigger(RecalcTrigger,Trigger6M)),NA())</f>
        <v>3.1607448885901945E-2</v>
      </c>
      <c r="P1066" s="52">
        <f>IFERROR(_xll.qlIndexFixing(Index1Y,$H1066,TRUE,_xll.ohTrigger(RecalcTrigger,Trigger1Y)),NA())</f>
        <v>3.3681598447150254E-2</v>
      </c>
      <c r="Q1066" s="52">
        <f>IFERROR(_xll.qlIndexFixing(ONIndex1Y,I1066,TRUE,_xll.ohTrigger(RecalcTrigger,Trigger1Y)),NA())</f>
        <v>3.3101240321808945E-2</v>
      </c>
    </row>
    <row r="1067" spans="2:17" x14ac:dyDescent="0.2">
      <c r="B1067" s="46" t="s">
        <v>51</v>
      </c>
      <c r="D1067" s="49">
        <f>_xll.qlCalendarAdvance(LocalCalendar,$D1066,B1067,"f",FALSE)</f>
        <v>46840</v>
      </c>
      <c r="E1067" s="49">
        <f>_xll.qlInterestRateIndexValueDate(IndexON,D1067)</f>
        <v>46840</v>
      </c>
      <c r="F1067" s="52">
        <f>IFERROR(_xll.qlIndexFixing(IndexON,D1067,TRUE,_xll.ohTrigger(RecalcTrigger,TriggerON)),NA())</f>
        <v>2.8346412375368502E-2</v>
      </c>
      <c r="H1067" s="49">
        <f>_xll.qlCalendarAdvance(IborCalendar,$H1066,B1067,"f",FALSE)</f>
        <v>46841</v>
      </c>
      <c r="I1067" s="49">
        <f>_xll.qlInterestRateIndexValueDate(Index1M,$H1067)</f>
        <v>46843</v>
      </c>
      <c r="J1067" s="52">
        <f>IFERROR(_xll.qlIndexFixing(Index1M,$H1067,TRUE,_xll.ohTrigger(RecalcTrigger,Trigger1M)),NA())</f>
        <v>2.960599519580244E-2</v>
      </c>
      <c r="K1067" s="52">
        <f>IFERROR(_xll.qlIndexFixing(ONIndex1M,I1067,TRUE,_xll.ohTrigger(RecalcTrigger,Trigger1M)),NA())</f>
        <v>2.9579976925449003E-2</v>
      </c>
      <c r="L1067" s="52">
        <f>IFERROR(_xll.qlIndexFixing(Index3M,H1067,TRUE,_xll.ohTrigger(RecalcTrigger,Trigger3M)),NA())</f>
        <v>3.0537452304490204E-2</v>
      </c>
      <c r="M1067" s="52">
        <f>IFERROR(_xll.qlIndexFixing(ONIndex3M,I1067,TRUE,_xll.ohTrigger(RecalcTrigger,Trigger3M)),NA())</f>
        <v>3.0430686292746145E-2</v>
      </c>
      <c r="N1067" s="52">
        <f>IFERROR(_xll.qlIndexFixing(Index6M,$H1067,TRUE,_xll.ohTrigger(RecalcTrigger,Trigger6M)),NA())</f>
        <v>3.1835117097533339E-2</v>
      </c>
      <c r="O1067" s="52">
        <f>IFERROR(_xll.qlIndexFixing(ONIndex6M,I1067,TRUE,_xll.ohTrigger(RecalcTrigger,Trigger6M)),NA())</f>
        <v>3.1605921965871531E-2</v>
      </c>
      <c r="P1067" s="52">
        <f>IFERROR(_xll.qlIndexFixing(Index1Y,$H1067,TRUE,_xll.ohTrigger(RecalcTrigger,Trigger1Y)),NA())</f>
        <v>3.3675703323383377E-2</v>
      </c>
      <c r="Q1067" s="52">
        <f>IFERROR(_xll.qlIndexFixing(ONIndex1Y,I1067,TRUE,_xll.ohTrigger(RecalcTrigger,Trigger1Y)),NA())</f>
        <v>3.3102803706483996E-2</v>
      </c>
    </row>
    <row r="1068" spans="2:17" x14ac:dyDescent="0.2">
      <c r="B1068" s="46" t="s">
        <v>51</v>
      </c>
      <c r="D1068" s="49">
        <f>_xll.qlCalendarAdvance(LocalCalendar,$D1067,B1068,"f",FALSE)</f>
        <v>46847</v>
      </c>
      <c r="E1068" s="49">
        <f>_xll.qlInterestRateIndexValueDate(IndexON,D1068)</f>
        <v>46847</v>
      </c>
      <c r="F1068" s="52">
        <f>IFERROR(_xll.qlIndexFixing(IndexON,D1068,TRUE,_xll.ohTrigger(RecalcTrigger,TriggerON)),NA())</f>
        <v>2.8344881247264198E-2</v>
      </c>
      <c r="H1068" s="49">
        <f>_xll.qlCalendarAdvance(IborCalendar,$H1067,B1068,"f",FALSE)</f>
        <v>46848</v>
      </c>
      <c r="I1068" s="49">
        <f>_xll.qlInterestRateIndexValueDate(Index1M,$H1068)</f>
        <v>46850</v>
      </c>
      <c r="J1068" s="52">
        <f>IFERROR(_xll.qlIndexFixing(Index1M,$H1068,TRUE,_xll.ohTrigger(RecalcTrigger,Trigger1M)),NA())</f>
        <v>2.9606672869050096E-2</v>
      </c>
      <c r="K1068" s="52">
        <f>IFERROR(_xll.qlIndexFixing(ONIndex1M,I1068,TRUE,_xll.ohTrigger(RecalcTrigger,Trigger1M)),NA())</f>
        <v>2.9577524578936476E-2</v>
      </c>
      <c r="L1068" s="52">
        <f>IFERROR(_xll.qlIndexFixing(Index3M,H1068,TRUE,_xll.ohTrigger(RecalcTrigger,Trigger3M)),NA())</f>
        <v>3.0536386025172176E-2</v>
      </c>
      <c r="M1068" s="52">
        <f>IFERROR(_xll.qlIndexFixing(ONIndex3M,I1068,TRUE,_xll.ohTrigger(RecalcTrigger,Trigger3M)),NA())</f>
        <v>3.0429634114268467E-2</v>
      </c>
      <c r="N1068" s="52">
        <f>IFERROR(_xll.qlIndexFixing(Index6M,$H1068,TRUE,_xll.ohTrigger(RecalcTrigger,Trigger6M)),NA())</f>
        <v>3.1838623834154096E-2</v>
      </c>
      <c r="O1068" s="52">
        <f>IFERROR(_xll.qlIndexFixing(ONIndex6M,I1068,TRUE,_xll.ohTrigger(RecalcTrigger,Trigger6M)),NA())</f>
        <v>3.1604389939738908E-2</v>
      </c>
      <c r="P1068" s="52">
        <f>IFERROR(_xll.qlIndexFixing(Index1Y,$H1068,TRUE,_xll.ohTrigger(RecalcTrigger,Trigger1Y)),NA())</f>
        <v>3.3682071555579639E-2</v>
      </c>
      <c r="Q1068" s="52">
        <f>IFERROR(_xll.qlIndexFixing(ONIndex1Y,I1068,TRUE,_xll.ohTrigger(RecalcTrigger,Trigger1Y)),NA())</f>
        <v>3.310432182968448E-2</v>
      </c>
    </row>
    <row r="1069" spans="2:17" x14ac:dyDescent="0.2">
      <c r="B1069" s="46" t="s">
        <v>51</v>
      </c>
      <c r="D1069" s="49">
        <f>_xll.qlCalendarAdvance(LocalCalendar,$D1068,B1069,"f",FALSE)</f>
        <v>46854</v>
      </c>
      <c r="E1069" s="49">
        <f>_xll.qlInterestRateIndexValueDate(IndexON,D1069)</f>
        <v>46854</v>
      </c>
      <c r="F1069" s="52">
        <f>IFERROR(_xll.qlIndexFixing(IndexON,D1069,TRUE,_xll.ohTrigger(RecalcTrigger,TriggerON)),NA())</f>
        <v>2.8343314378549422E-2</v>
      </c>
      <c r="H1069" s="49">
        <f>_xll.qlCalendarAdvance(IborCalendar,$H1068,B1069,"f",FALSE)</f>
        <v>46855</v>
      </c>
      <c r="I1069" s="49">
        <f>_xll.qlInterestRateIndexValueDate(Index1M,$H1069)</f>
        <v>46861</v>
      </c>
      <c r="J1069" s="52">
        <f>IFERROR(_xll.qlIndexFixing(Index1M,$H1069,TRUE,_xll.ohTrigger(RecalcTrigger,Trigger1M)),NA())</f>
        <v>2.9601794888530542E-2</v>
      </c>
      <c r="K1069" s="52">
        <f>IFERROR(_xll.qlIndexFixing(ONIndex1M,I1069,TRUE,_xll.ohTrigger(RecalcTrigger,Trigger1M)),NA())</f>
        <v>2.9571601014151128E-2</v>
      </c>
      <c r="L1069" s="52">
        <f>IFERROR(_xll.qlIndexFixing(Index3M,H1069,TRUE,_xll.ohTrigger(RecalcTrigger,Trigger3M)),NA())</f>
        <v>3.0534708435728114E-2</v>
      </c>
      <c r="M1069" s="52">
        <f>IFERROR(_xll.qlIndexFixing(ONIndex3M,I1069,TRUE,_xll.ohTrigger(RecalcTrigger,Trigger3M)),NA())</f>
        <v>3.0425557795679126E-2</v>
      </c>
      <c r="N1069" s="52">
        <f>IFERROR(_xll.qlIndexFixing(Index6M,$H1069,TRUE,_xll.ohTrigger(RecalcTrigger,Trigger6M)),NA())</f>
        <v>3.1832215728334161E-2</v>
      </c>
      <c r="O1069" s="52">
        <f>IFERROR(_xll.qlIndexFixing(ONIndex6M,I1069,TRUE,_xll.ohTrigger(RecalcTrigger,Trigger6M)),NA())</f>
        <v>3.1599418751317998E-2</v>
      </c>
      <c r="P1069" s="52">
        <f>IFERROR(_xll.qlIndexFixing(Index1Y,$H1069,TRUE,_xll.ohTrigger(RecalcTrigger,Trigger1Y)),NA())</f>
        <v>3.3679227187661712E-2</v>
      </c>
      <c r="Q1069" s="52">
        <f>IFERROR(_xll.qlIndexFixing(ONIndex1Y,I1069,TRUE,_xll.ohTrigger(RecalcTrigger,Trigger1Y)),NA())</f>
        <v>3.3103368296538704E-2</v>
      </c>
    </row>
    <row r="1070" spans="2:17" x14ac:dyDescent="0.2">
      <c r="B1070" s="46" t="s">
        <v>51</v>
      </c>
      <c r="D1070" s="49">
        <f>_xll.qlCalendarAdvance(LocalCalendar,$D1069,B1070,"f",FALSE)</f>
        <v>46861</v>
      </c>
      <c r="E1070" s="49">
        <f>_xll.qlInterestRateIndexValueDate(IndexON,D1070)</f>
        <v>46861</v>
      </c>
      <c r="F1070" s="52">
        <f>IFERROR(_xll.qlIndexFixing(IndexON,D1070,TRUE,_xll.ohTrigger(RecalcTrigger,TriggerON)),NA())</f>
        <v>2.8341711769463984E-2</v>
      </c>
      <c r="H1070" s="49">
        <f>_xll.qlCalendarAdvance(IborCalendar,$H1069,B1070,"f",FALSE)</f>
        <v>46862</v>
      </c>
      <c r="I1070" s="49">
        <f>_xll.qlInterestRateIndexValueDate(Index1M,$H1070)</f>
        <v>46864</v>
      </c>
      <c r="J1070" s="52">
        <f>IFERROR(_xll.qlIndexFixing(Index1M,$H1070,TRUE,_xll.ohTrigger(RecalcTrigger,Trigger1M)),NA())</f>
        <v>2.9601793281714615E-2</v>
      </c>
      <c r="K1070" s="52">
        <f>IFERROR(_xll.qlIndexFixing(ONIndex1M,I1070,TRUE,_xll.ohTrigger(RecalcTrigger,Trigger1M)),NA())</f>
        <v>2.9572635449035545E-2</v>
      </c>
      <c r="L1070" s="52">
        <f>IFERROR(_xll.qlIndexFixing(Index3M,H1070,TRUE,_xll.ohTrigger(RecalcTrigger,Trigger3M)),NA())</f>
        <v>3.0534250485468421E-2</v>
      </c>
      <c r="M1070" s="52">
        <f>IFERROR(_xll.qlIndexFixing(ONIndex3M,I1070,TRUE,_xll.ohTrigger(RecalcTrigger,Trigger3M)),NA())</f>
        <v>3.0427526797547344E-2</v>
      </c>
      <c r="N1070" s="52">
        <f>IFERROR(_xll.qlIndexFixing(Index6M,$H1070,TRUE,_xll.ohTrigger(RecalcTrigger,Trigger6M)),NA())</f>
        <v>3.1834077641785245E-2</v>
      </c>
      <c r="O1070" s="52">
        <f>IFERROR(_xll.qlIndexFixing(ONIndex6M,I1070,TRUE,_xll.ohTrigger(RecalcTrigger,Trigger6M)),NA())</f>
        <v>3.1601310569140395E-2</v>
      </c>
      <c r="P1070" s="52">
        <f>IFERROR(_xll.qlIndexFixing(Index1Y,$H1070,TRUE,_xll.ohTrigger(RecalcTrigger,Trigger1Y)),NA())</f>
        <v>3.3682317575257512E-2</v>
      </c>
      <c r="Q1070" s="52">
        <f>IFERROR(_xll.qlIndexFixing(ONIndex1Y,I1070,TRUE,_xll.ohTrigger(RecalcTrigger,Trigger1Y)),NA())</f>
        <v>3.3107222291794969E-2</v>
      </c>
    </row>
    <row r="1071" spans="2:17" x14ac:dyDescent="0.2">
      <c r="B1071" s="46" t="s">
        <v>51</v>
      </c>
      <c r="D1071" s="49">
        <f>_xll.qlCalendarAdvance(LocalCalendar,$D1070,B1071,"f",FALSE)</f>
        <v>46868</v>
      </c>
      <c r="E1071" s="49">
        <f>_xll.qlInterestRateIndexValueDate(IndexON,D1071)</f>
        <v>46868</v>
      </c>
      <c r="F1071" s="52">
        <f>IFERROR(_xll.qlIndexFixing(IndexON,D1071,TRUE,_xll.ohTrigger(RecalcTrigger,TriggerON)),NA())</f>
        <v>2.8340073419848011E-2</v>
      </c>
      <c r="H1071" s="49">
        <f>_xll.qlCalendarAdvance(IborCalendar,$H1070,B1071,"f",FALSE)</f>
        <v>46869</v>
      </c>
      <c r="I1071" s="49">
        <f>_xll.qlInterestRateIndexValueDate(Index1M,$H1071)</f>
        <v>46871</v>
      </c>
      <c r="J1071" s="52">
        <f>IFERROR(_xll.qlIndexFixing(Index1M,$H1071,TRUE,_xll.ohTrigger(RecalcTrigger,Trigger1M)),NA())</f>
        <v>2.9601446534981628E-2</v>
      </c>
      <c r="K1071" s="52">
        <f>IFERROR(_xll.qlIndexFixing(ONIndex1M,I1071,TRUE,_xll.ohTrigger(RecalcTrigger,Trigger1M)),NA())</f>
        <v>2.9571239198133981E-2</v>
      </c>
      <c r="L1071" s="52">
        <f>IFERROR(_xll.qlIndexFixing(Index3M,H1071,TRUE,_xll.ohTrigger(RecalcTrigger,Trigger3M)),NA())</f>
        <v>3.0536826293424902E-2</v>
      </c>
      <c r="M1071" s="52">
        <f>IFERROR(_xll.qlIndexFixing(ONIndex3M,I1071,TRUE,_xll.ohTrigger(RecalcTrigger,Trigger3M)),NA())</f>
        <v>3.042768196174217E-2</v>
      </c>
      <c r="N1071" s="52">
        <f>IFERROR(_xll.qlIndexFixing(Index6M,$H1071,TRUE,_xll.ohTrigger(RecalcTrigger,Trigger6M)),NA())</f>
        <v>3.1833718780123199E-2</v>
      </c>
      <c r="O1071" s="52">
        <f>IFERROR(_xll.qlIndexFixing(ONIndex6M,I1071,TRUE,_xll.ohTrigger(RecalcTrigger,Trigger6M)),NA())</f>
        <v>3.1601039251492047E-2</v>
      </c>
      <c r="P1071" s="52">
        <f>IFERROR(_xll.qlIndexFixing(Index1Y,$H1071,TRUE,_xll.ohTrigger(RecalcTrigger,Trigger1Y)),NA())</f>
        <v>3.3682354595962923E-2</v>
      </c>
      <c r="Q1071" s="52">
        <f>IFERROR(_xll.qlIndexFixing(ONIndex1Y,I1071,TRUE,_xll.ohTrigger(RecalcTrigger,Trigger1Y)),NA())</f>
        <v>3.3110223755179469E-2</v>
      </c>
    </row>
    <row r="1072" spans="2:17" x14ac:dyDescent="0.2">
      <c r="B1072" s="46" t="s">
        <v>51</v>
      </c>
      <c r="D1072" s="49">
        <f>_xll.qlCalendarAdvance(LocalCalendar,$D1071,B1072,"f",FALSE)</f>
        <v>46875</v>
      </c>
      <c r="E1072" s="49">
        <f>_xll.qlInterestRateIndexValueDate(IndexON,D1072)</f>
        <v>46875</v>
      </c>
      <c r="F1072" s="52">
        <f>IFERROR(_xll.qlIndexFixing(IndexON,D1072,TRUE,_xll.ohTrigger(RecalcTrigger,TriggerON)),NA())</f>
        <v>2.8338399329781438E-2</v>
      </c>
      <c r="H1072" s="49">
        <f>_xll.qlCalendarAdvance(IborCalendar,$H1071,B1072,"f",FALSE)</f>
        <v>46876</v>
      </c>
      <c r="I1072" s="49">
        <f>_xll.qlInterestRateIndexValueDate(Index1M,$H1072)</f>
        <v>46878</v>
      </c>
      <c r="J1072" s="52">
        <f>IFERROR(_xll.qlIndexFixing(Index1M,$H1072,TRUE,_xll.ohTrigger(RecalcTrigger,Trigger1M)),NA())</f>
        <v>2.9596934494857889E-2</v>
      </c>
      <c r="K1072" s="52">
        <f>IFERROR(_xll.qlIndexFixing(ONIndex1M,I1072,TRUE,_xll.ohTrigger(RecalcTrigger,Trigger1M)),NA())</f>
        <v>2.9567767070002304E-2</v>
      </c>
      <c r="L1072" s="52">
        <f>IFERROR(_xll.qlIndexFixing(Index3M,H1072,TRUE,_xll.ohTrigger(RecalcTrigger,Trigger3M)),NA())</f>
        <v>3.0535755555069051E-2</v>
      </c>
      <c r="M1072" s="52">
        <f>IFERROR(_xll.qlIndexFixing(ONIndex3M,I1072,TRUE,_xll.ohTrigger(RecalcTrigger,Trigger3M)),NA())</f>
        <v>3.0425415534409694E-2</v>
      </c>
      <c r="N1072" s="52">
        <f>IFERROR(_xll.qlIndexFixing(Index6M,$H1072,TRUE,_xll.ohTrigger(RecalcTrigger,Trigger6M)),NA())</f>
        <v>3.1830793072719653E-2</v>
      </c>
      <c r="O1072" s="52">
        <f>IFERROR(_xll.qlIndexFixing(ONIndex6M,I1072,TRUE,_xll.ohTrigger(RecalcTrigger,Trigger6M)),NA())</f>
        <v>3.1598210774053115E-2</v>
      </c>
      <c r="P1072" s="52">
        <f>IFERROR(_xll.qlIndexFixing(Index1Y,$H1072,TRUE,_xll.ohTrigger(RecalcTrigger,Trigger1Y)),NA())</f>
        <v>3.3683851084663159E-2</v>
      </c>
      <c r="Q1072" s="52">
        <f>IFERROR(_xll.qlIndexFixing(ONIndex1Y,I1072,TRUE,_xll.ohTrigger(RecalcTrigger,Trigger1Y)),NA())</f>
        <v>3.3109941708113766E-2</v>
      </c>
    </row>
    <row r="1073" spans="2:17" x14ac:dyDescent="0.2">
      <c r="B1073" s="46" t="s">
        <v>51</v>
      </c>
      <c r="D1073" s="49">
        <f>_xll.qlCalendarAdvance(LocalCalendar,$D1072,B1073,"f",FALSE)</f>
        <v>46882</v>
      </c>
      <c r="E1073" s="49">
        <f>_xll.qlInterestRateIndexValueDate(IndexON,D1073)</f>
        <v>46882</v>
      </c>
      <c r="F1073" s="52">
        <f>IFERROR(_xll.qlIndexFixing(IndexON,D1073,TRUE,_xll.ohTrigger(RecalcTrigger,TriggerON)),NA())</f>
        <v>2.8336689499424139E-2</v>
      </c>
      <c r="H1073" s="49">
        <f>_xll.qlCalendarAdvance(IborCalendar,$H1072,B1073,"f",FALSE)</f>
        <v>46883</v>
      </c>
      <c r="I1073" s="49">
        <f>_xll.qlInterestRateIndexValueDate(Index1M,$H1073)</f>
        <v>46885</v>
      </c>
      <c r="J1073" s="52">
        <f>IFERROR(_xll.qlIndexFixing(Index1M,$H1073,TRUE,_xll.ohTrigger(RecalcTrigger,Trigger1M)),NA())</f>
        <v>2.9594512901596492E-2</v>
      </c>
      <c r="K1073" s="52">
        <f>IFERROR(_xll.qlIndexFixing(ONIndex1M,I1073,TRUE,_xll.ohTrigger(RecalcTrigger,Trigger1M)),NA())</f>
        <v>2.9565340662074391E-2</v>
      </c>
      <c r="L1073" s="52">
        <f>IFERROR(_xll.qlIndexFixing(Index3M,H1073,TRUE,_xll.ohTrigger(RecalcTrigger,Trigger3M)),NA())</f>
        <v>3.0534683822784854E-2</v>
      </c>
      <c r="M1073" s="52">
        <f>IFERROR(_xll.qlIndexFixing(ONIndex3M,I1073,TRUE,_xll.ohTrigger(RecalcTrigger,Trigger3M)),NA())</f>
        <v>3.0424358422918019E-2</v>
      </c>
      <c r="N1073" s="52">
        <f>IFERROR(_xll.qlIndexFixing(Index6M,$H1073,TRUE,_xll.ohTrigger(RecalcTrigger,Trigger6M)),NA())</f>
        <v>3.1829143007789981E-2</v>
      </c>
      <c r="O1073" s="52">
        <f>IFERROR(_xll.qlIndexFixing(ONIndex6M,I1073,TRUE,_xll.ohTrigger(RecalcTrigger,Trigger6M)),NA())</f>
        <v>3.1596653217302872E-2</v>
      </c>
      <c r="P1073" s="52">
        <f>IFERROR(_xll.qlIndexFixing(Index1Y,$H1073,TRUE,_xll.ohTrigger(RecalcTrigger,Trigger1Y)),NA())</f>
        <v>3.3682254997487837E-2</v>
      </c>
      <c r="Q1073" s="52">
        <f>IFERROR(_xll.qlIndexFixing(ONIndex1Y,I1073,TRUE,_xll.ohTrigger(RecalcTrigger,Trigger1Y)),NA())</f>
        <v>3.3111233524074635E-2</v>
      </c>
    </row>
    <row r="1074" spans="2:17" x14ac:dyDescent="0.2">
      <c r="B1074" s="46" t="s">
        <v>51</v>
      </c>
      <c r="D1074" s="49">
        <f>_xll.qlCalendarAdvance(LocalCalendar,$D1073,B1074,"f",FALSE)</f>
        <v>46889</v>
      </c>
      <c r="E1074" s="49">
        <f>_xll.qlInterestRateIndexValueDate(IndexON,D1074)</f>
        <v>46889</v>
      </c>
      <c r="F1074" s="52">
        <f>IFERROR(_xll.qlIndexFixing(IndexON,D1074,TRUE,_xll.ohTrigger(RecalcTrigger,TriggerON)),NA())</f>
        <v>2.8334943928456369E-2</v>
      </c>
      <c r="H1074" s="49">
        <f>_xll.qlCalendarAdvance(IborCalendar,$H1073,B1074,"f",FALSE)</f>
        <v>46890</v>
      </c>
      <c r="I1074" s="49">
        <f>_xll.qlInterestRateIndexValueDate(Index1M,$H1074)</f>
        <v>46892</v>
      </c>
      <c r="J1074" s="52">
        <f>IFERROR(_xll.qlIndexFixing(Index1M,$H1074,TRUE,_xll.ohTrigger(RecalcTrigger,Trigger1M)),NA())</f>
        <v>2.9592096508446401E-2</v>
      </c>
      <c r="K1074" s="52">
        <f>IFERROR(_xll.qlIndexFixing(ONIndex1M,I1074,TRUE,_xll.ohTrigger(RecalcTrigger,Trigger1M)),NA())</f>
        <v>2.95629194418634E-2</v>
      </c>
      <c r="L1074" s="52">
        <f>IFERROR(_xll.qlIndexFixing(Index3M,H1074,TRUE,_xll.ohTrigger(RecalcTrigger,Trigger3M)),NA())</f>
        <v>3.0533611096574865E-2</v>
      </c>
      <c r="M1074" s="52">
        <f>IFERROR(_xll.qlIndexFixing(ONIndex3M,I1074,TRUE,_xll.ohTrigger(RecalcTrigger,Trigger3M)),NA())</f>
        <v>3.0423300324855518E-2</v>
      </c>
      <c r="N1074" s="52">
        <f>IFERROR(_xll.qlIndexFixing(Index6M,$H1074,TRUE,_xll.ohTrigger(RecalcTrigger,Trigger6M)),NA())</f>
        <v>3.1827487755947369E-2</v>
      </c>
      <c r="O1074" s="52">
        <f>IFERROR(_xll.qlIndexFixing(ONIndex6M,I1074,TRUE,_xll.ohTrigger(RecalcTrigger,Trigger6M)),NA())</f>
        <v>3.1595090554450422E-2</v>
      </c>
      <c r="P1074" s="52">
        <f>IFERROR(_xll.qlIndexFixing(Index1Y,$H1074,TRUE,_xll.ohTrigger(RecalcTrigger,Trigger1Y)),NA())</f>
        <v>3.3682117713689556E-2</v>
      </c>
      <c r="Q1074" s="52">
        <f>IFERROR(_xll.qlIndexFixing(ONIndex1Y,I1074,TRUE,_xll.ohTrigger(RecalcTrigger,Trigger1Y)),NA())</f>
        <v>3.3112480078614226E-2</v>
      </c>
    </row>
    <row r="1075" spans="2:17" x14ac:dyDescent="0.2">
      <c r="B1075" s="46" t="s">
        <v>51</v>
      </c>
      <c r="D1075" s="49">
        <f>_xll.qlCalendarAdvance(LocalCalendar,$D1074,B1075,"f",FALSE)</f>
        <v>46896</v>
      </c>
      <c r="E1075" s="49">
        <f>_xll.qlInterestRateIndexValueDate(IndexON,D1075)</f>
        <v>46896</v>
      </c>
      <c r="F1075" s="52">
        <f>IFERROR(_xll.qlIndexFixing(IndexON,D1075,TRUE,_xll.ohTrigger(RecalcTrigger,TriggerON)),NA())</f>
        <v>2.8333162617117935E-2</v>
      </c>
      <c r="H1075" s="49">
        <f>_xll.qlCalendarAdvance(IborCalendar,$H1074,B1075,"f",FALSE)</f>
        <v>46897</v>
      </c>
      <c r="I1075" s="49">
        <f>_xll.qlInterestRateIndexValueDate(Index1M,$H1075)</f>
        <v>46899</v>
      </c>
      <c r="J1075" s="52">
        <f>IFERROR(_xll.qlIndexFixing(Index1M,$H1075,TRUE,_xll.ohTrigger(RecalcTrigger,Trigger1M)),NA())</f>
        <v>2.9589685315405043E-2</v>
      </c>
      <c r="K1075" s="52">
        <f>IFERROR(_xll.qlIndexFixing(ONIndex1M,I1075,TRUE,_xll.ohTrigger(RecalcTrigger,Trigger1M)),NA())</f>
        <v>2.956154462796734E-2</v>
      </c>
      <c r="L1075" s="52">
        <f>IFERROR(_xll.qlIndexFixing(Index3M,H1075,TRUE,_xll.ohTrigger(RecalcTrigger,Trigger3M)),NA())</f>
        <v>3.0533751859056654E-2</v>
      </c>
      <c r="M1075" s="52">
        <f>IFERROR(_xll.qlIndexFixing(ONIndex3M,I1075,TRUE,_xll.ohTrigger(RecalcTrigger,Trigger3M)),NA())</f>
        <v>3.0423450903238614E-2</v>
      </c>
      <c r="N1075" s="52">
        <f>IFERROR(_xll.qlIndexFixing(Index6M,$H1075,TRUE,_xll.ohTrigger(RecalcTrigger,Trigger6M)),NA())</f>
        <v>3.1825827317204326E-2</v>
      </c>
      <c r="O1075" s="52">
        <f>IFERROR(_xll.qlIndexFixing(ONIndex6M,I1075,TRUE,_xll.ohTrigger(RecalcTrigger,Trigger6M)),NA())</f>
        <v>3.1594796805651804E-2</v>
      </c>
      <c r="P1075" s="52">
        <f>IFERROR(_xll.qlIndexFixing(Index1Y,$H1075,TRUE,_xll.ohTrigger(RecalcTrigger,Trigger1Y)),NA())</f>
        <v>3.3683425488408837E-2</v>
      </c>
      <c r="Q1075" s="52">
        <f>IFERROR(_xll.qlIndexFixing(ONIndex1Y,I1075,TRUE,_xll.ohTrigger(RecalcTrigger,Trigger1Y)),NA())</f>
        <v>3.3115288030018952E-2</v>
      </c>
    </row>
    <row r="1076" spans="2:17" x14ac:dyDescent="0.2">
      <c r="B1076" s="46" t="s">
        <v>51</v>
      </c>
      <c r="D1076" s="49">
        <f>_xll.qlCalendarAdvance(LocalCalendar,$D1075,B1076,"f",FALSE)</f>
        <v>46903</v>
      </c>
      <c r="E1076" s="49">
        <f>_xll.qlInterestRateIndexValueDate(IndexON,D1076)</f>
        <v>46903</v>
      </c>
      <c r="F1076" s="52">
        <f>IFERROR(_xll.qlIndexFixing(IndexON,D1076,TRUE,_xll.ohTrigger(RecalcTrigger,TriggerON)),NA())</f>
        <v>2.8331345565328903E-2</v>
      </c>
      <c r="H1076" s="49">
        <f>_xll.qlCalendarAdvance(IborCalendar,$H1075,B1076,"f",FALSE)</f>
        <v>46904</v>
      </c>
      <c r="I1076" s="49">
        <f>_xll.qlInterestRateIndexValueDate(Index1M,$H1076)</f>
        <v>46906</v>
      </c>
      <c r="J1076" s="52">
        <f>IFERROR(_xll.qlIndexFixing(Index1M,$H1076,TRUE,_xll.ohTrigger(RecalcTrigger,Trigger1M)),NA())</f>
        <v>2.95872793224621E-2</v>
      </c>
      <c r="K1076" s="52">
        <f>IFERROR(_xll.qlIndexFixing(ONIndex1M,I1076,TRUE,_xll.ohTrigger(RecalcTrigger,Trigger1M)),NA())</f>
        <v>2.9558092564565541E-2</v>
      </c>
      <c r="L1076" s="52">
        <f>IFERROR(_xll.qlIndexFixing(Index3M,H1076,TRUE,_xll.ohTrigger(RecalcTrigger,Trigger3M)),NA())</f>
        <v>3.0532676983204329E-2</v>
      </c>
      <c r="M1076" s="52">
        <f>IFERROR(_xll.qlIndexFixing(ONIndex3M,I1076,TRUE,_xll.ohTrigger(RecalcTrigger,Trigger3M)),NA())</f>
        <v>3.042118116891146E-2</v>
      </c>
      <c r="N1076" s="52">
        <f>IFERROR(_xll.qlIndexFixing(Index6M,$H1076,TRUE,_xll.ohTrigger(RecalcTrigger,Trigger6M)),NA())</f>
        <v>3.1824161691572962E-2</v>
      </c>
      <c r="O1076" s="52">
        <f>IFERROR(_xll.qlIndexFixing(ONIndex6M,I1076,TRUE,_xll.ohTrigger(RecalcTrigger,Trigger6M)),NA())</f>
        <v>3.1591949910358963E-2</v>
      </c>
      <c r="P1076" s="52">
        <f>IFERROR(_xll.qlIndexFixing(Index1Y,$H1076,TRUE,_xll.ohTrigger(RecalcTrigger,Trigger1Y)),NA())</f>
        <v>3.3681666515502515E-2</v>
      </c>
      <c r="Q1076" s="52">
        <f>IFERROR(_xll.qlIndexFixing(ONIndex1Y,I1076,TRUE,_xll.ohTrigger(RecalcTrigger,Trigger1Y)),NA())</f>
        <v>3.3114837403243058E-2</v>
      </c>
    </row>
    <row r="1077" spans="2:17" x14ac:dyDescent="0.2">
      <c r="B1077" s="46" t="s">
        <v>51</v>
      </c>
      <c r="D1077" s="49">
        <f>_xll.qlCalendarAdvance(LocalCalendar,$D1076,B1077,"f",FALSE)</f>
        <v>46910</v>
      </c>
      <c r="E1077" s="49">
        <f>_xll.qlInterestRateIndexValueDate(IndexON,D1077)</f>
        <v>46910</v>
      </c>
      <c r="F1077" s="52">
        <f>IFERROR(_xll.qlIndexFixing(IndexON,D1077,TRUE,_xll.ohTrigger(RecalcTrigger,TriggerON)),NA())</f>
        <v>2.8329492773089271E-2</v>
      </c>
      <c r="H1077" s="49">
        <f>_xll.qlCalendarAdvance(IborCalendar,$H1076,B1077,"f",FALSE)</f>
        <v>46911</v>
      </c>
      <c r="I1077" s="49">
        <f>_xll.qlInterestRateIndexValueDate(Index1M,$H1077)</f>
        <v>46913</v>
      </c>
      <c r="J1077" s="52">
        <f>IFERROR(_xll.qlIndexFixing(Index1M,$H1077,TRUE,_xll.ohTrigger(RecalcTrigger,Trigger1M)),NA())</f>
        <v>2.9584878529620152E-2</v>
      </c>
      <c r="K1077" s="52">
        <f>IFERROR(_xll.qlIndexFixing(ONIndex1M,I1077,TRUE,_xll.ohTrigger(RecalcTrigger,Trigger1M)),NA())</f>
        <v>2.9555686907505319E-2</v>
      </c>
      <c r="L1077" s="52">
        <f>IFERROR(_xll.qlIndexFixing(Index3M,H1077,TRUE,_xll.ohTrigger(RecalcTrigger,Trigger3M)),NA())</f>
        <v>3.0530386954389293E-2</v>
      </c>
      <c r="M1077" s="52">
        <f>IFERROR(_xll.qlIndexFixing(ONIndex3M,I1077,TRUE,_xll.ohTrigger(RecalcTrigger,Trigger3M)),NA())</f>
        <v>3.0420120111029902E-2</v>
      </c>
      <c r="N1077" s="52">
        <f>IFERROR(_xll.qlIndexFixing(Index6M,$H1077,TRUE,_xll.ohTrigger(RecalcTrigger,Trigger6M)),NA())</f>
        <v>3.1822490879067959E-2</v>
      </c>
      <c r="O1077" s="52">
        <f>IFERROR(_xll.qlIndexFixing(ONIndex6M,I1077,TRUE,_xll.ohTrigger(RecalcTrigger,Trigger6M)),NA())</f>
        <v>3.1590371929173244E-2</v>
      </c>
      <c r="P1077" s="52">
        <f>IFERROR(_xll.qlIndexFixing(Index1Y,$H1077,TRUE,_xll.ohTrigger(RecalcTrigger,Trigger1Y)),NA())</f>
        <v>3.3681351936557823E-2</v>
      </c>
      <c r="Q1077" s="52">
        <f>IFERROR(_xll.qlIndexFixing(ONIndex1Y,I1077,TRUE,_xll.ohTrigger(RecalcTrigger,Trigger1Y)),NA())</f>
        <v>3.311594817338559E-2</v>
      </c>
    </row>
    <row r="1078" spans="2:17" x14ac:dyDescent="0.2">
      <c r="B1078" s="46" t="s">
        <v>51</v>
      </c>
      <c r="D1078" s="49">
        <f>_xll.qlCalendarAdvance(LocalCalendar,$D1077,B1078,"f",FALSE)</f>
        <v>46917</v>
      </c>
      <c r="E1078" s="49">
        <f>_xll.qlInterestRateIndexValueDate(IndexON,D1078)</f>
        <v>46917</v>
      </c>
      <c r="F1078" s="52">
        <f>IFERROR(_xll.qlIndexFixing(IndexON,D1078,TRUE,_xll.ohTrigger(RecalcTrigger,TriggerON)),NA())</f>
        <v>2.832760424039904E-2</v>
      </c>
      <c r="H1078" s="49">
        <f>_xll.qlCalendarAdvance(IborCalendar,$H1077,B1078,"f",FALSE)</f>
        <v>46918</v>
      </c>
      <c r="I1078" s="49">
        <f>_xll.qlInterestRateIndexValueDate(Index1M,$H1078)</f>
        <v>46920</v>
      </c>
      <c r="J1078" s="52">
        <f>IFERROR(_xll.qlIndexFixing(Index1M,$H1078,TRUE,_xll.ohTrigger(RecalcTrigger,Trigger1M)),NA())</f>
        <v>2.9582482936874044E-2</v>
      </c>
      <c r="K1078" s="52">
        <f>IFERROR(_xll.qlIndexFixing(ONIndex1M,I1078,TRUE,_xll.ohTrigger(RecalcTrigger,Trigger1M)),NA())</f>
        <v>2.9553286438135373E-2</v>
      </c>
      <c r="L1078" s="52">
        <f>IFERROR(_xll.qlIndexFixing(Index3M,H1078,TRUE,_xll.ohTrigger(RecalcTrigger,Trigger3M)),NA())</f>
        <v>3.0529310252478684E-2</v>
      </c>
      <c r="M1078" s="52">
        <f>IFERROR(_xll.qlIndexFixing(ONIndex3M,I1078,TRUE,_xll.ohTrigger(RecalcTrigger,Trigger3M)),NA())</f>
        <v>3.0419058066550875E-2</v>
      </c>
      <c r="N1078" s="52">
        <f>IFERROR(_xll.qlIndexFixing(Index6M,$H1078,TRUE,_xll.ohTrigger(RecalcTrigger,Trigger6M)),NA())</f>
        <v>3.1820814879700995E-2</v>
      </c>
      <c r="O1078" s="52">
        <f>IFERROR(_xll.qlIndexFixing(ONIndex6M,I1078,TRUE,_xll.ohTrigger(RecalcTrigger,Trigger6M)),NA())</f>
        <v>3.1588788841805382E-2</v>
      </c>
      <c r="P1078" s="52">
        <f>IFERROR(_xll.qlIndexFixing(Index1Y,$H1078,TRUE,_xll.ohTrigger(RecalcTrigger,Trigger1Y)),NA())</f>
        <v>3.3680977594693073E-2</v>
      </c>
      <c r="Q1078" s="52">
        <f>IFERROR(_xll.qlIndexFixing(ONIndex1Y,I1078,TRUE,_xll.ohTrigger(RecalcTrigger,Trigger1Y)),NA())</f>
        <v>3.3117013682053553E-2</v>
      </c>
    </row>
    <row r="1079" spans="2:17" x14ac:dyDescent="0.2">
      <c r="B1079" s="46" t="s">
        <v>51</v>
      </c>
      <c r="D1079" s="49">
        <f>_xll.qlCalendarAdvance(LocalCalendar,$D1078,B1079,"f",FALSE)</f>
        <v>46924</v>
      </c>
      <c r="E1079" s="49">
        <f>_xll.qlInterestRateIndexValueDate(IndexON,D1079)</f>
        <v>46924</v>
      </c>
      <c r="F1079" s="52">
        <f>IFERROR(_xll.qlIndexFixing(IndexON,D1079,TRUE,_xll.ohTrigger(RecalcTrigger,TriggerON)),NA())</f>
        <v>2.832567996725821E-2</v>
      </c>
      <c r="H1079" s="49">
        <f>_xll.qlCalendarAdvance(IborCalendar,$H1078,B1079,"f",FALSE)</f>
        <v>46925</v>
      </c>
      <c r="I1079" s="49">
        <f>_xll.qlInterestRateIndexValueDate(Index1M,$H1079)</f>
        <v>46927</v>
      </c>
      <c r="J1079" s="52">
        <f>IFERROR(_xll.qlIndexFixing(Index1M,$H1079,TRUE,_xll.ohTrigger(RecalcTrigger,Trigger1M)),NA())</f>
        <v>2.9580092544221195E-2</v>
      </c>
      <c r="K1079" s="52">
        <f>IFERROR(_xll.qlIndexFixing(ONIndex1M,I1079,TRUE,_xll.ohTrigger(RecalcTrigger,Trigger1M)),NA())</f>
        <v>2.9550891156508996E-2</v>
      </c>
      <c r="L1079" s="52">
        <f>IFERROR(_xll.qlIndexFixing(Index3M,H1079,TRUE,_xll.ohTrigger(RecalcTrigger,Trigger3M)),NA())</f>
        <v>3.0528232556646537E-2</v>
      </c>
      <c r="M1079" s="52">
        <f>IFERROR(_xll.qlIndexFixing(ONIndex3M,I1079,TRUE,_xll.ohTrigger(RecalcTrigger,Trigger3M)),NA())</f>
        <v>3.0417995035474377E-2</v>
      </c>
      <c r="N1079" s="52">
        <f>IFERROR(_xll.qlIndexFixing(Index6M,$H1079,TRUE,_xll.ohTrigger(RecalcTrigger,Trigger6M)),NA())</f>
        <v>3.1821687115717104E-2</v>
      </c>
      <c r="O1079" s="52">
        <f>IFERROR(_xll.qlIndexFixing(ONIndex6M,I1079,TRUE,_xll.ohTrigger(RecalcTrigger,Trigger6M)),NA())</f>
        <v>3.1587200648361957E-2</v>
      </c>
      <c r="P1079" s="52">
        <f>IFERROR(_xll.qlIndexFixing(Index1Y,$H1079,TRUE,_xll.ohTrigger(RecalcTrigger,Trigger1Y)),NA())</f>
        <v>3.3680543157657623E-2</v>
      </c>
      <c r="Q1079" s="52">
        <f>IFERROR(_xll.qlIndexFixing(ONIndex1Y,I1079,TRUE,_xll.ohTrigger(RecalcTrigger,Trigger1Y)),NA())</f>
        <v>3.3118033929246948E-2</v>
      </c>
    </row>
    <row r="1080" spans="2:17" x14ac:dyDescent="0.2">
      <c r="B1080" s="46" t="s">
        <v>51</v>
      </c>
      <c r="D1080" s="49">
        <f>_xll.qlCalendarAdvance(LocalCalendar,$D1079,B1080,"f",FALSE)</f>
        <v>46931</v>
      </c>
      <c r="E1080" s="49">
        <f>_xll.qlInterestRateIndexValueDate(IndexON,D1080)</f>
        <v>46931</v>
      </c>
      <c r="F1080" s="52">
        <f>IFERROR(_xll.qlIndexFixing(IndexON,D1080,TRUE,_xll.ohTrigger(RecalcTrigger,TriggerON)),NA())</f>
        <v>2.8323719953666782E-2</v>
      </c>
      <c r="H1080" s="49">
        <f>_xll.qlCalendarAdvance(IborCalendar,$H1079,B1080,"f",FALSE)</f>
        <v>46932</v>
      </c>
      <c r="I1080" s="49">
        <f>_xll.qlInterestRateIndexValueDate(Index1M,$H1080)</f>
        <v>46934</v>
      </c>
      <c r="J1080" s="52">
        <f>IFERROR(_xll.qlIndexFixing(Index1M,$H1080,TRUE,_xll.ohTrigger(RecalcTrigger,Trigger1M)),NA())</f>
        <v>2.9577707351656445E-2</v>
      </c>
      <c r="K1080" s="52">
        <f>IFERROR(_xll.qlIndexFixing(ONIndex1M,I1080,TRUE,_xll.ohTrigger(RecalcTrigger,Trigger1M)),NA())</f>
        <v>2.9548501062546251E-2</v>
      </c>
      <c r="L1080" s="52">
        <f>IFERROR(_xll.qlIndexFixing(Index3M,H1080,TRUE,_xll.ohTrigger(RecalcTrigger,Trigger3M)),NA())</f>
        <v>3.0523513165858288E-2</v>
      </c>
      <c r="M1080" s="52">
        <f>IFERROR(_xll.qlIndexFixing(ONIndex3M,I1080,TRUE,_xll.ohTrigger(RecalcTrigger,Trigger3M)),NA())</f>
        <v>3.0416931017800408E-2</v>
      </c>
      <c r="N1080" s="52">
        <f>IFERROR(_xll.qlIndexFixing(Index6M,$H1080,TRUE,_xll.ohTrigger(RecalcTrigger,Trigger6M)),NA())</f>
        <v>3.1813618930698485E-2</v>
      </c>
      <c r="O1080" s="52">
        <f>IFERROR(_xll.qlIndexFixing(ONIndex6M,I1080,TRUE,_xll.ohTrigger(RecalcTrigger,Trigger6M)),NA())</f>
        <v>3.1585607348789679E-2</v>
      </c>
      <c r="P1080" s="52">
        <f>IFERROR(_xll.qlIndexFixing(Index1Y,$H1080,TRUE,_xll.ohTrigger(RecalcTrigger,Trigger1Y)),NA())</f>
        <v>3.367560288417535E-2</v>
      </c>
      <c r="Q1080" s="52">
        <f>IFERROR(_xll.qlIndexFixing(ONIndex1Y,I1080,TRUE,_xll.ohTrigger(RecalcTrigger,Trigger1Y)),NA())</f>
        <v>3.3119008915019066E-2</v>
      </c>
    </row>
    <row r="1081" spans="2:17" x14ac:dyDescent="0.2">
      <c r="B1081" s="46" t="s">
        <v>51</v>
      </c>
      <c r="D1081" s="49">
        <f>_xll.qlCalendarAdvance(LocalCalendar,$D1080,B1081,"f",FALSE)</f>
        <v>46939</v>
      </c>
      <c r="E1081" s="49">
        <f>_xll.qlInterestRateIndexValueDate(IndexON,D1081)</f>
        <v>46939</v>
      </c>
      <c r="F1081" s="52">
        <f>IFERROR(_xll.qlIndexFixing(IndexON,D1081,TRUE,_xll.ohTrigger(RecalcTrigger,TriggerON)),NA())</f>
        <v>2.8321436174421066E-2</v>
      </c>
      <c r="H1081" s="49">
        <f>_xll.qlCalendarAdvance(IborCalendar,$H1080,B1081,"f",FALSE)</f>
        <v>46939</v>
      </c>
      <c r="I1081" s="49">
        <f>_xll.qlInterestRateIndexValueDate(Index1M,$H1081)</f>
        <v>46941</v>
      </c>
      <c r="J1081" s="52">
        <f>IFERROR(_xll.qlIndexFixing(Index1M,$H1081,TRUE,_xll.ohTrigger(RecalcTrigger,Trigger1M)),NA())</f>
        <v>2.9575327359179799E-2</v>
      </c>
      <c r="K1081" s="52">
        <f>IFERROR(_xll.qlIndexFixing(ONIndex1M,I1081,TRUE,_xll.ohTrigger(RecalcTrigger,Trigger1M)),NA())</f>
        <v>2.9546116156353719E-2</v>
      </c>
      <c r="L1081" s="52">
        <f>IFERROR(_xll.qlIndexFixing(Index3M,H1081,TRUE,_xll.ohTrigger(RecalcTrigger,Trigger3M)),NA())</f>
        <v>3.052728769388215E-2</v>
      </c>
      <c r="M1081" s="52">
        <f>IFERROR(_xll.qlIndexFixing(ONIndex3M,I1081,TRUE,_xll.ohTrigger(RecalcTrigger,Trigger3M)),NA())</f>
        <v>3.0415866013502324E-2</v>
      </c>
      <c r="N1081" s="52">
        <f>IFERROR(_xll.qlIndexFixing(Index6M,$H1081,TRUE,_xll.ohTrigger(RecalcTrigger,Trigger6M)),NA())</f>
        <v>3.1815755760565702E-2</v>
      </c>
      <c r="O1081" s="52">
        <f>IFERROR(_xll.qlIndexFixing(ONIndex6M,I1081,TRUE,_xll.ohTrigger(RecalcTrigger,Trigger6M)),NA())</f>
        <v>3.1584008943088548E-2</v>
      </c>
      <c r="P1081" s="52">
        <f>IFERROR(_xll.qlIndexFixing(Index1Y,$H1081,TRUE,_xll.ohTrigger(RecalcTrigger,Trigger1Y)),NA())</f>
        <v>3.3679492669126586E-2</v>
      </c>
      <c r="Q1081" s="52">
        <f>IFERROR(_xll.qlIndexFixing(ONIndex1Y,I1081,TRUE,_xll.ohTrigger(RecalcTrigger,Trigger1Y)),NA())</f>
        <v>3.311993863928997E-2</v>
      </c>
    </row>
    <row r="1082" spans="2:17" x14ac:dyDescent="0.2">
      <c r="B1082" s="46" t="s">
        <v>51</v>
      </c>
      <c r="D1082" s="49">
        <f>_xll.qlCalendarAdvance(LocalCalendar,$D1081,B1082,"f",FALSE)</f>
        <v>46946</v>
      </c>
      <c r="E1082" s="49">
        <f>_xll.qlInterestRateIndexValueDate(IndexON,D1082)</f>
        <v>46946</v>
      </c>
      <c r="F1082" s="52">
        <f>IFERROR(_xll.qlIndexFixing(IndexON,D1082,TRUE,_xll.ohTrigger(RecalcTrigger,TriggerON)),NA())</f>
        <v>2.8319399574252557E-2</v>
      </c>
      <c r="H1082" s="49">
        <f>_xll.qlCalendarAdvance(IborCalendar,$H1081,B1082,"f",FALSE)</f>
        <v>46946</v>
      </c>
      <c r="I1082" s="49">
        <f>_xll.qlInterestRateIndexValueDate(Index1M,$H1082)</f>
        <v>46948</v>
      </c>
      <c r="J1082" s="52">
        <f>IFERROR(_xll.qlIndexFixing(Index1M,$H1082,TRUE,_xll.ohTrigger(RecalcTrigger,Trigger1M)),NA())</f>
        <v>2.9572952566788678E-2</v>
      </c>
      <c r="K1082" s="52">
        <f>IFERROR(_xll.qlIndexFixing(ONIndex1M,I1082,TRUE,_xll.ohTrigger(RecalcTrigger,Trigger1M)),NA())</f>
        <v>2.9543736437851464E-2</v>
      </c>
      <c r="L1082" s="52">
        <f>IFERROR(_xll.qlIndexFixing(Index3M,H1082,TRUE,_xll.ohTrigger(RecalcTrigger,Trigger3M)),NA())</f>
        <v>3.0524993505620844E-2</v>
      </c>
      <c r="M1082" s="52">
        <f>IFERROR(_xll.qlIndexFixing(ONIndex3M,I1082,TRUE,_xll.ohTrigger(RecalcTrigger,Trigger3M)),NA())</f>
        <v>3.0414800022633415E-2</v>
      </c>
      <c r="N1082" s="52">
        <f>IFERROR(_xll.qlIndexFixing(Index6M,$H1082,TRUE,_xll.ohTrigger(RecalcTrigger,Trigger6M)),NA())</f>
        <v>3.1815334155967247E-2</v>
      </c>
      <c r="O1082" s="52">
        <f>IFERROR(_xll.qlIndexFixing(ONIndex6M,I1082,TRUE,_xll.ohTrigger(RecalcTrigger,Trigger6M)),NA())</f>
        <v>3.1582405431258564E-2</v>
      </c>
      <c r="P1082" s="52">
        <f>IFERROR(_xll.qlIndexFixing(Index1Y,$H1082,TRUE,_xll.ohTrigger(RecalcTrigger,Trigger1Y)),NA())</f>
        <v>3.367887595318636E-2</v>
      </c>
      <c r="Q1082" s="52">
        <f>IFERROR(_xll.qlIndexFixing(ONIndex1Y,I1082,TRUE,_xll.ohTrigger(RecalcTrigger,Trigger1Y)),NA())</f>
        <v>3.3120823102112951E-2</v>
      </c>
    </row>
    <row r="1083" spans="2:17" x14ac:dyDescent="0.2">
      <c r="B1083" s="46" t="s">
        <v>51</v>
      </c>
      <c r="D1083" s="49">
        <f>_xll.qlCalendarAdvance(LocalCalendar,$D1082,B1083,"f",FALSE)</f>
        <v>46953</v>
      </c>
      <c r="E1083" s="49">
        <f>_xll.qlInterestRateIndexValueDate(IndexON,D1083)</f>
        <v>46953</v>
      </c>
      <c r="F1083" s="52">
        <f>IFERROR(_xll.qlIndexFixing(IndexON,D1083,TRUE,_xll.ohTrigger(RecalcTrigger,TriggerON)),NA())</f>
        <v>2.8317327233553513E-2</v>
      </c>
      <c r="H1083" s="49">
        <f>_xll.qlCalendarAdvance(IborCalendar,$H1082,B1083,"f",FALSE)</f>
        <v>46953</v>
      </c>
      <c r="I1083" s="49">
        <f>_xll.qlInterestRateIndexValueDate(Index1M,$H1083)</f>
        <v>46955</v>
      </c>
      <c r="J1083" s="52">
        <f>IFERROR(_xll.qlIndexFixing(Index1M,$H1083,TRUE,_xll.ohTrigger(RecalcTrigger,Trigger1M)),NA())</f>
        <v>2.9570582974472764E-2</v>
      </c>
      <c r="K1083" s="52">
        <f>IFERROR(_xll.qlIndexFixing(ONIndex1M,I1083,TRUE,_xll.ohTrigger(RecalcTrigger,Trigger1M)),NA())</f>
        <v>2.9541361907039487E-2</v>
      </c>
      <c r="L1083" s="52">
        <f>IFERROR(_xll.qlIndexFixing(Index3M,H1083,TRUE,_xll.ohTrigger(RecalcTrigger,Trigger3M)),NA())</f>
        <v>3.0523911834106784E-2</v>
      </c>
      <c r="M1083" s="52">
        <f>IFERROR(_xll.qlIndexFixing(ONIndex3M,I1083,TRUE,_xll.ohTrigger(RecalcTrigger,Trigger3M)),NA())</f>
        <v>3.041373304514039E-2</v>
      </c>
      <c r="N1083" s="52">
        <f>IFERROR(_xll.qlIndexFixing(Index6M,$H1083,TRUE,_xll.ohTrigger(RecalcTrigger,Trigger6M)),NA())</f>
        <v>3.1812357080412391E-2</v>
      </c>
      <c r="O1083" s="52">
        <f>IFERROR(_xll.qlIndexFixing(ONIndex6M,I1083,TRUE,_xll.ohTrigger(RecalcTrigger,Trigger6M)),NA())</f>
        <v>3.1580796813326373E-2</v>
      </c>
      <c r="P1083" s="52">
        <f>IFERROR(_xll.qlIndexFixing(Index1Y,$H1083,TRUE,_xll.ohTrigger(RecalcTrigger,Trigger1Y)),NA())</f>
        <v>3.367819781318597E-2</v>
      </c>
      <c r="Q1083" s="52">
        <f>IFERROR(_xll.qlIndexFixing(ONIndex1Y,I1083,TRUE,_xll.ohTrigger(RecalcTrigger,Trigger1Y)),NA())</f>
        <v>3.3121662303461363E-2</v>
      </c>
    </row>
    <row r="1084" spans="2:17" x14ac:dyDescent="0.2">
      <c r="B1084" s="46" t="s">
        <v>51</v>
      </c>
      <c r="D1084" s="49">
        <f>_xll.qlCalendarAdvance(LocalCalendar,$D1083,B1084,"f",FALSE)</f>
        <v>46960</v>
      </c>
      <c r="E1084" s="49">
        <f>_xll.qlInterestRateIndexValueDate(IndexON,D1084)</f>
        <v>46960</v>
      </c>
      <c r="F1084" s="52">
        <f>IFERROR(_xll.qlIndexFixing(IndexON,D1084,TRUE,_xll.ohTrigger(RecalcTrigger,TriggerON)),NA())</f>
        <v>2.8315219152483806E-2</v>
      </c>
      <c r="H1084" s="49">
        <f>_xll.qlCalendarAdvance(IborCalendar,$H1083,B1084,"f",FALSE)</f>
        <v>46960</v>
      </c>
      <c r="I1084" s="49">
        <f>_xll.qlInterestRateIndexValueDate(Index1M,$H1084)</f>
        <v>46962</v>
      </c>
      <c r="J1084" s="52">
        <f>IFERROR(_xll.qlIndexFixing(Index1M,$H1084,TRUE,_xll.ohTrigger(RecalcTrigger,Trigger1M)),NA())</f>
        <v>2.9569263441862892E-2</v>
      </c>
      <c r="K1084" s="52">
        <f>IFERROR(_xll.qlIndexFixing(ONIndex1M,I1084,TRUE,_xll.ohTrigger(RecalcTrigger,Trigger1M)),NA())</f>
        <v>2.9538992563997724E-2</v>
      </c>
      <c r="L1084" s="52">
        <f>IFERROR(_xll.qlIndexFixing(Index3M,H1084,TRUE,_xll.ohTrigger(RecalcTrigger,Trigger3M)),NA())</f>
        <v>3.0522829168672883E-2</v>
      </c>
      <c r="M1084" s="52">
        <f>IFERROR(_xll.qlIndexFixing(ONIndex3M,I1084,TRUE,_xll.ohTrigger(RecalcTrigger,Trigger3M)),NA())</f>
        <v>3.0412665081049894E-2</v>
      </c>
      <c r="N1084" s="52">
        <f>IFERROR(_xll.qlIndexFixing(Index6M,$H1084,TRUE,_xll.ohTrigger(RecalcTrigger,Trigger6M)),NA())</f>
        <v>3.1810649960156638E-2</v>
      </c>
      <c r="O1084" s="52">
        <f>IFERROR(_xll.qlIndexFixing(ONIndex6M,I1084,TRUE,_xll.ohTrigger(RecalcTrigger,Trigger6M)),NA())</f>
        <v>3.1579183089318619E-2</v>
      </c>
      <c r="P1084" s="52">
        <f>IFERROR(_xll.qlIndexFixing(Index1Y,$H1084,TRUE,_xll.ohTrigger(RecalcTrigger,Trigger1Y)),NA())</f>
        <v>3.3677457916932711E-2</v>
      </c>
      <c r="Q1084" s="52">
        <f>IFERROR(_xll.qlIndexFixing(ONIndex1Y,I1084,TRUE,_xll.ohTrigger(RecalcTrigger,Trigger1Y)),NA())</f>
        <v>3.3122456243361853E-2</v>
      </c>
    </row>
    <row r="1085" spans="2:17" x14ac:dyDescent="0.2">
      <c r="B1085" s="46" t="s">
        <v>51</v>
      </c>
      <c r="D1085" s="49">
        <f>_xll.qlCalendarAdvance(LocalCalendar,$D1084,B1085,"f",FALSE)</f>
        <v>46967</v>
      </c>
      <c r="E1085" s="49">
        <f>_xll.qlInterestRateIndexValueDate(IndexON,D1085)</f>
        <v>46967</v>
      </c>
      <c r="F1085" s="52">
        <f>IFERROR(_xll.qlIndexFixing(IndexON,D1085,TRUE,_xll.ohTrigger(RecalcTrigger,TriggerON)),NA())</f>
        <v>2.83130753309635E-2</v>
      </c>
      <c r="H1085" s="49">
        <f>_xll.qlCalendarAdvance(IborCalendar,$H1084,B1085,"f",FALSE)</f>
        <v>46967</v>
      </c>
      <c r="I1085" s="49">
        <f>_xll.qlInterestRateIndexValueDate(Index1M,$H1085)</f>
        <v>46969</v>
      </c>
      <c r="J1085" s="52">
        <f>IFERROR(_xll.qlIndexFixing(Index1M,$H1085,TRUE,_xll.ohTrigger(RecalcTrigger,Trigger1M)),NA())</f>
        <v>2.9566904427641427E-2</v>
      </c>
      <c r="K1085" s="52">
        <f>IFERROR(_xll.qlIndexFixing(ONIndex1M,I1085,TRUE,_xll.ohTrigger(RecalcTrigger,Trigger1M)),NA())</f>
        <v>2.9536628408619592E-2</v>
      </c>
      <c r="L1085" s="52">
        <f>IFERROR(_xll.qlIndexFixing(Index3M,H1085,TRUE,_xll.ohTrigger(RecalcTrigger,Trigger3M)),NA())</f>
        <v>3.0521745509321695E-2</v>
      </c>
      <c r="M1085" s="52">
        <f>IFERROR(_xll.qlIndexFixing(ONIndex3M,I1085,TRUE,_xll.ohTrigger(RecalcTrigger,Trigger3M)),NA())</f>
        <v>3.0411596130361929E-2</v>
      </c>
      <c r="N1085" s="52">
        <f>IFERROR(_xll.qlIndexFixing(Index6M,$H1085,TRUE,_xll.ohTrigger(RecalcTrigger,Trigger6M)),NA())</f>
        <v>3.1808937653132682E-2</v>
      </c>
      <c r="O1085" s="52">
        <f>IFERROR(_xll.qlIndexFixing(ONIndex6M,I1085,TRUE,_xll.ohTrigger(RecalcTrigger,Trigger6M)),NA())</f>
        <v>3.1577564259128721E-2</v>
      </c>
      <c r="P1085" s="52">
        <f>IFERROR(_xll.qlIndexFixing(Index1Y,$H1085,TRUE,_xll.ohTrigger(RecalcTrigger,Trigger1Y)),NA())</f>
        <v>3.3676655932245655E-2</v>
      </c>
      <c r="Q1085" s="52">
        <f>IFERROR(_xll.qlIndexFixing(ONIndex1Y,I1085,TRUE,_xll.ohTrigger(RecalcTrigger,Trigger1Y)),NA())</f>
        <v>3.3123204921761129E-2</v>
      </c>
    </row>
    <row r="1086" spans="2:17" x14ac:dyDescent="0.2">
      <c r="B1086" s="46" t="s">
        <v>51</v>
      </c>
      <c r="D1086" s="49">
        <f>_xll.qlCalendarAdvance(LocalCalendar,$D1085,B1086,"f",FALSE)</f>
        <v>46974</v>
      </c>
      <c r="E1086" s="49">
        <f>_xll.qlInterestRateIndexValueDate(IndexON,D1086)</f>
        <v>46974</v>
      </c>
      <c r="F1086" s="52">
        <f>IFERROR(_xll.qlIndexFixing(IndexON,D1086,TRUE,_xll.ohTrigger(RecalcTrigger,TriggerON)),NA())</f>
        <v>2.8310895768912658E-2</v>
      </c>
      <c r="H1086" s="49">
        <f>_xll.qlCalendarAdvance(IborCalendar,$H1085,B1086,"f",FALSE)</f>
        <v>46974</v>
      </c>
      <c r="I1086" s="49">
        <f>_xll.qlInterestRateIndexValueDate(Index1M,$H1086)</f>
        <v>46976</v>
      </c>
      <c r="J1086" s="52">
        <f>IFERROR(_xll.qlIndexFixing(Index1M,$H1086,TRUE,_xll.ohTrigger(RecalcTrigger,Trigger1M)),NA())</f>
        <v>2.9563505397984014E-2</v>
      </c>
      <c r="K1086" s="52">
        <f>IFERROR(_xll.qlIndexFixing(ONIndex1M,I1086,TRUE,_xll.ohTrigger(RecalcTrigger,Trigger1M)),NA())</f>
        <v>2.9534269440985028E-2</v>
      </c>
      <c r="L1086" s="52">
        <f>IFERROR(_xll.qlIndexFixing(Index3M,H1086,TRUE,_xll.ohTrigger(RecalcTrigger,Trigger3M)),NA())</f>
        <v>3.0520660856054066E-2</v>
      </c>
      <c r="M1086" s="52">
        <f>IFERROR(_xll.qlIndexFixing(ONIndex3M,I1086,TRUE,_xll.ohTrigger(RecalcTrigger,Trigger3M)),NA())</f>
        <v>3.0410526193103138E-2</v>
      </c>
      <c r="N1086" s="52">
        <f>IFERROR(_xll.qlIndexFixing(Index6M,$H1086,TRUE,_xll.ohTrigger(RecalcTrigger,Trigger6M)),NA())</f>
        <v>3.1807220159354353E-2</v>
      </c>
      <c r="O1086" s="52">
        <f>IFERROR(_xll.qlIndexFixing(ONIndex6M,I1086,TRUE,_xll.ohTrigger(RecalcTrigger,Trigger6M)),NA())</f>
        <v>3.1575940322836615E-2</v>
      </c>
      <c r="P1086" s="52">
        <f>IFERROR(_xll.qlIndexFixing(Index1Y,$H1086,TRUE,_xll.ohTrigger(RecalcTrigger,Trigger1Y)),NA())</f>
        <v>3.3675791526956732E-2</v>
      </c>
      <c r="Q1086" s="52">
        <f>IFERROR(_xll.qlIndexFixing(ONIndex1Y,I1086,TRUE,_xll.ohTrigger(RecalcTrigger,Trigger1Y)),NA())</f>
        <v>3.3123908338685837E-2</v>
      </c>
    </row>
    <row r="1087" spans="2:17" x14ac:dyDescent="0.2">
      <c r="B1087" s="46" t="s">
        <v>51</v>
      </c>
      <c r="D1087" s="49">
        <f>_xll.qlCalendarAdvance(LocalCalendar,$D1086,B1087,"f",FALSE)</f>
        <v>46981</v>
      </c>
      <c r="E1087" s="49">
        <f>_xll.qlInterestRateIndexValueDate(IndexON,D1087)</f>
        <v>46981</v>
      </c>
      <c r="F1087" s="52">
        <f>IFERROR(_xll.qlIndexFixing(IndexON,D1087,TRUE,_xll.ohTrigger(RecalcTrigger,TriggerON)),NA())</f>
        <v>2.8308680466491154E-2</v>
      </c>
      <c r="H1087" s="49">
        <f>_xll.qlCalendarAdvance(IborCalendar,$H1086,B1087,"f",FALSE)</f>
        <v>46981</v>
      </c>
      <c r="I1087" s="49">
        <f>_xll.qlInterestRateIndexValueDate(Index1M,$H1087)</f>
        <v>46983</v>
      </c>
      <c r="J1087" s="52">
        <f>IFERROR(_xll.qlIndexFixing(Index1M,$H1087,TRUE,_xll.ohTrigger(RecalcTrigger,Trigger1M)),NA())</f>
        <v>2.9561156605961203E-2</v>
      </c>
      <c r="K1087" s="52">
        <f>IFERROR(_xll.qlIndexFixing(ONIndex1M,I1087,TRUE,_xll.ohTrigger(RecalcTrigger,Trigger1M)),NA())</f>
        <v>2.9531915661014096E-2</v>
      </c>
      <c r="L1087" s="52">
        <f>IFERROR(_xll.qlIndexFixing(Index3M,H1087,TRUE,_xll.ohTrigger(RecalcTrigger,Trigger3M)),NA())</f>
        <v>3.0519575208869998E-2</v>
      </c>
      <c r="M1087" s="52">
        <f>IFERROR(_xll.qlIndexFixing(ONIndex3M,I1087,TRUE,_xll.ohTrigger(RecalcTrigger,Trigger3M)),NA())</f>
        <v>3.0409455269220231E-2</v>
      </c>
      <c r="N1087" s="52">
        <f>IFERROR(_xll.qlIndexFixing(Index6M,$H1087,TRUE,_xll.ohTrigger(RecalcTrigger,Trigger6M)),NA())</f>
        <v>3.1806770017930232E-2</v>
      </c>
      <c r="O1087" s="52">
        <f>IFERROR(_xll.qlIndexFixing(ONIndex6M,I1087,TRUE,_xll.ohTrigger(RecalcTrigger,Trigger6M)),NA())</f>
        <v>3.1574311280389011E-2</v>
      </c>
      <c r="P1087" s="52">
        <f>IFERROR(_xll.qlIndexFixing(Index1Y,$H1087,TRUE,_xll.ohTrigger(RecalcTrigger,Trigger1Y)),NA())</f>
        <v>3.3674864368910699E-2</v>
      </c>
      <c r="Q1087" s="52">
        <f>IFERROR(_xll.qlIndexFixing(ONIndex1Y,I1087,TRUE,_xll.ohTrigger(RecalcTrigger,Trigger1Y)),NA())</f>
        <v>3.3124566494162622E-2</v>
      </c>
    </row>
    <row r="1088" spans="2:17" x14ac:dyDescent="0.2">
      <c r="B1088" s="46" t="s">
        <v>51</v>
      </c>
      <c r="D1088" s="49">
        <f>_xll.qlCalendarAdvance(LocalCalendar,$D1087,B1088,"f",FALSE)</f>
        <v>46988</v>
      </c>
      <c r="E1088" s="49">
        <f>_xll.qlInterestRateIndexValueDate(IndexON,D1088)</f>
        <v>46988</v>
      </c>
      <c r="F1088" s="52">
        <f>IFERROR(_xll.qlIndexFixing(IndexON,D1088,TRUE,_xll.ohTrigger(RecalcTrigger,TriggerON)),NA())</f>
        <v>2.8306429423698987E-2</v>
      </c>
      <c r="H1088" s="49">
        <f>_xll.qlCalendarAdvance(IborCalendar,$H1087,B1088,"f",FALSE)</f>
        <v>46988</v>
      </c>
      <c r="I1088" s="49">
        <f>_xll.qlInterestRateIndexValueDate(Index1M,$H1088)</f>
        <v>46990</v>
      </c>
      <c r="J1088" s="52">
        <f>IFERROR(_xll.qlIndexFixing(Index1M,$H1088,TRUE,_xll.ohTrigger(RecalcTrigger,Trigger1M)),NA())</f>
        <v>2.9558813014003284E-2</v>
      </c>
      <c r="K1088" s="52">
        <f>IFERROR(_xll.qlIndexFixing(ONIndex1M,I1088,TRUE,_xll.ohTrigger(RecalcTrigger,Trigger1M)),NA())</f>
        <v>2.9530610566255167E-2</v>
      </c>
      <c r="L1088" s="52">
        <f>IFERROR(_xll.qlIndexFixing(Index3M,H1088,TRUE,_xll.ohTrigger(RecalcTrigger,Trigger3M)),NA())</f>
        <v>3.0518488567770344E-2</v>
      </c>
      <c r="M1088" s="52">
        <f>IFERROR(_xll.qlIndexFixing(ONIndex3M,I1088,TRUE,_xll.ohTrigger(RecalcTrigger,Trigger3M)),NA())</f>
        <v>3.0409590934845632E-2</v>
      </c>
      <c r="N1088" s="52">
        <f>IFERROR(_xll.qlIndexFixing(Index6M,$H1088,TRUE,_xll.ohTrigger(RecalcTrigger,Trigger6M)),NA())</f>
        <v>3.180376961158727E-2</v>
      </c>
      <c r="O1088" s="52">
        <f>IFERROR(_xll.qlIndexFixing(ONIndex6M,I1088,TRUE,_xll.ohTrigger(RecalcTrigger,Trigger6M)),NA())</f>
        <v>3.1573944581584357E-2</v>
      </c>
      <c r="P1088" s="52">
        <f>IFERROR(_xll.qlIndexFixing(Index1Y,$H1088,TRUE,_xll.ohTrigger(RecalcTrigger,Trigger1Y)),NA())</f>
        <v>3.3675318118332687E-2</v>
      </c>
      <c r="Q1088" s="52">
        <f>IFERROR(_xll.qlIndexFixing(ONIndex1Y,I1088,TRUE,_xll.ohTrigger(RecalcTrigger,Trigger1Y)),NA())</f>
        <v>3.3126745071874186E-2</v>
      </c>
    </row>
    <row r="1089" spans="2:17" x14ac:dyDescent="0.2">
      <c r="B1089" s="46" t="s">
        <v>51</v>
      </c>
      <c r="D1089" s="49">
        <f>_xll.qlCalendarAdvance(LocalCalendar,$D1088,B1089,"f",FALSE)</f>
        <v>46995</v>
      </c>
      <c r="E1089" s="49">
        <f>_xll.qlInterestRateIndexValueDate(IndexON,D1089)</f>
        <v>46995</v>
      </c>
      <c r="F1089" s="52">
        <f>IFERROR(_xll.qlIndexFixing(IndexON,D1089,TRUE,_xll.ohTrigger(RecalcTrigger,TriggerON)),NA())</f>
        <v>2.8304142640376284E-2</v>
      </c>
      <c r="H1089" s="49">
        <f>_xll.qlCalendarAdvance(IborCalendar,$H1088,B1089,"f",FALSE)</f>
        <v>46995</v>
      </c>
      <c r="I1089" s="49">
        <f>_xll.qlInterestRateIndexValueDate(Index1M,$H1089)</f>
        <v>46997</v>
      </c>
      <c r="J1089" s="52">
        <f>IFERROR(_xll.qlIndexFixing(Index1M,$H1089,TRUE,_xll.ohTrigger(RecalcTrigger,Trigger1M)),NA())</f>
        <v>2.9556474622102525E-2</v>
      </c>
      <c r="K1089" s="52">
        <f>IFERROR(_xll.qlIndexFixing(ONIndex1M,I1089,TRUE,_xll.ohTrigger(RecalcTrigger,Trigger1M)),NA())</f>
        <v>2.9528267340142023E-2</v>
      </c>
      <c r="L1089" s="52">
        <f>IFERROR(_xll.qlIndexFixing(Index3M,H1089,TRUE,_xll.ohTrigger(RecalcTrigger,Trigger3M)),NA())</f>
        <v>3.0513764618630802E-2</v>
      </c>
      <c r="M1089" s="52">
        <f>IFERROR(_xll.qlIndexFixing(ONIndex3M,I1089,TRUE,_xll.ohTrigger(RecalcTrigger,Trigger3M)),NA())</f>
        <v>3.0408517876683305E-2</v>
      </c>
      <c r="N1089" s="52">
        <f>IFERROR(_xll.qlIndexFixing(Index6M,$H1089,TRUE,_xll.ohTrigger(RecalcTrigger,Trigger6M)),NA())</f>
        <v>3.1796950822805828E-2</v>
      </c>
      <c r="O1089" s="52">
        <f>IFERROR(_xll.qlIndexFixing(ONIndex6M,I1089,TRUE,_xll.ohTrigger(RecalcTrigger,Trigger6M)),NA())</f>
        <v>3.157230481843909E-2</v>
      </c>
      <c r="P1089" s="52">
        <f>IFERROR(_xll.qlIndexFixing(Index1Y,$H1089,TRUE,_xll.ohTrigger(RecalcTrigger,Trigger1Y)),NA())</f>
        <v>3.367425977536051E-2</v>
      </c>
      <c r="Q1089" s="52">
        <f>IFERROR(_xll.qlIndexFixing(ONIndex1Y,I1089,TRUE,_xll.ohTrigger(RecalcTrigger,Trigger1Y)),NA())</f>
        <v>3.3127309523379722E-2</v>
      </c>
    </row>
    <row r="1090" spans="2:17" x14ac:dyDescent="0.2">
      <c r="B1090" s="46" t="s">
        <v>51</v>
      </c>
      <c r="D1090" s="49">
        <f>_xll.qlCalendarAdvance(LocalCalendar,$D1089,B1090,"f",FALSE)</f>
        <v>47002</v>
      </c>
      <c r="E1090" s="49">
        <f>_xll.qlInterestRateIndexValueDate(IndexON,D1090)</f>
        <v>47002</v>
      </c>
      <c r="F1090" s="52">
        <f>IFERROR(_xll.qlIndexFixing(IndexON,D1090,TRUE,_xll.ohTrigger(RecalcTrigger,TriggerON)),NA())</f>
        <v>2.8301820116682919E-2</v>
      </c>
      <c r="H1090" s="49">
        <f>_xll.qlCalendarAdvance(IborCalendar,$H1089,B1090,"f",FALSE)</f>
        <v>47002</v>
      </c>
      <c r="I1090" s="49">
        <f>_xll.qlInterestRateIndexValueDate(Index1M,$H1090)</f>
        <v>47004</v>
      </c>
      <c r="J1090" s="52">
        <f>IFERROR(_xll.qlIndexFixing(Index1M,$H1090,TRUE,_xll.ohTrigger(RecalcTrigger,Trigger1M)),NA())</f>
        <v>2.9555187364161961E-2</v>
      </c>
      <c r="K1090" s="52">
        <f>IFERROR(_xll.qlIndexFixing(ONIndex1M,I1090,TRUE,_xll.ohTrigger(RecalcTrigger,Trigger1M)),NA())</f>
        <v>2.9524885447482774E-2</v>
      </c>
      <c r="L1090" s="52">
        <f>IFERROR(_xll.qlIndexFixing(Index3M,H1090,TRUE,_xll.ohTrigger(RecalcTrigger,Trigger3M)),NA())</f>
        <v>3.0512676478347871E-2</v>
      </c>
      <c r="M1090" s="52">
        <f>IFERROR(_xll.qlIndexFixing(ONIndex3M,I1090,TRUE,_xll.ohTrigger(RecalcTrigger,Trigger3M)),NA())</f>
        <v>3.0406236577933399E-2</v>
      </c>
      <c r="N1090" s="52">
        <f>IFERROR(_xll.qlIndexFixing(Index6M,$H1090,TRUE,_xll.ohTrigger(RecalcTrigger,Trigger6M)),NA())</f>
        <v>3.1795214672671671E-2</v>
      </c>
      <c r="O1090" s="52">
        <f>IFERROR(_xll.qlIndexFixing(ONIndex6M,I1090,TRUE,_xll.ohTrigger(RecalcTrigger,Trigger6M)),NA())</f>
        <v>3.1569393516486244E-2</v>
      </c>
      <c r="P1090" s="52">
        <f>IFERROR(_xll.qlIndexFixing(Index1Y,$H1090,TRUE,_xll.ohTrigger(RecalcTrigger,Trigger1Y)),NA())</f>
        <v>3.3671703056866294E-2</v>
      </c>
      <c r="Q1090" s="52">
        <f>IFERROR(_xll.qlIndexFixing(ONIndex1Y,I1090,TRUE,_xll.ohTrigger(RecalcTrigger,Trigger1Y)),NA())</f>
        <v>3.3126269391772212E-2</v>
      </c>
    </row>
    <row r="1091" spans="2:17" x14ac:dyDescent="0.2">
      <c r="B1091" s="46" t="s">
        <v>51</v>
      </c>
      <c r="D1091" s="49">
        <f>_xll.qlCalendarAdvance(LocalCalendar,$D1090,B1091,"f",FALSE)</f>
        <v>47009</v>
      </c>
      <c r="E1091" s="49">
        <f>_xll.qlInterestRateIndexValueDate(IndexON,D1091)</f>
        <v>47009</v>
      </c>
      <c r="F1091" s="52">
        <f>IFERROR(_xll.qlIndexFixing(IndexON,D1091,TRUE,_xll.ohTrigger(RecalcTrigger,TriggerON)),NA())</f>
        <v>2.8299461852538954E-2</v>
      </c>
      <c r="H1091" s="49">
        <f>_xll.qlCalendarAdvance(IborCalendar,$H1090,B1091,"f",FALSE)</f>
        <v>47009</v>
      </c>
      <c r="I1091" s="49">
        <f>_xll.qlInterestRateIndexValueDate(Index1M,$H1091)</f>
        <v>47011</v>
      </c>
      <c r="J1091" s="52">
        <f>IFERROR(_xll.qlIndexFixing(Index1M,$H1091,TRUE,_xll.ohTrigger(RecalcTrigger,Trigger1M)),NA())</f>
        <v>2.9551813438480221E-2</v>
      </c>
      <c r="K1091" s="52">
        <f>IFERROR(_xll.qlIndexFixing(ONIndex1M,I1091,TRUE,_xll.ohTrigger(RecalcTrigger,Trigger1M)),NA())</f>
        <v>2.9522552418379533E-2</v>
      </c>
      <c r="L1091" s="52">
        <f>IFERROR(_xll.qlIndexFixing(Index3M,H1091,TRUE,_xll.ohTrigger(RecalcTrigger,Trigger3M)),NA())</f>
        <v>3.0511587344393857E-2</v>
      </c>
      <c r="M1091" s="52">
        <f>IFERROR(_xll.qlIndexFixing(ONIndex3M,I1091,TRUE,_xll.ohTrigger(RecalcTrigger,Trigger3M)),NA())</f>
        <v>3.0405161707660611E-2</v>
      </c>
      <c r="N1091" s="52">
        <f>IFERROR(_xll.qlIndexFixing(Index6M,$H1091,TRUE,_xll.ohTrigger(RecalcTrigger,Trigger6M)),NA())</f>
        <v>3.179347333763087E-2</v>
      </c>
      <c r="O1091" s="52">
        <f>IFERROR(_xll.qlIndexFixing(ONIndex6M,I1091,TRUE,_xll.ohTrigger(RecalcTrigger,Trigger6M)),NA())</f>
        <v>3.1567744049576518E-2</v>
      </c>
      <c r="P1091" s="52">
        <f>IFERROR(_xll.qlIndexFixing(Index1Y,$H1091,TRUE,_xll.ohTrigger(RecalcTrigger,Trigger1Y)),NA())</f>
        <v>3.367052139651068E-2</v>
      </c>
      <c r="Q1091" s="52">
        <f>IFERROR(_xll.qlIndexFixing(ONIndex1Y,I1091,TRUE,_xll.ohTrigger(RecalcTrigger,Trigger1Y)),NA())</f>
        <v>3.312674117150749E-2</v>
      </c>
    </row>
    <row r="1092" spans="2:17" x14ac:dyDescent="0.2">
      <c r="B1092" s="46" t="s">
        <v>51</v>
      </c>
      <c r="D1092" s="49">
        <f>_xll.qlCalendarAdvance(LocalCalendar,$D1091,B1092,"f",FALSE)</f>
        <v>47016</v>
      </c>
      <c r="E1092" s="49">
        <f>_xll.qlInterestRateIndexValueDate(IndexON,D1092)</f>
        <v>47016</v>
      </c>
      <c r="F1092" s="52">
        <f>IFERROR(_xll.qlIndexFixing(IndexON,D1092,TRUE,_xll.ohTrigger(RecalcTrigger,TriggerON)),NA())</f>
        <v>2.829706784794439E-2</v>
      </c>
      <c r="H1092" s="49">
        <f>_xll.qlCalendarAdvance(IborCalendar,$H1091,B1092,"f",FALSE)</f>
        <v>47016</v>
      </c>
      <c r="I1092" s="49">
        <f>_xll.qlInterestRateIndexValueDate(Index1M,$H1092)</f>
        <v>47018</v>
      </c>
      <c r="J1092" s="52">
        <f>IFERROR(_xll.qlIndexFixing(Index1M,$H1092,TRUE,_xll.ohTrigger(RecalcTrigger,Trigger1M)),NA())</f>
        <v>2.9549490646748361E-2</v>
      </c>
      <c r="K1092" s="52">
        <f>IFERROR(_xll.qlIndexFixing(ONIndex1M,I1092,TRUE,_xll.ohTrigger(RecalcTrigger,Trigger1M)),NA())</f>
        <v>2.952022457701986E-2</v>
      </c>
      <c r="L1092" s="52">
        <f>IFERROR(_xll.qlIndexFixing(Index3M,H1092,TRUE,_xll.ohTrigger(RecalcTrigger,Trigger3M)),NA())</f>
        <v>3.0510497216768764E-2</v>
      </c>
      <c r="M1092" s="52">
        <f>IFERROR(_xll.qlIndexFixing(ONIndex3M,I1092,TRUE,_xll.ohTrigger(RecalcTrigger,Trigger3M)),NA())</f>
        <v>3.0404085850763707E-2</v>
      </c>
      <c r="N1092" s="52">
        <f>IFERROR(_xll.qlIndexFixing(Index6M,$H1092,TRUE,_xll.ohTrigger(RecalcTrigger,Trigger6M)),NA())</f>
        <v>3.1791726817697992E-2</v>
      </c>
      <c r="O1092" s="52">
        <f>IFERROR(_xll.qlIndexFixing(ONIndex6M,I1092,TRUE,_xll.ohTrigger(RecalcTrigger,Trigger6M)),NA())</f>
        <v>3.156608947659123E-2</v>
      </c>
      <c r="P1092" s="52">
        <f>IFERROR(_xll.qlIndexFixing(Index1Y,$H1092,TRUE,_xll.ohTrigger(RecalcTrigger,Trigger1Y)),NA())</f>
        <v>3.3669274435162551E-2</v>
      </c>
      <c r="Q1092" s="52">
        <f>IFERROR(_xll.qlIndexFixing(ONIndex1Y,I1092,TRUE,_xll.ohTrigger(RecalcTrigger,Trigger1Y)),NA())</f>
        <v>3.3127151356353579E-2</v>
      </c>
    </row>
    <row r="1093" spans="2:17" x14ac:dyDescent="0.2">
      <c r="B1093" s="46" t="s">
        <v>51</v>
      </c>
      <c r="D1093" s="49">
        <f>_xll.qlCalendarAdvance(LocalCalendar,$D1092,B1093,"f",FALSE)</f>
        <v>47023</v>
      </c>
      <c r="E1093" s="49">
        <f>_xll.qlInterestRateIndexValueDate(IndexON,D1093)</f>
        <v>47023</v>
      </c>
      <c r="F1093" s="52">
        <f>IFERROR(_xll.qlIndexFixing(IndexON,D1093,TRUE,_xll.ohTrigger(RecalcTrigger,TriggerON)),NA())</f>
        <v>2.8294638102899228E-2</v>
      </c>
      <c r="H1093" s="49">
        <f>_xll.qlCalendarAdvance(IborCalendar,$H1092,B1093,"f",FALSE)</f>
        <v>47023</v>
      </c>
      <c r="I1093" s="49">
        <f>_xll.qlInterestRateIndexValueDate(Index1M,$H1093)</f>
        <v>47025</v>
      </c>
      <c r="J1093" s="52">
        <f>IFERROR(_xll.qlIndexFixing(Index1M,$H1093,TRUE,_xll.ohTrigger(RecalcTrigger,Trigger1M)),NA())</f>
        <v>2.9548219532053166E-2</v>
      </c>
      <c r="K1093" s="52">
        <f>IFERROR(_xll.qlIndexFixing(ONIndex1M,I1093,TRUE,_xll.ohTrigger(RecalcTrigger,Trigger1M)),NA())</f>
        <v>2.9517901923350465E-2</v>
      </c>
      <c r="L1093" s="52">
        <f>IFERROR(_xll.qlIndexFixing(Index3M,H1093,TRUE,_xll.ohTrigger(RecalcTrigger,Trigger3M)),NA())</f>
        <v>3.0509406095474347E-2</v>
      </c>
      <c r="M1093" s="52">
        <f>IFERROR(_xll.qlIndexFixing(ONIndex3M,I1093,TRUE,_xll.ohTrigger(RecalcTrigger,Trigger3M)),NA())</f>
        <v>3.0403009007269333E-2</v>
      </c>
      <c r="N1093" s="52">
        <f>IFERROR(_xll.qlIndexFixing(Index6M,$H1093,TRUE,_xll.ohTrigger(RecalcTrigger,Trigger6M)),NA())</f>
        <v>3.1789975112885852E-2</v>
      </c>
      <c r="O1093" s="52">
        <f>IFERROR(_xll.qlIndexFixing(ONIndex6M,I1093,TRUE,_xll.ohTrigger(RecalcTrigger,Trigger6M)),NA())</f>
        <v>3.1564429797477089E-2</v>
      </c>
      <c r="P1093" s="52">
        <f>IFERROR(_xll.qlIndexFixing(Index1Y,$H1093,TRUE,_xll.ohTrigger(RecalcTrigger,Trigger1Y)),NA())</f>
        <v>3.3663699131359144E-2</v>
      </c>
      <c r="Q1093" s="52">
        <f>IFERROR(_xll.qlIndexFixing(ONIndex1Y,I1093,TRUE,_xll.ohTrigger(RecalcTrigger,Trigger1Y)),NA())</f>
        <v>3.3127499430563034E-2</v>
      </c>
    </row>
    <row r="1094" spans="2:17" x14ac:dyDescent="0.2">
      <c r="B1094" s="46" t="s">
        <v>51</v>
      </c>
      <c r="D1094" s="49">
        <f>_xll.qlCalendarAdvance(LocalCalendar,$D1093,B1094,"f",FALSE)</f>
        <v>47030</v>
      </c>
      <c r="E1094" s="49">
        <f>_xll.qlInterestRateIndexValueDate(IndexON,D1094)</f>
        <v>47030</v>
      </c>
      <c r="F1094" s="52">
        <f>IFERROR(_xll.qlIndexFixing(IndexON,D1094,TRUE,_xll.ohTrigger(RecalcTrigger,TriggerON)),NA())</f>
        <v>2.8292172617483402E-2</v>
      </c>
      <c r="H1094" s="49">
        <f>_xll.qlCalendarAdvance(IborCalendar,$H1093,B1094,"f",FALSE)</f>
        <v>47030</v>
      </c>
      <c r="I1094" s="49">
        <f>_xll.qlInterestRateIndexValueDate(Index1M,$H1094)</f>
        <v>47032</v>
      </c>
      <c r="J1094" s="52">
        <f>IFERROR(_xll.qlIndexFixing(Index1M,$H1094,TRUE,_xll.ohTrigger(RecalcTrigger,Trigger1M)),NA())</f>
        <v>2.9544860663425175E-2</v>
      </c>
      <c r="K1094" s="52">
        <f>IFERROR(_xll.qlIndexFixing(ONIndex1M,I1094,TRUE,_xll.ohTrigger(RecalcTrigger,Trigger1M)),NA())</f>
        <v>2.9516629031745012E-2</v>
      </c>
      <c r="L1094" s="52">
        <f>IFERROR(_xll.qlIndexFixing(Index3M,H1094,TRUE,_xll.ohTrigger(RecalcTrigger,Trigger3M)),NA())</f>
        <v>3.0511947849004593E-2</v>
      </c>
      <c r="M1094" s="52">
        <f>IFERROR(_xll.qlIndexFixing(ONIndex3M,I1094,TRUE,_xll.ohTrigger(RecalcTrigger,Trigger3M)),NA())</f>
        <v>3.0403137785550705E-2</v>
      </c>
      <c r="N1094" s="52">
        <f>IFERROR(_xll.qlIndexFixing(Index6M,$H1094,TRUE,_xll.ohTrigger(RecalcTrigger,Trigger6M)),NA())</f>
        <v>3.1789487003221088E-2</v>
      </c>
      <c r="O1094" s="52">
        <f>IFERROR(_xll.qlIndexFixing(ONIndex6M,I1094,TRUE,_xll.ohTrigger(RecalcTrigger,Trigger6M)),NA())</f>
        <v>3.1564029404345106E-2</v>
      </c>
      <c r="P1094" s="52">
        <f>IFERROR(_xll.qlIndexFixing(Index1Y,$H1094,TRUE,_xll.ohTrigger(RecalcTrigger,Trigger1Y)),NA())</f>
        <v>3.3667994820544063E-2</v>
      </c>
      <c r="Q1094" s="52">
        <f>IFERROR(_xll.qlIndexFixing(ONIndex1Y,I1094,TRUE,_xll.ohTrigger(RecalcTrigger,Trigger1Y)),NA())</f>
        <v>3.3129327218150983E-2</v>
      </c>
    </row>
    <row r="1095" spans="2:17" x14ac:dyDescent="0.2">
      <c r="B1095" s="46" t="s">
        <v>51</v>
      </c>
      <c r="D1095" s="49">
        <f>_xll.qlCalendarAdvance(LocalCalendar,$D1094,B1095,"f",FALSE)</f>
        <v>47037</v>
      </c>
      <c r="E1095" s="49">
        <f>_xll.qlInterestRateIndexValueDate(IndexON,D1095)</f>
        <v>47037</v>
      </c>
      <c r="F1095" s="52">
        <f>IFERROR(_xll.qlIndexFixing(IndexON,D1095,TRUE,_xll.ohTrigger(RecalcTrigger,TriggerON)),NA())</f>
        <v>2.8289671391537041E-2</v>
      </c>
      <c r="H1095" s="49">
        <f>_xll.qlCalendarAdvance(IborCalendar,$H1094,B1095,"f",FALSE)</f>
        <v>47037</v>
      </c>
      <c r="I1095" s="49">
        <f>_xll.qlInterestRateIndexValueDate(Index1M,$H1095)</f>
        <v>47039</v>
      </c>
      <c r="J1095" s="52">
        <f>IFERROR(_xll.qlIndexFixing(Index1M,$H1095,TRUE,_xll.ohTrigger(RecalcTrigger,Trigger1M)),NA())</f>
        <v>2.954255347182869E-2</v>
      </c>
      <c r="K1095" s="52">
        <f>IFERROR(_xll.qlIndexFixing(ONIndex1M,I1095,TRUE,_xll.ohTrigger(RecalcTrigger,Trigger1M)),NA())</f>
        <v>2.9513272179135797E-2</v>
      </c>
      <c r="L1095" s="52">
        <f>IFERROR(_xll.qlIndexFixing(Index3M,H1095,TRUE,_xll.ohTrigger(RecalcTrigger,Trigger3M)),NA())</f>
        <v>3.0512065482007151E-2</v>
      </c>
      <c r="M1095" s="52">
        <f>IFERROR(_xll.qlIndexFixing(ONIndex3M,I1095,TRUE,_xll.ohTrigger(RecalcTrigger,Trigger3M)),NA())</f>
        <v>3.0400852360488173E-2</v>
      </c>
      <c r="N1095" s="52">
        <f>IFERROR(_xll.qlIndexFixing(Index6M,$H1095,TRUE,_xll.ohTrigger(RecalcTrigger,Trigger6M)),NA())</f>
        <v>3.1787724403949273E-2</v>
      </c>
      <c r="O1095" s="52">
        <f>IFERROR(_xll.qlIndexFixing(ONIndex6M,I1095,TRUE,_xll.ohTrigger(RecalcTrigger,Trigger6M)),NA())</f>
        <v>3.1561095120888893E-2</v>
      </c>
      <c r="P1095" s="52">
        <f>IFERROR(_xll.qlIndexFixing(Index1Y,$H1095,TRUE,_xll.ohTrigger(RecalcTrigger,Trigger1Y)),NA())</f>
        <v>3.3665130902448229E-2</v>
      </c>
      <c r="Q1095" s="52">
        <f>IFERROR(_xll.qlIndexFixing(ONIndex1Y,I1095,TRUE,_xll.ohTrigger(RecalcTrigger,Trigger1Y)),NA())</f>
        <v>3.3128009246992107E-2</v>
      </c>
    </row>
    <row r="1096" spans="2:17" x14ac:dyDescent="0.2">
      <c r="B1096" s="46" t="s">
        <v>51</v>
      </c>
      <c r="D1096" s="49">
        <f>_xll.qlCalendarAdvance(LocalCalendar,$D1095,B1096,"f",FALSE)</f>
        <v>47044</v>
      </c>
      <c r="E1096" s="49">
        <f>_xll.qlInterestRateIndexValueDate(IndexON,D1096)</f>
        <v>47044</v>
      </c>
      <c r="F1096" s="52">
        <f>IFERROR(_xll.qlIndexFixing(IndexON,D1096,TRUE,_xll.ohTrigger(RecalcTrigger,TriggerON)),NA())</f>
        <v>2.8287134425220017E-2</v>
      </c>
      <c r="H1096" s="49">
        <f>_xll.qlCalendarAdvance(IborCalendar,$H1095,B1096,"f",FALSE)</f>
        <v>47044</v>
      </c>
      <c r="I1096" s="49">
        <f>_xll.qlInterestRateIndexValueDate(Index1M,$H1096)</f>
        <v>47046</v>
      </c>
      <c r="J1096" s="52">
        <f>IFERROR(_xll.qlIndexFixing(Index1M,$H1096,TRUE,_xll.ohTrigger(RecalcTrigger,Trigger1M)),NA())</f>
        <v>2.9540251480271316E-2</v>
      </c>
      <c r="K1096" s="52">
        <f>IFERROR(_xll.qlIndexFixing(ONIndex1M,I1096,TRUE,_xll.ohTrigger(RecalcTrigger,Trigger1M)),NA())</f>
        <v>2.9510965088563879E-2</v>
      </c>
      <c r="L1096" s="52">
        <f>IFERROR(_xll.qlIndexFixing(Index3M,H1096,TRUE,_xll.ohTrigger(RecalcTrigger,Trigger3M)),NA())</f>
        <v>3.0509759658132692E-2</v>
      </c>
      <c r="M1096" s="52">
        <f>IFERROR(_xll.qlIndexFixing(ONIndex3M,I1096,TRUE,_xll.ohTrigger(RecalcTrigger,Trigger3M)),NA())</f>
        <v>3.0399772557201388E-2</v>
      </c>
      <c r="N1096" s="52">
        <f>IFERROR(_xll.qlIndexFixing(Index6M,$H1096,TRUE,_xll.ohTrigger(RecalcTrigger,Trigger6M)),NA())</f>
        <v>3.1785956619394928E-2</v>
      </c>
      <c r="O1096" s="52">
        <f>IFERROR(_xll.qlIndexFixing(ONIndex6M,I1096,TRUE,_xll.ohTrigger(RecalcTrigger,Trigger6M)),NA())</f>
        <v>3.1559420123441484E-2</v>
      </c>
      <c r="P1096" s="52">
        <f>IFERROR(_xll.qlIndexFixing(Index1Y,$H1096,TRUE,_xll.ohTrigger(RecalcTrigger,Trigger1Y)),NA())</f>
        <v>3.3663611903229723E-2</v>
      </c>
      <c r="Q1096" s="52">
        <f>IFERROR(_xll.qlIndexFixing(ONIndex1Y,I1096,TRUE,_xll.ohTrigger(RecalcTrigger,Trigger1Y)),NA())</f>
        <v>3.312817098918508E-2</v>
      </c>
    </row>
    <row r="1097" spans="2:17" x14ac:dyDescent="0.2">
      <c r="B1097" s="46" t="s">
        <v>51</v>
      </c>
      <c r="D1097" s="49">
        <f>_xll.qlCalendarAdvance(LocalCalendar,$D1096,B1097,"f",FALSE)</f>
        <v>47051</v>
      </c>
      <c r="E1097" s="49">
        <f>_xll.qlInterestRateIndexValueDate(IndexON,D1097)</f>
        <v>47051</v>
      </c>
      <c r="F1097" s="52">
        <f>IFERROR(_xll.qlIndexFixing(IndexON,D1097,TRUE,_xll.ohTrigger(RecalcTrigger,TriggerON)),NA())</f>
        <v>2.8284561718532331E-2</v>
      </c>
      <c r="H1097" s="49">
        <f>_xll.qlCalendarAdvance(IborCalendar,$H1096,B1097,"f",FALSE)</f>
        <v>47051</v>
      </c>
      <c r="I1097" s="49">
        <f>_xll.qlInterestRateIndexValueDate(Index1M,$H1097)</f>
        <v>47053</v>
      </c>
      <c r="J1097" s="52">
        <f>IFERROR(_xll.qlIndexFixing(Index1M,$H1097,TRUE,_xll.ohTrigger(RecalcTrigger,Trigger1M)),NA())</f>
        <v>2.9537954688753053E-2</v>
      </c>
      <c r="K1097" s="52">
        <f>IFERROR(_xll.qlIndexFixing(ONIndex1M,I1097,TRUE,_xll.ohTrigger(RecalcTrigger,Trigger1M)),NA())</f>
        <v>2.9508663185735529E-2</v>
      </c>
      <c r="L1097" s="52">
        <f>IFERROR(_xll.qlIndexFixing(Index3M,H1097,TRUE,_xll.ohTrigger(RecalcTrigger,Trigger3M)),NA())</f>
        <v>3.0508664071834411E-2</v>
      </c>
      <c r="M1097" s="52">
        <f>IFERROR(_xll.qlIndexFixing(ONIndex3M,I1097,TRUE,_xll.ohTrigger(RecalcTrigger,Trigger3M)),NA())</f>
        <v>3.0398691767290487E-2</v>
      </c>
      <c r="N1097" s="52">
        <f>IFERROR(_xll.qlIndexFixing(Index6M,$H1097,TRUE,_xll.ohTrigger(RecalcTrigger,Trigger6M)),NA())</f>
        <v>3.1784183649570794E-2</v>
      </c>
      <c r="O1097" s="52">
        <f>IFERROR(_xll.qlIndexFixing(ONIndex6M,I1097,TRUE,_xll.ohTrigger(RecalcTrigger,Trigger6M)),NA())</f>
        <v>3.1557740019865221E-2</v>
      </c>
      <c r="P1097" s="52">
        <f>IFERROR(_xll.qlIndexFixing(Index1Y,$H1097,TRUE,_xll.ohTrigger(RecalcTrigger,Trigger1Y)),NA())</f>
        <v>3.3662022190526011E-2</v>
      </c>
      <c r="Q1097" s="52">
        <f>IFERROR(_xll.qlIndexFixing(ONIndex1Y,I1097,TRUE,_xll.ohTrigger(RecalcTrigger,Trigger1Y)),NA())</f>
        <v>3.3128270620714773E-2</v>
      </c>
    </row>
    <row r="1098" spans="2:17" x14ac:dyDescent="0.2">
      <c r="B1098" s="46" t="s">
        <v>51</v>
      </c>
      <c r="D1098" s="49">
        <f>_xll.qlCalendarAdvance(LocalCalendar,$D1097,B1098,"f",FALSE)</f>
        <v>47058</v>
      </c>
      <c r="E1098" s="49">
        <f>_xll.qlInterestRateIndexValueDate(IndexON,D1098)</f>
        <v>47058</v>
      </c>
      <c r="F1098" s="52">
        <f>IFERROR(_xll.qlIndexFixing(IndexON,D1098,TRUE,_xll.ohTrigger(RecalcTrigger,TriggerON)),NA())</f>
        <v>2.8281953271314109E-2</v>
      </c>
      <c r="H1098" s="49">
        <f>_xll.qlCalendarAdvance(IborCalendar,$H1097,B1098,"f",FALSE)</f>
        <v>47058</v>
      </c>
      <c r="I1098" s="49">
        <f>_xll.qlInterestRateIndexValueDate(Index1M,$H1098)</f>
        <v>47060</v>
      </c>
      <c r="J1098" s="52">
        <f>IFERROR(_xll.qlIndexFixing(Index1M,$H1098,TRUE,_xll.ohTrigger(RecalcTrigger,Trigger1M)),NA())</f>
        <v>2.9535663097268738E-2</v>
      </c>
      <c r="K1098" s="52">
        <f>IFERROR(_xll.qlIndexFixing(ONIndex1M,I1098,TRUE,_xll.ohTrigger(RecalcTrigger,Trigger1M)),NA())</f>
        <v>2.9506366470624101E-2</v>
      </c>
      <c r="L1098" s="52">
        <f>IFERROR(_xll.qlIndexFixing(Index3M,H1098,TRUE,_xll.ohTrigger(RecalcTrigger,Trigger3M)),NA())</f>
        <v>3.0507567491630749E-2</v>
      </c>
      <c r="M1098" s="52">
        <f>IFERROR(_xll.qlIndexFixing(ONIndex3M,I1098,TRUE,_xll.ohTrigger(RecalcTrigger,Trigger3M)),NA())</f>
        <v>3.0397609990782115E-2</v>
      </c>
      <c r="N1098" s="52">
        <f>IFERROR(_xll.qlIndexFixing(Index6M,$H1098,TRUE,_xll.ohTrigger(RecalcTrigger,Trigger6M)),NA())</f>
        <v>3.1781138816109139E-2</v>
      </c>
      <c r="O1098" s="52">
        <f>IFERROR(_xll.qlIndexFixing(ONIndex6M,I1098,TRUE,_xll.ohTrigger(RecalcTrigger,Trigger6M)),NA())</f>
        <v>3.155605481013346E-2</v>
      </c>
      <c r="P1098" s="52">
        <f>IFERROR(_xll.qlIndexFixing(Index1Y,$H1098,TRUE,_xll.ohTrigger(RecalcTrigger,Trigger1Y)),NA())</f>
        <v>3.3660360682772394E-2</v>
      </c>
      <c r="Q1098" s="52">
        <f>IFERROR(_xll.qlIndexFixing(ONIndex1Y,I1098,TRUE,_xll.ohTrigger(RecalcTrigger,Trigger1Y)),NA())</f>
        <v>3.3128308141607832E-2</v>
      </c>
    </row>
    <row r="1099" spans="2:17" x14ac:dyDescent="0.2">
      <c r="B1099" s="46" t="s">
        <v>51</v>
      </c>
      <c r="D1099" s="49">
        <f>_xll.qlCalendarAdvance(LocalCalendar,$D1098,B1099,"f",FALSE)</f>
        <v>47065</v>
      </c>
      <c r="E1099" s="49">
        <f>_xll.qlInterestRateIndexValueDate(IndexON,D1099)</f>
        <v>47065</v>
      </c>
      <c r="F1099" s="52">
        <f>IFERROR(_xll.qlIndexFixing(IndexON,D1099,TRUE,_xll.ohTrigger(RecalcTrigger,TriggerON)),NA())</f>
        <v>2.8279309083725224E-2</v>
      </c>
      <c r="H1099" s="49">
        <f>_xll.qlCalendarAdvance(IborCalendar,$H1098,B1099,"f",FALSE)</f>
        <v>47065</v>
      </c>
      <c r="I1099" s="49">
        <f>_xll.qlInterestRateIndexValueDate(Index1M,$H1099)</f>
        <v>47070</v>
      </c>
      <c r="J1099" s="52">
        <f>IFERROR(_xll.qlIndexFixing(Index1M,$H1099,TRUE,_xll.ohTrigger(RecalcTrigger,Trigger1M)),NA())</f>
        <v>2.9531350836317749E-2</v>
      </c>
      <c r="K1099" s="52">
        <f>IFERROR(_xll.qlIndexFixing(ONIndex1M,I1099,TRUE,_xll.ohTrigger(RecalcTrigger,Trigger1M)),NA())</f>
        <v>2.9501003547078852E-2</v>
      </c>
      <c r="L1099" s="52">
        <f>IFERROR(_xll.qlIndexFixing(Index3M,H1099,TRUE,_xll.ohTrigger(RecalcTrigger,Trigger3M)),NA())</f>
        <v>3.0503578367549203E-2</v>
      </c>
      <c r="M1099" s="52">
        <f>IFERROR(_xll.qlIndexFixing(ONIndex3M,I1099,TRUE,_xll.ohTrigger(RecalcTrigger,Trigger3M)),NA())</f>
        <v>3.0393651581048786E-2</v>
      </c>
      <c r="N1099" s="52">
        <f>IFERROR(_xll.qlIndexFixing(Index6M,$H1099,TRUE,_xll.ohTrigger(RecalcTrigger,Trigger6M)),NA())</f>
        <v>3.1779856278143004E-2</v>
      </c>
      <c r="O1099" s="52">
        <f>IFERROR(_xll.qlIndexFixing(ONIndex6M,I1099,TRUE,_xll.ohTrigger(RecalcTrigger,Trigger6M)),NA())</f>
        <v>3.1551115360590742E-2</v>
      </c>
      <c r="P1099" s="52">
        <f>IFERROR(_xll.qlIndexFixing(Index1Y,$H1099,TRUE,_xll.ohTrigger(RecalcTrigger,Trigger1Y)),NA())</f>
        <v>3.3655091686553881E-2</v>
      </c>
      <c r="Q1099" s="52">
        <f>IFERROR(_xll.qlIndexFixing(ONIndex1Y,I1099,TRUE,_xll.ohTrigger(RecalcTrigger,Trigger1Y)),NA())</f>
        <v>3.3125217447027566E-2</v>
      </c>
    </row>
    <row r="1100" spans="2:17" x14ac:dyDescent="0.2">
      <c r="B1100" s="46" t="s">
        <v>51</v>
      </c>
      <c r="D1100" s="49">
        <f>_xll.qlCalendarAdvance(LocalCalendar,$D1099,B1100,"f",FALSE)</f>
        <v>47072</v>
      </c>
      <c r="E1100" s="49">
        <f>_xll.qlInterestRateIndexValueDate(IndexON,D1100)</f>
        <v>47072</v>
      </c>
      <c r="F1100" s="52">
        <f>IFERROR(_xll.qlIndexFixing(IndexON,D1100,TRUE,_xll.ohTrigger(RecalcTrigger,TriggerON)),NA())</f>
        <v>2.827662915568574E-2</v>
      </c>
      <c r="H1100" s="49">
        <f>_xll.qlCalendarAdvance(IborCalendar,$H1099,B1100,"f",FALSE)</f>
        <v>47072</v>
      </c>
      <c r="I1100" s="49">
        <f>_xll.qlInterestRateIndexValueDate(Index1M,$H1100)</f>
        <v>47074</v>
      </c>
      <c r="J1100" s="52">
        <f>IFERROR(_xll.qlIndexFixing(Index1M,$H1100,TRUE,_xll.ohTrigger(RecalcTrigger,Trigger1M)),NA())</f>
        <v>2.9531095514383918E-2</v>
      </c>
      <c r="K1100" s="52">
        <f>IFERROR(_xll.qlIndexFixing(ONIndex1M,I1100,TRUE,_xll.ohTrigger(RecalcTrigger,Trigger1M)),NA())</f>
        <v>2.9501788603498724E-2</v>
      </c>
      <c r="L1100" s="52">
        <f>IFERROR(_xll.qlIndexFixing(Index3M,H1100,TRUE,_xll.ohTrigger(RecalcTrigger,Trigger3M)),NA())</f>
        <v>3.0506581763168134E-2</v>
      </c>
      <c r="M1100" s="52">
        <f>IFERROR(_xll.qlIndexFixing(ONIndex3M,I1100,TRUE,_xll.ohTrigger(RecalcTrigger,Trigger3M)),NA())</f>
        <v>3.0395443477999606E-2</v>
      </c>
      <c r="N1100" s="52">
        <f>IFERROR(_xll.qlIndexFixing(Index6M,$H1100,TRUE,_xll.ohTrigger(RecalcTrigger,Trigger6M)),NA())</f>
        <v>3.1777568003719052E-2</v>
      </c>
      <c r="O1100" s="52">
        <f>IFERROR(_xll.qlIndexFixing(ONIndex6M,I1100,TRUE,_xll.ohTrigger(RecalcTrigger,Trigger6M)),NA())</f>
        <v>3.1552669072389961E-2</v>
      </c>
      <c r="P1100" s="52">
        <f>IFERROR(_xll.qlIndexFixing(Index1Y,$H1100,TRUE,_xll.ohTrigger(RecalcTrigger,Trigger1Y)),NA())</f>
        <v>3.3656817955964459E-2</v>
      </c>
      <c r="Q1100" s="52">
        <f>IFERROR(_xll.qlIndexFixing(ONIndex1Y,I1100,TRUE,_xll.ohTrigger(RecalcTrigger,Trigger1Y)),NA())</f>
        <v>3.3128196851350822E-2</v>
      </c>
    </row>
    <row r="1101" spans="2:17" x14ac:dyDescent="0.2">
      <c r="B1101" s="46" t="s">
        <v>51</v>
      </c>
      <c r="D1101" s="49">
        <f>_xll.qlCalendarAdvance(LocalCalendar,$D1100,B1101,"f",FALSE)</f>
        <v>47079</v>
      </c>
      <c r="E1101" s="49">
        <f>_xll.qlInterestRateIndexValueDate(IndexON,D1101)</f>
        <v>47079</v>
      </c>
      <c r="F1101" s="52">
        <f>IFERROR(_xll.qlIndexFixing(IndexON,D1101,TRUE,_xll.ohTrigger(RecalcTrigger,TriggerON)),NA())</f>
        <v>2.8274828334273749E-2</v>
      </c>
      <c r="H1101" s="49">
        <f>_xll.qlCalendarAdvance(IborCalendar,$H1100,B1101,"f",FALSE)</f>
        <v>47079</v>
      </c>
      <c r="I1101" s="49">
        <f>_xll.qlInterestRateIndexValueDate(Index1M,$H1101)</f>
        <v>47081</v>
      </c>
      <c r="J1101" s="52">
        <f>IFERROR(_xll.qlIndexFixing(Index1M,$H1101,TRUE,_xll.ohTrigger(RecalcTrigger,Trigger1M)),NA())</f>
        <v>2.9530915487162482E-2</v>
      </c>
      <c r="K1101" s="52">
        <f>IFERROR(_xll.qlIndexFixing(ONIndex1M,I1101,TRUE,_xll.ohTrigger(RecalcTrigger,Trigger1M)),NA())</f>
        <v>2.949950745151142E-2</v>
      </c>
      <c r="L1101" s="52">
        <f>IFERROR(_xll.qlIndexFixing(Index3M,H1101,TRUE,_xll.ohTrigger(RecalcTrigger,Trigger3M)),NA())</f>
        <v>3.050427178758576E-2</v>
      </c>
      <c r="M1101" s="52">
        <f>IFERROR(_xll.qlIndexFixing(ONIndex3M,I1101,TRUE,_xll.ohTrigger(RecalcTrigger,Trigger3M)),NA())</f>
        <v>3.0394358741725469E-2</v>
      </c>
      <c r="N1101" s="52">
        <f>IFERROR(_xll.qlIndexFixing(Index6M,$H1101,TRUE,_xll.ohTrigger(RecalcTrigger,Trigger6M)),NA())</f>
        <v>3.1775774820362111E-2</v>
      </c>
      <c r="O1101" s="52">
        <f>IFERROR(_xll.qlIndexFixing(ONIndex6M,I1101,TRUE,_xll.ohTrigger(RecalcTrigger,Trigger6M)),NA())</f>
        <v>3.1550968544351576E-2</v>
      </c>
      <c r="P1101" s="52">
        <f>IFERROR(_xll.qlIndexFixing(Index1Y,$H1101,TRUE,_xll.ohTrigger(RecalcTrigger,Trigger1Y)),NA())</f>
        <v>3.3654934573893777E-2</v>
      </c>
      <c r="Q1101" s="52">
        <f>IFERROR(_xll.qlIndexFixing(ONIndex1Y,I1101,TRUE,_xll.ohTrigger(RecalcTrigger,Trigger1Y)),NA())</f>
        <v>3.3128048040200753E-2</v>
      </c>
    </row>
    <row r="1102" spans="2:17" x14ac:dyDescent="0.2">
      <c r="B1102" s="46" t="s">
        <v>51</v>
      </c>
      <c r="D1102" s="49">
        <f>_xll.qlCalendarAdvance(LocalCalendar,$D1101,B1102,"f",FALSE)</f>
        <v>47086</v>
      </c>
      <c r="E1102" s="49">
        <f>_xll.qlInterestRateIndexValueDate(IndexON,D1102)</f>
        <v>47086</v>
      </c>
      <c r="F1102" s="52">
        <f>IFERROR(_xll.qlIndexFixing(IndexON,D1102,TRUE,_xll.ohTrigger(RecalcTrigger,TriggerON)),NA())</f>
        <v>2.8271162078414847E-2</v>
      </c>
      <c r="H1102" s="49">
        <f>_xll.qlCalendarAdvance(IborCalendar,$H1101,B1102,"f",FALSE)</f>
        <v>47086</v>
      </c>
      <c r="I1102" s="49">
        <f>_xll.qlInterestRateIndexValueDate(Index1M,$H1102)</f>
        <v>47088</v>
      </c>
      <c r="J1102" s="52">
        <f>IFERROR(_xll.qlIndexFixing(Index1M,$H1102,TRUE,_xll.ohTrigger(RecalcTrigger,Trigger1M)),NA())</f>
        <v>2.9527596861664285E-2</v>
      </c>
      <c r="K1102" s="52">
        <f>IFERROR(_xll.qlIndexFixing(ONIndex1M,I1102,TRUE,_xll.ohTrigger(RecalcTrigger,Trigger1M)),NA())</f>
        <v>2.9497231487214393E-2</v>
      </c>
      <c r="L1102" s="52">
        <f>IFERROR(_xll.qlIndexFixing(Index3M,H1102,TRUE,_xll.ohTrigger(RecalcTrigger,Trigger3M)),NA())</f>
        <v>3.0498331412873725E-2</v>
      </c>
      <c r="M1102" s="52">
        <f>IFERROR(_xll.qlIndexFixing(ONIndex3M,I1102,TRUE,_xll.ohTrigger(RecalcTrigger,Trigger3M)),NA())</f>
        <v>3.0393273018800571E-2</v>
      </c>
      <c r="N1102" s="52">
        <f>IFERROR(_xll.qlIndexFixing(Index6M,$H1102,TRUE,_xll.ohTrigger(RecalcTrigger,Trigger6M)),NA())</f>
        <v>3.1775241021886273E-2</v>
      </c>
      <c r="O1102" s="52">
        <f>IFERROR(_xll.qlIndexFixing(ONIndex6M,I1102,TRUE,_xll.ohTrigger(RecalcTrigger,Trigger6M)),NA())</f>
        <v>3.1549262910184339E-2</v>
      </c>
      <c r="P1102" s="52">
        <f>IFERROR(_xll.qlIndexFixing(Index1Y,$H1102,TRUE,_xll.ohTrigger(RecalcTrigger,Trigger1Y)),NA())</f>
        <v>3.3652975070741123E-2</v>
      </c>
      <c r="Q1102" s="52">
        <f>IFERROR(_xll.qlIndexFixing(ONIndex1Y,I1102,TRUE,_xll.ohTrigger(RecalcTrigger,Trigger1Y)),NA())</f>
        <v>3.3127837118440695E-2</v>
      </c>
    </row>
    <row r="1103" spans="2:17" x14ac:dyDescent="0.2">
      <c r="B1103" s="46" t="s">
        <v>51</v>
      </c>
      <c r="D1103" s="49">
        <f>_xll.qlCalendarAdvance(LocalCalendar,$D1102,B1103,"f",FALSE)</f>
        <v>47093</v>
      </c>
      <c r="E1103" s="49">
        <f>_xll.qlInterestRateIndexValueDate(IndexON,D1103)</f>
        <v>47093</v>
      </c>
      <c r="F1103" s="52">
        <f>IFERROR(_xll.qlIndexFixing(IndexON,D1103,TRUE,_xll.ohTrigger(RecalcTrigger,TriggerON)),NA())</f>
        <v>2.8268374929103501E-2</v>
      </c>
      <c r="H1103" s="49">
        <f>_xll.qlCalendarAdvance(IborCalendar,$H1102,B1103,"f",FALSE)</f>
        <v>47093</v>
      </c>
      <c r="I1103" s="49">
        <f>_xll.qlInterestRateIndexValueDate(Index1M,$H1103)</f>
        <v>47095</v>
      </c>
      <c r="J1103" s="52">
        <f>IFERROR(_xll.qlIndexFixing(Index1M,$H1103,TRUE,_xll.ohTrigger(RecalcTrigger,Trigger1M)),NA())</f>
        <v>2.95242831402301E-2</v>
      </c>
      <c r="K1103" s="52">
        <f>IFERROR(_xll.qlIndexFixing(ONIndex1M,I1103,TRUE,_xll.ohTrigger(RecalcTrigger,Trigger1M)),NA())</f>
        <v>2.9494960710634288E-2</v>
      </c>
      <c r="L1103" s="52">
        <f>IFERROR(_xll.qlIndexFixing(Index3M,H1103,TRUE,_xll.ohTrigger(RecalcTrigger,Trigger3M)),NA())</f>
        <v>3.0497230518821361E-2</v>
      </c>
      <c r="M1103" s="52">
        <f>IFERROR(_xll.qlIndexFixing(ONIndex3M,I1103,TRUE,_xll.ohTrigger(RecalcTrigger,Trigger3M)),NA())</f>
        <v>3.0392186309331493E-2</v>
      </c>
      <c r="N1103" s="52">
        <f>IFERROR(_xll.qlIndexFixing(Index6M,$H1103,TRUE,_xll.ohTrigger(RecalcTrigger,Trigger6M)),NA())</f>
        <v>3.1773436940733674E-2</v>
      </c>
      <c r="O1103" s="52">
        <f>IFERROR(_xll.qlIndexFixing(ONIndex6M,I1103,TRUE,_xll.ohTrigger(RecalcTrigger,Trigger6M)),NA())</f>
        <v>3.1547552169914894E-2</v>
      </c>
      <c r="P1103" s="52">
        <f>IFERROR(_xll.qlIndexFixing(Index1Y,$H1103,TRUE,_xll.ohTrigger(RecalcTrigger,Trigger1Y)),NA())</f>
        <v>3.3650938365060286E-2</v>
      </c>
      <c r="Q1103" s="52">
        <f>IFERROR(_xll.qlIndexFixing(ONIndex1Y,I1103,TRUE,_xll.ohTrigger(RecalcTrigger,Trigger1Y)),NA())</f>
        <v>3.3127564085990713E-2</v>
      </c>
    </row>
    <row r="1104" spans="2:17" x14ac:dyDescent="0.2">
      <c r="B1104" s="46" t="s">
        <v>51</v>
      </c>
      <c r="D1104" s="49">
        <f>_xll.qlCalendarAdvance(LocalCalendar,$D1103,B1104,"f",FALSE)</f>
        <v>47100</v>
      </c>
      <c r="E1104" s="49">
        <f>_xll.qlInterestRateIndexValueDate(IndexON,D1104)</f>
        <v>47100</v>
      </c>
      <c r="F1104" s="52">
        <f>IFERROR(_xll.qlIndexFixing(IndexON,D1104,TRUE,_xll.ohTrigger(RecalcTrigger,TriggerON)),NA())</f>
        <v>2.8265552039261621E-2</v>
      </c>
      <c r="H1104" s="49">
        <f>_xll.qlCalendarAdvance(IborCalendar,$H1103,B1104,"f",FALSE)</f>
        <v>47100</v>
      </c>
      <c r="I1104" s="49">
        <f>_xll.qlInterestRateIndexValueDate(Index1M,$H1104)</f>
        <v>47102</v>
      </c>
      <c r="J1104" s="52">
        <f>IFERROR(_xll.qlIndexFixing(Index1M,$H1104,TRUE,_xll.ohTrigger(RecalcTrigger,Trigger1M)),NA())</f>
        <v>2.9523071251142952E-2</v>
      </c>
      <c r="K1104" s="52">
        <f>IFERROR(_xll.qlIndexFixing(ONIndex1M,I1104,TRUE,_xll.ohTrigger(RecalcTrigger,Trigger1M)),NA())</f>
        <v>2.9492695121771106E-2</v>
      </c>
      <c r="L1104" s="52">
        <f>IFERROR(_xll.qlIndexFixing(Index3M,H1104,TRUE,_xll.ohTrigger(RecalcTrigger,Trigger3M)),NA())</f>
        <v>3.0496128631189556E-2</v>
      </c>
      <c r="M1104" s="52">
        <f>IFERROR(_xll.qlIndexFixing(ONIndex3M,I1104,TRUE,_xll.ohTrigger(RecalcTrigger,Trigger3M)),NA())</f>
        <v>3.0391098613211653E-2</v>
      </c>
      <c r="N1104" s="52">
        <f>IFERROR(_xll.qlIndexFixing(Index6M,$H1104,TRUE,_xll.ohTrigger(RecalcTrigger,Trigger6M)),NA())</f>
        <v>3.1771627674408345E-2</v>
      </c>
      <c r="O1104" s="52">
        <f>IFERROR(_xll.qlIndexFixing(ONIndex6M,I1104,TRUE,_xll.ohTrigger(RecalcTrigger,Trigger6M)),NA())</f>
        <v>3.1545836323516596E-2</v>
      </c>
      <c r="P1104" s="52">
        <f>IFERROR(_xll.qlIndexFixing(Index1Y,$H1104,TRUE,_xll.ohTrigger(RecalcTrigger,Trigger1Y)),NA())</f>
        <v>3.3648823375430535E-2</v>
      </c>
      <c r="Q1104" s="52">
        <f>IFERROR(_xll.qlIndexFixing(ONIndex1Y,I1104,TRUE,_xll.ohTrigger(RecalcTrigger,Trigger1Y)),NA())</f>
        <v>3.3127228942877451E-2</v>
      </c>
    </row>
    <row r="1105" spans="2:17" x14ac:dyDescent="0.2">
      <c r="B1105" s="46" t="s">
        <v>51</v>
      </c>
      <c r="D1105" s="49">
        <f>_xll.qlCalendarAdvance(LocalCalendar,$D1104,B1105,"f",FALSE)</f>
        <v>47107</v>
      </c>
      <c r="E1105" s="49">
        <f>_xll.qlInterestRateIndexValueDate(IndexON,D1105)</f>
        <v>47107</v>
      </c>
      <c r="F1105" s="52">
        <f>IFERROR(_xll.qlIndexFixing(IndexON,D1105,TRUE,_xll.ohTrigger(RecalcTrigger,TriggerON)),NA())</f>
        <v>2.8262693409129014E-2</v>
      </c>
      <c r="H1105" s="49">
        <f>_xll.qlCalendarAdvance(IborCalendar,$H1104,B1105,"f",FALSE)</f>
        <v>47107</v>
      </c>
      <c r="I1105" s="49">
        <f>_xll.qlInterestRateIndexValueDate(Index1M,$H1105)</f>
        <v>47109</v>
      </c>
      <c r="J1105" s="52">
        <f>IFERROR(_xll.qlIndexFixing(Index1M,$H1105,TRUE,_xll.ohTrigger(RecalcTrigger,Trigger1M)),NA())</f>
        <v>2.9519767557540395E-2</v>
      </c>
      <c r="K1105" s="52">
        <f>IFERROR(_xll.qlIndexFixing(ONIndex1M,I1105,TRUE,_xll.ohTrigger(RecalcTrigger,Trigger1M)),NA())</f>
        <v>2.9492527975138572E-2</v>
      </c>
      <c r="L1105" s="52">
        <f>IFERROR(_xll.qlIndexFixing(Index3M,H1105,TRUE,_xll.ohTrigger(RecalcTrigger,Trigger3M)),NA())</f>
        <v>3.0495025749979199E-2</v>
      </c>
      <c r="M1105" s="52">
        <f>IFERROR(_xll.qlIndexFixing(ONIndex3M,I1105,TRUE,_xll.ohTrigger(RecalcTrigger,Trigger3M)),NA())</f>
        <v>3.0392419636182666E-2</v>
      </c>
      <c r="N1105" s="52">
        <f>IFERROR(_xll.qlIndexFixing(Index6M,$H1105,TRUE,_xll.ohTrigger(RecalcTrigger,Trigger6M)),NA())</f>
        <v>3.1769813222923902E-2</v>
      </c>
      <c r="O1105" s="52">
        <f>IFERROR(_xll.qlIndexFixing(ONIndex6M,I1105,TRUE,_xll.ohTrigger(RecalcTrigger,Trigger6M)),NA())</f>
        <v>3.1546632886055193E-2</v>
      </c>
      <c r="P1105" s="52">
        <f>IFERROR(_xll.qlIndexFixing(Index1Y,$H1105,TRUE,_xll.ohTrigger(RecalcTrigger,Trigger1Y)),NA())</f>
        <v>3.3646629020458799E-2</v>
      </c>
      <c r="Q1105" s="52">
        <f>IFERROR(_xll.qlIndexFixing(ONIndex1Y,I1105,TRUE,_xll.ohTrigger(RecalcTrigger,Trigger1Y)),NA())</f>
        <v>3.3129817215385771E-2</v>
      </c>
    </row>
    <row r="1106" spans="2:17" x14ac:dyDescent="0.2">
      <c r="B1106" s="46" t="s">
        <v>51</v>
      </c>
      <c r="D1106" s="49">
        <f>_xll.qlCalendarAdvance(LocalCalendar,$D1105,B1106,"f",FALSE)</f>
        <v>47114</v>
      </c>
      <c r="E1106" s="49">
        <f>_xll.qlInterestRateIndexValueDate(IndexON,D1106)</f>
        <v>47114</v>
      </c>
      <c r="F1106" s="52">
        <f>IFERROR(_xll.qlIndexFixing(IndexON,D1106,TRUE,_xll.ohTrigger(RecalcTrigger,TriggerON)),NA())</f>
        <v>2.8259799038545808E-2</v>
      </c>
      <c r="H1106" s="49">
        <f>_xll.qlCalendarAdvance(IborCalendar,$H1105,B1106,"f",FALSE)</f>
        <v>47114</v>
      </c>
      <c r="I1106" s="49">
        <f>_xll.qlInterestRateIndexValueDate(Index1M,$H1106)</f>
        <v>47116</v>
      </c>
      <c r="J1106" s="52">
        <f>IFERROR(_xll.qlIndexFixing(Index1M,$H1106,TRUE,_xll.ohTrigger(RecalcTrigger,Trigger1M)),NA())</f>
        <v>2.9519615393799631E-2</v>
      </c>
      <c r="K1106" s="52">
        <f>IFERROR(_xll.qlIndexFixing(ONIndex1M,I1106,TRUE,_xll.ohTrigger(RecalcTrigger,Trigger1M)),NA())</f>
        <v>2.9489226282835013E-2</v>
      </c>
      <c r="L1106" s="52">
        <f>IFERROR(_xll.qlIndexFixing(Index3M,H1106,TRUE,_xll.ohTrigger(RecalcTrigger,Trigger3M)),NA())</f>
        <v>3.0493921875190289E-2</v>
      </c>
      <c r="M1106" s="52">
        <f>IFERROR(_xll.qlIndexFixing(ONIndex3M,I1106,TRUE,_xll.ohTrigger(RecalcTrigger,Trigger3M)),NA())</f>
        <v>3.0390124925441242E-2</v>
      </c>
      <c r="N1106" s="52">
        <f>IFERROR(_xll.qlIndexFixing(Index6M,$H1106,TRUE,_xll.ohTrigger(RecalcTrigger,Trigger6M)),NA())</f>
        <v>3.1767993586295715E-2</v>
      </c>
      <c r="O1106" s="52">
        <f>IFERROR(_xll.qlIndexFixing(ONIndex6M,I1106,TRUE,_xll.ohTrigger(RecalcTrigger,Trigger6M)),NA())</f>
        <v>3.1543647541747433E-2</v>
      </c>
      <c r="P1106" s="52">
        <f>IFERROR(_xll.qlIndexFixing(Index1Y,$H1106,TRUE,_xll.ohTrigger(RecalcTrigger,Trigger1Y)),NA())</f>
        <v>3.3644354218778802E-2</v>
      </c>
      <c r="Q1106" s="52">
        <f>IFERROR(_xll.qlIndexFixing(ONIndex1Y,I1106,TRUE,_xll.ohTrigger(RecalcTrigger,Trigger1Y)),NA())</f>
        <v>3.3127860776023255E-2</v>
      </c>
    </row>
    <row r="1107" spans="2:17" x14ac:dyDescent="0.2">
      <c r="B1107" s="46" t="s">
        <v>51</v>
      </c>
      <c r="D1107" s="49">
        <f>_xll.qlCalendarAdvance(LocalCalendar,$D1106,B1107,"f",FALSE)</f>
        <v>47121</v>
      </c>
      <c r="E1107" s="49">
        <f>_xll.qlInterestRateIndexValueDate(IndexON,D1107)</f>
        <v>47121</v>
      </c>
      <c r="F1107" s="52">
        <f>IFERROR(_xll.qlIndexFixing(IndexON,D1107,TRUE,_xll.ohTrigger(RecalcTrigger,TriggerON)),NA())</f>
        <v>2.8256868927591938E-2</v>
      </c>
      <c r="H1107" s="49">
        <f>_xll.qlCalendarAdvance(IborCalendar,$H1106,B1107,"f",FALSE)</f>
        <v>47121</v>
      </c>
      <c r="I1107" s="49">
        <f>_xll.qlInterestRateIndexValueDate(Index1M,$H1107)</f>
        <v>47123</v>
      </c>
      <c r="J1107" s="52">
        <f>IFERROR(_xll.qlIndexFixing(Index1M,$H1107,TRUE,_xll.ohTrigger(RecalcTrigger,Trigger1M)),NA())</f>
        <v>2.9515272774885935E-2</v>
      </c>
      <c r="K1107" s="52">
        <f>IFERROR(_xll.qlIndexFixing(ONIndex1M,I1107,TRUE,_xll.ohTrigger(RecalcTrigger,Trigger1M)),NA())</f>
        <v>2.9485929481376516E-2</v>
      </c>
      <c r="L1107" s="52">
        <f>IFERROR(_xll.qlIndexFixing(Index3M,H1107,TRUE,_xll.ohTrigger(RecalcTrigger,Trigger3M)),NA())</f>
        <v>3.0492817006823714E-2</v>
      </c>
      <c r="M1107" s="52">
        <f>IFERROR(_xll.qlIndexFixing(ONIndex3M,I1107,TRUE,_xll.ohTrigger(RecalcTrigger,Trigger3M)),NA())</f>
        <v>3.0387829605320604E-2</v>
      </c>
      <c r="N1107" s="52">
        <f>IFERROR(_xll.qlIndexFixing(Index6M,$H1107,TRUE,_xll.ohTrigger(RecalcTrigger,Trigger6M)),NA())</f>
        <v>3.1764906840819951E-2</v>
      </c>
      <c r="O1107" s="52">
        <f>IFERROR(_xll.qlIndexFixing(ONIndex6M,I1107,TRUE,_xll.ohTrigger(RecalcTrigger,Trigger6M)),NA())</f>
        <v>3.1540658147655165E-2</v>
      </c>
      <c r="P1107" s="52">
        <f>IFERROR(_xll.qlIndexFixing(Index1Y,$H1107,TRUE,_xll.ohTrigger(RecalcTrigger,Trigger1Y)),NA())</f>
        <v>3.364199788905433E-2</v>
      </c>
      <c r="Q1107" s="52">
        <f>IFERROR(_xll.qlIndexFixing(ONIndex1Y,I1107,TRUE,_xll.ohTrigger(RecalcTrigger,Trigger1Y)),NA())</f>
        <v>3.3125850849531346E-2</v>
      </c>
    </row>
    <row r="1108" spans="2:17" x14ac:dyDescent="0.2">
      <c r="B1108" s="46" t="s">
        <v>51</v>
      </c>
      <c r="D1108" s="49">
        <f>_xll.qlCalendarAdvance(LocalCalendar,$D1107,B1108,"f",FALSE)</f>
        <v>47128</v>
      </c>
      <c r="E1108" s="49">
        <f>_xll.qlInterestRateIndexValueDate(IndexON,D1108)</f>
        <v>47128</v>
      </c>
      <c r="F1108" s="52">
        <f>IFERROR(_xll.qlIndexFixing(IndexON,D1108,TRUE,_xll.ohTrigger(RecalcTrigger,TriggerON)),NA())</f>
        <v>2.825390307618747E-2</v>
      </c>
      <c r="H1108" s="49">
        <f>_xll.qlCalendarAdvance(IborCalendar,$H1107,B1108,"f",FALSE)</f>
        <v>47128</v>
      </c>
      <c r="I1108" s="49">
        <f>_xll.qlInterestRateIndexValueDate(Index1M,$H1108)</f>
        <v>47130</v>
      </c>
      <c r="J1108" s="52">
        <f>IFERROR(_xll.qlIndexFixing(Index1M,$H1108,TRUE,_xll.ohTrigger(RecalcTrigger,Trigger1M)),NA())</f>
        <v>2.9513033183565796E-2</v>
      </c>
      <c r="K1108" s="52">
        <f>IFERROR(_xll.qlIndexFixing(ONIndex1M,I1108,TRUE,_xll.ohTrigger(RecalcTrigger,Trigger1M)),NA())</f>
        <v>2.9484731792075447E-2</v>
      </c>
      <c r="L1108" s="52">
        <f>IFERROR(_xll.qlIndexFixing(Index3M,H1108,TRUE,_xll.ohTrigger(RecalcTrigger,Trigger3M)),NA())</f>
        <v>3.0491711144880362E-2</v>
      </c>
      <c r="M1108" s="52">
        <f>IFERROR(_xll.qlIndexFixing(ONIndex3M,I1108,TRUE,_xll.ohTrigger(RecalcTrigger,Trigger3M)),NA())</f>
        <v>3.038794230189934E-2</v>
      </c>
      <c r="N1108" s="52">
        <f>IFERROR(_xll.qlIndexFixing(Index6M,$H1108,TRUE,_xll.ohTrigger(RecalcTrigger,Trigger6M)),NA())</f>
        <v>3.1763077364459935E-2</v>
      </c>
      <c r="O1108" s="52">
        <f>IFERROR(_xll.qlIndexFixing(ONIndex6M,I1108,TRUE,_xll.ohTrigger(RecalcTrigger,Trigger6M)),NA())</f>
        <v>3.1540179072875318E-2</v>
      </c>
      <c r="P1108" s="52">
        <f>IFERROR(_xll.qlIndexFixing(Index1Y,$H1108,TRUE,_xll.ohTrigger(RecalcTrigger,Trigger1Y)),NA())</f>
        <v>3.3639558949977694E-2</v>
      </c>
      <c r="Q1108" s="52">
        <f>IFERROR(_xll.qlIndexFixing(ONIndex1Y,I1108,TRUE,_xll.ohTrigger(RecalcTrigger,Trigger1Y)),NA())</f>
        <v>3.3126746739720048E-2</v>
      </c>
    </row>
    <row r="1109" spans="2:17" x14ac:dyDescent="0.2">
      <c r="B1109" s="46" t="s">
        <v>51</v>
      </c>
      <c r="D1109" s="49">
        <f>_xll.qlCalendarAdvance(LocalCalendar,$D1108,B1109,"f",FALSE)</f>
        <v>47135</v>
      </c>
      <c r="E1109" s="49">
        <f>_xll.qlInterestRateIndexValueDate(IndexON,D1109)</f>
        <v>47135</v>
      </c>
      <c r="F1109" s="52">
        <f>IFERROR(_xll.qlIndexFixing(IndexON,D1109,TRUE,_xll.ohTrigger(RecalcTrigger,TriggerON)),NA())</f>
        <v>2.8250901484332402E-2</v>
      </c>
      <c r="H1109" s="49">
        <f>_xll.qlCalendarAdvance(IborCalendar,$H1108,B1109,"f",FALSE)</f>
        <v>47135</v>
      </c>
      <c r="I1109" s="49">
        <f>_xll.qlInterestRateIndexValueDate(Index1M,$H1109)</f>
        <v>47137</v>
      </c>
      <c r="J1109" s="52">
        <f>IFERROR(_xll.qlIndexFixing(Index1M,$H1109,TRUE,_xll.ohTrigger(RecalcTrigger,Trigger1M)),NA())</f>
        <v>2.9511848232685878E-2</v>
      </c>
      <c r="K1109" s="52">
        <f>IFERROR(_xll.qlIndexFixing(ONIndex1M,I1109,TRUE,_xll.ohTrigger(RecalcTrigger,Trigger1M)),NA())</f>
        <v>2.948144499296923E-2</v>
      </c>
      <c r="L1109" s="52">
        <f>IFERROR(_xll.qlIndexFixing(Index3M,H1109,TRUE,_xll.ohTrigger(RecalcTrigger,Trigger3M)),NA())</f>
        <v>3.0490604289362011E-2</v>
      </c>
      <c r="M1109" s="52">
        <f>IFERROR(_xll.qlIndexFixing(ONIndex3M,I1109,TRUE,_xll.ohTrigger(RecalcTrigger,Trigger3M)),NA())</f>
        <v>3.0385645333730338E-2</v>
      </c>
      <c r="N1109" s="52">
        <f>IFERROR(_xll.qlIndexFixing(Index6M,$H1109,TRUE,_xll.ohTrigger(RecalcTrigger,Trigger6M)),NA())</f>
        <v>3.1761242703441467E-2</v>
      </c>
      <c r="O1109" s="52">
        <f>IFERROR(_xll.qlIndexFixing(ONIndex6M,I1109,TRUE,_xll.ohTrigger(RecalcTrigger,Trigger6M)),NA())</f>
        <v>3.1537180499832118E-2</v>
      </c>
      <c r="P1109" s="52">
        <f>IFERROR(_xll.qlIndexFixing(Index1Y,$H1109,TRUE,_xll.ohTrigger(RecalcTrigger,Trigger1Y)),NA())</f>
        <v>3.3638355917392726E-2</v>
      </c>
      <c r="Q1109" s="52">
        <f>IFERROR(_xll.qlIndexFixing(ONIndex1Y,I1109,TRUE,_xll.ohTrigger(RecalcTrigger,Trigger1Y)),NA())</f>
        <v>3.3124621567308665E-2</v>
      </c>
    </row>
    <row r="1110" spans="2:17" x14ac:dyDescent="0.2">
      <c r="B1110" s="46" t="s">
        <v>51</v>
      </c>
      <c r="D1110" s="49">
        <f>_xll.qlCalendarAdvance(LocalCalendar,$D1109,B1110,"f",FALSE)</f>
        <v>47142</v>
      </c>
      <c r="E1110" s="49">
        <f>_xll.qlInterestRateIndexValueDate(IndexON,D1110)</f>
        <v>47142</v>
      </c>
      <c r="F1110" s="52">
        <f>IFERROR(_xll.qlIndexFixing(IndexON,D1110,TRUE,_xll.ohTrigger(RecalcTrigger,TriggerON)),NA())</f>
        <v>2.8247864152026736E-2</v>
      </c>
      <c r="H1110" s="49">
        <f>_xll.qlCalendarAdvance(IborCalendar,$H1109,B1110,"f",FALSE)</f>
        <v>47142</v>
      </c>
      <c r="I1110" s="49">
        <f>_xll.qlInterestRateIndexValueDate(Index1M,$H1110)</f>
        <v>47144</v>
      </c>
      <c r="J1110" s="52">
        <f>IFERROR(_xll.qlIndexFixing(Index1M,$H1110,TRUE,_xll.ohTrigger(RecalcTrigger,Trigger1M)),NA())</f>
        <v>2.9508569600924229E-2</v>
      </c>
      <c r="K1110" s="52">
        <f>IFERROR(_xll.qlIndexFixing(ONIndex1M,I1110,TRUE,_xll.ohTrigger(RecalcTrigger,Trigger1M)),NA())</f>
        <v>2.9479210530327649E-2</v>
      </c>
      <c r="L1110" s="52">
        <f>IFERROR(_xll.qlIndexFixing(Index3M,H1110,TRUE,_xll.ohTrigger(RecalcTrigger,Trigger3M)),NA())</f>
        <v>3.0489496440267772E-2</v>
      </c>
      <c r="M1110" s="52">
        <f>IFERROR(_xll.qlIndexFixing(ONIndex3M,I1110,TRUE,_xll.ohTrigger(RecalcTrigger,Trigger3M)),NA())</f>
        <v>3.0384551718025676E-2</v>
      </c>
      <c r="N1110" s="52">
        <f>IFERROR(_xll.qlIndexFixing(Index6M,$H1110,TRUE,_xll.ohTrigger(RecalcTrigger,Trigger6M)),NA())</f>
        <v>3.1759402857778243E-2</v>
      </c>
      <c r="O1110" s="52">
        <f>IFERROR(_xll.qlIndexFixing(ONIndex6M,I1110,TRUE,_xll.ohTrigger(RecalcTrigger,Trigger6M)),NA())</f>
        <v>3.1535434016740638E-2</v>
      </c>
      <c r="P1110" s="52">
        <f>IFERROR(_xll.qlIndexFixing(Index1Y,$H1110,TRUE,_xll.ohTrigger(RecalcTrigger,Trigger1Y)),NA())</f>
        <v>3.3634428918690944E-2</v>
      </c>
      <c r="Q1110" s="52">
        <f>IFERROR(_xll.qlIndexFixing(ONIndex1Y,I1110,TRUE,_xll.ohTrigger(RecalcTrigger,Trigger1Y)),NA())</f>
        <v>3.3123913760215729E-2</v>
      </c>
    </row>
    <row r="1111" spans="2:17" x14ac:dyDescent="0.2">
      <c r="B1111" s="46" t="s">
        <v>51</v>
      </c>
      <c r="D1111" s="49">
        <f>_xll.qlCalendarAdvance(LocalCalendar,$D1110,B1111,"f",FALSE)</f>
        <v>47149</v>
      </c>
      <c r="E1111" s="49">
        <f>_xll.qlInterestRateIndexValueDate(IndexON,D1111)</f>
        <v>47149</v>
      </c>
      <c r="F1111" s="52">
        <f>IFERROR(_xll.qlIndexFixing(IndexON,D1111,TRUE,_xll.ohTrigger(RecalcTrigger,TriggerON)),NA())</f>
        <v>2.8244791079350406E-2</v>
      </c>
      <c r="H1111" s="49">
        <f>_xll.qlCalendarAdvance(IborCalendar,$H1110,B1111,"f",FALSE)</f>
        <v>47149</v>
      </c>
      <c r="I1111" s="49">
        <f>_xll.qlInterestRateIndexValueDate(Index1M,$H1111)</f>
        <v>47151</v>
      </c>
      <c r="J1111" s="52">
        <f>IFERROR(_xll.qlIndexFixing(Index1M,$H1111,TRUE,_xll.ohTrigger(RecalcTrigger,Trigger1M)),NA())</f>
        <v>2.9503196605516559E-2</v>
      </c>
      <c r="K1111" s="52">
        <f>IFERROR(_xll.qlIndexFixing(ONIndex1M,I1111,TRUE,_xll.ohTrigger(RecalcTrigger,Trigger1M)),NA())</f>
        <v>2.9476981255376344E-2</v>
      </c>
      <c r="L1111" s="52">
        <f>IFERROR(_xll.qlIndexFixing(Index3M,H1111,TRUE,_xll.ohTrigger(RecalcTrigger,Trigger3M)),NA())</f>
        <v>3.0487179251845166E-2</v>
      </c>
      <c r="M1111" s="52">
        <f>IFERROR(_xll.qlIndexFixing(ONIndex3M,I1111,TRUE,_xll.ohTrigger(RecalcTrigger,Trigger3M)),NA())</f>
        <v>3.0383457115696899E-2</v>
      </c>
      <c r="N1111" s="52">
        <f>IFERROR(_xll.qlIndexFixing(Index6M,$H1111,TRUE,_xll.ohTrigger(RecalcTrigger,Trigger6M)),NA())</f>
        <v>3.1757557827484836E-2</v>
      </c>
      <c r="O1111" s="52">
        <f>IFERROR(_xll.qlIndexFixing(ONIndex6M,I1111,TRUE,_xll.ohTrigger(RecalcTrigger,Trigger6M)),NA())</f>
        <v>3.1533682427573595E-2</v>
      </c>
      <c r="P1111" s="52">
        <f>IFERROR(_xll.qlIndexFixing(Index1Y,$H1111,TRUE,_xll.ohTrigger(RecalcTrigger,Trigger1Y)),NA())</f>
        <v>3.3631735664021632E-2</v>
      </c>
      <c r="Q1111" s="52">
        <f>IFERROR(_xll.qlIndexFixing(ONIndex1Y,I1111,TRUE,_xll.ohTrigger(RecalcTrigger,Trigger1Y)),NA())</f>
        <v>3.3123143842459513E-2</v>
      </c>
    </row>
    <row r="1112" spans="2:17" x14ac:dyDescent="0.2">
      <c r="B1112" s="46" t="s">
        <v>51</v>
      </c>
      <c r="D1112" s="49">
        <f>_xll.qlCalendarAdvance(LocalCalendar,$D1111,B1112,"f",FALSE)</f>
        <v>47156</v>
      </c>
      <c r="E1112" s="49">
        <f>_xll.qlInterestRateIndexValueDate(IndexON,D1112)</f>
        <v>47156</v>
      </c>
      <c r="F1112" s="52">
        <f>IFERROR(_xll.qlIndexFixing(IndexON,D1112,TRUE,_xll.ohTrigger(RecalcTrigger,TriggerON)),NA())</f>
        <v>2.8241682266223478E-2</v>
      </c>
      <c r="H1112" s="49">
        <f>_xll.qlCalendarAdvance(IborCalendar,$H1111,B1112,"f",FALSE)</f>
        <v>47156</v>
      </c>
      <c r="I1112" s="49">
        <f>_xll.qlInterestRateIndexValueDate(Index1M,$H1112)</f>
        <v>47158</v>
      </c>
      <c r="J1112" s="52">
        <f>IFERROR(_xll.qlIndexFixing(Index1M,$H1112,TRUE,_xll.ohTrigger(RecalcTrigger,Trigger1M)),NA())</f>
        <v>2.9500977244966933E-2</v>
      </c>
      <c r="K1112" s="52">
        <f>IFERROR(_xll.qlIndexFixing(ONIndex1M,I1112,TRUE,_xll.ohTrigger(RecalcTrigger,Trigger1M)),NA())</f>
        <v>2.9474757168195254E-2</v>
      </c>
      <c r="L1112" s="52">
        <f>IFERROR(_xll.qlIndexFixing(Index3M,H1112,TRUE,_xll.ohTrigger(RecalcTrigger,Trigger3M)),NA())</f>
        <v>3.0486069580198012E-2</v>
      </c>
      <c r="M1112" s="52">
        <f>IFERROR(_xll.qlIndexFixing(ONIndex3M,I1112,TRUE,_xll.ohTrigger(RecalcTrigger,Trigger3M)),NA())</f>
        <v>3.0382361526823942E-2</v>
      </c>
      <c r="N1112" s="52">
        <f>IFERROR(_xll.qlIndexFixing(Index6M,$H1112,TRUE,_xll.ohTrigger(RecalcTrigger,Trigger6M)),NA())</f>
        <v>3.1755707612575373E-2</v>
      </c>
      <c r="O1112" s="52">
        <f>IFERROR(_xll.qlIndexFixing(ONIndex6M,I1112,TRUE,_xll.ohTrigger(RecalcTrigger,Trigger6M)),NA())</f>
        <v>3.1531925732277699E-2</v>
      </c>
      <c r="P1112" s="52">
        <f>IFERROR(_xll.qlIndexFixing(Index1Y,$H1112,TRUE,_xll.ohTrigger(RecalcTrigger,Trigger1Y)),NA())</f>
        <v>3.3628955475083711E-2</v>
      </c>
      <c r="Q1112" s="52">
        <f>IFERROR(_xll.qlIndexFixing(ONIndex1Y,I1112,TRUE,_xll.ohTrigger(RecalcTrigger,Trigger1Y)),NA())</f>
        <v>3.3122311814066663E-2</v>
      </c>
    </row>
    <row r="1113" spans="2:17" x14ac:dyDescent="0.2">
      <c r="B1113" s="46" t="s">
        <v>51</v>
      </c>
      <c r="D1113" s="49">
        <f>_xll.qlCalendarAdvance(LocalCalendar,$D1112,B1113,"f",FALSE)</f>
        <v>47163</v>
      </c>
      <c r="E1113" s="49">
        <f>_xll.qlInterestRateIndexValueDate(IndexON,D1113)</f>
        <v>47163</v>
      </c>
      <c r="F1113" s="52">
        <f>IFERROR(_xll.qlIndexFixing(IndexON,D1113,TRUE,_xll.ohTrigger(RecalcTrigger,TriggerON)),NA())</f>
        <v>2.8238537712725886E-2</v>
      </c>
      <c r="H1113" s="49">
        <f>_xll.qlCalendarAdvance(IborCalendar,$H1112,B1113,"f",FALSE)</f>
        <v>47163</v>
      </c>
      <c r="I1113" s="49">
        <f>_xll.qlInterestRateIndexValueDate(Index1M,$H1113)</f>
        <v>47165</v>
      </c>
      <c r="J1113" s="52">
        <f>IFERROR(_xll.qlIndexFixing(Index1M,$H1113,TRUE,_xll.ohTrigger(RecalcTrigger,Trigger1M)),NA())</f>
        <v>2.9498763083087378E-2</v>
      </c>
      <c r="K1113" s="52">
        <f>IFERROR(_xll.qlIndexFixing(ONIndex1M,I1113,TRUE,_xll.ohTrigger(RecalcTrigger,Trigger1M)),NA())</f>
        <v>2.9473586357660064E-2</v>
      </c>
      <c r="L1113" s="52">
        <f>IFERROR(_xll.qlIndexFixing(Index3M,H1113,TRUE,_xll.ohTrigger(RecalcTrigger,Trigger3M)),NA())</f>
        <v>3.0484958915058827E-2</v>
      </c>
      <c r="M1113" s="52">
        <f>IFERROR(_xll.qlIndexFixing(ONIndex3M,I1113,TRUE,_xll.ohTrigger(RecalcTrigger,Trigger3M)),NA())</f>
        <v>3.0382468476106705E-2</v>
      </c>
      <c r="N1113" s="52">
        <f>IFERROR(_xll.qlIndexFixing(Index6M,$H1113,TRUE,_xll.ohTrigger(RecalcTrigger,Trigger6M)),NA())</f>
        <v>3.1753852213063996E-2</v>
      </c>
      <c r="O1113" s="52">
        <f>IFERROR(_xll.qlIndexFixing(ONIndex6M,I1113,TRUE,_xll.ohTrigger(RecalcTrigger,Trigger6M)),NA())</f>
        <v>3.1531418536079325E-2</v>
      </c>
      <c r="P1113" s="52">
        <f>IFERROR(_xll.qlIndexFixing(Index1Y,$H1113,TRUE,_xll.ohTrigger(RecalcTrigger,Trigger1Y)),NA())</f>
        <v>3.3627377122498872E-2</v>
      </c>
      <c r="Q1113" s="52">
        <f>IFERROR(_xll.qlIndexFixing(ONIndex1Y,I1113,TRUE,_xll.ohTrigger(RecalcTrigger,Trigger1Y)),NA())</f>
        <v>3.3122874612361297E-2</v>
      </c>
    </row>
    <row r="1114" spans="2:17" x14ac:dyDescent="0.2">
      <c r="B1114" s="46" t="s">
        <v>51</v>
      </c>
      <c r="D1114" s="49">
        <f>_xll.qlCalendarAdvance(LocalCalendar,$D1113,B1114,"f",FALSE)</f>
        <v>47170</v>
      </c>
      <c r="E1114" s="49">
        <f>_xll.qlInterestRateIndexValueDate(IndexON,D1114)</f>
        <v>47170</v>
      </c>
      <c r="F1114" s="52">
        <f>IFERROR(_xll.qlIndexFixing(IndexON,D1114,TRUE,_xll.ohTrigger(RecalcTrigger,TriggerON)),NA())</f>
        <v>2.8235357418777696E-2</v>
      </c>
      <c r="H1114" s="49">
        <f>_xll.qlCalendarAdvance(IborCalendar,$H1113,B1114,"f",FALSE)</f>
        <v>47170</v>
      </c>
      <c r="I1114" s="49">
        <f>_xll.qlInterestRateIndexValueDate(Index1M,$H1114)</f>
        <v>47172</v>
      </c>
      <c r="J1114" s="52">
        <f>IFERROR(_xll.qlIndexFixing(Index1M,$H1114,TRUE,_xll.ohTrigger(RecalcTrigger,Trigger1M)),NA())</f>
        <v>2.9496554119877887E-2</v>
      </c>
      <c r="K1114" s="52">
        <f>IFERROR(_xll.qlIndexFixing(ONIndex1M,I1114,TRUE,_xll.ohTrigger(RecalcTrigger,Trigger1M)),NA())</f>
        <v>2.9470324556823968E-2</v>
      </c>
      <c r="L1114" s="52">
        <f>IFERROR(_xll.qlIndexFixing(Index3M,H1114,TRUE,_xll.ohTrigger(RecalcTrigger,Trigger3M)),NA())</f>
        <v>3.0483847256428512E-2</v>
      </c>
      <c r="M1114" s="52">
        <f>IFERROR(_xll.qlIndexFixing(ONIndex3M,I1114,TRUE,_xll.ohTrigger(RecalcTrigger,Trigger3M)),NA())</f>
        <v>3.0380167389232327E-2</v>
      </c>
      <c r="N1114" s="52">
        <f>IFERROR(_xll.qlIndexFixing(Index6M,$H1114,TRUE,_xll.ohTrigger(RecalcTrigger,Trigger6M)),NA())</f>
        <v>3.1751991628964832E-2</v>
      </c>
      <c r="O1114" s="52">
        <f>IFERROR(_xll.qlIndexFixing(ONIndex6M,I1114,TRUE,_xll.ohTrigger(RecalcTrigger,Trigger6M)),NA())</f>
        <v>3.1528397023325994E-2</v>
      </c>
      <c r="P1114" s="52">
        <f>IFERROR(_xll.qlIndexFixing(Index1Y,$H1114,TRUE,_xll.ohTrigger(RecalcTrigger,Trigger1Y)),NA())</f>
        <v>3.3623129969850632E-2</v>
      </c>
      <c r="Q1114" s="52">
        <f>IFERROR(_xll.qlIndexFixing(ONIndex1Y,I1114,TRUE,_xll.ohTrigger(RecalcTrigger,Trigger1Y)),NA())</f>
        <v>3.312046142526448E-2</v>
      </c>
    </row>
    <row r="1115" spans="2:17" x14ac:dyDescent="0.2">
      <c r="B1115" s="46" t="s">
        <v>51</v>
      </c>
      <c r="D1115" s="49">
        <f>_xll.qlCalendarAdvance(LocalCalendar,$D1114,B1115,"f",FALSE)</f>
        <v>47177</v>
      </c>
      <c r="E1115" s="49">
        <f>_xll.qlInterestRateIndexValueDate(IndexON,D1115)</f>
        <v>47177</v>
      </c>
      <c r="F1115" s="52">
        <f>IFERROR(_xll.qlIndexFixing(IndexON,D1115,TRUE,_xll.ohTrigger(RecalcTrigger,TriggerON)),NA())</f>
        <v>2.8232141384458842E-2</v>
      </c>
      <c r="H1115" s="49">
        <f>_xll.qlCalendarAdvance(IborCalendar,$H1114,B1115,"f",FALSE)</f>
        <v>47177</v>
      </c>
      <c r="I1115" s="49">
        <f>_xll.qlInterestRateIndexValueDate(Index1M,$H1115)</f>
        <v>47179</v>
      </c>
      <c r="J1115" s="52">
        <f>IFERROR(_xll.qlIndexFixing(Index1M,$H1115,TRUE,_xll.ohTrigger(RecalcTrigger,Trigger1M)),NA())</f>
        <v>2.9498552224906105E-2</v>
      </c>
      <c r="K1115" s="52">
        <f>IFERROR(_xll.qlIndexFixing(ONIndex1M,I1115,TRUE,_xll.ohTrigger(RecalcTrigger,Trigger1M)),NA())</f>
        <v>2.9468116032687064E-2</v>
      </c>
      <c r="L1115" s="52">
        <f>IFERROR(_xll.qlIndexFixing(Index3M,H1115,TRUE,_xll.ohTrigger(RecalcTrigger,Trigger3M)),NA())</f>
        <v>3.0488773561249433E-2</v>
      </c>
      <c r="M1115" s="52">
        <f>IFERROR(_xll.qlIndexFixing(ONIndex3M,I1115,TRUE,_xll.ohTrigger(RecalcTrigger,Trigger3M)),NA())</f>
        <v>3.0379068840513668E-2</v>
      </c>
      <c r="N1115" s="52">
        <f>IFERROR(_xll.qlIndexFixing(Index6M,$H1115,TRUE,_xll.ohTrigger(RecalcTrigger,Trigger6M)),NA())</f>
        <v>3.1756414420425129E-2</v>
      </c>
      <c r="O1115" s="52">
        <f>IFERROR(_xll.qlIndexFixing(ONIndex6M,I1115,TRUE,_xll.ohTrigger(RecalcTrigger,Trigger6M)),NA())</f>
        <v>3.1526625009670184E-2</v>
      </c>
      <c r="P1115" s="52">
        <f>IFERROR(_xll.qlIndexFixing(Index1Y,$H1115,TRUE,_xll.ohTrigger(RecalcTrigger,Trigger1Y)),NA())</f>
        <v>3.3620082491368317E-2</v>
      </c>
      <c r="Q1115" s="52">
        <f>IFERROR(_xll.qlIndexFixing(ONIndex1Y,I1115,TRUE,_xll.ohTrigger(RecalcTrigger,Trigger1Y)),NA())</f>
        <v>3.3119443064881793E-2</v>
      </c>
    </row>
    <row r="1116" spans="2:17" x14ac:dyDescent="0.2">
      <c r="B1116" s="46" t="s">
        <v>51</v>
      </c>
      <c r="D1116" s="49">
        <f>_xll.qlCalendarAdvance(LocalCalendar,$D1115,B1116,"f",FALSE)</f>
        <v>47184</v>
      </c>
      <c r="E1116" s="49">
        <f>_xll.qlInterestRateIndexValueDate(IndexON,D1116)</f>
        <v>47184</v>
      </c>
      <c r="F1116" s="52">
        <f>IFERROR(_xll.qlIndexFixing(IndexON,D1116,TRUE,_xll.ohTrigger(RecalcTrigger,TriggerON)),NA())</f>
        <v>2.8228889609609453E-2</v>
      </c>
      <c r="H1116" s="49">
        <f>_xll.qlCalendarAdvance(IborCalendar,$H1115,B1116,"f",FALSE)</f>
        <v>47184</v>
      </c>
      <c r="I1116" s="49">
        <f>_xll.qlInterestRateIndexValueDate(Index1M,$H1116)</f>
        <v>47186</v>
      </c>
      <c r="J1116" s="52">
        <f>IFERROR(_xll.qlIndexFixing(Index1M,$H1116,TRUE,_xll.ohTrigger(RecalcTrigger,Trigger1M)),NA())</f>
        <v>2.9495303652749424E-2</v>
      </c>
      <c r="K1116" s="52">
        <f>IFERROR(_xll.qlIndexFixing(ONIndex1M,I1116,TRUE,_xll.ohTrigger(RecalcTrigger,Trigger1M)),NA())</f>
        <v>2.9465912696267083E-2</v>
      </c>
      <c r="L1116" s="52">
        <f>IFERROR(_xll.qlIndexFixing(Index3M,H1116,TRUE,_xll.ohTrigger(RecalcTrigger,Trigger3M)),NA())</f>
        <v>3.0487659090868771E-2</v>
      </c>
      <c r="M1116" s="52">
        <f>IFERROR(_xll.qlIndexFixing(ONIndex3M,I1116,TRUE,_xll.ohTrigger(RecalcTrigger,Trigger3M)),NA())</f>
        <v>3.0377969305197539E-2</v>
      </c>
      <c r="N1116" s="52">
        <f>IFERROR(_xll.qlIndexFixing(Index6M,$H1116,TRUE,_xll.ohTrigger(RecalcTrigger,Trigger6M)),NA())</f>
        <v>3.1753283573607891E-2</v>
      </c>
      <c r="O1116" s="52">
        <f>IFERROR(_xll.qlIndexFixing(ONIndex6M,I1116,TRUE,_xll.ohTrigger(RecalcTrigger,Trigger6M)),NA())</f>
        <v>3.1524847889938812E-2</v>
      </c>
      <c r="P1116" s="52">
        <f>IFERROR(_xll.qlIndexFixing(Index1Y,$H1116,TRUE,_xll.ohTrigger(RecalcTrigger,Trigger1Y)),NA())</f>
        <v>3.3616943754245461E-2</v>
      </c>
      <c r="Q1116" s="52">
        <f>IFERROR(_xll.qlIndexFixing(ONIndex1Y,I1116,TRUE,_xll.ohTrigger(RecalcTrigger,Trigger1Y)),NA())</f>
        <v>3.3118362593835826E-2</v>
      </c>
    </row>
    <row r="1117" spans="2:17" x14ac:dyDescent="0.2">
      <c r="B1117" s="46" t="s">
        <v>51</v>
      </c>
      <c r="D1117" s="49">
        <f>_xll.qlCalendarAdvance(LocalCalendar,$D1116,B1117,"f",FALSE)</f>
        <v>47191</v>
      </c>
      <c r="E1117" s="49">
        <f>_xll.qlInterestRateIndexValueDate(IndexON,D1117)</f>
        <v>47191</v>
      </c>
      <c r="F1117" s="52">
        <f>IFERROR(_xll.qlIndexFixing(IndexON,D1117,TRUE,_xll.ohTrigger(RecalcTrigger,TriggerON)),NA())</f>
        <v>2.8225602094549274E-2</v>
      </c>
      <c r="H1117" s="49">
        <f>_xll.qlCalendarAdvance(IborCalendar,$H1116,B1117,"f",FALSE)</f>
        <v>47191</v>
      </c>
      <c r="I1117" s="49">
        <f>_xll.qlInterestRateIndexValueDate(Index1M,$H1117)</f>
        <v>47193</v>
      </c>
      <c r="J1117" s="52">
        <f>IFERROR(_xll.qlIndexFixing(Index1M,$H1117,TRUE,_xll.ohTrigger(RecalcTrigger,Trigger1M)),NA())</f>
        <v>2.949311086132228E-2</v>
      </c>
      <c r="K1117" s="52">
        <f>IFERROR(_xll.qlIndexFixing(ONIndex1M,I1117,TRUE,_xll.ohTrigger(RecalcTrigger,Trigger1M)),NA())</f>
        <v>2.9463714547564024E-2</v>
      </c>
      <c r="L1117" s="52">
        <f>IFERROR(_xll.qlIndexFixing(Index3M,H1117,TRUE,_xll.ohTrigger(RecalcTrigger,Trigger3M)),NA())</f>
        <v>3.0486543626598882E-2</v>
      </c>
      <c r="M1117" s="52">
        <f>IFERROR(_xll.qlIndexFixing(ONIndex3M,I1117,TRUE,_xll.ohTrigger(RecalcTrigger,Trigger3M)),NA())</f>
        <v>3.0376868783310584E-2</v>
      </c>
      <c r="N1117" s="52">
        <f>IFERROR(_xll.qlIndexFixing(Index6M,$H1117,TRUE,_xll.ohTrigger(RecalcTrigger,Trigger6M)),NA())</f>
        <v>3.1751405297342557E-2</v>
      </c>
      <c r="O1117" s="52">
        <f>IFERROR(_xll.qlIndexFixing(ONIndex6M,I1117,TRUE,_xll.ohTrigger(RecalcTrigger,Trigger6M)),NA())</f>
        <v>3.1523065664078587E-2</v>
      </c>
      <c r="P1117" s="52">
        <f>IFERROR(_xll.qlIndexFixing(Index1Y,$H1117,TRUE,_xll.ohTrigger(RecalcTrigger,Trigger1Y)),NA())</f>
        <v>3.3613712677480409E-2</v>
      </c>
      <c r="Q1117" s="52">
        <f>IFERROR(_xll.qlIndexFixing(ONIndex1Y,I1117,TRUE,_xll.ohTrigger(RecalcTrigger,Trigger1Y)),NA())</f>
        <v>3.3117220012179871E-2</v>
      </c>
    </row>
    <row r="1118" spans="2:17" x14ac:dyDescent="0.2">
      <c r="B1118" s="46" t="s">
        <v>51</v>
      </c>
      <c r="D1118" s="49">
        <f>_xll.qlCalendarAdvance(LocalCalendar,$D1117,B1118,"f",FALSE)</f>
        <v>47198</v>
      </c>
      <c r="E1118" s="49">
        <f>_xll.qlInterestRateIndexValueDate(IndexON,D1118)</f>
        <v>47198</v>
      </c>
      <c r="F1118" s="52">
        <f>IFERROR(_xll.qlIndexFixing(IndexON,D1118,TRUE,_xll.ohTrigger(RecalcTrigger,TriggerON)),NA())</f>
        <v>2.8222278838958559E-2</v>
      </c>
      <c r="H1118" s="49">
        <f>_xll.qlCalendarAdvance(IborCalendar,$H1117,B1118,"f",FALSE)</f>
        <v>47198</v>
      </c>
      <c r="I1118" s="49">
        <f>_xll.qlInterestRateIndexValueDate(Index1M,$H1118)</f>
        <v>47200</v>
      </c>
      <c r="J1118" s="52">
        <f>IFERROR(_xll.qlIndexFixing(Index1M,$H1118,TRUE,_xll.ohTrigger(RecalcTrigger,Trigger1M)),NA())</f>
        <v>2.94909232698672E-2</v>
      </c>
      <c r="K1118" s="52">
        <f>IFERROR(_xll.qlIndexFixing(ONIndex1M,I1118,TRUE,_xll.ohTrigger(RecalcTrigger,Trigger1M)),NA())</f>
        <v>2.9461521586551243E-2</v>
      </c>
      <c r="L1118" s="52">
        <f>IFERROR(_xll.qlIndexFixing(Index3M,H1118,TRUE,_xll.ohTrigger(RecalcTrigger,Trigger3M)),NA())</f>
        <v>3.0485427168439768E-2</v>
      </c>
      <c r="M1118" s="52">
        <f>IFERROR(_xll.qlIndexFixing(ONIndex3M,I1118,TRUE,_xll.ohTrigger(RecalcTrigger,Trigger3M)),NA())</f>
        <v>3.037576727482616E-2</v>
      </c>
      <c r="N1118" s="52">
        <f>IFERROR(_xll.qlIndexFixing(Index6M,$H1118,TRUE,_xll.ohTrigger(RecalcTrigger,Trigger6M)),NA())</f>
        <v>3.1749521834775238E-2</v>
      </c>
      <c r="O1118" s="52">
        <f>IFERROR(_xll.qlIndexFixing(ONIndex6M,I1118,TRUE,_xll.ohTrigger(RecalcTrigger,Trigger6M)),NA())</f>
        <v>3.1521278332089508E-2</v>
      </c>
      <c r="P1118" s="52">
        <f>IFERROR(_xll.qlIndexFixing(Index1Y,$H1118,TRUE,_xll.ohTrigger(RecalcTrigger,Trigger1Y)),NA())</f>
        <v>3.3610388180111785E-2</v>
      </c>
      <c r="Q1118" s="52">
        <f>IFERROR(_xll.qlIndexFixing(ONIndex1Y,I1118,TRUE,_xll.ohTrigger(RecalcTrigger,Trigger1Y)),NA())</f>
        <v>3.3116015319833991E-2</v>
      </c>
    </row>
    <row r="1119" spans="2:17" x14ac:dyDescent="0.2">
      <c r="B1119" s="46" t="s">
        <v>51</v>
      </c>
      <c r="D1119" s="49">
        <f>_xll.qlCalendarAdvance(LocalCalendar,$D1118,B1119,"f",FALSE)</f>
        <v>47205</v>
      </c>
      <c r="E1119" s="49">
        <f>_xll.qlInterestRateIndexValueDate(IndexON,D1119)</f>
        <v>47205</v>
      </c>
      <c r="F1119" s="52">
        <f>IFERROR(_xll.qlIndexFixing(IndexON,D1119,TRUE,_xll.ohTrigger(RecalcTrigger,TriggerON)),NA())</f>
        <v>2.8218919842917245E-2</v>
      </c>
      <c r="H1119" s="49">
        <f>_xll.qlCalendarAdvance(IborCalendar,$H1118,B1119,"f",FALSE)</f>
        <v>47205</v>
      </c>
      <c r="I1119" s="49">
        <f>_xll.qlInterestRateIndexValueDate(Index1M,$H1119)</f>
        <v>47211</v>
      </c>
      <c r="J1119" s="52">
        <f>IFERROR(_xll.qlIndexFixing(Index1M,$H1119,TRUE,_xll.ohTrigger(RecalcTrigger,Trigger1M)),NA())</f>
        <v>2.9486444747848672E-2</v>
      </c>
      <c r="K1119" s="52">
        <f>IFERROR(_xll.qlIndexFixing(ONIndex1M,I1119,TRUE,_xll.ohTrigger(RecalcTrigger,Trigger1M)),NA())</f>
        <v>2.9455987529765082E-2</v>
      </c>
      <c r="L1119" s="52">
        <f>IFERROR(_xll.qlIndexFixing(Index3M,H1119,TRUE,_xll.ohTrigger(RecalcTrigger,Trigger3M)),NA())</f>
        <v>3.0480049459682169E-2</v>
      </c>
      <c r="M1119" s="52">
        <f>IFERROR(_xll.qlIndexFixing(ONIndex3M,I1119,TRUE,_xll.ohTrigger(RecalcTrigger,Trigger3M)),NA())</f>
        <v>3.0371629592496063E-2</v>
      </c>
      <c r="N1119" s="52">
        <f>IFERROR(_xll.qlIndexFixing(Index6M,$H1119,TRUE,_xll.ohTrigger(RecalcTrigger,Trigger6M)),NA())</f>
        <v>3.1744041074852992E-2</v>
      </c>
      <c r="O1119" s="52">
        <f>IFERROR(_xll.qlIndexFixing(ONIndex6M,I1119,TRUE,_xll.ohTrigger(RecalcTrigger,Trigger6M)),NA())</f>
        <v>3.1515957054244481E-2</v>
      </c>
      <c r="P1119" s="52">
        <f>IFERROR(_xll.qlIndexFixing(Index1Y,$H1119,TRUE,_xll.ohTrigger(RecalcTrigger,Trigger1Y)),NA())</f>
        <v>3.3602494798895273E-2</v>
      </c>
      <c r="Q1119" s="52">
        <f>IFERROR(_xll.qlIndexFixing(ONIndex1Y,I1119,TRUE,_xll.ohTrigger(RecalcTrigger,Trigger1Y)),NA())</f>
        <v>3.3111141506694253E-2</v>
      </c>
    </row>
    <row r="1120" spans="2:17" x14ac:dyDescent="0.2">
      <c r="B1120" s="46" t="s">
        <v>51</v>
      </c>
      <c r="D1120" s="49">
        <f>_xll.qlCalendarAdvance(LocalCalendar,$D1119,B1120,"f",FALSE)</f>
        <v>47212</v>
      </c>
      <c r="E1120" s="49">
        <f>_xll.qlInterestRateIndexValueDate(IndexON,D1120)</f>
        <v>47212</v>
      </c>
      <c r="F1120" s="52">
        <f>IFERROR(_xll.qlIndexFixing(IndexON,D1120,TRUE,_xll.ohTrigger(RecalcTrigger,TriggerON)),NA())</f>
        <v>2.8215525106585204E-2</v>
      </c>
      <c r="H1120" s="49">
        <f>_xll.qlCalendarAdvance(IborCalendar,$H1119,B1120,"f",FALSE)</f>
        <v>47212</v>
      </c>
      <c r="I1120" s="49">
        <f>_xll.qlInterestRateIndexValueDate(Index1M,$H1120)</f>
        <v>47214</v>
      </c>
      <c r="J1120" s="52">
        <f>IFERROR(_xll.qlIndexFixing(Index1M,$H1120,TRUE,_xll.ohTrigger(RecalcTrigger,Trigger1M)),NA())</f>
        <v>2.948761522994392E-2</v>
      </c>
      <c r="K1120" s="52">
        <f>IFERROR(_xll.qlIndexFixing(ONIndex1M,I1120,TRUE,_xll.ohTrigger(RecalcTrigger,Trigger1M)),NA())</f>
        <v>2.9457151227649803E-2</v>
      </c>
      <c r="L1120" s="52">
        <f>IFERROR(_xll.qlIndexFixing(Index3M,H1120,TRUE,_xll.ohTrigger(RecalcTrigger,Trigger3M)),NA())</f>
        <v>3.0479570216559622E-2</v>
      </c>
      <c r="M1120" s="52">
        <f>IFERROR(_xll.qlIndexFixing(ONIndex3M,I1120,TRUE,_xll.ohTrigger(RecalcTrigger,Trigger3M)),NA())</f>
        <v>3.0373561298011609E-2</v>
      </c>
      <c r="N1120" s="52">
        <f>IFERROR(_xll.qlIndexFixing(Index6M,$H1120,TRUE,_xll.ohTrigger(RecalcTrigger,Trigger6M)),NA())</f>
        <v>3.1746994431364944E-2</v>
      </c>
      <c r="O1120" s="52">
        <f>IFERROR(_xll.qlIndexFixing(ONIndex6M,I1120,TRUE,_xll.ohTrigger(RecalcTrigger,Trigger6M)),NA())</f>
        <v>3.1517688349804729E-2</v>
      </c>
      <c r="P1120" s="52">
        <f>IFERROR(_xll.qlIndexFixing(Index1Y,$H1120,TRUE,_xll.ohTrigger(RecalcTrigger,Trigger1Y)),NA())</f>
        <v>3.3603454599914172E-2</v>
      </c>
      <c r="Q1120" s="52">
        <f>IFERROR(_xll.qlIndexFixing(ONIndex1Y,I1120,TRUE,_xll.ohTrigger(RecalcTrigger,Trigger1Y)),NA())</f>
        <v>3.311341960323233E-2</v>
      </c>
    </row>
    <row r="1121" spans="2:17" x14ac:dyDescent="0.2">
      <c r="B1121" s="46" t="s">
        <v>51</v>
      </c>
      <c r="D1121" s="49">
        <f>_xll.qlCalendarAdvance(LocalCalendar,$D1120,B1121,"f",FALSE)</f>
        <v>47219</v>
      </c>
      <c r="E1121" s="49">
        <f>_xll.qlInterestRateIndexValueDate(IndexON,D1121)</f>
        <v>47219</v>
      </c>
      <c r="F1121" s="52">
        <f>IFERROR(_xll.qlIndexFixing(IndexON,D1121,TRUE,_xll.ohTrigger(RecalcTrigger,TriggerON)),NA())</f>
        <v>2.8212094629722628E-2</v>
      </c>
      <c r="H1121" s="49">
        <f>_xll.qlCalendarAdvance(IborCalendar,$H1120,B1121,"f",FALSE)</f>
        <v>47219</v>
      </c>
      <c r="I1121" s="49">
        <f>_xll.qlInterestRateIndexValueDate(Index1M,$H1121)</f>
        <v>47221</v>
      </c>
      <c r="J1121" s="52">
        <f>IFERROR(_xll.qlIndexFixing(Index1M,$H1121,TRUE,_xll.ohTrigger(RecalcTrigger,Trigger1M)),NA())</f>
        <v>2.9484391695311148E-2</v>
      </c>
      <c r="K1121" s="52">
        <f>IFERROR(_xll.qlIndexFixing(ONIndex1M,I1121,TRUE,_xll.ohTrigger(RecalcTrigger,Trigger1M)),NA())</f>
        <v>2.9454973829734499E-2</v>
      </c>
      <c r="L1121" s="52">
        <f>IFERROR(_xll.qlIndexFixing(Index3M,H1121,TRUE,_xll.ohTrigger(RecalcTrigger,Trigger3M)),NA())</f>
        <v>3.0478451272860606E-2</v>
      </c>
      <c r="M1121" s="52">
        <f>IFERROR(_xll.qlIndexFixing(ONIndex3M,I1121,TRUE,_xll.ohTrigger(RecalcTrigger,Trigger3M)),NA())</f>
        <v>3.0372456829708128E-2</v>
      </c>
      <c r="N1121" s="52">
        <f>IFERROR(_xll.qlIndexFixing(Index6M,$H1121,TRUE,_xll.ohTrigger(RecalcTrigger,Trigger6M)),NA())</f>
        <v>3.1743840329410473E-2</v>
      </c>
      <c r="O1121" s="52">
        <f>IFERROR(_xll.qlIndexFixing(ONIndex6M,I1121,TRUE,_xll.ohTrigger(RecalcTrigger,Trigger6M)),NA())</f>
        <v>3.1515885699509028E-2</v>
      </c>
      <c r="P1121" s="52">
        <f>IFERROR(_xll.qlIndexFixing(Index1Y,$H1121,TRUE,_xll.ohTrigger(RecalcTrigger,Trigger1Y)),NA())</f>
        <v>3.3599843355364561E-2</v>
      </c>
      <c r="Q1121" s="52">
        <f>IFERROR(_xll.qlIndexFixing(ONIndex1Y,I1121,TRUE,_xll.ohTrigger(RecalcTrigger,Trigger1Y)),NA())</f>
        <v>3.3112028579003194E-2</v>
      </c>
    </row>
    <row r="1122" spans="2:17" x14ac:dyDescent="0.2">
      <c r="B1122" s="46" t="s">
        <v>51</v>
      </c>
      <c r="D1122" s="49">
        <f>_xll.qlCalendarAdvance(LocalCalendar,$D1121,B1122,"f",FALSE)</f>
        <v>47226</v>
      </c>
      <c r="E1122" s="49">
        <f>_xll.qlInterestRateIndexValueDate(IndexON,D1122)</f>
        <v>47226</v>
      </c>
      <c r="F1122" s="52">
        <f>IFERROR(_xll.qlIndexFixing(IndexON,D1122,TRUE,_xll.ohTrigger(RecalcTrigger,TriggerON)),NA())</f>
        <v>2.8208628412489389E-2</v>
      </c>
      <c r="H1122" s="49">
        <f>_xll.qlCalendarAdvance(IborCalendar,$H1121,B1122,"f",FALSE)</f>
        <v>47226</v>
      </c>
      <c r="I1122" s="49">
        <f>_xll.qlInterestRateIndexValueDate(Index1M,$H1122)</f>
        <v>47228</v>
      </c>
      <c r="J1122" s="52">
        <f>IFERROR(_xll.qlIndexFixing(Index1M,$H1122,TRUE,_xll.ohTrigger(RecalcTrigger,Trigger1M)),NA())</f>
        <v>2.9482224903721124E-2</v>
      </c>
      <c r="K1122" s="52">
        <f>IFERROR(_xll.qlIndexFixing(ONIndex1M,I1122,TRUE,_xll.ohTrigger(RecalcTrigger,Trigger1M)),NA())</f>
        <v>2.9452801619562763E-2</v>
      </c>
      <c r="L1122" s="52">
        <f>IFERROR(_xll.qlIndexFixing(Index3M,H1122,TRUE,_xll.ohTrigger(RecalcTrigger,Trigger3M)),NA())</f>
        <v>3.0477331335516864E-2</v>
      </c>
      <c r="M1122" s="52">
        <f>IFERROR(_xll.qlIndexFixing(ONIndex3M,I1122,TRUE,_xll.ohTrigger(RecalcTrigger,Trigger3M)),NA())</f>
        <v>3.0371351374833822E-2</v>
      </c>
      <c r="N1122" s="52">
        <f>IFERROR(_xll.qlIndexFixing(Index6M,$H1122,TRUE,_xll.ohTrigger(RecalcTrigger,Trigger6M)),NA())</f>
        <v>3.1741936121783866E-2</v>
      </c>
      <c r="O1122" s="52">
        <f>IFERROR(_xll.qlIndexFixing(ONIndex6M,I1122,TRUE,_xll.ohTrigger(RecalcTrigger,Trigger6M)),NA())</f>
        <v>3.1514077943084473E-2</v>
      </c>
      <c r="P1122" s="52">
        <f>IFERROR(_xll.qlIndexFixing(Index1Y,$H1122,TRUE,_xll.ohTrigger(RecalcTrigger,Trigger1Y)),NA())</f>
        <v>3.3597352033868065E-2</v>
      </c>
      <c r="Q1122" s="52">
        <f>IFERROR(_xll.qlIndexFixing(ONIndex1Y,I1122,TRUE,_xll.ohTrigger(RecalcTrigger,Trigger1Y)),NA())</f>
        <v>3.3110575444084134E-2</v>
      </c>
    </row>
    <row r="1123" spans="2:17" x14ac:dyDescent="0.2">
      <c r="B1123" s="46" t="s">
        <v>51</v>
      </c>
      <c r="D1123" s="49">
        <f>_xll.qlCalendarAdvance(LocalCalendar,$D1122,B1123,"f",FALSE)</f>
        <v>47233</v>
      </c>
      <c r="E1123" s="49">
        <f>_xll.qlInterestRateIndexValueDate(IndexON,D1123)</f>
        <v>47233</v>
      </c>
      <c r="F1123" s="52">
        <f>IFERROR(_xll.qlIndexFixing(IndexON,D1123,TRUE,_xll.ohTrigger(RecalcTrigger,TriggerON)),NA())</f>
        <v>2.8205126454885487E-2</v>
      </c>
      <c r="H1123" s="49">
        <f>_xll.qlCalendarAdvance(IborCalendar,$H1122,B1123,"f",FALSE)</f>
        <v>47233</v>
      </c>
      <c r="I1123" s="49">
        <f>_xll.qlInterestRateIndexValueDate(Index1M,$H1123)</f>
        <v>47235</v>
      </c>
      <c r="J1123" s="52">
        <f>IFERROR(_xll.qlIndexFixing(Index1M,$H1123,TRUE,_xll.ohTrigger(RecalcTrigger,Trigger1M)),NA())</f>
        <v>2.9481115437821892E-2</v>
      </c>
      <c r="K1123" s="52">
        <f>IFERROR(_xll.qlIndexFixing(ONIndex1M,I1123,TRUE,_xll.ohTrigger(RecalcTrigger,Trigger1M)),NA())</f>
        <v>2.9450634597054659E-2</v>
      </c>
      <c r="L1123" s="52">
        <f>IFERROR(_xll.qlIndexFixing(Index3M,H1123,TRUE,_xll.ohTrigger(RecalcTrigger,Trigger3M)),NA())</f>
        <v>3.0476210404527516E-2</v>
      </c>
      <c r="M1123" s="52">
        <f>IFERROR(_xll.qlIndexFixing(ONIndex3M,I1123,TRUE,_xll.ohTrigger(RecalcTrigger,Trigger3M)),NA())</f>
        <v>3.03702449333354E-2</v>
      </c>
      <c r="N1123" s="52">
        <f>IFERROR(_xll.qlIndexFixing(Index6M,$H1123,TRUE,_xll.ohTrigger(RecalcTrigger,Trigger6M)),NA())</f>
        <v>3.1740026727930457E-2</v>
      </c>
      <c r="O1123" s="52">
        <f>IFERROR(_xll.qlIndexFixing(ONIndex6M,I1123,TRUE,_xll.ohTrigger(RecalcTrigger,Trigger6M)),NA())</f>
        <v>3.1512265080557711E-2</v>
      </c>
      <c r="P1123" s="52">
        <f>IFERROR(_xll.qlIndexFixing(Index1Y,$H1123,TRUE,_xll.ohTrigger(RecalcTrigger,Trigger1Y)),NA())</f>
        <v>3.3592326553379348E-2</v>
      </c>
      <c r="Q1123" s="52">
        <f>IFERROR(_xll.qlIndexFixing(ONIndex1Y,I1123,TRUE,_xll.ohTrigger(RecalcTrigger,Trigger1Y)),NA())</f>
        <v>3.3109060198528439E-2</v>
      </c>
    </row>
    <row r="1124" spans="2:17" x14ac:dyDescent="0.2">
      <c r="B1124" s="46" t="s">
        <v>51</v>
      </c>
      <c r="D1124" s="49">
        <f>_xll.qlCalendarAdvance(LocalCalendar,$D1123,B1124,"f",FALSE)</f>
        <v>47240</v>
      </c>
      <c r="E1124" s="49">
        <f>_xll.qlInterestRateIndexValueDate(IndexON,D1124)</f>
        <v>47240</v>
      </c>
      <c r="F1124" s="52">
        <f>IFERROR(_xll.qlIndexFixing(IndexON,D1124,TRUE,_xll.ohTrigger(RecalcTrigger,TriggerON)),NA())</f>
        <v>2.8201588756830986E-2</v>
      </c>
      <c r="H1124" s="49">
        <f>_xll.qlCalendarAdvance(IborCalendar,$H1123,B1124,"f",FALSE)</f>
        <v>47240</v>
      </c>
      <c r="I1124" s="49">
        <f>_xll.qlInterestRateIndexValueDate(Index1M,$H1124)</f>
        <v>47242</v>
      </c>
      <c r="J1124" s="52">
        <f>IFERROR(_xll.qlIndexFixing(Index1M,$H1124,TRUE,_xll.ohTrigger(RecalcTrigger,Trigger1M)),NA())</f>
        <v>2.947790692041086E-2</v>
      </c>
      <c r="K1124" s="52">
        <f>IFERROR(_xll.qlIndexFixing(ONIndex1M,I1124,TRUE,_xll.ohTrigger(RecalcTrigger,Trigger1M)),NA())</f>
        <v>2.9449522958466812E-2</v>
      </c>
      <c r="L1124" s="52">
        <f>IFERROR(_xll.qlIndexFixing(Index3M,H1124,TRUE,_xll.ohTrigger(RecalcTrigger,Trigger3M)),NA())</f>
        <v>3.0478707547843646E-2</v>
      </c>
      <c r="M1124" s="52">
        <f>IFERROR(_xll.qlIndexFixing(ONIndex3M,I1124,TRUE,_xll.ohTrigger(RecalcTrigger,Trigger3M)),NA())</f>
        <v>3.0370339231577947E-2</v>
      </c>
      <c r="N1124" s="52">
        <f>IFERROR(_xll.qlIndexFixing(Index6M,$H1124,TRUE,_xll.ohTrigger(RecalcTrigger,Trigger6M)),NA())</f>
        <v>3.1738112147864511E-2</v>
      </c>
      <c r="O1124" s="52">
        <f>IFERROR(_xll.qlIndexFixing(ONIndex6M,I1124,TRUE,_xll.ohTrigger(RecalcTrigger,Trigger6M)),NA())</f>
        <v>3.151169597865211E-2</v>
      </c>
      <c r="P1124" s="52">
        <f>IFERROR(_xll.qlIndexFixing(Index1Y,$H1124,TRUE,_xll.ohTrigger(RecalcTrigger,Trigger1Y)),NA())</f>
        <v>3.3589619628484904E-2</v>
      </c>
      <c r="Q1124" s="52">
        <f>IFERROR(_xll.qlIndexFixing(ONIndex1Y,I1124,TRUE,_xll.ohTrigger(RecalcTrigger,Trigger1Y)),NA())</f>
        <v>3.3108889692359256E-2</v>
      </c>
    </row>
    <row r="1125" spans="2:17" x14ac:dyDescent="0.2">
      <c r="B1125" s="46" t="s">
        <v>51</v>
      </c>
      <c r="D1125" s="49">
        <f>_xll.qlCalendarAdvance(LocalCalendar,$D1124,B1125,"f",FALSE)</f>
        <v>47247</v>
      </c>
      <c r="E1125" s="49">
        <f>_xll.qlInterestRateIndexValueDate(IndexON,D1125)</f>
        <v>47247</v>
      </c>
      <c r="F1125" s="52">
        <f>IFERROR(_xll.qlIndexFixing(IndexON,D1125,TRUE,_xll.ohTrigger(RecalcTrigger,TriggerON)),NA())</f>
        <v>2.8198015318405822E-2</v>
      </c>
      <c r="H1125" s="49">
        <f>_xll.qlCalendarAdvance(IborCalendar,$H1124,B1125,"f",FALSE)</f>
        <v>47247</v>
      </c>
      <c r="I1125" s="49">
        <f>_xll.qlInterestRateIndexValueDate(Index1M,$H1125)</f>
        <v>47249</v>
      </c>
      <c r="J1125" s="52">
        <f>IFERROR(_xll.qlIndexFixing(Index1M,$H1125,TRUE,_xll.ohTrigger(RecalcTrigger,Trigger1M)),NA())</f>
        <v>2.9475755728688043E-2</v>
      </c>
      <c r="K1125" s="52">
        <f>IFERROR(_xll.qlIndexFixing(ONIndex1M,I1125,TRUE,_xll.ohTrigger(RecalcTrigger,Trigger1M)),NA())</f>
        <v>2.9446316115162574E-2</v>
      </c>
      <c r="L1125" s="52">
        <f>IFERROR(_xll.qlIndexFixing(Index3M,H1125,TRUE,_xll.ohTrigger(RecalcTrigger,Trigger3M)),NA())</f>
        <v>3.0477584132480359E-2</v>
      </c>
      <c r="M1125" s="52">
        <f>IFERROR(_xll.qlIndexFixing(ONIndex3M,I1125,TRUE,_xll.ohTrigger(RecalcTrigger,Trigger3M)),NA())</f>
        <v>3.0368029090519499E-2</v>
      </c>
      <c r="N1125" s="52">
        <f>IFERROR(_xll.qlIndexFixing(Index6M,$H1125,TRUE,_xll.ohTrigger(RecalcTrigger,Trigger6M)),NA())</f>
        <v>3.1737444774804363E-2</v>
      </c>
      <c r="O1125" s="52">
        <f>IFERROR(_xll.qlIndexFixing(ONIndex6M,I1125,TRUE,_xll.ohTrigger(RecalcTrigger,Trigger6M)),NA())</f>
        <v>3.1508624037144273E-2</v>
      </c>
      <c r="P1125" s="52">
        <f>IFERROR(_xll.qlIndexFixing(Index1Y,$H1125,TRUE,_xll.ohTrigger(RecalcTrigger,Trigger1Y)),NA())</f>
        <v>3.3584410129418957E-2</v>
      </c>
      <c r="Q1125" s="52">
        <f>IFERROR(_xll.qlIndexFixing(ONIndex1Y,I1125,TRUE,_xll.ohTrigger(RecalcTrigger,Trigger1Y)),NA())</f>
        <v>3.3105843375533794E-2</v>
      </c>
    </row>
    <row r="1126" spans="2:17" x14ac:dyDescent="0.2">
      <c r="B1126" s="46" t="s">
        <v>51</v>
      </c>
      <c r="D1126" s="49">
        <f>_xll.qlCalendarAdvance(LocalCalendar,$D1125,B1126,"f",FALSE)</f>
        <v>47254</v>
      </c>
      <c r="E1126" s="49">
        <f>_xll.qlInterestRateIndexValueDate(IndexON,D1126)</f>
        <v>47254</v>
      </c>
      <c r="F1126" s="52">
        <f>IFERROR(_xll.qlIndexFixing(IndexON,D1126,TRUE,_xll.ohTrigger(RecalcTrigger,TriggerON)),NA())</f>
        <v>2.8194406139530059E-2</v>
      </c>
      <c r="H1126" s="49">
        <f>_xll.qlCalendarAdvance(IborCalendar,$H1125,B1126,"f",FALSE)</f>
        <v>47254</v>
      </c>
      <c r="I1126" s="49">
        <f>_xll.qlInterestRateIndexValueDate(Index1M,$H1126)</f>
        <v>47256</v>
      </c>
      <c r="J1126" s="52">
        <f>IFERROR(_xll.qlIndexFixing(Index1M,$H1126,TRUE,_xll.ohTrigger(RecalcTrigger,Trigger1M)),NA())</f>
        <v>2.947360973691408E-2</v>
      </c>
      <c r="K1126" s="52">
        <f>IFERROR(_xll.qlIndexFixing(ONIndex1M,I1126,TRUE,_xll.ohTrigger(RecalcTrigger,Trigger1M)),NA())</f>
        <v>2.9444164655751948E-2</v>
      </c>
      <c r="L1126" s="52">
        <f>IFERROR(_xll.qlIndexFixing(Index3M,H1126,TRUE,_xll.ohTrigger(RecalcTrigger,Trigger3M)),NA())</f>
        <v>3.0476459723233797E-2</v>
      </c>
      <c r="M1126" s="52">
        <f>IFERROR(_xll.qlIndexFixing(ONIndex3M,I1126,TRUE,_xll.ohTrigger(RecalcTrigger,Trigger3M)),NA())</f>
        <v>3.0366919689228666E-2</v>
      </c>
      <c r="N1126" s="52">
        <f>IFERROR(_xll.qlIndexFixing(Index6M,$H1126,TRUE,_xll.ohTrigger(RecalcTrigger,Trigger6M)),NA())</f>
        <v>3.1734267429155492E-2</v>
      </c>
      <c r="O1126" s="52">
        <f>IFERROR(_xll.qlIndexFixing(ONIndex6M,I1126,TRUE,_xll.ohTrigger(RecalcTrigger,Trigger6M)),NA())</f>
        <v>3.1506795856284242E-2</v>
      </c>
      <c r="P1126" s="52">
        <f>IFERROR(_xll.qlIndexFixing(Index1Y,$H1126,TRUE,_xll.ohTrigger(RecalcTrigger,Trigger1Y)),NA())</f>
        <v>3.3580299357572868E-2</v>
      </c>
      <c r="Q1126" s="52">
        <f>IFERROR(_xll.qlIndexFixing(ONIndex1Y,I1126,TRUE,_xll.ohTrigger(RecalcTrigger,Trigger1Y)),NA())</f>
        <v>3.3104141798121489E-2</v>
      </c>
    </row>
    <row r="1127" spans="2:17" x14ac:dyDescent="0.2">
      <c r="B1127" s="46" t="s">
        <v>51</v>
      </c>
      <c r="D1127" s="49">
        <f>_xll.qlCalendarAdvance(LocalCalendar,$D1126,B1127,"f",FALSE)</f>
        <v>47261</v>
      </c>
      <c r="E1127" s="49">
        <f>_xll.qlInterestRateIndexValueDate(IndexON,D1127)</f>
        <v>47261</v>
      </c>
      <c r="F1127" s="52">
        <f>IFERROR(_xll.qlIndexFixing(IndexON,D1127,TRUE,_xll.ohTrigger(RecalcTrigger,TriggerON)),NA())</f>
        <v>2.8190761220283633E-2</v>
      </c>
      <c r="H1127" s="49">
        <f>_xll.qlCalendarAdvance(IborCalendar,$H1126,B1127,"f",FALSE)</f>
        <v>47261</v>
      </c>
      <c r="I1127" s="49">
        <f>_xll.qlInterestRateIndexValueDate(Index1M,$H1127)</f>
        <v>47263</v>
      </c>
      <c r="J1127" s="52">
        <f>IFERROR(_xll.qlIndexFixing(Index1M,$H1127,TRUE,_xll.ohTrigger(RecalcTrigger,Trigger1M)),NA())</f>
        <v>2.947146894508898E-2</v>
      </c>
      <c r="K1127" s="52">
        <f>IFERROR(_xll.qlIndexFixing(ONIndex1M,I1127,TRUE,_xll.ohTrigger(RecalcTrigger,Trigger1M)),NA())</f>
        <v>2.944306916414785E-2</v>
      </c>
      <c r="L1127" s="52">
        <f>IFERROR(_xll.qlIndexFixing(Index3M,H1127,TRUE,_xll.ohTrigger(RecalcTrigger,Trigger3M)),NA())</f>
        <v>3.0476540282789438E-2</v>
      </c>
      <c r="M1127" s="52">
        <f>IFERROR(_xll.qlIndexFixing(ONIndex3M,I1127,TRUE,_xll.ohTrigger(RecalcTrigger,Trigger3M)),NA())</f>
        <v>3.0367010535519157E-2</v>
      </c>
      <c r="N1127" s="52">
        <f>IFERROR(_xll.qlIndexFixing(Index6M,$H1127,TRUE,_xll.ohTrigger(RecalcTrigger,Trigger6M)),NA())</f>
        <v>3.1732337290543096E-2</v>
      </c>
      <c r="O1127" s="52">
        <f>IFERROR(_xll.qlIndexFixing(ONIndex6M,I1127,TRUE,_xll.ohTrigger(RecalcTrigger,Trigger6M)),NA())</f>
        <v>3.1506209861811296E-2</v>
      </c>
      <c r="P1127" s="52">
        <f>IFERROR(_xll.qlIndexFixing(Index1Y,$H1127,TRUE,_xll.ohTrigger(RecalcTrigger,Trigger1Y)),NA())</f>
        <v>3.3577260455073255E-2</v>
      </c>
      <c r="Q1127" s="52">
        <f>IFERROR(_xll.qlIndexFixing(ONIndex1Y,I1127,TRUE,_xll.ohTrigger(RecalcTrigger,Trigger1Y)),NA())</f>
        <v>3.3103771180005293E-2</v>
      </c>
    </row>
    <row r="1128" spans="2:17" x14ac:dyDescent="0.2">
      <c r="B1128" s="46" t="s">
        <v>51</v>
      </c>
      <c r="D1128" s="49">
        <f>_xll.qlCalendarAdvance(LocalCalendar,$D1127,B1128,"f",FALSE)</f>
        <v>47268</v>
      </c>
      <c r="E1128" s="49">
        <f>_xll.qlInterestRateIndexValueDate(IndexON,D1128)</f>
        <v>47268</v>
      </c>
      <c r="F1128" s="52">
        <f>IFERROR(_xll.qlIndexFixing(IndexON,D1128,TRUE,_xll.ohTrigger(RecalcTrigger,TriggerON)),NA())</f>
        <v>2.8187080560666544E-2</v>
      </c>
      <c r="H1128" s="49">
        <f>_xll.qlCalendarAdvance(IborCalendar,$H1127,B1128,"f",FALSE)</f>
        <v>47268</v>
      </c>
      <c r="I1128" s="49">
        <f>_xll.qlInterestRateIndexValueDate(Index1M,$H1128)</f>
        <v>47270</v>
      </c>
      <c r="J1128" s="52">
        <f>IFERROR(_xll.qlIndexFixing(Index1M,$H1128,TRUE,_xll.ohTrigger(RecalcTrigger,Trigger1M)),NA())</f>
        <v>2.9469333353205E-2</v>
      </c>
      <c r="K1128" s="52">
        <f>IFERROR(_xll.qlIndexFixing(ONIndex1M,I1128,TRUE,_xll.ohTrigger(RecalcTrigger,Trigger1M)),NA())</f>
        <v>2.9439877300081463E-2</v>
      </c>
      <c r="L1128" s="52">
        <f>IFERROR(_xll.qlIndexFixing(Index3M,H1128,TRUE,_xll.ohTrigger(RecalcTrigger,Trigger3M)),NA())</f>
        <v>3.0475413719805063E-2</v>
      </c>
      <c r="M1128" s="52">
        <f>IFERROR(_xll.qlIndexFixing(ONIndex3M,I1128,TRUE,_xll.ohTrigger(RecalcTrigger,Trigger3M)),NA())</f>
        <v>3.0364697926827944E-2</v>
      </c>
      <c r="N1128" s="52">
        <f>IFERROR(_xll.qlIndexFixing(Index6M,$H1128,TRUE,_xll.ohTrigger(RecalcTrigger,Trigger6M)),NA())</f>
        <v>3.173040196577865E-2</v>
      </c>
      <c r="O1128" s="52">
        <f>IFERROR(_xll.qlIndexFixing(ONIndex6M,I1128,TRUE,_xll.ohTrigger(RecalcTrigger,Trigger6M)),NA())</f>
        <v>3.1503124176230912E-2</v>
      </c>
      <c r="P1128" s="52">
        <f>IFERROR(_xll.qlIndexFixing(Index1Y,$H1128,TRUE,_xll.ohTrigger(RecalcTrigger,Trigger1Y)),NA())</f>
        <v>3.357176729131435E-2</v>
      </c>
      <c r="Q1128" s="52">
        <f>IFERROR(_xll.qlIndexFixing(ONIndex1Y,I1128,TRUE,_xll.ohTrigger(RecalcTrigger,Trigger1Y)),NA())</f>
        <v>3.3100552311333686E-2</v>
      </c>
    </row>
    <row r="1129" spans="2:17" x14ac:dyDescent="0.2">
      <c r="B1129" s="46" t="s">
        <v>51</v>
      </c>
      <c r="D1129" s="49">
        <f>_xll.qlCalendarAdvance(LocalCalendar,$D1128,B1129,"f",FALSE)</f>
        <v>47275</v>
      </c>
      <c r="E1129" s="49">
        <f>_xll.qlInterestRateIndexValueDate(IndexON,D1129)</f>
        <v>47275</v>
      </c>
      <c r="F1129" s="52">
        <f>IFERROR(_xll.qlIndexFixing(IndexON,D1129,TRUE,_xll.ohTrigger(RecalcTrigger,TriggerON)),NA())</f>
        <v>2.8183364160598856E-2</v>
      </c>
      <c r="H1129" s="49">
        <f>_xll.qlCalendarAdvance(IborCalendar,$H1128,B1129,"f",FALSE)</f>
        <v>47275</v>
      </c>
      <c r="I1129" s="49">
        <f>_xll.qlInterestRateIndexValueDate(Index1M,$H1129)</f>
        <v>47277</v>
      </c>
      <c r="J1129" s="52">
        <f>IFERROR(_xll.qlIndexFixing(Index1M,$H1129,TRUE,_xll.ohTrigger(RecalcTrigger,Trigger1M)),NA())</f>
        <v>2.9467202961264722E-2</v>
      </c>
      <c r="K1129" s="52">
        <f>IFERROR(_xll.qlIndexFixing(ONIndex1M,I1129,TRUE,_xll.ohTrigger(RecalcTrigger,Trigger1M)),NA())</f>
        <v>2.9437741403794959E-2</v>
      </c>
      <c r="L1129" s="52">
        <f>IFERROR(_xll.qlIndexFixing(Index3M,H1129,TRUE,_xll.ohTrigger(RecalcTrigger,Trigger3M)),NA())</f>
        <v>3.0473080532208072E-2</v>
      </c>
      <c r="M1129" s="52">
        <f>IFERROR(_xll.qlIndexFixing(ONIndex3M,I1129,TRUE,_xll.ohTrigger(RecalcTrigger,Trigger3M)),NA())</f>
        <v>3.0363585565718054E-2</v>
      </c>
      <c r="N1129" s="52">
        <f>IFERROR(_xll.qlIndexFixing(Index6M,$H1129,TRUE,_xll.ohTrigger(RecalcTrigger,Trigger6M)),NA())</f>
        <v>3.1728461454878142E-2</v>
      </c>
      <c r="O1129" s="52">
        <f>IFERROR(_xll.qlIndexFixing(ONIndex6M,I1129,TRUE,_xll.ohTrigger(RecalcTrigger,Trigger6M)),NA())</f>
        <v>3.1501280677037613E-2</v>
      </c>
      <c r="P1129" s="52">
        <f>IFERROR(_xll.qlIndexFixing(Index1Y,$H1129,TRUE,_xll.ohTrigger(RecalcTrigger,Trigger1Y)),NA())</f>
        <v>3.3567343835917064E-2</v>
      </c>
      <c r="Q1129" s="52">
        <f>IFERROR(_xll.qlIndexFixing(ONIndex1Y,I1129,TRUE,_xll.ohTrigger(RecalcTrigger,Trigger1Y)),NA())</f>
        <v>3.3098664401984834E-2</v>
      </c>
    </row>
    <row r="1130" spans="2:17" x14ac:dyDescent="0.2">
      <c r="B1130" s="46" t="s">
        <v>51</v>
      </c>
      <c r="D1130" s="49">
        <f>_xll.qlCalendarAdvance(LocalCalendar,$D1129,B1130,"f",FALSE)</f>
        <v>47282</v>
      </c>
      <c r="E1130" s="49">
        <f>_xll.qlInterestRateIndexValueDate(IndexON,D1130)</f>
        <v>47282</v>
      </c>
      <c r="F1130" s="52">
        <f>IFERROR(_xll.qlIndexFixing(IndexON,D1130,TRUE,_xll.ohTrigger(RecalcTrigger,TriggerON)),NA())</f>
        <v>2.8179612020240441E-2</v>
      </c>
      <c r="H1130" s="49">
        <f>_xll.qlCalendarAdvance(IborCalendar,$H1129,B1130,"f",FALSE)</f>
        <v>47282</v>
      </c>
      <c r="I1130" s="49">
        <f>_xll.qlInterestRateIndexValueDate(Index1M,$H1130)</f>
        <v>47284</v>
      </c>
      <c r="J1130" s="52">
        <f>IFERROR(_xll.qlIndexFixing(Index1M,$H1130,TRUE,_xll.ohTrigger(RecalcTrigger,Trigger1M)),NA())</f>
        <v>2.9465077769262989E-2</v>
      </c>
      <c r="K1130" s="52">
        <f>IFERROR(_xll.qlIndexFixing(ONIndex1M,I1130,TRUE,_xll.ohTrigger(RecalcTrigger,Trigger1M)),NA())</f>
        <v>2.9435610695198733E-2</v>
      </c>
      <c r="L1130" s="52">
        <f>IFERROR(_xll.qlIndexFixing(Index3M,H1130,TRUE,_xll.ohTrigger(RecalcTrigger,Trigger3M)),NA())</f>
        <v>3.0471952147440324E-2</v>
      </c>
      <c r="M1130" s="52">
        <f>IFERROR(_xll.qlIndexFixing(ONIndex3M,I1130,TRUE,_xll.ohTrigger(RecalcTrigger,Trigger3M)),NA())</f>
        <v>3.0362472218010694E-2</v>
      </c>
      <c r="N1130" s="52">
        <f>IFERROR(_xll.qlIndexFixing(Index6M,$H1130,TRUE,_xll.ohTrigger(RecalcTrigger,Trigger6M)),NA())</f>
        <v>3.17265157578554E-2</v>
      </c>
      <c r="O1130" s="52">
        <f>IFERROR(_xll.qlIndexFixing(ONIndex6M,I1130,TRUE,_xll.ohTrigger(RecalcTrigger,Trigger6M)),NA())</f>
        <v>3.1499432071742106E-2</v>
      </c>
      <c r="P1130" s="52">
        <f>IFERROR(_xll.qlIndexFixing(Index1Y,$H1130,TRUE,_xll.ohTrigger(RecalcTrigger,Trigger1Y)),NA())</f>
        <v>3.3562813991769108E-2</v>
      </c>
      <c r="Q1130" s="52">
        <f>IFERROR(_xll.qlIndexFixing(ONIndex1Y,I1130,TRUE,_xll.ohTrigger(RecalcTrigger,Trigger1Y)),NA())</f>
        <v>3.3096714382052639E-2</v>
      </c>
    </row>
    <row r="1131" spans="2:17" x14ac:dyDescent="0.2">
      <c r="B1131" s="46" t="s">
        <v>51</v>
      </c>
      <c r="D1131" s="49">
        <f>_xll.qlCalendarAdvance(LocalCalendar,$D1130,B1131,"f",FALSE)</f>
        <v>47289</v>
      </c>
      <c r="E1131" s="49">
        <f>_xll.qlInterestRateIndexValueDate(IndexON,D1131)</f>
        <v>47289</v>
      </c>
      <c r="F1131" s="52">
        <f>IFERROR(_xll.qlIndexFixing(IndexON,D1131,TRUE,_xll.ohTrigger(RecalcTrigger,TriggerON)),NA())</f>
        <v>2.8175824139351491E-2</v>
      </c>
      <c r="H1131" s="49">
        <f>_xll.qlCalendarAdvance(IborCalendar,$H1130,B1131,"f",FALSE)</f>
        <v>47289</v>
      </c>
      <c r="I1131" s="49">
        <f>_xll.qlInterestRateIndexValueDate(Index1M,$H1131)</f>
        <v>47291</v>
      </c>
      <c r="J1131" s="52">
        <f>IFERROR(_xll.qlIndexFixing(Index1M,$H1131,TRUE,_xll.ohTrigger(RecalcTrigger,Trigger1M)),NA())</f>
        <v>2.9462957777197221E-2</v>
      </c>
      <c r="K1131" s="52">
        <f>IFERROR(_xll.qlIndexFixing(ONIndex1M,I1131,TRUE,_xll.ohTrigger(RecalcTrigger,Trigger1M)),NA())</f>
        <v>2.9433485174292784E-2</v>
      </c>
      <c r="L1131" s="52">
        <f>IFERROR(_xll.qlIndexFixing(Index3M,H1131,TRUE,_xll.ohTrigger(RecalcTrigger,Trigger3M)),NA())</f>
        <v>3.0470822768792698E-2</v>
      </c>
      <c r="M1131" s="52">
        <f>IFERROR(_xll.qlIndexFixing(ONIndex3M,I1131,TRUE,_xll.ohTrigger(RecalcTrigger,Trigger3M)),NA())</f>
        <v>3.0361357883732509E-2</v>
      </c>
      <c r="N1131" s="52">
        <f>IFERROR(_xll.qlIndexFixing(Index6M,$H1131,TRUE,_xll.ohTrigger(RecalcTrigger,Trigger6M)),NA())</f>
        <v>3.1724564874727273E-2</v>
      </c>
      <c r="O1131" s="52">
        <f>IFERROR(_xll.qlIndexFixing(ONIndex6M,I1131,TRUE,_xll.ohTrigger(RecalcTrigger,Trigger6M)),NA())</f>
        <v>3.1497578360344392E-2</v>
      </c>
      <c r="P1131" s="52">
        <f>IFERROR(_xll.qlIndexFixing(Index1Y,$H1131,TRUE,_xll.ohTrigger(RecalcTrigger,Trigger1Y)),NA())</f>
        <v>3.3558176678507218E-2</v>
      </c>
      <c r="Q1131" s="52">
        <f>IFERROR(_xll.qlIndexFixing(ONIndex1Y,I1131,TRUE,_xll.ohTrigger(RecalcTrigger,Trigger1Y)),NA())</f>
        <v>3.3094702251510455E-2</v>
      </c>
    </row>
    <row r="1132" spans="2:17" x14ac:dyDescent="0.2">
      <c r="B1132" s="46" t="s">
        <v>51</v>
      </c>
      <c r="D1132" s="49">
        <f>_xll.qlCalendarAdvance(LocalCalendar,$D1131,B1132,"f",FALSE)</f>
        <v>47296</v>
      </c>
      <c r="E1132" s="49">
        <f>_xll.qlInterestRateIndexValueDate(IndexON,D1132)</f>
        <v>47296</v>
      </c>
      <c r="F1132" s="52">
        <f>IFERROR(_xll.qlIndexFixing(IndexON,D1132,TRUE,_xll.ohTrigger(RecalcTrigger,TriggerON)),NA())</f>
        <v>2.8172000518091878E-2</v>
      </c>
      <c r="H1132" s="49">
        <f>_xll.qlCalendarAdvance(IborCalendar,$H1131,B1132,"f",FALSE)</f>
        <v>47296</v>
      </c>
      <c r="I1132" s="49">
        <f>_xll.qlInterestRateIndexValueDate(Index1M,$H1132)</f>
        <v>47298</v>
      </c>
      <c r="J1132" s="52">
        <f>IFERROR(_xll.qlIndexFixing(Index1M,$H1132,TRUE,_xll.ohTrigger(RecalcTrigger,Trigger1M)),NA())</f>
        <v>2.9461896882407301E-2</v>
      </c>
      <c r="K1132" s="52">
        <f>IFERROR(_xll.qlIndexFixing(ONIndex1M,I1132,TRUE,_xll.ohTrigger(RecalcTrigger,Trigger1M)),NA())</f>
        <v>2.9431364841103758E-2</v>
      </c>
      <c r="L1132" s="52">
        <f>IFERROR(_xll.qlIndexFixing(Index3M,H1132,TRUE,_xll.ohTrigger(RecalcTrigger,Trigger3M)),NA())</f>
        <v>3.0466077311764397E-2</v>
      </c>
      <c r="M1132" s="52">
        <f>IFERROR(_xll.qlIndexFixing(ONIndex3M,I1132,TRUE,_xll.ohTrigger(RecalcTrigger,Trigger3M)),NA())</f>
        <v>3.0360242562830209E-2</v>
      </c>
      <c r="N1132" s="52">
        <f>IFERROR(_xll.qlIndexFixing(Index6M,$H1132,TRUE,_xll.ohTrigger(RecalcTrigger,Trigger6M)),NA())</f>
        <v>3.1722608805508028E-2</v>
      </c>
      <c r="O1132" s="52">
        <f>IFERROR(_xll.qlIndexFixing(ONIndex6M,I1132,TRUE,_xll.ohTrigger(RecalcTrigger,Trigger6M)),NA())</f>
        <v>3.1495719542817824E-2</v>
      </c>
      <c r="P1132" s="52">
        <f>IFERROR(_xll.qlIndexFixing(Index1Y,$H1132,TRUE,_xll.ohTrigger(RecalcTrigger,Trigger1Y)),NA())</f>
        <v>3.3550033020419118E-2</v>
      </c>
      <c r="Q1132" s="52">
        <f>IFERROR(_xll.qlIndexFixing(ONIndex1Y,I1132,TRUE,_xll.ohTrigger(RecalcTrigger,Trigger1Y)),NA())</f>
        <v>3.3092628010331637E-2</v>
      </c>
    </row>
    <row r="1133" spans="2:17" x14ac:dyDescent="0.2">
      <c r="B1133" s="46" t="s">
        <v>51</v>
      </c>
      <c r="D1133" s="49">
        <f>_xll.qlCalendarAdvance(LocalCalendar,$D1132,B1133,"f",FALSE)</f>
        <v>47304</v>
      </c>
      <c r="E1133" s="49">
        <f>_xll.qlInterestRateIndexValueDate(IndexON,D1133)</f>
        <v>47304</v>
      </c>
      <c r="F1133" s="52">
        <f>IFERROR(_xll.qlIndexFixing(IndexON,D1133,TRUE,_xll.ohTrigger(RecalcTrigger,TriggerON)),NA())</f>
        <v>2.8167586901499675E-2</v>
      </c>
      <c r="H1133" s="49">
        <f>_xll.qlCalendarAdvance(IborCalendar,$H1132,B1133,"f",FALSE)</f>
        <v>47303</v>
      </c>
      <c r="I1133" s="49">
        <f>_xll.qlInterestRateIndexValueDate(Index1M,$H1133)</f>
        <v>47305</v>
      </c>
      <c r="J1133" s="52">
        <f>IFERROR(_xll.qlIndexFixing(Index1M,$H1133,TRUE,_xll.ohTrigger(RecalcTrigger,Trigger1M)),NA())</f>
        <v>2.9458733392860689E-2</v>
      </c>
      <c r="K1133" s="52">
        <f>IFERROR(_xll.qlIndexFixing(ONIndex1M,I1133,TRUE,_xll.ohTrigger(RecalcTrigger,Trigger1M)),NA())</f>
        <v>2.9429249695605009E-2</v>
      </c>
      <c r="L1133" s="52">
        <f>IFERROR(_xll.qlIndexFixing(Index3M,H1133,TRUE,_xll.ohTrigger(RecalcTrigger,Trigger3M)),NA())</f>
        <v>3.0469765995494107E-2</v>
      </c>
      <c r="M1133" s="52">
        <f>IFERROR(_xll.qlIndexFixing(ONIndex3M,I1133,TRUE,_xll.ohTrigger(RecalcTrigger,Trigger3M)),NA())</f>
        <v>3.0359126255330438E-2</v>
      </c>
      <c r="N1133" s="52">
        <f>IFERROR(_xll.qlIndexFixing(Index6M,$H1133,TRUE,_xll.ohTrigger(RecalcTrigger,Trigger6M)),NA())</f>
        <v>3.1720647550214073E-2</v>
      </c>
      <c r="O1133" s="52">
        <f>IFERROR(_xll.qlIndexFixing(ONIndex6M,I1133,TRUE,_xll.ohTrigger(RecalcTrigger,Trigger6M)),NA())</f>
        <v>3.1493855619215694E-2</v>
      </c>
      <c r="P1133" s="52">
        <f>IFERROR(_xll.qlIndexFixing(Index1Y,$H1133,TRUE,_xll.ohTrigger(RecalcTrigger,Trigger1Y)),NA())</f>
        <v>3.3548575323458001E-2</v>
      </c>
      <c r="Q1133" s="52">
        <f>IFERROR(_xll.qlIndexFixing(ONIndex1Y,I1133,TRUE,_xll.ohTrigger(RecalcTrigger,Trigger1Y)),NA())</f>
        <v>3.3090491658542831E-2</v>
      </c>
    </row>
    <row r="1134" spans="2:17" x14ac:dyDescent="0.2">
      <c r="B1134" s="46" t="s">
        <v>51</v>
      </c>
      <c r="D1134" s="49">
        <f>_xll.qlCalendarAdvance(LocalCalendar,$D1133,B1134,"f",FALSE)</f>
        <v>47311</v>
      </c>
      <c r="E1134" s="49">
        <f>_xll.qlInterestRateIndexValueDate(IndexON,D1134)</f>
        <v>47311</v>
      </c>
      <c r="F1134" s="52">
        <f>IFERROR(_xll.qlIndexFixing(IndexON,D1134,TRUE,_xll.ohTrigger(RecalcTrigger,TriggerON)),NA())</f>
        <v>2.8163686693662981E-2</v>
      </c>
      <c r="H1134" s="49">
        <f>_xll.qlCalendarAdvance(IborCalendar,$H1133,B1134,"f",FALSE)</f>
        <v>47310</v>
      </c>
      <c r="I1134" s="49">
        <f>_xll.qlInterestRateIndexValueDate(Index1M,$H1134)</f>
        <v>47312</v>
      </c>
      <c r="J1134" s="52">
        <f>IFERROR(_xll.qlIndexFixing(Index1M,$H1134,TRUE,_xll.ohTrigger(RecalcTrigger,Trigger1M)),NA())</f>
        <v>2.9456629000582192E-2</v>
      </c>
      <c r="K1134" s="52">
        <f>IFERROR(_xll.qlIndexFixing(ONIndex1M,I1134,TRUE,_xll.ohTrigger(RecalcTrigger,Trigger1M)),NA())</f>
        <v>2.9427139737796537E-2</v>
      </c>
      <c r="L1134" s="52">
        <f>IFERROR(_xll.qlIndexFixing(Index3M,H1134,TRUE,_xll.ohTrigger(RecalcTrigger,Trigger3M)),NA())</f>
        <v>3.0467428669591005E-2</v>
      </c>
      <c r="M1134" s="52">
        <f>IFERROR(_xll.qlIndexFixing(ONIndex3M,I1134,TRUE,_xll.ohTrigger(RecalcTrigger,Trigger3M)),NA())</f>
        <v>3.0358008961206551E-2</v>
      </c>
      <c r="N1134" s="52">
        <f>IFERROR(_xll.qlIndexFixing(Index6M,$H1134,TRUE,_xll.ohTrigger(RecalcTrigger,Trigger6M)),NA())</f>
        <v>3.1718681108860107E-2</v>
      </c>
      <c r="O1134" s="52">
        <f>IFERROR(_xll.qlIndexFixing(ONIndex6M,I1134,TRUE,_xll.ohTrigger(RecalcTrigger,Trigger6M)),NA())</f>
        <v>3.1491986589458065E-2</v>
      </c>
      <c r="P1134" s="52">
        <f>IFERROR(_xll.qlIndexFixing(Index1Y,$H1134,TRUE,_xll.ohTrigger(RecalcTrigger,Trigger1Y)),NA())</f>
        <v>3.3543609121216844E-2</v>
      </c>
      <c r="Q1134" s="52">
        <f>IFERROR(_xll.qlIndexFixing(ONIndex1Y,I1134,TRUE,_xll.ohTrigger(RecalcTrigger,Trigger1Y)),NA())</f>
        <v>3.3088293196144036E-2</v>
      </c>
    </row>
    <row r="1135" spans="2:17" x14ac:dyDescent="0.2">
      <c r="B1135" s="46" t="s">
        <v>51</v>
      </c>
      <c r="D1135" s="49">
        <f>_xll.qlCalendarAdvance(LocalCalendar,$D1134,B1135,"f",FALSE)</f>
        <v>47318</v>
      </c>
      <c r="E1135" s="49">
        <f>_xll.qlInterestRateIndexValueDate(IndexON,D1135)</f>
        <v>47318</v>
      </c>
      <c r="F1135" s="52">
        <f>IFERROR(_xll.qlIndexFixing(IndexON,D1135,TRUE,_xll.ohTrigger(RecalcTrigger,TriggerON)),NA())</f>
        <v>2.8159750745535561E-2</v>
      </c>
      <c r="H1135" s="49">
        <f>_xll.qlCalendarAdvance(IborCalendar,$H1134,B1135,"f",FALSE)</f>
        <v>47317</v>
      </c>
      <c r="I1135" s="49">
        <f>_xll.qlInterestRateIndexValueDate(Index1M,$H1135)</f>
        <v>47319</v>
      </c>
      <c r="J1135" s="52">
        <f>IFERROR(_xll.qlIndexFixing(Index1M,$H1135,TRUE,_xll.ohTrigger(RecalcTrigger,Trigger1M)),NA())</f>
        <v>2.9454529808229345E-2</v>
      </c>
      <c r="K1135" s="52">
        <f>IFERROR(_xll.qlIndexFixing(ONIndex1M,I1135,TRUE,_xll.ohTrigger(RecalcTrigger,Trigger1M)),NA())</f>
        <v>2.9425034967704988E-2</v>
      </c>
      <c r="L1135" s="52">
        <f>IFERROR(_xll.qlIndexFixing(Index3M,H1135,TRUE,_xll.ohTrigger(RecalcTrigger,Trigger3M)),NA())</f>
        <v>3.0466295315439203E-2</v>
      </c>
      <c r="M1135" s="52">
        <f>IFERROR(_xll.qlIndexFixing(ONIndex3M,I1135,TRUE,_xll.ohTrigger(RecalcTrigger,Trigger3M)),NA())</f>
        <v>3.0356890680511839E-2</v>
      </c>
      <c r="N1135" s="52">
        <f>IFERROR(_xll.qlIndexFixing(Index6M,$H1135,TRUE,_xll.ohTrigger(RecalcTrigger,Trigger6M)),NA())</f>
        <v>3.1717956466766929E-2</v>
      </c>
      <c r="O1135" s="52">
        <f>IFERROR(_xll.qlIndexFixing(ONIndex6M,I1135,TRUE,_xll.ohTrigger(RecalcTrigger,Trigger6M)),NA())</f>
        <v>3.149011245365152E-2</v>
      </c>
      <c r="P1135" s="52">
        <f>IFERROR(_xll.qlIndexFixing(Index1Y,$H1135,TRUE,_xll.ohTrigger(RecalcTrigger,Trigger1Y)),NA())</f>
        <v>3.3538531128956918E-2</v>
      </c>
      <c r="Q1135" s="52">
        <f>IFERROR(_xll.qlIndexFixing(ONIndex1Y,I1135,TRUE,_xll.ohTrigger(RecalcTrigger,Trigger1Y)),NA())</f>
        <v>3.3086032623161898E-2</v>
      </c>
    </row>
    <row r="1136" spans="2:17" x14ac:dyDescent="0.2">
      <c r="B1136" s="46" t="s">
        <v>51</v>
      </c>
      <c r="D1136" s="49">
        <f>_xll.qlCalendarAdvance(LocalCalendar,$D1135,B1136,"f",FALSE)</f>
        <v>47325</v>
      </c>
      <c r="E1136" s="49">
        <f>_xll.qlInterestRateIndexValueDate(IndexON,D1136)</f>
        <v>47325</v>
      </c>
      <c r="F1136" s="52">
        <f>IFERROR(_xll.qlIndexFixing(IndexON,D1136,TRUE,_xll.ohTrigger(RecalcTrigger,TriggerON)),NA())</f>
        <v>2.8155779056877606E-2</v>
      </c>
      <c r="H1136" s="49">
        <f>_xll.qlCalendarAdvance(IborCalendar,$H1135,B1136,"f",FALSE)</f>
        <v>47324</v>
      </c>
      <c r="I1136" s="49">
        <f>_xll.qlInterestRateIndexValueDate(Index1M,$H1136)</f>
        <v>47326</v>
      </c>
      <c r="J1136" s="52">
        <f>IFERROR(_xll.qlIndexFixing(Index1M,$H1136,TRUE,_xll.ohTrigger(RecalcTrigger,Trigger1M)),NA())</f>
        <v>2.9453490511895108E-2</v>
      </c>
      <c r="K1136" s="52">
        <f>IFERROR(_xll.qlIndexFixing(ONIndex1M,I1136,TRUE,_xll.ohTrigger(RecalcTrigger,Trigger1M)),NA())</f>
        <v>2.9422935385303717E-2</v>
      </c>
      <c r="L1136" s="52">
        <f>IFERROR(_xll.qlIndexFixing(Index3M,H1136,TRUE,_xll.ohTrigger(RecalcTrigger,Trigger3M)),NA())</f>
        <v>3.0465160967414331E-2</v>
      </c>
      <c r="M1136" s="52">
        <f>IFERROR(_xll.qlIndexFixing(ONIndex3M,I1136,TRUE,_xll.ohTrigger(RecalcTrigger,Trigger3M)),NA())</f>
        <v>3.0355771413219657E-2</v>
      </c>
      <c r="N1136" s="52">
        <f>IFERROR(_xll.qlIndexFixing(Index6M,$H1136,TRUE,_xll.ohTrigger(RecalcTrigger,Trigger6M)),NA())</f>
        <v>3.1714732668033915E-2</v>
      </c>
      <c r="O1136" s="52">
        <f>IFERROR(_xll.qlIndexFixing(ONIndex6M,I1136,TRUE,_xll.ohTrigger(RecalcTrigger,Trigger6M)),NA())</f>
        <v>3.1488233211689476E-2</v>
      </c>
      <c r="P1136" s="52">
        <f>IFERROR(_xll.qlIndexFixing(Index1Y,$H1136,TRUE,_xll.ohTrigger(RecalcTrigger,Trigger1Y)),NA())</f>
        <v>3.3533340266594623E-2</v>
      </c>
      <c r="Q1136" s="52">
        <f>IFERROR(_xll.qlIndexFixing(ONIndex1Y,I1136,TRUE,_xll.ohTrigger(RecalcTrigger,Trigger1Y)),NA())</f>
        <v>3.3083709939569772E-2</v>
      </c>
    </row>
    <row r="1137" spans="2:17" x14ac:dyDescent="0.2">
      <c r="B1137" s="46" t="s">
        <v>51</v>
      </c>
      <c r="D1137" s="49">
        <f>_xll.qlCalendarAdvance(LocalCalendar,$D1136,B1137,"f",FALSE)</f>
        <v>47332</v>
      </c>
      <c r="E1137" s="49">
        <f>_xll.qlInterestRateIndexValueDate(IndexON,D1137)</f>
        <v>47332</v>
      </c>
      <c r="F1137" s="52">
        <f>IFERROR(_xll.qlIndexFixing(IndexON,D1137,TRUE,_xll.ohTrigger(RecalcTrigger,TriggerON)),NA())</f>
        <v>2.8151771627928923E-2</v>
      </c>
      <c r="H1137" s="49">
        <f>_xll.qlCalendarAdvance(IborCalendar,$H1136,B1137,"f",FALSE)</f>
        <v>47331</v>
      </c>
      <c r="I1137" s="49">
        <f>_xll.qlInterestRateIndexValueDate(Index1M,$H1137)</f>
        <v>47333</v>
      </c>
      <c r="J1137" s="52">
        <f>IFERROR(_xll.qlIndexFixing(Index1M,$H1137,TRUE,_xll.ohTrigger(RecalcTrigger,Trigger1M)),NA())</f>
        <v>2.9451401920163045E-2</v>
      </c>
      <c r="K1137" s="52">
        <f>IFERROR(_xll.qlIndexFixing(ONIndex1M,I1137,TRUE,_xll.ohTrigger(RecalcTrigger,Trigger1M)),NA())</f>
        <v>2.9420840990592723E-2</v>
      </c>
      <c r="L1137" s="52">
        <f>IFERROR(_xll.qlIndexFixing(Index3M,H1137,TRUE,_xll.ohTrigger(RecalcTrigger,Trigger3M)),NA())</f>
        <v>3.0464025625515537E-2</v>
      </c>
      <c r="M1137" s="52">
        <f>IFERROR(_xll.qlIndexFixing(ONIndex3M,I1137,TRUE,_xll.ohTrigger(RecalcTrigger,Trigger3M)),NA())</f>
        <v>3.0354651159330004E-2</v>
      </c>
      <c r="N1137" s="52">
        <f>IFERROR(_xll.qlIndexFixing(Index6M,$H1137,TRUE,_xll.ohTrigger(RecalcTrigger,Trigger6M)),NA())</f>
        <v>3.1712750668593241E-2</v>
      </c>
      <c r="O1137" s="52">
        <f>IFERROR(_xll.qlIndexFixing(ONIndex6M,I1137,TRUE,_xll.ohTrigger(RecalcTrigger,Trigger6M)),NA())</f>
        <v>3.1486348863625224E-2</v>
      </c>
      <c r="P1137" s="52">
        <f>IFERROR(_xll.qlIndexFixing(Index1Y,$H1137,TRUE,_xll.ohTrigger(RecalcTrigger,Trigger1Y)),NA())</f>
        <v>3.3528035454106486E-2</v>
      </c>
      <c r="Q1137" s="52">
        <f>IFERROR(_xll.qlIndexFixing(ONIndex1Y,I1137,TRUE,_xll.ohTrigger(RecalcTrigger,Trigger1Y)),NA())</f>
        <v>3.3081325145367657E-2</v>
      </c>
    </row>
    <row r="1138" spans="2:17" x14ac:dyDescent="0.2">
      <c r="B1138" s="46" t="s">
        <v>51</v>
      </c>
      <c r="D1138" s="49">
        <f>_xll.qlCalendarAdvance(LocalCalendar,$D1137,B1138,"f",FALSE)</f>
        <v>47339</v>
      </c>
      <c r="E1138" s="49">
        <f>_xll.qlInterestRateIndexValueDate(IndexON,D1138)</f>
        <v>47339</v>
      </c>
      <c r="F1138" s="52">
        <f>IFERROR(_xll.qlIndexFixing(IndexON,D1138,TRUE,_xll.ohTrigger(RecalcTrigger,TriggerON)),NA())</f>
        <v>2.8147728458529642E-2</v>
      </c>
      <c r="H1138" s="49">
        <f>_xll.qlCalendarAdvance(IborCalendar,$H1137,B1138,"f",FALSE)</f>
        <v>47338</v>
      </c>
      <c r="I1138" s="49">
        <f>_xll.qlInterestRateIndexValueDate(Index1M,$H1138)</f>
        <v>47340</v>
      </c>
      <c r="J1138" s="52">
        <f>IFERROR(_xll.qlIndexFixing(Index1M,$H1138,TRUE,_xll.ohTrigger(RecalcTrigger,Trigger1M)),NA())</f>
        <v>2.9448263430693764E-2</v>
      </c>
      <c r="K1138" s="52">
        <f>IFERROR(_xll.qlIndexFixing(ONIndex1M,I1138,TRUE,_xll.ohTrigger(RecalcTrigger,Trigger1M)),NA())</f>
        <v>2.9418751783598651E-2</v>
      </c>
      <c r="L1138" s="52">
        <f>IFERROR(_xll.qlIndexFixing(Index3M,H1138,TRUE,_xll.ohTrigger(RecalcTrigger,Trigger3M)),NA())</f>
        <v>3.0464093422284632E-2</v>
      </c>
      <c r="M1138" s="52">
        <f>IFERROR(_xll.qlIndexFixing(ONIndex3M,I1138,TRUE,_xll.ohTrigger(RecalcTrigger,Trigger3M)),NA())</f>
        <v>3.0353529918842881E-2</v>
      </c>
      <c r="N1138" s="52">
        <f>IFERROR(_xll.qlIndexFixing(Index6M,$H1138,TRUE,_xll.ohTrigger(RecalcTrigger,Trigger6M)),NA())</f>
        <v>3.1710763483154769E-2</v>
      </c>
      <c r="O1138" s="52">
        <f>IFERROR(_xll.qlIndexFixing(ONIndex6M,I1138,TRUE,_xll.ohTrigger(RecalcTrigger,Trigger6M)),NA())</f>
        <v>3.1484459409458765E-2</v>
      </c>
      <c r="P1138" s="52">
        <f>IFERROR(_xll.qlIndexFixing(Index1Y,$H1138,TRUE,_xll.ohTrigger(RecalcTrigger,Trigger1Y)),NA())</f>
        <v>3.3522615611529569E-2</v>
      </c>
      <c r="Q1138" s="52">
        <f>IFERROR(_xll.qlIndexFixing(ONIndex1Y,I1138,TRUE,_xll.ohTrigger(RecalcTrigger,Trigger1Y)),NA())</f>
        <v>3.3078878240555554E-2</v>
      </c>
    </row>
    <row r="1139" spans="2:17" x14ac:dyDescent="0.2">
      <c r="B1139" s="46" t="s">
        <v>51</v>
      </c>
      <c r="D1139" s="49">
        <f>_xll.qlCalendarAdvance(LocalCalendar,$D1138,B1139,"f",FALSE)</f>
        <v>47346</v>
      </c>
      <c r="E1139" s="49">
        <f>_xll.qlInterestRateIndexValueDate(IndexON,D1139)</f>
        <v>47346</v>
      </c>
      <c r="F1139" s="52">
        <f>IFERROR(_xll.qlIndexFixing(IndexON,D1139,TRUE,_xll.ohTrigger(RecalcTrigger,TriggerON)),NA())</f>
        <v>2.8143649548759697E-2</v>
      </c>
      <c r="H1139" s="49">
        <f>_xll.qlCalendarAdvance(IborCalendar,$H1138,B1139,"f",FALSE)</f>
        <v>47345</v>
      </c>
      <c r="I1139" s="49">
        <f>_xll.qlInterestRateIndexValueDate(Index1M,$H1139)</f>
        <v>47347</v>
      </c>
      <c r="J1139" s="52">
        <f>IFERROR(_xll.qlIndexFixing(Index1M,$H1139,TRUE,_xll.ohTrigger(RecalcTrigger,Trigger1M)),NA())</f>
        <v>2.9446185038010001E-2</v>
      </c>
      <c r="K1139" s="52">
        <f>IFERROR(_xll.qlIndexFixing(ONIndex1M,I1139,TRUE,_xll.ohTrigger(RecalcTrigger,Trigger1M)),NA())</f>
        <v>2.9416667764294857E-2</v>
      </c>
      <c r="L1139" s="52">
        <f>IFERROR(_xll.qlIndexFixing(Index3M,H1139,TRUE,_xll.ohTrigger(RecalcTrigger,Trigger3M)),NA())</f>
        <v>3.0461751960102996E-2</v>
      </c>
      <c r="M1139" s="52">
        <f>IFERROR(_xll.qlIndexFixing(ONIndex3M,I1139,TRUE,_xll.ohTrigger(RecalcTrigger,Trigger3M)),NA())</f>
        <v>3.0352407691758287E-2</v>
      </c>
      <c r="N1139" s="52">
        <f>IFERROR(_xll.qlIndexFixing(Index6M,$H1139,TRUE,_xll.ohTrigger(RecalcTrigger,Trigger6M)),NA())</f>
        <v>3.171001592151506E-2</v>
      </c>
      <c r="O1139" s="52">
        <f>IFERROR(_xll.qlIndexFixing(ONIndex6M,I1139,TRUE,_xll.ohTrigger(RecalcTrigger,Trigger6M)),NA())</f>
        <v>3.1482564849190098E-2</v>
      </c>
      <c r="P1139" s="52">
        <f>IFERROR(_xll.qlIndexFixing(Index1Y,$H1139,TRUE,_xll.ohTrigger(RecalcTrigger,Trigger1Y)),NA())</f>
        <v>3.3517079658963236E-2</v>
      </c>
      <c r="Q1139" s="52">
        <f>IFERROR(_xll.qlIndexFixing(ONIndex1Y,I1139,TRUE,_xll.ohTrigger(RecalcTrigger,Trigger1Y)),NA())</f>
        <v>3.3076369225213398E-2</v>
      </c>
    </row>
    <row r="1140" spans="2:17" x14ac:dyDescent="0.2">
      <c r="B1140" s="46" t="s">
        <v>51</v>
      </c>
      <c r="D1140" s="49">
        <f>_xll.qlCalendarAdvance(LocalCalendar,$D1139,B1140,"f",FALSE)</f>
        <v>47353</v>
      </c>
      <c r="E1140" s="49">
        <f>_xll.qlInterestRateIndexValueDate(IndexON,D1140)</f>
        <v>47353</v>
      </c>
      <c r="F1140" s="52">
        <f>IFERROR(_xll.qlIndexFixing(IndexON,D1140,TRUE,_xll.ohTrigger(RecalcTrigger,TriggerON)),NA())</f>
        <v>2.813953489861909E-2</v>
      </c>
      <c r="H1140" s="49">
        <f>_xll.qlCalendarAdvance(IborCalendar,$H1139,B1140,"f",FALSE)</f>
        <v>47352</v>
      </c>
      <c r="I1140" s="49">
        <f>_xll.qlInterestRateIndexValueDate(Index1M,$H1140)</f>
        <v>47354</v>
      </c>
      <c r="J1140" s="52">
        <f>IFERROR(_xll.qlIndexFixing(Index1M,$H1140,TRUE,_xll.ohTrigger(RecalcTrigger,Trigger1M)),NA())</f>
        <v>2.9444111845236418E-2</v>
      </c>
      <c r="K1140" s="52">
        <f>IFERROR(_xll.qlIndexFixing(ONIndex1M,I1140,TRUE,_xll.ohTrigger(RecalcTrigger,Trigger1M)),NA())</f>
        <v>2.9415642288237454E-2</v>
      </c>
      <c r="L1140" s="52">
        <f>IFERROR(_xll.qlIndexFixing(Index3M,H1140,TRUE,_xll.ohTrigger(RecalcTrigger,Trigger3M)),NA())</f>
        <v>3.0460613636590101E-2</v>
      </c>
      <c r="M1140" s="52">
        <f>IFERROR(_xll.qlIndexFixing(ONIndex3M,I1140,TRUE,_xll.ohTrigger(RecalcTrigger,Trigger3M)),NA())</f>
        <v>3.0352483571287614E-2</v>
      </c>
      <c r="N1140" s="52">
        <f>IFERROR(_xll.qlIndexFixing(Index6M,$H1140,TRUE,_xll.ohTrigger(RecalcTrigger,Trigger6M)),NA())</f>
        <v>3.1706773554347527E-2</v>
      </c>
      <c r="O1140" s="52">
        <f>IFERROR(_xll.qlIndexFixing(ONIndex6M,I1140,TRUE,_xll.ohTrigger(RecalcTrigger,Trigger6M)),NA())</f>
        <v>3.1481905608201632E-2</v>
      </c>
      <c r="P1140" s="52">
        <f>IFERROR(_xll.qlIndexFixing(Index1Y,$H1140,TRUE,_xll.ohTrigger(RecalcTrigger,Trigger1Y)),NA())</f>
        <v>3.3512485123964542E-2</v>
      </c>
      <c r="Q1140" s="52">
        <f>IFERROR(_xll.qlIndexFixing(ONIndex1Y,I1140,TRUE,_xll.ohTrigger(RecalcTrigger,Trigger1Y)),NA())</f>
        <v>3.3075130863227109E-2</v>
      </c>
    </row>
    <row r="1141" spans="2:17" x14ac:dyDescent="0.2">
      <c r="B1141" s="46" t="s">
        <v>51</v>
      </c>
      <c r="D1141" s="49">
        <f>_xll.qlCalendarAdvance(LocalCalendar,$D1140,B1141,"f",FALSE)</f>
        <v>47360</v>
      </c>
      <c r="E1141" s="49">
        <f>_xll.qlInterestRateIndexValueDate(IndexON,D1141)</f>
        <v>47360</v>
      </c>
      <c r="F1141" s="52">
        <f>IFERROR(_xll.qlIndexFixing(IndexON,D1141,TRUE,_xll.ohTrigger(RecalcTrigger,TriggerON)),NA())</f>
        <v>2.8135384508107819E-2</v>
      </c>
      <c r="H1141" s="49">
        <f>_xll.qlCalendarAdvance(IborCalendar,$H1140,B1141,"f",FALSE)</f>
        <v>47359</v>
      </c>
      <c r="I1141" s="49">
        <f>_xll.qlInterestRateIndexValueDate(Index1M,$H1141)</f>
        <v>47361</v>
      </c>
      <c r="J1141" s="52">
        <f>IFERROR(_xll.qlIndexFixing(Index1M,$H1141,TRUE,_xll.ohTrigger(RecalcTrigger,Trigger1M)),NA())</f>
        <v>2.94388772002547E-2</v>
      </c>
      <c r="K1141" s="52">
        <f>IFERROR(_xll.qlIndexFixing(ONIndex1M,I1141,TRUE,_xll.ohTrigger(RecalcTrigger,Trigger1M)),NA())</f>
        <v>2.9413568845519933E-2</v>
      </c>
      <c r="L1141" s="52">
        <f>IFERROR(_xll.qlIndexFixing(Index3M,H1141,TRUE,_xll.ohTrigger(RecalcTrigger,Trigger3M)),NA())</f>
        <v>3.045586373448201E-2</v>
      </c>
      <c r="M1141" s="52">
        <f>IFERROR(_xll.qlIndexFixing(ONIndex3M,I1141,TRUE,_xll.ohTrigger(RecalcTrigger,Trigger3M)),NA())</f>
        <v>3.0351359205766926E-2</v>
      </c>
      <c r="N1141" s="52">
        <f>IFERROR(_xll.qlIndexFixing(Index6M,$H1141,TRUE,_xll.ohTrigger(RecalcTrigger,Trigger6M)),NA())</f>
        <v>3.1699796137453592E-2</v>
      </c>
      <c r="O1141" s="52">
        <f>IFERROR(_xll.qlIndexFixing(ONIndex6M,I1141,TRUE,_xll.ohTrigger(RecalcTrigger,Trigger6M)),NA())</f>
        <v>3.1480000304406897E-2</v>
      </c>
      <c r="P1141" s="52">
        <f>IFERROR(_xll.qlIndexFixing(Index1Y,$H1141,TRUE,_xll.ohTrigger(RecalcTrigger,Trigger1Y)),NA())</f>
        <v>3.350250184994466E-2</v>
      </c>
      <c r="Q1141" s="52">
        <f>IFERROR(_xll.qlIndexFixing(ONIndex1Y,I1141,TRUE,_xll.ohTrigger(RecalcTrigger,Trigger1Y)),NA())</f>
        <v>3.3072492947940901E-2</v>
      </c>
    </row>
    <row r="1142" spans="2:17" x14ac:dyDescent="0.2">
      <c r="B1142" s="46" t="s">
        <v>51</v>
      </c>
      <c r="D1142" s="49">
        <f>_xll.qlCalendarAdvance(LocalCalendar,$D1141,B1142,"f",FALSE)</f>
        <v>47367</v>
      </c>
      <c r="E1142" s="49">
        <f>_xll.qlInterestRateIndexValueDate(IndexON,D1142)</f>
        <v>47367</v>
      </c>
      <c r="F1142" s="52">
        <f>IFERROR(_xll.qlIndexFixing(IndexON,D1142,TRUE,_xll.ohTrigger(RecalcTrigger,TriggerON)),NA())</f>
        <v>2.8131198377225886E-2</v>
      </c>
      <c r="H1142" s="49">
        <f>_xll.qlCalendarAdvance(IborCalendar,$H1141,B1142,"f",FALSE)</f>
        <v>47366</v>
      </c>
      <c r="I1142" s="49">
        <f>_xll.qlInterestRateIndexValueDate(Index1M,$H1142)</f>
        <v>47368</v>
      </c>
      <c r="J1142" s="52">
        <f>IFERROR(_xll.qlIndexFixing(Index1M,$H1142,TRUE,_xll.ohTrigger(RecalcTrigger,Trigger1M)),NA())</f>
        <v>2.9441036966737499E-2</v>
      </c>
      <c r="K1142" s="52">
        <f>IFERROR(_xll.qlIndexFixing(ONIndex1M,I1142,TRUE,_xll.ohTrigger(RecalcTrigger,Trigger1M)),NA())</f>
        <v>2.9410446832551784E-2</v>
      </c>
      <c r="L1142" s="52">
        <f>IFERROR(_xll.qlIndexFixing(Index3M,H1142,TRUE,_xll.ohTrigger(RecalcTrigger,Trigger3M)),NA())</f>
        <v>3.0454723924407994E-2</v>
      </c>
      <c r="M1142" s="52">
        <f>IFERROR(_xll.qlIndexFixing(ONIndex3M,I1142,TRUE,_xll.ohTrigger(RecalcTrigger,Trigger3M)),NA())</f>
        <v>3.0349035090866394E-2</v>
      </c>
      <c r="N1142" s="52">
        <f>IFERROR(_xll.qlIndexFixing(Index6M,$H1142,TRUE,_xll.ohTrigger(RecalcTrigger,Trigger6M)),NA())</f>
        <v>3.1697790390862013E-2</v>
      </c>
      <c r="O1142" s="52">
        <f>IFERROR(_xll.qlIndexFixing(ONIndex6M,I1142,TRUE,_xll.ohTrigger(RecalcTrigger,Trigger6M)),NA())</f>
        <v>3.1476850531744205E-2</v>
      </c>
      <c r="P1142" s="52">
        <f>IFERROR(_xll.qlIndexFixing(Index1Y,$H1142,TRUE,_xll.ohTrigger(RecalcTrigger,Trigger1Y)),NA())</f>
        <v>3.3499764343272974E-2</v>
      </c>
      <c r="Q1142" s="52">
        <f>IFERROR(_xll.qlIndexFixing(ONIndex1Y,I1142,TRUE,_xll.ohTrigger(RecalcTrigger,Trigger1Y)),NA())</f>
        <v>3.306846951558029E-2</v>
      </c>
    </row>
    <row r="1143" spans="2:17" x14ac:dyDescent="0.2">
      <c r="B1143" s="46" t="s">
        <v>51</v>
      </c>
      <c r="D1143" s="49">
        <f>_xll.qlCalendarAdvance(LocalCalendar,$D1142,B1143,"f",FALSE)</f>
        <v>47374</v>
      </c>
      <c r="E1143" s="49">
        <f>_xll.qlInterestRateIndexValueDate(IndexON,D1143)</f>
        <v>47374</v>
      </c>
      <c r="F1143" s="52">
        <f>IFERROR(_xll.qlIndexFixing(IndexON,D1143,TRUE,_xll.ohTrigger(RecalcTrigger,TriggerON)),NA())</f>
        <v>2.8126976505893353E-2</v>
      </c>
      <c r="H1143" s="49">
        <f>_xll.qlCalendarAdvance(IborCalendar,$H1142,B1143,"f",FALSE)</f>
        <v>47373</v>
      </c>
      <c r="I1143" s="49">
        <f>_xll.qlInterestRateIndexValueDate(Index1M,$H1143)</f>
        <v>47375</v>
      </c>
      <c r="J1143" s="52">
        <f>IFERROR(_xll.qlIndexFixing(Index1M,$H1143,TRUE,_xll.ohTrigger(RecalcTrigger,Trigger1M)),NA())</f>
        <v>2.9437923466356115E-2</v>
      </c>
      <c r="K1143" s="52">
        <f>IFERROR(_xll.qlIndexFixing(ONIndex1M,I1143,TRUE,_xll.ohTrigger(RecalcTrigger,Trigger1M)),NA())</f>
        <v>2.94083835640091E-2</v>
      </c>
      <c r="L1143" s="52">
        <f>IFERROR(_xll.qlIndexFixing(Index3M,H1143,TRUE,_xll.ohTrigger(RecalcTrigger,Trigger3M)),NA())</f>
        <v>3.0453583120706819E-2</v>
      </c>
      <c r="M1143" s="52">
        <f>IFERROR(_xll.qlIndexFixing(ONIndex3M,I1143,TRUE,_xll.ohTrigger(RecalcTrigger,Trigger3M)),NA())</f>
        <v>3.0347908917365274E-2</v>
      </c>
      <c r="N1143" s="52">
        <f>IFERROR(_xll.qlIndexFixing(Index6M,$H1143,TRUE,_xll.ohTrigger(RecalcTrigger,Trigger6M)),NA())</f>
        <v>3.1695779460115009E-2</v>
      </c>
      <c r="O1143" s="52">
        <f>IFERROR(_xll.qlIndexFixing(ONIndex6M,I1143,TRUE,_xll.ohTrigger(RecalcTrigger,Trigger6M)),NA())</f>
        <v>3.1474935547066707E-2</v>
      </c>
      <c r="P1143" s="52">
        <f>IFERROR(_xll.qlIndexFixing(Index1Y,$H1143,TRUE,_xll.ohTrigger(RecalcTrigger,Trigger1Y)),NA())</f>
        <v>3.3493753470578785E-2</v>
      </c>
      <c r="Q1143" s="52">
        <f>IFERROR(_xll.qlIndexFixing(ONIndex1Y,I1143,TRUE,_xll.ohTrigger(RecalcTrigger,Trigger1Y)),NA())</f>
        <v>3.3065694705625148E-2</v>
      </c>
    </row>
    <row r="1144" spans="2:17" x14ac:dyDescent="0.2">
      <c r="B1144" s="46" t="s">
        <v>51</v>
      </c>
      <c r="D1144" s="49">
        <f>_xll.qlCalendarAdvance(LocalCalendar,$D1143,B1144,"f",FALSE)</f>
        <v>47381</v>
      </c>
      <c r="E1144" s="49">
        <f>_xll.qlInterestRateIndexValueDate(IndexON,D1144)</f>
        <v>47381</v>
      </c>
      <c r="F1144" s="52">
        <f>IFERROR(_xll.qlIndexFixing(IndexON,D1144,TRUE,_xll.ohTrigger(RecalcTrigger,TriggerON)),NA())</f>
        <v>2.8122718894190157E-2</v>
      </c>
      <c r="H1144" s="49">
        <f>_xll.qlCalendarAdvance(IborCalendar,$H1143,B1144,"f",FALSE)</f>
        <v>47380</v>
      </c>
      <c r="I1144" s="49">
        <f>_xll.qlInterestRateIndexValueDate(Index1M,$H1144)</f>
        <v>47382</v>
      </c>
      <c r="J1144" s="52">
        <f>IFERROR(_xll.qlIndexFixing(Index1M,$H1144,TRUE,_xll.ohTrigger(RecalcTrigger,Trigger1M)),NA())</f>
        <v>2.9435871073197464E-2</v>
      </c>
      <c r="K1144" s="52">
        <f>IFERROR(_xll.qlIndexFixing(ONIndex1M,I1144,TRUE,_xll.ohTrigger(RecalcTrigger,Trigger1M)),NA())</f>
        <v>2.9406325483183338E-2</v>
      </c>
      <c r="L1144" s="52">
        <f>IFERROR(_xll.qlIndexFixing(Index3M,H1144,TRUE,_xll.ohTrigger(RecalcTrigger,Trigger3M)),NA())</f>
        <v>3.0452441323378484E-2</v>
      </c>
      <c r="M1144" s="52">
        <f>IFERROR(_xll.qlIndexFixing(ONIndex3M,I1144,TRUE,_xll.ohTrigger(RecalcTrigger,Trigger3M)),NA())</f>
        <v>3.0346781757266683E-2</v>
      </c>
      <c r="N1144" s="52">
        <f>IFERROR(_xll.qlIndexFixing(Index6M,$H1144,TRUE,_xll.ohTrigger(RecalcTrigger,Trigger6M)),NA())</f>
        <v>3.1693763345227159E-2</v>
      </c>
      <c r="O1144" s="52">
        <f>IFERROR(_xll.qlIndexFixing(ONIndex6M,I1144,TRUE,_xll.ohTrigger(RecalcTrigger,Trigger6M)),NA())</f>
        <v>3.1473015456260356E-2</v>
      </c>
      <c r="P1144" s="52">
        <f>IFERROR(_xll.qlIndexFixing(Index1Y,$H1144,TRUE,_xll.ohTrigger(RecalcTrigger,Trigger1Y)),NA())</f>
        <v>3.3487624041629215E-2</v>
      </c>
      <c r="Q1144" s="52">
        <f>IFERROR(_xll.qlIndexFixing(ONIndex1Y,I1144,TRUE,_xll.ohTrigger(RecalcTrigger,Trigger1Y)),NA())</f>
        <v>3.3062804608716689E-2</v>
      </c>
    </row>
    <row r="1145" spans="2:17" x14ac:dyDescent="0.2">
      <c r="B1145" s="46" t="s">
        <v>51</v>
      </c>
      <c r="D1145" s="49">
        <f>_xll.qlCalendarAdvance(LocalCalendar,$D1144,B1145,"f",FALSE)</f>
        <v>47388</v>
      </c>
      <c r="E1145" s="49">
        <f>_xll.qlInterestRateIndexValueDate(IndexON,D1145)</f>
        <v>47388</v>
      </c>
      <c r="F1145" s="52">
        <f>IFERROR(_xll.qlIndexFixing(IndexON,D1145,TRUE,_xll.ohTrigger(RecalcTrigger,TriggerON)),NA())</f>
        <v>2.8118425542196235E-2</v>
      </c>
      <c r="H1145" s="49">
        <f>_xll.qlCalendarAdvance(IborCalendar,$H1144,B1145,"f",FALSE)</f>
        <v>47387</v>
      </c>
      <c r="I1145" s="49">
        <f>_xll.qlInterestRateIndexValueDate(Index1M,$H1145)</f>
        <v>47389</v>
      </c>
      <c r="J1145" s="52">
        <f>IFERROR(_xll.qlIndexFixing(Index1M,$H1145,TRUE,_xll.ohTrigger(RecalcTrigger,Trigger1M)),NA())</f>
        <v>2.9435936994637112E-2</v>
      </c>
      <c r="K1145" s="52">
        <f>IFERROR(_xll.qlIndexFixing(ONIndex1M,I1145,TRUE,_xll.ohTrigger(RecalcTrigger,Trigger1M)),NA())</f>
        <v>2.9404272590047853E-2</v>
      </c>
      <c r="L1145" s="52">
        <f>IFERROR(_xll.qlIndexFixing(Index3M,H1145,TRUE,_xll.ohTrigger(RecalcTrigger,Trigger3M)),NA())</f>
        <v>3.045490711099931E-2</v>
      </c>
      <c r="M1145" s="52">
        <f>IFERROR(_xll.qlIndexFixing(ONIndex3M,I1145,TRUE,_xll.ohTrigger(RecalcTrigger,Trigger3M)),NA())</f>
        <v>3.0345653610570622E-2</v>
      </c>
      <c r="N1145" s="52">
        <f>IFERROR(_xll.qlIndexFixing(Index6M,$H1145,TRUE,_xll.ohTrigger(RecalcTrigger,Trigger6M)),NA())</f>
        <v>3.1692983499145316E-2</v>
      </c>
      <c r="O1145" s="52">
        <f>IFERROR(_xll.qlIndexFixing(ONIndex6M,I1145,TRUE,_xll.ohTrigger(RecalcTrigger,Trigger6M)),NA())</f>
        <v>3.1471090259378443E-2</v>
      </c>
      <c r="P1145" s="52">
        <f>IFERROR(_xll.qlIndexFixing(Index1Y,$H1145,TRUE,_xll.ohTrigger(RecalcTrigger,Trigger1Y)),NA())</f>
        <v>3.3481378748131167E-2</v>
      </c>
      <c r="Q1145" s="52">
        <f>IFERROR(_xll.qlIndexFixing(ONIndex1Y,I1145,TRUE,_xll.ohTrigger(RecalcTrigger,Trigger1Y)),NA())</f>
        <v>3.3059797545638148E-2</v>
      </c>
    </row>
    <row r="1146" spans="2:17" x14ac:dyDescent="0.2">
      <c r="B1146" s="46" t="s">
        <v>51</v>
      </c>
      <c r="D1146" s="49">
        <f>_xll.qlCalendarAdvance(LocalCalendar,$D1145,B1146,"f",FALSE)</f>
        <v>47395</v>
      </c>
      <c r="E1146" s="49">
        <f>_xll.qlInterestRateIndexValueDate(IndexON,D1146)</f>
        <v>47395</v>
      </c>
      <c r="F1146" s="52">
        <f>IFERROR(_xll.qlIndexFixing(IndexON,D1146,TRUE,_xll.ohTrigger(RecalcTrigger,TriggerON)),NA())</f>
        <v>2.8114096449751713E-2</v>
      </c>
      <c r="H1146" s="49">
        <f>_xll.qlCalendarAdvance(IborCalendar,$H1145,B1146,"f",FALSE)</f>
        <v>47394</v>
      </c>
      <c r="I1146" s="49">
        <f>_xll.qlInterestRateIndexValueDate(Index1M,$H1146)</f>
        <v>47396</v>
      </c>
      <c r="J1146" s="52">
        <f>IFERROR(_xll.qlIndexFixing(Index1M,$H1146,TRUE,_xll.ohTrigger(RecalcTrigger,Trigger1M)),NA())</f>
        <v>2.9431781886566869E-2</v>
      </c>
      <c r="K1146" s="52">
        <f>IFERROR(_xll.qlIndexFixing(ONIndex1M,I1146,TRUE,_xll.ohTrigger(RecalcTrigger,Trigger1M)),NA())</f>
        <v>2.9403279453741327E-2</v>
      </c>
      <c r="L1146" s="52">
        <f>IFERROR(_xll.qlIndexFixing(Index3M,H1146,TRUE,_xll.ohTrigger(RecalcTrigger,Trigger3M)),NA())</f>
        <v>3.0453762824282866E-2</v>
      </c>
      <c r="M1146" s="52">
        <f>IFERROR(_xll.qlIndexFixing(ONIndex3M,I1146,TRUE,_xll.ohTrigger(RecalcTrigger,Trigger3M)),NA())</f>
        <v>3.0345722577862499E-2</v>
      </c>
      <c r="N1146" s="52">
        <f>IFERROR(_xll.qlIndexFixing(Index6M,$H1146,TRUE,_xll.ohTrigger(RecalcTrigger,Trigger6M)),NA())</f>
        <v>3.1690956468707746E-2</v>
      </c>
      <c r="O1146" s="52">
        <f>IFERROR(_xll.qlIndexFixing(ONIndex6M,I1146,TRUE,_xll.ohTrigger(RecalcTrigger,Trigger6M)),NA())</f>
        <v>3.1470397187385313E-2</v>
      </c>
      <c r="P1146" s="52">
        <f>IFERROR(_xll.qlIndexFixing(Index1Y,$H1146,TRUE,_xll.ohTrigger(RecalcTrigger,Trigger1Y)),NA())</f>
        <v>3.3475020297272798E-2</v>
      </c>
      <c r="Q1146" s="52">
        <f>IFERROR(_xll.qlIndexFixing(ONIndex1Y,I1146,TRUE,_xll.ohTrigger(RecalcTrigger,Trigger1Y)),NA())</f>
        <v>3.3057962785127959E-2</v>
      </c>
    </row>
    <row r="1147" spans="2:17" x14ac:dyDescent="0.2">
      <c r="B1147" s="46" t="s">
        <v>51</v>
      </c>
      <c r="D1147" s="49">
        <f>_xll.qlCalendarAdvance(LocalCalendar,$D1146,B1147,"f",FALSE)</f>
        <v>47402</v>
      </c>
      <c r="E1147" s="49">
        <f>_xll.qlInterestRateIndexValueDate(IndexON,D1147)</f>
        <v>47402</v>
      </c>
      <c r="F1147" s="52">
        <f>IFERROR(_xll.qlIndexFixing(IndexON,D1147,TRUE,_xll.ohTrigger(RecalcTrigger,TriggerON)),NA())</f>
        <v>2.8109731616856592E-2</v>
      </c>
      <c r="H1147" s="49">
        <f>_xll.qlCalendarAdvance(IborCalendar,$H1146,B1147,"f",FALSE)</f>
        <v>47401</v>
      </c>
      <c r="I1147" s="49">
        <f>_xll.qlInterestRateIndexValueDate(Index1M,$H1147)</f>
        <v>47403</v>
      </c>
      <c r="J1147" s="52">
        <f>IFERROR(_xll.qlIndexFixing(Index1M,$H1147,TRUE,_xll.ohTrigger(RecalcTrigger,Trigger1M)),NA())</f>
        <v>2.9430802021770952E-2</v>
      </c>
      <c r="K1147" s="52">
        <f>IFERROR(_xll.qlIndexFixing(ONIndex1M,I1147,TRUE,_xll.ohTrigger(RecalcTrigger,Trigger1M)),NA())</f>
        <v>2.9400182366874361E-2</v>
      </c>
      <c r="L1147" s="52">
        <f>IFERROR(_xll.qlIndexFixing(Index3M,H1147,TRUE,_xll.ohTrigger(RecalcTrigger,Trigger3M)),NA())</f>
        <v>3.0452617543701006E-2</v>
      </c>
      <c r="M1147" s="52">
        <f>IFERROR(_xll.qlIndexFixing(ONIndex3M,I1147,TRUE,_xll.ohTrigger(RecalcTrigger,Trigger3M)),NA())</f>
        <v>3.0343394357386089E-2</v>
      </c>
      <c r="N1147" s="52">
        <f>IFERROR(_xll.qlIndexFixing(Index6M,$H1147,TRUE,_xll.ohTrigger(RecalcTrigger,Trigger6M)),NA())</f>
        <v>3.1688924253735623E-2</v>
      </c>
      <c r="O1147" s="52">
        <f>IFERROR(_xll.qlIndexFixing(ONIndex6M,I1147,TRUE,_xll.ohTrigger(RecalcTrigger,Trigger6M)),NA())</f>
        <v>3.1467224547228057E-2</v>
      </c>
      <c r="P1147" s="52">
        <f>IFERROR(_xll.qlIndexFixing(Index1Y,$H1147,TRUE,_xll.ohTrigger(RecalcTrigger,Trigger1Y)),NA())</f>
        <v>3.3469550182567795E-2</v>
      </c>
      <c r="Q1147" s="52">
        <f>IFERROR(_xll.qlIndexFixing(ONIndex1Y,I1147,TRUE,_xll.ohTrigger(RecalcTrigger,Trigger1Y)),NA())</f>
        <v>3.3053432520997461E-2</v>
      </c>
    </row>
    <row r="1148" spans="2:17" x14ac:dyDescent="0.2">
      <c r="B1148" s="46" t="s">
        <v>51</v>
      </c>
      <c r="D1148" s="49">
        <f>_xll.qlCalendarAdvance(LocalCalendar,$D1147,B1148,"f",FALSE)</f>
        <v>47409</v>
      </c>
      <c r="E1148" s="49">
        <f>_xll.qlInterestRateIndexValueDate(IndexON,D1148)</f>
        <v>47409</v>
      </c>
      <c r="F1148" s="52">
        <f>IFERROR(_xll.qlIndexFixing(IndexON,D1148,TRUE,_xll.ohTrigger(RecalcTrigger,TriggerON)),NA())</f>
        <v>2.8105331043670745E-2</v>
      </c>
      <c r="H1148" s="49">
        <f>_xll.qlCalendarAdvance(IborCalendar,$H1147,B1148,"f",FALSE)</f>
        <v>47408</v>
      </c>
      <c r="I1148" s="49">
        <f>_xll.qlInterestRateIndexValueDate(Index1M,$H1148)</f>
        <v>47410</v>
      </c>
      <c r="J1148" s="52">
        <f>IFERROR(_xll.qlIndexFixing(Index1M,$H1148,TRUE,_xll.ohTrigger(RecalcTrigger,Trigger1M)),NA())</f>
        <v>2.9427713499502212E-2</v>
      </c>
      <c r="K1148" s="52">
        <f>IFERROR(_xll.qlIndexFixing(ONIndex1M,I1148,TRUE,_xll.ohTrigger(RecalcTrigger,Trigger1M)),NA())</f>
        <v>2.9398145036809709E-2</v>
      </c>
      <c r="L1148" s="52">
        <f>IFERROR(_xll.qlIndexFixing(Index3M,H1148,TRUE,_xll.ohTrigger(RecalcTrigger,Trigger3M)),NA())</f>
        <v>3.0452673729611881E-2</v>
      </c>
      <c r="M1148" s="52">
        <f>IFERROR(_xll.qlIndexFixing(ONIndex3M,I1148,TRUE,_xll.ohTrigger(RecalcTrigger,Trigger3M)),NA())</f>
        <v>3.0342263250897616E-2</v>
      </c>
      <c r="N1148" s="52">
        <f>IFERROR(_xll.qlIndexFixing(Index6M,$H1148,TRUE,_xll.ohTrigger(RecalcTrigger,Trigger6M)),NA())</f>
        <v>3.1691846291409635E-2</v>
      </c>
      <c r="O1148" s="52">
        <f>IFERROR(_xll.qlIndexFixing(ONIndex6M,I1148,TRUE,_xll.ohTrigger(RecalcTrigger,Trigger6M)),NA())</f>
        <v>3.1465284032012875E-2</v>
      </c>
      <c r="P1148" s="52">
        <f>IFERROR(_xll.qlIndexFixing(Index1Y,$H1148,TRUE,_xll.ohTrigger(RecalcTrigger,Trigger1Y)),NA())</f>
        <v>3.3461974752074804E-2</v>
      </c>
      <c r="Q1148" s="52">
        <f>IFERROR(_xll.qlIndexFixing(ONIndex1Y,I1148,TRUE,_xll.ohTrigger(RecalcTrigger,Trigger1Y)),NA())</f>
        <v>3.3050074559435316E-2</v>
      </c>
    </row>
    <row r="1149" spans="2:17" x14ac:dyDescent="0.2">
      <c r="B1149" s="46" t="s">
        <v>51</v>
      </c>
      <c r="D1149" s="49">
        <f>_xll.qlCalendarAdvance(LocalCalendar,$D1148,B1149,"f",FALSE)</f>
        <v>47416</v>
      </c>
      <c r="E1149" s="49">
        <f>_xll.qlInterestRateIndexValueDate(IndexON,D1149)</f>
        <v>47416</v>
      </c>
      <c r="F1149" s="52">
        <f>IFERROR(_xll.qlIndexFixing(IndexON,D1149,TRUE,_xll.ohTrigger(RecalcTrigger,TriggerON)),NA())</f>
        <v>2.8100894730114234E-2</v>
      </c>
      <c r="H1149" s="49">
        <f>_xll.qlCalendarAdvance(IborCalendar,$H1148,B1149,"f",FALSE)</f>
        <v>47415</v>
      </c>
      <c r="I1149" s="49">
        <f>_xll.qlInterestRateIndexValueDate(Index1M,$H1149)</f>
        <v>47417</v>
      </c>
      <c r="J1149" s="52">
        <f>IFERROR(_xll.qlIndexFixing(Index1M,$H1149,TRUE,_xll.ohTrigger(RecalcTrigger,Trigger1M)),NA())</f>
        <v>2.9425687105799053E-2</v>
      </c>
      <c r="K1149" s="52">
        <f>IFERROR(_xll.qlIndexFixing(ONIndex1M,I1149,TRUE,_xll.ohTrigger(RecalcTrigger,Trigger1M)),NA())</f>
        <v>2.9396112894461979E-2</v>
      </c>
      <c r="L1149" s="52">
        <f>IFERROR(_xll.qlIndexFixing(Index3M,H1149,TRUE,_xll.ohTrigger(RecalcTrigger,Trigger3M)),NA())</f>
        <v>3.045032400094869E-2</v>
      </c>
      <c r="M1149" s="52">
        <f>IFERROR(_xll.qlIndexFixing(ONIndex3M,I1149,TRUE,_xll.ohTrigger(RecalcTrigger,Trigger3M)),NA())</f>
        <v>3.0341131157811674E-2</v>
      </c>
      <c r="N1149" s="52">
        <f>IFERROR(_xll.qlIndexFixing(Index6M,$H1149,TRUE,_xll.ohTrigger(RecalcTrigger,Trigger6M)),NA())</f>
        <v>3.1684844270252692E-2</v>
      </c>
      <c r="O1149" s="52">
        <f>IFERROR(_xll.qlIndexFixing(ONIndex6M,I1149,TRUE,_xll.ohTrigger(RecalcTrigger,Trigger6M)),NA())</f>
        <v>3.146333841072213E-2</v>
      </c>
      <c r="P1149" s="52">
        <f>IFERROR(_xll.qlIndexFixing(Index1Y,$H1149,TRUE,_xll.ohTrigger(RecalcTrigger,Trigger1Y)),NA())</f>
        <v>3.3455293071952046E-2</v>
      </c>
      <c r="Q1149" s="52">
        <f>IFERROR(_xll.qlIndexFixing(ONIndex1Y,I1149,TRUE,_xll.ohTrigger(RecalcTrigger,Trigger1Y)),NA())</f>
        <v>3.3046599631756379E-2</v>
      </c>
    </row>
    <row r="1150" spans="2:17" x14ac:dyDescent="0.2">
      <c r="B1150" s="46" t="s">
        <v>51</v>
      </c>
      <c r="D1150" s="49">
        <f>_xll.qlCalendarAdvance(LocalCalendar,$D1149,B1150,"f",FALSE)</f>
        <v>47423</v>
      </c>
      <c r="E1150" s="49">
        <f>_xll.qlInterestRateIndexValueDate(IndexON,D1150)</f>
        <v>47423</v>
      </c>
      <c r="F1150" s="52">
        <f>IFERROR(_xll.qlIndexFixing(IndexON,D1150,TRUE,_xll.ohTrigger(RecalcTrigger,TriggerON)),NA())</f>
        <v>2.8096422676187061E-2</v>
      </c>
      <c r="H1150" s="49">
        <f>_xll.qlCalendarAdvance(IborCalendar,$H1149,B1150,"f",FALSE)</f>
        <v>47422</v>
      </c>
      <c r="I1150" s="49">
        <f>_xll.qlInterestRateIndexValueDate(Index1M,$H1150)</f>
        <v>47424</v>
      </c>
      <c r="J1150" s="52">
        <f>IFERROR(_xll.qlIndexFixing(Index1M,$H1150,TRUE,_xll.ohTrigger(RecalcTrigger,Trigger1M)),NA())</f>
        <v>2.9423665911980288E-2</v>
      </c>
      <c r="K1150" s="52">
        <f>IFERROR(_xll.qlIndexFixing(ONIndex1M,I1150,TRUE,_xll.ohTrigger(RecalcTrigger,Trigger1M)),NA())</f>
        <v>2.9394085939831172E-2</v>
      </c>
      <c r="L1150" s="52">
        <f>IFERROR(_xll.qlIndexFixing(Index3M,H1150,TRUE,_xll.ohTrigger(RecalcTrigger,Trigger3M)),NA())</f>
        <v>3.0449175738779938E-2</v>
      </c>
      <c r="M1150" s="52">
        <f>IFERROR(_xll.qlIndexFixing(ONIndex3M,I1150,TRUE,_xll.ohTrigger(RecalcTrigger,Trigger3M)),NA())</f>
        <v>3.0339998078154906E-2</v>
      </c>
      <c r="N1150" s="52">
        <f>IFERROR(_xll.qlIndexFixing(Index6M,$H1150,TRUE,_xll.ohTrigger(RecalcTrigger,Trigger6M)),NA())</f>
        <v>3.1681557789821888E-2</v>
      </c>
      <c r="O1150" s="52">
        <f>IFERROR(_xll.qlIndexFixing(ONIndex6M,I1150,TRUE,_xll.ohTrigger(RecalcTrigger,Trigger6M)),NA())</f>
        <v>3.1461387683275888E-2</v>
      </c>
      <c r="P1150" s="52">
        <f>IFERROR(_xll.qlIndexFixing(Index1Y,$H1150,TRUE,_xll.ohTrigger(RecalcTrigger,Trigger1Y)),NA())</f>
        <v>3.3448509062895947E-2</v>
      </c>
      <c r="Q1150" s="52">
        <f>IFERROR(_xll.qlIndexFixing(ONIndex1Y,I1150,TRUE,_xll.ohTrigger(RecalcTrigger,Trigger1Y)),NA())</f>
        <v>3.3043007737934005E-2</v>
      </c>
    </row>
    <row r="1151" spans="2:17" x14ac:dyDescent="0.2">
      <c r="B1151" s="46" t="s">
        <v>51</v>
      </c>
      <c r="D1151" s="49">
        <f>_xll.qlCalendarAdvance(LocalCalendar,$D1150,B1151,"f",FALSE)</f>
        <v>47430</v>
      </c>
      <c r="E1151" s="49">
        <f>_xll.qlInterestRateIndexValueDate(IndexON,D1151)</f>
        <v>47430</v>
      </c>
      <c r="F1151" s="52">
        <f>IFERROR(_xll.qlIndexFixing(IndexON,D1151,TRUE,_xll.ohTrigger(RecalcTrigger,TriggerON)),NA())</f>
        <v>2.8091914881809288E-2</v>
      </c>
      <c r="H1151" s="49">
        <f>_xll.qlCalendarAdvance(IborCalendar,$H1150,B1151,"f",FALSE)</f>
        <v>47429</v>
      </c>
      <c r="I1151" s="49">
        <f>_xll.qlInterestRateIndexValueDate(Index1M,$H1151)</f>
        <v>47431</v>
      </c>
      <c r="J1151" s="52">
        <f>IFERROR(_xll.qlIndexFixing(Index1M,$H1151,TRUE,_xll.ohTrigger(RecalcTrigger,Trigger1M)),NA())</f>
        <v>2.9421649918038181E-2</v>
      </c>
      <c r="K1151" s="52">
        <f>IFERROR(_xll.qlIndexFixing(ONIndex1M,I1151,TRUE,_xll.ohTrigger(RecalcTrigger,Trigger1M)),NA())</f>
        <v>2.9393119765230846E-2</v>
      </c>
      <c r="L1151" s="52">
        <f>IFERROR(_xll.qlIndexFixing(Index3M,H1151,TRUE,_xll.ohTrigger(RecalcTrigger,Trigger3M)),NA())</f>
        <v>3.044802648275002E-2</v>
      </c>
      <c r="M1151" s="52">
        <f>IFERROR(_xll.qlIndexFixing(ONIndex3M,I1151,TRUE,_xll.ohTrigger(RecalcTrigger,Trigger3M)),NA())</f>
        <v>3.0340061283009589E-2</v>
      </c>
      <c r="N1151" s="52">
        <f>IFERROR(_xll.qlIndexFixing(Index6M,$H1151,TRUE,_xll.ohTrigger(RecalcTrigger,Trigger6M)),NA())</f>
        <v>3.1679505386387058E-2</v>
      </c>
      <c r="O1151" s="52">
        <f>IFERROR(_xll.qlIndexFixing(ONIndex6M,I1151,TRUE,_xll.ohTrigger(RecalcTrigger,Trigger6M)),NA())</f>
        <v>3.1460666406843973E-2</v>
      </c>
      <c r="P1151" s="52">
        <f>IFERROR(_xll.qlIndexFixing(Index1Y,$H1151,TRUE,_xll.ohTrigger(RecalcTrigger,Trigger1Y)),NA())</f>
        <v>3.344259719052585E-2</v>
      </c>
      <c r="Q1151" s="52">
        <f>IFERROR(_xll.qlIndexFixing(ONIndex1Y,I1151,TRUE,_xll.ohTrigger(RecalcTrigger,Trigger1Y)),NA())</f>
        <v>3.3040544774494141E-2</v>
      </c>
    </row>
    <row r="1152" spans="2:17" x14ac:dyDescent="0.2">
      <c r="B1152" s="46" t="s">
        <v>51</v>
      </c>
      <c r="D1152" s="49">
        <f>_xll.qlCalendarAdvance(LocalCalendar,$D1151,B1152,"f",FALSE)</f>
        <v>47437</v>
      </c>
      <c r="E1152" s="49">
        <f>_xll.qlInterestRateIndexValueDate(IndexON,D1152)</f>
        <v>47437</v>
      </c>
      <c r="F1152" s="52">
        <f>IFERROR(_xll.qlIndexFixing(IndexON,D1152,TRUE,_xll.ohTrigger(RecalcTrigger,TriggerON)),NA())</f>
        <v>2.8087371347140788E-2</v>
      </c>
      <c r="H1152" s="49">
        <f>_xll.qlCalendarAdvance(IborCalendar,$H1151,B1152,"f",FALSE)</f>
        <v>47436</v>
      </c>
      <c r="I1152" s="49">
        <f>_xll.qlInterestRateIndexValueDate(Index1M,$H1152)</f>
        <v>47438</v>
      </c>
      <c r="J1152" s="52">
        <f>IFERROR(_xll.qlIndexFixing(Index1M,$H1152,TRUE,_xll.ohTrigger(RecalcTrigger,Trigger1M)),NA())</f>
        <v>2.941963912397531E-2</v>
      </c>
      <c r="K1152" s="52">
        <f>IFERROR(_xll.qlIndexFixing(ONIndex1M,I1152,TRUE,_xll.ohTrigger(RecalcTrigger,Trigger1M)),NA())</f>
        <v>2.9390047593587099E-2</v>
      </c>
      <c r="L1152" s="52">
        <f>IFERROR(_xll.qlIndexFixing(Index3M,H1152,TRUE,_xll.ohTrigger(RecalcTrigger,Trigger3M)),NA())</f>
        <v>3.0448078022100495E-2</v>
      </c>
      <c r="M1152" s="52">
        <f>IFERROR(_xll.qlIndexFixing(ONIndex3M,I1152,TRUE,_xll.ohTrigger(RecalcTrigger,Trigger3M)),NA())</f>
        <v>3.0337728958942378E-2</v>
      </c>
      <c r="N1152" s="52">
        <f>IFERROR(_xll.qlIndexFixing(Index6M,$H1152,TRUE,_xll.ohTrigger(RecalcTrigger,Trigger6M)),NA())</f>
        <v>3.1677447798936803E-2</v>
      </c>
      <c r="O1152" s="52">
        <f>IFERROR(_xll.qlIndexFixing(ONIndex6M,I1152,TRUE,_xll.ohTrigger(RecalcTrigger,Trigger6M)),NA())</f>
        <v>3.1457470910103424E-2</v>
      </c>
      <c r="P1152" s="52">
        <f>IFERROR(_xll.qlIndexFixing(Index1Y,$H1152,TRUE,_xll.ohTrigger(RecalcTrigger,Trigger1Y)),NA())</f>
        <v>3.3434644885987956E-2</v>
      </c>
      <c r="Q1152" s="52">
        <f>IFERROR(_xll.qlIndexFixing(ONIndex1Y,I1152,TRUE,_xll.ohTrigger(RecalcTrigger,Trigger1Y)),NA())</f>
        <v>3.3035473051965525E-2</v>
      </c>
    </row>
    <row r="1153" spans="2:17" x14ac:dyDescent="0.2">
      <c r="B1153" s="46" t="s">
        <v>51</v>
      </c>
      <c r="D1153" s="49">
        <f>_xll.qlCalendarAdvance(LocalCalendar,$D1152,B1153,"f",FALSE)</f>
        <v>47445</v>
      </c>
      <c r="E1153" s="49">
        <f>_xll.qlInterestRateIndexValueDate(IndexON,D1153)</f>
        <v>47445</v>
      </c>
      <c r="F1153" s="52">
        <f>IFERROR(_xll.qlIndexFixing(IndexON,D1153,TRUE,_xll.ohTrigger(RecalcTrigger,TriggerON)),NA())</f>
        <v>2.8083667427463155E-2</v>
      </c>
      <c r="H1153" s="49">
        <f>_xll.qlCalendarAdvance(IborCalendar,$H1152,B1153,"f",FALSE)</f>
        <v>47443</v>
      </c>
      <c r="I1153" s="49">
        <f>_xll.qlInterestRateIndexValueDate(Index1M,$H1153)</f>
        <v>47445</v>
      </c>
      <c r="J1153" s="52">
        <f>IFERROR(_xll.qlIndexFixing(Index1M,$H1153,TRUE,_xll.ohTrigger(RecalcTrigger,Trigger1M)),NA())</f>
        <v>2.94176335297891E-2</v>
      </c>
      <c r="K1153" s="52">
        <f>IFERROR(_xll.qlIndexFixing(ONIndex1M,I1153,TRUE,_xll.ohTrigger(RecalcTrigger,Trigger1M)),NA())</f>
        <v>2.9388036202027124E-2</v>
      </c>
      <c r="L1153" s="52">
        <f>IFERROR(_xll.qlIndexFixing(Index3M,H1153,TRUE,_xll.ohTrigger(RecalcTrigger,Trigger3M)),NA())</f>
        <v>3.044572498911095E-2</v>
      </c>
      <c r="M1153" s="52">
        <f>IFERROR(_xll.qlIndexFixing(ONIndex3M,I1153,TRUE,_xll.ohTrigger(RecalcTrigger,Trigger3M)),NA())</f>
        <v>3.0336592919493199E-2</v>
      </c>
      <c r="N1153" s="52">
        <f>IFERROR(_xll.qlIndexFixing(Index6M,$H1153,TRUE,_xll.ohTrigger(RecalcTrigger,Trigger6M)),NA())</f>
        <v>3.1675385027487457E-2</v>
      </c>
      <c r="O1153" s="52">
        <f>IFERROR(_xll.qlIndexFixing(ONIndex6M,I1153,TRUE,_xll.ohTrigger(RecalcTrigger,Trigger6M)),NA())</f>
        <v>3.1455504864350559E-2</v>
      </c>
      <c r="P1153" s="52">
        <f>IFERROR(_xll.qlIndexFixing(Index1Y,$H1153,TRUE,_xll.ohTrigger(RecalcTrigger,Trigger1Y)),NA())</f>
        <v>3.342757013202622E-2</v>
      </c>
      <c r="Q1153" s="52">
        <f>IFERROR(_xll.qlIndexFixing(ONIndex1Y,I1153,TRUE,_xll.ohTrigger(RecalcTrigger,Trigger1Y)),NA())</f>
        <v>3.303153025987271E-2</v>
      </c>
    </row>
    <row r="1154" spans="2:17" x14ac:dyDescent="0.2">
      <c r="B1154" s="46" t="s">
        <v>51</v>
      </c>
      <c r="D1154" s="49">
        <f>_xll.qlCalendarAdvance(LocalCalendar,$D1153,B1154,"f",FALSE)</f>
        <v>47452</v>
      </c>
      <c r="E1154" s="49">
        <f>_xll.qlInterestRateIndexValueDate(IndexON,D1154)</f>
        <v>47452</v>
      </c>
      <c r="F1154" s="52">
        <f>IFERROR(_xll.qlIndexFixing(IndexON,D1154,TRUE,_xll.ohTrigger(RecalcTrigger,TriggerON)),NA())</f>
        <v>2.8079041478932254E-2</v>
      </c>
      <c r="H1154" s="49">
        <f>_xll.qlCalendarAdvance(IborCalendar,$H1153,B1154,"f",FALSE)</f>
        <v>47450</v>
      </c>
      <c r="I1154" s="49">
        <f>_xll.qlInterestRateIndexValueDate(Index1M,$H1154)</f>
        <v>47452</v>
      </c>
      <c r="J1154" s="52">
        <f>IFERROR(_xll.qlIndexFixing(Index1M,$H1154,TRUE,_xll.ohTrigger(RecalcTrigger,Trigger1M)),NA())</f>
        <v>2.9415633135474389E-2</v>
      </c>
      <c r="K1154" s="52">
        <f>IFERROR(_xll.qlIndexFixing(ONIndex1M,I1154,TRUE,_xll.ohTrigger(RecalcTrigger,Trigger1M)),NA())</f>
        <v>2.938602999813078E-2</v>
      </c>
      <c r="L1154" s="52">
        <f>IFERROR(_xll.qlIndexFixing(Index3M,H1154,TRUE,_xll.ohTrigger(RecalcTrigger,Trigger3M)),NA())</f>
        <v>3.0439767453560584E-2</v>
      </c>
      <c r="M1154" s="52">
        <f>IFERROR(_xll.qlIndexFixing(ONIndex3M,I1154,TRUE,_xll.ohTrigger(RecalcTrigger,Trigger3M)),NA())</f>
        <v>3.0335455893393259E-2</v>
      </c>
      <c r="N1154" s="52">
        <f>IFERROR(_xll.qlIndexFixing(Index6M,$H1154,TRUE,_xll.ohTrigger(RecalcTrigger,Trigger6M)),NA())</f>
        <v>3.1674553583302199E-2</v>
      </c>
      <c r="O1154" s="52">
        <f>IFERROR(_xll.qlIndexFixing(ONIndex6M,I1154,TRUE,_xll.ohTrigger(RecalcTrigger,Trigger6M)),NA())</f>
        <v>3.145353371252213E-2</v>
      </c>
      <c r="P1154" s="52">
        <f>IFERROR(_xll.qlIndexFixing(Index1Y,$H1154,TRUE,_xll.ohTrigger(RecalcTrigger,Trigger1Y)),NA())</f>
        <v>3.3417537605847633E-2</v>
      </c>
      <c r="Q1154" s="52">
        <f>IFERROR(_xll.qlIndexFixing(ONIndex1Y,I1154,TRUE,_xll.ohTrigger(RecalcTrigger,Trigger1Y)),NA())</f>
        <v>3.3027470501663103E-2</v>
      </c>
    </row>
    <row r="1155" spans="2:17" x14ac:dyDescent="0.2">
      <c r="B1155" s="46" t="s">
        <v>51</v>
      </c>
      <c r="D1155" s="49">
        <f>_xll.qlCalendarAdvance(LocalCalendar,$D1154,B1155,"f",FALSE)</f>
        <v>47459</v>
      </c>
      <c r="E1155" s="49">
        <f>_xll.qlInterestRateIndexValueDate(IndexON,D1155)</f>
        <v>47459</v>
      </c>
      <c r="F1155" s="52">
        <f>IFERROR(_xll.qlIndexFixing(IndexON,D1155,TRUE,_xll.ohTrigger(RecalcTrigger,TriggerON)),NA())</f>
        <v>2.8074379784621684E-2</v>
      </c>
      <c r="H1155" s="49">
        <f>_xll.qlCalendarAdvance(IborCalendar,$H1154,B1155,"f",FALSE)</f>
        <v>47457</v>
      </c>
      <c r="I1155" s="49">
        <f>_xll.qlInterestRateIndexValueDate(Index1M,$H1155)</f>
        <v>47459</v>
      </c>
      <c r="J1155" s="52">
        <f>IFERROR(_xll.qlIndexFixing(Index1M,$H1155,TRUE,_xll.ohTrigger(RecalcTrigger,Trigger1M)),NA())</f>
        <v>2.9413637941028602E-2</v>
      </c>
      <c r="K1155" s="52">
        <f>IFERROR(_xll.qlIndexFixing(ONIndex1M,I1155,TRUE,_xll.ohTrigger(RecalcTrigger,Trigger1M)),NA())</f>
        <v>2.9384028981924715E-2</v>
      </c>
      <c r="L1155" s="52">
        <f>IFERROR(_xll.qlIndexFixing(Index3M,H1155,TRUE,_xll.ohTrigger(RecalcTrigger,Trigger3M)),NA())</f>
        <v>3.043861489445554E-2</v>
      </c>
      <c r="M1155" s="52">
        <f>IFERROR(_xll.qlIndexFixing(ONIndex3M,I1155,TRUE,_xll.ohTrigger(RecalcTrigger,Trigger3M)),NA())</f>
        <v>3.0334317880695849E-2</v>
      </c>
      <c r="N1155" s="52">
        <f>IFERROR(_xll.qlIndexFixing(Index6M,$H1155,TRUE,_xll.ohTrigger(RecalcTrigger,Trigger6M)),NA())</f>
        <v>3.1672479892626761E-2</v>
      </c>
      <c r="O1155" s="52">
        <f>IFERROR(_xll.qlIndexFixing(ONIndex6M,I1155,TRUE,_xll.ohTrigger(RecalcTrigger,Trigger6M)),NA())</f>
        <v>3.1451557454591494E-2</v>
      </c>
      <c r="P1155" s="52">
        <f>IFERROR(_xll.qlIndexFixing(Index1Y,$H1155,TRUE,_xll.ohTrigger(RecalcTrigger,Trigger1Y)),NA())</f>
        <v>3.34131488274515E-2</v>
      </c>
      <c r="Q1155" s="52">
        <f>IFERROR(_xll.qlIndexFixing(ONIndex1Y,I1155,TRUE,_xll.ohTrigger(RecalcTrigger,Trigger1Y)),NA())</f>
        <v>3.3023293777389995E-2</v>
      </c>
    </row>
    <row r="1156" spans="2:17" x14ac:dyDescent="0.2">
      <c r="B1156" s="46" t="s">
        <v>51</v>
      </c>
      <c r="D1156" s="49">
        <f>_xll.qlCalendarAdvance(LocalCalendar,$D1155,B1156,"f",FALSE)</f>
        <v>47466</v>
      </c>
      <c r="E1156" s="49">
        <f>_xll.qlInterestRateIndexValueDate(IndexON,D1156)</f>
        <v>47466</v>
      </c>
      <c r="F1156" s="52">
        <f>IFERROR(_xll.qlIndexFixing(IndexON,D1156,TRUE,_xll.ohTrigger(RecalcTrigger,TriggerON)),NA())</f>
        <v>2.8069682344424862E-2</v>
      </c>
      <c r="H1156" s="49">
        <f>_xll.qlCalendarAdvance(IborCalendar,$H1155,B1156,"f",FALSE)</f>
        <v>47464</v>
      </c>
      <c r="I1156" s="49">
        <f>_xll.qlInterestRateIndexValueDate(Index1M,$H1156)</f>
        <v>47466</v>
      </c>
      <c r="J1156" s="52">
        <f>IFERROR(_xll.qlIndexFixing(Index1M,$H1156,TRUE,_xll.ohTrigger(RecalcTrigger,Trigger1M)),NA())</f>
        <v>2.9411647946451739E-2</v>
      </c>
      <c r="K1156" s="52">
        <f>IFERROR(_xll.qlIndexFixing(ONIndex1M,I1156,TRUE,_xll.ohTrigger(RecalcTrigger,Trigger1M)),NA())</f>
        <v>2.9382033153435572E-2</v>
      </c>
      <c r="L1156" s="52">
        <f>IFERROR(_xll.qlIndexFixing(Index3M,H1156,TRUE,_xll.ohTrigger(RecalcTrigger,Trigger3M)),NA())</f>
        <v>3.0437461341814576E-2</v>
      </c>
      <c r="M1156" s="52">
        <f>IFERROR(_xll.qlIndexFixing(ONIndex3M,I1156,TRUE,_xll.ohTrigger(RecalcTrigger,Trigger3M)),NA())</f>
        <v>3.0333178881427614E-2</v>
      </c>
      <c r="N1156" s="52">
        <f>IFERROR(_xll.qlIndexFixing(Index6M,$H1156,TRUE,_xll.ohTrigger(RecalcTrigger,Trigger6M)),NA())</f>
        <v>3.1670401017559503E-2</v>
      </c>
      <c r="O1156" s="52">
        <f>IFERROR(_xll.qlIndexFixing(ONIndex6M,I1156,TRUE,_xll.ohTrigger(RecalcTrigger,Trigger6M)),NA())</f>
        <v>3.1449576090532005E-2</v>
      </c>
      <c r="P1156" s="52">
        <f>IFERROR(_xll.qlIndexFixing(Index1Y,$H1156,TRUE,_xll.ohTrigger(RecalcTrigger,Trigger1Y)),NA())</f>
        <v>3.3405807690429196E-2</v>
      </c>
      <c r="Q1156" s="52">
        <f>IFERROR(_xll.qlIndexFixing(ONIndex1Y,I1156,TRUE,_xll.ohTrigger(RecalcTrigger,Trigger1Y)),NA())</f>
        <v>3.3019000087053385E-2</v>
      </c>
    </row>
    <row r="1157" spans="2:17" x14ac:dyDescent="0.2">
      <c r="B1157" s="46" t="s">
        <v>51</v>
      </c>
      <c r="D1157" s="49">
        <f>_xll.qlCalendarAdvance(LocalCalendar,$D1156,B1157,"f",FALSE)</f>
        <v>47473</v>
      </c>
      <c r="E1157" s="49">
        <f>_xll.qlInterestRateIndexValueDate(IndexON,D1157)</f>
        <v>47473</v>
      </c>
      <c r="F1157" s="52">
        <f>IFERROR(_xll.qlIndexFixing(IndexON,D1157,TRUE,_xll.ohTrigger(RecalcTrigger,TriggerON)),NA())</f>
        <v>2.8064949158475017E-2</v>
      </c>
      <c r="H1157" s="49">
        <f>_xll.qlCalendarAdvance(IborCalendar,$H1156,B1157,"f",FALSE)</f>
        <v>47471</v>
      </c>
      <c r="I1157" s="49">
        <f>_xll.qlInterestRateIndexValueDate(Index1M,$H1157)</f>
        <v>47473</v>
      </c>
      <c r="J1157" s="52">
        <f>IFERROR(_xll.qlIndexFixing(Index1M,$H1157,TRUE,_xll.ohTrigger(RecalcTrigger,Trigger1M)),NA())</f>
        <v>2.9410722155808477E-2</v>
      </c>
      <c r="K1157" s="52">
        <f>IFERROR(_xll.qlIndexFixing(ONIndex1M,I1157,TRUE,_xll.ohTrigger(RecalcTrigger,Trigger1M)),NA())</f>
        <v>2.9380042512636706E-2</v>
      </c>
      <c r="L1157" s="52">
        <f>IFERROR(_xll.qlIndexFixing(Index3M,H1157,TRUE,_xll.ohTrigger(RecalcTrigger,Trigger3M)),NA())</f>
        <v>3.0436306795638579E-2</v>
      </c>
      <c r="M1157" s="52">
        <f>IFERROR(_xll.qlIndexFixing(ONIndex3M,I1157,TRUE,_xll.ohTrigger(RecalcTrigger,Trigger3M)),NA())</f>
        <v>3.0332038895535263E-2</v>
      </c>
      <c r="N1157" s="52">
        <f>IFERROR(_xll.qlIndexFixing(Index6M,$H1157,TRUE,_xll.ohTrigger(RecalcTrigger,Trigger6M)),NA())</f>
        <v>3.1668316958117566E-2</v>
      </c>
      <c r="O1157" s="52">
        <f>IFERROR(_xll.qlIndexFixing(ONIndex6M,I1157,TRUE,_xll.ohTrigger(RecalcTrigger,Trigger6M)),NA())</f>
        <v>3.1447589620396954E-2</v>
      </c>
      <c r="P1157" s="52">
        <f>IFERROR(_xll.qlIndexFixing(Index1Y,$H1157,TRUE,_xll.ohTrigger(RecalcTrigger,Trigger1Y)),NA())</f>
        <v>3.3398383172552622E-2</v>
      </c>
      <c r="Q1157" s="52">
        <f>IFERROR(_xll.qlIndexFixing(ONIndex1Y,I1157,TRUE,_xll.ohTrigger(RecalcTrigger,Trigger1Y)),NA())</f>
        <v>3.3014589430653274E-2</v>
      </c>
    </row>
    <row r="1158" spans="2:17" x14ac:dyDescent="0.2">
      <c r="B1158" s="46" t="s">
        <v>51</v>
      </c>
      <c r="D1158" s="49">
        <f>_xll.qlCalendarAdvance(LocalCalendar,$D1157,B1158,"f",FALSE)</f>
        <v>47480</v>
      </c>
      <c r="E1158" s="49">
        <f>_xll.qlInterestRateIndexValueDate(IndexON,D1158)</f>
        <v>47480</v>
      </c>
      <c r="F1158" s="52">
        <f>IFERROR(_xll.qlIndexFixing(IndexON,D1158,TRUE,_xll.ohTrigger(RecalcTrigger,TriggerON)),NA())</f>
        <v>2.8060180226718856E-2</v>
      </c>
      <c r="H1158" s="49">
        <f>_xll.qlCalendarAdvance(IborCalendar,$H1157,B1158,"f",FALSE)</f>
        <v>47479</v>
      </c>
      <c r="I1158" s="49">
        <f>_xll.qlInterestRateIndexValueDate(Index1M,$H1158)</f>
        <v>47483</v>
      </c>
      <c r="J1158" s="52">
        <f>IFERROR(_xll.qlIndexFixing(Index1M,$H1158,TRUE,_xll.ohTrigger(RecalcTrigger,Trigger1M)),NA())</f>
        <v>2.9406836750880763E-2</v>
      </c>
      <c r="K1158" s="52">
        <f>IFERROR(_xll.qlIndexFixing(ONIndex1M,I1158,TRUE,_xll.ohTrigger(RecalcTrigger,Trigger1M)),NA())</f>
        <v>2.9376150683790847E-2</v>
      </c>
      <c r="L1158" s="52">
        <f>IFERROR(_xll.qlIndexFixing(Index3M,H1158,TRUE,_xll.ohTrigger(RecalcTrigger,Trigger3M)),NA())</f>
        <v>3.0432254869900675E-2</v>
      </c>
      <c r="M1158" s="52">
        <f>IFERROR(_xll.qlIndexFixing(ONIndex3M,I1158,TRUE,_xll.ohTrigger(RecalcTrigger,Trigger3M)),NA())</f>
        <v>3.0329212648938508E-2</v>
      </c>
      <c r="N1158" s="52">
        <f>IFERROR(_xll.qlIndexFixing(Index6M,$H1158,TRUE,_xll.ohTrigger(RecalcTrigger,Trigger6M)),NA())</f>
        <v>3.1661628594567962E-2</v>
      </c>
      <c r="O1158" s="52">
        <f>IFERROR(_xll.qlIndexFixing(ONIndex6M,I1158,TRUE,_xll.ohTrigger(RecalcTrigger,Trigger6M)),NA())</f>
        <v>3.1443512404365492E-2</v>
      </c>
      <c r="P1158" s="52">
        <f>IFERROR(_xll.qlIndexFixing(Index1Y,$H1158,TRUE,_xll.ohTrigger(RecalcTrigger,Trigger1Y)),NA())</f>
        <v>3.3385767972620085E-2</v>
      </c>
      <c r="Q1158" s="52">
        <f>IFERROR(_xll.qlIndexFixing(ONIndex1Y,I1158,TRUE,_xll.ohTrigger(RecalcTrigger,Trigger1Y)),NA())</f>
        <v>3.3006903864496451E-2</v>
      </c>
    </row>
    <row r="1159" spans="2:17" x14ac:dyDescent="0.2">
      <c r="B1159" s="46" t="s">
        <v>51</v>
      </c>
      <c r="D1159" s="49">
        <f>_xll.qlCalendarAdvance(LocalCalendar,$D1158,B1159,"f",FALSE)</f>
        <v>47487</v>
      </c>
      <c r="E1159" s="49">
        <f>_xll.qlInterestRateIndexValueDate(IndexON,D1159)</f>
        <v>47487</v>
      </c>
      <c r="F1159" s="52">
        <f>IFERROR(_xll.qlIndexFixing(IndexON,D1159,TRUE,_xll.ohTrigger(RecalcTrigger,TriggerON)),NA())</f>
        <v>2.805537554910309E-2</v>
      </c>
      <c r="H1159" s="49">
        <f>_xll.qlCalendarAdvance(IborCalendar,$H1158,B1159,"f",FALSE)</f>
        <v>47486</v>
      </c>
      <c r="I1159" s="49">
        <f>_xll.qlInterestRateIndexValueDate(Index1M,$H1159)</f>
        <v>47490</v>
      </c>
      <c r="J1159" s="52">
        <f>IFERROR(_xll.qlIndexFixing(Index1M,$H1159,TRUE,_xll.ohTrigger(RecalcTrigger,Trigger1M)),NA())</f>
        <v>2.9404864584393869E-2</v>
      </c>
      <c r="K1159" s="52">
        <f>IFERROR(_xll.qlIndexFixing(ONIndex1M,I1159,TRUE,_xll.ohTrigger(RecalcTrigger,Trigger1M)),NA())</f>
        <v>2.9373115245450165E-2</v>
      </c>
      <c r="L1159" s="52">
        <f>IFERROR(_xll.qlIndexFixing(Index3M,H1159,TRUE,_xll.ohTrigger(RecalcTrigger,Trigger3M)),NA())</f>
        <v>3.0434699095401582E-2</v>
      </c>
      <c r="M1159" s="52">
        <f>IFERROR(_xll.qlIndexFixing(ONIndex3M,I1159,TRUE,_xll.ohTrigger(RecalcTrigger,Trigger3M)),NA())</f>
        <v>3.0326874667769843E-2</v>
      </c>
      <c r="N1159" s="52">
        <f>IFERROR(_xll.qlIndexFixing(Index6M,$H1159,TRUE,_xll.ohTrigger(RecalcTrigger,Trigger6M)),NA())</f>
        <v>3.1663234087071307E-2</v>
      </c>
      <c r="O1159" s="52">
        <f>IFERROR(_xll.qlIndexFixing(ONIndex6M,I1159,TRUE,_xll.ohTrigger(RecalcTrigger,Trigger6M)),NA())</f>
        <v>3.1440284088350978E-2</v>
      </c>
      <c r="P1159" s="52">
        <f>IFERROR(_xll.qlIndexFixing(Index1Y,$H1159,TRUE,_xll.ohTrigger(RecalcTrigger,Trigger1Y)),NA())</f>
        <v>3.3378160035384269E-2</v>
      </c>
      <c r="Q1159" s="52">
        <f>IFERROR(_xll.qlIndexFixing(ONIndex1Y,I1159,TRUE,_xll.ohTrigger(RecalcTrigger,Trigger1Y)),NA())</f>
        <v>3.3001044222844556E-2</v>
      </c>
    </row>
    <row r="1160" spans="2:17" x14ac:dyDescent="0.2">
      <c r="B1160" s="46" t="s">
        <v>51</v>
      </c>
      <c r="D1160" s="49">
        <f>_xll.qlCalendarAdvance(LocalCalendar,$D1159,B1160,"f",FALSE)</f>
        <v>47494</v>
      </c>
      <c r="E1160" s="49">
        <f>_xll.qlInterestRateIndexValueDate(IndexON,D1160)</f>
        <v>47494</v>
      </c>
      <c r="F1160" s="52">
        <f>IFERROR(_xll.qlIndexFixing(IndexON,D1160,TRUE,_xll.ohTrigger(RecalcTrigger,TriggerON)),NA())</f>
        <v>2.8050535125734299E-2</v>
      </c>
      <c r="H1160" s="49">
        <f>_xll.qlCalendarAdvance(IborCalendar,$H1159,B1160,"f",FALSE)</f>
        <v>47493</v>
      </c>
      <c r="I1160" s="49">
        <f>_xll.qlInterestRateIndexValueDate(Index1M,$H1160)</f>
        <v>47497</v>
      </c>
      <c r="J1160" s="52">
        <f>IFERROR(_xll.qlIndexFixing(Index1M,$H1160,TRUE,_xll.ohTrigger(RecalcTrigger,Trigger1M)),NA())</f>
        <v>2.9402897617765586E-2</v>
      </c>
      <c r="K1160" s="52">
        <f>IFERROR(_xll.qlIndexFixing(ONIndex1M,I1160,TRUE,_xll.ohTrigger(RecalcTrigger,Trigger1M)),NA())</f>
        <v>2.9371141971985537E-2</v>
      </c>
      <c r="L1160" s="52">
        <f>IFERROR(_xll.qlIndexFixing(Index3M,H1160,TRUE,_xll.ohTrigger(RecalcTrigger,Trigger3M)),NA())</f>
        <v>3.0433540974330892E-2</v>
      </c>
      <c r="M1160" s="52">
        <f>IFERROR(_xll.qlIndexFixing(ONIndex3M,I1160,TRUE,_xll.ohTrigger(RecalcTrigger,Trigger3M)),NA())</f>
        <v>3.032573163282315E-2</v>
      </c>
      <c r="N1160" s="52">
        <f>IFERROR(_xll.qlIndexFixing(Index6M,$H1160,TRUE,_xll.ohTrigger(RecalcTrigger,Trigger6M)),NA())</f>
        <v>3.166113225275153E-2</v>
      </c>
      <c r="O1160" s="52">
        <f>IFERROR(_xll.qlIndexFixing(ONIndex6M,I1160,TRUE,_xll.ohTrigger(RecalcTrigger,Trigger6M)),NA())</f>
        <v>3.1438281190903083E-2</v>
      </c>
      <c r="P1160" s="52">
        <f>IFERROR(_xll.qlIndexFixing(Index1Y,$H1160,TRUE,_xll.ohTrigger(RecalcTrigger,Trigger1Y)),NA())</f>
        <v>3.3370477489263466E-2</v>
      </c>
      <c r="Q1160" s="52">
        <f>IFERROR(_xll.qlIndexFixing(ONIndex1Y,I1160,TRUE,_xll.ohTrigger(RecalcTrigger,Trigger1Y)),NA())</f>
        <v>3.2996250128363158E-2</v>
      </c>
    </row>
    <row r="1161" spans="2:17" x14ac:dyDescent="0.2">
      <c r="B1161" s="46" t="s">
        <v>51</v>
      </c>
      <c r="D1161" s="49">
        <f>_xll.qlCalendarAdvance(LocalCalendar,$D1160,B1161,"f",FALSE)</f>
        <v>47501</v>
      </c>
      <c r="E1161" s="49">
        <f>_xll.qlInterestRateIndexValueDate(IndexON,D1161)</f>
        <v>47501</v>
      </c>
      <c r="F1161" s="52">
        <f>IFERROR(_xll.qlIndexFixing(IndexON,D1161,TRUE,_xll.ohTrigger(RecalcTrigger,TriggerON)),NA())</f>
        <v>2.8046401437196167E-2</v>
      </c>
      <c r="H1161" s="49">
        <f>_xll.qlCalendarAdvance(IborCalendar,$H1160,B1161,"f",FALSE)</f>
        <v>47500</v>
      </c>
      <c r="I1161" s="49">
        <f>_xll.qlInterestRateIndexValueDate(Index1M,$H1161)</f>
        <v>47505</v>
      </c>
      <c r="J1161" s="52">
        <f>IFERROR(_xll.qlIndexFixing(Index1M,$H1161,TRUE,_xll.ohTrigger(RecalcTrigger,Trigger1M)),NA())</f>
        <v>2.9400656023069918E-2</v>
      </c>
      <c r="K1161" s="52">
        <f>IFERROR(_xll.qlIndexFixing(ONIndex1M,I1161,TRUE,_xll.ohTrigger(RecalcTrigger,Trigger1M)),NA())</f>
        <v>2.9368893153494113E-2</v>
      </c>
      <c r="L1161" s="52">
        <f>IFERROR(_xll.qlIndexFixing(Index3M,H1161,TRUE,_xll.ohTrigger(RecalcTrigger,Trigger3M)),NA())</f>
        <v>3.0432216190722363E-2</v>
      </c>
      <c r="M1161" s="52">
        <f>IFERROR(_xll.qlIndexFixing(ONIndex3M,I1161,TRUE,_xll.ohTrigger(RecalcTrigger,Trigger3M)),NA())</f>
        <v>3.0324424099301694E-2</v>
      </c>
      <c r="N1161" s="52">
        <f>IFERROR(_xll.qlIndexFixing(Index6M,$H1161,TRUE,_xll.ohTrigger(RecalcTrigger,Trigger6M)),NA())</f>
        <v>3.165749148188577E-2</v>
      </c>
      <c r="O1161" s="52">
        <f>IFERROR(_xll.qlIndexFixing(ONIndex6M,I1161,TRUE,_xll.ohTrigger(RecalcTrigger,Trigger6M)),NA())</f>
        <v>3.1435985913974562E-2</v>
      </c>
      <c r="P1161" s="52">
        <f>IFERROR(_xll.qlIndexFixing(Index1Y,$H1161,TRUE,_xll.ohTrigger(RecalcTrigger,Trigger1Y)),NA())</f>
        <v>3.3361609568931166E-2</v>
      </c>
      <c r="Q1161" s="52">
        <f>IFERROR(_xll.qlIndexFixing(ONIndex1Y,I1161,TRUE,_xll.ohTrigger(RecalcTrigger,Trigger1Y)),NA())</f>
        <v>3.2990627965867603E-2</v>
      </c>
    </row>
    <row r="1162" spans="2:17" x14ac:dyDescent="0.2">
      <c r="B1162" s="46" t="s">
        <v>51</v>
      </c>
      <c r="D1162" s="49">
        <f>_xll.qlCalendarAdvance(LocalCalendar,$D1161,B1162,"f",FALSE)</f>
        <v>47508</v>
      </c>
      <c r="E1162" s="49">
        <f>_xll.qlInterestRateIndexValueDate(IndexON,D1162)</f>
        <v>47508</v>
      </c>
      <c r="F1162" s="52">
        <f>IFERROR(_xll.qlIndexFixing(IndexON,D1162,TRUE,_xll.ohTrigger(RecalcTrigger,TriggerON)),NA())</f>
        <v>2.8040747041577774E-2</v>
      </c>
      <c r="H1162" s="49">
        <f>_xll.qlCalendarAdvance(IborCalendar,$H1161,B1162,"f",FALSE)</f>
        <v>47507</v>
      </c>
      <c r="I1162" s="49">
        <f>_xll.qlInterestRateIndexValueDate(Index1M,$H1162)</f>
        <v>47511</v>
      </c>
      <c r="J1162" s="52">
        <f>IFERROR(_xll.qlIndexFixing(Index1M,$H1162,TRUE,_xll.ohTrigger(RecalcTrigger,Trigger1M)),NA())</f>
        <v>2.9398979284061634E-2</v>
      </c>
      <c r="K1162" s="52">
        <f>IFERROR(_xll.qlIndexFixing(ONIndex1M,I1162,TRUE,_xll.ohTrigger(RecalcTrigger,Trigger1M)),NA())</f>
        <v>2.9367210985409287E-2</v>
      </c>
      <c r="L1162" s="52">
        <f>IFERROR(_xll.qlIndexFixing(Index3M,H1162,TRUE,_xll.ohTrigger(RecalcTrigger,Trigger3M)),NA())</f>
        <v>3.0431221751350195E-2</v>
      </c>
      <c r="M1162" s="52">
        <f>IFERROR(_xll.qlIndexFixing(ONIndex3M,I1162,TRUE,_xll.ohTrigger(RecalcTrigger,Trigger3M)),NA())</f>
        <v>3.0323442603537032E-2</v>
      </c>
      <c r="N1162" s="52">
        <f>IFERROR(_xll.qlIndexFixing(Index6M,$H1162,TRUE,_xll.ohTrigger(RecalcTrigger,Trigger6M)),NA())</f>
        <v>3.1656913031218058E-2</v>
      </c>
      <c r="O1162" s="52">
        <f>IFERROR(_xll.qlIndexFixing(ONIndex6M,I1162,TRUE,_xll.ohTrigger(RecalcTrigger,Trigger6M)),NA())</f>
        <v>3.1434260080178689E-2</v>
      </c>
      <c r="P1162" s="52">
        <f>IFERROR(_xll.qlIndexFixing(Index1Y,$H1162,TRUE,_xll.ohTrigger(RecalcTrigger,Trigger1Y)),NA())</f>
        <v>3.3354899453373173E-2</v>
      </c>
      <c r="Q1162" s="52">
        <f>IFERROR(_xll.qlIndexFixing(ONIndex1Y,I1162,TRUE,_xll.ohTrigger(RecalcTrigger,Trigger1Y)),NA())</f>
        <v>3.2986311105638322E-2</v>
      </c>
    </row>
    <row r="1163" spans="2:17" x14ac:dyDescent="0.2">
      <c r="B1163" s="46" t="s">
        <v>51</v>
      </c>
      <c r="D1163" s="49">
        <f>_xll.qlCalendarAdvance(LocalCalendar,$D1162,B1163,"f",FALSE)</f>
        <v>47515</v>
      </c>
      <c r="E1163" s="49">
        <f>_xll.qlInterestRateIndexValueDate(IndexON,D1163)</f>
        <v>47515</v>
      </c>
      <c r="F1163" s="52">
        <f>IFERROR(_xll.qlIndexFixing(IndexON,D1163,TRUE,_xll.ohTrigger(RecalcTrigger,TriggerON)),NA())</f>
        <v>2.8035799380816684E-2</v>
      </c>
      <c r="H1163" s="49">
        <f>_xll.qlCalendarAdvance(IborCalendar,$H1162,B1163,"f",FALSE)</f>
        <v>47514</v>
      </c>
      <c r="I1163" s="49">
        <f>_xll.qlInterestRateIndexValueDate(Index1M,$H1163)</f>
        <v>47518</v>
      </c>
      <c r="J1163" s="52">
        <f>IFERROR(_xll.qlIndexFixing(Index1M,$H1163,TRUE,_xll.ohTrigger(RecalcTrigger,Trigger1M)),NA())</f>
        <v>2.9393847300836891E-2</v>
      </c>
      <c r="K1163" s="52">
        <f>IFERROR(_xll.qlIndexFixing(ONIndex1M,I1163,TRUE,_xll.ohTrigger(RecalcTrigger,Trigger1M)),NA())</f>
        <v>2.9365253272377601E-2</v>
      </c>
      <c r="L1163" s="52">
        <f>IFERROR(_xll.qlIndexFixing(Index3M,H1163,TRUE,_xll.ohTrigger(RecalcTrigger,Trigger3M)),NA())</f>
        <v>3.0431260360257065E-2</v>
      </c>
      <c r="M1163" s="52">
        <f>IFERROR(_xll.qlIndexFixing(ONIndex3M,I1163,TRUE,_xll.ohTrigger(RecalcTrigger,Trigger3M)),NA())</f>
        <v>3.0322296609277544E-2</v>
      </c>
      <c r="N1163" s="52">
        <f>IFERROR(_xll.qlIndexFixing(Index6M,$H1163,TRUE,_xll.ohTrigger(RecalcTrigger,Trigger6M)),NA())</f>
        <v>3.1654795644037309E-2</v>
      </c>
      <c r="O1163" s="52">
        <f>IFERROR(_xll.qlIndexFixing(ONIndex6M,I1163,TRUE,_xll.ohTrigger(RecalcTrigger,Trigger6M)),NA())</f>
        <v>3.1432241867062061E-2</v>
      </c>
      <c r="P1163" s="52">
        <f>IFERROR(_xll.qlIndexFixing(Index1Y,$H1163,TRUE,_xll.ohTrigger(RecalcTrigger,Trigger1Y)),NA())</f>
        <v>3.3347009404936109E-2</v>
      </c>
      <c r="Q1163" s="52">
        <f>IFERROR(_xll.qlIndexFixing(ONIndex1Y,I1163,TRUE,_xll.ohTrigger(RecalcTrigger,Trigger1Y)),NA())</f>
        <v>3.2981166177235011E-2</v>
      </c>
    </row>
    <row r="1164" spans="2:17" x14ac:dyDescent="0.2">
      <c r="B1164" s="46" t="s">
        <v>51</v>
      </c>
      <c r="D1164" s="49">
        <f>_xll.qlCalendarAdvance(LocalCalendar,$D1163,B1164,"f",FALSE)</f>
        <v>47522</v>
      </c>
      <c r="E1164" s="49">
        <f>_xll.qlInterestRateIndexValueDate(IndexON,D1164)</f>
        <v>47522</v>
      </c>
      <c r="F1164" s="52">
        <f>IFERROR(_xll.qlIndexFixing(IndexON,D1164,TRUE,_xll.ohTrigger(RecalcTrigger,TriggerON)),NA())</f>
        <v>2.8030815974275924E-2</v>
      </c>
      <c r="H1164" s="49">
        <f>_xll.qlCalendarAdvance(IborCalendar,$H1163,B1164,"f",FALSE)</f>
        <v>47521</v>
      </c>
      <c r="I1164" s="49">
        <f>_xll.qlInterestRateIndexValueDate(Index1M,$H1164)</f>
        <v>47525</v>
      </c>
      <c r="J1164" s="52">
        <f>IFERROR(_xll.qlIndexFixing(Index1M,$H1164,TRUE,_xll.ohTrigger(RecalcTrigger,Trigger1M)),NA())</f>
        <v>2.9391900495716921E-2</v>
      </c>
      <c r="K1164" s="52">
        <f>IFERROR(_xll.qlIndexFixing(ONIndex1M,I1164,TRUE,_xll.ohTrigger(RecalcTrigger,Trigger1M)),NA())</f>
        <v>2.9363300746156895E-2</v>
      </c>
      <c r="L1164" s="52">
        <f>IFERROR(_xll.qlIndexFixing(Index3M,H1164,TRUE,_xll.ohTrigger(RecalcTrigger,Trigger3M)),NA())</f>
        <v>3.0428898553932018E-2</v>
      </c>
      <c r="M1164" s="52">
        <f>IFERROR(_xll.qlIndexFixing(ONIndex3M,I1164,TRUE,_xll.ohTrigger(RecalcTrigger,Trigger3M)),NA())</f>
        <v>3.0321149628527166E-2</v>
      </c>
      <c r="N1164" s="52">
        <f>IFERROR(_xll.qlIndexFixing(Index6M,$H1164,TRUE,_xll.ohTrigger(RecalcTrigger,Trigger6M)),NA())</f>
        <v>3.1652673072602645E-2</v>
      </c>
      <c r="O1164" s="52">
        <f>IFERROR(_xll.qlIndexFixing(ONIndex6M,I1164,TRUE,_xll.ohTrigger(RecalcTrigger,Trigger6M)),NA())</f>
        <v>3.1430218548669231E-2</v>
      </c>
      <c r="P1164" s="52">
        <f>IFERROR(_xll.qlIndexFixing(Index1Y,$H1164,TRUE,_xll.ohTrigger(RecalcTrigger,Trigger1Y)),NA())</f>
        <v>3.3339055630275845E-2</v>
      </c>
      <c r="Q1164" s="52">
        <f>IFERROR(_xll.qlIndexFixing(ONIndex1Y,I1164,TRUE,_xll.ohTrigger(RecalcTrigger,Trigger1Y)),NA())</f>
        <v>3.2975904304217707E-2</v>
      </c>
    </row>
    <row r="1165" spans="2:17" x14ac:dyDescent="0.2">
      <c r="B1165" s="46" t="s">
        <v>51</v>
      </c>
      <c r="D1165" s="49">
        <f>_xll.qlCalendarAdvance(LocalCalendar,$D1164,B1165,"f",FALSE)</f>
        <v>47529</v>
      </c>
      <c r="E1165" s="49">
        <f>_xll.qlInterestRateIndexValueDate(IndexON,D1165)</f>
        <v>47529</v>
      </c>
      <c r="F1165" s="52">
        <f>IFERROR(_xll.qlIndexFixing(IndexON,D1165,TRUE,_xll.ohTrigger(RecalcTrigger,TriggerON)),NA())</f>
        <v>2.8026527542066582E-2</v>
      </c>
      <c r="H1165" s="49">
        <f>_xll.qlCalendarAdvance(IborCalendar,$H1164,B1165,"f",FALSE)</f>
        <v>47528</v>
      </c>
      <c r="I1165" s="49">
        <f>_xll.qlInterestRateIndexValueDate(Index1M,$H1165)</f>
        <v>47533</v>
      </c>
      <c r="J1165" s="52">
        <f>IFERROR(_xll.qlIndexFixing(Index1M,$H1165,TRUE,_xll.ohTrigger(RecalcTrigger,Trigger1M)),NA())</f>
        <v>2.9389681941134019E-2</v>
      </c>
      <c r="K1165" s="52">
        <f>IFERROR(_xll.qlIndexFixing(ONIndex1M,I1165,TRUE,_xll.ohTrigger(RecalcTrigger,Trigger1M)),NA())</f>
        <v>2.9361075638778544E-2</v>
      </c>
      <c r="L1165" s="52">
        <f>IFERROR(_xll.qlIndexFixing(Index3M,H1165,TRUE,_xll.ohTrigger(RecalcTrigger,Trigger3M)),NA())</f>
        <v>3.0426369930440345E-2</v>
      </c>
      <c r="M1165" s="52">
        <f>IFERROR(_xll.qlIndexFixing(ONIndex3M,I1165,TRUE,_xll.ohTrigger(RecalcTrigger,Trigger3M)),NA())</f>
        <v>3.0319837585492948E-2</v>
      </c>
      <c r="N1165" s="52">
        <f>IFERROR(_xll.qlIndexFixing(Index6M,$H1165,TRUE,_xll.ohTrigger(RecalcTrigger,Trigger6M)),NA())</f>
        <v>3.1649010823293154E-2</v>
      </c>
      <c r="O1165" s="52">
        <f>IFERROR(_xll.qlIndexFixing(ONIndex6M,I1165,TRUE,_xll.ohTrigger(RecalcTrigger,Trigger6M)),NA())</f>
        <v>3.1427899933369474E-2</v>
      </c>
      <c r="P1165" s="52">
        <f>IFERROR(_xll.qlIndexFixing(Index1Y,$H1165,TRUE,_xll.ohTrigger(RecalcTrigger,Trigger1Y)),NA())</f>
        <v>3.3329891059819462E-2</v>
      </c>
      <c r="Q1165" s="52">
        <f>IFERROR(_xll.qlIndexFixing(ONIndex1Y,I1165,TRUE,_xll.ohTrigger(RecalcTrigger,Trigger1Y)),NA())</f>
        <v>3.2969747537361371E-2</v>
      </c>
    </row>
    <row r="1166" spans="2:17" x14ac:dyDescent="0.2">
      <c r="B1166" s="46" t="s">
        <v>51</v>
      </c>
      <c r="D1166" s="49">
        <f>_xll.qlCalendarAdvance(LocalCalendar,$D1165,B1166,"f",FALSE)</f>
        <v>47536</v>
      </c>
      <c r="E1166" s="49">
        <f>_xll.qlInterestRateIndexValueDate(IndexON,D1166)</f>
        <v>47536</v>
      </c>
      <c r="F1166" s="52">
        <f>IFERROR(_xll.qlIndexFixing(IndexON,D1166,TRUE,_xll.ohTrigger(RecalcTrigger,TriggerON)),NA())</f>
        <v>2.8020741923828751E-2</v>
      </c>
      <c r="H1166" s="49">
        <f>_xll.qlCalendarAdvance(IborCalendar,$H1165,B1166,"f",FALSE)</f>
        <v>47535</v>
      </c>
      <c r="I1166" s="49">
        <f>_xll.qlInterestRateIndexValueDate(Index1M,$H1166)</f>
        <v>47539</v>
      </c>
      <c r="J1166" s="52">
        <f>IFERROR(_xll.qlIndexFixing(Index1M,$H1166,TRUE,_xll.ohTrigger(RecalcTrigger,Trigger1M)),NA())</f>
        <v>2.9388022481087499E-2</v>
      </c>
      <c r="K1166" s="52">
        <f>IFERROR(_xll.qlIndexFixing(ONIndex1M,I1166,TRUE,_xll.ohTrigger(RecalcTrigger,Trigger1M)),NA())</f>
        <v>2.9359411254148426E-2</v>
      </c>
      <c r="L1166" s="52">
        <f>IFERROR(_xll.qlIndexFixing(Index3M,H1166,TRUE,_xll.ohTrigger(RecalcTrigger,Trigger3M)),NA())</f>
        <v>3.0427770586150853E-2</v>
      </c>
      <c r="M1166" s="52">
        <f>IFERROR(_xll.qlIndexFixing(ONIndex3M,I1166,TRUE,_xll.ohTrigger(RecalcTrigger,Trigger3M)),NA())</f>
        <v>3.0318852707713617E-2</v>
      </c>
      <c r="N1166" s="52">
        <f>IFERROR(_xll.qlIndexFixing(Index6M,$H1166,TRUE,_xll.ohTrigger(RecalcTrigger,Trigger6M)),NA())</f>
        <v>3.1649642023930641E-2</v>
      </c>
      <c r="O1166" s="52">
        <f>IFERROR(_xll.qlIndexFixing(ONIndex6M,I1166,TRUE,_xll.ohTrigger(RecalcTrigger,Trigger6M)),NA())</f>
        <v>3.1426156596134902E-2</v>
      </c>
      <c r="P1166" s="52">
        <f>IFERROR(_xll.qlIndexFixing(Index1Y,$H1166,TRUE,_xll.ohTrigger(RecalcTrigger,Trigger1Y)),NA())</f>
        <v>3.3322967784166747E-2</v>
      </c>
      <c r="Q1166" s="52">
        <f>IFERROR(_xll.qlIndexFixing(ONIndex1Y,I1166,TRUE,_xll.ohTrigger(RecalcTrigger,Trigger1Y)),NA())</f>
        <v>3.2965029724101313E-2</v>
      </c>
    </row>
    <row r="1167" spans="2:17" x14ac:dyDescent="0.2">
      <c r="B1167" s="46" t="s">
        <v>51</v>
      </c>
      <c r="D1167" s="49">
        <f>_xll.qlCalendarAdvance(LocalCalendar,$D1166,B1167,"f",FALSE)</f>
        <v>47543</v>
      </c>
      <c r="E1167" s="49">
        <f>_xll.qlInterestRateIndexValueDate(IndexON,D1167)</f>
        <v>47543</v>
      </c>
      <c r="F1167" s="52">
        <f>IFERROR(_xll.qlIndexFixing(IndexON,D1167,TRUE,_xll.ohTrigger(RecalcTrigger,TriggerON)),NA())</f>
        <v>2.8015651279948983E-2</v>
      </c>
      <c r="H1167" s="49">
        <f>_xll.qlCalendarAdvance(IborCalendar,$H1166,B1167,"f",FALSE)</f>
        <v>47542</v>
      </c>
      <c r="I1167" s="49">
        <f>_xll.qlInterestRateIndexValueDate(Index1M,$H1167)</f>
        <v>47546</v>
      </c>
      <c r="J1167" s="52">
        <f>IFERROR(_xll.qlIndexFixing(Index1M,$H1167,TRUE,_xll.ohTrigger(RecalcTrigger,Trigger1M)),NA())</f>
        <v>2.9389274447081143E-2</v>
      </c>
      <c r="K1167" s="52">
        <f>IFERROR(_xll.qlIndexFixing(ONIndex1M,I1167,TRUE,_xll.ohTrigger(RecalcTrigger,Trigger1M)),NA())</f>
        <v>2.9357474288360663E-2</v>
      </c>
      <c r="L1167" s="52">
        <f>IFERROR(_xll.qlIndexFixing(Index3M,H1167,TRUE,_xll.ohTrigger(RecalcTrigger,Trigger3M)),NA())</f>
        <v>3.0426605340741996E-2</v>
      </c>
      <c r="M1167" s="52">
        <f>IFERROR(_xll.qlIndexFixing(ONIndex3M,I1167,TRUE,_xll.ohTrigger(RecalcTrigger,Trigger3M)),NA())</f>
        <v>3.0317702767730381E-2</v>
      </c>
      <c r="N1167" s="52">
        <f>IFERROR(_xll.qlIndexFixing(Index6M,$H1167,TRUE,_xll.ohTrigger(RecalcTrigger,Trigger6M)),NA())</f>
        <v>3.1648732451426631E-2</v>
      </c>
      <c r="O1167" s="52">
        <f>IFERROR(_xll.qlIndexFixing(ONIndex6M,I1167,TRUE,_xll.ohTrigger(RecalcTrigger,Trigger6M)),NA())</f>
        <v>3.1424117961993403E-2</v>
      </c>
      <c r="P1167" s="52">
        <f>IFERROR(_xll.qlIndexFixing(Index1Y,$H1167,TRUE,_xll.ohTrigger(RecalcTrigger,Trigger1Y)),NA())</f>
        <v>3.3314839153470416E-2</v>
      </c>
      <c r="Q1167" s="52">
        <f>IFERROR(_xll.qlIndexFixing(ONIndex1Y,I1167,TRUE,_xll.ohTrigger(RecalcTrigger,Trigger1Y)),NA())</f>
        <v>3.295941701708216E-2</v>
      </c>
    </row>
    <row r="1168" spans="2:17" x14ac:dyDescent="0.2">
      <c r="B1168" s="46" t="s">
        <v>51</v>
      </c>
      <c r="D1168" s="49">
        <f>_xll.qlCalendarAdvance(LocalCalendar,$D1167,B1168,"f",FALSE)</f>
        <v>47550</v>
      </c>
      <c r="E1168" s="49">
        <f>_xll.qlInterestRateIndexValueDate(IndexON,D1168)</f>
        <v>47550</v>
      </c>
      <c r="F1168" s="52">
        <f>IFERROR(_xll.qlIndexFixing(IndexON,D1168,TRUE,_xll.ohTrigger(RecalcTrigger,TriggerON)),NA())</f>
        <v>2.8010524890316191E-2</v>
      </c>
      <c r="H1168" s="49">
        <f>_xll.qlCalendarAdvance(IborCalendar,$H1167,B1168,"f",FALSE)</f>
        <v>47549</v>
      </c>
      <c r="I1168" s="49">
        <f>_xll.qlInterestRateIndexValueDate(Index1M,$H1168)</f>
        <v>47553</v>
      </c>
      <c r="J1168" s="52">
        <f>IFERROR(_xll.qlIndexFixing(Index1M,$H1168,TRUE,_xll.ohTrigger(RecalcTrigger,Trigger1M)),NA())</f>
        <v>2.9387349079195373E-2</v>
      </c>
      <c r="K1168" s="52">
        <f>IFERROR(_xll.qlIndexFixing(ONIndex1M,I1168,TRUE,_xll.ohTrigger(RecalcTrigger,Trigger1M)),NA())</f>
        <v>2.9355542509463817E-2</v>
      </c>
      <c r="L1168" s="52">
        <f>IFERROR(_xll.qlIndexFixing(Index3M,H1168,TRUE,_xll.ohTrigger(RecalcTrigger,Trigger3M)),NA())</f>
        <v>3.0425439101645396E-2</v>
      </c>
      <c r="M1168" s="52">
        <f>IFERROR(_xll.qlIndexFixing(ONIndex3M,I1168,TRUE,_xll.ohTrigger(RecalcTrigger,Trigger3M)),NA())</f>
        <v>3.031655184117632E-2</v>
      </c>
      <c r="N1168" s="52">
        <f>IFERROR(_xll.qlIndexFixing(Index6M,$H1168,TRUE,_xll.ohTrigger(RecalcTrigger,Trigger6M)),NA())</f>
        <v>3.1646588028454825E-2</v>
      </c>
      <c r="O1168" s="52">
        <f>IFERROR(_xll.qlIndexFixing(ONIndex6M,I1168,TRUE,_xll.ohTrigger(RecalcTrigger,Trigger6M)),NA())</f>
        <v>3.1422074222655638E-2</v>
      </c>
      <c r="P1168" s="52">
        <f>IFERROR(_xll.qlIndexFixing(Index1Y,$H1168,TRUE,_xll.ohTrigger(RecalcTrigger,Trigger1Y)),NA())</f>
        <v>3.3306657678053492E-2</v>
      </c>
      <c r="Q1168" s="52">
        <f>IFERROR(_xll.qlIndexFixing(ONIndex1Y,I1168,TRUE,_xll.ohTrigger(RecalcTrigger,Trigger1Y)),NA())</f>
        <v>3.2953687365369078E-2</v>
      </c>
    </row>
    <row r="1169" spans="2:17" x14ac:dyDescent="0.2">
      <c r="B1169" s="46" t="s">
        <v>51</v>
      </c>
      <c r="D1169" s="49">
        <f>_xll.qlCalendarAdvance(LocalCalendar,$D1168,B1169,"f",FALSE)</f>
        <v>47557</v>
      </c>
      <c r="E1169" s="49">
        <f>_xll.qlInterestRateIndexValueDate(IndexON,D1169)</f>
        <v>47557</v>
      </c>
      <c r="F1169" s="52">
        <f>IFERROR(_xll.qlIndexFixing(IndexON,D1169,TRUE,_xll.ohTrigger(RecalcTrigger,TriggerON)),NA())</f>
        <v>2.8005362754930374E-2</v>
      </c>
      <c r="H1169" s="49">
        <f>_xll.qlCalendarAdvance(IborCalendar,$H1168,B1169,"f",FALSE)</f>
        <v>47556</v>
      </c>
      <c r="I1169" s="49">
        <f>_xll.qlInterestRateIndexValueDate(Index1M,$H1169)</f>
        <v>47560</v>
      </c>
      <c r="J1169" s="52">
        <f>IFERROR(_xll.qlIndexFixing(Index1M,$H1169,TRUE,_xll.ohTrigger(RecalcTrigger,Trigger1M)),NA())</f>
        <v>2.9385428911145005E-2</v>
      </c>
      <c r="K1169" s="52">
        <f>IFERROR(_xll.qlIndexFixing(ONIndex1M,I1169,TRUE,_xll.ohTrigger(RecalcTrigger,Trigger1M)),NA())</f>
        <v>2.9353615917298015E-2</v>
      </c>
      <c r="L1169" s="52">
        <f>IFERROR(_xll.qlIndexFixing(Index3M,H1169,TRUE,_xll.ohTrigger(RecalcTrigger,Trigger3M)),NA())</f>
        <v>3.0424271868867137E-2</v>
      </c>
      <c r="M1169" s="52">
        <f>IFERROR(_xll.qlIndexFixing(ONIndex3M,I1169,TRUE,_xll.ohTrigger(RecalcTrigger,Trigger3M)),NA())</f>
        <v>3.0315399928291242E-2</v>
      </c>
      <c r="N1169" s="52">
        <f>IFERROR(_xll.qlIndexFixing(Index6M,$H1169,TRUE,_xll.ohTrigger(RecalcTrigger,Trigger6M)),NA())</f>
        <v>3.1644438366002871E-2</v>
      </c>
      <c r="O1169" s="52">
        <f>IFERROR(_xll.qlIndexFixing(ONIndex6M,I1169,TRUE,_xll.ohTrigger(RecalcTrigger,Trigger6M)),NA())</f>
        <v>3.1420025378041672E-2</v>
      </c>
      <c r="P1169" s="52">
        <f>IFERROR(_xll.qlIndexFixing(Index1Y,$H1169,TRUE,_xll.ohTrigger(RecalcTrigger,Trigger1Y)),NA())</f>
        <v>3.3298426078098395E-2</v>
      </c>
      <c r="Q1169" s="52">
        <f>IFERROR(_xll.qlIndexFixing(ONIndex1Y,I1169,TRUE,_xll.ohTrigger(RecalcTrigger,Trigger1Y)),NA())</f>
        <v>3.2947840769042003E-2</v>
      </c>
    </row>
    <row r="1170" spans="2:17" x14ac:dyDescent="0.2">
      <c r="B1170" s="46" t="s">
        <v>51</v>
      </c>
      <c r="D1170" s="49">
        <f>_xll.qlCalendarAdvance(LocalCalendar,$D1169,B1170,"f",FALSE)</f>
        <v>47564</v>
      </c>
      <c r="E1170" s="49">
        <f>_xll.qlInterestRateIndexValueDate(IndexON,D1170)</f>
        <v>47564</v>
      </c>
      <c r="F1170" s="52">
        <f>IFERROR(_xll.qlIndexFixing(IndexON,D1170,TRUE,_xll.ohTrigger(RecalcTrigger,TriggerON)),NA())</f>
        <v>2.8000164873764888E-2</v>
      </c>
      <c r="H1170" s="49">
        <f>_xll.qlCalendarAdvance(IborCalendar,$H1169,B1170,"f",FALSE)</f>
        <v>47563</v>
      </c>
      <c r="I1170" s="49">
        <f>_xll.qlInterestRateIndexValueDate(Index1M,$H1170)</f>
        <v>47567</v>
      </c>
      <c r="J1170" s="52">
        <f>IFERROR(_xll.qlIndexFixing(Index1M,$H1170,TRUE,_xll.ohTrigger(RecalcTrigger,Trigger1M)),NA())</f>
        <v>2.9383513942922299E-2</v>
      </c>
      <c r="K1170" s="52">
        <f>IFERROR(_xll.qlIndexFixing(ONIndex1M,I1170,TRUE,_xll.ohTrigger(RecalcTrigger,Trigger1M)),NA())</f>
        <v>2.935169451202313E-2</v>
      </c>
      <c r="L1170" s="52">
        <f>IFERROR(_xll.qlIndexFixing(Index3M,H1170,TRUE,_xll.ohTrigger(RecalcTrigger,Trigger3M)),NA())</f>
        <v>3.0423103642403745E-2</v>
      </c>
      <c r="M1170" s="52">
        <f>IFERROR(_xll.qlIndexFixing(ONIndex3M,I1170,TRUE,_xll.ohTrigger(RecalcTrigger,Trigger3M)),NA())</f>
        <v>3.0314247028915275E-2</v>
      </c>
      <c r="N1170" s="52">
        <f>IFERROR(_xll.qlIndexFixing(Index6M,$H1170,TRUE,_xll.ohTrigger(RecalcTrigger,Trigger6M)),NA())</f>
        <v>3.1642283267495394E-2</v>
      </c>
      <c r="O1170" s="52">
        <f>IFERROR(_xll.qlIndexFixing(ONIndex6M,I1170,TRUE,_xll.ohTrigger(RecalcTrigger,Trigger6M)),NA())</f>
        <v>3.1417971428231439E-2</v>
      </c>
      <c r="P1170" s="52">
        <f>IFERROR(_xll.qlIndexFixing(Index1Y,$H1170,TRUE,_xll.ohTrigger(RecalcTrigger,Trigger1Y)),NA())</f>
        <v>3.3290147073707206E-2</v>
      </c>
      <c r="Q1170" s="52">
        <f>IFERROR(_xll.qlIndexFixing(ONIndex1Y,I1170,TRUE,_xll.ohTrigger(RecalcTrigger,Trigger1Y)),NA())</f>
        <v>3.2941877228020999E-2</v>
      </c>
    </row>
    <row r="1171" spans="2:17" x14ac:dyDescent="0.2">
      <c r="B1171" s="46" t="s">
        <v>51</v>
      </c>
      <c r="D1171" s="49">
        <f>_xll.qlCalendarAdvance(LocalCalendar,$D1170,B1171,"f",FALSE)</f>
        <v>47571</v>
      </c>
      <c r="E1171" s="49">
        <f>_xll.qlInterestRateIndexValueDate(IndexON,D1171)</f>
        <v>47571</v>
      </c>
      <c r="F1171" s="52">
        <f>IFERROR(_xll.qlIndexFixing(IndexON,D1171,TRUE,_xll.ohTrigger(RecalcTrigger,TriggerON)),NA())</f>
        <v>2.7994931246873023E-2</v>
      </c>
      <c r="H1171" s="49">
        <f>_xll.qlCalendarAdvance(IborCalendar,$H1170,B1171,"f",FALSE)</f>
        <v>47570</v>
      </c>
      <c r="I1171" s="49">
        <f>_xll.qlInterestRateIndexValueDate(Index1M,$H1171)</f>
        <v>47574</v>
      </c>
      <c r="J1171" s="52">
        <f>IFERROR(_xll.qlIndexFixing(Index1M,$H1171,TRUE,_xll.ohTrigger(RecalcTrigger,Trigger1M)),NA())</f>
        <v>2.9380542177647406E-2</v>
      </c>
      <c r="K1171" s="52">
        <f>IFERROR(_xll.qlIndexFixing(ONIndex1M,I1171,TRUE,_xll.ohTrigger(RecalcTrigger,Trigger1M)),NA())</f>
        <v>2.9349778293479289E-2</v>
      </c>
      <c r="L1171" s="52">
        <f>IFERROR(_xll.qlIndexFixing(Index3M,H1171,TRUE,_xll.ohTrigger(RecalcTrigger,Trigger3M)),NA())</f>
        <v>3.0420736064351951E-2</v>
      </c>
      <c r="M1171" s="52">
        <f>IFERROR(_xll.qlIndexFixing(ONIndex3M,I1171,TRUE,_xll.ohTrigger(RecalcTrigger,Trigger3M)),NA())</f>
        <v>3.031309314304842E-2</v>
      </c>
      <c r="N1171" s="52">
        <f>IFERROR(_xll.qlIndexFixing(Index6M,$H1171,TRUE,_xll.ohTrigger(RecalcTrigger,Trigger6M)),NA())</f>
        <v>3.1638895779556281E-2</v>
      </c>
      <c r="O1171" s="52">
        <f>IFERROR(_xll.qlIndexFixing(ONIndex6M,I1171,TRUE,_xll.ohTrigger(RecalcTrigger,Trigger6M)),NA())</f>
        <v>3.1415912373224941E-2</v>
      </c>
      <c r="P1171" s="52">
        <f>IFERROR(_xll.qlIndexFixing(Index1Y,$H1171,TRUE,_xll.ohTrigger(RecalcTrigger,Trigger1Y)),NA())</f>
        <v>3.3281823384901377E-2</v>
      </c>
      <c r="Q1171" s="52">
        <f>IFERROR(_xll.qlIndexFixing(ONIndex1Y,I1171,TRUE,_xll.ohTrigger(RecalcTrigger,Trigger1Y)),NA())</f>
        <v>3.2935796742465939E-2</v>
      </c>
    </row>
    <row r="1172" spans="2:17" x14ac:dyDescent="0.2">
      <c r="B1172" s="46" t="s">
        <v>51</v>
      </c>
      <c r="D1172" s="49">
        <f>_xll.qlCalendarAdvance(LocalCalendar,$D1171,B1172,"f",FALSE)</f>
        <v>47578</v>
      </c>
      <c r="E1172" s="49">
        <f>_xll.qlInterestRateIndexValueDate(IndexON,D1172)</f>
        <v>47578</v>
      </c>
      <c r="F1172" s="52">
        <f>IFERROR(_xll.qlIndexFixing(IndexON,D1172,TRUE,_xll.ohTrigger(RecalcTrigger,TriggerON)),NA())</f>
        <v>2.7989661874201488E-2</v>
      </c>
      <c r="H1172" s="49">
        <f>_xll.qlCalendarAdvance(IborCalendar,$H1171,B1172,"f",FALSE)</f>
        <v>47577</v>
      </c>
      <c r="I1172" s="49">
        <f>_xll.qlInterestRateIndexValueDate(Index1M,$H1172)</f>
        <v>47581</v>
      </c>
      <c r="J1172" s="52">
        <f>IFERROR(_xll.qlIndexFixing(Index1M,$H1172,TRUE,_xll.ohTrigger(RecalcTrigger,Trigger1M)),NA())</f>
        <v>2.9378637392925455E-2</v>
      </c>
      <c r="K1172" s="52">
        <f>IFERROR(_xll.qlIndexFixing(ONIndex1M,I1172,TRUE,_xll.ohTrigger(RecalcTrigger,Trigger1M)),NA())</f>
        <v>2.9347867261906302E-2</v>
      </c>
      <c r="L1172" s="52">
        <f>IFERROR(_xll.qlIndexFixing(Index3M,H1172,TRUE,_xll.ohTrigger(RecalcTrigger,Trigger3M)),NA())</f>
        <v>3.0419566019996042E-2</v>
      </c>
      <c r="M1172" s="52">
        <f>IFERROR(_xll.qlIndexFixing(ONIndex3M,I1172,TRUE,_xll.ohTrigger(RecalcTrigger,Trigger3M)),NA())</f>
        <v>3.0311938270850547E-2</v>
      </c>
      <c r="N1172" s="52">
        <f>IFERROR(_xll.qlIndexFixing(Index6M,$H1172,TRUE,_xll.ohTrigger(RecalcTrigger,Trigger6M)),NA())</f>
        <v>3.1636729813911621E-2</v>
      </c>
      <c r="O1172" s="52">
        <f>IFERROR(_xll.qlIndexFixing(ONIndex6M,I1172,TRUE,_xll.ohTrigger(RecalcTrigger,Trigger6M)),NA())</f>
        <v>3.1413848212942241E-2</v>
      </c>
      <c r="P1172" s="52">
        <f>IFERROR(_xll.qlIndexFixing(Index1Y,$H1172,TRUE,_xll.ohTrigger(RecalcTrigger,Trigger1Y)),NA())</f>
        <v>3.3273457731618286E-2</v>
      </c>
      <c r="Q1172" s="52">
        <f>IFERROR(_xll.qlIndexFixing(ONIndex1Y,I1172,TRUE,_xll.ohTrigger(RecalcTrigger,Trigger1Y)),NA())</f>
        <v>3.2929599312376823E-2</v>
      </c>
    </row>
    <row r="1173" spans="2:17" x14ac:dyDescent="0.2">
      <c r="B1173" s="46" t="s">
        <v>51</v>
      </c>
      <c r="D1173" s="49">
        <f>_xll.qlCalendarAdvance(LocalCalendar,$D1172,B1173,"f",FALSE)</f>
        <v>47585</v>
      </c>
      <c r="E1173" s="49">
        <f>_xll.qlInterestRateIndexValueDate(IndexON,D1173)</f>
        <v>47585</v>
      </c>
      <c r="F1173" s="52">
        <f>IFERROR(_xll.qlIndexFixing(IndexON,D1173,TRUE,_xll.ohTrigger(RecalcTrigger,TriggerON)),NA())</f>
        <v>2.7984356755803574E-2</v>
      </c>
      <c r="H1173" s="49">
        <f>_xll.qlCalendarAdvance(IborCalendar,$H1172,B1173,"f",FALSE)</f>
        <v>47584</v>
      </c>
      <c r="I1173" s="49">
        <f>_xll.qlInterestRateIndexValueDate(Index1M,$H1173)</f>
        <v>47588</v>
      </c>
      <c r="J1173" s="52">
        <f>IFERROR(_xll.qlIndexFixing(Index1M,$H1173,TRUE,_xll.ohTrigger(RecalcTrigger,Trigger1M)),NA())</f>
        <v>2.9376737807588427E-2</v>
      </c>
      <c r="K1173" s="52">
        <f>IFERROR(_xll.qlIndexFixing(ONIndex1M,I1173,TRUE,_xll.ohTrigger(RecalcTrigger,Trigger1M)),NA())</f>
        <v>2.9345961417064359E-2</v>
      </c>
      <c r="L1173" s="52">
        <f>IFERROR(_xll.qlIndexFixing(Index3M,H1173,TRUE,_xll.ohTrigger(RecalcTrigger,Trigger3M)),NA())</f>
        <v>3.041839498203933E-2</v>
      </c>
      <c r="M1173" s="52">
        <f>IFERROR(_xll.qlIndexFixing(ONIndex3M,I1173,TRUE,_xll.ohTrigger(RecalcTrigger,Trigger3M)),NA())</f>
        <v>3.0310782412081849E-2</v>
      </c>
      <c r="N1173" s="52">
        <f>IFERROR(_xll.qlIndexFixing(Index6M,$H1173,TRUE,_xll.ohTrigger(RecalcTrigger,Trigger6M)),NA())</f>
        <v>3.1634557780418668E-2</v>
      </c>
      <c r="O1173" s="52">
        <f>IFERROR(_xll.qlIndexFixing(ONIndex6M,I1173,TRUE,_xll.ohTrigger(RecalcTrigger,Trigger6M)),NA())</f>
        <v>3.1411778947463276E-2</v>
      </c>
      <c r="P1173" s="52">
        <f>IFERROR(_xll.qlIndexFixing(Index1Y,$H1173,TRUE,_xll.ohTrigger(RecalcTrigger,Trigger1Y)),NA())</f>
        <v>3.3265052833712741E-2</v>
      </c>
      <c r="Q1173" s="52">
        <f>IFERROR(_xll.qlIndexFixing(ONIndex1Y,I1173,TRUE,_xll.ohTrigger(RecalcTrigger,Trigger1Y)),NA())</f>
        <v>3.2923284937593777E-2</v>
      </c>
    </row>
    <row r="1174" spans="2:17" x14ac:dyDescent="0.2">
      <c r="B1174" s="46" t="s">
        <v>51</v>
      </c>
      <c r="D1174" s="49">
        <f>_xll.qlCalendarAdvance(LocalCalendar,$D1173,B1174,"f",FALSE)</f>
        <v>47592</v>
      </c>
      <c r="E1174" s="49">
        <f>_xll.qlInterestRateIndexValueDate(IndexON,D1174)</f>
        <v>47592</v>
      </c>
      <c r="F1174" s="52">
        <f>IFERROR(_xll.qlIndexFixing(IndexON,D1174,TRUE,_xll.ohTrigger(RecalcTrigger,TriggerON)),NA())</f>
        <v>2.7979015891679282E-2</v>
      </c>
      <c r="H1174" s="49">
        <f>_xll.qlCalendarAdvance(IborCalendar,$H1173,B1174,"f",FALSE)</f>
        <v>47591</v>
      </c>
      <c r="I1174" s="49">
        <f>_xll.qlInterestRateIndexValueDate(Index1M,$H1174)</f>
        <v>47597</v>
      </c>
      <c r="J1174" s="52">
        <f>IFERROR(_xll.qlIndexFixing(Index1M,$H1174,TRUE,_xll.ohTrigger(RecalcTrigger,Trigger1M)),NA())</f>
        <v>2.9374303123502088E-2</v>
      </c>
      <c r="K1174" s="52">
        <f>IFERROR(_xll.qlIndexFixing(ONIndex1M,I1174,TRUE,_xll.ohTrigger(RecalcTrigger,Trigger1M)),NA())</f>
        <v>2.9343518666662405E-2</v>
      </c>
      <c r="L1174" s="52">
        <f>IFERROR(_xll.qlIndexFixing(Index3M,H1174,TRUE,_xll.ohTrigger(RecalcTrigger,Trigger3M)),NA())</f>
        <v>3.0416887901824858E-2</v>
      </c>
      <c r="M1174" s="52">
        <f>IFERROR(_xll.qlIndexFixing(ONIndex3M,I1174,TRUE,_xll.ohTrigger(RecalcTrigger,Trigger3M)),NA())</f>
        <v>3.0309294858641422E-2</v>
      </c>
      <c r="N1174" s="52">
        <f>IFERROR(_xll.qlIndexFixing(Index6M,$H1174,TRUE,_xll.ohTrigger(RecalcTrigger,Trigger6M)),NA())</f>
        <v>3.1631755894554366E-2</v>
      </c>
      <c r="O1174" s="52">
        <f>IFERROR(_xll.qlIndexFixing(ONIndex6M,I1174,TRUE,_xll.ohTrigger(RecalcTrigger,Trigger6M)),NA())</f>
        <v>3.1409110961710951E-2</v>
      </c>
      <c r="P1174" s="52">
        <f>IFERROR(_xll.qlIndexFixing(Index1Y,$H1174,TRUE,_xll.ohTrigger(RecalcTrigger,Trigger1Y)),NA())</f>
        <v>3.3254193247832776E-2</v>
      </c>
      <c r="Q1174" s="52">
        <f>IFERROR(_xll.qlIndexFixing(ONIndex1Y,I1174,TRUE,_xll.ohTrigger(RecalcTrigger,Trigger1Y)),NA())</f>
        <v>3.2914994618682414E-2</v>
      </c>
    </row>
    <row r="1175" spans="2:17" x14ac:dyDescent="0.2">
      <c r="B1175" s="46" t="s">
        <v>51</v>
      </c>
      <c r="D1175" s="49">
        <f>_xll.qlCalendarAdvance(LocalCalendar,$D1174,B1175,"f",FALSE)</f>
        <v>47599</v>
      </c>
      <c r="E1175" s="49">
        <f>_xll.qlInterestRateIndexValueDate(IndexON,D1175)</f>
        <v>47599</v>
      </c>
      <c r="F1175" s="52">
        <f>IFERROR(_xll.qlIndexFixing(IndexON,D1175,TRUE,_xll.ohTrigger(RecalcTrigger,TriggerON)),NA())</f>
        <v>2.797363928177532E-2</v>
      </c>
      <c r="H1175" s="49">
        <f>_xll.qlCalendarAdvance(IborCalendar,$H1174,B1175,"f",FALSE)</f>
        <v>47598</v>
      </c>
      <c r="I1175" s="49">
        <f>_xll.qlInterestRateIndexValueDate(Index1M,$H1175)</f>
        <v>47602</v>
      </c>
      <c r="J1175" s="52">
        <f>IFERROR(_xll.qlIndexFixing(Index1M,$H1175,TRUE,_xll.ohTrigger(RecalcTrigger,Trigger1M)),NA())</f>
        <v>2.9372954235071802E-2</v>
      </c>
      <c r="K1175" s="52">
        <f>IFERROR(_xll.qlIndexFixing(ONIndex1M,I1175,TRUE,_xll.ohTrigger(RecalcTrigger,Trigger1M)),NA())</f>
        <v>2.9342165287893351E-2</v>
      </c>
      <c r="L1175" s="52">
        <f>IFERROR(_xll.qlIndexFixing(Index3M,H1175,TRUE,_xll.ohTrigger(RecalcTrigger,Trigger3M)),NA())</f>
        <v>3.0416049925325237E-2</v>
      </c>
      <c r="M1175" s="52">
        <f>IFERROR(_xll.qlIndexFixing(ONIndex3M,I1175,TRUE,_xll.ohTrigger(RecalcTrigger,Trigger3M)),NA())</f>
        <v>3.0308467735391531E-2</v>
      </c>
      <c r="N1175" s="52">
        <f>IFERROR(_xll.qlIndexFixing(Index6M,$H1175,TRUE,_xll.ohTrigger(RecalcTrigger,Trigger6M)),NA())</f>
        <v>3.163019462665994E-2</v>
      </c>
      <c r="O1175" s="52">
        <f>IFERROR(_xll.qlIndexFixing(ONIndex6M,I1175,TRUE,_xll.ohTrigger(RecalcTrigger,Trigger6M)),NA())</f>
        <v>3.1407625100756675E-2</v>
      </c>
      <c r="P1175" s="52">
        <f>IFERROR(_xll.qlIndexFixing(Index1Y,$H1175,TRUE,_xll.ohTrigger(RecalcTrigger,Trigger1Y)),NA())</f>
        <v>3.3248136183025578E-2</v>
      </c>
      <c r="Q1175" s="52">
        <f>IFERROR(_xll.qlIndexFixing(ONIndex1Y,I1175,TRUE,_xll.ohTrigger(RecalcTrigger,Trigger1Y)),NA())</f>
        <v>3.2910305354105773E-2</v>
      </c>
    </row>
    <row r="1176" spans="2:17" x14ac:dyDescent="0.2">
      <c r="B1176" s="46" t="s">
        <v>51</v>
      </c>
      <c r="D1176" s="49">
        <f>_xll.qlCalendarAdvance(LocalCalendar,$D1175,B1176,"f",FALSE)</f>
        <v>47606</v>
      </c>
      <c r="E1176" s="49">
        <f>_xll.qlInterestRateIndexValueDate(IndexON,D1176)</f>
        <v>47606</v>
      </c>
      <c r="F1176" s="52">
        <f>IFERROR(_xll.qlIndexFixing(IndexON,D1176,TRUE,_xll.ohTrigger(RecalcTrigger,TriggerON)),NA())</f>
        <v>2.7968226926171624E-2</v>
      </c>
      <c r="H1176" s="49">
        <f>_xll.qlCalendarAdvance(IborCalendar,$H1175,B1176,"f",FALSE)</f>
        <v>47605</v>
      </c>
      <c r="I1176" s="49">
        <f>_xll.qlInterestRateIndexValueDate(Index1M,$H1176)</f>
        <v>47610</v>
      </c>
      <c r="J1176" s="52">
        <f>IFERROR(_xll.qlIndexFixing(Index1M,$H1176,TRUE,_xll.ohTrigger(RecalcTrigger,Trigger1M)),NA())</f>
        <v>2.9371864644423557E-2</v>
      </c>
      <c r="K1176" s="52">
        <f>IFERROR(_xll.qlIndexFixing(ONIndex1M,I1176,TRUE,_xll.ohTrigger(RecalcTrigger,Trigger1M)),NA())</f>
        <v>2.9340005386355728E-2</v>
      </c>
      <c r="L1176" s="52">
        <f>IFERROR(_xll.qlIndexFixing(Index3M,H1176,TRUE,_xll.ohTrigger(RecalcTrigger,Trigger3M)),NA())</f>
        <v>3.0415905593978613E-2</v>
      </c>
      <c r="M1176" s="52">
        <f>IFERROR(_xll.qlIndexFixing(ONIndex3M,I1176,TRUE,_xll.ohTrigger(RecalcTrigger,Trigger3M)),NA())</f>
        <v>3.0307143291397054E-2</v>
      </c>
      <c r="N1176" s="52">
        <f>IFERROR(_xll.qlIndexFixing(Index6M,$H1176,TRUE,_xll.ohTrigger(RecalcTrigger,Trigger6M)),NA())</f>
        <v>3.1628912466401253E-2</v>
      </c>
      <c r="O1176" s="52">
        <f>IFERROR(_xll.qlIndexFixing(ONIndex6M,I1176,TRUE,_xll.ohTrigger(RecalcTrigger,Trigger6M)),NA())</f>
        <v>3.1405242305515557E-2</v>
      </c>
      <c r="P1176" s="52">
        <f>IFERROR(_xll.qlIndexFixing(Index1Y,$H1176,TRUE,_xll.ohTrigger(RecalcTrigger,Trigger1Y)),NA())</f>
        <v>3.3238412302856346E-2</v>
      </c>
      <c r="Q1176" s="52">
        <f>IFERROR(_xll.qlIndexFixing(ONIndex1Y,I1176,TRUE,_xll.ohTrigger(RecalcTrigger,Trigger1Y)),NA())</f>
        <v>3.2902678426216525E-2</v>
      </c>
    </row>
    <row r="1177" spans="2:17" x14ac:dyDescent="0.2">
      <c r="B1177" s="46" t="s">
        <v>51</v>
      </c>
      <c r="D1177" s="49">
        <f>_xll.qlCalendarAdvance(LocalCalendar,$D1176,B1177,"f",FALSE)</f>
        <v>47613</v>
      </c>
      <c r="E1177" s="49">
        <f>_xll.qlInterestRateIndexValueDate(IndexON,D1177)</f>
        <v>47613</v>
      </c>
      <c r="F1177" s="52">
        <f>IFERROR(_xll.qlIndexFixing(IndexON,D1177,TRUE,_xll.ohTrigger(RecalcTrigger,TriggerON)),NA())</f>
        <v>2.7962778824868195E-2</v>
      </c>
      <c r="H1177" s="49">
        <f>_xll.qlCalendarAdvance(IborCalendar,$H1176,B1177,"f",FALSE)</f>
        <v>47612</v>
      </c>
      <c r="I1177" s="49">
        <f>_xll.qlInterestRateIndexValueDate(Index1M,$H1177)</f>
        <v>47616</v>
      </c>
      <c r="J1177" s="52">
        <f>IFERROR(_xll.qlIndexFixing(Index1M,$H1177,TRUE,_xll.ohTrigger(RecalcTrigger,Trigger1M)),NA())</f>
        <v>2.9370254760357501E-2</v>
      </c>
      <c r="K1177" s="52">
        <f>IFERROR(_xll.qlIndexFixing(ONIndex1M,I1177,TRUE,_xll.ohTrigger(RecalcTrigger,Trigger1M)),NA())</f>
        <v>2.9338389906046203E-2</v>
      </c>
      <c r="L1177" s="52">
        <f>IFERROR(_xll.qlIndexFixing(Index3M,H1177,TRUE,_xll.ohTrigger(RecalcTrigger,Trigger3M)),NA())</f>
        <v>3.0414898234091804E-2</v>
      </c>
      <c r="M1177" s="52">
        <f>IFERROR(_xll.qlIndexFixing(ONIndex3M,I1177,TRUE,_xll.ohTrigger(RecalcTrigger,Trigger3M)),NA())</f>
        <v>3.0306149112897529E-2</v>
      </c>
      <c r="N1177" s="52">
        <f>IFERROR(_xll.qlIndexFixing(Index6M,$H1177,TRUE,_xll.ohTrigger(RecalcTrigger,Trigger6M)),NA())</f>
        <v>3.162702691965686E-2</v>
      </c>
      <c r="O1177" s="52">
        <f>IFERROR(_xll.qlIndexFixing(ONIndex6M,I1177,TRUE,_xll.ohTrigger(RecalcTrigger,Trigger6M)),NA())</f>
        <v>3.140345083310514E-2</v>
      </c>
      <c r="P1177" s="52">
        <f>IFERROR(_xll.qlIndexFixing(Index1Y,$H1177,TRUE,_xll.ohTrigger(RecalcTrigger,Trigger1Y)),NA())</f>
        <v>3.3231095189958731E-2</v>
      </c>
      <c r="Q1177" s="52">
        <f>IFERROR(_xll.qlIndexFixing(ONIndex1Y,I1177,TRUE,_xll.ohTrigger(RecalcTrigger,Trigger1Y)),NA())</f>
        <v>3.2896857992241735E-2</v>
      </c>
    </row>
    <row r="1178" spans="2:17" x14ac:dyDescent="0.2">
      <c r="B1178" s="46" t="s">
        <v>51</v>
      </c>
      <c r="D1178" s="49">
        <f>_xll.qlCalendarAdvance(LocalCalendar,$D1177,B1178,"f",FALSE)</f>
        <v>47620</v>
      </c>
      <c r="E1178" s="49">
        <f>_xll.qlInterestRateIndexValueDate(IndexON,D1178)</f>
        <v>47620</v>
      </c>
      <c r="F1178" s="52">
        <f>IFERROR(_xll.qlIndexFixing(IndexON,D1178,TRUE,_xll.ohTrigger(RecalcTrigger,TriggerON)),NA())</f>
        <v>2.7957294977811742E-2</v>
      </c>
      <c r="H1178" s="49">
        <f>_xll.qlCalendarAdvance(IborCalendar,$H1177,B1178,"f",FALSE)</f>
        <v>47619</v>
      </c>
      <c r="I1178" s="49">
        <f>_xll.qlInterestRateIndexValueDate(Index1M,$H1178)</f>
        <v>47623</v>
      </c>
      <c r="J1178" s="52">
        <f>IFERROR(_xll.qlIndexFixing(Index1M,$H1178,TRUE,_xll.ohTrigger(RecalcTrigger,Trigger1M)),NA())</f>
        <v>2.9368381390673607E-2</v>
      </c>
      <c r="K1178" s="52">
        <f>IFERROR(_xll.qlIndexFixing(ONIndex1M,I1178,TRUE,_xll.ohTrigger(RecalcTrigger,Trigger1M)),NA())</f>
        <v>2.9336509995259163E-2</v>
      </c>
      <c r="L1178" s="52">
        <f>IFERROR(_xll.qlIndexFixing(Index3M,H1178,TRUE,_xll.ohTrigger(RecalcTrigger,Trigger3M)),NA())</f>
        <v>3.0413722058190783E-2</v>
      </c>
      <c r="M1178" s="52">
        <f>IFERROR(_xll.qlIndexFixing(ONIndex3M,I1178,TRUE,_xll.ohTrigger(RecalcTrigger,Trigger3M)),NA())</f>
        <v>3.0304988322074067E-2</v>
      </c>
      <c r="N1178" s="52">
        <f>IFERROR(_xll.qlIndexFixing(Index6M,$H1178,TRUE,_xll.ohTrigger(RecalcTrigger,Trigger6M)),NA())</f>
        <v>3.1624820426140697E-2</v>
      </c>
      <c r="O1178" s="52">
        <f>IFERROR(_xll.qlIndexFixing(ONIndex6M,I1178,TRUE,_xll.ohTrigger(RecalcTrigger,Trigger6M)),NA())</f>
        <v>3.1401356041484974E-2</v>
      </c>
      <c r="P1178" s="52">
        <f>IFERROR(_xll.qlIndexFixing(Index1Y,$H1178,TRUE,_xll.ohTrigger(RecalcTrigger,Trigger1Y)),NA())</f>
        <v>3.3222534863749972E-2</v>
      </c>
      <c r="Q1178" s="52">
        <f>IFERROR(_xll.qlIndexFixing(ONIndex1Y,I1178,TRUE,_xll.ohTrigger(RecalcTrigger,Trigger1Y)),NA())</f>
        <v>3.2889958894388727E-2</v>
      </c>
    </row>
    <row r="1179" spans="2:17" x14ac:dyDescent="0.2">
      <c r="B1179" s="46" t="s">
        <v>51</v>
      </c>
      <c r="D1179" s="49">
        <f>_xll.qlCalendarAdvance(LocalCalendar,$D1178,B1179,"f",FALSE)</f>
        <v>47627</v>
      </c>
      <c r="E1179" s="49">
        <f>_xll.qlInterestRateIndexValueDate(IndexON,D1179)</f>
        <v>47627</v>
      </c>
      <c r="F1179" s="52">
        <f>IFERROR(_xll.qlIndexFixing(IndexON,D1179,TRUE,_xll.ohTrigger(RecalcTrigger,TriggerON)),NA())</f>
        <v>2.7952464602265525E-2</v>
      </c>
      <c r="H1179" s="49">
        <f>_xll.qlCalendarAdvance(IborCalendar,$H1178,B1179,"f",FALSE)</f>
        <v>47626</v>
      </c>
      <c r="I1179" s="49">
        <f>_xll.qlInterestRateIndexValueDate(Index1M,$H1179)</f>
        <v>47631</v>
      </c>
      <c r="J1179" s="52">
        <f>IFERROR(_xll.qlIndexFixing(Index1M,$H1179,TRUE,_xll.ohTrigger(RecalcTrigger,Trigger1M)),NA())</f>
        <v>2.9366246763862808E-2</v>
      </c>
      <c r="K1179" s="52">
        <f>IFERROR(_xll.qlIndexFixing(ONIndex1M,I1179,TRUE,_xll.ohTrigger(RecalcTrigger,Trigger1M)),NA())</f>
        <v>2.9334367877096312E-2</v>
      </c>
      <c r="L1179" s="52">
        <f>IFERROR(_xll.qlIndexFixing(Index3M,H1179,TRUE,_xll.ohTrigger(RecalcTrigger,Trigger3M)),NA())</f>
        <v>3.041237664041533E-2</v>
      </c>
      <c r="M1179" s="52">
        <f>IFERROR(_xll.qlIndexFixing(ONIndex3M,I1179,TRUE,_xll.ohTrigger(RecalcTrigger,Trigger3M)),NA())</f>
        <v>3.0303660496064921E-2</v>
      </c>
      <c r="N1179" s="52">
        <f>IFERROR(_xll.qlIndexFixing(Index6M,$H1179,TRUE,_xll.ohTrigger(RecalcTrigger,Trigger6M)),NA())</f>
        <v>3.162351022526675E-2</v>
      </c>
      <c r="O1179" s="52">
        <f>IFERROR(_xll.qlIndexFixing(ONIndex6M,I1179,TRUE,_xll.ohTrigger(RecalcTrigger,Trigger6M)),NA())</f>
        <v>3.1398955742645285E-2</v>
      </c>
      <c r="P1179" s="52">
        <f>IFERROR(_xll.qlIndexFixing(Index1Y,$H1179,TRUE,_xll.ohTrigger(RecalcTrigger,Trigger1Y)),NA())</f>
        <v>3.3212723718094507E-2</v>
      </c>
      <c r="Q1179" s="52">
        <f>IFERROR(_xll.qlIndexFixing(ONIndex1Y,I1179,TRUE,_xll.ohTrigger(RecalcTrigger,Trigger1Y)),NA())</f>
        <v>3.2881931013868382E-2</v>
      </c>
    </row>
    <row r="1180" spans="2:17" x14ac:dyDescent="0.2">
      <c r="B1180" s="46" t="s">
        <v>51</v>
      </c>
      <c r="D1180" s="49">
        <f>_xll.qlCalendarAdvance(LocalCalendar,$D1179,B1180,"f",FALSE)</f>
        <v>47634</v>
      </c>
      <c r="E1180" s="49">
        <f>_xll.qlInterestRateIndexValueDate(IndexON,D1180)</f>
        <v>47634</v>
      </c>
      <c r="F1180" s="52">
        <f>IFERROR(_xll.qlIndexFixing(IndexON,D1180,TRUE,_xll.ohTrigger(RecalcTrigger,TriggerON)),NA())</f>
        <v>2.7946220046599635E-2</v>
      </c>
      <c r="H1180" s="49">
        <f>_xll.qlCalendarAdvance(IborCalendar,$H1179,B1180,"f",FALSE)</f>
        <v>47633</v>
      </c>
      <c r="I1180" s="49">
        <f>_xll.qlInterestRateIndexValueDate(Index1M,$H1180)</f>
        <v>47637</v>
      </c>
      <c r="J1180" s="52">
        <f>IFERROR(_xll.qlIndexFixing(Index1M,$H1180,TRUE,_xll.ohTrigger(RecalcTrigger,Trigger1M)),NA())</f>
        <v>2.9363586292892485E-2</v>
      </c>
      <c r="K1180" s="52">
        <f>IFERROR(_xll.qlIndexFixing(ONIndex1M,I1180,TRUE,_xll.ohTrigger(RecalcTrigger,Trigger1M)),NA())</f>
        <v>2.9332765734357835E-2</v>
      </c>
      <c r="L1180" s="52">
        <f>IFERROR(_xll.qlIndexFixing(Index3M,H1180,TRUE,_xll.ohTrigger(RecalcTrigger,Trigger3M)),NA())</f>
        <v>3.0411366725362876E-2</v>
      </c>
      <c r="M1180" s="52">
        <f>IFERROR(_xll.qlIndexFixing(ONIndex3M,I1180,TRUE,_xll.ohTrigger(RecalcTrigger,Trigger3M)),NA())</f>
        <v>3.0302663780954475E-2</v>
      </c>
      <c r="N1180" s="52">
        <f>IFERROR(_xll.qlIndexFixing(Index6M,$H1180,TRUE,_xll.ohTrigger(RecalcTrigger,Trigger6M)),NA())</f>
        <v>3.1619165098539397E-2</v>
      </c>
      <c r="O1180" s="52">
        <f>IFERROR(_xll.qlIndexFixing(ONIndex6M,I1180,TRUE,_xll.ohTrigger(RecalcTrigger,Trigger6M)),NA())</f>
        <v>3.1397151142495971E-2</v>
      </c>
      <c r="P1180" s="52">
        <f>IFERROR(_xll.qlIndexFixing(Index1Y,$H1180,TRUE,_xll.ohTrigger(RecalcTrigger,Trigger1Y)),NA())</f>
        <v>3.3205348148636314E-2</v>
      </c>
      <c r="Q1180" s="52">
        <f>IFERROR(_xll.qlIndexFixing(ONIndex1Y,I1180,TRUE,_xll.ohTrigger(RecalcTrigger,Trigger1Y)),NA())</f>
        <v>3.2875809865080541E-2</v>
      </c>
    </row>
    <row r="1181" spans="2:17" x14ac:dyDescent="0.2">
      <c r="B1181" s="46" t="s">
        <v>51</v>
      </c>
      <c r="D1181" s="49">
        <f>_xll.qlCalendarAdvance(LocalCalendar,$D1180,B1181,"f",FALSE)</f>
        <v>47641</v>
      </c>
      <c r="E1181" s="49">
        <f>_xll.qlInterestRateIndexValueDate(IndexON,D1181)</f>
        <v>47641</v>
      </c>
      <c r="F1181" s="52">
        <f>IFERROR(_xll.qlIndexFixing(IndexON,D1181,TRUE,_xll.ohTrigger(RecalcTrigger,TriggerON)),NA())</f>
        <v>2.7940628962417335E-2</v>
      </c>
      <c r="H1181" s="49">
        <f>_xll.qlCalendarAdvance(IborCalendar,$H1180,B1181,"f",FALSE)</f>
        <v>47640</v>
      </c>
      <c r="I1181" s="49">
        <f>_xll.qlInterestRateIndexValueDate(Index1M,$H1181)</f>
        <v>47644</v>
      </c>
      <c r="J1181" s="52">
        <f>IFERROR(_xll.qlIndexFixing(Index1M,$H1181,TRUE,_xll.ohTrigger(RecalcTrigger,Trigger1M)),NA())</f>
        <v>2.9361728302570889E-2</v>
      </c>
      <c r="K1181" s="52">
        <f>IFERROR(_xll.qlIndexFixing(ONIndex1M,I1181,TRUE,_xll.ohTrigger(RecalcTrigger,Trigger1M)),NA())</f>
        <v>2.9330901384083674E-2</v>
      </c>
      <c r="L1181" s="52">
        <f>IFERROR(_xll.qlIndexFixing(Index3M,H1181,TRUE,_xll.ohTrigger(RecalcTrigger,Trigger3M)),NA())</f>
        <v>3.0410187568436862E-2</v>
      </c>
      <c r="M1181" s="52">
        <f>IFERROR(_xll.qlIndexFixing(ONIndex3M,I1181,TRUE,_xll.ohTrigger(RecalcTrigger,Trigger3M)),NA())</f>
        <v>3.0301500030658346E-2</v>
      </c>
      <c r="N1181" s="52">
        <f>IFERROR(_xll.qlIndexFixing(Index6M,$H1181,TRUE,_xll.ohTrigger(RecalcTrigger,Trigger6M)),NA())</f>
        <v>3.1616936573287846E-2</v>
      </c>
      <c r="O1181" s="52">
        <f>IFERROR(_xll.qlIndexFixing(ONIndex6M,I1181,TRUE,_xll.ohTrigger(RecalcTrigger,Trigger6M)),NA())</f>
        <v>3.1395041035207072E-2</v>
      </c>
      <c r="P1181" s="52">
        <f>IFERROR(_xll.qlIndexFixing(Index1Y,$H1181,TRUE,_xll.ohTrigger(RecalcTrigger,Trigger1Y)),NA())</f>
        <v>3.319672719812395E-2</v>
      </c>
      <c r="Q1181" s="52">
        <f>IFERROR(_xll.qlIndexFixing(ONIndex1Y,I1181,TRUE,_xll.ohTrigger(RecalcTrigger,Trigger1Y)),NA())</f>
        <v>3.2868559933625363E-2</v>
      </c>
    </row>
    <row r="1182" spans="2:17" x14ac:dyDescent="0.2">
      <c r="B1182" s="46" t="s">
        <v>51</v>
      </c>
      <c r="D1182" s="49">
        <f>_xll.qlCalendarAdvance(LocalCalendar,$D1181,B1182,"f",FALSE)</f>
        <v>47648</v>
      </c>
      <c r="E1182" s="49">
        <f>_xll.qlInterestRateIndexValueDate(IndexON,D1182)</f>
        <v>47648</v>
      </c>
      <c r="F1182" s="52">
        <f>IFERROR(_xll.qlIndexFixing(IndexON,D1182,TRUE,_xll.ohTrigger(RecalcTrigger,TriggerON)),NA())</f>
        <v>2.7935002132535303E-2</v>
      </c>
      <c r="H1182" s="49">
        <f>_xll.qlCalendarAdvance(IborCalendar,$H1181,B1182,"f",FALSE)</f>
        <v>47647</v>
      </c>
      <c r="I1182" s="49">
        <f>_xll.qlInterestRateIndexValueDate(Index1M,$H1182)</f>
        <v>47651</v>
      </c>
      <c r="J1182" s="52">
        <f>IFERROR(_xll.qlIndexFixing(Index1M,$H1182,TRUE,_xll.ohTrigger(RecalcTrigger,Trigger1M)),NA())</f>
        <v>2.9359875511612898E-2</v>
      </c>
      <c r="K1182" s="52">
        <f>IFERROR(_xll.qlIndexFixing(ONIndex1M,I1182,TRUE,_xll.ohTrigger(RecalcTrigger,Trigger1M)),NA())</f>
        <v>2.9329042220620494E-2</v>
      </c>
      <c r="L1182" s="52">
        <f>IFERROR(_xll.qlIndexFixing(Index3M,H1182,TRUE,_xll.ohTrigger(RecalcTrigger,Trigger3M)),NA())</f>
        <v>3.0409007240941987E-2</v>
      </c>
      <c r="M1182" s="52">
        <f>IFERROR(_xll.qlIndexFixing(ONIndex3M,I1182,TRUE,_xll.ohTrigger(RecalcTrigger,Trigger3M)),NA())</f>
        <v>3.03003352940312E-2</v>
      </c>
      <c r="N1182" s="52">
        <f>IFERROR(_xll.qlIndexFixing(Index6M,$H1182,TRUE,_xll.ohTrigger(RecalcTrigger,Trigger6M)),NA())</f>
        <v>3.1614699992961001E-2</v>
      </c>
      <c r="O1182" s="52">
        <f>IFERROR(_xll.qlIndexFixing(ONIndex6M,I1182,TRUE,_xll.ohTrigger(RecalcTrigger,Trigger6M)),NA())</f>
        <v>3.1392925822562034E-2</v>
      </c>
      <c r="P1182" s="52">
        <f>IFERROR(_xll.qlIndexFixing(Index1Y,$H1182,TRUE,_xll.ohTrigger(RecalcTrigger,Trigger1Y)),NA())</f>
        <v>3.3188091477751508E-2</v>
      </c>
      <c r="Q1182" s="52">
        <f>IFERROR(_xll.qlIndexFixing(ONIndex1Y,I1182,TRUE,_xll.ohTrigger(RecalcTrigger,Trigger1Y)),NA())</f>
        <v>3.2861193057476257E-2</v>
      </c>
    </row>
    <row r="1183" spans="2:17" x14ac:dyDescent="0.2">
      <c r="B1183" s="46" t="s">
        <v>51</v>
      </c>
      <c r="D1183" s="49">
        <f>_xll.qlCalendarAdvance(LocalCalendar,$D1182,B1183,"f",FALSE)</f>
        <v>47655</v>
      </c>
      <c r="E1183" s="49">
        <f>_xll.qlInterestRateIndexValueDate(IndexON,D1183)</f>
        <v>47655</v>
      </c>
      <c r="F1183" s="52">
        <f>IFERROR(_xll.qlIndexFixing(IndexON,D1183,TRUE,_xll.ohTrigger(RecalcTrigger,TriggerON)),NA())</f>
        <v>2.7929339556980182E-2</v>
      </c>
      <c r="H1183" s="49">
        <f>_xll.qlCalendarAdvance(IborCalendar,$H1182,B1183,"f",FALSE)</f>
        <v>47654</v>
      </c>
      <c r="I1183" s="49">
        <f>_xll.qlInterestRateIndexValueDate(Index1M,$H1183)</f>
        <v>47658</v>
      </c>
      <c r="J1183" s="52">
        <f>IFERROR(_xll.qlIndexFixing(Index1M,$H1183,TRUE,_xll.ohTrigger(RecalcTrigger,Trigger1M)),NA())</f>
        <v>2.9358027920023844E-2</v>
      </c>
      <c r="K1183" s="52">
        <f>IFERROR(_xll.qlIndexFixing(ONIndex1M,I1183,TRUE,_xll.ohTrigger(RecalcTrigger,Trigger1M)),NA())</f>
        <v>2.932718824404823E-2</v>
      </c>
      <c r="L1183" s="52">
        <f>IFERROR(_xll.qlIndexFixing(Index3M,H1183,TRUE,_xll.ohTrigger(RecalcTrigger,Trigger3M)),NA())</f>
        <v>3.040782485839881E-2</v>
      </c>
      <c r="M1183" s="52">
        <f>IFERROR(_xll.qlIndexFixing(ONIndex3M,I1183,TRUE,_xll.ohTrigger(RecalcTrigger,Trigger3M)),NA())</f>
        <v>3.0299169570993101E-2</v>
      </c>
      <c r="N1183" s="52">
        <f>IFERROR(_xll.qlIndexFixing(Index6M,$H1183,TRUE,_xll.ohTrigger(RecalcTrigger,Trigger6M)),NA())</f>
        <v>3.1612455136761058E-2</v>
      </c>
      <c r="O1183" s="52">
        <f>IFERROR(_xll.qlIndexFixing(ONIndex6M,I1183,TRUE,_xll.ohTrigger(RecalcTrigger,Trigger6M)),NA())</f>
        <v>3.1390805504800667E-2</v>
      </c>
      <c r="P1183" s="52">
        <f>IFERROR(_xll.qlIndexFixing(Index1Y,$H1183,TRUE,_xll.ohTrigger(RecalcTrigger,Trigger1Y)),NA())</f>
        <v>3.3179443706487274E-2</v>
      </c>
      <c r="Q1183" s="52">
        <f>IFERROR(_xll.qlIndexFixing(ONIndex1Y,I1183,TRUE,_xll.ohTrigger(RecalcTrigger,Trigger1Y)),NA())</f>
        <v>3.2853709236952966E-2</v>
      </c>
    </row>
    <row r="1184" spans="2:17" x14ac:dyDescent="0.2">
      <c r="B1184" s="46" t="s">
        <v>51</v>
      </c>
      <c r="D1184" s="49">
        <f>_xll.qlCalendarAdvance(LocalCalendar,$D1183,B1184,"f",FALSE)</f>
        <v>47662</v>
      </c>
      <c r="E1184" s="49">
        <f>_xll.qlInterestRateIndexValueDate(IndexON,D1184)</f>
        <v>47662</v>
      </c>
      <c r="F1184" s="52">
        <f>IFERROR(_xll.qlIndexFixing(IndexON,D1184,TRUE,_xll.ohTrigger(RecalcTrigger,TriggerON)),NA())</f>
        <v>2.7923641235725327E-2</v>
      </c>
      <c r="H1184" s="49">
        <f>_xll.qlCalendarAdvance(IborCalendar,$H1183,B1184,"f",FALSE)</f>
        <v>47661</v>
      </c>
      <c r="I1184" s="49">
        <f>_xll.qlInterestRateIndexValueDate(Index1M,$H1184)</f>
        <v>47665</v>
      </c>
      <c r="J1184" s="52">
        <f>IFERROR(_xll.qlIndexFixing(Index1M,$H1184,TRUE,_xll.ohTrigger(RecalcTrigger,Trigger1M)),NA())</f>
        <v>2.9357250368420008E-2</v>
      </c>
      <c r="K1184" s="52">
        <f>IFERROR(_xll.qlIndexFixing(ONIndex1M,I1184,TRUE,_xll.ohTrigger(RecalcTrigger,Trigger1M)),NA())</f>
        <v>2.9325339454286947E-2</v>
      </c>
      <c r="L1184" s="52">
        <f>IFERROR(_xll.qlIndexFixing(Index3M,H1184,TRUE,_xll.ohTrigger(RecalcTrigger,Trigger3M)),NA())</f>
        <v>3.040663935943199E-2</v>
      </c>
      <c r="M1184" s="52">
        <f>IFERROR(_xll.qlIndexFixing(ONIndex3M,I1184,TRUE,_xll.ohTrigger(RecalcTrigger,Trigger3M)),NA())</f>
        <v>3.0298002861464113E-2</v>
      </c>
      <c r="N1184" s="52">
        <f>IFERROR(_xll.qlIndexFixing(Index6M,$H1184,TRUE,_xll.ohTrigger(RecalcTrigger,Trigger6M)),NA())</f>
        <v>3.1612634419708983E-2</v>
      </c>
      <c r="O1184" s="52">
        <f>IFERROR(_xll.qlIndexFixing(ONIndex6M,I1184,TRUE,_xll.ohTrigger(RecalcTrigger,Trigger6M)),NA())</f>
        <v>3.1388680081763098E-2</v>
      </c>
      <c r="P1184" s="52">
        <f>IFERROR(_xll.qlIndexFixing(Index1Y,$H1184,TRUE,_xll.ohTrigger(RecalcTrigger,Trigger1Y)),NA())</f>
        <v>3.3170786603207991E-2</v>
      </c>
      <c r="Q1184" s="52">
        <f>IFERROR(_xll.qlIndexFixing(ONIndex1Y,I1184,TRUE,_xll.ohTrigger(RecalcTrigger,Trigger1Y)),NA())</f>
        <v>3.2846108471815683E-2</v>
      </c>
    </row>
    <row r="1185" spans="2:17" x14ac:dyDescent="0.2">
      <c r="B1185" s="46" t="s">
        <v>51</v>
      </c>
      <c r="D1185" s="49">
        <f>_xll.qlCalendarAdvance(LocalCalendar,$D1184,B1185,"f",FALSE)</f>
        <v>47669</v>
      </c>
      <c r="E1185" s="49">
        <f>_xll.qlInterestRateIndexValueDate(IndexON,D1185)</f>
        <v>47669</v>
      </c>
      <c r="F1185" s="52">
        <f>IFERROR(_xll.qlIndexFixing(IndexON,D1185,TRUE,_xll.ohTrigger(RecalcTrigger,TriggerON)),NA())</f>
        <v>2.7917907168770739E-2</v>
      </c>
      <c r="H1185" s="49">
        <f>_xll.qlCalendarAdvance(IborCalendar,$H1184,B1185,"f",FALSE)</f>
        <v>47668</v>
      </c>
      <c r="I1185" s="49">
        <f>_xll.qlInterestRateIndexValueDate(Index1M,$H1185)</f>
        <v>47672</v>
      </c>
      <c r="J1185" s="52">
        <f>IFERROR(_xll.qlIndexFixing(Index1M,$H1185,TRUE,_xll.ohTrigger(RecalcTrigger,Trigger1M)),NA())</f>
        <v>2.9355413397326061E-2</v>
      </c>
      <c r="K1185" s="52">
        <f>IFERROR(_xll.qlIndexFixing(ONIndex1M,I1185,TRUE,_xll.ohTrigger(RecalcTrigger,Trigger1M)),NA())</f>
        <v>2.9323495851256709E-2</v>
      </c>
      <c r="L1185" s="52">
        <f>IFERROR(_xll.qlIndexFixing(Index3M,H1185,TRUE,_xll.ohTrigger(RecalcTrigger,Trigger3M)),NA())</f>
        <v>3.0405449682670539E-2</v>
      </c>
      <c r="M1185" s="52">
        <f>IFERROR(_xll.qlIndexFixing(ONIndex3M,I1185,TRUE,_xll.ohTrigger(RecalcTrigger,Trigger3M)),NA())</f>
        <v>3.0296835165524172E-2</v>
      </c>
      <c r="N1185" s="52">
        <f>IFERROR(_xll.qlIndexFixing(Index6M,$H1185,TRUE,_xll.ohTrigger(RecalcTrigger,Trigger6M)),NA())</f>
        <v>3.1609155117856655E-2</v>
      </c>
      <c r="O1185" s="52">
        <f>IFERROR(_xll.qlIndexFixing(ONIndex6M,I1185,TRUE,_xll.ohTrigger(RecalcTrigger,Trigger6M)),NA())</f>
        <v>3.1386549553449328E-2</v>
      </c>
      <c r="P1185" s="52">
        <f>IFERROR(_xll.qlIndexFixing(Index1Y,$H1185,TRUE,_xll.ohTrigger(RecalcTrigger,Trigger1Y)),NA())</f>
        <v>3.316212288669864E-2</v>
      </c>
      <c r="Q1185" s="52">
        <f>IFERROR(_xll.qlIndexFixing(ONIndex1Y,I1185,TRUE,_xll.ohTrigger(RecalcTrigger,Trigger1Y)),NA())</f>
        <v>3.2838390762064407E-2</v>
      </c>
    </row>
    <row r="1186" spans="2:17" x14ac:dyDescent="0.2">
      <c r="B1186" s="46" t="s">
        <v>51</v>
      </c>
      <c r="D1186" s="49">
        <f>_xll.qlCalendarAdvance(LocalCalendar,$D1185,B1186,"f",FALSE)</f>
        <v>47676</v>
      </c>
      <c r="E1186" s="49">
        <f>_xll.qlInterestRateIndexValueDate(IndexON,D1186)</f>
        <v>47676</v>
      </c>
      <c r="F1186" s="52">
        <f>IFERROR(_xll.qlIndexFixing(IndexON,D1186,TRUE,_xll.ohTrigger(RecalcTrigger,TriggerON)),NA())</f>
        <v>2.7912137356169708E-2</v>
      </c>
      <c r="H1186" s="49">
        <f>_xll.qlCalendarAdvance(IborCalendar,$H1185,B1186,"f",FALSE)</f>
        <v>47675</v>
      </c>
      <c r="I1186" s="49">
        <f>_xll.qlInterestRateIndexValueDate(Index1M,$H1186)</f>
        <v>47679</v>
      </c>
      <c r="J1186" s="52">
        <f>IFERROR(_xll.qlIndexFixing(Index1M,$H1186,TRUE,_xll.ohTrigger(RecalcTrigger,Trigger1M)),NA())</f>
        <v>2.9353581626023677E-2</v>
      </c>
      <c r="K1186" s="52">
        <f>IFERROR(_xll.qlIndexFixing(ONIndex1M,I1186,TRUE,_xll.ohTrigger(RecalcTrigger,Trigger1M)),NA())</f>
        <v>2.9321657435197324E-2</v>
      </c>
      <c r="L1186" s="52">
        <f>IFERROR(_xll.qlIndexFixing(Index3M,H1186,TRUE,_xll.ohTrigger(RecalcTrigger,Trigger3M)),NA())</f>
        <v>3.040425476673999E-2</v>
      </c>
      <c r="M1186" s="52">
        <f>IFERROR(_xll.qlIndexFixing(ONIndex3M,I1186,TRUE,_xll.ohTrigger(RecalcTrigger,Trigger3M)),NA())</f>
        <v>3.0295666483093342E-2</v>
      </c>
      <c r="N1186" s="52">
        <f>IFERROR(_xll.qlIndexFixing(Index6M,$H1186,TRUE,_xll.ohTrigger(RecalcTrigger,Trigger6M)),NA())</f>
        <v>3.1606883173608269E-2</v>
      </c>
      <c r="O1186" s="52">
        <f>IFERROR(_xll.qlIndexFixing(ONIndex6M,I1186,TRUE,_xll.ohTrigger(RecalcTrigger,Trigger6M)),NA())</f>
        <v>3.1384413919939291E-2</v>
      </c>
      <c r="P1186" s="52">
        <f>IFERROR(_xll.qlIndexFixing(Index1Y,$H1186,TRUE,_xll.ohTrigger(RecalcTrigger,Trigger1Y)),NA())</f>
        <v>3.3153455275651986E-2</v>
      </c>
      <c r="Q1186" s="52">
        <f>IFERROR(_xll.qlIndexFixing(ONIndex1Y,I1186,TRUE,_xll.ohTrigger(RecalcTrigger,Trigger1Y)),NA())</f>
        <v>3.283055610785901E-2</v>
      </c>
    </row>
    <row r="1187" spans="2:17" x14ac:dyDescent="0.2">
      <c r="B1187" s="46" t="s">
        <v>51</v>
      </c>
      <c r="D1187" s="49">
        <f>_xll.qlCalendarAdvance(LocalCalendar,$D1186,B1187,"f",FALSE)</f>
        <v>47683</v>
      </c>
      <c r="E1187" s="49">
        <f>_xll.qlInterestRateIndexValueDate(IndexON,D1187)</f>
        <v>47683</v>
      </c>
      <c r="F1187" s="52">
        <f>IFERROR(_xll.qlIndexFixing(IndexON,D1187,TRUE,_xll.ohTrigger(RecalcTrigger,TriggerON)),NA())</f>
        <v>2.7906331797895589E-2</v>
      </c>
      <c r="H1187" s="49">
        <f>_xll.qlCalendarAdvance(IborCalendar,$H1186,B1187,"f",FALSE)</f>
        <v>47682</v>
      </c>
      <c r="I1187" s="49">
        <f>_xll.qlInterestRateIndexValueDate(Index1M,$H1187)</f>
        <v>47686</v>
      </c>
      <c r="J1187" s="52">
        <f>IFERROR(_xll.qlIndexFixing(Index1M,$H1187,TRUE,_xll.ohTrigger(RecalcTrigger,Trigger1M)),NA())</f>
        <v>2.9351755054507704E-2</v>
      </c>
      <c r="K1187" s="52">
        <f>IFERROR(_xll.qlIndexFixing(ONIndex1M,I1187,TRUE,_xll.ohTrigger(RecalcTrigger,Trigger1M)),NA())</f>
        <v>2.9319824205868983E-2</v>
      </c>
      <c r="L1187" s="52">
        <f>IFERROR(_xll.qlIndexFixing(Index3M,H1187,TRUE,_xll.ohTrigger(RecalcTrigger,Trigger3M)),NA())</f>
        <v>3.0403053550271085E-2</v>
      </c>
      <c r="M1187" s="52">
        <f>IFERROR(_xll.qlIndexFixing(ONIndex3M,I1187,TRUE,_xll.ohTrigger(RecalcTrigger,Trigger3M)),NA())</f>
        <v>3.0294496814171623E-2</v>
      </c>
      <c r="N1187" s="52">
        <f>IFERROR(_xll.qlIndexFixing(Index6M,$H1187,TRUE,_xll.ohTrigger(RecalcTrigger,Trigger6M)),NA())</f>
        <v>3.1604602059753073E-2</v>
      </c>
      <c r="O1187" s="52">
        <f>IFERROR(_xll.qlIndexFixing(ONIndex6M,I1187,TRUE,_xll.ohTrigger(RecalcTrigger,Trigger6M)),NA())</f>
        <v>3.1382273181232989E-2</v>
      </c>
      <c r="P1187" s="52">
        <f>IFERROR(_xll.qlIndexFixing(Index1Y,$H1187,TRUE,_xll.ohTrigger(RecalcTrigger,Trigger1Y)),NA())</f>
        <v>3.3144786488667963E-2</v>
      </c>
      <c r="Q1187" s="52">
        <f>IFERROR(_xll.qlIndexFixing(ONIndex1Y,I1187,TRUE,_xll.ohTrigger(RecalcTrigger,Trigger1Y)),NA())</f>
        <v>3.2822604509119557E-2</v>
      </c>
    </row>
    <row r="1188" spans="2:17" x14ac:dyDescent="0.2">
      <c r="B1188" s="46" t="s">
        <v>51</v>
      </c>
      <c r="D1188" s="49">
        <f>_xll.qlCalendarAdvance(LocalCalendar,$D1187,B1188,"f",FALSE)</f>
        <v>47690</v>
      </c>
      <c r="E1188" s="49">
        <f>_xll.qlInterestRateIndexValueDate(IndexON,D1188)</f>
        <v>47690</v>
      </c>
      <c r="F1188" s="52">
        <f>IFERROR(_xll.qlIndexFixing(IndexON,D1188,TRUE,_xll.ohTrigger(RecalcTrigger,TriggerON)),NA())</f>
        <v>2.7900490493948382E-2</v>
      </c>
      <c r="H1188" s="49">
        <f>_xll.qlCalendarAdvance(IborCalendar,$H1187,B1188,"f",FALSE)</f>
        <v>47689</v>
      </c>
      <c r="I1188" s="49">
        <f>_xll.qlInterestRateIndexValueDate(Index1M,$H1188)</f>
        <v>47693</v>
      </c>
      <c r="J1188" s="52">
        <f>IFERROR(_xll.qlIndexFixing(Index1M,$H1188,TRUE,_xll.ohTrigger(RecalcTrigger,Trigger1M)),NA())</f>
        <v>2.934993368277556E-2</v>
      </c>
      <c r="K1188" s="52">
        <f>IFERROR(_xll.qlIndexFixing(ONIndex1M,I1188,TRUE,_xll.ohTrigger(RecalcTrigger,Trigger1M)),NA())</f>
        <v>2.9317996163351623E-2</v>
      </c>
      <c r="L1188" s="52">
        <f>IFERROR(_xll.qlIndexFixing(Index3M,H1188,TRUE,_xll.ohTrigger(RecalcTrigger,Trigger3M)),NA())</f>
        <v>3.0401844971895447E-2</v>
      </c>
      <c r="M1188" s="52">
        <f>IFERROR(_xll.qlIndexFixing(ONIndex3M,I1188,TRUE,_xll.ohTrigger(RecalcTrigger,Trigger3M)),NA())</f>
        <v>3.0293326158918887E-2</v>
      </c>
      <c r="N1188" s="52">
        <f>IFERROR(_xll.qlIndexFixing(Index6M,$H1188,TRUE,_xll.ohTrigger(RecalcTrigger,Trigger6M)),NA())</f>
        <v>3.160231155668021E-2</v>
      </c>
      <c r="O1188" s="52">
        <f>IFERROR(_xll.qlIndexFixing(ONIndex6M,I1188,TRUE,_xll.ohTrigger(RecalcTrigger,Trigger6M)),NA())</f>
        <v>3.1380127337330421E-2</v>
      </c>
      <c r="P1188" s="52">
        <f>IFERROR(_xll.qlIndexFixing(Index1Y,$H1188,TRUE,_xll.ohTrigger(RecalcTrigger,Trigger1Y)),NA())</f>
        <v>3.3136119244253845E-2</v>
      </c>
      <c r="Q1188" s="52">
        <f>IFERROR(_xll.qlIndexFixing(ONIndex1Y,I1188,TRUE,_xll.ohTrigger(RecalcTrigger,Trigger1Y)),NA())</f>
        <v>3.2814535965846048E-2</v>
      </c>
    </row>
    <row r="1189" spans="2:17" x14ac:dyDescent="0.2">
      <c r="B1189" s="46" t="s">
        <v>51</v>
      </c>
      <c r="D1189" s="49">
        <f>_xll.qlCalendarAdvance(LocalCalendar,$D1188,B1189,"f",FALSE)</f>
        <v>47697</v>
      </c>
      <c r="E1189" s="49">
        <f>_xll.qlInterestRateIndexValueDate(IndexON,D1189)</f>
        <v>47697</v>
      </c>
      <c r="F1189" s="52">
        <f>IFERROR(_xll.qlIndexFixing(IndexON,D1189,TRUE,_xll.ohTrigger(RecalcTrigger,TriggerON)),NA())</f>
        <v>2.7894613444301442E-2</v>
      </c>
      <c r="H1189" s="49">
        <f>_xll.qlCalendarAdvance(IborCalendar,$H1188,B1189,"f",FALSE)</f>
        <v>47696</v>
      </c>
      <c r="I1189" s="49">
        <f>_xll.qlInterestRateIndexValueDate(Index1M,$H1189)</f>
        <v>47700</v>
      </c>
      <c r="J1189" s="52">
        <f>IFERROR(_xll.qlIndexFixing(Index1M,$H1189,TRUE,_xll.ohTrigger(RecalcTrigger,Trigger1M)),NA())</f>
        <v>2.9348117510822086E-2</v>
      </c>
      <c r="K1189" s="52">
        <f>IFERROR(_xll.qlIndexFixing(ONIndex1M,I1189,TRUE,_xll.ohTrigger(RecalcTrigger,Trigger1M)),NA())</f>
        <v>2.9316173307645244E-2</v>
      </c>
      <c r="L1189" s="52">
        <f>IFERROR(_xll.qlIndexFixing(Index3M,H1189,TRUE,_xll.ohTrigger(RecalcTrigger,Trigger3M)),NA())</f>
        <v>3.0400627970245557E-2</v>
      </c>
      <c r="M1189" s="52">
        <f>IFERROR(_xll.qlIndexFixing(ONIndex3M,I1189,TRUE,_xll.ohTrigger(RecalcTrigger,Trigger3M)),NA())</f>
        <v>3.0292154517175263E-2</v>
      </c>
      <c r="N1189" s="52">
        <f>IFERROR(_xll.qlIndexFixing(Index6M,$H1189,TRUE,_xll.ohTrigger(RecalcTrigger,Trigger6M)),NA())</f>
        <v>3.1600011444779266E-2</v>
      </c>
      <c r="O1189" s="52">
        <f>IFERROR(_xll.qlIndexFixing(ONIndex6M,I1189,TRUE,_xll.ohTrigger(RecalcTrigger,Trigger6M)),NA())</f>
        <v>3.1377976388151652E-2</v>
      </c>
      <c r="P1189" s="52">
        <f>IFERROR(_xll.qlIndexFixing(Index1Y,$H1189,TRUE,_xll.ohTrigger(RecalcTrigger,Trigger1Y)),NA())</f>
        <v>3.312745626082559E-2</v>
      </c>
      <c r="Q1189" s="52">
        <f>IFERROR(_xll.qlIndexFixing(ONIndex1Y,I1189,TRUE,_xll.ohTrigger(RecalcTrigger,Trigger1Y)),NA())</f>
        <v>3.2806350478118418E-2</v>
      </c>
    </row>
    <row r="1190" spans="2:17" x14ac:dyDescent="0.2">
      <c r="B1190" s="46" t="s">
        <v>51</v>
      </c>
      <c r="D1190" s="49">
        <f>_xll.qlCalendarAdvance(LocalCalendar,$D1189,B1190,"f",FALSE)</f>
        <v>47704</v>
      </c>
      <c r="E1190" s="49">
        <f>_xll.qlInterestRateIndexValueDate(IndexON,D1190)</f>
        <v>47704</v>
      </c>
      <c r="F1190" s="52">
        <f>IFERROR(_xll.qlIndexFixing(IndexON,D1190,TRUE,_xll.ohTrigger(RecalcTrigger,TriggerON)),NA())</f>
        <v>2.7888700649034703E-2</v>
      </c>
      <c r="H1190" s="49">
        <f>_xll.qlCalendarAdvance(IborCalendar,$H1189,B1190,"f",FALSE)</f>
        <v>47703</v>
      </c>
      <c r="I1190" s="49">
        <f>_xll.qlInterestRateIndexValueDate(Index1M,$H1190)</f>
        <v>47707</v>
      </c>
      <c r="J1190" s="52">
        <f>IFERROR(_xll.qlIndexFixing(Index1M,$H1190,TRUE,_xll.ohTrigger(RecalcTrigger,Trigger1M)),NA())</f>
        <v>2.934630652164669E-2</v>
      </c>
      <c r="K1190" s="52">
        <f>IFERROR(_xll.qlIndexFixing(ONIndex1M,I1190,TRUE,_xll.ohTrigger(RecalcTrigger,Trigger1M)),NA())</f>
        <v>2.9314355638829781E-2</v>
      </c>
      <c r="L1190" s="52">
        <f>IFERROR(_xll.qlIndexFixing(Index3M,H1190,TRUE,_xll.ohTrigger(RecalcTrigger,Trigger3M)),NA())</f>
        <v>3.0399401483952159E-2</v>
      </c>
      <c r="M1190" s="52">
        <f>IFERROR(_xll.qlIndexFixing(ONIndex3M,I1190,TRUE,_xll.ohTrigger(RecalcTrigger,Trigger3M)),NA())</f>
        <v>3.0290981889020685E-2</v>
      </c>
      <c r="N1190" s="52">
        <f>IFERROR(_xll.qlIndexFixing(Index6M,$H1190,TRUE,_xll.ohTrigger(RecalcTrigger,Trigger6M)),NA())</f>
        <v>3.1597701504442001E-2</v>
      </c>
      <c r="O1190" s="52">
        <f>IFERROR(_xll.qlIndexFixing(ONIndex6M,I1190,TRUE,_xll.ohTrigger(RecalcTrigger,Trigger6M)),NA())</f>
        <v>3.137582033369668E-2</v>
      </c>
      <c r="P1190" s="52">
        <f>IFERROR(_xll.qlIndexFixing(Index1Y,$H1190,TRUE,_xll.ohTrigger(RecalcTrigger,Trigger1Y)),NA())</f>
        <v>3.3118800256705862E-2</v>
      </c>
      <c r="Q1190" s="52">
        <f>IFERROR(_xll.qlIndexFixing(ONIndex1Y,I1190,TRUE,_xll.ohTrigger(RecalcTrigger,Trigger1Y)),NA())</f>
        <v>3.2798048045936667E-2</v>
      </c>
    </row>
    <row r="1191" spans="2:17" x14ac:dyDescent="0.2">
      <c r="B1191" s="46" t="s">
        <v>51</v>
      </c>
      <c r="D1191" s="49">
        <f>_xll.qlCalendarAdvance(LocalCalendar,$D1190,B1191,"f",FALSE)</f>
        <v>47711</v>
      </c>
      <c r="E1191" s="49">
        <f>_xll.qlInterestRateIndexValueDate(IndexON,D1191)</f>
        <v>47711</v>
      </c>
      <c r="F1191" s="52">
        <f>IFERROR(_xll.qlIndexFixing(IndexON,D1191,TRUE,_xll.ohTrigger(RecalcTrigger,TriggerON)),NA())</f>
        <v>2.7882752108094877E-2</v>
      </c>
      <c r="H1191" s="49">
        <f>_xll.qlCalendarAdvance(IborCalendar,$H1190,B1191,"f",FALSE)</f>
        <v>47710</v>
      </c>
      <c r="I1191" s="49">
        <f>_xll.qlInterestRateIndexValueDate(Index1M,$H1191)</f>
        <v>47714</v>
      </c>
      <c r="J1191" s="52">
        <f>IFERROR(_xll.qlIndexFixing(Index1M,$H1191,TRUE,_xll.ohTrigger(RecalcTrigger,Trigger1M)),NA())</f>
        <v>2.9344499216940798E-2</v>
      </c>
      <c r="K1191" s="52">
        <f>IFERROR(_xll.qlIndexFixing(ONIndex1M,I1191,TRUE,_xll.ohTrigger(RecalcTrigger,Trigger1M)),NA())</f>
        <v>2.9312543156745363E-2</v>
      </c>
      <c r="L1191" s="52">
        <f>IFERROR(_xll.qlIndexFixing(Index3M,H1191,TRUE,_xll.ohTrigger(RecalcTrigger,Trigger3M)),NA())</f>
        <v>3.0398164451652956E-2</v>
      </c>
      <c r="M1191" s="52">
        <f>IFERROR(_xll.qlIndexFixing(ONIndex3M,I1191,TRUE,_xll.ohTrigger(RecalcTrigger,Trigger3M)),NA())</f>
        <v>3.0289808274375218E-2</v>
      </c>
      <c r="N1191" s="52">
        <f>IFERROR(_xll.qlIndexFixing(Index6M,$H1191,TRUE,_xll.ohTrigger(RecalcTrigger,Trigger6M)),NA())</f>
        <v>3.1595381516061026E-2</v>
      </c>
      <c r="O1191" s="52">
        <f>IFERROR(_xll.qlIndexFixing(ONIndex6M,I1191,TRUE,_xll.ohTrigger(RecalcTrigger,Trigger6M)),NA())</f>
        <v>3.1373659174045443E-2</v>
      </c>
      <c r="P1191" s="52">
        <f>IFERROR(_xll.qlIndexFixing(Index1Y,$H1191,TRUE,_xll.ohTrigger(RecalcTrigger,Trigger1Y)),NA())</f>
        <v>3.3110153950124913E-2</v>
      </c>
      <c r="Q1191" s="52">
        <f>IFERROR(_xll.qlIndexFixing(ONIndex1Y,I1191,TRUE,_xll.ohTrigger(RecalcTrigger,Trigger1Y)),NA())</f>
        <v>3.2789628669220861E-2</v>
      </c>
    </row>
    <row r="1192" spans="2:17" x14ac:dyDescent="0.2">
      <c r="B1192" s="46" t="s">
        <v>51</v>
      </c>
      <c r="D1192" s="49">
        <f>_xll.qlCalendarAdvance(LocalCalendar,$D1191,B1192,"f",FALSE)</f>
        <v>47718</v>
      </c>
      <c r="E1192" s="49">
        <f>_xll.qlInterestRateIndexValueDate(IndexON,D1192)</f>
        <v>47718</v>
      </c>
      <c r="F1192" s="52">
        <f>IFERROR(_xll.qlIndexFixing(IndexON,D1192,TRUE,_xll.ohTrigger(RecalcTrigger,TriggerON)),NA())</f>
        <v>2.7876767821508608E-2</v>
      </c>
      <c r="H1192" s="49">
        <f>_xll.qlCalendarAdvance(IborCalendar,$H1191,B1192,"f",FALSE)</f>
        <v>47717</v>
      </c>
      <c r="I1192" s="49">
        <f>_xll.qlInterestRateIndexValueDate(Index1M,$H1192)</f>
        <v>47722</v>
      </c>
      <c r="J1192" s="52">
        <f>IFERROR(_xll.qlIndexFixing(Index1M,$H1192,TRUE,_xll.ohTrigger(RecalcTrigger,Trigger1M)),NA())</f>
        <v>2.9342432952052577E-2</v>
      </c>
      <c r="K1192" s="52">
        <f>IFERROR(_xll.qlIndexFixing(ONIndex1M,I1192,TRUE,_xll.ohTrigger(RecalcTrigger,Trigger1M)),NA())</f>
        <v>2.9310478099899839E-2</v>
      </c>
      <c r="L1192" s="52">
        <f>IFERROR(_xll.qlIndexFixing(Index3M,H1192,TRUE,_xll.ohTrigger(RecalcTrigger,Trigger3M)),NA())</f>
        <v>3.039673642545827E-2</v>
      </c>
      <c r="M1192" s="52">
        <f>IFERROR(_xll.qlIndexFixing(ONIndex3M,I1192,TRUE,_xll.ohTrigger(RecalcTrigger,Trigger3M)),NA())</f>
        <v>3.0288465792649433E-2</v>
      </c>
      <c r="N1192" s="52">
        <f>IFERROR(_xll.qlIndexFixing(Index6M,$H1192,TRUE,_xll.ohTrigger(RecalcTrigger,Trigger6M)),NA())</f>
        <v>3.1592717515330583E-2</v>
      </c>
      <c r="O1192" s="52">
        <f>IFERROR(_xll.qlIndexFixing(ONIndex6M,I1192,TRUE,_xll.ohTrigger(RecalcTrigger,Trigger6M)),NA())</f>
        <v>3.1371183026038807E-2</v>
      </c>
      <c r="P1192" s="52">
        <f>IFERROR(_xll.qlIndexFixing(Index1Y,$H1192,TRUE,_xll.ohTrigger(RecalcTrigger,Trigger1Y)),NA())</f>
        <v>3.3100287818248281E-2</v>
      </c>
      <c r="Q1192" s="52">
        <f>IFERROR(_xll.qlIndexFixing(ONIndex1Y,I1192,TRUE,_xll.ohTrigger(RecalcTrigger,Trigger1Y)),NA())</f>
        <v>3.2779863327085934E-2</v>
      </c>
    </row>
    <row r="1193" spans="2:17" x14ac:dyDescent="0.2">
      <c r="B1193" s="46" t="s">
        <v>51</v>
      </c>
      <c r="D1193" s="49">
        <f>_xll.qlCalendarAdvance(LocalCalendar,$D1192,B1193,"f",FALSE)</f>
        <v>47725</v>
      </c>
      <c r="E1193" s="49">
        <f>_xll.qlInterestRateIndexValueDate(IndexON,D1193)</f>
        <v>47725</v>
      </c>
      <c r="F1193" s="52">
        <f>IFERROR(_xll.qlIndexFixing(IndexON,D1193,TRUE,_xll.ohTrigger(RecalcTrigger,TriggerON)),NA())</f>
        <v>2.7871394976453079E-2</v>
      </c>
      <c r="H1193" s="49">
        <f>_xll.qlCalendarAdvance(IborCalendar,$H1192,B1193,"f",FALSE)</f>
        <v>47724</v>
      </c>
      <c r="I1193" s="49">
        <f>_xll.qlInterestRateIndexValueDate(Index1M,$H1193)</f>
        <v>47729</v>
      </c>
      <c r="J1193" s="52">
        <f>IFERROR(_xll.qlIndexFixing(Index1M,$H1193,TRUE,_xll.ohTrigger(RecalcTrigger,Trigger1M)),NA())</f>
        <v>2.9339555161218556E-2</v>
      </c>
      <c r="K1193" s="52">
        <f>IFERROR(_xll.qlIndexFixing(ONIndex1M,I1193,TRUE,_xll.ohTrigger(RecalcTrigger,Trigger1M)),NA())</f>
        <v>2.9308676732444638E-2</v>
      </c>
      <c r="L1193" s="52">
        <f>IFERROR(_xll.qlIndexFixing(Index3M,H1193,TRUE,_xll.ohTrigger(RecalcTrigger,Trigger3M)),NA())</f>
        <v>3.0394286348331041E-2</v>
      </c>
      <c r="M1193" s="52">
        <f>IFERROR(_xll.qlIndexFixing(ONIndex3M,I1193,TRUE,_xll.ohTrigger(RecalcTrigger,Trigger3M)),NA())</f>
        <v>3.028729006425479E-2</v>
      </c>
      <c r="N1193" s="52">
        <f>IFERROR(_xll.qlIndexFixing(Index6M,$H1193,TRUE,_xll.ohTrigger(RecalcTrigger,Trigger6M)),NA())</f>
        <v>3.1586752536940543E-2</v>
      </c>
      <c r="O1193" s="52">
        <f>IFERROR(_xll.qlIndexFixing(ONIndex6M,I1193,TRUE,_xll.ohTrigger(RecalcTrigger,Trigger6M)),NA())</f>
        <v>3.1369010926578511E-2</v>
      </c>
      <c r="P1193" s="52">
        <f>IFERROR(_xll.qlIndexFixing(Index1Y,$H1193,TRUE,_xll.ohTrigger(RecalcTrigger,Trigger1Y)),NA())</f>
        <v>3.3091671444906559E-2</v>
      </c>
      <c r="Q1193" s="52">
        <f>IFERROR(_xll.qlIndexFixing(ONIndex1Y,I1193,TRUE,_xll.ohTrigger(RecalcTrigger,Trigger1Y)),NA())</f>
        <v>3.277119335506562E-2</v>
      </c>
    </row>
    <row r="1194" spans="2:17" x14ac:dyDescent="0.2">
      <c r="B1194" s="46" t="s">
        <v>51</v>
      </c>
      <c r="D1194" s="49">
        <f>_xll.qlCalendarAdvance(LocalCalendar,$D1193,B1194,"f",FALSE)</f>
        <v>47732</v>
      </c>
      <c r="E1194" s="49">
        <f>_xll.qlInterestRateIndexValueDate(IndexON,D1194)</f>
        <v>47732</v>
      </c>
      <c r="F1194" s="52">
        <f>IFERROR(_xll.qlIndexFixing(IndexON,D1194,TRUE,_xll.ohTrigger(RecalcTrigger,TriggerON)),NA())</f>
        <v>2.7864692011423386E-2</v>
      </c>
      <c r="H1194" s="49">
        <f>_xll.qlCalendarAdvance(IborCalendar,$H1193,B1194,"f",FALSE)</f>
        <v>47731</v>
      </c>
      <c r="I1194" s="49">
        <f>_xll.qlInterestRateIndexValueDate(Index1M,$H1194)</f>
        <v>47735</v>
      </c>
      <c r="J1194" s="52">
        <f>IFERROR(_xll.qlIndexFixing(Index1M,$H1194,TRUE,_xll.ohTrigger(RecalcTrigger,Trigger1M)),NA())</f>
        <v>2.9337994013516777E-2</v>
      </c>
      <c r="K1194" s="52">
        <f>IFERROR(_xll.qlIndexFixing(ONIndex1M,I1194,TRUE,_xll.ohTrigger(RecalcTrigger,Trigger1M)),NA())</f>
        <v>2.9307136831597802E-2</v>
      </c>
      <c r="L1194" s="52">
        <f>IFERROR(_xll.qlIndexFixing(Index3M,H1194,TRUE,_xll.ohTrigger(RecalcTrigger,Trigger3M)),NA())</f>
        <v>3.0393193597671852E-2</v>
      </c>
      <c r="M1194" s="52">
        <f>IFERROR(_xll.qlIndexFixing(ONIndex3M,I1194,TRUE,_xll.ohTrigger(RecalcTrigger,Trigger3M)),NA())</f>
        <v>3.0286281511893165E-2</v>
      </c>
      <c r="N1194" s="52">
        <f>IFERROR(_xll.qlIndexFixing(Index6M,$H1194,TRUE,_xll.ohTrigger(RecalcTrigger,Trigger6M)),NA())</f>
        <v>3.1585945636909689E-2</v>
      </c>
      <c r="O1194" s="52">
        <f>IFERROR(_xll.qlIndexFixing(ONIndex6M,I1194,TRUE,_xll.ohTrigger(RecalcTrigger,Trigger6M)),NA())</f>
        <v>3.1367145063754265E-2</v>
      </c>
      <c r="P1194" s="52">
        <f>IFERROR(_xll.qlIndexFixing(Index1Y,$H1194,TRUE,_xll.ohTrigger(RecalcTrigger,Trigger1Y)),NA())</f>
        <v>3.3084300396545724E-2</v>
      </c>
      <c r="Q1194" s="52">
        <f>IFERROR(_xll.qlIndexFixing(ONIndex1Y,I1194,TRUE,_xll.ohTrigger(RecalcTrigger,Trigger1Y)),NA())</f>
        <v>3.2763668872188845E-2</v>
      </c>
    </row>
    <row r="1195" spans="2:17" x14ac:dyDescent="0.2">
      <c r="B1195" s="46" t="s">
        <v>51</v>
      </c>
      <c r="D1195" s="49">
        <f>_xll.qlCalendarAdvance(LocalCalendar,$D1194,B1195,"f",FALSE)</f>
        <v>47739</v>
      </c>
      <c r="E1195" s="49">
        <f>_xll.qlInterestRateIndexValueDate(IndexON,D1195)</f>
        <v>47739</v>
      </c>
      <c r="F1195" s="52">
        <f>IFERROR(_xll.qlIndexFixing(IndexON,D1195,TRUE,_xll.ohTrigger(RecalcTrigger,TriggerON)),NA())</f>
        <v>2.7858612450115672E-2</v>
      </c>
      <c r="H1195" s="49">
        <f>_xll.qlCalendarAdvance(IborCalendar,$H1194,B1195,"f",FALSE)</f>
        <v>47738</v>
      </c>
      <c r="I1195" s="49">
        <f>_xll.qlInterestRateIndexValueDate(Index1M,$H1195)</f>
        <v>47742</v>
      </c>
      <c r="J1195" s="52">
        <f>IFERROR(_xll.qlIndexFixing(Index1M,$H1195,TRUE,_xll.ohTrigger(RecalcTrigger,Trigger1M)),NA())</f>
        <v>2.9336160391891575E-2</v>
      </c>
      <c r="K1195" s="52">
        <f>IFERROR(_xll.qlIndexFixing(ONIndex1M,I1195,TRUE,_xll.ohTrigger(RecalcTrigger,Trigger1M)),NA())</f>
        <v>2.9305336750073963E-2</v>
      </c>
      <c r="L1195" s="52">
        <f>IFERROR(_xll.qlIndexFixing(Index3M,H1195,TRUE,_xll.ohTrigger(RecalcTrigger,Trigger3M)),NA())</f>
        <v>3.039190505484864E-2</v>
      </c>
      <c r="M1195" s="52">
        <f>IFERROR(_xll.qlIndexFixing(ONIndex3M,I1195,TRUE,_xll.ohTrigger(RecalcTrigger,Trigger3M)),NA())</f>
        <v>3.0285097971747277E-2</v>
      </c>
      <c r="N1195" s="52">
        <f>IFERROR(_xll.qlIndexFixing(Index6M,$H1195,TRUE,_xll.ohTrigger(RecalcTrigger,Trigger6M)),NA())</f>
        <v>3.1583585259691613E-2</v>
      </c>
      <c r="O1195" s="52">
        <f>IFERROR(_xll.qlIndexFixing(ONIndex6M,I1195,TRUE,_xll.ohTrigger(RecalcTrigger,Trigger6M)),NA())</f>
        <v>3.1364961028721439E-2</v>
      </c>
      <c r="P1195" s="52">
        <f>IFERROR(_xll.qlIndexFixing(Index1Y,$H1195,TRUE,_xll.ohTrigger(RecalcTrigger,Trigger1Y)),NA())</f>
        <v>3.3075719775288691E-2</v>
      </c>
      <c r="Q1195" s="52">
        <f>IFERROR(_xll.qlIndexFixing(ONIndex1Y,I1195,TRUE,_xll.ohTrigger(RecalcTrigger,Trigger1Y)),NA())</f>
        <v>3.2754840964503984E-2</v>
      </c>
    </row>
    <row r="1196" spans="2:17" x14ac:dyDescent="0.2">
      <c r="B1196" s="46" t="s">
        <v>51</v>
      </c>
      <c r="D1196" s="49">
        <f>_xll.qlCalendarAdvance(LocalCalendar,$D1195,B1196,"f",FALSE)</f>
        <v>47746</v>
      </c>
      <c r="E1196" s="49">
        <f>_xll.qlInterestRateIndexValueDate(IndexON,D1196)</f>
        <v>47746</v>
      </c>
      <c r="F1196" s="52">
        <f>IFERROR(_xll.qlIndexFixing(IndexON,D1196,TRUE,_xll.ohTrigger(RecalcTrigger,TriggerON)),NA())</f>
        <v>2.7852548979296898E-2</v>
      </c>
      <c r="H1196" s="49">
        <f>_xll.qlCalendarAdvance(IborCalendar,$H1195,B1196,"f",FALSE)</f>
        <v>47745</v>
      </c>
      <c r="I1196" s="49">
        <f>_xll.qlInterestRateIndexValueDate(Index1M,$H1196)</f>
        <v>47749</v>
      </c>
      <c r="J1196" s="52">
        <f>IFERROR(_xll.qlIndexFixing(Index1M,$H1196,TRUE,_xll.ohTrigger(RecalcTrigger,Trigger1M)),NA())</f>
        <v>2.9334312603801038E-2</v>
      </c>
      <c r="K1196" s="52">
        <f>IFERROR(_xll.qlIndexFixing(ONIndex1M,I1196,TRUE,_xll.ohTrigger(RecalcTrigger,Trigger1M)),NA())</f>
        <v>2.9303522598764786E-2</v>
      </c>
      <c r="L1196" s="52">
        <f>IFERROR(_xll.qlIndexFixing(Index3M,H1196,TRUE,_xll.ohTrigger(RecalcTrigger,Trigger3M)),NA())</f>
        <v>3.0390601570735028E-2</v>
      </c>
      <c r="M1196" s="52">
        <f>IFERROR(_xll.qlIndexFixing(ONIndex3M,I1196,TRUE,_xll.ohTrigger(RecalcTrigger,Trigger3M)),NA())</f>
        <v>3.0283899649026225E-2</v>
      </c>
      <c r="N1196" s="52">
        <f>IFERROR(_xll.qlIndexFixing(Index6M,$H1196,TRUE,_xll.ohTrigger(RecalcTrigger,Trigger6M)),NA())</f>
        <v>3.1581213926651794E-2</v>
      </c>
      <c r="O1196" s="52">
        <f>IFERROR(_xll.qlIndexFixing(ONIndex6M,I1196,TRUE,_xll.ohTrigger(RecalcTrigger,Trigger6M)),NA())</f>
        <v>3.1362766225422334E-2</v>
      </c>
      <c r="P1196" s="52">
        <f>IFERROR(_xll.qlIndexFixing(Index1Y,$H1196,TRUE,_xll.ohTrigger(RecalcTrigger,Trigger1Y)),NA())</f>
        <v>3.3067160110070097E-2</v>
      </c>
      <c r="Q1196" s="52">
        <f>IFERROR(_xll.qlIndexFixing(ONIndex1Y,I1196,TRUE,_xll.ohTrigger(RecalcTrigger,Trigger1Y)),NA())</f>
        <v>3.2746032799906288E-2</v>
      </c>
    </row>
    <row r="1197" spans="2:17" x14ac:dyDescent="0.2">
      <c r="B1197" s="46" t="s">
        <v>51</v>
      </c>
      <c r="D1197" s="49">
        <f>_xll.qlCalendarAdvance(LocalCalendar,$D1196,B1197,"f",FALSE)</f>
        <v>47753</v>
      </c>
      <c r="E1197" s="49">
        <f>_xll.qlInterestRateIndexValueDate(IndexON,D1197)</f>
        <v>47753</v>
      </c>
      <c r="F1197" s="52">
        <f>IFERROR(_xll.qlIndexFixing(IndexON,D1197,TRUE,_xll.ohTrigger(RecalcTrigger,TriggerON)),NA())</f>
        <v>2.7846505586310855E-2</v>
      </c>
      <c r="H1197" s="49">
        <f>_xll.qlCalendarAdvance(IborCalendar,$H1196,B1197,"f",FALSE)</f>
        <v>47752</v>
      </c>
      <c r="I1197" s="49">
        <f>_xll.qlInterestRateIndexValueDate(Index1M,$H1197)</f>
        <v>47756</v>
      </c>
      <c r="J1197" s="52">
        <f>IFERROR(_xll.qlIndexFixing(Index1M,$H1197,TRUE,_xll.ohTrigger(RecalcTrigger,Trigger1M)),NA())</f>
        <v>2.9333510411828492E-2</v>
      </c>
      <c r="K1197" s="52">
        <f>IFERROR(_xll.qlIndexFixing(ONIndex1M,I1197,TRUE,_xll.ohTrigger(RecalcTrigger,Trigger1M)),NA())</f>
        <v>2.9301694311962834E-2</v>
      </c>
      <c r="L1197" s="52">
        <f>IFERROR(_xll.qlIndexFixing(Index3M,H1197,TRUE,_xll.ohTrigger(RecalcTrigger,Trigger3M)),NA())</f>
        <v>3.0390465481288244E-2</v>
      </c>
      <c r="M1197" s="52">
        <f>IFERROR(_xll.qlIndexFixing(ONIndex3M,I1197,TRUE,_xll.ohTrigger(RecalcTrigger,Trigger3M)),NA())</f>
        <v>3.0282686496727607E-2</v>
      </c>
      <c r="N1197" s="52">
        <f>IFERROR(_xll.qlIndexFixing(Index6M,$H1197,TRUE,_xll.ohTrigger(RecalcTrigger,Trigger6M)),NA())</f>
        <v>3.1578831637723029E-2</v>
      </c>
      <c r="O1197" s="52">
        <f>IFERROR(_xll.qlIndexFixing(ONIndex6M,I1197,TRUE,_xll.ohTrigger(RecalcTrigger,Trigger6M)),NA())</f>
        <v>3.1360560634912105E-2</v>
      </c>
      <c r="P1197" s="52">
        <f>IFERROR(_xll.qlIndexFixing(Index1Y,$H1197,TRUE,_xll.ohTrigger(RecalcTrigger,Trigger1Y)),NA())</f>
        <v>3.305862140168405E-2</v>
      </c>
      <c r="Q1197" s="52">
        <f>IFERROR(_xll.qlIndexFixing(ONIndex1Y,I1197,TRUE,_xll.ohTrigger(RecalcTrigger,Trigger1Y)),NA())</f>
        <v>3.2737244845062463E-2</v>
      </c>
    </row>
    <row r="1198" spans="2:17" x14ac:dyDescent="0.2">
      <c r="B1198" s="46" t="s">
        <v>51</v>
      </c>
      <c r="D1198" s="49">
        <f>_xll.qlCalendarAdvance(LocalCalendar,$D1197,B1198,"f",FALSE)</f>
        <v>47760</v>
      </c>
      <c r="E1198" s="49">
        <f>_xll.qlInterestRateIndexValueDate(IndexON,D1198)</f>
        <v>47760</v>
      </c>
      <c r="F1198" s="52">
        <f>IFERROR(_xll.qlIndexFixing(IndexON,D1198,TRUE,_xll.ohTrigger(RecalcTrigger,TriggerON)),NA())</f>
        <v>2.7840482271237477E-2</v>
      </c>
      <c r="H1198" s="49">
        <f>_xll.qlCalendarAdvance(IborCalendar,$H1197,B1198,"f",FALSE)</f>
        <v>47759</v>
      </c>
      <c r="I1198" s="49">
        <f>_xll.qlInterestRateIndexValueDate(Index1M,$H1198)</f>
        <v>47763</v>
      </c>
      <c r="J1198" s="52">
        <f>IFERROR(_xll.qlIndexFixing(Index1M,$H1198,TRUE,_xll.ohTrigger(RecalcTrigger,Trigger1M)),NA())</f>
        <v>2.9331633121639385E-2</v>
      </c>
      <c r="K1198" s="52">
        <f>IFERROR(_xll.qlIndexFixing(ONIndex1M,I1198,TRUE,_xll.ohTrigger(RecalcTrigger,Trigger1M)),NA())</f>
        <v>2.9299851889588169E-2</v>
      </c>
      <c r="L1198" s="52">
        <f>IFERROR(_xll.qlIndexFixing(Index3M,H1198,TRUE,_xll.ohTrigger(RecalcTrigger,Trigger3M)),NA())</f>
        <v>3.0389130934108523E-2</v>
      </c>
      <c r="M1198" s="52">
        <f>IFERROR(_xll.qlIndexFixing(ONIndex3M,I1198,TRUE,_xll.ohTrigger(RecalcTrigger,Trigger3M)),NA())</f>
        <v>3.0281458514931359E-2</v>
      </c>
      <c r="N1198" s="52">
        <f>IFERROR(_xll.qlIndexFixing(Index6M,$H1198,TRUE,_xll.ohTrigger(RecalcTrigger,Trigger6M)),NA())</f>
        <v>3.1576438392942656E-2</v>
      </c>
      <c r="O1198" s="52">
        <f>IFERROR(_xll.qlIndexFixing(ONIndex6M,I1198,TRUE,_xll.ohTrigger(RecalcTrigger,Trigger6M)),NA())</f>
        <v>3.1358344256871007E-2</v>
      </c>
      <c r="P1198" s="52">
        <f>IFERROR(_xll.qlIndexFixing(Index1Y,$H1198,TRUE,_xll.ohTrigger(RecalcTrigger,Trigger1Y)),NA())</f>
        <v>3.3050103649605374E-2</v>
      </c>
      <c r="Q1198" s="52">
        <f>IFERROR(_xll.qlIndexFixing(ONIndex1Y,I1198,TRUE,_xll.ohTrigger(RecalcTrigger,Trigger1Y)),NA())</f>
        <v>3.2728477099812636E-2</v>
      </c>
    </row>
    <row r="1199" spans="2:17" x14ac:dyDescent="0.2">
      <c r="B1199" s="46" t="s">
        <v>51</v>
      </c>
      <c r="D1199" s="49">
        <f>_xll.qlCalendarAdvance(LocalCalendar,$D1198,B1199,"f",FALSE)</f>
        <v>47767</v>
      </c>
      <c r="E1199" s="49">
        <f>_xll.qlInterestRateIndexValueDate(IndexON,D1199)</f>
        <v>47767</v>
      </c>
      <c r="F1199" s="52">
        <f>IFERROR(_xll.qlIndexFixing(IndexON,D1199,TRUE,_xll.ohTrigger(RecalcTrigger,TriggerON)),NA())</f>
        <v>2.7835127083664091E-2</v>
      </c>
      <c r="H1199" s="49">
        <f>_xll.qlCalendarAdvance(IborCalendar,$H1198,B1199,"f",FALSE)</f>
        <v>47766</v>
      </c>
      <c r="I1199" s="49">
        <f>_xll.qlInterestRateIndexValueDate(Index1M,$H1199)</f>
        <v>47771</v>
      </c>
      <c r="J1199" s="52">
        <f>IFERROR(_xll.qlIndexFixing(Index1M,$H1199,TRUE,_xll.ohTrigger(RecalcTrigger,Trigger1M)),NA())</f>
        <v>2.9329470296383719E-2</v>
      </c>
      <c r="K1199" s="52">
        <f>IFERROR(_xll.qlIndexFixing(ONIndex1M,I1199,TRUE,_xll.ohTrigger(RecalcTrigger,Trigger1M)),NA())</f>
        <v>2.9297728955359759E-2</v>
      </c>
      <c r="L1199" s="52">
        <f>IFERROR(_xll.qlIndexFixing(Index3M,H1199,TRUE,_xll.ohTrigger(RecalcTrigger,Trigger3M)),NA())</f>
        <v>3.0387587439760538E-2</v>
      </c>
      <c r="M1199" s="52">
        <f>IFERROR(_xll.qlIndexFixing(ONIndex3M,I1199,TRUE,_xll.ohTrigger(RecalcTrigger,Trigger3M)),NA())</f>
        <v>3.0280036948546751E-2</v>
      </c>
      <c r="N1199" s="52">
        <f>IFERROR(_xll.qlIndexFixing(Index6M,$H1199,TRUE,_xll.ohTrigger(RecalcTrigger,Trigger6M)),NA())</f>
        <v>3.1573689840773494E-2</v>
      </c>
      <c r="O1199" s="52">
        <f>IFERROR(_xll.qlIndexFixing(ONIndex6M,I1199,TRUE,_xll.ohTrigger(RecalcTrigger,Trigger6M)),NA())</f>
        <v>3.1355798044430117E-2</v>
      </c>
      <c r="P1199" s="52">
        <f>IFERROR(_xll.qlIndexFixing(Index1Y,$H1199,TRUE,_xll.ohTrigger(RecalcTrigger,Trigger1Y)),NA())</f>
        <v>3.3040394735913074E-2</v>
      </c>
      <c r="Q1199" s="52">
        <f>IFERROR(_xll.qlIndexFixing(ONIndex1Y,I1199,TRUE,_xll.ohTrigger(RecalcTrigger,Trigger1Y)),NA())</f>
        <v>3.2718481566291757E-2</v>
      </c>
    </row>
    <row r="1200" spans="2:17" x14ac:dyDescent="0.2">
      <c r="B1200" s="46" t="s">
        <v>51</v>
      </c>
      <c r="D1200" s="49">
        <f>_xll.qlCalendarAdvance(LocalCalendar,$D1199,B1200,"f",FALSE)</f>
        <v>47774</v>
      </c>
      <c r="E1200" s="49">
        <f>_xll.qlInterestRateIndexValueDate(IndexON,D1200)</f>
        <v>47774</v>
      </c>
      <c r="F1200" s="52">
        <f>IFERROR(_xll.qlIndexFixing(IndexON,D1200,TRUE,_xll.ohTrigger(RecalcTrigger,TriggerON)),NA())</f>
        <v>2.782849587458891E-2</v>
      </c>
      <c r="H1200" s="49">
        <f>_xll.qlCalendarAdvance(IborCalendar,$H1199,B1200,"f",FALSE)</f>
        <v>47773</v>
      </c>
      <c r="I1200" s="49">
        <f>_xll.qlInterestRateIndexValueDate(Index1M,$H1200)</f>
        <v>47777</v>
      </c>
      <c r="J1200" s="52">
        <f>IFERROR(_xll.qlIndexFixing(Index1M,$H1200,TRUE,_xll.ohTrigger(RecalcTrigger,Trigger1M)),NA())</f>
        <v>2.9327836031920605E-2</v>
      </c>
      <c r="K1200" s="52">
        <f>IFERROR(_xll.qlIndexFixing(ONIndex1M,I1200,TRUE,_xll.ohTrigger(RecalcTrigger,Trigger1M)),NA())</f>
        <v>2.929612463836051E-2</v>
      </c>
      <c r="L1200" s="52">
        <f>IFERROR(_xll.qlIndexFixing(Index3M,H1200,TRUE,_xll.ohTrigger(RecalcTrigger,Trigger3M)),NA())</f>
        <v>3.0386417010712076E-2</v>
      </c>
      <c r="M1200" s="52">
        <f>IFERROR(_xll.qlIndexFixing(ONIndex3M,I1200,TRUE,_xll.ohTrigger(RecalcTrigger,Trigger3M)),NA())</f>
        <v>3.0278958062606165E-2</v>
      </c>
      <c r="N1200" s="52">
        <f>IFERROR(_xll.qlIndexFixing(Index6M,$H1200,TRUE,_xll.ohTrigger(RecalcTrigger,Trigger6M)),NA())</f>
        <v>3.157161903598607E-2</v>
      </c>
      <c r="O1200" s="52">
        <f>IFERROR(_xll.qlIndexFixing(ONIndex6M,I1200,TRUE,_xll.ohTrigger(RecalcTrigger,Trigger6M)),NA())</f>
        <v>3.1353879138595886E-2</v>
      </c>
      <c r="P1200" s="52">
        <f>IFERROR(_xll.qlIndexFixing(Index1Y,$H1200,TRUE,_xll.ohTrigger(RecalcTrigger,Trigger1Y)),NA())</f>
        <v>3.3033131012273849E-2</v>
      </c>
      <c r="Q1200" s="52">
        <f>IFERROR(_xll.qlIndexFixing(ONIndex1Y,I1200,TRUE,_xll.ohTrigger(RecalcTrigger,Trigger1Y)),NA())</f>
        <v>3.271100223865453E-2</v>
      </c>
    </row>
    <row r="1201" spans="2:17" x14ac:dyDescent="0.2">
      <c r="B1201" s="46" t="s">
        <v>51</v>
      </c>
      <c r="D1201" s="49">
        <f>_xll.qlCalendarAdvance(LocalCalendar,$D1200,B1201,"f",FALSE)</f>
        <v>47781</v>
      </c>
      <c r="E1201" s="49">
        <f>_xll.qlInterestRateIndexValueDate(IndexON,D1201)</f>
        <v>47781</v>
      </c>
      <c r="F1201" s="52">
        <f>IFERROR(_xll.qlIndexFixing(IndexON,D1201,TRUE,_xll.ohTrigger(RecalcTrigger,TriggerON)),NA())</f>
        <v>2.7822532793067012E-2</v>
      </c>
      <c r="H1201" s="49">
        <f>_xll.qlCalendarAdvance(IborCalendar,$H1200,B1201,"f",FALSE)</f>
        <v>47780</v>
      </c>
      <c r="I1201" s="49">
        <f>_xll.qlInterestRateIndexValueDate(Index1M,$H1201)</f>
        <v>47784</v>
      </c>
      <c r="J1201" s="52">
        <f>IFERROR(_xll.qlIndexFixing(Index1M,$H1201,TRUE,_xll.ohTrigger(RecalcTrigger,Trigger1M)),NA())</f>
        <v>2.9326971276928959E-2</v>
      </c>
      <c r="K1201" s="52">
        <f>IFERROR(_xll.qlIndexFixing(ONIndex1M,I1201,TRUE,_xll.ohTrigger(RecalcTrigger,Trigger1M)),NA())</f>
        <v>2.9294239809507516E-2</v>
      </c>
      <c r="L1201" s="52">
        <f>IFERROR(_xll.qlIndexFixing(Index3M,H1201,TRUE,_xll.ohTrigger(RecalcTrigger,Trigger3M)),NA())</f>
        <v>3.0385037634525758E-2</v>
      </c>
      <c r="M1201" s="52">
        <f>IFERROR(_xll.qlIndexFixing(ONIndex3M,I1201,TRUE,_xll.ohTrigger(RecalcTrigger,Trigger3M)),NA())</f>
        <v>3.0277685592157155E-2</v>
      </c>
      <c r="N1201" s="52">
        <f>IFERROR(_xll.qlIndexFixing(Index6M,$H1201,TRUE,_xll.ohTrigger(RecalcTrigger,Trigger6M)),NA())</f>
        <v>3.1569192923888913E-2</v>
      </c>
      <c r="O1201" s="52">
        <f>IFERROR(_xll.qlIndexFixing(ONIndex6M,I1201,TRUE,_xll.ohTrigger(RecalcTrigger,Trigger6M)),NA())</f>
        <v>3.1351630398441799E-2</v>
      </c>
      <c r="P1201" s="52">
        <f>IFERROR(_xll.qlIndexFixing(Index1Y,$H1201,TRUE,_xll.ohTrigger(RecalcTrigger,Trigger1Y)),NA())</f>
        <v>3.3024676125976794E-2</v>
      </c>
      <c r="Q1201" s="52">
        <f>IFERROR(_xll.qlIndexFixing(ONIndex1Y,I1201,TRUE,_xll.ohTrigger(RecalcTrigger,Trigger1Y)),NA())</f>
        <v>3.2702295122586378E-2</v>
      </c>
    </row>
    <row r="1202" spans="2:17" x14ac:dyDescent="0.2">
      <c r="B1202" s="46" t="s">
        <v>51</v>
      </c>
      <c r="D1202" s="49">
        <f>_xll.qlCalendarAdvance(LocalCalendar,$D1201,B1202,"f",FALSE)</f>
        <v>47788</v>
      </c>
      <c r="E1202" s="49">
        <f>_xll.qlInterestRateIndexValueDate(IndexON,D1202)</f>
        <v>47788</v>
      </c>
      <c r="F1202" s="52">
        <f>IFERROR(_xll.qlIndexFixing(IndexON,D1202,TRUE,_xll.ohTrigger(RecalcTrigger,TriggerON)),NA())</f>
        <v>2.7816589789404489E-2</v>
      </c>
      <c r="H1202" s="49">
        <f>_xll.qlCalendarAdvance(IborCalendar,$H1201,B1202,"f",FALSE)</f>
        <v>47787</v>
      </c>
      <c r="I1202" s="49">
        <f>_xll.qlInterestRateIndexValueDate(Index1M,$H1202)</f>
        <v>47791</v>
      </c>
      <c r="J1202" s="52">
        <f>IFERROR(_xll.qlIndexFixing(Index1M,$H1202,TRUE,_xll.ohTrigger(RecalcTrigger,Trigger1M)),NA())</f>
        <v>2.932292833382899E-2</v>
      </c>
      <c r="K1202" s="52">
        <f>IFERROR(_xll.qlIndexFixing(ONIndex1M,I1202,TRUE,_xll.ohTrigger(RecalcTrigger,Trigger1M)),NA())</f>
        <v>2.929234084508181E-2</v>
      </c>
      <c r="L1202" s="52">
        <f>IFERROR(_xll.qlIndexFixing(Index3M,H1202,TRUE,_xll.ohTrigger(RecalcTrigger,Trigger3M)),NA())</f>
        <v>3.0383643315367366E-2</v>
      </c>
      <c r="M1202" s="52">
        <f>IFERROR(_xll.qlIndexFixing(ONIndex3M,I1202,TRUE,_xll.ohTrigger(RecalcTrigger,Trigger3M)),NA())</f>
        <v>3.027639829213058E-2</v>
      </c>
      <c r="N1202" s="52">
        <f>IFERROR(_xll.qlIndexFixing(Index6M,$H1202,TRUE,_xll.ohTrigger(RecalcTrigger,Trigger6M)),NA())</f>
        <v>3.1567954652190339E-2</v>
      </c>
      <c r="O1202" s="52">
        <f>IFERROR(_xll.qlIndexFixing(ONIndex6M,I1202,TRUE,_xll.ohTrigger(RecalcTrigger,Trigger6M)),NA())</f>
        <v>3.1349370870836779E-2</v>
      </c>
      <c r="P1202" s="52">
        <f>IFERROR(_xll.qlIndexFixing(Index1Y,$H1202,TRUE,_xll.ohTrigger(RecalcTrigger,Trigger1Y)),NA())</f>
        <v>3.3016242193898045E-2</v>
      </c>
      <c r="Q1202" s="52">
        <f>IFERROR(_xll.qlIndexFixing(ONIndex1Y,I1202,TRUE,_xll.ohTrigger(RecalcTrigger,Trigger1Y)),NA())</f>
        <v>3.269360821619216E-2</v>
      </c>
    </row>
    <row r="1203" spans="2:17" x14ac:dyDescent="0.2">
      <c r="B1203" s="46" t="s">
        <v>51</v>
      </c>
      <c r="D1203" s="49">
        <f>_xll.qlCalendarAdvance(LocalCalendar,$D1202,B1203,"f",FALSE)</f>
        <v>47795</v>
      </c>
      <c r="E1203" s="49">
        <f>_xll.qlInterestRateIndexValueDate(IndexON,D1203)</f>
        <v>47795</v>
      </c>
      <c r="F1203" s="52">
        <f>IFERROR(_xll.qlIndexFixing(IndexON,D1203,TRUE,_xll.ohTrigger(RecalcTrigger,TriggerON)),NA())</f>
        <v>2.7811318810071484E-2</v>
      </c>
      <c r="H1203" s="49">
        <f>_xll.qlCalendarAdvance(IborCalendar,$H1202,B1203,"f",FALSE)</f>
        <v>47794</v>
      </c>
      <c r="I1203" s="49">
        <f>_xll.qlInterestRateIndexValueDate(Index1M,$H1203)</f>
        <v>47799</v>
      </c>
      <c r="J1203" s="52">
        <f>IFERROR(_xll.qlIndexFixing(Index1M,$H1203,TRUE,_xll.ohTrigger(RecalcTrigger,Trigger1M)),NA())</f>
        <v>2.932070207034343E-2</v>
      </c>
      <c r="K1203" s="52">
        <f>IFERROR(_xll.qlIndexFixing(ONIndex1M,I1203,TRUE,_xll.ohTrigger(RecalcTrigger,Trigger1M)),NA())</f>
        <v>2.9290153291103849E-2</v>
      </c>
      <c r="L1203" s="52">
        <f>IFERROR(_xll.qlIndexFixing(Index3M,H1203,TRUE,_xll.ohTrigger(RecalcTrigger,Trigger3M)),NA())</f>
        <v>3.03820315102632E-2</v>
      </c>
      <c r="M1203" s="52">
        <f>IFERROR(_xll.qlIndexFixing(ONIndex3M,I1203,TRUE,_xll.ohTrigger(RecalcTrigger,Trigger3M)),NA())</f>
        <v>3.0274908933414224E-2</v>
      </c>
      <c r="N1203" s="52">
        <f>IFERROR(_xll.qlIndexFixing(Index6M,$H1203,TRUE,_xll.ohTrigger(RecalcTrigger,Trigger6M)),NA())</f>
        <v>3.1562759536755462E-2</v>
      </c>
      <c r="O1203" s="52">
        <f>IFERROR(_xll.qlIndexFixing(ONIndex6M,I1203,TRUE,_xll.ohTrigger(RecalcTrigger,Trigger6M)),NA())</f>
        <v>3.1346775344323063E-2</v>
      </c>
      <c r="P1203" s="52">
        <f>IFERROR(_xll.qlIndexFixing(Index1Y,$H1203,TRUE,_xll.ohTrigger(RecalcTrigger,Trigger1Y)),NA())</f>
        <v>3.3006629071940179E-2</v>
      </c>
      <c r="Q1203" s="52">
        <f>IFERROR(_xll.qlIndexFixing(ONIndex1Y,I1203,TRUE,_xll.ohTrigger(RecalcTrigger,Trigger1Y)),NA())</f>
        <v>3.2683705069649349E-2</v>
      </c>
    </row>
    <row r="1204" spans="2:17" x14ac:dyDescent="0.2">
      <c r="B1204" s="46" t="s">
        <v>51</v>
      </c>
      <c r="D1204" s="49">
        <f>_xll.qlCalendarAdvance(LocalCalendar,$D1203,B1204,"f",FALSE)</f>
        <v>47802</v>
      </c>
      <c r="E1204" s="49">
        <f>_xll.qlInterestRateIndexValueDate(IndexON,D1204)</f>
        <v>47802</v>
      </c>
      <c r="F1204" s="52">
        <f>IFERROR(_xll.qlIndexFixing(IndexON,D1204,TRUE,_xll.ohTrigger(RecalcTrigger,TriggerON)),NA())</f>
        <v>2.7804764015577632E-2</v>
      </c>
      <c r="H1204" s="49">
        <f>_xll.qlCalendarAdvance(IborCalendar,$H1203,B1204,"f",FALSE)</f>
        <v>47801</v>
      </c>
      <c r="I1204" s="49">
        <f>_xll.qlInterestRateIndexValueDate(Index1M,$H1204)</f>
        <v>47805</v>
      </c>
      <c r="J1204" s="52">
        <f>IFERROR(_xll.qlIndexFixing(Index1M,$H1204,TRUE,_xll.ohTrigger(RecalcTrigger,Trigger1M)),NA())</f>
        <v>2.9319020228208537E-2</v>
      </c>
      <c r="K1204" s="52">
        <f>IFERROR(_xll.qlIndexFixing(ONIndex1M,I1204,TRUE,_xll.ohTrigger(RecalcTrigger,Trigger1M)),NA())</f>
        <v>2.9288500509592197E-2</v>
      </c>
      <c r="L1204" s="52">
        <f>IFERROR(_xll.qlIndexFixing(Index3M,H1204,TRUE,_xll.ohTrigger(RecalcTrigger,Trigger3M)),NA())</f>
        <v>3.0380809848202121E-2</v>
      </c>
      <c r="M1204" s="52">
        <f>IFERROR(_xll.qlIndexFixing(ONIndex3M,I1204,TRUE,_xll.ohTrigger(RecalcTrigger,Trigger3M)),NA())</f>
        <v>3.0273779203344731E-2</v>
      </c>
      <c r="N1204" s="52">
        <f>IFERROR(_xll.qlIndexFixing(Index6M,$H1204,TRUE,_xll.ohTrigger(RecalcTrigger,Trigger6M)),NA())</f>
        <v>3.156184885359635E-2</v>
      </c>
      <c r="O1204" s="52">
        <f>IFERROR(_xll.qlIndexFixing(ONIndex6M,I1204,TRUE,_xll.ohTrigger(RecalcTrigger,Trigger6M)),NA())</f>
        <v>3.1344819453273942E-2</v>
      </c>
      <c r="P1204" s="52">
        <f>IFERROR(_xll.qlIndexFixing(Index1Y,$H1204,TRUE,_xll.ohTrigger(RecalcTrigger,Trigger1Y)),NA())</f>
        <v>3.2999437190321064E-2</v>
      </c>
      <c r="Q1204" s="52">
        <f>IFERROR(_xll.qlIndexFixing(ONIndex1Y,I1204,TRUE,_xll.ohTrigger(RecalcTrigger,Trigger1Y)),NA())</f>
        <v>3.2676295032425529E-2</v>
      </c>
    </row>
    <row r="1205" spans="2:17" x14ac:dyDescent="0.2">
      <c r="B1205" s="46" t="s">
        <v>51</v>
      </c>
      <c r="D1205" s="49">
        <f>_xll.qlCalendarAdvance(LocalCalendar,$D1204,B1205,"f",FALSE)</f>
        <v>47809</v>
      </c>
      <c r="E1205" s="49">
        <f>_xll.qlInterestRateIndexValueDate(IndexON,D1205)</f>
        <v>47809</v>
      </c>
      <c r="F1205" s="52">
        <f>IFERROR(_xll.qlIndexFixing(IndexON,D1205,TRUE,_xll.ohTrigger(RecalcTrigger,TriggerON)),NA())</f>
        <v>2.7798881245439944E-2</v>
      </c>
      <c r="H1205" s="49">
        <f>_xll.qlCalendarAdvance(IborCalendar,$H1204,B1205,"f",FALSE)</f>
        <v>47808</v>
      </c>
      <c r="I1205" s="49">
        <f>_xll.qlInterestRateIndexValueDate(Index1M,$H1205)</f>
        <v>47812</v>
      </c>
      <c r="J1205" s="52">
        <f>IFERROR(_xll.qlIndexFixing(Index1M,$H1205,TRUE,_xll.ohTrigger(RecalcTrigger,Trigger1M)),NA())</f>
        <v>2.9319145696287963E-2</v>
      </c>
      <c r="K1205" s="52">
        <f>IFERROR(_xll.qlIndexFixing(ONIndex1M,I1205,TRUE,_xll.ohTrigger(RecalcTrigger,Trigger1M)),NA())</f>
        <v>2.928655913852829E-2</v>
      </c>
      <c r="L1205" s="52">
        <f>IFERROR(_xll.qlIndexFixing(Index3M,H1205,TRUE,_xll.ohTrigger(RecalcTrigger,Trigger3M)),NA())</f>
        <v>3.037937070022655E-2</v>
      </c>
      <c r="M1205" s="52">
        <f>IFERROR(_xll.qlIndexFixing(ONIndex3M,I1205,TRUE,_xll.ohTrigger(RecalcTrigger,Trigger3M)),NA())</f>
        <v>3.0272447414585457E-2</v>
      </c>
      <c r="N1205" s="52">
        <f>IFERROR(_xll.qlIndexFixing(Index6M,$H1205,TRUE,_xll.ohTrigger(RecalcTrigger,Trigger6M)),NA())</f>
        <v>3.1560574725546339E-2</v>
      </c>
      <c r="O1205" s="52">
        <f>IFERROR(_xll.qlIndexFixing(ONIndex6M,I1205,TRUE,_xll.ohTrigger(RecalcTrigger,Trigger6M)),NA())</f>
        <v>3.1342527563396061E-2</v>
      </c>
      <c r="P1205" s="52">
        <f>IFERROR(_xll.qlIndexFixing(Index1Y,$H1205,TRUE,_xll.ohTrigger(RecalcTrigger,Trigger1Y)),NA())</f>
        <v>3.2991066117788709E-2</v>
      </c>
      <c r="Q1205" s="52">
        <f>IFERROR(_xll.qlIndexFixing(ONIndex1Y,I1205,TRUE,_xll.ohTrigger(RecalcTrigger,Trigger1Y)),NA())</f>
        <v>3.2667668755053114E-2</v>
      </c>
    </row>
    <row r="1206" spans="2:17" x14ac:dyDescent="0.2">
      <c r="B1206" s="46" t="s">
        <v>51</v>
      </c>
      <c r="D1206" s="49">
        <f>_xll.qlCalendarAdvance(LocalCalendar,$D1205,B1206,"f",FALSE)</f>
        <v>47816</v>
      </c>
      <c r="E1206" s="49">
        <f>_xll.qlInterestRateIndexValueDate(IndexON,D1206)</f>
        <v>47816</v>
      </c>
      <c r="F1206" s="52">
        <f>IFERROR(_xll.qlIndexFixing(IndexON,D1206,TRUE,_xll.ohTrigger(RecalcTrigger,TriggerON)),NA())</f>
        <v>2.779301855316163E-2</v>
      </c>
      <c r="H1206" s="49">
        <f>_xll.qlCalendarAdvance(IborCalendar,$H1205,B1206,"f",FALSE)</f>
        <v>47815</v>
      </c>
      <c r="I1206" s="49">
        <f>_xll.qlInterestRateIndexValueDate(Index1M,$H1206)</f>
        <v>47819</v>
      </c>
      <c r="J1206" s="52">
        <f>IFERROR(_xll.qlIndexFixing(Index1M,$H1206,TRUE,_xll.ohTrigger(RecalcTrigger,Trigger1M)),NA())</f>
        <v>2.9316104688586423E-2</v>
      </c>
      <c r="K1206" s="52">
        <f>IFERROR(_xll.qlIndexFixing(ONIndex1M,I1206,TRUE,_xll.ohTrigger(RecalcTrigger,Trigger1M)),NA())</f>
        <v>2.9284603631971606E-2</v>
      </c>
      <c r="L1206" s="52">
        <f>IFERROR(_xll.qlIndexFixing(Index3M,H1206,TRUE,_xll.ohTrigger(RecalcTrigger,Trigger3M)),NA())</f>
        <v>3.0376744933255394E-2</v>
      </c>
      <c r="M1206" s="52">
        <f>IFERROR(_xll.qlIndexFixing(ONIndex3M,I1206,TRUE,_xll.ohTrigger(RecalcTrigger,Trigger3M)),NA())</f>
        <v>3.0271100796328554E-2</v>
      </c>
      <c r="N1206" s="52">
        <f>IFERROR(_xll.qlIndexFixing(Index6M,$H1206,TRUE,_xll.ohTrigger(RecalcTrigger,Trigger6M)),NA())</f>
        <v>3.155689802880271E-2</v>
      </c>
      <c r="O1206" s="52">
        <f>IFERROR(_xll.qlIndexFixing(ONIndex6M,I1206,TRUE,_xll.ohTrigger(RecalcTrigger,Trigger6M)),NA())</f>
        <v>3.1340224886147183E-2</v>
      </c>
      <c r="P1206" s="52">
        <f>IFERROR(_xll.qlIndexFixing(Index1Y,$H1206,TRUE,_xll.ohTrigger(RecalcTrigger,Trigger1Y)),NA())</f>
        <v>3.2982715997406167E-2</v>
      </c>
      <c r="Q1206" s="52">
        <f>IFERROR(_xll.qlIndexFixing(ONIndex1Y,I1206,TRUE,_xll.ohTrigger(RecalcTrigger,Trigger1Y)),NA())</f>
        <v>3.2659062687354634E-2</v>
      </c>
    </row>
    <row r="1207" spans="2:17" x14ac:dyDescent="0.2">
      <c r="B1207" s="46" t="s">
        <v>51</v>
      </c>
      <c r="D1207" s="49">
        <f>_xll.qlCalendarAdvance(LocalCalendar,$D1206,B1207,"f",FALSE)</f>
        <v>47823</v>
      </c>
      <c r="E1207" s="49">
        <f>_xll.qlInterestRateIndexValueDate(IndexON,D1207)</f>
        <v>47823</v>
      </c>
      <c r="F1207" s="52">
        <f>IFERROR(_xll.qlIndexFixing(IndexON,D1207,TRUE,_xll.ohTrigger(RecalcTrigger,TriggerON)),NA())</f>
        <v>2.7787175938716047E-2</v>
      </c>
      <c r="H1207" s="49">
        <f>_xll.qlCalendarAdvance(IborCalendar,$H1206,B1207,"f",FALSE)</f>
        <v>47822</v>
      </c>
      <c r="I1207" s="49">
        <f>_xll.qlInterestRateIndexValueDate(Index1M,$H1207)</f>
        <v>47826</v>
      </c>
      <c r="J1207" s="52">
        <f>IFERROR(_xll.qlIndexFixing(Index1M,$H1207,TRUE,_xll.ohTrigger(RecalcTrigger,Trigger1M)),NA())</f>
        <v>2.9314099870620589E-2</v>
      </c>
      <c r="K1207" s="52">
        <f>IFERROR(_xll.qlIndexFixing(ONIndex1M,I1207,TRUE,_xll.ohTrigger(RecalcTrigger,Trigger1M)),NA())</f>
        <v>2.9282633989922147E-2</v>
      </c>
      <c r="L1207" s="52">
        <f>IFERROR(_xll.qlIndexFixing(Index3M,H1207,TRUE,_xll.ohTrigger(RecalcTrigger,Trigger3M)),NA())</f>
        <v>3.0375277090216188E-2</v>
      </c>
      <c r="M1207" s="52">
        <f>IFERROR(_xll.qlIndexFixing(ONIndex3M,I1207,TRUE,_xll.ohTrigger(RecalcTrigger,Trigger3M)),NA())</f>
        <v>3.0269739348414149E-2</v>
      </c>
      <c r="N1207" s="52">
        <f>IFERROR(_xll.qlIndexFixing(Index6M,$H1207,TRUE,_xll.ohTrigger(RecalcTrigger,Trigger6M)),NA())</f>
        <v>3.1554406183147178E-2</v>
      </c>
      <c r="O1207" s="52">
        <f>IFERROR(_xll.qlIndexFixing(ONIndex6M,I1207,TRUE,_xll.ohTrigger(RecalcTrigger,Trigger6M)),NA())</f>
        <v>3.1337911421447373E-2</v>
      </c>
      <c r="P1207" s="52">
        <f>IFERROR(_xll.qlIndexFixing(Index1Y,$H1207,TRUE,_xll.ohTrigger(RecalcTrigger,Trigger1Y)),NA())</f>
        <v>3.2974386828660773E-2</v>
      </c>
      <c r="Q1207" s="52">
        <f>IFERROR(_xll.qlIndexFixing(ONIndex1Y,I1207,TRUE,_xll.ohTrigger(RecalcTrigger,Trigger1Y)),NA())</f>
        <v>3.2650476829410024E-2</v>
      </c>
    </row>
    <row r="1208" spans="2:17" x14ac:dyDescent="0.2">
      <c r="B1208" s="46" t="s">
        <v>51</v>
      </c>
      <c r="D1208" s="49">
        <f>_xll.qlCalendarAdvance(LocalCalendar,$D1207,B1208,"f",FALSE)</f>
        <v>47830</v>
      </c>
      <c r="E1208" s="49">
        <f>_xll.qlInterestRateIndexValueDate(IndexON,D1208)</f>
        <v>47830</v>
      </c>
      <c r="F1208" s="52">
        <f>IFERROR(_xll.qlIndexFixing(IndexON,D1208,TRUE,_xll.ohTrigger(RecalcTrigger,TriggerON)),NA())</f>
        <v>2.7781353402103193E-2</v>
      </c>
      <c r="H1208" s="49">
        <f>_xll.qlCalendarAdvance(IborCalendar,$H1207,B1208,"f",FALSE)</f>
        <v>47829</v>
      </c>
      <c r="I1208" s="49">
        <f>_xll.qlInterestRateIndexValueDate(Index1M,$H1208)</f>
        <v>47833</v>
      </c>
      <c r="J1208" s="52">
        <f>IFERROR(_xll.qlIndexFixing(Index1M,$H1208,TRUE,_xll.ohTrigger(RecalcTrigger,Trigger1M)),NA())</f>
        <v>2.9312080882939032E-2</v>
      </c>
      <c r="K1208" s="52">
        <f>IFERROR(_xll.qlIndexFixing(ONIndex1M,I1208,TRUE,_xll.ohTrigger(RecalcTrigger,Trigger1M)),NA())</f>
        <v>2.9280650212299975E-2</v>
      </c>
      <c r="L1208" s="52">
        <f>IFERROR(_xll.qlIndexFixing(Index3M,H1208,TRUE,_xll.ohTrigger(RecalcTrigger,Trigger3M)),NA())</f>
        <v>3.0373794305551906E-2</v>
      </c>
      <c r="M1208" s="52">
        <f>IFERROR(_xll.qlIndexFixing(ONIndex3M,I1208,TRUE,_xll.ohTrigger(RecalcTrigger,Trigger3M)),NA())</f>
        <v>3.0268363071082049E-2</v>
      </c>
      <c r="N1208" s="52">
        <f>IFERROR(_xll.qlIndexFixing(Index6M,$H1208,TRUE,_xll.ohTrigger(RecalcTrigger,Trigger6M)),NA())</f>
        <v>3.1551903382040156E-2</v>
      </c>
      <c r="O1208" s="52">
        <f>IFERROR(_xll.qlIndexFixing(ONIndex6M,I1208,TRUE,_xll.ohTrigger(RecalcTrigger,Trigger6M)),NA())</f>
        <v>3.133558716929663E-2</v>
      </c>
      <c r="P1208" s="52">
        <f>IFERROR(_xll.qlIndexFixing(Index1Y,$H1208,TRUE,_xll.ohTrigger(RecalcTrigger,Trigger1Y)),NA())</f>
        <v>3.2966078611038951E-2</v>
      </c>
      <c r="Q1208" s="52">
        <f>IFERROR(_xll.qlIndexFixing(ONIndex1Y,I1208,TRUE,_xll.ohTrigger(RecalcTrigger,Trigger1Y)),NA())</f>
        <v>3.2641911181139349E-2</v>
      </c>
    </row>
    <row r="1209" spans="2:17" x14ac:dyDescent="0.2">
      <c r="B1209" s="46" t="s">
        <v>51</v>
      </c>
      <c r="D1209" s="49">
        <f>_xll.qlCalendarAdvance(LocalCalendar,$D1208,B1209,"f",FALSE)</f>
        <v>47837</v>
      </c>
      <c r="E1209" s="49">
        <f>_xll.qlInterestRateIndexValueDate(IndexON,D1209)</f>
        <v>47837</v>
      </c>
      <c r="F1209" s="52">
        <f>IFERROR(_xll.qlIndexFixing(IndexON,D1209,TRUE,_xll.ohTrigger(RecalcTrigger,TriggerON)),NA())</f>
        <v>2.7775550943323069E-2</v>
      </c>
      <c r="H1209" s="49">
        <f>_xll.qlCalendarAdvance(IborCalendar,$H1208,B1209,"f",FALSE)</f>
        <v>47836</v>
      </c>
      <c r="I1209" s="49">
        <f>_xll.qlInterestRateIndexValueDate(Index1M,$H1209)</f>
        <v>47840</v>
      </c>
      <c r="J1209" s="52">
        <f>IFERROR(_xll.qlIndexFixing(Index1M,$H1209,TRUE,_xll.ohTrigger(RecalcTrigger,Trigger1M)),NA())</f>
        <v>2.931004772554691E-2</v>
      </c>
      <c r="K1209" s="52">
        <f>IFERROR(_xll.qlIndexFixing(ONIndex1M,I1209,TRUE,_xll.ohTrigger(RecalcTrigger,Trigger1M)),NA())</f>
        <v>2.9278652299264962E-2</v>
      </c>
      <c r="L1209" s="52">
        <f>IFERROR(_xll.qlIndexFixing(Index3M,H1209,TRUE,_xll.ohTrigger(RecalcTrigger,Trigger3M)),NA())</f>
        <v>3.0372296579279232E-2</v>
      </c>
      <c r="M1209" s="52">
        <f>IFERROR(_xll.qlIndexFixing(ONIndex3M,I1209,TRUE,_xll.ohTrigger(RecalcTrigger,Trigger3M)),NA())</f>
        <v>3.0266971964172384E-2</v>
      </c>
      <c r="N1209" s="52">
        <f>IFERROR(_xll.qlIndexFixing(Index6M,$H1209,TRUE,_xll.ohTrigger(RecalcTrigger,Trigger6M)),NA())</f>
        <v>3.1549389625522929E-2</v>
      </c>
      <c r="O1209" s="52">
        <f>IFERROR(_xll.qlIndexFixing(ONIndex6M,I1209,TRUE,_xll.ohTrigger(RecalcTrigger,Trigger6M)),NA())</f>
        <v>3.1333252129854827E-2</v>
      </c>
      <c r="P1209" s="52">
        <f>IFERROR(_xll.qlIndexFixing(Index1Y,$H1209,TRUE,_xll.ohTrigger(RecalcTrigger,Trigger1Y)),NA())</f>
        <v>3.2957791344029985E-2</v>
      </c>
      <c r="Q1209" s="52">
        <f>IFERROR(_xll.qlIndexFixing(ONIndex1Y,I1209,TRUE,_xll.ohTrigger(RecalcTrigger,Trigger1Y)),NA())</f>
        <v>3.2633365742542608E-2</v>
      </c>
    </row>
    <row r="1210" spans="2:17" x14ac:dyDescent="0.2">
      <c r="B1210" s="46" t="s">
        <v>51</v>
      </c>
      <c r="D1210" s="49">
        <f>_xll.qlCalendarAdvance(LocalCalendar,$D1209,B1210,"f",FALSE)</f>
        <v>47844</v>
      </c>
      <c r="E1210" s="49">
        <f>_xll.qlInterestRateIndexValueDate(IndexON,D1210)</f>
        <v>47844</v>
      </c>
      <c r="F1210" s="52">
        <f>IFERROR(_xll.qlIndexFixing(IndexON,D1210,TRUE,_xll.ohTrigger(RecalcTrigger,TriggerON)),NA())</f>
        <v>2.7769768562322383E-2</v>
      </c>
      <c r="H1210" s="49">
        <f>_xll.qlCalendarAdvance(IborCalendar,$H1209,B1210,"f",FALSE)</f>
        <v>47844</v>
      </c>
      <c r="I1210" s="49">
        <f>_xll.qlInterestRateIndexValueDate(Index1M,$H1210)</f>
        <v>47848</v>
      </c>
      <c r="J1210" s="52">
        <f>IFERROR(_xll.qlIndexFixing(Index1M,$H1210,TRUE,_xll.ohTrigger(RecalcTrigger,Trigger1M)),NA())</f>
        <v>2.9307706766445507E-2</v>
      </c>
      <c r="K1210" s="52">
        <f>IFERROR(_xll.qlIndexFixing(ONIndex1M,I1210,TRUE,_xll.ohTrigger(RecalcTrigger,Trigger1M)),NA())</f>
        <v>2.9277397633693525E-2</v>
      </c>
      <c r="L1210" s="52">
        <f>IFERROR(_xll.qlIndexFixing(Index3M,H1210,TRUE,_xll.ohTrigger(RecalcTrigger,Trigger3M)),NA())</f>
        <v>3.0369399812693487E-2</v>
      </c>
      <c r="M1210" s="52">
        <f>IFERROR(_xll.qlIndexFixing(ONIndex3M,I1210,TRUE,_xll.ohTrigger(RecalcTrigger,Trigger3M)),NA())</f>
        <v>3.0266534991274519E-2</v>
      </c>
      <c r="N1210" s="52">
        <f>IFERROR(_xll.qlIndexFixing(Index6M,$H1210,TRUE,_xll.ohTrigger(RecalcTrigger,Trigger6M)),NA())</f>
        <v>3.1545312657256776E-2</v>
      </c>
      <c r="O1210" s="52">
        <f>IFERROR(_xll.qlIndexFixing(ONIndex6M,I1210,TRUE,_xll.ohTrigger(RecalcTrigger,Trigger6M)),NA())</f>
        <v>3.133176551989969E-2</v>
      </c>
      <c r="P1210" s="52">
        <f>IFERROR(_xll.qlIndexFixing(Index1Y,$H1210,TRUE,_xll.ohTrigger(RecalcTrigger,Trigger1Y)),NA())</f>
        <v>3.2948345834891313E-2</v>
      </c>
      <c r="Q1210" s="52">
        <f>IFERROR(_xll.qlIndexFixing(ONIndex1Y,I1210,TRUE,_xll.ohTrigger(RecalcTrigger,Trigger1Y)),NA())</f>
        <v>3.2624494500241852E-2</v>
      </c>
    </row>
    <row r="1211" spans="2:17" x14ac:dyDescent="0.2">
      <c r="B1211" s="46" t="s">
        <v>51</v>
      </c>
      <c r="D1211" s="49">
        <f>_xll.qlCalendarAdvance(LocalCalendar,$D1210,B1211,"f",FALSE)</f>
        <v>47851</v>
      </c>
      <c r="E1211" s="49">
        <f>_xll.qlInterestRateIndexValueDate(IndexON,D1211)</f>
        <v>47851</v>
      </c>
      <c r="F1211" s="52">
        <f>IFERROR(_xll.qlIndexFixing(IndexON,D1211,TRUE,_xll.ohTrigger(RecalcTrigger,TriggerON)),NA())</f>
        <v>2.7764006259207719E-2</v>
      </c>
      <c r="H1211" s="49">
        <f>_xll.qlCalendarAdvance(IborCalendar,$H1210,B1211,"f",FALSE)</f>
        <v>47851</v>
      </c>
      <c r="I1211" s="49">
        <f>_xll.qlInterestRateIndexValueDate(Index1M,$H1211)</f>
        <v>47855</v>
      </c>
      <c r="J1211" s="52">
        <f>IFERROR(_xll.qlIndexFixing(Index1M,$H1211,TRUE,_xll.ohTrigger(RecalcTrigger,Trigger1M)),NA())</f>
        <v>2.9305643245414039E-2</v>
      </c>
      <c r="K1211" s="52">
        <f>IFERROR(_xll.qlIndexFixing(ONIndex1M,I1211,TRUE,_xll.ohTrigger(RecalcTrigger,Trigger1M)),NA())</f>
        <v>2.9274323457579854E-2</v>
      </c>
      <c r="L1211" s="52">
        <f>IFERROR(_xll.qlIndexFixing(Index3M,H1211,TRUE,_xll.ohTrigger(RecalcTrigger,Trigger3M)),NA())</f>
        <v>3.0367871264462387E-2</v>
      </c>
      <c r="M1211" s="52">
        <f>IFERROR(_xll.qlIndexFixing(ONIndex3M,I1211,TRUE,_xll.ohTrigger(RecalcTrigger,Trigger3M)),NA())</f>
        <v>3.0263941084465174E-2</v>
      </c>
      <c r="N1211" s="52">
        <f>IFERROR(_xll.qlIndexFixing(Index6M,$H1211,TRUE,_xll.ohTrigger(RecalcTrigger,Trigger6M)),NA())</f>
        <v>3.154277642801203E-2</v>
      </c>
      <c r="O1211" s="52">
        <f>IFERROR(_xll.qlIndexFixing(ONIndex6M,I1211,TRUE,_xll.ohTrigger(RecalcTrigger,Trigger6M)),NA())</f>
        <v>3.1328212148862278E-2</v>
      </c>
      <c r="P1211" s="52">
        <f>IFERROR(_xll.qlIndexFixing(Index1Y,$H1211,TRUE,_xll.ohTrigger(RecalcTrigger,Trigger1Y)),NA())</f>
        <v>3.2940103460336816E-2</v>
      </c>
      <c r="Q1211" s="52">
        <f>IFERROR(_xll.qlIndexFixing(ONIndex1Y,I1211,TRUE,_xll.ohTrigger(RecalcTrigger,Trigger1Y)),NA())</f>
        <v>3.261512214135287E-2</v>
      </c>
    </row>
    <row r="1212" spans="2:17" x14ac:dyDescent="0.2">
      <c r="B1212" s="46" t="s">
        <v>51</v>
      </c>
      <c r="D1212" s="49">
        <f>_xll.qlCalendarAdvance(LocalCalendar,$D1211,B1212,"f",FALSE)</f>
        <v>47858</v>
      </c>
      <c r="E1212" s="49">
        <f>_xll.qlInterestRateIndexValueDate(IndexON,D1212)</f>
        <v>47858</v>
      </c>
      <c r="F1212" s="52">
        <f>IFERROR(_xll.qlIndexFixing(IndexON,D1212,TRUE,_xll.ohTrigger(RecalcTrigger,TriggerON)),NA())</f>
        <v>2.7758264033899138E-2</v>
      </c>
      <c r="H1212" s="49">
        <f>_xll.qlCalendarAdvance(IborCalendar,$H1211,B1212,"f",FALSE)</f>
        <v>47858</v>
      </c>
      <c r="I1212" s="49">
        <f>_xll.qlInterestRateIndexValueDate(Index1M,$H1212)</f>
        <v>47862</v>
      </c>
      <c r="J1212" s="52">
        <f>IFERROR(_xll.qlIndexFixing(Index1M,$H1212,TRUE,_xll.ohTrigger(RecalcTrigger,Trigger1M)),NA())</f>
        <v>2.9303565554697791E-2</v>
      </c>
      <c r="K1212" s="52">
        <f>IFERROR(_xll.qlIndexFixing(ONIndex1M,I1212,TRUE,_xll.ohTrigger(RecalcTrigger,Trigger1M)),NA())</f>
        <v>2.9272281118561949E-2</v>
      </c>
      <c r="L1212" s="52">
        <f>IFERROR(_xll.qlIndexFixing(Index3M,H1212,TRUE,_xll.ohTrigger(RecalcTrigger,Trigger3M)),NA())</f>
        <v>3.0367492166835087E-2</v>
      </c>
      <c r="M1212" s="52">
        <f>IFERROR(_xll.qlIndexFixing(ONIndex3M,I1212,TRUE,_xll.ohTrigger(RecalcTrigger,Trigger3M)),NA())</f>
        <v>3.0262503370197535E-2</v>
      </c>
      <c r="N1212" s="52">
        <f>IFERROR(_xll.qlIndexFixing(Index6M,$H1212,TRUE,_xll.ohTrigger(RecalcTrigger,Trigger6M)),NA())</f>
        <v>3.1540229244418259E-2</v>
      </c>
      <c r="O1212" s="52">
        <f>IFERROR(_xll.qlIndexFixing(ONIndex6M,I1212,TRUE,_xll.ohTrigger(RecalcTrigger,Trigger6M)),NA())</f>
        <v>3.1325843206060355E-2</v>
      </c>
      <c r="P1212" s="52">
        <f>IFERROR(_xll.qlIndexFixing(Index1Y,$H1212,TRUE,_xll.ohTrigger(RecalcTrigger,Trigger1Y)),NA())</f>
        <v>3.2931882034796682E-2</v>
      </c>
      <c r="Q1212" s="52">
        <f>IFERROR(_xll.qlIndexFixing(ONIndex1Y,I1212,TRUE,_xll.ohTrigger(RecalcTrigger,Trigger1Y)),NA())</f>
        <v>3.2606640218748595E-2</v>
      </c>
    </row>
    <row r="1213" spans="2:17" x14ac:dyDescent="0.2">
      <c r="B1213" s="46" t="s">
        <v>51</v>
      </c>
      <c r="D1213" s="49">
        <f>_xll.qlCalendarAdvance(LocalCalendar,$D1212,B1213,"f",FALSE)</f>
        <v>47865</v>
      </c>
      <c r="E1213" s="49">
        <f>_xll.qlInterestRateIndexValueDate(IndexON,D1213)</f>
        <v>47865</v>
      </c>
      <c r="F1213" s="52">
        <f>IFERROR(_xll.qlIndexFixing(IndexON,D1213,TRUE,_xll.ohTrigger(RecalcTrigger,TriggerON)),NA())</f>
        <v>2.7753203690195072E-2</v>
      </c>
      <c r="H1213" s="49">
        <f>_xll.qlCalendarAdvance(IborCalendar,$H1212,B1213,"f",FALSE)</f>
        <v>47865</v>
      </c>
      <c r="I1213" s="49">
        <f>_xll.qlInterestRateIndexValueDate(Index1M,$H1213)</f>
        <v>47869</v>
      </c>
      <c r="J1213" s="52">
        <f>IFERROR(_xll.qlIndexFixing(Index1M,$H1213,TRUE,_xll.ohTrigger(RecalcTrigger,Trigger1M)),NA())</f>
        <v>2.9301473694304497E-2</v>
      </c>
      <c r="K1213" s="52">
        <f>IFERROR(_xll.qlIndexFixing(ONIndex1M,I1213,TRUE,_xll.ohTrigger(RecalcTrigger,Trigger1M)),NA())</f>
        <v>2.9270224643971332E-2</v>
      </c>
      <c r="L1213" s="52">
        <f>IFERROR(_xll.qlIndexFixing(Index3M,H1213,TRUE,_xll.ohTrigger(RecalcTrigger,Trigger3M)),NA())</f>
        <v>3.0364769347095866E-2</v>
      </c>
      <c r="M1213" s="52">
        <f>IFERROR(_xll.qlIndexFixing(ONIndex3M,I1213,TRUE,_xll.ohTrigger(RecalcTrigger,Trigger3M)),NA())</f>
        <v>3.026105082659214E-2</v>
      </c>
      <c r="N1213" s="52">
        <f>IFERROR(_xll.qlIndexFixing(Index6M,$H1213,TRUE,_xll.ohTrigger(RecalcTrigger,Trigger6M)),NA())</f>
        <v>3.1537671106516972E-2</v>
      </c>
      <c r="O1213" s="52">
        <f>IFERROR(_xll.qlIndexFixing(ONIndex6M,I1213,TRUE,_xll.ohTrigger(RecalcTrigger,Trigger6M)),NA())</f>
        <v>3.1323463475887436E-2</v>
      </c>
      <c r="P1213" s="52">
        <f>IFERROR(_xll.qlIndexFixing(Index1Y,$H1213,TRUE,_xll.ohTrigger(RecalcTrigger,Trigger1Y)),NA())</f>
        <v>3.2923681557765226E-2</v>
      </c>
      <c r="Q1213" s="52">
        <f>IFERROR(_xll.qlIndexFixing(ONIndex1Y,I1213,TRUE,_xll.ohTrigger(RecalcTrigger,Trigger1Y)),NA())</f>
        <v>3.2598178505978126E-2</v>
      </c>
    </row>
    <row r="1214" spans="2:17" x14ac:dyDescent="0.2">
      <c r="B1214" s="46" t="s">
        <v>51</v>
      </c>
      <c r="D1214" s="49">
        <f>_xll.qlCalendarAdvance(LocalCalendar,$D1213,B1214,"f",FALSE)</f>
        <v>47872</v>
      </c>
      <c r="E1214" s="49">
        <f>_xll.qlInterestRateIndexValueDate(IndexON,D1214)</f>
        <v>47872</v>
      </c>
      <c r="F1214" s="52">
        <f>IFERROR(_xll.qlIndexFixing(IndexON,D1214,TRUE,_xll.ohTrigger(RecalcTrigger,TriggerON)),NA())</f>
        <v>2.7746839816753521E-2</v>
      </c>
      <c r="H1214" s="49">
        <f>_xll.qlCalendarAdvance(IborCalendar,$H1213,B1214,"f",FALSE)</f>
        <v>47872</v>
      </c>
      <c r="I1214" s="49">
        <f>_xll.qlInterestRateIndexValueDate(Index1M,$H1214)</f>
        <v>47876</v>
      </c>
      <c r="J1214" s="52">
        <f>IFERROR(_xll.qlIndexFixing(Index1M,$H1214,TRUE,_xll.ohTrigger(RecalcTrigger,Trigger1M)),NA())</f>
        <v>2.929936766423932E-2</v>
      </c>
      <c r="K1214" s="52">
        <f>IFERROR(_xll.qlIndexFixing(ONIndex1M,I1214,TRUE,_xll.ohTrigger(RecalcTrigger,Trigger1M)),NA())</f>
        <v>2.9268154033887939E-2</v>
      </c>
      <c r="L1214" s="52">
        <f>IFERROR(_xll.qlIndexFixing(Index3M,H1214,TRUE,_xll.ohTrigger(RecalcTrigger,Trigger3M)),NA())</f>
        <v>3.0363195977995083E-2</v>
      </c>
      <c r="M1214" s="52">
        <f>IFERROR(_xll.qlIndexFixing(ONIndex3M,I1214,TRUE,_xll.ohTrigger(RecalcTrigger,Trigger3M)),NA())</f>
        <v>3.0259583453249306E-2</v>
      </c>
      <c r="N1214" s="52">
        <f>IFERROR(_xll.qlIndexFixing(Index6M,$H1214,TRUE,_xll.ohTrigger(RecalcTrigger,Trigger6M)),NA())</f>
        <v>3.1535102014350121E-2</v>
      </c>
      <c r="O1214" s="52">
        <f>IFERROR(_xll.qlIndexFixing(ONIndex6M,I1214,TRUE,_xll.ohTrigger(RecalcTrigger,Trigger6M)),NA())</f>
        <v>3.1321072958263585E-2</v>
      </c>
      <c r="P1214" s="52">
        <f>IFERROR(_xll.qlIndexFixing(Index1Y,$H1214,TRUE,_xll.ohTrigger(RecalcTrigger,Trigger1Y)),NA())</f>
        <v>3.291550202873765E-2</v>
      </c>
      <c r="Q1214" s="52">
        <f>IFERROR(_xll.qlIndexFixing(ONIndex1Y,I1214,TRUE,_xll.ohTrigger(RecalcTrigger,Trigger1Y)),NA())</f>
        <v>3.2589737002881591E-2</v>
      </c>
    </row>
    <row r="1215" spans="2:17" x14ac:dyDescent="0.2">
      <c r="B1215" s="46" t="s">
        <v>51</v>
      </c>
      <c r="D1215" s="49">
        <f>_xll.qlCalendarAdvance(LocalCalendar,$D1214,B1215,"f",FALSE)</f>
        <v>47879</v>
      </c>
      <c r="E1215" s="49">
        <f>_xll.qlInterestRateIndexValueDate(IndexON,D1215)</f>
        <v>47879</v>
      </c>
      <c r="F1215" s="52">
        <f>IFERROR(_xll.qlIndexFixing(IndexON,D1215,TRUE,_xll.ohTrigger(RecalcTrigger,TriggerON)),NA())</f>
        <v>2.7741157824889839E-2</v>
      </c>
      <c r="H1215" s="49">
        <f>_xll.qlCalendarAdvance(IborCalendar,$H1214,B1215,"f",FALSE)</f>
        <v>47879</v>
      </c>
      <c r="I1215" s="49">
        <f>_xll.qlInterestRateIndexValueDate(Index1M,$H1215)</f>
        <v>47883</v>
      </c>
      <c r="J1215" s="52">
        <f>IFERROR(_xll.qlIndexFixing(Index1M,$H1215,TRUE,_xll.ohTrigger(RecalcTrigger,Trigger1M)),NA())</f>
        <v>2.9294131931620893E-2</v>
      </c>
      <c r="K1215" s="52">
        <f>IFERROR(_xll.qlIndexFixing(ONIndex1M,I1215,TRUE,_xll.ohTrigger(RecalcTrigger,Trigger1M)),NA())</f>
        <v>2.9266069288311769E-2</v>
      </c>
      <c r="L1215" s="52">
        <f>IFERROR(_xll.qlIndexFixing(Index3M,H1215,TRUE,_xll.ohTrigger(RecalcTrigger,Trigger3M)),NA())</f>
        <v>3.0362768461174614E-2</v>
      </c>
      <c r="M1215" s="52">
        <f>IFERROR(_xll.qlIndexFixing(ONIndex3M,I1215,TRUE,_xll.ohTrigger(RecalcTrigger,Trigger3M)),NA())</f>
        <v>3.0258101250488778E-2</v>
      </c>
      <c r="N1215" s="52">
        <f>IFERROR(_xll.qlIndexFixing(Index6M,$H1215,TRUE,_xll.ohTrigger(RecalcTrigger,Trigger6M)),NA())</f>
        <v>3.1532521967958783E-2</v>
      </c>
      <c r="O1215" s="52">
        <f>IFERROR(_xll.qlIndexFixing(ONIndex6M,I1215,TRUE,_xll.ohTrigger(RecalcTrigger,Trigger6M)),NA())</f>
        <v>3.1318671653268737E-2</v>
      </c>
      <c r="P1215" s="52">
        <f>IFERROR(_xll.qlIndexFixing(Index1Y,$H1215,TRUE,_xll.ohTrigger(RecalcTrigger,Trigger1Y)),NA())</f>
        <v>3.2907343447211121E-2</v>
      </c>
      <c r="Q1215" s="52">
        <f>IFERROR(_xll.qlIndexFixing(ONIndex1Y,I1215,TRUE,_xll.ohTrigger(RecalcTrigger,Trigger1Y)),NA())</f>
        <v>3.2581315709379055E-2</v>
      </c>
    </row>
    <row r="1216" spans="2:17" x14ac:dyDescent="0.2">
      <c r="B1216" s="46" t="s">
        <v>51</v>
      </c>
      <c r="D1216" s="49">
        <f>_xll.qlCalendarAdvance(LocalCalendar,$D1215,B1216,"f",FALSE)</f>
        <v>47886</v>
      </c>
      <c r="E1216" s="49">
        <f>_xll.qlInterestRateIndexValueDate(IndexON,D1216)</f>
        <v>47886</v>
      </c>
      <c r="F1216" s="52">
        <f>IFERROR(_xll.qlIndexFixing(IndexON,D1216,TRUE,_xll.ohTrigger(RecalcTrigger,TriggerON)),NA())</f>
        <v>2.7735495910832242E-2</v>
      </c>
      <c r="H1216" s="49">
        <f>_xll.qlCalendarAdvance(IborCalendar,$H1215,B1216,"f",FALSE)</f>
        <v>47886</v>
      </c>
      <c r="I1216" s="49">
        <f>_xll.qlInterestRateIndexValueDate(Index1M,$H1216)</f>
        <v>47890</v>
      </c>
      <c r="J1216" s="52">
        <f>IFERROR(_xll.qlIndexFixing(Index1M,$H1216,TRUE,_xll.ohTrigger(RecalcTrigger,Trigger1M)),NA())</f>
        <v>2.9292001118212316E-2</v>
      </c>
      <c r="K1216" s="52">
        <f>IFERROR(_xll.qlIndexFixing(ONIndex1M,I1216,TRUE,_xll.ohTrigger(RecalcTrigger,Trigger1M)),NA())</f>
        <v>2.9263970407162887E-2</v>
      </c>
      <c r="L1216" s="52">
        <f>IFERROR(_xll.qlIndexFixing(Index3M,H1216,TRUE,_xll.ohTrigger(RecalcTrigger,Trigger3M)),NA())</f>
        <v>3.0360004419047293E-2</v>
      </c>
      <c r="M1216" s="52">
        <f>IFERROR(_xll.qlIndexFixing(ONIndex3M,I1216,TRUE,_xll.ohTrigger(RecalcTrigger,Trigger3M)),NA())</f>
        <v>3.0256604218150684E-2</v>
      </c>
      <c r="N1216" s="52">
        <f>IFERROR(_xll.qlIndexFixing(Index6M,$H1216,TRUE,_xll.ohTrigger(RecalcTrigger,Trigger6M)),NA())</f>
        <v>3.1529930967385794E-2</v>
      </c>
      <c r="O1216" s="52">
        <f>IFERROR(_xll.qlIndexFixing(ONIndex6M,I1216,TRUE,_xll.ohTrigger(RecalcTrigger,Trigger6M)),NA())</f>
        <v>3.1316259560902893E-2</v>
      </c>
      <c r="P1216" s="52">
        <f>IFERROR(_xll.qlIndexFixing(Index1Y,$H1216,TRUE,_xll.ohTrigger(RecalcTrigger,Trigger1Y)),NA())</f>
        <v>3.2899205812683248E-2</v>
      </c>
      <c r="Q1216" s="52">
        <f>IFERROR(_xll.qlIndexFixing(ONIndex1Y,I1216,TRUE,_xll.ohTrigger(RecalcTrigger,Trigger1Y)),NA())</f>
        <v>3.2572914625630389E-2</v>
      </c>
    </row>
    <row r="1217" spans="2:17" x14ac:dyDescent="0.2">
      <c r="B1217" s="46" t="s">
        <v>51</v>
      </c>
      <c r="D1217" s="49">
        <f>_xll.qlCalendarAdvance(LocalCalendar,$D1216,B1217,"f",FALSE)</f>
        <v>47893</v>
      </c>
      <c r="E1217" s="49">
        <f>_xll.qlInterestRateIndexValueDate(IndexON,D1217)</f>
        <v>47893</v>
      </c>
      <c r="F1217" s="52">
        <f>IFERROR(_xll.qlIndexFixing(IndexON,D1217,TRUE,_xll.ohTrigger(RecalcTrigger,TriggerON)),NA())</f>
        <v>2.7730519867175119E-2</v>
      </c>
      <c r="H1217" s="49">
        <f>_xll.qlCalendarAdvance(IborCalendar,$H1216,B1217,"f",FALSE)</f>
        <v>47893</v>
      </c>
      <c r="I1217" s="49">
        <f>_xll.qlInterestRateIndexValueDate(Index1M,$H1217)</f>
        <v>47897</v>
      </c>
      <c r="J1217" s="52">
        <f>IFERROR(_xll.qlIndexFixing(Index1M,$H1217,TRUE,_xll.ohTrigger(RecalcTrigger,Trigger1M)),NA())</f>
        <v>2.9289856138572695E-2</v>
      </c>
      <c r="K1217" s="52">
        <f>IFERROR(_xll.qlIndexFixing(ONIndex1M,I1217,TRUE,_xll.ohTrigger(RecalcTrigger,Trigger1M)),NA())</f>
        <v>2.9261857390441293E-2</v>
      </c>
      <c r="L1217" s="52">
        <f>IFERROR(_xll.qlIndexFixing(Index3M,H1217,TRUE,_xll.ohTrigger(RecalcTrigger,Trigger3M)),NA())</f>
        <v>3.0358386229235812E-2</v>
      </c>
      <c r="M1217" s="52">
        <f>IFERROR(_xll.qlIndexFixing(ONIndex3M,I1217,TRUE,_xll.ohTrigger(RecalcTrigger,Trigger3M)),NA())</f>
        <v>3.0255092356235025E-2</v>
      </c>
      <c r="N1217" s="52">
        <f>IFERROR(_xll.qlIndexFixing(Index6M,$H1217,TRUE,_xll.ohTrigger(RecalcTrigger,Trigger6M)),NA())</f>
        <v>3.1527329012672668E-2</v>
      </c>
      <c r="O1217" s="52">
        <f>IFERROR(_xll.qlIndexFixing(ONIndex6M,I1217,TRUE,_xll.ohTrigger(RecalcTrigger,Trigger6M)),NA())</f>
        <v>3.1313836681086116E-2</v>
      </c>
      <c r="P1217" s="52">
        <f>IFERROR(_xll.qlIndexFixing(Index1Y,$H1217,TRUE,_xll.ohTrigger(RecalcTrigger,Trigger1Y)),NA())</f>
        <v>3.2891089124653175E-2</v>
      </c>
      <c r="Q1217" s="52">
        <f>IFERROR(_xll.qlIndexFixing(ONIndex1Y,I1217,TRUE,_xll.ohTrigger(RecalcTrigger,Trigger1Y)),NA())</f>
        <v>3.2564533751475722E-2</v>
      </c>
    </row>
    <row r="1218" spans="2:17" x14ac:dyDescent="0.2">
      <c r="B1218" s="46" t="s">
        <v>51</v>
      </c>
      <c r="D1218" s="49">
        <f>_xll.qlCalendarAdvance(LocalCalendar,$D1217,B1218,"f",FALSE)</f>
        <v>47900</v>
      </c>
      <c r="E1218" s="49">
        <f>_xll.qlInterestRateIndexValueDate(IndexON,D1218)</f>
        <v>47900</v>
      </c>
      <c r="F1218" s="52">
        <f>IFERROR(_xll.qlIndexFixing(IndexON,D1218,TRUE,_xll.ohTrigger(RecalcTrigger,TriggerON)),NA())</f>
        <v>2.7724232316161945E-2</v>
      </c>
      <c r="H1218" s="49">
        <f>_xll.qlCalendarAdvance(IborCalendar,$H1217,B1218,"f",FALSE)</f>
        <v>47900</v>
      </c>
      <c r="I1218" s="49">
        <f>_xll.qlInterestRateIndexValueDate(Index1M,$H1218)</f>
        <v>47904</v>
      </c>
      <c r="J1218" s="52">
        <f>IFERROR(_xll.qlIndexFixing(Index1M,$H1218,TRUE,_xll.ohTrigger(RecalcTrigger,Trigger1M)),NA())</f>
        <v>2.9287696992704886E-2</v>
      </c>
      <c r="K1218" s="52">
        <f>IFERROR(_xll.qlIndexFixing(ONIndex1M,I1218,TRUE,_xll.ohTrigger(RecalcTrigger,Trigger1M)),NA())</f>
        <v>2.9259730238306858E-2</v>
      </c>
      <c r="L1218" s="52">
        <f>IFERROR(_xll.qlIndexFixing(Index3M,H1218,TRUE,_xll.ohTrigger(RecalcTrigger,Trigger3M)),NA())</f>
        <v>3.0357910282156859E-2</v>
      </c>
      <c r="M1218" s="52">
        <f>IFERROR(_xll.qlIndexFixing(ONIndex3M,I1218,TRUE,_xll.ohTrigger(RecalcTrigger,Trigger3M)),NA())</f>
        <v>3.0253565664741799E-2</v>
      </c>
      <c r="N1218" s="52">
        <f>IFERROR(_xll.qlIndexFixing(Index6M,$H1218,TRUE,_xll.ohTrigger(RecalcTrigger,Trigger6M)),NA())</f>
        <v>3.152589874262119E-2</v>
      </c>
      <c r="O1218" s="52">
        <f>IFERROR(_xll.qlIndexFixing(ONIndex6M,I1218,TRUE,_xll.ohTrigger(RecalcTrigger,Trigger6M)),NA())</f>
        <v>3.1311403013978278E-2</v>
      </c>
      <c r="P1218" s="52">
        <f>IFERROR(_xll.qlIndexFixing(Index1Y,$H1218,TRUE,_xll.ohTrigger(RecalcTrigger,Trigger1Y)),NA())</f>
        <v>3.2882993382621573E-2</v>
      </c>
      <c r="Q1218" s="52">
        <f>IFERROR(_xll.qlIndexFixing(ONIndex1Y,I1218,TRUE,_xll.ohTrigger(RecalcTrigger,Trigger1Y)),NA())</f>
        <v>3.2556173086915052E-2</v>
      </c>
    </row>
    <row r="1219" spans="2:17" x14ac:dyDescent="0.2">
      <c r="B1219" s="46" t="s">
        <v>51</v>
      </c>
      <c r="D1219" s="49">
        <f>_xll.qlCalendarAdvance(LocalCalendar,$D1218,B1219,"f",FALSE)</f>
        <v>47907</v>
      </c>
      <c r="E1219" s="49">
        <f>_xll.qlInterestRateIndexValueDate(IndexON,D1219)</f>
        <v>47907</v>
      </c>
      <c r="F1219" s="52">
        <f>IFERROR(_xll.qlIndexFixing(IndexON,D1219,TRUE,_xll.ohTrigger(RecalcTrigger,TriggerON)),NA())</f>
        <v>2.7718630635522601E-2</v>
      </c>
      <c r="H1219" s="49">
        <f>_xll.qlCalendarAdvance(IborCalendar,$H1218,B1219,"f",FALSE)</f>
        <v>47907</v>
      </c>
      <c r="I1219" s="49">
        <f>_xll.qlInterestRateIndexValueDate(Index1M,$H1219)</f>
        <v>47911</v>
      </c>
      <c r="J1219" s="52">
        <f>IFERROR(_xll.qlIndexFixing(Index1M,$H1219,TRUE,_xll.ohTrigger(RecalcTrigger,Trigger1M)),NA())</f>
        <v>2.928862496912649E-2</v>
      </c>
      <c r="K1219" s="52">
        <f>IFERROR(_xll.qlIndexFixing(ONIndex1M,I1219,TRUE,_xll.ohTrigger(RecalcTrigger,Trigger1M)),NA())</f>
        <v>2.9257588950599711E-2</v>
      </c>
      <c r="L1219" s="52">
        <f>IFERROR(_xll.qlIndexFixing(Index3M,H1219,TRUE,_xll.ohTrigger(RecalcTrigger,Trigger3M)),NA())</f>
        <v>3.0357416933131005E-2</v>
      </c>
      <c r="M1219" s="52">
        <f>IFERROR(_xll.qlIndexFixing(ONIndex3M,I1219,TRUE,_xll.ohTrigger(RecalcTrigger,Trigger3M)),NA())</f>
        <v>3.0252024143750944E-2</v>
      </c>
      <c r="N1219" s="52">
        <f>IFERROR(_xll.qlIndexFixing(Index6M,$H1219,TRUE,_xll.ohTrigger(RecalcTrigger,Trigger6M)),NA())</f>
        <v>3.1525637041440638E-2</v>
      </c>
      <c r="O1219" s="52">
        <f>IFERROR(_xll.qlIndexFixing(ONIndex6M,I1219,TRUE,_xll.ohTrigger(RecalcTrigger,Trigger6M)),NA())</f>
        <v>3.1308958559339573E-2</v>
      </c>
      <c r="P1219" s="52">
        <f>IFERROR(_xll.qlIndexFixing(Index1Y,$H1219,TRUE,_xll.ohTrigger(RecalcTrigger,Trigger1Y)),NA())</f>
        <v>3.2875840241048948E-2</v>
      </c>
      <c r="Q1219" s="52">
        <f>IFERROR(_xll.qlIndexFixing(ONIndex1Y,I1219,TRUE,_xll.ohTrigger(RecalcTrigger,Trigger1Y)),NA())</f>
        <v>3.2547832632108253E-2</v>
      </c>
    </row>
    <row r="1220" spans="2:17" x14ac:dyDescent="0.2">
      <c r="B1220" s="46" t="s">
        <v>51</v>
      </c>
      <c r="D1220" s="49">
        <f>_xll.qlCalendarAdvance(LocalCalendar,$D1219,B1220,"f",FALSE)</f>
        <v>47914</v>
      </c>
      <c r="E1220" s="49">
        <f>_xll.qlInterestRateIndexValueDate(IndexON,D1220)</f>
        <v>47914</v>
      </c>
      <c r="F1220" s="52">
        <f>IFERROR(_xll.qlIndexFixing(IndexON,D1220,TRUE,_xll.ohTrigger(RecalcTrigger,TriggerON)),NA())</f>
        <v>2.7713049032715986E-2</v>
      </c>
      <c r="H1220" s="49">
        <f>_xll.qlCalendarAdvance(IborCalendar,$H1219,B1220,"f",FALSE)</f>
        <v>47914</v>
      </c>
      <c r="I1220" s="49">
        <f>_xll.qlInterestRateIndexValueDate(Index1M,$H1220)</f>
        <v>47918</v>
      </c>
      <c r="J1220" s="52">
        <f>IFERROR(_xll.qlIndexFixing(Index1M,$H1220,TRUE,_xll.ohTrigger(RecalcTrigger,Trigger1M)),NA())</f>
        <v>2.9290563407314556E-2</v>
      </c>
      <c r="K1220" s="52">
        <f>IFERROR(_xll.qlIndexFixing(ONIndex1M,I1220,TRUE,_xll.ohTrigger(RecalcTrigger,Trigger1M)),NA())</f>
        <v>2.9255433527319852E-2</v>
      </c>
      <c r="L1220" s="52">
        <f>IFERROR(_xll.qlIndexFixing(Index3M,H1220,TRUE,_xll.ohTrigger(RecalcTrigger,Trigger3M)),NA())</f>
        <v>3.0355751508700467E-2</v>
      </c>
      <c r="M1220" s="52">
        <f>IFERROR(_xll.qlIndexFixing(ONIndex3M,I1220,TRUE,_xll.ohTrigger(RecalcTrigger,Trigger3M)),NA())</f>
        <v>3.0250467793102587E-2</v>
      </c>
      <c r="N1220" s="52">
        <f>IFERROR(_xll.qlIndexFixing(Index6M,$H1220,TRUE,_xll.ohTrigger(RecalcTrigger,Trigger6M)),NA())</f>
        <v>3.1522999189934717E-2</v>
      </c>
      <c r="O1220" s="52">
        <f>IFERROR(_xll.qlIndexFixing(ONIndex6M,I1220,TRUE,_xll.ohTrigger(RecalcTrigger,Trigger6M)),NA())</f>
        <v>3.1306503317249934E-2</v>
      </c>
      <c r="P1220" s="52">
        <f>IFERROR(_xll.qlIndexFixing(Index1Y,$H1220,TRUE,_xll.ohTrigger(RecalcTrigger,Trigger1Y)),NA())</f>
        <v>3.2867787162192949E-2</v>
      </c>
      <c r="Q1220" s="52">
        <f>IFERROR(_xll.qlIndexFixing(ONIndex1Y,I1220,TRUE,_xll.ohTrigger(RecalcTrigger,Trigger1Y)),NA())</f>
        <v>3.2539512386975389E-2</v>
      </c>
    </row>
    <row r="1221" spans="2:17" x14ac:dyDescent="0.2">
      <c r="B1221" s="46" t="s">
        <v>51</v>
      </c>
      <c r="D1221" s="49">
        <f>_xll.qlCalendarAdvance(LocalCalendar,$D1220,B1221,"f",FALSE)</f>
        <v>47921</v>
      </c>
      <c r="E1221" s="49">
        <f>_xll.qlInterestRateIndexValueDate(IndexON,D1221)</f>
        <v>47921</v>
      </c>
      <c r="F1221" s="52">
        <f>IFERROR(_xll.qlIndexFixing(IndexON,D1221,TRUE,_xll.ohTrigger(RecalcTrigger,TriggerON)),NA())</f>
        <v>2.7707487507688811E-2</v>
      </c>
      <c r="H1221" s="49">
        <f>_xll.qlCalendarAdvance(IborCalendar,$H1220,B1221,"f",FALSE)</f>
        <v>47921</v>
      </c>
      <c r="I1221" s="49">
        <f>_xll.qlInterestRateIndexValueDate(Index1M,$H1221)</f>
        <v>47925</v>
      </c>
      <c r="J1221" s="52">
        <f>IFERROR(_xll.qlIndexFixing(Index1M,$H1221,TRUE,_xll.ohTrigger(RecalcTrigger,Trigger1M)),NA())</f>
        <v>2.9284228703656115E-2</v>
      </c>
      <c r="K1221" s="52">
        <f>IFERROR(_xll.qlIndexFixing(ONIndex1M,I1221,TRUE,_xll.ohTrigger(RecalcTrigger,Trigger1M)),NA())</f>
        <v>2.9253263968547216E-2</v>
      </c>
      <c r="L1221" s="52">
        <f>IFERROR(_xll.qlIndexFixing(Index3M,H1221,TRUE,_xll.ohTrigger(RecalcTrigger,Trigger3M)),NA())</f>
        <v>3.0354071141632365E-2</v>
      </c>
      <c r="M1221" s="52">
        <f>IFERROR(_xll.qlIndexFixing(ONIndex3M,I1221,TRUE,_xll.ohTrigger(RecalcTrigger,Trigger3M)),NA())</f>
        <v>3.0248896612956599E-2</v>
      </c>
      <c r="N1221" s="52">
        <f>IFERROR(_xll.qlIndexFixing(Index6M,$H1221,TRUE,_xll.ohTrigger(RecalcTrigger,Trigger6M)),NA())</f>
        <v>3.1520350381671558E-2</v>
      </c>
      <c r="O1221" s="52">
        <f>IFERROR(_xll.qlIndexFixing(ONIndex6M,I1221,TRUE,_xll.ohTrigger(RecalcTrigger,Trigger6M)),NA())</f>
        <v>3.1304037287789299E-2</v>
      </c>
      <c r="P1221" s="52">
        <f>IFERROR(_xll.qlIndexFixing(Index1Y,$H1221,TRUE,_xll.ohTrigger(RecalcTrigger,Trigger1Y)),NA())</f>
        <v>3.2859755029865392E-2</v>
      </c>
      <c r="Q1221" s="52">
        <f>IFERROR(_xll.qlIndexFixing(ONIndex1Y,I1221,TRUE,_xll.ohTrigger(RecalcTrigger,Trigger1Y)),NA())</f>
        <v>3.2531212351436523E-2</v>
      </c>
    </row>
    <row r="1222" spans="2:17" x14ac:dyDescent="0.2">
      <c r="B1222" s="46" t="s">
        <v>51</v>
      </c>
      <c r="D1222" s="49">
        <f>_xll.qlCalendarAdvance(LocalCalendar,$D1221,B1222,"f",FALSE)</f>
        <v>47928</v>
      </c>
      <c r="E1222" s="49">
        <f>_xll.qlInterestRateIndexValueDate(IndexON,D1222)</f>
        <v>47928</v>
      </c>
      <c r="F1222" s="52">
        <f>IFERROR(_xll.qlIndexFixing(IndexON,D1222,TRUE,_xll.ohTrigger(RecalcTrigger,TriggerON)),NA())</f>
        <v>2.7701946060441074E-2</v>
      </c>
      <c r="H1222" s="49">
        <f>_xll.qlCalendarAdvance(IborCalendar,$H1221,B1222,"f",FALSE)</f>
        <v>47928</v>
      </c>
      <c r="I1222" s="49">
        <f>_xll.qlInterestRateIndexValueDate(Index1M,$H1222)</f>
        <v>47932</v>
      </c>
      <c r="J1222" s="52">
        <f>IFERROR(_xll.qlIndexFixing(Index1M,$H1222,TRUE,_xll.ohTrigger(RecalcTrigger,Trigger1M)),NA())</f>
        <v>2.9282009316509795E-2</v>
      </c>
      <c r="K1222" s="52">
        <f>IFERROR(_xll.qlIndexFixing(ONIndex1M,I1222,TRUE,_xll.ohTrigger(RecalcTrigger,Trigger1M)),NA())</f>
        <v>2.925108027436174E-2</v>
      </c>
      <c r="L1222" s="52">
        <f>IFERROR(_xll.qlIndexFixing(Index3M,H1222,TRUE,_xll.ohTrigger(RecalcTrigger,Trigger3M)),NA())</f>
        <v>3.0352375831945822E-2</v>
      </c>
      <c r="M1222" s="52">
        <f>IFERROR(_xll.qlIndexFixing(ONIndex3M,I1222,TRUE,_xll.ohTrigger(RecalcTrigger,Trigger3M)),NA())</f>
        <v>3.0247310603312982E-2</v>
      </c>
      <c r="N1222" s="52">
        <f>IFERROR(_xll.qlIndexFixing(Index6M,$H1222,TRUE,_xll.ohTrigger(RecalcTrigger,Trigger6M)),NA())</f>
        <v>3.1517690616693295E-2</v>
      </c>
      <c r="O1222" s="52">
        <f>IFERROR(_xll.qlIndexFixing(ONIndex6M,I1222,TRUE,_xll.ohTrigger(RecalcTrigger,Trigger6M)),NA())</f>
        <v>3.1301560470957668E-2</v>
      </c>
      <c r="P1222" s="52">
        <f>IFERROR(_xll.qlIndexFixing(Index1Y,$H1222,TRUE,_xll.ohTrigger(RecalcTrigger,Trigger1Y)),NA())</f>
        <v>3.2851743843570064E-2</v>
      </c>
      <c r="Q1222" s="52">
        <f>IFERROR(_xll.qlIndexFixing(ONIndex1Y,I1222,TRUE,_xll.ohTrigger(RecalcTrigger,Trigger1Y)),NA())</f>
        <v>3.2522932525571591E-2</v>
      </c>
    </row>
    <row r="1223" spans="2:17" x14ac:dyDescent="0.2">
      <c r="B1223" s="46" t="s">
        <v>51</v>
      </c>
      <c r="D1223" s="49">
        <f>_xll.qlCalendarAdvance(LocalCalendar,$D1222,B1223,"f",FALSE)</f>
        <v>47935</v>
      </c>
      <c r="E1223" s="49">
        <f>_xll.qlInterestRateIndexValueDate(IndexON,D1223)</f>
        <v>47935</v>
      </c>
      <c r="F1223" s="52">
        <f>IFERROR(_xll.qlIndexFixing(IndexON,D1223,TRUE,_xll.ohTrigger(RecalcTrigger,TriggerON)),NA())</f>
        <v>2.7696424690972776E-2</v>
      </c>
      <c r="H1223" s="49">
        <f>_xll.qlCalendarAdvance(IborCalendar,$H1222,B1223,"f",FALSE)</f>
        <v>47935</v>
      </c>
      <c r="I1223" s="49">
        <f>_xll.qlInterestRateIndexValueDate(Index1M,$H1223)</f>
        <v>47939</v>
      </c>
      <c r="J1223" s="52">
        <f>IFERROR(_xll.qlIndexFixing(Index1M,$H1223,TRUE,_xll.ohTrigger(RecalcTrigger,Trigger1M)),NA())</f>
        <v>2.927874682129783E-2</v>
      </c>
      <c r="K1223" s="52">
        <f>IFERROR(_xll.qlIndexFixing(ONIndex1M,I1223,TRUE,_xll.ohTrigger(RecalcTrigger,Trigger1M)),NA())</f>
        <v>2.9248882444523616E-2</v>
      </c>
      <c r="L1223" s="52">
        <f>IFERROR(_xll.qlIndexFixing(Index3M,H1223,TRUE,_xll.ohTrigger(RecalcTrigger,Trigger3M)),NA())</f>
        <v>3.0349514488785558E-2</v>
      </c>
      <c r="M1223" s="52">
        <f>IFERROR(_xll.qlIndexFixing(ONIndex3M,I1223,TRUE,_xll.ohTrigger(RecalcTrigger,Trigger3M)),NA())</f>
        <v>3.0245709764011863E-2</v>
      </c>
      <c r="N1223" s="52">
        <f>IFERROR(_xll.qlIndexFixing(Index6M,$H1223,TRUE,_xll.ohTrigger(RecalcTrigger,Trigger6M)),NA())</f>
        <v>3.1513842375411563E-2</v>
      </c>
      <c r="O1223" s="52">
        <f>IFERROR(_xll.qlIndexFixing(ONIndex6M,I1223,TRUE,_xll.ohTrigger(RecalcTrigger,Trigger6M)),NA())</f>
        <v>3.129907286675504E-2</v>
      </c>
      <c r="P1223" s="52">
        <f>IFERROR(_xll.qlIndexFixing(Index1Y,$H1223,TRUE,_xll.ohTrigger(RecalcTrigger,Trigger1Y)),NA())</f>
        <v>3.284375360281272E-2</v>
      </c>
      <c r="Q1223" s="52">
        <f>IFERROR(_xll.qlIndexFixing(ONIndex1Y,I1223,TRUE,_xll.ohTrigger(RecalcTrigger,Trigger1Y)),NA())</f>
        <v>3.2514672909380593E-2</v>
      </c>
    </row>
    <row r="1224" spans="2:17" x14ac:dyDescent="0.2">
      <c r="B1224" s="46" t="s">
        <v>51</v>
      </c>
      <c r="D1224" s="49">
        <f>_xll.qlCalendarAdvance(LocalCalendar,$D1223,B1224,"f",FALSE)</f>
        <v>47942</v>
      </c>
      <c r="E1224" s="49">
        <f>_xll.qlInterestRateIndexValueDate(IndexON,D1224)</f>
        <v>47942</v>
      </c>
      <c r="F1224" s="52">
        <f>IFERROR(_xll.qlIndexFixing(IndexON,D1224,TRUE,_xll.ohTrigger(RecalcTrigger,TriggerON)),NA())</f>
        <v>2.7690923399337208E-2</v>
      </c>
      <c r="H1224" s="49">
        <f>_xll.qlCalendarAdvance(IborCalendar,$H1223,B1224,"f",FALSE)</f>
        <v>47942</v>
      </c>
      <c r="I1224" s="49">
        <f>_xll.qlInterestRateIndexValueDate(Index1M,$H1224)</f>
        <v>47946</v>
      </c>
      <c r="J1224" s="52">
        <f>IFERROR(_xll.qlIndexFixing(Index1M,$H1224,TRUE,_xll.ohTrigger(RecalcTrigger,Trigger1M)),NA())</f>
        <v>2.9276500289558527E-2</v>
      </c>
      <c r="K1224" s="52">
        <f>IFERROR(_xll.qlIndexFixing(ONIndex1M,I1224,TRUE,_xll.ohTrigger(RecalcTrigger,Trigger1M)),NA())</f>
        <v>2.9246670479192716E-2</v>
      </c>
      <c r="L1224" s="52">
        <f>IFERROR(_xll.qlIndexFixing(Index3M,H1224,TRUE,_xll.ohTrigger(RecalcTrigger,Trigger3M)),NA())</f>
        <v>3.0347790506029447E-2</v>
      </c>
      <c r="M1224" s="52">
        <f>IFERROR(_xll.qlIndexFixing(ONIndex3M,I1224,TRUE,_xll.ohTrigger(RecalcTrigger,Trigger3M)),NA())</f>
        <v>3.0244094095213114E-2</v>
      </c>
      <c r="N1224" s="52">
        <f>IFERROR(_xll.qlIndexFixing(Index6M,$H1224,TRUE,_xll.ohTrigger(RecalcTrigger,Trigger6M)),NA())</f>
        <v>3.1511161712549168E-2</v>
      </c>
      <c r="O1224" s="52">
        <f>IFERROR(_xll.qlIndexFixing(ONIndex6M,I1224,TRUE,_xll.ohTrigger(RecalcTrigger,Trigger6M)),NA())</f>
        <v>3.129657447510148E-2</v>
      </c>
      <c r="P1224" s="52">
        <f>IFERROR(_xll.qlIndexFixing(Index1Y,$H1224,TRUE,_xll.ohTrigger(RecalcTrigger,Trigger1Y)),NA())</f>
        <v>3.2835784307100851E-2</v>
      </c>
      <c r="Q1224" s="52">
        <f>IFERROR(_xll.qlIndexFixing(ONIndex1Y,I1224,TRUE,_xll.ohTrigger(RecalcTrigger,Trigger1Y)),NA())</f>
        <v>3.250643350286353E-2</v>
      </c>
    </row>
    <row r="1225" spans="2:17" x14ac:dyDescent="0.2">
      <c r="B1225" s="46" t="s">
        <v>51</v>
      </c>
      <c r="D1225" s="49">
        <f>_xll.qlCalendarAdvance(LocalCalendar,$D1224,B1225,"f",FALSE)</f>
        <v>47949</v>
      </c>
      <c r="E1225" s="49">
        <f>_xll.qlInterestRateIndexValueDate(IndexON,D1225)</f>
        <v>47949</v>
      </c>
      <c r="F1225" s="52">
        <f>IFERROR(_xll.qlIndexFixing(IndexON,D1225,TRUE,_xll.ohTrigger(RecalcTrigger,TriggerON)),NA())</f>
        <v>2.7685442185507725E-2</v>
      </c>
      <c r="H1225" s="49">
        <f>_xll.qlCalendarAdvance(IborCalendar,$H1224,B1225,"f",FALSE)</f>
        <v>47953</v>
      </c>
      <c r="I1225" s="49">
        <f>_xll.qlInterestRateIndexValueDate(Index1M,$H1225)</f>
        <v>47955</v>
      </c>
      <c r="J1225" s="52">
        <f>IFERROR(_xll.qlIndexFixing(Index1M,$H1225,TRUE,_xll.ohTrigger(RecalcTrigger,Trigger1M)),NA())</f>
        <v>2.9275643426736331E-2</v>
      </c>
      <c r="K1225" s="52">
        <f>IFERROR(_xll.qlIndexFixing(ONIndex1M,I1225,TRUE,_xll.ohTrigger(RecalcTrigger,Trigger1M)),NA())</f>
        <v>2.9243805753216279E-2</v>
      </c>
      <c r="L1225" s="52">
        <f>IFERROR(_xll.qlIndexFixing(Index3M,H1225,TRUE,_xll.ohTrigger(RecalcTrigger,Trigger3M)),NA())</f>
        <v>3.0345552002187377E-2</v>
      </c>
      <c r="M1225" s="52">
        <f>IFERROR(_xll.qlIndexFixing(ONIndex3M,I1225,TRUE,_xll.ohTrigger(RecalcTrigger,Trigger3M)),NA())</f>
        <v>3.0241995016382361E-2</v>
      </c>
      <c r="N1225" s="52">
        <f>IFERROR(_xll.qlIndexFixing(Index6M,$H1225,TRUE,_xll.ohTrigger(RecalcTrigger,Trigger6M)),NA())</f>
        <v>3.1507699047915456E-2</v>
      </c>
      <c r="O1225" s="52">
        <f>IFERROR(_xll.qlIndexFixing(ONIndex6M,I1225,TRUE,_xll.ohTrigger(RecalcTrigger,Trigger6M)),NA())</f>
        <v>3.1293346406409128E-2</v>
      </c>
      <c r="P1225" s="52">
        <f>IFERROR(_xll.qlIndexFixing(Index1Y,$H1225,TRUE,_xll.ohTrigger(RecalcTrigger,Trigger1Y)),NA())</f>
        <v>3.282742233134768E-2</v>
      </c>
      <c r="Q1225" s="52">
        <f>IFERROR(_xll.qlIndexFixing(ONIndex1Y,I1225,TRUE,_xll.ohTrigger(RecalcTrigger,Trigger1Y)),NA())</f>
        <v>3.2495869676010258E-2</v>
      </c>
    </row>
    <row r="1226" spans="2:17" x14ac:dyDescent="0.2">
      <c r="B1226" s="46" t="s">
        <v>51</v>
      </c>
      <c r="D1226" s="49">
        <f>_xll.qlCalendarAdvance(LocalCalendar,$D1225,B1226,"f",FALSE)</f>
        <v>47956</v>
      </c>
      <c r="E1226" s="49">
        <f>_xll.qlInterestRateIndexValueDate(IndexON,D1226)</f>
        <v>47956</v>
      </c>
      <c r="F1226" s="52">
        <f>IFERROR(_xll.qlIndexFixing(IndexON,D1226,TRUE,_xll.ohTrigger(RecalcTrigger,TriggerON)),NA())</f>
        <v>2.767998104940439E-2</v>
      </c>
      <c r="H1226" s="49">
        <f>_xll.qlCalendarAdvance(IborCalendar,$H1225,B1226,"f",FALSE)</f>
        <v>47960</v>
      </c>
      <c r="I1226" s="49">
        <f>_xll.qlInterestRateIndexValueDate(Index1M,$H1226)</f>
        <v>47962</v>
      </c>
      <c r="J1226" s="52">
        <f>IFERROR(_xll.qlIndexFixing(Index1M,$H1226,TRUE,_xll.ohTrigger(RecalcTrigger,Trigger1M)),NA())</f>
        <v>2.9274387007152732E-2</v>
      </c>
      <c r="K1226" s="52">
        <f>IFERROR(_xll.qlIndexFixing(ONIndex1M,I1226,TRUE,_xll.ohTrigger(RecalcTrigger,Trigger1M)),NA())</f>
        <v>2.9241561478210443E-2</v>
      </c>
      <c r="L1226" s="52">
        <f>IFERROR(_xll.qlIndexFixing(Index3M,H1226,TRUE,_xll.ohTrigger(RecalcTrigger,Trigger3M)),NA())</f>
        <v>3.0343793867881105E-2</v>
      </c>
      <c r="M1226" s="52">
        <f>IFERROR(_xll.qlIndexFixing(ONIndex3M,I1226,TRUE,_xll.ohTrigger(RecalcTrigger,Trigger3M)),NA())</f>
        <v>3.0240345451497674E-2</v>
      </c>
      <c r="N1226" s="52">
        <f>IFERROR(_xll.qlIndexFixing(Index6M,$H1226,TRUE,_xll.ohTrigger(RecalcTrigger,Trigger6M)),NA())</f>
        <v>3.1504993343625769E-2</v>
      </c>
      <c r="O1226" s="52">
        <f>IFERROR(_xll.qlIndexFixing(ONIndex6M,I1226,TRUE,_xll.ohTrigger(RecalcTrigger,Trigger6M)),NA())</f>
        <v>3.1290823357839059E-2</v>
      </c>
      <c r="P1226" s="52">
        <f>IFERROR(_xll.qlIndexFixing(Index1Y,$H1226,TRUE,_xll.ohTrigger(RecalcTrigger,Trigger1Y)),NA())</f>
        <v>3.2819502479548741E-2</v>
      </c>
      <c r="Q1226" s="52">
        <f>IFERROR(_xll.qlIndexFixing(ONIndex1Y,I1226,TRUE,_xll.ohTrigger(RecalcTrigger,Trigger1Y)),NA())</f>
        <v>3.2487676463022197E-2</v>
      </c>
    </row>
    <row r="1227" spans="2:17" x14ac:dyDescent="0.2">
      <c r="B1227" s="46" t="s">
        <v>51</v>
      </c>
      <c r="D1227" s="49">
        <f>_xll.qlCalendarAdvance(LocalCalendar,$D1226,B1227,"f",FALSE)</f>
        <v>47963</v>
      </c>
      <c r="E1227" s="49">
        <f>_xll.qlInterestRateIndexValueDate(IndexON,D1227)</f>
        <v>47963</v>
      </c>
      <c r="F1227" s="52">
        <f>IFERROR(_xll.qlIndexFixing(IndexON,D1227,TRUE,_xll.ohTrigger(RecalcTrigger,TriggerON)),NA())</f>
        <v>2.7674539991107139E-2</v>
      </c>
      <c r="H1227" s="49">
        <f>_xll.qlCalendarAdvance(IborCalendar,$H1226,B1227,"f",FALSE)</f>
        <v>47967</v>
      </c>
      <c r="I1227" s="49">
        <f>_xll.qlInterestRateIndexValueDate(Index1M,$H1227)</f>
        <v>47969</v>
      </c>
      <c r="J1227" s="52">
        <f>IFERROR(_xll.qlIndexFixing(Index1M,$H1227,TRUE,_xll.ohTrigger(RecalcTrigger,Trigger1M)),NA())</f>
        <v>2.927106663338952E-2</v>
      </c>
      <c r="K1227" s="52">
        <f>IFERROR(_xll.qlIndexFixing(ONIndex1M,I1227,TRUE,_xll.ohTrigger(RecalcTrigger,Trigger1M)),NA())</f>
        <v>2.9239303067631894E-2</v>
      </c>
      <c r="L1227" s="52">
        <f>IFERROR(_xll.qlIndexFixing(Index3M,H1227,TRUE,_xll.ohTrigger(RecalcTrigger,Trigger3M)),NA())</f>
        <v>3.0343166679646819E-2</v>
      </c>
      <c r="M1227" s="52">
        <f>IFERROR(_xll.qlIndexFixing(ONIndex3M,I1227,TRUE,_xll.ohTrigger(RecalcTrigger,Trigger3M)),NA())</f>
        <v>3.0238681057035421E-2</v>
      </c>
      <c r="N1227" s="52">
        <f>IFERROR(_xll.qlIndexFixing(Index6M,$H1227,TRUE,_xll.ohTrigger(RecalcTrigger,Trigger6M)),NA())</f>
        <v>3.1505796079418641E-2</v>
      </c>
      <c r="O1227" s="52">
        <f>IFERROR(_xll.qlIndexFixing(ONIndex6M,I1227,TRUE,_xll.ohTrigger(RecalcTrigger,Trigger6M)),NA())</f>
        <v>3.128828952197793E-2</v>
      </c>
      <c r="P1227" s="52">
        <f>IFERROR(_xll.qlIndexFixing(Index1Y,$H1227,TRUE,_xll.ohTrigger(RecalcTrigger,Trigger1Y)),NA())</f>
        <v>3.2812532090046233E-2</v>
      </c>
      <c r="Q1227" s="52">
        <f>IFERROR(_xll.qlIndexFixing(ONIndex1Y,I1227,TRUE,_xll.ohTrigger(RecalcTrigger,Trigger1Y)),NA())</f>
        <v>3.2479503459628134E-2</v>
      </c>
    </row>
    <row r="1228" spans="2:17" x14ac:dyDescent="0.2">
      <c r="B1228" s="46" t="s">
        <v>51</v>
      </c>
      <c r="D1228" s="49">
        <f>_xll.qlCalendarAdvance(LocalCalendar,$D1227,B1228,"f",FALSE)</f>
        <v>47970</v>
      </c>
      <c r="E1228" s="49">
        <f>_xll.qlInterestRateIndexValueDate(IndexON,D1228)</f>
        <v>47970</v>
      </c>
      <c r="F1228" s="52">
        <f>IFERROR(_xll.qlIndexFixing(IndexON,D1228,TRUE,_xll.ohTrigger(RecalcTrigger,TriggerON)),NA())</f>
        <v>2.7669119010562682E-2</v>
      </c>
      <c r="H1228" s="49">
        <f>_xll.qlCalendarAdvance(IborCalendar,$H1227,B1228,"f",FALSE)</f>
        <v>47974</v>
      </c>
      <c r="I1228" s="49">
        <f>_xll.qlInterestRateIndexValueDate(Index1M,$H1228)</f>
        <v>47976</v>
      </c>
      <c r="J1228" s="52">
        <f>IFERROR(_xll.qlIndexFixing(Index1M,$H1228,TRUE,_xll.ohTrigger(RecalcTrigger,Trigger1M)),NA())</f>
        <v>2.9268756980677935E-2</v>
      </c>
      <c r="K1228" s="52">
        <f>IFERROR(_xll.qlIndexFixing(ONIndex1M,I1228,TRUE,_xll.ohTrigger(RecalcTrigger,Trigger1M)),NA())</f>
        <v>2.9237030521480634E-2</v>
      </c>
      <c r="L1228" s="52">
        <f>IFERROR(_xll.qlIndexFixing(Index3M,H1228,TRUE,_xll.ohTrigger(RecalcTrigger,Trigger3M)),NA())</f>
        <v>3.0341377445371298E-2</v>
      </c>
      <c r="M1228" s="52">
        <f>IFERROR(_xll.qlIndexFixing(ONIndex3M,I1228,TRUE,_xll.ohTrigger(RecalcTrigger,Trigger3M)),NA())</f>
        <v>3.0237001832915666E-2</v>
      </c>
      <c r="N1228" s="52">
        <f>IFERROR(_xll.qlIndexFixing(Index6M,$H1228,TRUE,_xll.ohTrigger(RecalcTrigger,Trigger6M)),NA())</f>
        <v>3.1503065405443099E-2</v>
      </c>
      <c r="O1228" s="52">
        <f>IFERROR(_xll.qlIndexFixing(ONIndex6M,I1228,TRUE,_xll.ohTrigger(RecalcTrigger,Trigger6M)),NA())</f>
        <v>3.1285744898505996E-2</v>
      </c>
      <c r="P1228" s="52">
        <f>IFERROR(_xll.qlIndexFixing(Index1Y,$H1228,TRUE,_xll.ohTrigger(RecalcTrigger,Trigger1Y)),NA())</f>
        <v>3.2803725617834942E-2</v>
      </c>
      <c r="Q1228" s="52">
        <f>IFERROR(_xll.qlIndexFixing(ONIndex1Y,I1228,TRUE,_xll.ohTrigger(RecalcTrigger,Trigger1Y)),NA())</f>
        <v>3.2471350665987941E-2</v>
      </c>
    </row>
    <row r="1229" spans="2:17" x14ac:dyDescent="0.2">
      <c r="B1229" s="46" t="s">
        <v>51</v>
      </c>
      <c r="D1229" s="49">
        <f>_xll.qlCalendarAdvance(LocalCalendar,$D1228,B1229,"f",FALSE)</f>
        <v>47977</v>
      </c>
      <c r="E1229" s="49">
        <f>_xll.qlInterestRateIndexValueDate(IndexON,D1229)</f>
        <v>47977</v>
      </c>
      <c r="F1229" s="52">
        <f>IFERROR(_xll.qlIndexFixing(IndexON,D1229,TRUE,_xll.ohTrigger(RecalcTrigger,TriggerON)),NA())</f>
        <v>2.7663718107824309E-2</v>
      </c>
      <c r="H1229" s="49">
        <f>_xll.qlCalendarAdvance(IborCalendar,$H1228,B1229,"f",FALSE)</f>
        <v>47981</v>
      </c>
      <c r="I1229" s="49">
        <f>_xll.qlInterestRateIndexValueDate(Index1M,$H1229)</f>
        <v>47983</v>
      </c>
      <c r="J1229" s="52">
        <f>IFERROR(_xll.qlIndexFixing(Index1M,$H1229,TRUE,_xll.ohTrigger(RecalcTrigger,Trigger1M)),NA())</f>
        <v>2.9266433157281724E-2</v>
      </c>
      <c r="K1229" s="52">
        <f>IFERROR(_xll.qlIndexFixing(ONIndex1M,I1229,TRUE,_xll.ohTrigger(RecalcTrigger,Trigger1M)),NA())</f>
        <v>2.9234743839916533E-2</v>
      </c>
      <c r="L1229" s="52">
        <f>IFERROR(_xll.qlIndexFixing(Index3M,H1229,TRUE,_xll.ohTrigger(RecalcTrigger,Trigger3M)),NA())</f>
        <v>3.0339573268622431E-2</v>
      </c>
      <c r="M1229" s="52">
        <f>IFERROR(_xll.qlIndexFixing(ONIndex3M,I1229,TRUE,_xll.ohTrigger(RecalcTrigger,Trigger3M)),NA())</f>
        <v>3.0235307779378218E-2</v>
      </c>
      <c r="N1229" s="52">
        <f>IFERROR(_xll.qlIndexFixing(Index6M,$H1229,TRUE,_xll.ohTrigger(RecalcTrigger,Trigger6M)),NA())</f>
        <v>3.1500323773222497E-2</v>
      </c>
      <c r="O1229" s="52">
        <f>IFERROR(_xll.qlIndexFixing(ONIndex6M,I1229,TRUE,_xll.ohTrigger(RecalcTrigger,Trigger6M)),NA())</f>
        <v>3.1283189487743002E-2</v>
      </c>
      <c r="P1229" s="52">
        <f>IFERROR(_xll.qlIndexFixing(Index1Y,$H1229,TRUE,_xll.ohTrigger(RecalcTrigger,Trigger1Y)),NA())</f>
        <v>3.2795868606941309E-2</v>
      </c>
      <c r="Q1229" s="52">
        <f>IFERROR(_xll.qlIndexFixing(ONIndex1Y,I1229,TRUE,_xll.ohTrigger(RecalcTrigger,Trigger1Y)),NA())</f>
        <v>3.2463218081861811E-2</v>
      </c>
    </row>
    <row r="1230" spans="2:17" x14ac:dyDescent="0.2">
      <c r="B1230" s="46" t="s">
        <v>51</v>
      </c>
      <c r="D1230" s="49">
        <f>_xll.qlCalendarAdvance(LocalCalendar,$D1229,B1230,"f",FALSE)</f>
        <v>47984</v>
      </c>
      <c r="E1230" s="49">
        <f>_xll.qlInterestRateIndexValueDate(IndexON,D1230)</f>
        <v>47984</v>
      </c>
      <c r="F1230" s="52">
        <f>IFERROR(_xll.qlIndexFixing(IndexON,D1230,TRUE,_xll.ohTrigger(RecalcTrigger,TriggerON)),NA())</f>
        <v>2.765833728283873E-2</v>
      </c>
      <c r="H1230" s="49">
        <f>_xll.qlCalendarAdvance(IborCalendar,$H1229,B1230,"f",FALSE)</f>
        <v>47988</v>
      </c>
      <c r="I1230" s="49">
        <f>_xll.qlInterestRateIndexValueDate(Index1M,$H1230)</f>
        <v>47990</v>
      </c>
      <c r="J1230" s="52">
        <f>IFERROR(_xll.qlIndexFixing(Index1M,$H1230,TRUE,_xll.ohTrigger(RecalcTrigger,Trigger1M)),NA())</f>
        <v>2.9264095163210879E-2</v>
      </c>
      <c r="K1230" s="52">
        <f>IFERROR(_xll.qlIndexFixing(ONIndex1M,I1230,TRUE,_xll.ohTrigger(RecalcTrigger,Trigger1M)),NA())</f>
        <v>2.9232443022699783E-2</v>
      </c>
      <c r="L1230" s="52">
        <f>IFERROR(_xll.qlIndexFixing(Index3M,H1230,TRUE,_xll.ohTrigger(RecalcTrigger,Trigger3M)),NA())</f>
        <v>3.0337754149417594E-2</v>
      </c>
      <c r="M1230" s="52">
        <f>IFERROR(_xll.qlIndexFixing(ONIndex3M,I1230,TRUE,_xll.ohTrigger(RecalcTrigger,Trigger3M)),NA())</f>
        <v>3.0233598896263203E-2</v>
      </c>
      <c r="N1230" s="52">
        <f>IFERROR(_xll.qlIndexFixing(Index6M,$H1230,TRUE,_xll.ohTrigger(RecalcTrigger,Trigger6M)),NA())</f>
        <v>3.1497571182803677E-2</v>
      </c>
      <c r="O1230" s="52">
        <f>IFERROR(_xll.qlIndexFixing(ONIndex6M,I1230,TRUE,_xll.ohTrigger(RecalcTrigger,Trigger6M)),NA())</f>
        <v>3.1280623289609011E-2</v>
      </c>
      <c r="P1230" s="52">
        <f>IFERROR(_xll.qlIndexFixing(Index1Y,$H1230,TRUE,_xll.ohTrigger(RecalcTrigger,Trigger1Y)),NA())</f>
        <v>3.2788032542039783E-2</v>
      </c>
      <c r="Q1230" s="52">
        <f>IFERROR(_xll.qlIndexFixing(ONIndex1Y,I1230,TRUE,_xll.ohTrigger(RecalcTrigger,Trigger1Y)),NA())</f>
        <v>3.2455105707409615E-2</v>
      </c>
    </row>
    <row r="1231" spans="2:17" x14ac:dyDescent="0.2">
      <c r="B1231" s="46" t="s">
        <v>51</v>
      </c>
      <c r="D1231" s="49">
        <f>_xll.qlCalendarAdvance(LocalCalendar,$D1230,B1231,"f",FALSE)</f>
        <v>47991</v>
      </c>
      <c r="E1231" s="49">
        <f>_xll.qlInterestRateIndexValueDate(IndexON,D1231)</f>
        <v>47991</v>
      </c>
      <c r="F1231" s="52">
        <f>IFERROR(_xll.qlIndexFixing(IndexON,D1231,TRUE,_xll.ohTrigger(RecalcTrigger,TriggerON)),NA())</f>
        <v>2.7653656494648349E-2</v>
      </c>
      <c r="H1231" s="49">
        <f>_xll.qlCalendarAdvance(IborCalendar,$H1230,B1231,"f",FALSE)</f>
        <v>47995</v>
      </c>
      <c r="I1231" s="49">
        <f>_xll.qlInterestRateIndexValueDate(Index1M,$H1231)</f>
        <v>47997</v>
      </c>
      <c r="J1231" s="52">
        <f>IFERROR(_xll.qlIndexFixing(Index1M,$H1231,TRUE,_xll.ohTrigger(RecalcTrigger,Trigger1M)),NA())</f>
        <v>2.9261742998475393E-2</v>
      </c>
      <c r="K1231" s="52">
        <f>IFERROR(_xll.qlIndexFixing(ONIndex1M,I1231,TRUE,_xll.ohTrigger(RecalcTrigger,Trigger1M)),NA())</f>
        <v>2.9230128070070194E-2</v>
      </c>
      <c r="L1231" s="52">
        <f>IFERROR(_xll.qlIndexFixing(Index3M,H1231,TRUE,_xll.ohTrigger(RecalcTrigger,Trigger3M)),NA())</f>
        <v>3.0335920087780247E-2</v>
      </c>
      <c r="M1231" s="52">
        <f>IFERROR(_xll.qlIndexFixing(ONIndex3M,I1231,TRUE,_xll.ohTrigger(RecalcTrigger,Trigger3M)),NA())</f>
        <v>3.0231875183490686E-2</v>
      </c>
      <c r="N1231" s="52">
        <f>IFERROR(_xll.qlIndexFixing(Index6M,$H1231,TRUE,_xll.ohTrigger(RecalcTrigger,Trigger6M)),NA())</f>
        <v>3.1491300489794864E-2</v>
      </c>
      <c r="O1231" s="52">
        <f>IFERROR(_xll.qlIndexFixing(ONIndex6M,I1231,TRUE,_xll.ohTrigger(RecalcTrigger,Trigger6M)),NA())</f>
        <v>3.1278046303944151E-2</v>
      </c>
      <c r="P1231" s="52">
        <f>IFERROR(_xll.qlIndexFixing(Index1Y,$H1231,TRUE,_xll.ohTrigger(RecalcTrigger,Trigger1Y)),NA())</f>
        <v>3.2777423160649244E-2</v>
      </c>
      <c r="Q1231" s="52">
        <f>IFERROR(_xll.qlIndexFixing(ONIndex1Y,I1231,TRUE,_xll.ohTrigger(RecalcTrigger,Trigger1Y)),NA())</f>
        <v>3.2447013542631353E-2</v>
      </c>
    </row>
    <row r="1232" spans="2:17" x14ac:dyDescent="0.2">
      <c r="B1232" s="46" t="s">
        <v>51</v>
      </c>
      <c r="D1232" s="49">
        <f>_xll.qlCalendarAdvance(LocalCalendar,$D1231,B1232,"f",FALSE)</f>
        <v>47998</v>
      </c>
      <c r="E1232" s="49">
        <f>_xll.qlInterestRateIndexValueDate(IndexON,D1232)</f>
        <v>47998</v>
      </c>
      <c r="F1232" s="52">
        <f>IFERROR(_xll.qlIndexFixing(IndexON,D1232,TRUE,_xll.ohTrigger(RecalcTrigger,TriggerON)),NA())</f>
        <v>2.7647635866205889E-2</v>
      </c>
      <c r="H1232" s="49">
        <f>_xll.qlCalendarAdvance(IborCalendar,$H1231,B1232,"f",FALSE)</f>
        <v>48002</v>
      </c>
      <c r="I1232" s="49">
        <f>_xll.qlInterestRateIndexValueDate(Index1M,$H1232)</f>
        <v>48004</v>
      </c>
      <c r="J1232" s="52">
        <f>IFERROR(_xll.qlIndexFixing(Index1M,$H1232,TRUE,_xll.ohTrigger(RecalcTrigger,Trigger1M)),NA())</f>
        <v>2.9259376663082759E-2</v>
      </c>
      <c r="K1232" s="52">
        <f>IFERROR(_xll.qlIndexFixing(ONIndex1M,I1232,TRUE,_xll.ohTrigger(RecalcTrigger,Trigger1M)),NA())</f>
        <v>2.9227798981867892E-2</v>
      </c>
      <c r="L1232" s="52">
        <f>IFERROR(_xll.qlIndexFixing(Index3M,H1232,TRUE,_xll.ohTrigger(RecalcTrigger,Trigger3M)),NA())</f>
        <v>3.033407108372951E-2</v>
      </c>
      <c r="M1232" s="52">
        <f>IFERROR(_xll.qlIndexFixing(ONIndex3M,I1232,TRUE,_xll.ohTrigger(RecalcTrigger,Trigger3M)),NA())</f>
        <v>3.0230136641300476E-2</v>
      </c>
      <c r="N1232" s="52">
        <f>IFERROR(_xll.qlIndexFixing(Index6M,$H1232,TRUE,_xll.ohTrigger(RecalcTrigger,Trigger6M)),NA())</f>
        <v>3.1488529052868357E-2</v>
      </c>
      <c r="O1232" s="52">
        <f>IFERROR(_xll.qlIndexFixing(ONIndex6M,I1232,TRUE,_xll.ohTrigger(RecalcTrigger,Trigger6M)),NA())</f>
        <v>3.1275458530988232E-2</v>
      </c>
      <c r="P1232" s="52">
        <f>IFERROR(_xll.qlIndexFixing(Index1Y,$H1232,TRUE,_xll.ohTrigger(RecalcTrigger,Trigger1Y)),NA())</f>
        <v>3.2772423248269421E-2</v>
      </c>
      <c r="Q1232" s="52">
        <f>IFERROR(_xll.qlIndexFixing(ONIndex1Y,I1232,TRUE,_xll.ohTrigger(RecalcTrigger,Trigger1Y)),NA())</f>
        <v>3.2438941587527026E-2</v>
      </c>
    </row>
    <row r="1233" spans="2:17" x14ac:dyDescent="0.2">
      <c r="B1233" s="46" t="s">
        <v>51</v>
      </c>
      <c r="D1233" s="49">
        <f>_xll.qlCalendarAdvance(LocalCalendar,$D1232,B1233,"f",FALSE)</f>
        <v>48005</v>
      </c>
      <c r="E1233" s="49">
        <f>_xll.qlInterestRateIndexValueDate(IndexON,D1233)</f>
        <v>48005</v>
      </c>
      <c r="F1233" s="52">
        <f>IFERROR(_xll.qlIndexFixing(IndexON,D1233,TRUE,_xll.ohTrigger(RecalcTrigger,TriggerON)),NA())</f>
        <v>2.7642315274531981E-2</v>
      </c>
      <c r="H1233" s="49">
        <f>_xll.qlCalendarAdvance(IborCalendar,$H1232,B1233,"f",FALSE)</f>
        <v>48009</v>
      </c>
      <c r="I1233" s="49">
        <f>_xll.qlInterestRateIndexValueDate(Index1M,$H1233)</f>
        <v>48011</v>
      </c>
      <c r="J1233" s="52">
        <f>IFERROR(_xll.qlIndexFixing(Index1M,$H1233,TRUE,_xll.ohTrigger(RecalcTrigger,Trigger1M)),NA())</f>
        <v>2.9256996157045467E-2</v>
      </c>
      <c r="K1233" s="52">
        <f>IFERROR(_xll.qlIndexFixing(ONIndex1M,I1233,TRUE,_xll.ohTrigger(RecalcTrigger,Trigger1M)),NA())</f>
        <v>2.9225455758172814E-2</v>
      </c>
      <c r="L1233" s="52">
        <f>IFERROR(_xll.qlIndexFixing(Index3M,H1233,TRUE,_xll.ohTrigger(RecalcTrigger,Trigger3M)),NA())</f>
        <v>3.0332207137287098E-2</v>
      </c>
      <c r="M1233" s="52">
        <f>IFERROR(_xll.qlIndexFixing(ONIndex3M,I1233,TRUE,_xll.ohTrigger(RecalcTrigger,Trigger3M)),NA())</f>
        <v>3.0228383269452763E-2</v>
      </c>
      <c r="N1233" s="52">
        <f>IFERROR(_xll.qlIndexFixing(Index6M,$H1233,TRUE,_xll.ohTrigger(RecalcTrigger,Trigger6M)),NA())</f>
        <v>3.1485746660661007E-2</v>
      </c>
      <c r="O1233" s="52">
        <f>IFERROR(_xll.qlIndexFixing(ONIndex6M,I1233,TRUE,_xll.ohTrigger(RecalcTrigger,Trigger6M)),NA())</f>
        <v>3.1272859970661315E-2</v>
      </c>
      <c r="P1233" s="52">
        <f>IFERROR(_xll.qlIndexFixing(Index1Y,$H1233,TRUE,_xll.ohTrigger(RecalcTrigger,Trigger1Y)),NA())</f>
        <v>3.2764650018432664E-2</v>
      </c>
      <c r="Q1233" s="52">
        <f>IFERROR(_xll.qlIndexFixing(ONIndex1Y,I1233,TRUE,_xll.ohTrigger(RecalcTrigger,Trigger1Y)),NA())</f>
        <v>3.2430889841936761E-2</v>
      </c>
    </row>
    <row r="1234" spans="2:17" x14ac:dyDescent="0.2">
      <c r="B1234" s="46" t="s">
        <v>51</v>
      </c>
      <c r="D1234" s="49">
        <f>_xll.qlCalendarAdvance(LocalCalendar,$D1233,B1234,"f",FALSE)</f>
        <v>48012</v>
      </c>
      <c r="E1234" s="49">
        <f>_xll.qlInterestRateIndexValueDate(IndexON,D1234)</f>
        <v>48012</v>
      </c>
      <c r="F1234" s="52">
        <f>IFERROR(_xll.qlIndexFixing(IndexON,D1234,TRUE,_xll.ohTrigger(RecalcTrigger,TriggerON)),NA())</f>
        <v>2.7637014760637513E-2</v>
      </c>
      <c r="H1234" s="49">
        <f>_xll.qlCalendarAdvance(IborCalendar,$H1233,B1234,"f",FALSE)</f>
        <v>48016</v>
      </c>
      <c r="I1234" s="49">
        <f>_xll.qlInterestRateIndexValueDate(Index1M,$H1234)</f>
        <v>48018</v>
      </c>
      <c r="J1234" s="52">
        <f>IFERROR(_xll.qlIndexFixing(Index1M,$H1234,TRUE,_xll.ohTrigger(RecalcTrigger,Trigger1M)),NA())</f>
        <v>2.9254601480368514E-2</v>
      </c>
      <c r="K1234" s="52">
        <f>IFERROR(_xll.qlIndexFixing(ONIndex1M,I1234,TRUE,_xll.ohTrigger(RecalcTrigger,Trigger1M)),NA())</f>
        <v>2.9223098398905023E-2</v>
      </c>
      <c r="L1234" s="52">
        <f>IFERROR(_xll.qlIndexFixing(Index3M,H1234,TRUE,_xll.ohTrigger(RecalcTrigger,Trigger3M)),NA())</f>
        <v>3.033032824847387E-2</v>
      </c>
      <c r="M1234" s="52">
        <f>IFERROR(_xll.qlIndexFixing(ONIndex3M,I1234,TRUE,_xll.ohTrigger(RecalcTrigger,Trigger3M)),NA())</f>
        <v>3.0226615068107421E-2</v>
      </c>
      <c r="N1234" s="52">
        <f>IFERROR(_xll.qlIndexFixing(Index6M,$H1234,TRUE,_xll.ohTrigger(RecalcTrigger,Trigger6M)),NA())</f>
        <v>3.1482953313217384E-2</v>
      </c>
      <c r="O1234" s="52">
        <f>IFERROR(_xll.qlIndexFixing(ONIndex6M,I1234,TRUE,_xll.ohTrigger(RecalcTrigger,Trigger6M)),NA())</f>
        <v>3.1270250622883466E-2</v>
      </c>
      <c r="P1234" s="52">
        <f>IFERROR(_xll.qlIndexFixing(Index1Y,$H1234,TRUE,_xll.ohTrigger(RecalcTrigger,Trigger1Y)),NA())</f>
        <v>3.2756897732651086E-2</v>
      </c>
      <c r="Q1234" s="52">
        <f>IFERROR(_xll.qlIndexFixing(ONIndex1Y,I1234,TRUE,_xll.ohTrigger(RecalcTrigger,Trigger1Y)),NA())</f>
        <v>3.2422858306180302E-2</v>
      </c>
    </row>
    <row r="1235" spans="2:17" x14ac:dyDescent="0.2">
      <c r="B1235" s="46" t="s">
        <v>51</v>
      </c>
      <c r="D1235" s="49">
        <f>_xll.qlCalendarAdvance(LocalCalendar,$D1234,B1235,"f",FALSE)</f>
        <v>48019</v>
      </c>
      <c r="E1235" s="49">
        <f>_xll.qlInterestRateIndexValueDate(IndexON,D1235)</f>
        <v>48019</v>
      </c>
      <c r="F1235" s="52">
        <f>IFERROR(_xll.qlIndexFixing(IndexON,D1235,TRUE,_xll.ohTrigger(RecalcTrigger,TriggerON)),NA())</f>
        <v>2.7631734324469193E-2</v>
      </c>
      <c r="H1235" s="49">
        <f>_xll.qlCalendarAdvance(IborCalendar,$H1234,B1235,"f",FALSE)</f>
        <v>48023</v>
      </c>
      <c r="I1235" s="49">
        <f>_xll.qlInterestRateIndexValueDate(Index1M,$H1235)</f>
        <v>48025</v>
      </c>
      <c r="J1235" s="52">
        <f>IFERROR(_xll.qlIndexFixing(Index1M,$H1235,TRUE,_xll.ohTrigger(RecalcTrigger,Trigger1M)),NA())</f>
        <v>2.9252192633064389E-2</v>
      </c>
      <c r="K1235" s="52">
        <f>IFERROR(_xll.qlIndexFixing(ONIndex1M,I1235,TRUE,_xll.ohTrigger(RecalcTrigger,Trigger1M)),NA())</f>
        <v>2.9220726904224392E-2</v>
      </c>
      <c r="L1235" s="52">
        <f>IFERROR(_xll.qlIndexFixing(Index3M,H1235,TRUE,_xll.ohTrigger(RecalcTrigger,Trigger3M)),NA())</f>
        <v>3.0328434417310673E-2</v>
      </c>
      <c r="M1235" s="52">
        <f>IFERROR(_xll.qlIndexFixing(ONIndex3M,I1235,TRUE,_xll.ohTrigger(RecalcTrigger,Trigger3M)),NA())</f>
        <v>3.0224832037184513E-2</v>
      </c>
      <c r="N1235" s="52">
        <f>IFERROR(_xll.qlIndexFixing(Index6M,$H1235,TRUE,_xll.ohTrigger(RecalcTrigger,Trigger6M)),NA())</f>
        <v>3.1483643859348306E-2</v>
      </c>
      <c r="O1235" s="52">
        <f>IFERROR(_xll.qlIndexFixing(ONIndex6M,I1235,TRUE,_xll.ohTrigger(RecalcTrigger,Trigger6M)),NA())</f>
        <v>3.1267630487734621E-2</v>
      </c>
      <c r="P1235" s="52">
        <f>IFERROR(_xll.qlIndexFixing(Index1Y,$H1235,TRUE,_xll.ohTrigger(RecalcTrigger,Trigger1Y)),NA())</f>
        <v>3.2749166390444645E-2</v>
      </c>
      <c r="Q1235" s="52">
        <f>IFERROR(_xll.qlIndexFixing(ONIndex1Y,I1235,TRUE,_xll.ohTrigger(RecalcTrigger,Trigger1Y)),NA())</f>
        <v>3.2414846980017842E-2</v>
      </c>
    </row>
    <row r="1236" spans="2:17" x14ac:dyDescent="0.2">
      <c r="B1236" s="46" t="s">
        <v>51</v>
      </c>
      <c r="D1236" s="49">
        <f>_xll.qlCalendarAdvance(LocalCalendar,$D1235,B1236,"f",FALSE)</f>
        <v>48026</v>
      </c>
      <c r="E1236" s="49">
        <f>_xll.qlInterestRateIndexValueDate(IndexON,D1236)</f>
        <v>48026</v>
      </c>
      <c r="F1236" s="52">
        <f>IFERROR(_xll.qlIndexFixing(IndexON,D1236,TRUE,_xll.ohTrigger(RecalcTrigger,TriggerON)),NA())</f>
        <v>2.7626473966080312E-2</v>
      </c>
      <c r="H1236" s="49">
        <f>_xll.qlCalendarAdvance(IborCalendar,$H1235,B1236,"f",FALSE)</f>
        <v>48030</v>
      </c>
      <c r="I1236" s="49">
        <f>_xll.qlInterestRateIndexValueDate(Index1M,$H1236)</f>
        <v>48032</v>
      </c>
      <c r="J1236" s="52">
        <f>IFERROR(_xll.qlIndexFixing(Index1M,$H1236,TRUE,_xll.ohTrigger(RecalcTrigger,Trigger1M)),NA())</f>
        <v>2.9249769615138088E-2</v>
      </c>
      <c r="K1236" s="52">
        <f>IFERROR(_xll.qlIndexFixing(ONIndex1M,I1236,TRUE,_xll.ohTrigger(RecalcTrigger,Trigger1M)),NA())</f>
        <v>2.9221385246724907E-2</v>
      </c>
      <c r="L1236" s="52">
        <f>IFERROR(_xll.qlIndexFixing(Index3M,H1236,TRUE,_xll.ohTrigger(RecalcTrigger,Trigger3M)),NA())</f>
        <v>3.0326525643820972E-2</v>
      </c>
      <c r="M1236" s="52">
        <f>IFERROR(_xll.qlIndexFixing(ONIndex3M,I1236,TRUE,_xll.ohTrigger(RecalcTrigger,Trigger3M)),NA())</f>
        <v>3.0226452883661548E-2</v>
      </c>
      <c r="N1236" s="52">
        <f>IFERROR(_xll.qlIndexFixing(Index6M,$H1236,TRUE,_xll.ohTrigger(RecalcTrigger,Trigger6M)),NA())</f>
        <v>3.1480825520710999E-2</v>
      </c>
      <c r="O1236" s="52">
        <f>IFERROR(_xll.qlIndexFixing(ONIndex6M,I1236,TRUE,_xll.ohTrigger(RecalcTrigger,Trigger6M)),NA())</f>
        <v>3.1268507260968637E-2</v>
      </c>
      <c r="P1236" s="52">
        <f>IFERROR(_xll.qlIndexFixing(Index1Y,$H1236,TRUE,_xll.ohTrigger(RecalcTrigger,Trigger1Y)),NA())</f>
        <v>3.2742391688792429E-2</v>
      </c>
      <c r="Q1236" s="52">
        <f>IFERROR(_xll.qlIndexFixing(ONIndex1Y,I1236,TRUE,_xll.ohTrigger(RecalcTrigger,Trigger1Y)),NA())</f>
        <v>3.2409522020544479E-2</v>
      </c>
    </row>
    <row r="1237" spans="2:17" x14ac:dyDescent="0.2">
      <c r="B1237" s="46" t="s">
        <v>51</v>
      </c>
      <c r="D1237" s="49">
        <f>_xll.qlCalendarAdvance(LocalCalendar,$D1236,B1237,"f",FALSE)</f>
        <v>48036</v>
      </c>
      <c r="E1237" s="49">
        <f>_xll.qlInterestRateIndexValueDate(IndexON,D1237)</f>
        <v>48036</v>
      </c>
      <c r="F1237" s="52">
        <f>IFERROR(_xll.qlIndexFixing(IndexON,D1237,TRUE,_xll.ohTrigger(RecalcTrigger,TriggerON)),NA())</f>
        <v>2.7617621256634806E-2</v>
      </c>
      <c r="H1237" s="49">
        <f>_xll.qlCalendarAdvance(IborCalendar,$H1236,B1237,"f",FALSE)</f>
        <v>48037</v>
      </c>
      <c r="I1237" s="49">
        <f>_xll.qlInterestRateIndexValueDate(Index1M,$H1237)</f>
        <v>48039</v>
      </c>
      <c r="J1237" s="52">
        <f>IFERROR(_xll.qlIndexFixing(Index1M,$H1237,TRUE,_xll.ohTrigger(RecalcTrigger,Trigger1M)),NA())</f>
        <v>2.9247332426597106E-2</v>
      </c>
      <c r="K1237" s="52">
        <f>IFERROR(_xll.qlIndexFixing(ONIndex1M,I1237,TRUE,_xll.ohTrigger(RecalcTrigger,Trigger1M)),NA())</f>
        <v>2.9215941508144994E-2</v>
      </c>
      <c r="L1237" s="52">
        <f>IFERROR(_xll.qlIndexFixing(Index3M,H1237,TRUE,_xll.ohTrigger(RecalcTrigger,Trigger3M)),NA())</f>
        <v>3.0324601928024747E-2</v>
      </c>
      <c r="M1237" s="52">
        <f>IFERROR(_xll.qlIndexFixing(ONIndex3M,I1237,TRUE,_xll.ohTrigger(RecalcTrigger,Trigger3M)),NA())</f>
        <v>3.022122148676587E-2</v>
      </c>
      <c r="N1237" s="52">
        <f>IFERROR(_xll.qlIndexFixing(Index6M,$H1237,TRUE,_xll.ohTrigger(RecalcTrigger,Trigger6M)),NA())</f>
        <v>3.1477996224200375E-2</v>
      </c>
      <c r="O1237" s="52">
        <f>IFERROR(_xll.qlIndexFixing(ONIndex6M,I1237,TRUE,_xll.ohTrigger(RecalcTrigger,Trigger6M)),NA())</f>
        <v>3.1262357855164069E-2</v>
      </c>
      <c r="P1237" s="52">
        <f>IFERROR(_xll.qlIndexFixing(Index1Y,$H1237,TRUE,_xll.ohTrigger(RecalcTrigger,Trigger1Y)),NA())</f>
        <v>3.2733766534837838E-2</v>
      </c>
      <c r="Q1237" s="52">
        <f>IFERROR(_xll.qlIndexFixing(ONIndex1Y,I1237,TRUE,_xll.ohTrigger(RecalcTrigger,Trigger1Y)),NA())</f>
        <v>3.2398884956474916E-2</v>
      </c>
    </row>
    <row r="1238" spans="2:17" x14ac:dyDescent="0.2">
      <c r="B1238" s="46" t="s">
        <v>51</v>
      </c>
      <c r="D1238" s="49">
        <f>_xll.qlCalendarAdvance(LocalCalendar,$D1237,B1238,"f",FALSE)</f>
        <v>48043</v>
      </c>
      <c r="E1238" s="49">
        <f>_xll.qlInterestRateIndexValueDate(IndexON,D1238)</f>
        <v>48043</v>
      </c>
      <c r="F1238" s="52">
        <f>IFERROR(_xll.qlIndexFixing(IndexON,D1238,TRUE,_xll.ohTrigger(RecalcTrigger,TriggerON)),NA())</f>
        <v>2.7612407590096311E-2</v>
      </c>
      <c r="H1238" s="49">
        <f>_xll.qlCalendarAdvance(IborCalendar,$H1237,B1238,"f",FALSE)</f>
        <v>48044</v>
      </c>
      <c r="I1238" s="49">
        <f>_xll.qlInterestRateIndexValueDate(Index1M,$H1238)</f>
        <v>48046</v>
      </c>
      <c r="J1238" s="52">
        <f>IFERROR(_xll.qlIndexFixing(Index1M,$H1238,TRUE,_xll.ohTrigger(RecalcTrigger,Trigger1M)),NA())</f>
        <v>2.9244881067461426E-2</v>
      </c>
      <c r="K1238" s="52">
        <f>IFERROR(_xll.qlIndexFixing(ONIndex1M,I1238,TRUE,_xll.ohTrigger(RecalcTrigger,Trigger1M)),NA())</f>
        <v>2.9213527606906098E-2</v>
      </c>
      <c r="L1238" s="52">
        <f>IFERROR(_xll.qlIndexFixing(Index3M,H1238,TRUE,_xll.ohTrigger(RecalcTrigger,Trigger3M)),NA())</f>
        <v>3.0322663269943723E-2</v>
      </c>
      <c r="M1238" s="52">
        <f>IFERROR(_xll.qlIndexFixing(ONIndex3M,I1238,TRUE,_xll.ohTrigger(RecalcTrigger,Trigger3M)),NA())</f>
        <v>3.02193939671902E-2</v>
      </c>
      <c r="N1238" s="52">
        <f>IFERROR(_xll.qlIndexFixing(Index6M,$H1238,TRUE,_xll.ohTrigger(RecalcTrigger,Trigger6M)),NA())</f>
        <v>3.1476317773490858E-2</v>
      </c>
      <c r="O1238" s="52">
        <f>IFERROR(_xll.qlIndexFixing(ONIndex6M,I1238,TRUE,_xll.ohTrigger(RecalcTrigger,Trigger6M)),NA())</f>
        <v>3.1259705357742362E-2</v>
      </c>
      <c r="P1238" s="52">
        <f>IFERROR(_xll.qlIndexFixing(Index1Y,$H1238,TRUE,_xll.ohTrigger(RecalcTrigger,Trigger1Y)),NA())</f>
        <v>3.2726098020482798E-2</v>
      </c>
      <c r="Q1238" s="52">
        <f>IFERROR(_xll.qlIndexFixing(ONIndex1Y,I1238,TRUE,_xll.ohTrigger(RecalcTrigger,Trigger1Y)),NA())</f>
        <v>3.2390934259174387E-2</v>
      </c>
    </row>
    <row r="1239" spans="2:17" x14ac:dyDescent="0.2">
      <c r="B1239" s="46" t="s">
        <v>51</v>
      </c>
      <c r="D1239" s="49">
        <f>_xll.qlCalendarAdvance(LocalCalendar,$D1238,B1239,"f",FALSE)</f>
        <v>48050</v>
      </c>
      <c r="E1239" s="49">
        <f>_xll.qlInterestRateIndexValueDate(IndexON,D1239)</f>
        <v>48050</v>
      </c>
      <c r="F1239" s="52">
        <f>IFERROR(_xll.qlIndexFixing(IndexON,D1239,TRUE,_xll.ohTrigger(RecalcTrigger,TriggerON)),NA())</f>
        <v>2.7607213998139812E-2</v>
      </c>
      <c r="H1239" s="49">
        <f>_xll.qlCalendarAdvance(IborCalendar,$H1238,B1239,"f",FALSE)</f>
        <v>48051</v>
      </c>
      <c r="I1239" s="49">
        <f>_xll.qlInterestRateIndexValueDate(Index1M,$H1239)</f>
        <v>48053</v>
      </c>
      <c r="J1239" s="52">
        <f>IFERROR(_xll.qlIndexFixing(Index1M,$H1239,TRUE,_xll.ohTrigger(RecalcTrigger,Trigger1M)),NA())</f>
        <v>2.9243424758036634E-2</v>
      </c>
      <c r="K1239" s="52">
        <f>IFERROR(_xll.qlIndexFixing(ONIndex1M,I1239,TRUE,_xll.ohTrigger(RecalcTrigger,Trigger1M)),NA())</f>
        <v>2.921109957009449E-2</v>
      </c>
      <c r="L1239" s="52">
        <f>IFERROR(_xll.qlIndexFixing(Index3M,H1239,TRUE,_xll.ohTrigger(RecalcTrigger,Trigger3M)),NA())</f>
        <v>3.0320709669600487E-2</v>
      </c>
      <c r="M1239" s="52">
        <f>IFERROR(_xll.qlIndexFixing(ONIndex3M,I1239,TRUE,_xll.ohTrigger(RecalcTrigger,Trigger3M)),NA())</f>
        <v>3.0217551618036964E-2</v>
      </c>
      <c r="N1239" s="52">
        <f>IFERROR(_xll.qlIndexFixing(Index6M,$H1239,TRUE,_xll.ohTrigger(RecalcTrigger,Trigger6M)),NA())</f>
        <v>3.1472304757751708E-2</v>
      </c>
      <c r="O1239" s="52">
        <f>IFERROR(_xll.qlIndexFixing(ONIndex6M,I1239,TRUE,_xll.ohTrigger(RecalcTrigger,Trigger6M)),NA())</f>
        <v>3.1257042072949659E-2</v>
      </c>
      <c r="P1239" s="52">
        <f>IFERROR(_xll.qlIndexFixing(Index1Y,$H1239,TRUE,_xll.ohTrigger(RecalcTrigger,Trigger1Y)),NA())</f>
        <v>3.2718450447792029E-2</v>
      </c>
      <c r="Q1239" s="52">
        <f>IFERROR(_xll.qlIndexFixing(ONIndex1Y,I1239,TRUE,_xll.ohTrigger(RecalcTrigger,Trigger1Y)),NA())</f>
        <v>3.2383003771547791E-2</v>
      </c>
    </row>
    <row r="1240" spans="2:17" x14ac:dyDescent="0.2">
      <c r="B1240" s="46" t="s">
        <v>51</v>
      </c>
      <c r="D1240" s="49">
        <f>_xll.qlCalendarAdvance(LocalCalendar,$D1239,B1240,"f",FALSE)</f>
        <v>48057</v>
      </c>
      <c r="E1240" s="49">
        <f>_xll.qlInterestRateIndexValueDate(IndexON,D1240)</f>
        <v>48057</v>
      </c>
      <c r="F1240" s="52">
        <f>IFERROR(_xll.qlIndexFixing(IndexON,D1240,TRUE,_xll.ohTrigger(RecalcTrigger,TriggerON)),NA())</f>
        <v>2.7602040480685375E-2</v>
      </c>
      <c r="H1240" s="49">
        <f>_xll.qlCalendarAdvance(IborCalendar,$H1239,B1240,"f",FALSE)</f>
        <v>48058</v>
      </c>
      <c r="I1240" s="49">
        <f>_xll.qlInterestRateIndexValueDate(Index1M,$H1240)</f>
        <v>48060</v>
      </c>
      <c r="J1240" s="52">
        <f>IFERROR(_xll.qlIndexFixing(Index1M,$H1240,TRUE,_xll.ohTrigger(RecalcTrigger,Trigger1M)),NA())</f>
        <v>2.9236911449848076E-2</v>
      </c>
      <c r="K1240" s="52">
        <f>IFERROR(_xll.qlIndexFixing(ONIndex1M,I1240,TRUE,_xll.ohTrigger(RecalcTrigger,Trigger1M)),NA())</f>
        <v>2.9208657397790105E-2</v>
      </c>
      <c r="L1240" s="52">
        <f>IFERROR(_xll.qlIndexFixing(Index3M,H1240,TRUE,_xll.ohTrigger(RecalcTrigger,Trigger3M)),NA())</f>
        <v>3.0318741127017632E-2</v>
      </c>
      <c r="M1240" s="52">
        <f>IFERROR(_xll.qlIndexFixing(ONIndex3M,I1240,TRUE,_xll.ohTrigger(RecalcTrigger,Trigger3M)),NA())</f>
        <v>3.0215694439386098E-2</v>
      </c>
      <c r="N1240" s="52">
        <f>IFERROR(_xll.qlIndexFixing(Index6M,$H1240,TRUE,_xll.ohTrigger(RecalcTrigger,Trigger6M)),NA())</f>
        <v>3.1465963171207159E-2</v>
      </c>
      <c r="O1240" s="52">
        <f>IFERROR(_xll.qlIndexFixing(ONIndex6M,I1240,TRUE,_xll.ohTrigger(RecalcTrigger,Trigger6M)),NA())</f>
        <v>3.1254368000785959E-2</v>
      </c>
      <c r="P1240" s="52">
        <f>IFERROR(_xll.qlIndexFixing(Index1Y,$H1240,TRUE,_xll.ohTrigger(RecalcTrigger,Trigger1Y)),NA())</f>
        <v>3.2708007802375538E-2</v>
      </c>
      <c r="Q1240" s="52">
        <f>IFERROR(_xll.qlIndexFixing(ONIndex1Y,I1240,TRUE,_xll.ohTrigger(RecalcTrigger,Trigger1Y)),NA())</f>
        <v>3.2375093493515195E-2</v>
      </c>
    </row>
    <row r="1241" spans="2:17" x14ac:dyDescent="0.2">
      <c r="B1241" s="46" t="s">
        <v>51</v>
      </c>
      <c r="D1241" s="49">
        <f>_xll.qlCalendarAdvance(LocalCalendar,$D1240,B1241,"f",FALSE)</f>
        <v>48064</v>
      </c>
      <c r="E1241" s="49">
        <f>_xll.qlInterestRateIndexValueDate(IndexON,D1241)</f>
        <v>48064</v>
      </c>
      <c r="F1241" s="52">
        <f>IFERROR(_xll.qlIndexFixing(IndexON,D1241,TRUE,_xll.ohTrigger(RecalcTrigger,TriggerON)),NA())</f>
        <v>2.7596887037812934E-2</v>
      </c>
      <c r="H1241" s="49">
        <f>_xll.qlCalendarAdvance(IborCalendar,$H1240,B1241,"f",FALSE)</f>
        <v>48065</v>
      </c>
      <c r="I1241" s="49">
        <f>_xll.qlInterestRateIndexValueDate(Index1M,$H1241)</f>
        <v>48067</v>
      </c>
      <c r="J1241" s="52">
        <f>IFERROR(_xll.qlIndexFixing(Index1M,$H1241,TRUE,_xll.ohTrigger(RecalcTrigger,Trigger1M)),NA())</f>
        <v>2.923744196652367E-2</v>
      </c>
      <c r="K1241" s="52">
        <f>IFERROR(_xll.qlIndexFixing(ONIndex1M,I1241,TRUE,_xll.ohTrigger(RecalcTrigger,Trigger1M)),NA())</f>
        <v>2.9206201089913009E-2</v>
      </c>
      <c r="L1241" s="52">
        <f>IFERROR(_xll.qlIndexFixing(Index3M,H1241,TRUE,_xll.ohTrigger(RecalcTrigger,Trigger3M)),NA())</f>
        <v>3.0316757642217747E-2</v>
      </c>
      <c r="M1241" s="52">
        <f>IFERROR(_xll.qlIndexFixing(ONIndex3M,I1241,TRUE,_xll.ohTrigger(RecalcTrigger,Trigger3M)),NA())</f>
        <v>3.0213822431157666E-2</v>
      </c>
      <c r="N1241" s="52">
        <f>IFERROR(_xll.qlIndexFixing(Index6M,$H1241,TRUE,_xll.ohTrigger(RecalcTrigger,Trigger6M)),NA())</f>
        <v>3.1466569460382642E-2</v>
      </c>
      <c r="O1241" s="52">
        <f>IFERROR(_xll.qlIndexFixing(ONIndex6M,I1241,TRUE,_xll.ohTrigger(RecalcTrigger,Trigger6M)),NA())</f>
        <v>3.1251683141171327E-2</v>
      </c>
      <c r="P1241" s="52">
        <f>IFERROR(_xll.qlIndexFixing(Index1Y,$H1241,TRUE,_xll.ohTrigger(RecalcTrigger,Trigger1Y)),NA())</f>
        <v>3.2703218125506778E-2</v>
      </c>
      <c r="Q1241" s="52">
        <f>IFERROR(_xll.qlIndexFixing(ONIndex1Y,I1241,TRUE,_xll.ohTrigger(RecalcTrigger,Trigger1Y)),NA())</f>
        <v>3.2367203425076596E-2</v>
      </c>
    </row>
    <row r="1242" spans="2:17" x14ac:dyDescent="0.2">
      <c r="B1242" s="46" t="s">
        <v>51</v>
      </c>
      <c r="D1242" s="49">
        <f>_xll.qlCalendarAdvance(LocalCalendar,$D1241,B1242,"f",FALSE)</f>
        <v>48071</v>
      </c>
      <c r="E1242" s="49">
        <f>_xll.qlInterestRateIndexValueDate(IndexON,D1242)</f>
        <v>48071</v>
      </c>
      <c r="F1242" s="52">
        <f>IFERROR(_xll.qlIndexFixing(IndexON,D1242,TRUE,_xll.ohTrigger(RecalcTrigger,TriggerON)),NA())</f>
        <v>2.7591753669362618E-2</v>
      </c>
      <c r="H1242" s="49">
        <f>_xll.qlCalendarAdvance(IborCalendar,$H1241,B1242,"f",FALSE)</f>
        <v>48072</v>
      </c>
      <c r="I1242" s="49">
        <f>_xll.qlInterestRateIndexValueDate(Index1M,$H1242)</f>
        <v>48074</v>
      </c>
      <c r="J1242" s="52">
        <f>IFERROR(_xll.qlIndexFixing(Index1M,$H1242,TRUE,_xll.ohTrigger(RecalcTrigger,Trigger1M)),NA())</f>
        <v>2.9234933925069151E-2</v>
      </c>
      <c r="K1242" s="52">
        <f>IFERROR(_xll.qlIndexFixing(ONIndex1M,I1242,TRUE,_xll.ohTrigger(RecalcTrigger,Trigger1M)),NA())</f>
        <v>2.9203730646543136E-2</v>
      </c>
      <c r="L1242" s="52">
        <f>IFERROR(_xll.qlIndexFixing(Index3M,H1242,TRUE,_xll.ohTrigger(RecalcTrigger,Trigger3M)),NA())</f>
        <v>3.031475921522082E-2</v>
      </c>
      <c r="M1242" s="52">
        <f>IFERROR(_xll.qlIndexFixing(ONIndex3M,I1242,TRUE,_xll.ohTrigger(RecalcTrigger,Trigger3M)),NA())</f>
        <v>3.0211935593351669E-2</v>
      </c>
      <c r="N1242" s="52">
        <f>IFERROR(_xll.qlIndexFixing(Index6M,$H1242,TRUE,_xll.ohTrigger(RecalcTrigger,Trigger6M)),NA())</f>
        <v>3.1464843053156305E-2</v>
      </c>
      <c r="O1242" s="52">
        <f>IFERROR(_xll.qlIndexFixing(ONIndex6M,I1242,TRUE,_xll.ohTrigger(RecalcTrigger,Trigger6M)),NA())</f>
        <v>3.1248987494185698E-2</v>
      </c>
      <c r="P1242" s="52">
        <f>IFERROR(_xll.qlIndexFixing(Index1Y,$H1242,TRUE,_xll.ohTrigger(RecalcTrigger,Trigger1Y)),NA())</f>
        <v>3.2695633374967621E-2</v>
      </c>
      <c r="Q1242" s="52">
        <f>IFERROR(_xll.qlIndexFixing(ONIndex1Y,I1242,TRUE,_xll.ohTrigger(RecalcTrigger,Trigger1Y)),NA())</f>
        <v>3.2359333566391868E-2</v>
      </c>
    </row>
    <row r="1243" spans="2:17" x14ac:dyDescent="0.2">
      <c r="B1243" s="46" t="s">
        <v>51</v>
      </c>
      <c r="D1243" s="49">
        <f>_xll.qlCalendarAdvance(LocalCalendar,$D1242,B1243,"f",FALSE)</f>
        <v>48078</v>
      </c>
      <c r="E1243" s="49">
        <f>_xll.qlInterestRateIndexValueDate(IndexON,D1243)</f>
        <v>48078</v>
      </c>
      <c r="F1243" s="52">
        <f>IFERROR(_xll.qlIndexFixing(IndexON,D1243,TRUE,_xll.ohTrigger(RecalcTrigger,TriggerON)),NA())</f>
        <v>2.7586640375414362E-2</v>
      </c>
      <c r="H1243" s="49">
        <f>_xll.qlCalendarAdvance(IborCalendar,$H1242,B1243,"f",FALSE)</f>
        <v>48079</v>
      </c>
      <c r="I1243" s="49">
        <f>_xll.qlInterestRateIndexValueDate(Index1M,$H1243)</f>
        <v>48081</v>
      </c>
      <c r="J1243" s="52">
        <f>IFERROR(_xll.qlIndexFixing(Index1M,$H1243,TRUE,_xll.ohTrigger(RecalcTrigger,Trigger1M)),NA())</f>
        <v>2.9232411713062401E-2</v>
      </c>
      <c r="K1243" s="52">
        <f>IFERROR(_xll.qlIndexFixing(ONIndex1M,I1243,TRUE,_xll.ohTrigger(RecalcTrigger,Trigger1M)),NA())</f>
        <v>2.9201246067680486E-2</v>
      </c>
      <c r="L1243" s="52">
        <f>IFERROR(_xll.qlIndexFixing(Index3M,H1243,TRUE,_xll.ohTrigger(RecalcTrigger,Trigger3M)),NA())</f>
        <v>3.0312745846053781E-2</v>
      </c>
      <c r="M1243" s="52">
        <f>IFERROR(_xll.qlIndexFixing(ONIndex3M,I1243,TRUE,_xll.ohTrigger(RecalcTrigger,Trigger3M)),NA())</f>
        <v>3.0210033926048041E-2</v>
      </c>
      <c r="N1243" s="52">
        <f>IFERROR(_xll.qlIndexFixing(Index6M,$H1243,TRUE,_xll.ohTrigger(RecalcTrigger,Trigger6M)),NA())</f>
        <v>3.1460790332476091E-2</v>
      </c>
      <c r="O1243" s="52">
        <f>IFERROR(_xll.qlIndexFixing(ONIndex6M,I1243,TRUE,_xll.ohTrigger(RecalcTrigger,Trigger6M)),NA())</f>
        <v>3.1246281059829073E-2</v>
      </c>
      <c r="P1243" s="52">
        <f>IFERROR(_xll.qlIndexFixing(Index1Y,$H1243,TRUE,_xll.ohTrigger(RecalcTrigger,Trigger1Y)),NA())</f>
        <v>3.2688069564202726E-2</v>
      </c>
      <c r="Q1243" s="52">
        <f>IFERROR(_xll.qlIndexFixing(ONIndex1Y,I1243,TRUE,_xll.ohTrigger(RecalcTrigger,Trigger1Y)),NA())</f>
        <v>3.2351483917141266E-2</v>
      </c>
    </row>
    <row r="1244" spans="2:17" x14ac:dyDescent="0.2">
      <c r="B1244" s="46" t="s">
        <v>51</v>
      </c>
      <c r="D1244" s="49">
        <f>_xll.qlCalendarAdvance(LocalCalendar,$D1243,B1244,"f",FALSE)</f>
        <v>48085</v>
      </c>
      <c r="E1244" s="49">
        <f>_xll.qlInterestRateIndexValueDate(IndexON,D1244)</f>
        <v>48085</v>
      </c>
      <c r="F1244" s="52">
        <f>IFERROR(_xll.qlIndexFixing(IndexON,D1244,TRUE,_xll.ohTrigger(RecalcTrigger,TriggerON)),NA())</f>
        <v>2.7581547155968167E-2</v>
      </c>
      <c r="H1244" s="49">
        <f>_xll.qlCalendarAdvance(IborCalendar,$H1243,B1244,"f",FALSE)</f>
        <v>48086</v>
      </c>
      <c r="I1244" s="49">
        <f>_xll.qlInterestRateIndexValueDate(Index1M,$H1244)</f>
        <v>48088</v>
      </c>
      <c r="J1244" s="52">
        <f>IFERROR(_xll.qlIndexFixing(Index1M,$H1244,TRUE,_xll.ohTrigger(RecalcTrigger,Trigger1M)),NA())</f>
        <v>2.9229875330508415E-2</v>
      </c>
      <c r="K1244" s="52">
        <f>IFERROR(_xll.qlIndexFixing(ONIndex1M,I1244,TRUE,_xll.ohTrigger(RecalcTrigger,Trigger1M)),NA())</f>
        <v>2.9198747353325061E-2</v>
      </c>
      <c r="L1244" s="52">
        <f>IFERROR(_xll.qlIndexFixing(Index3M,H1244,TRUE,_xll.ohTrigger(RecalcTrigger,Trigger3M)),NA())</f>
        <v>3.0310717534736617E-2</v>
      </c>
      <c r="M1244" s="52">
        <f>IFERROR(_xll.qlIndexFixing(ONIndex3M,I1244,TRUE,_xll.ohTrigger(RecalcTrigger,Trigger3M)),NA())</f>
        <v>3.0208117429166848E-2</v>
      </c>
      <c r="N1244" s="52">
        <f>IFERROR(_xll.qlIndexFixing(Index6M,$H1244,TRUE,_xll.ohTrigger(RecalcTrigger,Trigger6M)),NA())</f>
        <v>3.1454417311051121E-2</v>
      </c>
      <c r="O1244" s="52">
        <f>IFERROR(_xll.qlIndexFixing(ONIndex6M,I1244,TRUE,_xll.ohTrigger(RecalcTrigger,Trigger6M)),NA())</f>
        <v>3.1243563838021515E-2</v>
      </c>
      <c r="P1244" s="52">
        <f>IFERROR(_xll.qlIndexFixing(Index1Y,$H1244,TRUE,_xll.ohTrigger(RecalcTrigger,Trigger1Y)),NA())</f>
        <v>3.2681468910719998E-2</v>
      </c>
      <c r="Q1244" s="52">
        <f>IFERROR(_xll.qlIndexFixing(ONIndex1Y,I1244,TRUE,_xll.ohTrigger(RecalcTrigger,Trigger1Y)),NA())</f>
        <v>3.2343654477724471E-2</v>
      </c>
    </row>
    <row r="1245" spans="2:17" x14ac:dyDescent="0.2">
      <c r="B1245" s="46" t="s">
        <v>51</v>
      </c>
      <c r="D1245" s="49">
        <f>_xll.qlCalendarAdvance(LocalCalendar,$D1244,B1245,"f",FALSE)</f>
        <v>48093</v>
      </c>
      <c r="E1245" s="49">
        <f>_xll.qlInterestRateIndexValueDate(IndexON,D1245)</f>
        <v>48093</v>
      </c>
      <c r="F1245" s="52">
        <f>IFERROR(_xll.qlIndexFixing(IndexON,D1245,TRUE,_xll.ohTrigger(RecalcTrigger,TriggerON)),NA())</f>
        <v>2.757575091488107E-2</v>
      </c>
      <c r="H1245" s="49">
        <f>_xll.qlCalendarAdvance(IborCalendar,$H1244,B1245,"f",FALSE)</f>
        <v>48093</v>
      </c>
      <c r="I1245" s="49">
        <f>_xll.qlInterestRateIndexValueDate(Index1M,$H1245)</f>
        <v>48095</v>
      </c>
      <c r="J1245" s="52">
        <f>IFERROR(_xll.qlIndexFixing(Index1M,$H1245,TRUE,_xll.ohTrigger(RecalcTrigger,Trigger1M)),NA())</f>
        <v>2.9227324777417185E-2</v>
      </c>
      <c r="K1245" s="52">
        <f>IFERROR(_xll.qlIndexFixing(ONIndex1M,I1245,TRUE,_xll.ohTrigger(RecalcTrigger,Trigger1M)),NA())</f>
        <v>2.9196234503396923E-2</v>
      </c>
      <c r="L1245" s="52">
        <f>IFERROR(_xll.qlIndexFixing(Index3M,H1245,TRUE,_xll.ohTrigger(RecalcTrigger,Trigger3M)),NA())</f>
        <v>3.030755049813659E-2</v>
      </c>
      <c r="M1245" s="52">
        <f>IFERROR(_xll.qlIndexFixing(ONIndex3M,I1245,TRUE,_xll.ohTrigger(RecalcTrigger,Trigger3M)),NA())</f>
        <v>3.0206186102708088E-2</v>
      </c>
      <c r="N1245" s="52">
        <f>IFERROR(_xll.qlIndexFixing(Index6M,$H1245,TRUE,_xll.ohTrigger(RecalcTrigger,Trigger6M)),NA())</f>
        <v>3.1450348756236028E-2</v>
      </c>
      <c r="O1245" s="52">
        <f>IFERROR(_xll.qlIndexFixing(ONIndex6M,I1245,TRUE,_xll.ohTrigger(RecalcTrigger,Trigger6M)),NA())</f>
        <v>3.1240835828922897E-2</v>
      </c>
      <c r="P1245" s="52">
        <f>IFERROR(_xll.qlIndexFixing(Index1Y,$H1245,TRUE,_xll.ohTrigger(RecalcTrigger,Trigger1Y)),NA())</f>
        <v>3.2673947802127054E-2</v>
      </c>
      <c r="Q1245" s="52">
        <f>IFERROR(_xll.qlIndexFixing(ONIndex1Y,I1245,TRUE,_xll.ohTrigger(RecalcTrigger,Trigger1Y)),NA())</f>
        <v>3.2335845247821737E-2</v>
      </c>
    </row>
    <row r="1246" spans="2:17" x14ac:dyDescent="0.2">
      <c r="B1246" s="46" t="s">
        <v>51</v>
      </c>
      <c r="D1246" s="49">
        <f>_xll.qlCalendarAdvance(LocalCalendar,$D1245,B1246,"f",FALSE)</f>
        <v>48100</v>
      </c>
      <c r="E1246" s="49">
        <f>_xll.qlInterestRateIndexValueDate(IndexON,D1246)</f>
        <v>48100</v>
      </c>
      <c r="F1246" s="52">
        <f>IFERROR(_xll.qlIndexFixing(IndexON,D1246,TRUE,_xll.ohTrigger(RecalcTrigger,TriggerON)),NA())</f>
        <v>2.7570700712225005E-2</v>
      </c>
      <c r="H1246" s="49">
        <f>_xll.qlCalendarAdvance(IborCalendar,$H1245,B1246,"f",FALSE)</f>
        <v>48100</v>
      </c>
      <c r="I1246" s="49">
        <f>_xll.qlInterestRateIndexValueDate(Index1M,$H1246)</f>
        <v>48102</v>
      </c>
      <c r="J1246" s="52">
        <f>IFERROR(_xll.qlIndexFixing(Index1M,$H1246,TRUE,_xll.ohTrigger(RecalcTrigger,Trigger1M)),NA())</f>
        <v>2.922576075636921E-2</v>
      </c>
      <c r="K1246" s="52">
        <f>IFERROR(_xll.qlIndexFixing(ONIndex1M,I1246,TRUE,_xll.ohTrigger(RecalcTrigger,Trigger1M)),NA())</f>
        <v>2.9193707518055945E-2</v>
      </c>
      <c r="L1246" s="52">
        <f>IFERROR(_xll.qlIndexFixing(Index3M,H1246,TRUE,_xll.ohTrigger(RecalcTrigger,Trigger3M)),NA())</f>
        <v>3.0305493542392398E-2</v>
      </c>
      <c r="M1246" s="52">
        <f>IFERROR(_xll.qlIndexFixing(ONIndex3M,I1246,TRUE,_xll.ohTrigger(RecalcTrigger,Trigger3M)),NA())</f>
        <v>3.0204239946751699E-2</v>
      </c>
      <c r="N1246" s="52">
        <f>IFERROR(_xll.qlIndexFixing(Index6M,$H1246,TRUE,_xll.ohTrigger(RecalcTrigger,Trigger6M)),NA())</f>
        <v>3.144742498549271E-2</v>
      </c>
      <c r="O1246" s="52">
        <f>IFERROR(_xll.qlIndexFixing(ONIndex6M,I1246,TRUE,_xll.ohTrigger(RecalcTrigger,Trigger6M)),NA())</f>
        <v>3.1238097032213474E-2</v>
      </c>
      <c r="P1246" s="52">
        <f>IFERROR(_xll.qlIndexFixing(Index1Y,$H1246,TRUE,_xll.ohTrigger(RecalcTrigger,Trigger1Y)),NA())</f>
        <v>3.266550376587106E-2</v>
      </c>
      <c r="Q1246" s="52">
        <f>IFERROR(_xll.qlIndexFixing(ONIndex1Y,I1246,TRUE,_xll.ohTrigger(RecalcTrigger,Trigger1Y)),NA())</f>
        <v>3.2328056227592938E-2</v>
      </c>
    </row>
    <row r="1247" spans="2:17" x14ac:dyDescent="0.2">
      <c r="B1247" s="46" t="s">
        <v>51</v>
      </c>
      <c r="D1247" s="49">
        <f>_xll.qlCalendarAdvance(LocalCalendar,$D1246,B1247,"f",FALSE)</f>
        <v>48107</v>
      </c>
      <c r="E1247" s="49">
        <f>_xll.qlInterestRateIndexValueDate(IndexON,D1247)</f>
        <v>48107</v>
      </c>
      <c r="F1247" s="52">
        <f>IFERROR(_xll.qlIndexFixing(IndexON,D1247,TRUE,_xll.ohTrigger(RecalcTrigger,TriggerON)),NA())</f>
        <v>2.7565670584230872E-2</v>
      </c>
      <c r="H1247" s="49">
        <f>_xll.qlCalendarAdvance(IborCalendar,$H1246,B1247,"f",FALSE)</f>
        <v>48107</v>
      </c>
      <c r="I1247" s="49">
        <f>_xll.qlInterestRateIndexValueDate(Index1M,$H1247)</f>
        <v>48109</v>
      </c>
      <c r="J1247" s="52">
        <f>IFERROR(_xll.qlIndexFixing(Index1M,$H1247,TRUE,_xll.ohTrigger(RecalcTrigger,Trigger1M)),NA())</f>
        <v>2.9222181159667959E-2</v>
      </c>
      <c r="K1247" s="52">
        <f>IFERROR(_xll.qlIndexFixing(ONIndex1M,I1247,TRUE,_xll.ohTrigger(RecalcTrigger,Trigger1M)),NA())</f>
        <v>2.9191166397142254E-2</v>
      </c>
      <c r="L1247" s="52">
        <f>IFERROR(_xll.qlIndexFixing(Index3M,H1247,TRUE,_xll.ohTrigger(RecalcTrigger,Trigger3M)),NA())</f>
        <v>3.0303421645808425E-2</v>
      </c>
      <c r="M1247" s="52">
        <f>IFERROR(_xll.qlIndexFixing(ONIndex3M,I1247,TRUE,_xll.ohTrigger(RecalcTrigger,Trigger3M)),NA())</f>
        <v>3.0202278961217743E-2</v>
      </c>
      <c r="N1247" s="52">
        <f>IFERROR(_xll.qlIndexFixing(Index6M,$H1247,TRUE,_xll.ohTrigger(RecalcTrigger,Trigger6M)),NA())</f>
        <v>3.1444490261047717E-2</v>
      </c>
      <c r="O1247" s="52">
        <f>IFERROR(_xll.qlIndexFixing(ONIndex6M,I1247,TRUE,_xll.ohTrigger(RecalcTrigger,Trigger6M)),NA())</f>
        <v>3.1235347448292927E-2</v>
      </c>
      <c r="P1247" s="52">
        <f>IFERROR(_xll.qlIndexFixing(Index1Y,$H1247,TRUE,_xll.ohTrigger(RecalcTrigger,Trigger1Y)),NA())</f>
        <v>3.2658023709526085E-2</v>
      </c>
      <c r="Q1247" s="52">
        <f>IFERROR(_xll.qlIndexFixing(ONIndex1Y,I1247,TRUE,_xll.ohTrigger(RecalcTrigger,Trigger1Y)),NA())</f>
        <v>3.2320287416958138E-2</v>
      </c>
    </row>
    <row r="1248" spans="2:17" x14ac:dyDescent="0.2">
      <c r="B1248" s="46" t="s">
        <v>51</v>
      </c>
      <c r="D1248" s="49">
        <f>_xll.qlCalendarAdvance(LocalCalendar,$D1247,B1248,"f",FALSE)</f>
        <v>48114</v>
      </c>
      <c r="E1248" s="49">
        <f>_xll.qlInterestRateIndexValueDate(IndexON,D1248)</f>
        <v>48114</v>
      </c>
      <c r="F1248" s="52">
        <f>IFERROR(_xll.qlIndexFixing(IndexON,D1248,TRUE,_xll.ohTrigger(RecalcTrigger,TriggerON)),NA())</f>
        <v>2.7560660530658865E-2</v>
      </c>
      <c r="H1248" s="49">
        <f>_xll.qlCalendarAdvance(IborCalendar,$H1247,B1248,"f",FALSE)</f>
        <v>48114</v>
      </c>
      <c r="I1248" s="49">
        <f>_xll.qlInterestRateIndexValueDate(Index1M,$H1248)</f>
        <v>48116</v>
      </c>
      <c r="J1248" s="52">
        <f>IFERROR(_xll.qlIndexFixing(Index1M,$H1248,TRUE,_xll.ohTrigger(RecalcTrigger,Trigger1M)),NA())</f>
        <v>2.9219588095024951E-2</v>
      </c>
      <c r="K1248" s="52">
        <f>IFERROR(_xll.qlIndexFixing(ONIndex1M,I1248,TRUE,_xll.ohTrigger(RecalcTrigger,Trigger1M)),NA())</f>
        <v>2.9188611140655851E-2</v>
      </c>
      <c r="L1248" s="52">
        <f>IFERROR(_xll.qlIndexFixing(Index3M,H1248,TRUE,_xll.ohTrigger(RecalcTrigger,Trigger3M)),NA())</f>
        <v>3.0305814712492898E-2</v>
      </c>
      <c r="M1248" s="52">
        <f>IFERROR(_xll.qlIndexFixing(ONIndex3M,I1248,TRUE,_xll.ohTrigger(RecalcTrigger,Trigger3M)),NA())</f>
        <v>3.0200303146186158E-2</v>
      </c>
      <c r="N1248" s="52">
        <f>IFERROR(_xll.qlIndexFixing(Index6M,$H1248,TRUE,_xll.ohTrigger(RecalcTrigger,Trigger6M)),NA())</f>
        <v>3.1441544582950225E-2</v>
      </c>
      <c r="O1248" s="52">
        <f>IFERROR(_xll.qlIndexFixing(ONIndex6M,I1248,TRUE,_xll.ohTrigger(RecalcTrigger,Trigger6M)),NA())</f>
        <v>3.1232587076921448E-2</v>
      </c>
      <c r="P1248" s="52">
        <f>IFERROR(_xll.qlIndexFixing(Index1Y,$H1248,TRUE,_xll.ohTrigger(RecalcTrigger,Trigger1Y)),NA())</f>
        <v>3.2650564590623106E-2</v>
      </c>
      <c r="Q1248" s="52">
        <f>IFERROR(_xll.qlIndexFixing(ONIndex1Y,I1248,TRUE,_xll.ohTrigger(RecalcTrigger,Trigger1Y)),NA())</f>
        <v>3.2312538815997272E-2</v>
      </c>
    </row>
    <row r="1249" spans="2:17" x14ac:dyDescent="0.2">
      <c r="B1249" s="46" t="s">
        <v>51</v>
      </c>
      <c r="D1249" s="49">
        <f>_xll.qlCalendarAdvance(LocalCalendar,$D1248,B1249,"f",FALSE)</f>
        <v>48121</v>
      </c>
      <c r="E1249" s="49">
        <f>_xll.qlInterestRateIndexValueDate(IndexON,D1249)</f>
        <v>48121</v>
      </c>
      <c r="F1249" s="52">
        <f>IFERROR(_xll.qlIndexFixing(IndexON,D1249,TRUE,_xll.ohTrigger(RecalcTrigger,TriggerON)),NA())</f>
        <v>2.7555670551508982E-2</v>
      </c>
      <c r="H1249" s="49">
        <f>_xll.qlCalendarAdvance(IborCalendar,$H1248,B1249,"f",FALSE)</f>
        <v>48121</v>
      </c>
      <c r="I1249" s="49">
        <f>_xll.qlInterestRateIndexValueDate(Index1M,$H1249)</f>
        <v>48123</v>
      </c>
      <c r="J1249" s="52">
        <f>IFERROR(_xll.qlIndexFixing(Index1M,$H1249,TRUE,_xll.ohTrigger(RecalcTrigger,Trigger1M)),NA())</f>
        <v>2.9216980859887165E-2</v>
      </c>
      <c r="K1249" s="52">
        <f>IFERROR(_xll.qlIndexFixing(ONIndex1M,I1249,TRUE,_xll.ohTrigger(RecalcTrigger,Trigger1M)),NA())</f>
        <v>2.9186041748676672E-2</v>
      </c>
      <c r="L1249" s="52">
        <f>IFERROR(_xll.qlIndexFixing(Index3M,H1249,TRUE,_xll.ohTrigger(RecalcTrigger,Trigger3M)),NA())</f>
        <v>3.0300351846719985E-2</v>
      </c>
      <c r="M1249" s="52">
        <f>IFERROR(_xll.qlIndexFixing(ONIndex3M,I1249,TRUE,_xll.ohTrigger(RecalcTrigger,Trigger3M)),NA())</f>
        <v>3.0198312501577007E-2</v>
      </c>
      <c r="N1249" s="52">
        <f>IFERROR(_xll.qlIndexFixing(Index6M,$H1249,TRUE,_xll.ohTrigger(RecalcTrigger,Trigger6M)),NA())</f>
        <v>3.1439738505023393E-2</v>
      </c>
      <c r="O1249" s="52">
        <f>IFERROR(_xll.qlIndexFixing(ONIndex6M,I1249,TRUE,_xll.ohTrigger(RecalcTrigger,Trigger6M)),NA())</f>
        <v>3.1229815918178971E-2</v>
      </c>
      <c r="P1249" s="52">
        <f>IFERROR(_xll.qlIndexFixing(Index1Y,$H1249,TRUE,_xll.ohTrigger(RecalcTrigger,Trigger1Y)),NA())</f>
        <v>3.2643126408698805E-2</v>
      </c>
      <c r="Q1249" s="52">
        <f>IFERROR(_xll.qlIndexFixing(ONIndex1Y,I1249,TRUE,_xll.ohTrigger(RecalcTrigger,Trigger1Y)),NA())</f>
        <v>3.2304810424630404E-2</v>
      </c>
    </row>
    <row r="1250" spans="2:17" x14ac:dyDescent="0.2">
      <c r="B1250" s="46" t="s">
        <v>51</v>
      </c>
      <c r="D1250" s="49">
        <f>_xll.qlCalendarAdvance(LocalCalendar,$D1249,B1250,"f",FALSE)</f>
        <v>48128</v>
      </c>
      <c r="E1250" s="49">
        <f>_xll.qlInterestRateIndexValueDate(IndexON,D1250)</f>
        <v>48128</v>
      </c>
      <c r="F1250" s="52">
        <f>IFERROR(_xll.qlIndexFixing(IndexON,D1250,TRUE,_xll.ohTrigger(RecalcTrigger,TriggerON)),NA())</f>
        <v>2.7550700647021031E-2</v>
      </c>
      <c r="H1250" s="49">
        <f>_xll.qlCalendarAdvance(IborCalendar,$H1249,B1250,"f",FALSE)</f>
        <v>48128</v>
      </c>
      <c r="I1250" s="49">
        <f>_xll.qlInterestRateIndexValueDate(Index1M,$H1250)</f>
        <v>48130</v>
      </c>
      <c r="J1250" s="52">
        <f>IFERROR(_xll.qlIndexFixing(Index1M,$H1250,TRUE,_xll.ohTrigger(RecalcTrigger,Trigger1M)),NA())</f>
        <v>2.9214359454262095E-2</v>
      </c>
      <c r="K1250" s="52">
        <f>IFERROR(_xll.qlIndexFixing(ONIndex1M,I1250,TRUE,_xll.ohTrigger(RecalcTrigger,Trigger1M)),NA())</f>
        <v>2.9183458221284653E-2</v>
      </c>
      <c r="L1250" s="52">
        <f>IFERROR(_xll.qlIndexFixing(Index3M,H1250,TRUE,_xll.ohTrigger(RecalcTrigger,Trigger3M)),NA())</f>
        <v>3.0298233882996455E-2</v>
      </c>
      <c r="M1250" s="52">
        <f>IFERROR(_xll.qlIndexFixing(ONIndex3M,I1250,TRUE,_xll.ohTrigger(RecalcTrigger,Trigger3M)),NA())</f>
        <v>3.019630702739029E-2</v>
      </c>
      <c r="N1250" s="52">
        <f>IFERROR(_xll.qlIndexFixing(Index6M,$H1250,TRUE,_xll.ohTrigger(RecalcTrigger,Trigger6M)),NA())</f>
        <v>3.1436769880188481E-2</v>
      </c>
      <c r="O1250" s="52">
        <f>IFERROR(_xll.qlIndexFixing(ONIndex6M,I1250,TRUE,_xll.ohTrigger(RecalcTrigger,Trigger6M)),NA())</f>
        <v>3.1227033971985563E-2</v>
      </c>
      <c r="P1250" s="52">
        <f>IFERROR(_xll.qlIndexFixing(Index1Y,$H1250,TRUE,_xll.ohTrigger(RecalcTrigger,Trigger1Y)),NA())</f>
        <v>3.263665635523659E-2</v>
      </c>
      <c r="Q1250" s="52">
        <f>IFERROR(_xll.qlIndexFixing(ONIndex1Y,I1250,TRUE,_xll.ohTrigger(RecalcTrigger,Trigger1Y)),NA())</f>
        <v>3.2297102242857534E-2</v>
      </c>
    </row>
    <row r="1251" spans="2:17" x14ac:dyDescent="0.2">
      <c r="B1251" s="46" t="s">
        <v>51</v>
      </c>
      <c r="D1251" s="49">
        <f>_xll.qlCalendarAdvance(LocalCalendar,$D1250,B1251,"f",FALSE)</f>
        <v>48135</v>
      </c>
      <c r="E1251" s="49">
        <f>_xll.qlInterestRateIndexValueDate(IndexON,D1251)</f>
        <v>48135</v>
      </c>
      <c r="F1251" s="52">
        <f>IFERROR(_xll.qlIndexFixing(IndexON,D1251,TRUE,_xll.ohTrigger(RecalcTrigger,TriggerON)),NA())</f>
        <v>2.7545750817035142E-2</v>
      </c>
      <c r="H1251" s="49">
        <f>_xll.qlCalendarAdvance(IborCalendar,$H1250,B1251,"f",FALSE)</f>
        <v>48135</v>
      </c>
      <c r="I1251" s="49">
        <f>_xll.qlInterestRateIndexValueDate(Index1M,$H1251)</f>
        <v>48137</v>
      </c>
      <c r="J1251" s="52">
        <f>IFERROR(_xll.qlIndexFixing(Index1M,$H1251,TRUE,_xll.ohTrigger(RecalcTrigger,Trigger1M)),NA())</f>
        <v>2.9211723878159734E-2</v>
      </c>
      <c r="K1251" s="52">
        <f>IFERROR(_xll.qlIndexFixing(ONIndex1M,I1251,TRUE,_xll.ohTrigger(RecalcTrigger,Trigger1M)),NA())</f>
        <v>2.9180860558319921E-2</v>
      </c>
      <c r="L1251" s="52">
        <f>IFERROR(_xll.qlIndexFixing(Index3M,H1251,TRUE,_xll.ohTrigger(RecalcTrigger,Trigger3M)),NA())</f>
        <v>3.0296100977287882E-2</v>
      </c>
      <c r="M1251" s="52">
        <f>IFERROR(_xll.qlIndexFixing(ONIndex3M,I1251,TRUE,_xll.ohTrigger(RecalcTrigger,Trigger3M)),NA())</f>
        <v>3.0194286723705943E-2</v>
      </c>
      <c r="N1251" s="52">
        <f>IFERROR(_xll.qlIndexFixing(Index6M,$H1251,TRUE,_xll.ohTrigger(RecalcTrigger,Trigger6M)),NA())</f>
        <v>3.1433790300924067E-2</v>
      </c>
      <c r="O1251" s="52">
        <f>IFERROR(_xll.qlIndexFixing(ONIndex6M,I1251,TRUE,_xll.ohTrigger(RecalcTrigger,Trigger6M)),NA())</f>
        <v>3.1224241238421158E-2</v>
      </c>
      <c r="P1251" s="52">
        <f>IFERROR(_xll.qlIndexFixing(Index1Y,$H1251,TRUE,_xll.ohTrigger(RecalcTrigger,Trigger1Y)),NA())</f>
        <v>3.2628312853944207E-2</v>
      </c>
      <c r="Q1251" s="52">
        <f>IFERROR(_xll.qlIndexFixing(ONIndex1Y,I1251,TRUE,_xll.ohTrigger(RecalcTrigger,Trigger1Y)),NA())</f>
        <v>3.2289414270678662E-2</v>
      </c>
    </row>
    <row r="1252" spans="2:17" x14ac:dyDescent="0.2">
      <c r="B1252" s="46" t="s">
        <v>51</v>
      </c>
      <c r="D1252" s="49">
        <f>_xll.qlCalendarAdvance(LocalCalendar,$D1251,B1252,"f",FALSE)</f>
        <v>48142</v>
      </c>
      <c r="E1252" s="49">
        <f>_xll.qlInterestRateIndexValueDate(IndexON,D1252)</f>
        <v>48142</v>
      </c>
      <c r="F1252" s="52">
        <f>IFERROR(_xll.qlIndexFixing(IndexON,D1252,TRUE,_xll.ohTrigger(RecalcTrigger,TriggerON)),NA())</f>
        <v>2.7540821061551313E-2</v>
      </c>
      <c r="H1252" s="49">
        <f>_xll.qlCalendarAdvance(IborCalendar,$H1251,B1252,"f",FALSE)</f>
        <v>48142</v>
      </c>
      <c r="I1252" s="49">
        <f>_xll.qlInterestRateIndexValueDate(Index1M,$H1252)</f>
        <v>48144</v>
      </c>
      <c r="J1252" s="52">
        <f>IFERROR(_xll.qlIndexFixing(Index1M,$H1252,TRUE,_xll.ohTrigger(RecalcTrigger,Trigger1M)),NA())</f>
        <v>2.9209074131590074E-2</v>
      </c>
      <c r="K1252" s="52">
        <f>IFERROR(_xll.qlIndexFixing(ONIndex1M,I1252,TRUE,_xll.ohTrigger(RecalcTrigger,Trigger1M)),NA())</f>
        <v>2.9178248759862413E-2</v>
      </c>
      <c r="L1252" s="52">
        <f>IFERROR(_xll.qlIndexFixing(Index3M,H1252,TRUE,_xll.ohTrigger(RecalcTrigger,Trigger3M)),NA())</f>
        <v>3.0293953129619463E-2</v>
      </c>
      <c r="M1252" s="52">
        <f>IFERROR(_xll.qlIndexFixing(ONIndex3M,I1252,TRUE,_xll.ohTrigger(RecalcTrigger,Trigger3M)),NA())</f>
        <v>3.019225159044403E-2</v>
      </c>
      <c r="N1252" s="52">
        <f>IFERROR(_xll.qlIndexFixing(Index6M,$H1252,TRUE,_xll.ohTrigger(RecalcTrigger,Trigger6M)),NA())</f>
        <v>3.1430799767279083E-2</v>
      </c>
      <c r="O1252" s="52">
        <f>IFERROR(_xll.qlIndexFixing(ONIndex6M,I1252,TRUE,_xll.ohTrigger(RecalcTrigger,Trigger6M)),NA())</f>
        <v>3.1221437717485756E-2</v>
      </c>
      <c r="P1252" s="52">
        <f>IFERROR(_xll.qlIndexFixing(Index1Y,$H1252,TRUE,_xll.ohTrigger(RecalcTrigger,Trigger1Y)),NA())</f>
        <v>3.2620937480194866E-2</v>
      </c>
      <c r="Q1252" s="52">
        <f>IFERROR(_xll.qlIndexFixing(ONIndex1Y,I1252,TRUE,_xll.ohTrigger(RecalcTrigger,Trigger1Y)),NA())</f>
        <v>3.2281746508253661E-2</v>
      </c>
    </row>
    <row r="1253" spans="2:17" x14ac:dyDescent="0.2">
      <c r="B1253" s="46" t="s">
        <v>51</v>
      </c>
      <c r="D1253" s="49">
        <f>_xll.qlCalendarAdvance(LocalCalendar,$D1252,B1253,"f",FALSE)</f>
        <v>48149</v>
      </c>
      <c r="E1253" s="49">
        <f>_xll.qlInterestRateIndexValueDate(IndexON,D1253)</f>
        <v>48149</v>
      </c>
      <c r="F1253" s="52">
        <f>IFERROR(_xll.qlIndexFixing(IndexON,D1253,TRUE,_xll.ohTrigger(RecalcTrigger,TriggerON)),NA())</f>
        <v>2.7535911380409672E-2</v>
      </c>
      <c r="H1253" s="49">
        <f>_xll.qlCalendarAdvance(IborCalendar,$H1252,B1253,"f",FALSE)</f>
        <v>48149</v>
      </c>
      <c r="I1253" s="49">
        <f>_xll.qlInterestRateIndexValueDate(Index1M,$H1253)</f>
        <v>48151</v>
      </c>
      <c r="J1253" s="52">
        <f>IFERROR(_xll.qlIndexFixing(Index1M,$H1253,TRUE,_xll.ohTrigger(RecalcTrigger,Trigger1M)),NA())</f>
        <v>2.9203433445341553E-2</v>
      </c>
      <c r="K1253" s="52">
        <f>IFERROR(_xll.qlIndexFixing(ONIndex1M,I1253,TRUE,_xll.ohTrigger(RecalcTrigger,Trigger1M)),NA())</f>
        <v>2.9175622825832193E-2</v>
      </c>
      <c r="L1253" s="52">
        <f>IFERROR(_xll.qlIndexFixing(Index3M,H1253,TRUE,_xll.ohTrigger(RecalcTrigger,Trigger3M)),NA())</f>
        <v>3.0291790340014665E-2</v>
      </c>
      <c r="M1253" s="52">
        <f>IFERROR(_xll.qlIndexFixing(ONIndex3M,I1253,TRUE,_xll.ohTrigger(RecalcTrigger,Trigger3M)),NA())</f>
        <v>3.0190201627604552E-2</v>
      </c>
      <c r="N1253" s="52">
        <f>IFERROR(_xll.qlIndexFixing(Index6M,$H1253,TRUE,_xll.ohTrigger(RecalcTrigger,Trigger6M)),NA())</f>
        <v>3.1427798279302456E-2</v>
      </c>
      <c r="O1253" s="52">
        <f>IFERROR(_xll.qlIndexFixing(ONIndex6M,I1253,TRUE,_xll.ohTrigger(RecalcTrigger,Trigger6M)),NA())</f>
        <v>3.1218623409099422E-2</v>
      </c>
      <c r="P1253" s="52">
        <f>IFERROR(_xll.qlIndexFixing(Index1Y,$H1253,TRUE,_xll.ohTrigger(RecalcTrigger,Trigger1Y)),NA())</f>
        <v>3.2610734753474119E-2</v>
      </c>
      <c r="Q1253" s="52">
        <f>IFERROR(_xll.qlIndexFixing(ONIndex1Y,I1253,TRUE,_xll.ohTrigger(RecalcTrigger,Trigger1Y)),NA())</f>
        <v>3.2274098955342723E-2</v>
      </c>
    </row>
    <row r="1254" spans="2:17" x14ac:dyDescent="0.2">
      <c r="B1254" s="46" t="s">
        <v>51</v>
      </c>
      <c r="D1254" s="49">
        <f>_xll.qlCalendarAdvance(LocalCalendar,$D1253,B1254,"f",FALSE)</f>
        <v>48156</v>
      </c>
      <c r="E1254" s="49">
        <f>_xll.qlInterestRateIndexValueDate(IndexON,D1254)</f>
        <v>48156</v>
      </c>
      <c r="F1254" s="52">
        <f>IFERROR(_xll.qlIndexFixing(IndexON,D1254,TRUE,_xll.ohTrigger(RecalcTrigger,TriggerON)),NA())</f>
        <v>2.7531021773929965E-2</v>
      </c>
      <c r="H1254" s="49">
        <f>_xll.qlCalendarAdvance(IborCalendar,$H1253,B1254,"f",FALSE)</f>
        <v>48156</v>
      </c>
      <c r="I1254" s="49">
        <f>_xll.qlInterestRateIndexValueDate(Index1M,$H1254)</f>
        <v>48158</v>
      </c>
      <c r="J1254" s="52">
        <f>IFERROR(_xll.qlIndexFixing(Index1M,$H1254,TRUE,_xll.ohTrigger(RecalcTrigger,Trigger1M)),NA())</f>
        <v>2.9203732127083826E-2</v>
      </c>
      <c r="K1254" s="52">
        <f>IFERROR(_xll.qlIndexFixing(ONIndex1M,I1254,TRUE,_xll.ohTrigger(RecalcTrigger,Trigger1M)),NA())</f>
        <v>2.9172982756309196E-2</v>
      </c>
      <c r="L1254" s="52">
        <f>IFERROR(_xll.qlIndexFixing(Index3M,H1254,TRUE,_xll.ohTrigger(RecalcTrigger,Trigger3M)),NA())</f>
        <v>3.0289612608498676E-2</v>
      </c>
      <c r="M1254" s="52">
        <f>IFERROR(_xll.qlIndexFixing(ONIndex3M,I1254,TRUE,_xll.ohTrigger(RecalcTrigger,Trigger3M)),NA())</f>
        <v>3.0188136835187507E-2</v>
      </c>
      <c r="N1254" s="52">
        <f>IFERROR(_xll.qlIndexFixing(Index6M,$H1254,TRUE,_xll.ohTrigger(RecalcTrigger,Trigger6M)),NA())</f>
        <v>3.1423640490349646E-2</v>
      </c>
      <c r="O1254" s="52">
        <f>IFERROR(_xll.qlIndexFixing(ONIndex6M,I1254,TRUE,_xll.ohTrigger(RecalcTrigger,Trigger6M)),NA())</f>
        <v>3.1215798313342091E-2</v>
      </c>
      <c r="P1254" s="52">
        <f>IFERROR(_xll.qlIndexFixing(Index1Y,$H1254,TRUE,_xll.ohTrigger(RecalcTrigger,Trigger1Y)),NA())</f>
        <v>3.2606249537664375E-2</v>
      </c>
      <c r="Q1254" s="52">
        <f>IFERROR(_xll.qlIndexFixing(ONIndex1Y,I1254,TRUE,_xll.ohTrigger(RecalcTrigger,Trigger1Y)),NA())</f>
        <v>3.2266471612025782E-2</v>
      </c>
    </row>
    <row r="1255" spans="2:17" x14ac:dyDescent="0.2">
      <c r="B1255" s="46" t="s">
        <v>51</v>
      </c>
      <c r="D1255" s="49">
        <f>_xll.qlCalendarAdvance(LocalCalendar,$D1254,B1255,"f",FALSE)</f>
        <v>48164</v>
      </c>
      <c r="E1255" s="49">
        <f>_xll.qlInterestRateIndexValueDate(IndexON,D1255)</f>
        <v>48164</v>
      </c>
      <c r="F1255" s="52">
        <f>IFERROR(_xll.qlIndexFixing(IndexON,D1255,TRUE,_xll.ohTrigger(RecalcTrigger,TriggerON)),NA())</f>
        <v>2.7525458233261801E-2</v>
      </c>
      <c r="H1255" s="49">
        <f>_xll.qlCalendarAdvance(IborCalendar,$H1254,B1255,"f",FALSE)</f>
        <v>48163</v>
      </c>
      <c r="I1255" s="49">
        <f>_xll.qlInterestRateIndexValueDate(Index1M,$H1255)</f>
        <v>48165</v>
      </c>
      <c r="J1255" s="52">
        <f>IFERROR(_xll.qlIndexFixing(Index1M,$H1255,TRUE,_xll.ohTrigger(RecalcTrigger,Trigger1M)),NA())</f>
        <v>2.9201039869172218E-2</v>
      </c>
      <c r="K1255" s="52">
        <f>IFERROR(_xll.qlIndexFixing(ONIndex1M,I1255,TRUE,_xll.ohTrigger(RecalcTrigger,Trigger1M)),NA())</f>
        <v>2.9170328551293423E-2</v>
      </c>
      <c r="L1255" s="52">
        <f>IFERROR(_xll.qlIndexFixing(Index3M,H1255,TRUE,_xll.ohTrigger(RecalcTrigger,Trigger3M)),NA())</f>
        <v>3.0287419935096701E-2</v>
      </c>
      <c r="M1255" s="52">
        <f>IFERROR(_xll.qlIndexFixing(ONIndex3M,I1255,TRUE,_xll.ohTrigger(RecalcTrigger,Trigger3M)),NA())</f>
        <v>3.0186057213352768E-2</v>
      </c>
      <c r="N1255" s="52">
        <f>IFERROR(_xll.qlIndexFixing(Index6M,$H1255,TRUE,_xll.ohTrigger(RecalcTrigger,Trigger6M)),NA())</f>
        <v>3.1420618138037044E-2</v>
      </c>
      <c r="O1255" s="52">
        <f>IFERROR(_xll.qlIndexFixing(ONIndex6M,I1255,TRUE,_xll.ohTrigger(RecalcTrigger,Trigger6M)),NA())</f>
        <v>3.1212962430133828E-2</v>
      </c>
      <c r="P1255" s="52">
        <f>IFERROR(_xll.qlIndexFixing(Index1Y,$H1255,TRUE,_xll.ohTrigger(RecalcTrigger,Trigger1Y)),NA())</f>
        <v>3.2598936967972642E-2</v>
      </c>
      <c r="Q1255" s="52">
        <f>IFERROR(_xll.qlIndexFixing(ONIndex1Y,I1255,TRUE,_xll.ohTrigger(RecalcTrigger,Trigger1Y)),NA())</f>
        <v>3.2258864478382776E-2</v>
      </c>
    </row>
    <row r="1256" spans="2:17" x14ac:dyDescent="0.2">
      <c r="B1256" s="46" t="s">
        <v>51</v>
      </c>
      <c r="D1256" s="49">
        <f>_xll.qlCalendarAdvance(LocalCalendar,$D1255,B1256,"f",FALSE)</f>
        <v>48171</v>
      </c>
      <c r="E1256" s="49">
        <f>_xll.qlInterestRateIndexValueDate(IndexON,D1256)</f>
        <v>48171</v>
      </c>
      <c r="F1256" s="52">
        <f>IFERROR(_xll.qlIndexFixing(IndexON,D1256,TRUE,_xll.ohTrigger(RecalcTrigger,TriggerON)),NA())</f>
        <v>2.7520611643412352E-2</v>
      </c>
      <c r="H1256" s="49">
        <f>_xll.qlCalendarAdvance(IborCalendar,$H1255,B1256,"f",FALSE)</f>
        <v>48170</v>
      </c>
      <c r="I1256" s="49">
        <f>_xll.qlInterestRateIndexValueDate(Index1M,$H1256)</f>
        <v>48172</v>
      </c>
      <c r="J1256" s="52">
        <f>IFERROR(_xll.qlIndexFixing(Index1M,$H1256,TRUE,_xll.ohTrigger(RecalcTrigger,Trigger1M)),NA())</f>
        <v>2.9198333440828284E-2</v>
      </c>
      <c r="K1256" s="52">
        <f>IFERROR(_xll.qlIndexFixing(ONIndex1M,I1256,TRUE,_xll.ohTrigger(RecalcTrigger,Trigger1M)),NA())</f>
        <v>2.9167660210704938E-2</v>
      </c>
      <c r="L1256" s="52">
        <f>IFERROR(_xll.qlIndexFixing(Index3M,H1256,TRUE,_xll.ohTrigger(RecalcTrigger,Trigger3M)),NA())</f>
        <v>3.0285212319833062E-2</v>
      </c>
      <c r="M1256" s="52">
        <f>IFERROR(_xll.qlIndexFixing(ONIndex3M,I1256,TRUE,_xll.ohTrigger(RecalcTrigger,Trigger3M)),NA())</f>
        <v>3.0183962761860528E-2</v>
      </c>
      <c r="N1256" s="52">
        <f>IFERROR(_xll.qlIndexFixing(Index6M,$H1256,TRUE,_xll.ohTrigger(RecalcTrigger,Trigger6M)),NA())</f>
        <v>3.1417584832461536E-2</v>
      </c>
      <c r="O1256" s="52">
        <f>IFERROR(_xll.qlIndexFixing(ONIndex6M,I1256,TRUE,_xll.ohTrigger(RecalcTrigger,Trigger6M)),NA())</f>
        <v>3.1210115759634505E-2</v>
      </c>
      <c r="P1256" s="52">
        <f>IFERROR(_xll.qlIndexFixing(Index1Y,$H1256,TRUE,_xll.ohTrigger(RecalcTrigger,Trigger1Y)),NA())</f>
        <v>3.2591645332057578E-2</v>
      </c>
      <c r="Q1256" s="52">
        <f>IFERROR(_xll.qlIndexFixing(ONIndex1Y,I1256,TRUE,_xll.ohTrigger(RecalcTrigger,Trigger1Y)),NA())</f>
        <v>3.2251277554333768E-2</v>
      </c>
    </row>
    <row r="1257" spans="2:17" x14ac:dyDescent="0.2">
      <c r="B1257" s="46" t="s">
        <v>51</v>
      </c>
      <c r="D1257" s="49">
        <f>_xll.qlCalendarAdvance(LocalCalendar,$D1256,B1257,"f",FALSE)</f>
        <v>48178</v>
      </c>
      <c r="E1257" s="49">
        <f>_xll.qlInterestRateIndexValueDate(IndexON,D1257)</f>
        <v>48178</v>
      </c>
      <c r="F1257" s="52">
        <f>IFERROR(_xll.qlIndexFixing(IndexON,D1257,TRUE,_xll.ohTrigger(RecalcTrigger,TriggerON)),NA())</f>
        <v>2.751649272364709E-2</v>
      </c>
      <c r="H1257" s="49">
        <f>_xll.qlCalendarAdvance(IborCalendar,$H1256,B1257,"f",FALSE)</f>
        <v>48177</v>
      </c>
      <c r="I1257" s="49">
        <f>_xll.qlInterestRateIndexValueDate(Index1M,$H1257)</f>
        <v>48180</v>
      </c>
      <c r="J1257" s="52">
        <f>IFERROR(_xll.qlIndexFixing(Index1M,$H1257,TRUE,_xll.ohTrigger(RecalcTrigger,Trigger1M)),NA())</f>
        <v>2.9196210057889489E-2</v>
      </c>
      <c r="K1257" s="52">
        <f>IFERROR(_xll.qlIndexFixing(ONIndex1M,I1257,TRUE,_xll.ohTrigger(RecalcTrigger,Trigger1M)),NA())</f>
        <v>2.9166571326149082E-2</v>
      </c>
      <c r="L1257" s="52">
        <f>IFERROR(_xll.qlIndexFixing(Index3M,H1257,TRUE,_xll.ohTrigger(RecalcTrigger,Trigger3M)),NA())</f>
        <v>3.028156239022654E-2</v>
      </c>
      <c r="M1257" s="52">
        <f>IFERROR(_xll.qlIndexFixing(ONIndex3M,I1257,TRUE,_xll.ohTrigger(RecalcTrigger,Trigger3M)),NA())</f>
        <v>3.0183778374421877E-2</v>
      </c>
      <c r="N1257" s="52">
        <f>IFERROR(_xll.qlIndexFixing(Index6M,$H1257,TRUE,_xll.ohTrigger(RecalcTrigger,Trigger6M)),NA())</f>
        <v>3.1414104785422864E-2</v>
      </c>
      <c r="O1257" s="52">
        <f>IFERROR(_xll.qlIndexFixing(ONIndex6M,I1257,TRUE,_xll.ohTrigger(RecalcTrigger,Trigger6M)),NA())</f>
        <v>3.1209145024888585E-2</v>
      </c>
      <c r="P1257" s="52">
        <f>IFERROR(_xll.qlIndexFixing(Index1Y,$H1257,TRUE,_xll.ohTrigger(RecalcTrigger,Trigger1Y)),NA())</f>
        <v>3.2583337666485801E-2</v>
      </c>
      <c r="Q1257" s="52">
        <f>IFERROR(_xll.qlIndexFixing(ONIndex1Y,I1257,TRUE,_xll.ohTrigger(RecalcTrigger,Trigger1Y)),NA())</f>
        <v>3.2244440406392627E-2</v>
      </c>
    </row>
    <row r="1258" spans="2:17" x14ac:dyDescent="0.2">
      <c r="B1258" s="46" t="s">
        <v>51</v>
      </c>
      <c r="D1258" s="49">
        <f>_xll.qlCalendarAdvance(LocalCalendar,$D1257,B1258,"f",FALSE)</f>
        <v>48185</v>
      </c>
      <c r="E1258" s="49">
        <f>_xll.qlInterestRateIndexValueDate(IndexON,D1258)</f>
        <v>48185</v>
      </c>
      <c r="F1258" s="52">
        <f>IFERROR(_xll.qlIndexFixing(IndexON,D1258,TRUE,_xll.ohTrigger(RecalcTrigger,TriggerON)),NA())</f>
        <v>2.7510978687539378E-2</v>
      </c>
      <c r="H1258" s="49">
        <f>_xll.qlCalendarAdvance(IborCalendar,$H1257,B1258,"f",FALSE)</f>
        <v>48184</v>
      </c>
      <c r="I1258" s="49">
        <f>_xll.qlInterestRateIndexValueDate(Index1M,$H1258)</f>
        <v>48186</v>
      </c>
      <c r="J1258" s="52">
        <f>IFERROR(_xll.qlIndexFixing(Index1M,$H1258,TRUE,_xll.ohTrigger(RecalcTrigger,Trigger1M)),NA())</f>
        <v>2.9192878072908379E-2</v>
      </c>
      <c r="K1258" s="52">
        <f>IFERROR(_xll.qlIndexFixing(ONIndex1M,I1258,TRUE,_xll.ohTrigger(RecalcTrigger,Trigger1M)),NA())</f>
        <v>2.9162281123129574E-2</v>
      </c>
      <c r="L1258" s="52">
        <f>IFERROR(_xll.qlIndexFixing(Index3M,H1258,TRUE,_xll.ohTrigger(RecalcTrigger,Trigger3M)),NA())</f>
        <v>3.027964469470943E-2</v>
      </c>
      <c r="M1258" s="52">
        <f>IFERROR(_xll.qlIndexFixing(ONIndex3M,I1258,TRUE,_xll.ohTrigger(RecalcTrigger,Trigger3M)),NA())</f>
        <v>3.0179729370223285E-2</v>
      </c>
      <c r="N1258" s="52">
        <f>IFERROR(_xll.qlIndexFixing(Index6M,$H1258,TRUE,_xll.ohTrigger(RecalcTrigger,Trigger6M)),NA())</f>
        <v>3.1412626526180869E-2</v>
      </c>
      <c r="O1258" s="52">
        <f>IFERROR(_xll.qlIndexFixing(ONIndex6M,I1258,TRUE,_xll.ohTrigger(RecalcTrigger,Trigger6M)),NA())</f>
        <v>3.120439005628306E-2</v>
      </c>
      <c r="P1258" s="52">
        <f>IFERROR(_xll.qlIndexFixing(Index1Y,$H1258,TRUE,_xll.ohTrigger(RecalcTrigger,Trigger1Y)),NA())</f>
        <v>3.2577124859751512E-2</v>
      </c>
      <c r="Q1258" s="52">
        <f>IFERROR(_xll.qlIndexFixing(ONIndex1Y,I1258,TRUE,_xll.ohTrigger(RecalcTrigger,Trigger1Y)),NA())</f>
        <v>3.2236164335097683E-2</v>
      </c>
    </row>
    <row r="1259" spans="2:17" x14ac:dyDescent="0.2">
      <c r="B1259" s="46" t="s">
        <v>51</v>
      </c>
      <c r="D1259" s="49">
        <f>_xll.qlCalendarAdvance(LocalCalendar,$D1258,B1259,"f",FALSE)</f>
        <v>48192</v>
      </c>
      <c r="E1259" s="49">
        <f>_xll.qlInterestRateIndexValueDate(IndexON,D1259)</f>
        <v>48192</v>
      </c>
      <c r="F1259" s="52">
        <f>IFERROR(_xll.qlIndexFixing(IndexON,D1259,TRUE,_xll.ohTrigger(RecalcTrigger,TriggerON)),NA())</f>
        <v>2.7506192321276046E-2</v>
      </c>
      <c r="H1259" s="49">
        <f>_xll.qlCalendarAdvance(IborCalendar,$H1258,B1259,"f",FALSE)</f>
        <v>48191</v>
      </c>
      <c r="I1259" s="49">
        <f>_xll.qlInterestRateIndexValueDate(Index1M,$H1259)</f>
        <v>48193</v>
      </c>
      <c r="J1259" s="52">
        <f>IFERROR(_xll.qlIndexFixing(Index1M,$H1259,TRUE,_xll.ohTrigger(RecalcTrigger,Trigger1M)),NA())</f>
        <v>2.91901291333449E-2</v>
      </c>
      <c r="K1259" s="52">
        <f>IFERROR(_xll.qlIndexFixing(ONIndex1M,I1259,TRUE,_xll.ohTrigger(RecalcTrigger,Trigger1M)),NA())</f>
        <v>2.9159570376142696E-2</v>
      </c>
      <c r="L1259" s="52">
        <f>IFERROR(_xll.qlIndexFixing(Index3M,H1259,TRUE,_xll.ohTrigger(RecalcTrigger,Trigger3M)),NA())</f>
        <v>3.0277393509907782E-2</v>
      </c>
      <c r="M1259" s="52">
        <f>IFERROR(_xll.qlIndexFixing(ONIndex3M,I1259,TRUE,_xll.ohTrigger(RecalcTrigger,Trigger3M)),NA())</f>
        <v>3.0177590430238155E-2</v>
      </c>
      <c r="N1259" s="52">
        <f>IFERROR(_xll.qlIndexFixing(Index6M,$H1259,TRUE,_xll.ohTrigger(RecalcTrigger,Trigger6M)),NA())</f>
        <v>3.1409559313259193E-2</v>
      </c>
      <c r="O1259" s="52">
        <f>IFERROR(_xll.qlIndexFixing(ONIndex6M,I1259,TRUE,_xll.ohTrigger(RecalcTrigger,Trigger6M)),NA())</f>
        <v>3.1201511023670747E-2</v>
      </c>
      <c r="P1259" s="52">
        <f>IFERROR(_xll.qlIndexFixing(Index1Y,$H1259,TRUE,_xll.ohTrigger(RecalcTrigger,Trigger1Y)),NA())</f>
        <v>3.2569896022459487E-2</v>
      </c>
      <c r="Q1259" s="52">
        <f>IFERROR(_xll.qlIndexFixing(ONIndex1Y,I1259,TRUE,_xll.ohTrigger(RecalcTrigger,Trigger1Y)),NA())</f>
        <v>3.2228638039910606E-2</v>
      </c>
    </row>
    <row r="1260" spans="2:17" x14ac:dyDescent="0.2">
      <c r="B1260" s="46" t="s">
        <v>51</v>
      </c>
      <c r="D1260" s="49">
        <f>_xll.qlCalendarAdvance(LocalCalendar,$D1259,B1260,"f",FALSE)</f>
        <v>48199</v>
      </c>
      <c r="E1260" s="49">
        <f>_xll.qlInterestRateIndexValueDate(IndexON,D1260)</f>
        <v>48199</v>
      </c>
      <c r="F1260" s="52">
        <f>IFERROR(_xll.qlIndexFixing(IndexON,D1260,TRUE,_xll.ohTrigger(RecalcTrigger,TriggerON)),NA())</f>
        <v>2.7501426029674647E-2</v>
      </c>
      <c r="H1260" s="49">
        <f>_xll.qlCalendarAdvance(IborCalendar,$H1259,B1260,"f",FALSE)</f>
        <v>48198</v>
      </c>
      <c r="I1260" s="49">
        <f>_xll.qlInterestRateIndexValueDate(Index1M,$H1260)</f>
        <v>48200</v>
      </c>
      <c r="J1260" s="52">
        <f>IFERROR(_xll.qlIndexFixing(Index1M,$H1260,TRUE,_xll.ohTrigger(RecalcTrigger,Trigger1M)),NA())</f>
        <v>2.918834952450166E-2</v>
      </c>
      <c r="K1260" s="52">
        <f>IFERROR(_xll.qlIndexFixing(ONIndex1M,I1260,TRUE,_xll.ohTrigger(RecalcTrigger,Trigger1M)),NA())</f>
        <v>2.915684549350317E-2</v>
      </c>
      <c r="L1260" s="52">
        <f>IFERROR(_xll.qlIndexFixing(Index3M,H1260,TRUE,_xll.ohTrigger(RecalcTrigger,Trigger3M)),NA())</f>
        <v>3.0275127384581709E-2</v>
      </c>
      <c r="M1260" s="52">
        <f>IFERROR(_xll.qlIndexFixing(ONIndex3M,I1260,TRUE,_xll.ohTrigger(RecalcTrigger,Trigger3M)),NA())</f>
        <v>3.0175436660515587E-2</v>
      </c>
      <c r="N1260" s="52">
        <f>IFERROR(_xll.qlIndexFixing(Index6M,$H1260,TRUE,_xll.ohTrigger(RecalcTrigger,Trigger6M)),NA())</f>
        <v>3.1406481146353998E-2</v>
      </c>
      <c r="O1260" s="52">
        <f>IFERROR(_xll.qlIndexFixing(ONIndex6M,I1260,TRUE,_xll.ohTrigger(RecalcTrigger,Trigger6M)),NA())</f>
        <v>3.1198621203367694E-2</v>
      </c>
      <c r="P1260" s="52">
        <f>IFERROR(_xll.qlIndexFixing(Index1Y,$H1260,TRUE,_xll.ohTrigger(RecalcTrigger,Trigger1Y)),NA())</f>
        <v>3.2562688117143405E-2</v>
      </c>
      <c r="Q1260" s="52">
        <f>IFERROR(_xll.qlIndexFixing(ONIndex1Y,I1260,TRUE,_xll.ohTrigger(RecalcTrigger,Trigger1Y)),NA())</f>
        <v>3.2221131954317528E-2</v>
      </c>
    </row>
    <row r="1261" spans="2:17" x14ac:dyDescent="0.2">
      <c r="B1261" s="46" t="s">
        <v>51</v>
      </c>
      <c r="D1261" s="49">
        <f>_xll.qlCalendarAdvance(LocalCalendar,$D1260,B1261,"f",FALSE)</f>
        <v>48206</v>
      </c>
      <c r="E1261" s="49">
        <f>_xll.qlInterestRateIndexValueDate(IndexON,D1261)</f>
        <v>48206</v>
      </c>
      <c r="F1261" s="52">
        <f>IFERROR(_xll.qlIndexFixing(IndexON,D1261,TRUE,_xll.ohTrigger(RecalcTrigger,TriggerON)),NA())</f>
        <v>2.7497391684017103E-2</v>
      </c>
      <c r="H1261" s="49">
        <f>_xll.qlCalendarAdvance(IborCalendar,$H1260,B1261,"f",FALSE)</f>
        <v>48205</v>
      </c>
      <c r="I1261" s="49">
        <f>_xll.qlInterestRateIndexValueDate(Index1M,$H1261)</f>
        <v>48211</v>
      </c>
      <c r="J1261" s="52">
        <f>IFERROR(_xll.qlIndexFixing(Index1M,$H1261,TRUE,_xll.ohTrigger(RecalcTrigger,Trigger1M)),NA())</f>
        <v>2.9182013741979453E-2</v>
      </c>
      <c r="K1261" s="52">
        <f>IFERROR(_xll.qlIndexFixing(ONIndex1M,I1261,TRUE,_xll.ohTrigger(RecalcTrigger,Trigger1M)),NA())</f>
        <v>2.9152534975640521E-2</v>
      </c>
      <c r="L1261" s="52">
        <f>IFERROR(_xll.qlIndexFixing(Index3M,H1261,TRUE,_xll.ohTrigger(RecalcTrigger,Trigger3M)),NA())</f>
        <v>3.02726392226992E-2</v>
      </c>
      <c r="M1261" s="52">
        <f>IFERROR(_xll.qlIndexFixing(ONIndex3M,I1261,TRUE,_xll.ohTrigger(RecalcTrigger,Trigger3M)),NA())</f>
        <v>3.0172022203718285E-2</v>
      </c>
      <c r="N1261" s="52">
        <f>IFERROR(_xll.qlIndexFixing(Index6M,$H1261,TRUE,_xll.ohTrigger(RecalcTrigger,Trigger6M)),NA())</f>
        <v>3.1401621895539814E-2</v>
      </c>
      <c r="O1261" s="52">
        <f>IFERROR(_xll.qlIndexFixing(ONIndex6M,I1261,TRUE,_xll.ohTrigger(RecalcTrigger,Trigger6M)),NA())</f>
        <v>3.1194058262622448E-2</v>
      </c>
      <c r="P1261" s="52">
        <f>IFERROR(_xll.qlIndexFixing(Index1Y,$H1261,TRUE,_xll.ohTrigger(RecalcTrigger,Trigger1Y)),NA())</f>
        <v>3.2549490147464701E-2</v>
      </c>
      <c r="Q1261" s="52">
        <f>IFERROR(_xll.qlIndexFixing(ONIndex1Y,I1261,TRUE,_xll.ohTrigger(RecalcTrigger,Trigger1Y)),NA())</f>
        <v>3.2209377508580772E-2</v>
      </c>
    </row>
    <row r="1262" spans="2:17" x14ac:dyDescent="0.2">
      <c r="B1262" s="46" t="s">
        <v>51</v>
      </c>
      <c r="D1262" s="49">
        <f>_xll.qlCalendarAdvance(LocalCalendar,$D1261,B1262,"f",FALSE)</f>
        <v>48213</v>
      </c>
      <c r="E1262" s="49">
        <f>_xll.qlInterestRateIndexValueDate(IndexON,D1262)</f>
        <v>48213</v>
      </c>
      <c r="F1262" s="52">
        <f>IFERROR(_xll.qlIndexFixing(IndexON,D1262,TRUE,_xll.ohTrigger(RecalcTrigger,TriggerON)),NA())</f>
        <v>2.7492666614361561E-2</v>
      </c>
      <c r="H1262" s="49">
        <f>_xll.qlCalendarAdvance(IborCalendar,$H1261,B1262,"f",FALSE)</f>
        <v>48212</v>
      </c>
      <c r="I1262" s="49">
        <f>_xll.qlInterestRateIndexValueDate(Index1M,$H1262)</f>
        <v>48215</v>
      </c>
      <c r="J1262" s="52">
        <f>IFERROR(_xll.qlIndexFixing(Index1M,$H1262,TRUE,_xll.ohTrigger(RecalcTrigger,Trigger1M)),NA())</f>
        <v>2.9180416443090169E-2</v>
      </c>
      <c r="K1262" s="52">
        <f>IFERROR(_xll.qlIndexFixing(ONIndex1M,I1262,TRUE,_xll.ohTrigger(RecalcTrigger,Trigger1M)),NA())</f>
        <v>2.9152924509379119E-2</v>
      </c>
      <c r="L1262" s="52">
        <f>IFERROR(_xll.qlIndexFixing(Index3M,H1262,TRUE,_xll.ohTrigger(RecalcTrigger,Trigger3M)),NA())</f>
        <v>3.0270221091931317E-2</v>
      </c>
      <c r="M1262" s="52">
        <f>IFERROR(_xll.qlIndexFixing(ONIndex3M,I1262,TRUE,_xll.ohTrigger(RecalcTrigger,Trigger3M)),NA())</f>
        <v>3.0172986532175372E-2</v>
      </c>
      <c r="N1262" s="52">
        <f>IFERROR(_xll.qlIndexFixing(Index6M,$H1262,TRUE,_xll.ohTrigger(RecalcTrigger,Trigger6M)),NA())</f>
        <v>3.1398711371430153E-2</v>
      </c>
      <c r="O1262" s="52">
        <f>IFERROR(_xll.qlIndexFixing(ONIndex6M,I1262,TRUE,_xll.ohTrigger(RecalcTrigger,Trigger6M)),NA())</f>
        <v>3.1194678006398746E-2</v>
      </c>
      <c r="P1262" s="52">
        <f>IFERROR(_xll.qlIndexFixing(Index1Y,$H1262,TRUE,_xll.ohTrigger(RecalcTrigger,Trigger1Y)),NA())</f>
        <v>3.2547313088899583E-2</v>
      </c>
      <c r="Q1262" s="52">
        <f>IFERROR(_xll.qlIndexFixing(ONIndex1Y,I1262,TRUE,_xll.ohTrigger(RecalcTrigger,Trigger1Y)),NA())</f>
        <v>3.2206932135556698E-2</v>
      </c>
    </row>
    <row r="1263" spans="2:17" x14ac:dyDescent="0.2">
      <c r="B1263" s="46" t="s">
        <v>51</v>
      </c>
      <c r="D1263" s="49">
        <f>_xll.qlCalendarAdvance(LocalCalendar,$D1262,B1263,"f",FALSE)</f>
        <v>48220</v>
      </c>
      <c r="E1263" s="49">
        <f>_xll.qlInterestRateIndexValueDate(IndexON,D1263)</f>
        <v>48220</v>
      </c>
      <c r="F1263" s="52">
        <f>IFERROR(_xll.qlIndexFixing(IndexON,D1263,TRUE,_xll.ohTrigger(RecalcTrigger,TriggerON)),NA())</f>
        <v>2.7487247601403197E-2</v>
      </c>
      <c r="H1263" s="49">
        <f>_xll.qlCalendarAdvance(IborCalendar,$H1262,B1263,"f",FALSE)</f>
        <v>48219</v>
      </c>
      <c r="I1263" s="49">
        <f>_xll.qlInterestRateIndexValueDate(Index1M,$H1263)</f>
        <v>48221</v>
      </c>
      <c r="J1263" s="52">
        <f>IFERROR(_xll.qlIndexFixing(Index1M,$H1263,TRUE,_xll.ohTrigger(RecalcTrigger,Trigger1M)),NA())</f>
        <v>2.9178991671342247E-2</v>
      </c>
      <c r="K1263" s="52">
        <f>IFERROR(_xll.qlIndexFixing(ONIndex1M,I1263,TRUE,_xll.ohTrigger(RecalcTrigger,Trigger1M)),NA())</f>
        <v>2.9148586032707868E-2</v>
      </c>
      <c r="L1263" s="52">
        <f>IFERROR(_xll.qlIndexFixing(Index3M,H1263,TRUE,_xll.ohTrigger(RecalcTrigger,Trigger3M)),NA())</f>
        <v>3.0268239365715221E-2</v>
      </c>
      <c r="M1263" s="52">
        <f>IFERROR(_xll.qlIndexFixing(ONIndex3M,I1263,TRUE,_xll.ohTrigger(RecalcTrigger,Trigger3M)),NA())</f>
        <v>3.0168886374362103E-2</v>
      </c>
      <c r="N1263" s="52">
        <f>IFERROR(_xll.qlIndexFixing(Index6M,$H1263,TRUE,_xll.ohTrigger(RecalcTrigger,Trigger6M)),NA())</f>
        <v>3.1396045006258422E-2</v>
      </c>
      <c r="O1263" s="52">
        <f>IFERROR(_xll.qlIndexFixing(ONIndex6M,I1263,TRUE,_xll.ohTrigger(RecalcTrigger,Trigger6M)),NA())</f>
        <v>3.1189887018632234E-2</v>
      </c>
      <c r="P1263" s="52">
        <f>IFERROR(_xll.qlIndexFixing(Index1Y,$H1263,TRUE,_xll.ohTrigger(RecalcTrigger,Trigger1Y)),NA())</f>
        <v>3.2541189988586065E-2</v>
      </c>
      <c r="Q1263" s="52">
        <f>IFERROR(_xll.qlIndexFixing(ONIndex1Y,I1263,TRUE,_xll.ohTrigger(RecalcTrigger,Trigger1Y)),NA())</f>
        <v>3.2198734955102282E-2</v>
      </c>
    </row>
    <row r="1264" spans="2:17" x14ac:dyDescent="0.2">
      <c r="B1264" s="46" t="s">
        <v>51</v>
      </c>
      <c r="D1264" s="49">
        <f>_xll.qlCalendarAdvance(LocalCalendar,$D1263,B1264,"f",FALSE)</f>
        <v>48227</v>
      </c>
      <c r="E1264" s="49">
        <f>_xll.qlInterestRateIndexValueDate(IndexON,D1264)</f>
        <v>48227</v>
      </c>
      <c r="F1264" s="52">
        <f>IFERROR(_xll.qlIndexFixing(IndexON,D1264,TRUE,_xll.ohTrigger(RecalcTrigger,TriggerON)),NA())</f>
        <v>2.7482561607810041E-2</v>
      </c>
      <c r="H1264" s="49">
        <f>_xll.qlCalendarAdvance(IborCalendar,$H1263,B1264,"f",FALSE)</f>
        <v>48226</v>
      </c>
      <c r="I1264" s="49">
        <f>_xll.qlInterestRateIndexValueDate(Index1M,$H1264)</f>
        <v>48228</v>
      </c>
      <c r="J1264" s="52">
        <f>IFERROR(_xll.qlIndexFixing(Index1M,$H1264,TRUE,_xll.ohTrigger(RecalcTrigger,Trigger1M)),NA())</f>
        <v>2.9177150425796293E-2</v>
      </c>
      <c r="K1264" s="52">
        <f>IFERROR(_xll.qlIndexFixing(ONIndex1M,I1264,TRUE,_xll.ohTrigger(RecalcTrigger,Trigger1M)),NA())</f>
        <v>2.9145804608097237E-2</v>
      </c>
      <c r="L1264" s="52">
        <f>IFERROR(_xll.qlIndexFixing(Index3M,H1264,TRUE,_xll.ohTrigger(RecalcTrigger,Trigger3M)),NA())</f>
        <v>3.0265913478548838E-2</v>
      </c>
      <c r="M1264" s="52">
        <f>IFERROR(_xll.qlIndexFixing(ONIndex3M,I1264,TRUE,_xll.ohTrigger(RecalcTrigger,Trigger3M)),NA())</f>
        <v>3.0166673286489143E-2</v>
      </c>
      <c r="N1264" s="52">
        <f>IFERROR(_xll.qlIndexFixing(Index6M,$H1264,TRUE,_xll.ohTrigger(RecalcTrigger,Trigger6M)),NA())</f>
        <v>3.1392924076380814E-2</v>
      </c>
      <c r="O1264" s="52">
        <f>IFERROR(_xll.qlIndexFixing(ONIndex6M,I1264,TRUE,_xll.ohTrigger(RecalcTrigger,Trigger6M)),NA())</f>
        <v>3.1186954048925131E-2</v>
      </c>
      <c r="P1264" s="52">
        <f>IFERROR(_xll.qlIndexFixing(Index1Y,$H1264,TRUE,_xll.ohTrigger(RecalcTrigger,Trigger1Y)),NA())</f>
        <v>3.2535024881611668E-2</v>
      </c>
      <c r="Q1264" s="52">
        <f>IFERROR(_xll.qlIndexFixing(ONIndex1Y,I1264,TRUE,_xll.ohTrigger(RecalcTrigger,Trigger1Y)),NA())</f>
        <v>3.2191309707885196E-2</v>
      </c>
    </row>
    <row r="1265" spans="2:17" x14ac:dyDescent="0.2">
      <c r="B1265" s="46" t="s">
        <v>51</v>
      </c>
      <c r="D1265" s="49">
        <f>_xll.qlCalendarAdvance(LocalCalendar,$D1264,B1265,"f",FALSE)</f>
        <v>48234</v>
      </c>
      <c r="E1265" s="49">
        <f>_xll.qlInterestRateIndexValueDate(IndexON,D1265)</f>
        <v>48234</v>
      </c>
      <c r="F1265" s="52">
        <f>IFERROR(_xll.qlIndexFixing(IndexON,D1265,TRUE,_xll.ohTrigger(RecalcTrigger,TriggerON)),NA())</f>
        <v>2.7477895688479137E-2</v>
      </c>
      <c r="H1265" s="49">
        <f>_xll.qlCalendarAdvance(IborCalendar,$H1264,B1265,"f",FALSE)</f>
        <v>48233</v>
      </c>
      <c r="I1265" s="49">
        <f>_xll.qlInterestRateIndexValueDate(Index1M,$H1265)</f>
        <v>48235</v>
      </c>
      <c r="J1265" s="52">
        <f>IFERROR(_xll.qlIndexFixing(Index1M,$H1265,TRUE,_xll.ohTrigger(RecalcTrigger,Trigger1M)),NA())</f>
        <v>2.9173337918231568E-2</v>
      </c>
      <c r="K1265" s="52">
        <f>IFERROR(_xll.qlIndexFixing(ONIndex1M,I1265,TRUE,_xll.ohTrigger(RecalcTrigger,Trigger1M)),NA())</f>
        <v>2.9143009047993829E-2</v>
      </c>
      <c r="L1265" s="52">
        <f>IFERROR(_xll.qlIndexFixing(Index3M,H1265,TRUE,_xll.ohTrigger(RecalcTrigger,Trigger3M)),NA())</f>
        <v>3.026357265098804E-2</v>
      </c>
      <c r="M1265" s="52">
        <f>IFERROR(_xll.qlIndexFixing(ONIndex3M,I1265,TRUE,_xll.ohTrigger(RecalcTrigger,Trigger3M)),NA())</f>
        <v>3.0164445369118553E-2</v>
      </c>
      <c r="N1265" s="52">
        <f>IFERROR(_xll.qlIndexFixing(Index6M,$H1265,TRUE,_xll.ohTrigger(RecalcTrigger,Trigger6M)),NA())</f>
        <v>3.138979219369268E-2</v>
      </c>
      <c r="O1265" s="52">
        <f>IFERROR(_xll.qlIndexFixing(ONIndex6M,I1265,TRUE,_xll.ohTrigger(RecalcTrigger,Trigger6M)),NA())</f>
        <v>3.1184010291847031E-2</v>
      </c>
      <c r="P1265" s="52">
        <f>IFERROR(_xll.qlIndexFixing(Index1Y,$H1265,TRUE,_xll.ohTrigger(RecalcTrigger,Trigger1Y)),NA())</f>
        <v>3.2526962554599692E-2</v>
      </c>
      <c r="Q1265" s="52">
        <f>IFERROR(_xll.qlIndexFixing(ONIndex1Y,I1265,TRUE,_xll.ohTrigger(RecalcTrigger,Trigger1Y)),NA())</f>
        <v>3.2183904670262109E-2</v>
      </c>
    </row>
    <row r="1266" spans="2:17" x14ac:dyDescent="0.2">
      <c r="B1266" s="46" t="s">
        <v>51</v>
      </c>
      <c r="D1266" s="49">
        <f>_xll.qlCalendarAdvance(LocalCalendar,$D1265,B1266,"f",FALSE)</f>
        <v>48241</v>
      </c>
      <c r="E1266" s="49">
        <f>_xll.qlInterestRateIndexValueDate(IndexON,D1266)</f>
        <v>48241</v>
      </c>
      <c r="F1266" s="52">
        <f>IFERROR(_xll.qlIndexFixing(IndexON,D1266,TRUE,_xll.ohTrigger(RecalcTrigger,TriggerON)),NA())</f>
        <v>2.7473249843810166E-2</v>
      </c>
      <c r="H1266" s="49">
        <f>_xll.qlCalendarAdvance(IborCalendar,$H1265,B1266,"f",FALSE)</f>
        <v>48240</v>
      </c>
      <c r="I1266" s="49">
        <f>_xll.qlInterestRateIndexValueDate(Index1M,$H1266)</f>
        <v>48242</v>
      </c>
      <c r="J1266" s="52">
        <f>IFERROR(_xll.qlIndexFixing(Index1M,$H1266,TRUE,_xll.ohTrigger(RecalcTrigger,Trigger1M)),NA())</f>
        <v>2.9167561206994878E-2</v>
      </c>
      <c r="K1266" s="52">
        <f>IFERROR(_xll.qlIndexFixing(ONIndex1M,I1266,TRUE,_xll.ohTrigger(RecalcTrigger,Trigger1M)),NA())</f>
        <v>2.9140199352397644E-2</v>
      </c>
      <c r="L1266" s="52">
        <f>IFERROR(_xll.qlIndexFixing(Index3M,H1266,TRUE,_xll.ohTrigger(RecalcTrigger,Trigger3M)),NA())</f>
        <v>3.0261216883057423E-2</v>
      </c>
      <c r="M1266" s="52">
        <f>IFERROR(_xll.qlIndexFixing(ONIndex3M,I1266,TRUE,_xll.ohTrigger(RecalcTrigger,Trigger3M)),NA())</f>
        <v>3.0162202622250334E-2</v>
      </c>
      <c r="N1266" s="52">
        <f>IFERROR(_xll.qlIndexFixing(Index6M,$H1266,TRUE,_xll.ohTrigger(RecalcTrigger,Trigger6M)),NA())</f>
        <v>3.1386649358245845E-2</v>
      </c>
      <c r="O1266" s="52">
        <f>IFERROR(_xll.qlIndexFixing(ONIndex6M,I1266,TRUE,_xll.ohTrigger(RecalcTrigger,Trigger6M)),NA())</f>
        <v>3.1181055747317998E-2</v>
      </c>
      <c r="P1266" s="52">
        <f>IFERROR(_xll.qlIndexFixing(Index1Y,$H1266,TRUE,_xll.ohTrigger(RecalcTrigger,Trigger1Y)),NA())</f>
        <v>3.2519880231796687E-2</v>
      </c>
      <c r="Q1266" s="52">
        <f>IFERROR(_xll.qlIndexFixing(ONIndex1Y,I1266,TRUE,_xll.ohTrigger(RecalcTrigger,Trigger1Y)),NA())</f>
        <v>3.2176519842312956E-2</v>
      </c>
    </row>
    <row r="1267" spans="2:17" x14ac:dyDescent="0.2">
      <c r="B1267" s="46" t="s">
        <v>51</v>
      </c>
      <c r="D1267" s="49">
        <f>_xll.qlCalendarAdvance(LocalCalendar,$D1266,B1267,"f",FALSE)</f>
        <v>48248</v>
      </c>
      <c r="E1267" s="49">
        <f>_xll.qlInterestRateIndexValueDate(IndexON,D1267)</f>
        <v>48248</v>
      </c>
      <c r="F1267" s="52">
        <f>IFERROR(_xll.qlIndexFixing(IndexON,D1267,TRUE,_xll.ohTrigger(RecalcTrigger,TriggerON)),NA())</f>
        <v>2.7468624073483383E-2</v>
      </c>
      <c r="H1267" s="49">
        <f>_xll.qlCalendarAdvance(IborCalendar,$H1266,B1267,"f",FALSE)</f>
        <v>48247</v>
      </c>
      <c r="I1267" s="49">
        <f>_xll.qlInterestRateIndexValueDate(Index1M,$H1267)</f>
        <v>48249</v>
      </c>
      <c r="J1267" s="52">
        <f>IFERROR(_xll.qlIndexFixing(Index1M,$H1267,TRUE,_xll.ohTrigger(RecalcTrigger,Trigger1M)),NA())</f>
        <v>2.9164702635177002E-2</v>
      </c>
      <c r="K1267" s="52">
        <f>IFERROR(_xll.qlIndexFixing(ONIndex1M,I1267,TRUE,_xll.ohTrigger(RecalcTrigger,Trigger1M)),NA())</f>
        <v>2.9137375521228748E-2</v>
      </c>
      <c r="L1267" s="52">
        <f>IFERROR(_xll.qlIndexFixing(Index3M,H1267,TRUE,_xll.ohTrigger(RecalcTrigger,Trigger3M)),NA())</f>
        <v>3.0257749893580765E-2</v>
      </c>
      <c r="M1267" s="52">
        <f>IFERROR(_xll.qlIndexFixing(ONIndex3M,I1267,TRUE,_xll.ohTrigger(RecalcTrigger,Trigger3M)),NA())</f>
        <v>3.0159945045724612E-2</v>
      </c>
      <c r="N1267" s="52">
        <f>IFERROR(_xll.qlIndexFixing(Index6M,$H1267,TRUE,_xll.ohTrigger(RecalcTrigger,Trigger6M)),NA())</f>
        <v>3.1383495570091256E-2</v>
      </c>
      <c r="O1267" s="52">
        <f>IFERROR(_xll.qlIndexFixing(ONIndex6M,I1267,TRUE,_xll.ohTrigger(RecalcTrigger,Trigger6M)),NA())</f>
        <v>3.1178090415417969E-2</v>
      </c>
      <c r="P1267" s="52">
        <f>IFERROR(_xll.qlIndexFixing(Index1Y,$H1267,TRUE,_xll.ohTrigger(RecalcTrigger,Trigger1Y)),NA())</f>
        <v>3.2512818837867101E-2</v>
      </c>
      <c r="Q1267" s="52">
        <f>IFERROR(_xll.qlIndexFixing(ONIndex1Y,I1267,TRUE,_xll.ohTrigger(RecalcTrigger,Trigger1Y)),NA())</f>
        <v>3.2169155223957802E-2</v>
      </c>
    </row>
    <row r="1268" spans="2:17" x14ac:dyDescent="0.2">
      <c r="B1268" s="46" t="s">
        <v>51</v>
      </c>
      <c r="D1268" s="49">
        <f>_xll.qlCalendarAdvance(LocalCalendar,$D1267,B1268,"f",FALSE)</f>
        <v>48255</v>
      </c>
      <c r="E1268" s="49">
        <f>_xll.qlInterestRateIndexValueDate(IndexON,D1268)</f>
        <v>48255</v>
      </c>
      <c r="F1268" s="52">
        <f>IFERROR(_xll.qlIndexFixing(IndexON,D1268,TRUE,_xll.ohTrigger(RecalcTrigger,TriggerON)),NA())</f>
        <v>2.7464018377818533E-2</v>
      </c>
      <c r="H1268" s="49">
        <f>_xll.qlCalendarAdvance(IborCalendar,$H1267,B1268,"f",FALSE)</f>
        <v>48254</v>
      </c>
      <c r="I1268" s="49">
        <f>_xll.qlInterestRateIndexValueDate(Index1M,$H1268)</f>
        <v>48256</v>
      </c>
      <c r="J1268" s="52">
        <f>IFERROR(_xll.qlIndexFixing(Index1M,$H1268,TRUE,_xll.ohTrigger(RecalcTrigger,Trigger1M)),NA())</f>
        <v>2.9161829896429431E-2</v>
      </c>
      <c r="K1268" s="52">
        <f>IFERROR(_xll.qlIndexFixing(ONIndex1M,I1268,TRUE,_xll.ohTrigger(RecalcTrigger,Trigger1M)),NA())</f>
        <v>2.9134537554647011E-2</v>
      </c>
      <c r="L1268" s="52">
        <f>IFERROR(_xll.qlIndexFixing(Index3M,H1268,TRUE,_xll.ohTrigger(RecalcTrigger,Trigger3M)),NA())</f>
        <v>3.0255365511808741E-2</v>
      </c>
      <c r="M1268" s="52">
        <f>IFERROR(_xll.qlIndexFixing(ONIndex3M,I1268,TRUE,_xll.ohTrigger(RecalcTrigger,Trigger3M)),NA())</f>
        <v>3.0157672639781197E-2</v>
      </c>
      <c r="N1268" s="52">
        <f>IFERROR(_xll.qlIndexFixing(Index6M,$H1268,TRUE,_xll.ohTrigger(RecalcTrigger,Trigger6M)),NA())</f>
        <v>3.1380330829282065E-2</v>
      </c>
      <c r="O1268" s="52">
        <f>IFERROR(_xll.qlIndexFixing(ONIndex6M,I1268,TRUE,_xll.ohTrigger(RecalcTrigger,Trigger6M)),NA())</f>
        <v>3.1175114296146944E-2</v>
      </c>
      <c r="P1268" s="52">
        <f>IFERROR(_xll.qlIndexFixing(Index1Y,$H1268,TRUE,_xll.ohTrigger(RecalcTrigger,Trigger1Y)),NA())</f>
        <v>3.2505778372373895E-2</v>
      </c>
      <c r="Q1268" s="52">
        <f>IFERROR(_xll.qlIndexFixing(ONIndex1Y,I1268,TRUE,_xll.ohTrigger(RecalcTrigger,Trigger1Y)),NA())</f>
        <v>3.2161810815276581E-2</v>
      </c>
    </row>
    <row r="1269" spans="2:17" x14ac:dyDescent="0.2">
      <c r="B1269" s="46" t="s">
        <v>51</v>
      </c>
      <c r="D1269" s="49">
        <f>_xll.qlCalendarAdvance(LocalCalendar,$D1268,B1269,"f",FALSE)</f>
        <v>48262</v>
      </c>
      <c r="E1269" s="49">
        <f>_xll.qlInterestRateIndexValueDate(IndexON,D1269)</f>
        <v>48262</v>
      </c>
      <c r="F1269" s="52">
        <f>IFERROR(_xll.qlIndexFixing(IndexON,D1269,TRUE,_xll.ohTrigger(RecalcTrigger,TriggerON)),NA())</f>
        <v>2.7459432756575808E-2</v>
      </c>
      <c r="H1269" s="49">
        <f>_xll.qlCalendarAdvance(IborCalendar,$H1268,B1269,"f",FALSE)</f>
        <v>48261</v>
      </c>
      <c r="I1269" s="49">
        <f>_xll.qlInterestRateIndexValueDate(Index1M,$H1269)</f>
        <v>48263</v>
      </c>
      <c r="J1269" s="52">
        <f>IFERROR(_xll.qlIndexFixing(Index1M,$H1269,TRUE,_xll.ohTrigger(RecalcTrigger,Trigger1M)),NA())</f>
        <v>2.9158942990760429E-2</v>
      </c>
      <c r="K1269" s="52">
        <f>IFERROR(_xll.qlIndexFixing(ONIndex1M,I1269,TRUE,_xll.ohTrigger(RecalcTrigger,Trigger1M)),NA())</f>
        <v>2.9131685452492562E-2</v>
      </c>
      <c r="L1269" s="52">
        <f>IFERROR(_xll.qlIndexFixing(Index3M,H1269,TRUE,_xll.ohTrigger(RecalcTrigger,Trigger3M)),NA())</f>
        <v>3.0252966190979613E-2</v>
      </c>
      <c r="M1269" s="52">
        <f>IFERROR(_xll.qlIndexFixing(ONIndex3M,I1269,TRUE,_xll.ohTrigger(RecalcTrigger,Trigger3M)),NA())</f>
        <v>3.0155385404180279E-2</v>
      </c>
      <c r="N1269" s="52">
        <f>IFERROR(_xll.qlIndexFixing(Index6M,$H1269,TRUE,_xll.ohTrigger(RecalcTrigger,Trigger6M)),NA())</f>
        <v>3.1377155135868334E-2</v>
      </c>
      <c r="O1269" s="52">
        <f>IFERROR(_xll.qlIndexFixing(ONIndex6M,I1269,TRUE,_xll.ohTrigger(RecalcTrigger,Trigger6M)),NA())</f>
        <v>3.1172127389424986E-2</v>
      </c>
      <c r="P1269" s="52">
        <f>IFERROR(_xll.qlIndexFixing(Index1Y,$H1269,TRUE,_xll.ohTrigger(RecalcTrigger,Trigger1Y)),NA())</f>
        <v>3.2499722247213453E-2</v>
      </c>
      <c r="Q1269" s="52">
        <f>IFERROR(_xll.qlIndexFixing(ONIndex1Y,I1269,TRUE,_xll.ohTrigger(RecalcTrigger,Trigger1Y)),NA())</f>
        <v>3.2154486615949551E-2</v>
      </c>
    </row>
    <row r="1270" spans="2:17" x14ac:dyDescent="0.2">
      <c r="B1270" s="46" t="s">
        <v>51</v>
      </c>
      <c r="D1270" s="49">
        <f>_xll.qlCalendarAdvance(LocalCalendar,$D1269,B1270,"f",FALSE)</f>
        <v>48269</v>
      </c>
      <c r="E1270" s="49">
        <f>_xll.qlInterestRateIndexValueDate(IndexON,D1270)</f>
        <v>48269</v>
      </c>
      <c r="F1270" s="52">
        <f>IFERROR(_xll.qlIndexFixing(IndexON,D1270,TRUE,_xll.ohTrigger(RecalcTrigger,TriggerON)),NA())</f>
        <v>2.7454867209835143E-2</v>
      </c>
      <c r="H1270" s="49">
        <f>_xll.qlCalendarAdvance(IborCalendar,$H1269,B1270,"f",FALSE)</f>
        <v>48268</v>
      </c>
      <c r="I1270" s="49">
        <f>_xll.qlInterestRateIndexValueDate(Index1M,$H1270)</f>
        <v>48270</v>
      </c>
      <c r="J1270" s="52">
        <f>IFERROR(_xll.qlIndexFixing(Index1M,$H1270,TRUE,_xll.ohTrigger(RecalcTrigger,Trigger1M)),NA())</f>
        <v>2.915992663423966E-2</v>
      </c>
      <c r="K1270" s="52">
        <f>IFERROR(_xll.qlIndexFixing(ONIndex1M,I1270,TRUE,_xll.ohTrigger(RecalcTrigger,Trigger1M)),NA())</f>
        <v>2.9128819214845336E-2</v>
      </c>
      <c r="L1270" s="52">
        <f>IFERROR(_xll.qlIndexFixing(Index3M,H1270,TRUE,_xll.ohTrigger(RecalcTrigger,Trigger3M)),NA())</f>
        <v>3.0250551931121805E-2</v>
      </c>
      <c r="M1270" s="52">
        <f>IFERROR(_xll.qlIndexFixing(ONIndex3M,I1270,TRUE,_xll.ohTrigger(RecalcTrigger,Trigger3M)),NA())</f>
        <v>3.0153083339161668E-2</v>
      </c>
      <c r="N1270" s="52">
        <f>IFERROR(_xll.qlIndexFixing(Index6M,$H1270,TRUE,_xll.ohTrigger(RecalcTrigger,Trigger6M)),NA())</f>
        <v>3.1373968489902329E-2</v>
      </c>
      <c r="O1270" s="52">
        <f>IFERROR(_xll.qlIndexFixing(ONIndex6M,I1270,TRUE,_xll.ohTrigger(RecalcTrigger,Trigger6M)),NA())</f>
        <v>3.1169129695411968E-2</v>
      </c>
      <c r="P1270" s="52">
        <f>IFERROR(_xll.qlIndexFixing(Index1Y,$H1270,TRUE,_xll.ohTrigger(RecalcTrigger,Trigger1Y)),NA())</f>
        <v>3.2491760224949519E-2</v>
      </c>
      <c r="Q1270" s="52">
        <f>IFERROR(_xll.qlIndexFixing(ONIndex1Y,I1270,TRUE,_xll.ohTrigger(RecalcTrigger,Trigger1Y)),NA())</f>
        <v>3.2147182626456328E-2</v>
      </c>
    </row>
    <row r="1271" spans="2:17" x14ac:dyDescent="0.2">
      <c r="B1271" s="46" t="s">
        <v>51</v>
      </c>
      <c r="D1271" s="49">
        <f>_xll.qlCalendarAdvance(LocalCalendar,$D1270,B1271,"f",FALSE)</f>
        <v>48276</v>
      </c>
      <c r="E1271" s="49">
        <f>_xll.qlInterestRateIndexValueDate(IndexON,D1271)</f>
        <v>48276</v>
      </c>
      <c r="F1271" s="52">
        <f>IFERROR(_xll.qlIndexFixing(IndexON,D1271,TRUE,_xll.ohTrigger(RecalcTrigger,TriggerON)),NA())</f>
        <v>2.7450321737436667E-2</v>
      </c>
      <c r="H1271" s="49">
        <f>_xll.qlCalendarAdvance(IborCalendar,$H1270,B1271,"f",FALSE)</f>
        <v>48275</v>
      </c>
      <c r="I1271" s="49">
        <f>_xll.qlInterestRateIndexValueDate(Index1M,$H1271)</f>
        <v>48277</v>
      </c>
      <c r="J1271" s="52">
        <f>IFERROR(_xll.qlIndexFixing(Index1M,$H1271,TRUE,_xll.ohTrigger(RecalcTrigger,Trigger1M)),NA())</f>
        <v>2.9156036571496291E-2</v>
      </c>
      <c r="K1271" s="52">
        <f>IFERROR(_xll.qlIndexFixing(ONIndex1M,I1271,TRUE,_xll.ohTrigger(RecalcTrigger,Trigger1M)),NA())</f>
        <v>2.9125938841625398E-2</v>
      </c>
      <c r="L1271" s="52">
        <f>IFERROR(_xll.qlIndexFixing(Index3M,H1271,TRUE,_xll.ohTrigger(RecalcTrigger,Trigger3M)),NA())</f>
        <v>3.0250305084959978E-2</v>
      </c>
      <c r="M1271" s="52">
        <f>IFERROR(_xll.qlIndexFixing(ONIndex3M,I1271,TRUE,_xll.ohTrigger(RecalcTrigger,Trigger3M)),NA())</f>
        <v>3.0150766444485555E-2</v>
      </c>
      <c r="N1271" s="52">
        <f>IFERROR(_xll.qlIndexFixing(Index6M,$H1271,TRUE,_xll.ohTrigger(RecalcTrigger,Trigger6M)),NA())</f>
        <v>3.1376407882935886E-2</v>
      </c>
      <c r="O1271" s="52">
        <f>IFERROR(_xll.qlIndexFixing(ONIndex6M,I1271,TRUE,_xll.ohTrigger(RecalcTrigger,Trigger6M)),NA())</f>
        <v>3.1166121213948017E-2</v>
      </c>
      <c r="P1271" s="52">
        <f>IFERROR(_xll.qlIndexFixing(Index1Y,$H1271,TRUE,_xll.ohTrigger(RecalcTrigger,Trigger1Y)),NA())</f>
        <v>3.2481887912434733E-2</v>
      </c>
      <c r="Q1271" s="52">
        <f>IFERROR(_xll.qlIndexFixing(ONIndex1Y,I1271,TRUE,_xll.ohTrigger(RecalcTrigger,Trigger1Y)),NA())</f>
        <v>3.213989884639723E-2</v>
      </c>
    </row>
    <row r="1272" spans="2:17" x14ac:dyDescent="0.2">
      <c r="B1272" s="46" t="s">
        <v>51</v>
      </c>
      <c r="D1272" s="49">
        <f>_xll.qlCalendarAdvance(LocalCalendar,$D1271,B1272,"f",FALSE)</f>
        <v>48283</v>
      </c>
      <c r="E1272" s="49">
        <f>_xll.qlInterestRateIndexValueDate(IndexON,D1272)</f>
        <v>48283</v>
      </c>
      <c r="F1272" s="52">
        <f>IFERROR(_xll.qlIndexFixing(IndexON,D1272,TRUE,_xll.ohTrigger(RecalcTrigger,TriggerON)),NA())</f>
        <v>2.7445796339700124E-2</v>
      </c>
      <c r="H1272" s="49">
        <f>_xll.qlCalendarAdvance(IborCalendar,$H1271,B1272,"f",FALSE)</f>
        <v>48282</v>
      </c>
      <c r="I1272" s="49">
        <f>_xll.qlInterestRateIndexValueDate(Index1M,$H1272)</f>
        <v>48284</v>
      </c>
      <c r="J1272" s="52">
        <f>IFERROR(_xll.qlIndexFixing(Index1M,$H1272,TRUE,_xll.ohTrigger(RecalcTrigger,Trigger1M)),NA())</f>
        <v>2.9153103417743909E-2</v>
      </c>
      <c r="K1272" s="52">
        <f>IFERROR(_xll.qlIndexFixing(ONIndex1M,I1272,TRUE,_xll.ohTrigger(RecalcTrigger,Trigger1M)),NA())</f>
        <v>2.912304433299262E-2</v>
      </c>
      <c r="L1272" s="52">
        <f>IFERROR(_xll.qlIndexFixing(Index3M,H1272,TRUE,_xll.ohTrigger(RecalcTrigger,Trigger3M)),NA())</f>
        <v>3.0247858403439985E-2</v>
      </c>
      <c r="M1272" s="52">
        <f>IFERROR(_xll.qlIndexFixing(ONIndex3M,I1272,TRUE,_xll.ohTrigger(RecalcTrigger,Trigger3M)),NA())</f>
        <v>3.0148434720391748E-2</v>
      </c>
      <c r="N1272" s="52">
        <f>IFERROR(_xll.qlIndexFixing(Index6M,$H1272,TRUE,_xll.ohTrigger(RecalcTrigger,Trigger6M)),NA())</f>
        <v>3.1372067766184036E-2</v>
      </c>
      <c r="O1272" s="52">
        <f>IFERROR(_xll.qlIndexFixing(ONIndex6M,I1272,TRUE,_xll.ohTrigger(RecalcTrigger,Trigger6M)),NA())</f>
        <v>3.116310194511307E-2</v>
      </c>
      <c r="P1272" s="52">
        <f>IFERROR(_xll.qlIndexFixing(Index1Y,$H1272,TRUE,_xll.ohTrigger(RecalcTrigger,Trigger1Y)),NA())</f>
        <v>3.2474928525824724E-2</v>
      </c>
      <c r="Q1272" s="52">
        <f>IFERROR(_xll.qlIndexFixing(ONIndex1Y,I1272,TRUE,_xll.ohTrigger(RecalcTrigger,Trigger1Y)),NA())</f>
        <v>3.2132635276012067E-2</v>
      </c>
    </row>
    <row r="1273" spans="2:17" x14ac:dyDescent="0.2">
      <c r="B1273" s="46" t="s">
        <v>51</v>
      </c>
      <c r="D1273" s="49">
        <f>_xll.qlCalendarAdvance(LocalCalendar,$D1272,B1273,"f",FALSE)</f>
        <v>48290</v>
      </c>
      <c r="E1273" s="49">
        <f>_xll.qlInterestRateIndexValueDate(IndexON,D1273)</f>
        <v>48290</v>
      </c>
      <c r="F1273" s="52">
        <f>IFERROR(_xll.qlIndexFixing(IndexON,D1273,TRUE,_xll.ohTrigger(RecalcTrigger,TriggerON)),NA())</f>
        <v>2.7441291016465641E-2</v>
      </c>
      <c r="H1273" s="49">
        <f>_xll.qlCalendarAdvance(IborCalendar,$H1272,B1273,"f",FALSE)</f>
        <v>48289</v>
      </c>
      <c r="I1273" s="49">
        <f>_xll.qlInterestRateIndexValueDate(Index1M,$H1273)</f>
        <v>48291</v>
      </c>
      <c r="J1273" s="52">
        <f>IFERROR(_xll.qlIndexFixing(Index1M,$H1273,TRUE,_xll.ohTrigger(RecalcTrigger,Trigger1M)),NA())</f>
        <v>2.9150156093739055E-2</v>
      </c>
      <c r="K1273" s="52">
        <f>IFERROR(_xll.qlIndexFixing(ONIndex1M,I1273,TRUE,_xll.ohTrigger(RecalcTrigger,Trigger1M)),NA())</f>
        <v>2.912013568878713E-2</v>
      </c>
      <c r="L1273" s="52">
        <f>IFERROR(_xll.qlIndexFixing(Index3M,H1273,TRUE,_xll.ohTrigger(RecalcTrigger,Trigger3M)),NA())</f>
        <v>3.0245396780508402E-2</v>
      </c>
      <c r="M1273" s="52">
        <f>IFERROR(_xll.qlIndexFixing(ONIndex3M,I1273,TRUE,_xll.ohTrigger(RecalcTrigger,Trigger3M)),NA())</f>
        <v>3.0146088166480567E-2</v>
      </c>
      <c r="N1273" s="52">
        <f>IFERROR(_xll.qlIndexFixing(Index6M,$H1273,TRUE,_xll.ohTrigger(RecalcTrigger,Trigger6M)),NA())</f>
        <v>3.1368844019181788E-2</v>
      </c>
      <c r="O1273" s="52">
        <f>IFERROR(_xll.qlIndexFixing(ONIndex6M,I1273,TRUE,_xll.ohTrigger(RecalcTrigger,Trigger6M)),NA())</f>
        <v>3.1160071888907126E-2</v>
      </c>
      <c r="P1273" s="52">
        <f>IFERROR(_xll.qlIndexFixing(Index1Y,$H1273,TRUE,_xll.ohTrigger(RecalcTrigger,Trigger1Y)),NA())</f>
        <v>3.2467990059611311E-2</v>
      </c>
      <c r="Q1273" s="52">
        <f>IFERROR(_xll.qlIndexFixing(ONIndex1Y,I1273,TRUE,_xll.ohTrigger(RecalcTrigger,Trigger1Y)),NA())</f>
        <v>3.2125391915140966E-2</v>
      </c>
    </row>
    <row r="1274" spans="2:17" x14ac:dyDescent="0.2">
      <c r="B1274" s="46" t="s">
        <v>51</v>
      </c>
      <c r="D1274" s="49">
        <f>_xll.qlCalendarAdvance(LocalCalendar,$D1273,B1274,"f",FALSE)</f>
        <v>48297</v>
      </c>
      <c r="E1274" s="49">
        <f>_xll.qlInterestRateIndexValueDate(IndexON,D1274)</f>
        <v>48297</v>
      </c>
      <c r="F1274" s="52">
        <f>IFERROR(_xll.qlIndexFixing(IndexON,D1274,TRUE,_xll.ohTrigger(RecalcTrigger,TriggerON)),NA())</f>
        <v>2.7436805767653283E-2</v>
      </c>
      <c r="H1274" s="49">
        <f>_xll.qlCalendarAdvance(IborCalendar,$H1273,B1274,"f",FALSE)</f>
        <v>48296</v>
      </c>
      <c r="I1274" s="49">
        <f>_xll.qlInterestRateIndexValueDate(Index1M,$H1274)</f>
        <v>48298</v>
      </c>
      <c r="J1274" s="52">
        <f>IFERROR(_xll.qlIndexFixing(Index1M,$H1274,TRUE,_xll.ohTrigger(RecalcTrigger,Trigger1M)),NA())</f>
        <v>2.9147194599504211E-2</v>
      </c>
      <c r="K1274" s="52">
        <f>IFERROR(_xll.qlIndexFixing(ONIndex1M,I1274,TRUE,_xll.ohTrigger(RecalcTrigger,Trigger1M)),NA())</f>
        <v>2.9121085121399659E-2</v>
      </c>
      <c r="L1274" s="52">
        <f>IFERROR(_xll.qlIndexFixing(Index3M,H1274,TRUE,_xll.ohTrigger(RecalcTrigger,Trigger3M)),NA())</f>
        <v>3.0242920216192171E-2</v>
      </c>
      <c r="M1274" s="52">
        <f>IFERROR(_xll.qlIndexFixing(ONIndex3M,I1274,TRUE,_xll.ohTrigger(RecalcTrigger,Trigger3M)),NA())</f>
        <v>3.0148097295295884E-2</v>
      </c>
      <c r="N1274" s="52">
        <f>IFERROR(_xll.qlIndexFixing(Index6M,$H1274,TRUE,_xll.ohTrigger(RecalcTrigger,Trigger6M)),NA())</f>
        <v>3.1365609316179127E-2</v>
      </c>
      <c r="O1274" s="52">
        <f>IFERROR(_xll.qlIndexFixing(ONIndex6M,I1274,TRUE,_xll.ohTrigger(RecalcTrigger,Trigger6M)),NA())</f>
        <v>3.1161553310772305E-2</v>
      </c>
      <c r="P1274" s="52">
        <f>IFERROR(_xll.qlIndexFixing(Index1Y,$H1274,TRUE,_xll.ohTrigger(RecalcTrigger,Trigger1Y)),NA())</f>
        <v>3.2461072513367432E-2</v>
      </c>
      <c r="Q1274" s="52">
        <f>IFERROR(_xll.qlIndexFixing(ONIndex1Y,I1274,TRUE,_xll.ohTrigger(RecalcTrigger,Trigger1Y)),NA())</f>
        <v>3.2121839889139636E-2</v>
      </c>
    </row>
    <row r="1275" spans="2:17" x14ac:dyDescent="0.2">
      <c r="B1275" s="46" t="s">
        <v>51</v>
      </c>
      <c r="D1275" s="49">
        <f>_xll.qlCalendarAdvance(LocalCalendar,$D1274,B1275,"f",FALSE)</f>
        <v>48304</v>
      </c>
      <c r="E1275" s="49">
        <f>_xll.qlInterestRateIndexValueDate(IndexON,D1275)</f>
        <v>48304</v>
      </c>
      <c r="F1275" s="52">
        <f>IFERROR(_xll.qlIndexFixing(IndexON,D1275,TRUE,_xll.ohTrigger(RecalcTrigger,TriggerON)),NA())</f>
        <v>2.7432340593342985E-2</v>
      </c>
      <c r="H1275" s="49">
        <f>_xll.qlCalendarAdvance(IborCalendar,$H1274,B1275,"f",FALSE)</f>
        <v>48303</v>
      </c>
      <c r="I1275" s="49">
        <f>_xll.qlInterestRateIndexValueDate(Index1M,$H1275)</f>
        <v>48305</v>
      </c>
      <c r="J1275" s="52">
        <f>IFERROR(_xll.qlIndexFixing(Index1M,$H1275,TRUE,_xll.ohTrigger(RecalcTrigger,Trigger1M)),NA())</f>
        <v>2.9145183761256636E-2</v>
      </c>
      <c r="K1275" s="52">
        <f>IFERROR(_xll.qlIndexFixing(ONIndex1M,I1275,TRUE,_xll.ohTrigger(RecalcTrigger,Trigger1M)),NA())</f>
        <v>2.911427599389782E-2</v>
      </c>
      <c r="L1275" s="52">
        <f>IFERROR(_xll.qlIndexFixing(Index3M,H1275,TRUE,_xll.ohTrigger(RecalcTrigger,Trigger3M)),NA())</f>
        <v>3.0239342659514598E-2</v>
      </c>
      <c r="M1275" s="52">
        <f>IFERROR(_xll.qlIndexFixing(ONIndex3M,I1275,TRUE,_xll.ohTrigger(RecalcTrigger,Trigger3M)),NA())</f>
        <v>3.0141350570485059E-2</v>
      </c>
      <c r="N1275" s="52">
        <f>IFERROR(_xll.qlIndexFixing(Index6M,$H1275,TRUE,_xll.ohTrigger(RecalcTrigger,Trigger6M)),NA())</f>
        <v>3.1358994199788853E-2</v>
      </c>
      <c r="O1275" s="52">
        <f>IFERROR(_xll.qlIndexFixing(ONIndex6M,I1275,TRUE,_xll.ohTrigger(RecalcTrigger,Trigger6M)),NA())</f>
        <v>3.1153979414142441E-2</v>
      </c>
      <c r="P1275" s="52">
        <f>IFERROR(_xll.qlIndexFixing(Index1Y,$H1275,TRUE,_xll.ohTrigger(RecalcTrigger,Trigger1Y)),NA())</f>
        <v>3.2454175886668227E-2</v>
      </c>
      <c r="Q1275" s="52">
        <f>IFERROR(_xll.qlIndexFixing(ONIndex1Y,I1275,TRUE,_xll.ohTrigger(RecalcTrigger,Trigger1Y)),NA())</f>
        <v>3.2110965822340631E-2</v>
      </c>
    </row>
    <row r="1276" spans="2:17" x14ac:dyDescent="0.2">
      <c r="B1276" s="46" t="s">
        <v>51</v>
      </c>
      <c r="D1276" s="49">
        <f>_xll.qlCalendarAdvance(LocalCalendar,$D1275,B1276,"f",FALSE)</f>
        <v>48311</v>
      </c>
      <c r="E1276" s="49">
        <f>_xll.qlInterestRateIndexValueDate(IndexON,D1276)</f>
        <v>48311</v>
      </c>
      <c r="F1276" s="52">
        <f>IFERROR(_xll.qlIndexFixing(IndexON,D1276,TRUE,_xll.ohTrigger(RecalcTrigger,TriggerON)),NA())</f>
        <v>2.7427895493534749E-2</v>
      </c>
      <c r="H1276" s="49">
        <f>_xll.qlCalendarAdvance(IborCalendar,$H1275,B1276,"f",FALSE)</f>
        <v>48310</v>
      </c>
      <c r="I1276" s="49">
        <f>_xll.qlInterestRateIndexValueDate(Index1M,$H1276)</f>
        <v>48312</v>
      </c>
      <c r="J1276" s="52">
        <f>IFERROR(_xll.qlIndexFixing(Index1M,$H1276,TRUE,_xll.ohTrigger(RecalcTrigger,Trigger1M)),NA())</f>
        <v>2.9141229100364541E-2</v>
      </c>
      <c r="K1276" s="52">
        <f>IFERROR(_xll.qlIndexFixing(ONIndex1M,I1276,TRUE,_xll.ohTrigger(RecalcTrigger,Trigger1M)),NA())</f>
        <v>2.9111324943293937E-2</v>
      </c>
      <c r="L1276" s="52">
        <f>IFERROR(_xll.qlIndexFixing(Index3M,H1276,TRUE,_xll.ohTrigger(RecalcTrigger,Trigger3M)),NA())</f>
        <v>3.0236837489380844E-2</v>
      </c>
      <c r="M1276" s="52">
        <f>IFERROR(_xll.qlIndexFixing(ONIndex3M,I1276,TRUE,_xll.ohTrigger(RecalcTrigger,Trigger3M)),NA())</f>
        <v>3.0138959528080989E-2</v>
      </c>
      <c r="N1276" s="52">
        <f>IFERROR(_xll.qlIndexFixing(Index6M,$H1276,TRUE,_xll.ohTrigger(RecalcTrigger,Trigger6M)),NA())</f>
        <v>3.13557407761779E-2</v>
      </c>
      <c r="O1276" s="52">
        <f>IFERROR(_xll.qlIndexFixing(ONIndex6M,I1276,TRUE,_xll.ohTrigger(RecalcTrigger,Trigger6M)),NA())</f>
        <v>3.1150916995743572E-2</v>
      </c>
      <c r="P1276" s="52">
        <f>IFERROR(_xll.qlIndexFixing(Index1Y,$H1276,TRUE,_xll.ohTrigger(RecalcTrigger,Trigger1Y)),NA())</f>
        <v>3.2447300179088388E-2</v>
      </c>
      <c r="Q1276" s="52">
        <f>IFERROR(_xll.qlIndexFixing(ONIndex1Y,I1276,TRUE,_xll.ohTrigger(RecalcTrigger,Trigger1Y)),NA())</f>
        <v>3.2103783090251525E-2</v>
      </c>
    </row>
    <row r="1277" spans="2:17" x14ac:dyDescent="0.2">
      <c r="B1277" s="46" t="s">
        <v>51</v>
      </c>
      <c r="D1277" s="49">
        <f>_xll.qlCalendarAdvance(LocalCalendar,$D1276,B1277,"f",FALSE)</f>
        <v>48318</v>
      </c>
      <c r="E1277" s="49">
        <f>_xll.qlInterestRateIndexValueDate(IndexON,D1277)</f>
        <v>48318</v>
      </c>
      <c r="F1277" s="52">
        <f>IFERROR(_xll.qlIndexFixing(IndexON,D1277,TRUE,_xll.ohTrigger(RecalcTrigger,TriggerON)),NA())</f>
        <v>2.7423470468228572E-2</v>
      </c>
      <c r="H1277" s="49">
        <f>_xll.qlCalendarAdvance(IborCalendar,$H1276,B1277,"f",FALSE)</f>
        <v>48317</v>
      </c>
      <c r="I1277" s="49">
        <f>_xll.qlInterestRateIndexValueDate(Index1M,$H1277)</f>
        <v>48319</v>
      </c>
      <c r="J1277" s="52">
        <f>IFERROR(_xll.qlIndexFixing(Index1M,$H1277,TRUE,_xll.ohTrigger(RecalcTrigger,Trigger1M)),NA())</f>
        <v>2.9138225095489689E-2</v>
      </c>
      <c r="K1277" s="52">
        <f>IFERROR(_xll.qlIndexFixing(ONIndex1M,I1277,TRUE,_xll.ohTrigger(RecalcTrigger,Trigger1M)),NA())</f>
        <v>2.9108359756957469E-2</v>
      </c>
      <c r="L1277" s="52">
        <f>IFERROR(_xll.qlIndexFixing(Index3M,H1277,TRUE,_xll.ohTrigger(RecalcTrigger,Trigger3M)),NA())</f>
        <v>3.0234317379179441E-2</v>
      </c>
      <c r="M1277" s="52">
        <f>IFERROR(_xll.qlIndexFixing(ONIndex3M,I1277,TRUE,_xll.ohTrigger(RecalcTrigger,Trigger3M)),NA())</f>
        <v>3.0136553656259224E-2</v>
      </c>
      <c r="N1277" s="52">
        <f>IFERROR(_xll.qlIndexFixing(Index6M,$H1277,TRUE,_xll.ohTrigger(RecalcTrigger,Trigger6M)),NA())</f>
        <v>3.1352476399470156E-2</v>
      </c>
      <c r="O1277" s="52">
        <f>IFERROR(_xll.qlIndexFixing(ONIndex6M,I1277,TRUE,_xll.ohTrigger(RecalcTrigger,Trigger6M)),NA())</f>
        <v>3.114784378989377E-2</v>
      </c>
      <c r="P1277" s="52">
        <f>IFERROR(_xll.qlIndexFixing(Index1Y,$H1277,TRUE,_xll.ohTrigger(RecalcTrigger,Trigger1Y)),NA())</f>
        <v>3.244432634502243E-2</v>
      </c>
      <c r="Q1277" s="52">
        <f>IFERROR(_xll.qlIndexFixing(ONIndex1Y,I1277,TRUE,_xll.ohTrigger(RecalcTrigger,Trigger1Y)),NA())</f>
        <v>3.2096620567836354E-2</v>
      </c>
    </row>
    <row r="1278" spans="2:17" x14ac:dyDescent="0.2">
      <c r="B1278" s="46" t="s">
        <v>51</v>
      </c>
      <c r="D1278" s="49">
        <f>_xll.qlCalendarAdvance(LocalCalendar,$D1277,B1278,"f",FALSE)</f>
        <v>48325</v>
      </c>
      <c r="E1278" s="49">
        <f>_xll.qlInterestRateIndexValueDate(IndexON,D1278)</f>
        <v>48325</v>
      </c>
      <c r="F1278" s="52">
        <f>IFERROR(_xll.qlIndexFixing(IndexON,D1278,TRUE,_xll.ohTrigger(RecalcTrigger,TriggerON)),NA())</f>
        <v>2.7419065517264585E-2</v>
      </c>
      <c r="H1278" s="49">
        <f>_xll.qlCalendarAdvance(IborCalendar,$H1277,B1278,"f",FALSE)</f>
        <v>48324</v>
      </c>
      <c r="I1278" s="49">
        <f>_xll.qlInterestRateIndexValueDate(Index1M,$H1278)</f>
        <v>48326</v>
      </c>
      <c r="J1278" s="52">
        <f>IFERROR(_xll.qlIndexFixing(Index1M,$H1278,TRUE,_xll.ohTrigger(RecalcTrigger,Trigger1M)),NA())</f>
        <v>2.9135206920422319E-2</v>
      </c>
      <c r="K1278" s="52">
        <f>IFERROR(_xll.qlIndexFixing(ONIndex1M,I1278,TRUE,_xll.ohTrigger(RecalcTrigger,Trigger1M)),NA())</f>
        <v>2.9105380435368033E-2</v>
      </c>
      <c r="L1278" s="52">
        <f>IFERROR(_xll.qlIndexFixing(Index3M,H1278,TRUE,_xll.ohTrigger(RecalcTrigger,Trigger3M)),NA())</f>
        <v>3.0231782328937629E-2</v>
      </c>
      <c r="M1278" s="52">
        <f>IFERROR(_xll.qlIndexFixing(ONIndex3M,I1278,TRUE,_xll.ohTrigger(RecalcTrigger,Trigger3M)),NA())</f>
        <v>3.0134132954779957E-2</v>
      </c>
      <c r="N1278" s="52">
        <f>IFERROR(_xll.qlIndexFixing(Index6M,$H1278,TRUE,_xll.ohTrigger(RecalcTrigger,Trigger6M)),NA())</f>
        <v>3.1349201069719349E-2</v>
      </c>
      <c r="O1278" s="52">
        <f>IFERROR(_xll.qlIndexFixing(ONIndex6M,I1278,TRUE,_xll.ohTrigger(RecalcTrigger,Trigger6M)),NA())</f>
        <v>3.1144759796752908E-2</v>
      </c>
      <c r="P1278" s="52">
        <f>IFERROR(_xll.qlIndexFixing(Index1Y,$H1278,TRUE,_xll.ohTrigger(RecalcTrigger,Trigger1Y)),NA())</f>
        <v>3.2433611519598962E-2</v>
      </c>
      <c r="Q1278" s="52">
        <f>IFERROR(_xll.qlIndexFixing(ONIndex1Y,I1278,TRUE,_xll.ohTrigger(RecalcTrigger,Trigger1Y)),NA())</f>
        <v>3.208947825501518E-2</v>
      </c>
    </row>
    <row r="1279" spans="2:17" x14ac:dyDescent="0.2">
      <c r="B1279" s="46" t="s">
        <v>51</v>
      </c>
      <c r="D1279" s="49">
        <f>_xll.qlCalendarAdvance(LocalCalendar,$D1278,B1279,"f",FALSE)</f>
        <v>48332</v>
      </c>
      <c r="E1279" s="49">
        <f>_xll.qlInterestRateIndexValueDate(IndexON,D1279)</f>
        <v>48332</v>
      </c>
      <c r="F1279" s="52">
        <f>IFERROR(_xll.qlIndexFixing(IndexON,D1279,TRUE,_xll.ohTrigger(RecalcTrigger,TriggerON)),NA())</f>
        <v>2.7414680641042466E-2</v>
      </c>
      <c r="H1279" s="49">
        <f>_xll.qlCalendarAdvance(IborCalendar,$H1278,B1279,"f",FALSE)</f>
        <v>48331</v>
      </c>
      <c r="I1279" s="49">
        <f>_xll.qlInterestRateIndexValueDate(Index1M,$H1279)</f>
        <v>48333</v>
      </c>
      <c r="J1279" s="52">
        <f>IFERROR(_xll.qlIndexFixing(Index1M,$H1279,TRUE,_xll.ohTrigger(RecalcTrigger,Trigger1M)),NA())</f>
        <v>2.9129294755505977E-2</v>
      </c>
      <c r="K1279" s="52">
        <f>IFERROR(_xll.qlIndexFixing(ONIndex1M,I1279,TRUE,_xll.ohTrigger(RecalcTrigger,Trigger1M)),NA())</f>
        <v>2.9102386978205885E-2</v>
      </c>
      <c r="L1279" s="52">
        <f>IFERROR(_xll.qlIndexFixing(Index3M,H1279,TRUE,_xll.ohTrigger(RecalcTrigger,Trigger3M)),NA())</f>
        <v>3.0229232338684391E-2</v>
      </c>
      <c r="M1279" s="52">
        <f>IFERROR(_xll.qlIndexFixing(ONIndex3M,I1279,TRUE,_xll.ohTrigger(RecalcTrigger,Trigger3M)),NA())</f>
        <v>3.0131697423882997E-2</v>
      </c>
      <c r="N1279" s="52">
        <f>IFERROR(_xll.qlIndexFixing(Index6M,$H1279,TRUE,_xll.ohTrigger(RecalcTrigger,Trigger6M)),NA())</f>
        <v>3.1345914786979651E-2</v>
      </c>
      <c r="O1279" s="52">
        <f>IFERROR(_xll.qlIndexFixing(ONIndex6M,I1279,TRUE,_xll.ohTrigger(RecalcTrigger,Trigger6M)),NA())</f>
        <v>3.1141665016161113E-2</v>
      </c>
      <c r="P1279" s="52">
        <f>IFERROR(_xll.qlIndexFixing(Index1Y,$H1279,TRUE,_xll.ohTrigger(RecalcTrigger,Trigger1Y)),NA())</f>
        <v>3.242679856684709E-2</v>
      </c>
      <c r="Q1279" s="52">
        <f>IFERROR(_xll.qlIndexFixing(ONIndex1Y,I1279,TRUE,_xll.ohTrigger(RecalcTrigger,Trigger1Y)),NA())</f>
        <v>3.2082356151788005E-2</v>
      </c>
    </row>
    <row r="1280" spans="2:17" x14ac:dyDescent="0.2">
      <c r="B1280" s="46" t="s">
        <v>51</v>
      </c>
      <c r="D1280" s="49">
        <f>_xll.qlCalendarAdvance(LocalCalendar,$D1279,B1280,"f",FALSE)</f>
        <v>48339</v>
      </c>
      <c r="E1280" s="49">
        <f>_xll.qlInterestRateIndexValueDate(IndexON,D1280)</f>
        <v>48339</v>
      </c>
      <c r="F1280" s="52">
        <f>IFERROR(_xll.qlIndexFixing(IndexON,D1280,TRUE,_xll.ohTrigger(RecalcTrigger,TriggerON)),NA())</f>
        <v>2.74103158390826E-2</v>
      </c>
      <c r="H1280" s="49">
        <f>_xll.qlCalendarAdvance(IborCalendar,$H1279,B1280,"f",FALSE)</f>
        <v>48338</v>
      </c>
      <c r="I1280" s="49">
        <f>_xll.qlInterestRateIndexValueDate(Index1M,$H1280)</f>
        <v>48340</v>
      </c>
      <c r="J1280" s="52">
        <f>IFERROR(_xll.qlIndexFixing(Index1M,$H1280,TRUE,_xll.ohTrigger(RecalcTrigger,Trigger1M)),NA())</f>
        <v>2.9129128059759979E-2</v>
      </c>
      <c r="K1280" s="52">
        <f>IFERROR(_xll.qlIndexFixing(ONIndex1M,I1280,TRUE,_xll.ohTrigger(RecalcTrigger,Trigger1M)),NA())</f>
        <v>2.9099379385391089E-2</v>
      </c>
      <c r="L1280" s="52">
        <f>IFERROR(_xll.qlIndexFixing(Index3M,H1280,TRUE,_xll.ohTrigger(RecalcTrigger,Trigger3M)),NA())</f>
        <v>3.0227747062827125E-2</v>
      </c>
      <c r="M1280" s="52">
        <f>IFERROR(_xll.qlIndexFixing(ONIndex3M,I1280,TRUE,_xll.ohTrigger(RecalcTrigger,Trigger3M)),NA())</f>
        <v>3.0129247063328535E-2</v>
      </c>
      <c r="N1280" s="52">
        <f>IFERROR(_xll.qlIndexFixing(Index6M,$H1280,TRUE,_xll.ohTrigger(RecalcTrigger,Trigger6M)),NA())</f>
        <v>3.1345971025190905E-2</v>
      </c>
      <c r="O1280" s="52">
        <f>IFERROR(_xll.qlIndexFixing(ONIndex6M,I1280,TRUE,_xll.ohTrigger(RecalcTrigger,Trigger6M)),NA())</f>
        <v>3.1138559448118386E-2</v>
      </c>
      <c r="P1280" s="52">
        <f>IFERROR(_xll.qlIndexFixing(Index1Y,$H1280,TRUE,_xll.ohTrigger(RecalcTrigger,Trigger1Y)),NA())</f>
        <v>3.2420006531531112E-2</v>
      </c>
      <c r="Q1280" s="52">
        <f>IFERROR(_xll.qlIndexFixing(ONIndex1Y,I1280,TRUE,_xll.ohTrigger(RecalcTrigger,Trigger1Y)),NA())</f>
        <v>3.2075254257994956E-2</v>
      </c>
    </row>
    <row r="1281" spans="2:17" x14ac:dyDescent="0.2">
      <c r="B1281" s="46" t="s">
        <v>51</v>
      </c>
      <c r="D1281" s="49">
        <f>_xll.qlCalendarAdvance(LocalCalendar,$D1280,B1281,"f",FALSE)</f>
        <v>48346</v>
      </c>
      <c r="E1281" s="49">
        <f>_xll.qlInterestRateIndexValueDate(IndexON,D1281)</f>
        <v>48346</v>
      </c>
      <c r="F1281" s="52">
        <f>IFERROR(_xll.qlIndexFixing(IndexON,D1281,TRUE,_xll.ohTrigger(RecalcTrigger,TriggerON)),NA())</f>
        <v>2.740597111170473E-2</v>
      </c>
      <c r="H1281" s="49">
        <f>_xll.qlCalendarAdvance(IborCalendar,$H1280,B1281,"f",FALSE)</f>
        <v>48345</v>
      </c>
      <c r="I1281" s="49">
        <f>_xll.qlInterestRateIndexValueDate(Index1M,$H1281)</f>
        <v>48347</v>
      </c>
      <c r="J1281" s="52">
        <f>IFERROR(_xll.qlIndexFixing(Index1M,$H1281,TRUE,_xll.ohTrigger(RecalcTrigger,Trigger1M)),NA())</f>
        <v>2.9126067374192488E-2</v>
      </c>
      <c r="K1281" s="52">
        <f>IFERROR(_xll.qlIndexFixing(ONIndex1M,I1281,TRUE,_xll.ohTrigger(RecalcTrigger,Trigger1M)),NA())</f>
        <v>2.9096357657323324E-2</v>
      </c>
      <c r="L1281" s="52">
        <f>IFERROR(_xll.qlIndexFixing(Index3M,H1281,TRUE,_xll.ohTrigger(RecalcTrigger,Trigger3M)),NA())</f>
        <v>3.0225165909622039E-2</v>
      </c>
      <c r="M1281" s="52">
        <f>IFERROR(_xll.qlIndexFixing(ONIndex3M,I1281,TRUE,_xll.ohTrigger(RecalcTrigger,Trigger3M)),NA())</f>
        <v>3.0126781873276443E-2</v>
      </c>
      <c r="N1281" s="52">
        <f>IFERROR(_xll.qlIndexFixing(Index6M,$H1281,TRUE,_xll.ohTrigger(RecalcTrigger,Trigger6M)),NA())</f>
        <v>3.1342659631707612E-2</v>
      </c>
      <c r="O1281" s="52">
        <f>IFERROR(_xll.qlIndexFixing(ONIndex6M,I1281,TRUE,_xll.ohTrigger(RecalcTrigger,Trigger6M)),NA())</f>
        <v>3.1135443092784598E-2</v>
      </c>
      <c r="P1281" s="52">
        <f>IFERROR(_xll.qlIndexFixing(Index1Y,$H1281,TRUE,_xll.ohTrigger(RecalcTrigger,Trigger1Y)),NA())</f>
        <v>3.2413235413233384E-2</v>
      </c>
      <c r="Q1281" s="52">
        <f>IFERROR(_xll.qlIndexFixing(ONIndex1Y,I1281,TRUE,_xll.ohTrigger(RecalcTrigger,Trigger1Y)),NA())</f>
        <v>3.2068172573875842E-2</v>
      </c>
    </row>
    <row r="1282" spans="2:17" x14ac:dyDescent="0.2">
      <c r="B1282" s="46" t="s">
        <v>51</v>
      </c>
      <c r="D1282" s="49">
        <f>_xll.qlCalendarAdvance(LocalCalendar,$D1281,B1282,"f",FALSE)</f>
        <v>48353</v>
      </c>
      <c r="E1282" s="49">
        <f>_xll.qlInterestRateIndexValueDate(IndexON,D1282)</f>
        <v>48353</v>
      </c>
      <c r="F1282" s="52">
        <f>IFERROR(_xll.qlIndexFixing(IndexON,D1282,TRUE,_xll.ohTrigger(RecalcTrigger,TriggerON)),NA())</f>
        <v>2.7401646458828921E-2</v>
      </c>
      <c r="H1282" s="49">
        <f>_xll.qlCalendarAdvance(IborCalendar,$H1281,B1282,"f",FALSE)</f>
        <v>48352</v>
      </c>
      <c r="I1282" s="49">
        <f>_xll.qlInterestRateIndexValueDate(Index1M,$H1282)</f>
        <v>48354</v>
      </c>
      <c r="J1282" s="52">
        <f>IFERROR(_xll.qlIndexFixing(Index1M,$H1282,TRUE,_xll.ohTrigger(RecalcTrigger,Trigger1M)),NA())</f>
        <v>2.9122992518474944E-2</v>
      </c>
      <c r="K1282" s="52">
        <f>IFERROR(_xll.qlIndexFixing(ONIndex1M,I1282,TRUE,_xll.ohTrigger(RecalcTrigger,Trigger1M)),NA())</f>
        <v>2.9093321793602911E-2</v>
      </c>
      <c r="L1282" s="52">
        <f>IFERROR(_xll.qlIndexFixing(Index3M,H1282,TRUE,_xll.ohTrigger(RecalcTrigger,Trigger3M)),NA())</f>
        <v>3.022256981526342E-2</v>
      </c>
      <c r="M1282" s="52">
        <f>IFERROR(_xll.qlIndexFixing(ONIndex3M,I1282,TRUE,_xll.ohTrigger(RecalcTrigger,Trigger3M)),NA())</f>
        <v>3.0124301853646784E-2</v>
      </c>
      <c r="N1282" s="52">
        <f>IFERROR(_xll.qlIndexFixing(Index6M,$H1282,TRUE,_xll.ohTrigger(RecalcTrigger,Trigger6M)),NA())</f>
        <v>3.1339337282661847E-2</v>
      </c>
      <c r="O1282" s="52">
        <f>IFERROR(_xll.qlIndexFixing(ONIndex6M,I1282,TRUE,_xll.ohTrigger(RecalcTrigger,Trigger6M)),NA())</f>
        <v>3.1132315949999878E-2</v>
      </c>
      <c r="P1282" s="52">
        <f>IFERROR(_xll.qlIndexFixing(Index1Y,$H1282,TRUE,_xll.ohTrigger(RecalcTrigger,Trigger1Y)),NA())</f>
        <v>3.2406485211537585E-2</v>
      </c>
      <c r="Q1282" s="52">
        <f>IFERROR(_xll.qlIndexFixing(ONIndex1Y,I1282,TRUE,_xll.ohTrigger(RecalcTrigger,Trigger1Y)),NA())</f>
        <v>3.2061111099350725E-2</v>
      </c>
    </row>
    <row r="1283" spans="2:17" x14ac:dyDescent="0.2">
      <c r="B1283" s="46" t="s">
        <v>51</v>
      </c>
      <c r="D1283" s="49">
        <f>_xll.qlCalendarAdvance(LocalCalendar,$D1282,B1283,"f",FALSE)</f>
        <v>48360</v>
      </c>
      <c r="E1283" s="49">
        <f>_xll.qlInterestRateIndexValueDate(IndexON,D1283)</f>
        <v>48360</v>
      </c>
      <c r="F1283" s="52">
        <f>IFERROR(_xll.qlIndexFixing(IndexON,D1283,TRUE,_xll.ohTrigger(RecalcTrigger,TriggerON)),NA())</f>
        <v>2.7397341880455173E-2</v>
      </c>
      <c r="H1283" s="49">
        <f>_xll.qlCalendarAdvance(IborCalendar,$H1282,B1283,"f",FALSE)</f>
        <v>48359</v>
      </c>
      <c r="I1283" s="49">
        <f>_xll.qlInterestRateIndexValueDate(Index1M,$H1283)</f>
        <v>48361</v>
      </c>
      <c r="J1283" s="52">
        <f>IFERROR(_xll.qlIndexFixing(Index1M,$H1283,TRUE,_xll.ohTrigger(RecalcTrigger,Trigger1M)),NA())</f>
        <v>2.9119903492624832E-2</v>
      </c>
      <c r="K1283" s="52">
        <f>IFERROR(_xll.qlIndexFixing(ONIndex1M,I1283,TRUE,_xll.ohTrigger(RecalcTrigger,Trigger1M)),NA())</f>
        <v>2.9090271794389722E-2</v>
      </c>
      <c r="L1283" s="52">
        <f>IFERROR(_xll.qlIndexFixing(Index3M,H1283,TRUE,_xll.ohTrigger(RecalcTrigger,Trigger3M)),NA())</f>
        <v>3.0219958779780814E-2</v>
      </c>
      <c r="M1283" s="52">
        <f>IFERROR(_xll.qlIndexFixing(ONIndex3M,I1283,TRUE,_xll.ohTrigger(RecalcTrigger,Trigger3M)),NA())</f>
        <v>3.0121807004519496E-2</v>
      </c>
      <c r="N1283" s="52">
        <f>IFERROR(_xll.qlIndexFixing(Index6M,$H1283,TRUE,_xll.ohTrigger(RecalcTrigger,Trigger6M)),NA())</f>
        <v>3.1336003978108179E-2</v>
      </c>
      <c r="O1283" s="52">
        <f>IFERROR(_xll.qlIndexFixing(ONIndex6M,I1283,TRUE,_xll.ohTrigger(RecalcTrigger,Trigger6M)),NA())</f>
        <v>3.1129178019844161E-2</v>
      </c>
      <c r="P1283" s="52">
        <f>IFERROR(_xll.qlIndexFixing(Index1Y,$H1283,TRUE,_xll.ohTrigger(RecalcTrigger,Trigger1Y)),NA())</f>
        <v>3.2399755926028055E-2</v>
      </c>
      <c r="Q1283" s="52">
        <f>IFERROR(_xll.qlIndexFixing(ONIndex1Y,I1283,TRUE,_xll.ohTrigger(RecalcTrigger,Trigger1Y)),NA())</f>
        <v>3.2054069834419607E-2</v>
      </c>
    </row>
    <row r="1284" spans="2:17" x14ac:dyDescent="0.2">
      <c r="B1284" s="46" t="s">
        <v>51</v>
      </c>
      <c r="D1284" s="49">
        <f>_xll.qlCalendarAdvance(LocalCalendar,$D1283,B1284,"f",FALSE)</f>
        <v>48367</v>
      </c>
      <c r="E1284" s="49">
        <f>_xll.qlInterestRateIndexValueDate(IndexON,D1284)</f>
        <v>48367</v>
      </c>
      <c r="F1284" s="52">
        <f>IFERROR(_xll.qlIndexFixing(IndexON,D1284,TRUE,_xll.ohTrigger(RecalcTrigger,TriggerON)),NA())</f>
        <v>2.7393057376503549E-2</v>
      </c>
      <c r="H1284" s="49">
        <f>_xll.qlCalendarAdvance(IborCalendar,$H1283,B1284,"f",FALSE)</f>
        <v>48366</v>
      </c>
      <c r="I1284" s="49">
        <f>_xll.qlInterestRateIndexValueDate(Index1M,$H1284)</f>
        <v>48368</v>
      </c>
      <c r="J1284" s="52">
        <f>IFERROR(_xll.qlIndexFixing(Index1M,$H1284,TRUE,_xll.ohTrigger(RecalcTrigger,Trigger1M)),NA())</f>
        <v>2.911775379687918E-2</v>
      </c>
      <c r="K1284" s="52">
        <f>IFERROR(_xll.qlIndexFixing(ONIndex1M,I1284,TRUE,_xll.ohTrigger(RecalcTrigger,Trigger1M)),NA())</f>
        <v>2.908720765960382E-2</v>
      </c>
      <c r="L1284" s="52">
        <f>IFERROR(_xll.qlIndexFixing(Index3M,H1284,TRUE,_xll.ohTrigger(RecalcTrigger,Trigger3M)),NA())</f>
        <v>3.0217332803202889E-2</v>
      </c>
      <c r="M1284" s="52">
        <f>IFERROR(_xll.qlIndexFixing(ONIndex3M,I1284,TRUE,_xll.ohTrigger(RecalcTrigger,Trigger3M)),NA())</f>
        <v>3.0119297325814642E-2</v>
      </c>
      <c r="N1284" s="52">
        <f>IFERROR(_xll.qlIndexFixing(Index6M,$H1284,TRUE,_xll.ohTrigger(RecalcTrigger,Trigger6M)),NA())</f>
        <v>3.1329319080335538E-2</v>
      </c>
      <c r="O1284" s="52">
        <f>IFERROR(_xll.qlIndexFixing(ONIndex6M,I1284,TRUE,_xll.ohTrigger(RecalcTrigger,Trigger6M)),NA())</f>
        <v>3.1126029302317448E-2</v>
      </c>
      <c r="P1284" s="52">
        <f>IFERROR(_xll.qlIndexFixing(Index1Y,$H1284,TRUE,_xll.ohTrigger(RecalcTrigger,Trigger1Y)),NA())</f>
        <v>3.2393047556291084E-2</v>
      </c>
      <c r="Q1284" s="52">
        <f>IFERROR(_xll.qlIndexFixing(ONIndex1Y,I1284,TRUE,_xll.ohTrigger(RecalcTrigger,Trigger1Y)),NA())</f>
        <v>3.2047048779002552E-2</v>
      </c>
    </row>
    <row r="1285" spans="2:17" x14ac:dyDescent="0.2">
      <c r="B1285" s="46" t="s">
        <v>51</v>
      </c>
      <c r="D1285" s="49">
        <f>_xll.qlCalendarAdvance(LocalCalendar,$D1284,B1285,"f",FALSE)</f>
        <v>48374</v>
      </c>
      <c r="E1285" s="49">
        <f>_xll.qlInterestRateIndexValueDate(IndexON,D1285)</f>
        <v>48374</v>
      </c>
      <c r="F1285" s="52">
        <f>IFERROR(_xll.qlIndexFixing(IndexON,D1285,TRUE,_xll.ohTrigger(RecalcTrigger,TriggerON)),NA())</f>
        <v>2.738879294697405E-2</v>
      </c>
      <c r="H1285" s="49">
        <f>_xll.qlCalendarAdvance(IborCalendar,$H1284,B1285,"f",FALSE)</f>
        <v>48373</v>
      </c>
      <c r="I1285" s="49">
        <f>_xll.qlInterestRateIndexValueDate(Index1M,$H1285)</f>
        <v>48375</v>
      </c>
      <c r="J1285" s="52">
        <f>IFERROR(_xll.qlIndexFixing(Index1M,$H1285,TRUE,_xll.ohTrigger(RecalcTrigger,Trigger1M)),NA())</f>
        <v>2.9113682930574369E-2</v>
      </c>
      <c r="K1285" s="52">
        <f>IFERROR(_xll.qlIndexFixing(ONIndex1M,I1285,TRUE,_xll.ohTrigger(RecalcTrigger,Trigger1M)),NA())</f>
        <v>2.9084129389405078E-2</v>
      </c>
      <c r="L1285" s="52">
        <f>IFERROR(_xll.qlIndexFixing(Index3M,H1285,TRUE,_xll.ohTrigger(RecalcTrigger,Trigger3M)),NA())</f>
        <v>3.0214691885560058E-2</v>
      </c>
      <c r="M1285" s="52">
        <f>IFERROR(_xll.qlIndexFixing(ONIndex3M,I1285,TRUE,_xll.ohTrigger(RecalcTrigger,Trigger3M)),NA())</f>
        <v>3.0116772817612159E-2</v>
      </c>
      <c r="N1285" s="52">
        <f>IFERROR(_xll.qlIndexFixing(Index6M,$H1285,TRUE,_xll.ohTrigger(RecalcTrigger,Trigger6M)),NA())</f>
        <v>3.1325967080799891E-2</v>
      </c>
      <c r="O1285" s="52">
        <f>IFERROR(_xll.qlIndexFixing(ONIndex6M,I1285,TRUE,_xll.ohTrigger(RecalcTrigger,Trigger6M)),NA())</f>
        <v>3.1122869797419739E-2</v>
      </c>
      <c r="P1285" s="52">
        <f>IFERROR(_xll.qlIndexFixing(Index1Y,$H1285,TRUE,_xll.ohTrigger(RecalcTrigger,Trigger1Y)),NA())</f>
        <v>3.2386360101914521E-2</v>
      </c>
      <c r="Q1285" s="52">
        <f>IFERROR(_xll.qlIndexFixing(ONIndex1Y,I1285,TRUE,_xll.ohTrigger(RecalcTrigger,Trigger1Y)),NA())</f>
        <v>3.204004793325943E-2</v>
      </c>
    </row>
    <row r="1286" spans="2:17" x14ac:dyDescent="0.2">
      <c r="B1286" s="46" t="s">
        <v>51</v>
      </c>
      <c r="D1286" s="49">
        <f>_xll.qlCalendarAdvance(LocalCalendar,$D1285,B1286,"f",FALSE)</f>
        <v>48381</v>
      </c>
      <c r="E1286" s="49">
        <f>_xll.qlInterestRateIndexValueDate(IndexON,D1286)</f>
        <v>48381</v>
      </c>
      <c r="F1286" s="52">
        <f>IFERROR(_xll.qlIndexFixing(IndexON,D1286,TRUE,_xll.ohTrigger(RecalcTrigger,TriggerON)),NA())</f>
        <v>2.7384548592026547E-2</v>
      </c>
      <c r="H1286" s="49">
        <f>_xll.qlCalendarAdvance(IborCalendar,$H1285,B1286,"f",FALSE)</f>
        <v>48380</v>
      </c>
      <c r="I1286" s="49">
        <f>_xll.qlInterestRateIndexValueDate(Index1M,$H1286)</f>
        <v>48382</v>
      </c>
      <c r="J1286" s="52">
        <f>IFERROR(_xll.qlIndexFixing(Index1M,$H1286,TRUE,_xll.ohTrigger(RecalcTrigger,Trigger1M)),NA())</f>
        <v>2.91105513943965E-2</v>
      </c>
      <c r="K1286" s="52">
        <f>IFERROR(_xll.qlIndexFixing(ONIndex1M,I1286,TRUE,_xll.ohTrigger(RecalcTrigger,Trigger1M)),NA())</f>
        <v>2.908103698371356E-2</v>
      </c>
      <c r="L1286" s="52">
        <f>IFERROR(_xll.qlIndexFixing(Index3M,H1286,TRUE,_xll.ohTrigger(RecalcTrigger,Trigger3M)),NA())</f>
        <v>3.0212036026884465E-2</v>
      </c>
      <c r="M1286" s="52">
        <f>IFERROR(_xll.qlIndexFixing(ONIndex3M,I1286,TRUE,_xll.ohTrigger(RecalcTrigger,Trigger3M)),NA())</f>
        <v>3.0114233479912045E-2</v>
      </c>
      <c r="N1286" s="52">
        <f>IFERROR(_xll.qlIndexFixing(Index6M,$H1286,TRUE,_xll.ohTrigger(RecalcTrigger,Trigger6M)),NA())</f>
        <v>3.1322604128657561E-2</v>
      </c>
      <c r="O1286" s="52">
        <f>IFERROR(_xll.qlIndexFixing(ONIndex6M,I1286,TRUE,_xll.ohTrigger(RecalcTrigger,Trigger6M)),NA())</f>
        <v>3.1119699505071097E-2</v>
      </c>
      <c r="P1286" s="52">
        <f>IFERROR(_xll.qlIndexFixing(Index1Y,$H1286,TRUE,_xll.ohTrigger(RecalcTrigger,Trigger1Y)),NA())</f>
        <v>3.2379693562486198E-2</v>
      </c>
      <c r="Q1286" s="52">
        <f>IFERROR(_xll.qlIndexFixing(ONIndex1Y,I1286,TRUE,_xll.ohTrigger(RecalcTrigger,Trigger1Y)),NA())</f>
        <v>3.2033067296950435E-2</v>
      </c>
    </row>
    <row r="1287" spans="2:17" x14ac:dyDescent="0.2">
      <c r="B1287" s="46" t="s">
        <v>51</v>
      </c>
      <c r="D1287" s="49">
        <f>_xll.qlCalendarAdvance(LocalCalendar,$D1286,B1287,"f",FALSE)</f>
        <v>48388</v>
      </c>
      <c r="E1287" s="49">
        <f>_xll.qlInterestRateIndexValueDate(IndexON,D1287)</f>
        <v>48388</v>
      </c>
      <c r="F1287" s="52">
        <f>IFERROR(_xll.qlIndexFixing(IndexON,D1287,TRUE,_xll.ohTrigger(RecalcTrigger,TriggerON)),NA())</f>
        <v>2.738032431150117E-2</v>
      </c>
      <c r="H1287" s="49">
        <f>_xll.qlCalendarAdvance(IborCalendar,$H1286,B1287,"f",FALSE)</f>
        <v>48387</v>
      </c>
      <c r="I1287" s="49">
        <f>_xll.qlInterestRateIndexValueDate(Index1M,$H1287)</f>
        <v>48389</v>
      </c>
      <c r="J1287" s="52">
        <f>IFERROR(_xll.qlIndexFixing(Index1M,$H1287,TRUE,_xll.ohTrigger(RecalcTrigger,Trigger1M)),NA())</f>
        <v>2.9107405688133525E-2</v>
      </c>
      <c r="K1287" s="52">
        <f>IFERROR(_xll.qlIndexFixing(ONIndex1M,I1287,TRUE,_xll.ohTrigger(RecalcTrigger,Trigger1M)),NA())</f>
        <v>2.9077930442449329E-2</v>
      </c>
      <c r="L1287" s="52">
        <f>IFERROR(_xll.qlIndexFixing(Index3M,H1287,TRUE,_xll.ohTrigger(RecalcTrigger,Trigger3M)),NA())</f>
        <v>3.0209365227201312E-2</v>
      </c>
      <c r="M1287" s="52">
        <f>IFERROR(_xll.qlIndexFixing(ONIndex3M,I1287,TRUE,_xll.ohTrigger(RecalcTrigger,Trigger3M)),NA())</f>
        <v>3.0111679312554429E-2</v>
      </c>
      <c r="N1287" s="52">
        <f>IFERROR(_xll.qlIndexFixing(Index6M,$H1287,TRUE,_xll.ohTrigger(RecalcTrigger,Trigger6M)),NA())</f>
        <v>3.132478166687401E-2</v>
      </c>
      <c r="O1287" s="52">
        <f>IFERROR(_xll.qlIndexFixing(ONIndex6M,I1287,TRUE,_xll.ohTrigger(RecalcTrigger,Trigger6M)),NA())</f>
        <v>3.1116518425351458E-2</v>
      </c>
      <c r="P1287" s="52">
        <f>IFERROR(_xll.qlIndexFixing(Index1Y,$H1287,TRUE,_xll.ohTrigger(RecalcTrigger,Trigger1Y)),NA())</f>
        <v>3.2373047937596794E-2</v>
      </c>
      <c r="Q1287" s="52">
        <f>IFERROR(_xll.qlIndexFixing(ONIndex1Y,I1287,TRUE,_xll.ohTrigger(RecalcTrigger,Trigger1Y)),NA())</f>
        <v>3.2026106870315374E-2</v>
      </c>
    </row>
    <row r="1288" spans="2:17" x14ac:dyDescent="0.2">
      <c r="B1288" s="46" t="s">
        <v>51</v>
      </c>
      <c r="D1288" s="49">
        <f>_xll.qlCalendarAdvance(LocalCalendar,$D1287,B1288,"f",FALSE)</f>
        <v>48395</v>
      </c>
      <c r="E1288" s="49">
        <f>_xll.qlInterestRateIndexValueDate(IndexON,D1288)</f>
        <v>48395</v>
      </c>
      <c r="F1288" s="52">
        <f>IFERROR(_xll.qlIndexFixing(IndexON,D1288,TRUE,_xll.ohTrigger(RecalcTrigger,TriggerON)),NA())</f>
        <v>2.7376120105477852E-2</v>
      </c>
      <c r="H1288" s="49">
        <f>_xll.qlCalendarAdvance(IborCalendar,$H1287,B1288,"f",FALSE)</f>
        <v>48394</v>
      </c>
      <c r="I1288" s="49">
        <f>_xll.qlInterestRateIndexValueDate(Index1M,$H1288)</f>
        <v>48396</v>
      </c>
      <c r="J1288" s="52">
        <f>IFERROR(_xll.qlIndexFixing(Index1M,$H1288,TRUE,_xll.ohTrigger(RecalcTrigger,Trigger1M)),NA())</f>
        <v>2.9104245811792939E-2</v>
      </c>
      <c r="K1288" s="52">
        <f>IFERROR(_xll.qlIndexFixing(ONIndex1M,I1288,TRUE,_xll.ohTrigger(RecalcTrigger,Trigger1M)),NA())</f>
        <v>2.9074809765772258E-2</v>
      </c>
      <c r="L1288" s="52">
        <f>IFERROR(_xll.qlIndexFixing(Index3M,H1288,TRUE,_xll.ohTrigger(RecalcTrigger,Trigger3M)),NA())</f>
        <v>3.0206679486546224E-2</v>
      </c>
      <c r="M1288" s="52">
        <f>IFERROR(_xll.qlIndexFixing(ONIndex3M,I1288,TRUE,_xll.ohTrigger(RecalcTrigger,Trigger3M)),NA())</f>
        <v>3.010911031577912E-2</v>
      </c>
      <c r="N1288" s="52">
        <f>IFERROR(_xll.qlIndexFixing(Index6M,$H1288,TRUE,_xll.ohTrigger(RecalcTrigger,Trigger6M)),NA())</f>
        <v>3.1320282299541348E-2</v>
      </c>
      <c r="O1288" s="52">
        <f>IFERROR(_xll.qlIndexFixing(ONIndex6M,I1288,TRUE,_xll.ohTrigger(RecalcTrigger,Trigger6M)),NA())</f>
        <v>3.1113326558340759E-2</v>
      </c>
      <c r="P1288" s="52">
        <f>IFERROR(_xll.qlIndexFixing(Index1Y,$H1288,TRUE,_xll.ohTrigger(RecalcTrigger,Trigger1Y)),NA())</f>
        <v>3.2366423226837214E-2</v>
      </c>
      <c r="Q1288" s="52">
        <f>IFERROR(_xll.qlIndexFixing(ONIndex1Y,I1288,TRUE,_xll.ohTrigger(RecalcTrigger,Trigger1Y)),NA())</f>
        <v>3.2019166653354247E-2</v>
      </c>
    </row>
    <row r="1289" spans="2:17" x14ac:dyDescent="0.2">
      <c r="B1289" s="46" t="s">
        <v>51</v>
      </c>
      <c r="D1289" s="49">
        <f>_xll.qlCalendarAdvance(LocalCalendar,$D1288,B1289,"f",FALSE)</f>
        <v>48402</v>
      </c>
      <c r="E1289" s="49">
        <f>_xll.qlInterestRateIndexValueDate(IndexON,D1289)</f>
        <v>48402</v>
      </c>
      <c r="F1289" s="52">
        <f>IFERROR(_xll.qlIndexFixing(IndexON,D1289,TRUE,_xll.ohTrigger(RecalcTrigger,TriggerON)),NA())</f>
        <v>2.7371935974036532E-2</v>
      </c>
      <c r="H1289" s="49">
        <f>_xll.qlCalendarAdvance(IborCalendar,$H1288,B1289,"f",FALSE)</f>
        <v>48401</v>
      </c>
      <c r="I1289" s="49">
        <f>_xll.qlInterestRateIndexValueDate(Index1M,$H1289)</f>
        <v>48403</v>
      </c>
      <c r="J1289" s="52">
        <f>IFERROR(_xll.qlIndexFixing(Index1M,$H1289,TRUE,_xll.ohTrigger(RecalcTrigger,Trigger1M)),NA())</f>
        <v>2.910107176538973E-2</v>
      </c>
      <c r="K1289" s="52">
        <f>IFERROR(_xll.qlIndexFixing(ONIndex1M,I1289,TRUE,_xll.ohTrigger(RecalcTrigger,Trigger1M)),NA())</f>
        <v>2.9071674953522475E-2</v>
      </c>
      <c r="L1289" s="52">
        <f>IFERROR(_xll.qlIndexFixing(Index3M,H1289,TRUE,_xll.ohTrigger(RecalcTrigger,Trigger3M)),NA())</f>
        <v>3.020397880494613E-2</v>
      </c>
      <c r="M1289" s="52">
        <f>IFERROR(_xll.qlIndexFixing(ONIndex3M,I1289,TRUE,_xll.ohTrigger(RecalcTrigger,Trigger3M)),NA())</f>
        <v>3.0106526489426244E-2</v>
      </c>
      <c r="N1289" s="52">
        <f>IFERROR(_xll.qlIndexFixing(Index6M,$H1289,TRUE,_xll.ohTrigger(RecalcTrigger,Trigger6M)),NA())</f>
        <v>3.1315774088264886E-2</v>
      </c>
      <c r="O1289" s="52">
        <f>IFERROR(_xll.qlIndexFixing(ONIndex6M,I1289,TRUE,_xll.ohTrigger(RecalcTrigger,Trigger6M)),NA())</f>
        <v>3.1110123903799192E-2</v>
      </c>
      <c r="P1289" s="52">
        <f>IFERROR(_xll.qlIndexFixing(Index1Y,$H1289,TRUE,_xll.ohTrigger(RecalcTrigger,Trigger1Y)),NA())</f>
        <v>3.2359819429800117E-2</v>
      </c>
      <c r="Q1289" s="52">
        <f>IFERROR(_xll.qlIndexFixing(ONIndex1Y,I1289,TRUE,_xll.ohTrigger(RecalcTrigger,Trigger1Y)),NA())</f>
        <v>3.2012246645747311E-2</v>
      </c>
    </row>
    <row r="1290" spans="2:17" x14ac:dyDescent="0.2">
      <c r="B1290" s="46" t="s">
        <v>51</v>
      </c>
      <c r="D1290" s="49">
        <f>_xll.qlCalendarAdvance(LocalCalendar,$D1289,B1290,"f",FALSE)</f>
        <v>48409</v>
      </c>
      <c r="E1290" s="49">
        <f>_xll.qlInterestRateIndexValueDate(IndexON,D1290)</f>
        <v>48409</v>
      </c>
      <c r="F1290" s="52">
        <f>IFERROR(_xll.qlIndexFixing(IndexON,D1290,TRUE,_xll.ohTrigger(RecalcTrigger,TriggerON)),NA())</f>
        <v>2.73677719169374E-2</v>
      </c>
      <c r="H1290" s="49">
        <f>_xll.qlCalendarAdvance(IborCalendar,$H1289,B1290,"f",FALSE)</f>
        <v>48408</v>
      </c>
      <c r="I1290" s="49">
        <f>_xll.qlInterestRateIndexValueDate(Index1M,$H1290)</f>
        <v>48410</v>
      </c>
      <c r="J1290" s="52">
        <f>IFERROR(_xll.qlIndexFixing(Index1M,$H1290,TRUE,_xll.ohTrigger(RecalcTrigger,Trigger1M)),NA())</f>
        <v>2.9097883548938885E-2</v>
      </c>
      <c r="K1290" s="52">
        <f>IFERROR(_xll.qlIndexFixing(ONIndex1M,I1290,TRUE,_xll.ohTrigger(RecalcTrigger,Trigger1M)),NA())</f>
        <v>2.9068526005859852E-2</v>
      </c>
      <c r="L1290" s="52">
        <f>IFERROR(_xll.qlIndexFixing(Index3M,H1290,TRUE,_xll.ohTrigger(RecalcTrigger,Trigger3M)),NA())</f>
        <v>3.020126318243405E-2</v>
      </c>
      <c r="M1290" s="52">
        <f>IFERROR(_xll.qlIndexFixing(ONIndex3M,I1290,TRUE,_xll.ohTrigger(RecalcTrigger,Trigger3M)),NA())</f>
        <v>3.0103927833495803E-2</v>
      </c>
      <c r="N1290" s="52">
        <f>IFERROR(_xll.qlIndexFixing(Index6M,$H1290,TRUE,_xll.ohTrigger(RecalcTrigger,Trigger6M)),NA())</f>
        <v>3.1313471118860486E-2</v>
      </c>
      <c r="O1290" s="52">
        <f>IFERROR(_xll.qlIndexFixing(ONIndex6M,I1290,TRUE,_xll.ohTrigger(RecalcTrigger,Trigger6M)),NA())</f>
        <v>3.1106910461886628E-2</v>
      </c>
      <c r="P1290" s="52">
        <f>IFERROR(_xll.qlIndexFixing(Index1Y,$H1290,TRUE,_xll.ohTrigger(RecalcTrigger,Trigger1Y)),NA())</f>
        <v>3.2353236546079245E-2</v>
      </c>
      <c r="Q1290" s="52">
        <f>IFERROR(_xll.qlIndexFixing(ONIndex1Y,I1290,TRUE,_xll.ohTrigger(RecalcTrigger,Trigger1Y)),NA())</f>
        <v>3.2005346847894245E-2</v>
      </c>
    </row>
    <row r="1291" spans="2:17" x14ac:dyDescent="0.2">
      <c r="B1291" s="46" t="s">
        <v>51</v>
      </c>
      <c r="D1291" s="49">
        <f>_xll.qlCalendarAdvance(LocalCalendar,$D1290,B1291,"f",FALSE)</f>
        <v>48416</v>
      </c>
      <c r="E1291" s="49">
        <f>_xll.qlInterestRateIndexValueDate(IndexON,D1291)</f>
        <v>48416</v>
      </c>
      <c r="F1291" s="52">
        <f>IFERROR(_xll.qlIndexFixing(IndexON,D1291,TRUE,_xll.ohTrigger(RecalcTrigger,TriggerON)),NA())</f>
        <v>2.7363627934260393E-2</v>
      </c>
      <c r="H1291" s="49">
        <f>_xll.qlCalendarAdvance(IborCalendar,$H1290,B1291,"f",FALSE)</f>
        <v>48415</v>
      </c>
      <c r="I1291" s="49">
        <f>_xll.qlInterestRateIndexValueDate(Index1M,$H1291)</f>
        <v>48417</v>
      </c>
      <c r="J1291" s="52">
        <f>IFERROR(_xll.qlIndexFixing(Index1M,$H1291,TRUE,_xll.ohTrigger(RecalcTrigger,Trigger1M)),NA())</f>
        <v>2.90946811624479E-2</v>
      </c>
      <c r="K1291" s="52">
        <f>IFERROR(_xll.qlIndexFixing(ONIndex1M,I1291,TRUE,_xll.ohTrigger(RecalcTrigger,Trigger1M)),NA())</f>
        <v>2.9065362922624516E-2</v>
      </c>
      <c r="L1291" s="52">
        <f>IFERROR(_xll.qlIndexFixing(Index3M,H1291,TRUE,_xll.ohTrigger(RecalcTrigger,Trigger3M)),NA())</f>
        <v>3.0198532619039528E-2</v>
      </c>
      <c r="M1291" s="52">
        <f>IFERROR(_xll.qlIndexFixing(ONIndex3M,I1291,TRUE,_xll.ohTrigger(RecalcTrigger,Trigger3M)),NA())</f>
        <v>3.0101314348067731E-2</v>
      </c>
      <c r="N1291" s="52">
        <f>IFERROR(_xll.qlIndexFixing(Index6M,$H1291,TRUE,_xll.ohTrigger(RecalcTrigger,Trigger6M)),NA())</f>
        <v>3.1308943150138775E-2</v>
      </c>
      <c r="O1291" s="52">
        <f>IFERROR(_xll.qlIndexFixing(ONIndex6M,I1291,TRUE,_xll.ohTrigger(RecalcTrigger,Trigger6M)),NA())</f>
        <v>3.1103686232603067E-2</v>
      </c>
      <c r="P1291" s="52">
        <f>IFERROR(_xll.qlIndexFixing(Index1Y,$H1291,TRUE,_xll.ohTrigger(RecalcTrigger,Trigger1Y)),NA())</f>
        <v>3.2346674575269671E-2</v>
      </c>
      <c r="Q1291" s="52">
        <f>IFERROR(_xll.qlIndexFixing(ONIndex1Y,I1291,TRUE,_xll.ohTrigger(RecalcTrigger,Trigger1Y)),NA())</f>
        <v>3.1998467259475305E-2</v>
      </c>
    </row>
    <row r="1292" spans="2:17" x14ac:dyDescent="0.2">
      <c r="B1292" s="46" t="s">
        <v>51</v>
      </c>
      <c r="D1292" s="49">
        <f>_xll.qlCalendarAdvance(LocalCalendar,$D1291,B1292,"f",FALSE)</f>
        <v>48423</v>
      </c>
      <c r="E1292" s="49">
        <f>_xll.qlInterestRateIndexValueDate(IndexON,D1292)</f>
        <v>48423</v>
      </c>
      <c r="F1292" s="52">
        <f>IFERROR(_xll.qlIndexFixing(IndexON,D1292,TRUE,_xll.ohTrigger(RecalcTrigger,TriggerON)),NA())</f>
        <v>2.7359504026245318E-2</v>
      </c>
      <c r="H1292" s="49">
        <f>_xll.qlCalendarAdvance(IborCalendar,$H1291,B1292,"f",FALSE)</f>
        <v>48422</v>
      </c>
      <c r="I1292" s="49">
        <f>_xll.qlInterestRateIndexValueDate(Index1M,$H1292)</f>
        <v>48424</v>
      </c>
      <c r="J1292" s="52">
        <f>IFERROR(_xll.qlIndexFixing(Index1M,$H1292,TRUE,_xll.ohTrigger(RecalcTrigger,Trigger1M)),NA())</f>
        <v>2.9092407962642917E-2</v>
      </c>
      <c r="K1292" s="52">
        <f>IFERROR(_xll.qlIndexFixing(ONIndex1M,I1292,TRUE,_xll.ohTrigger(RecalcTrigger,Trigger1M)),NA())</f>
        <v>2.906218570397634E-2</v>
      </c>
      <c r="L1292" s="52">
        <f>IFERROR(_xll.qlIndexFixing(Index3M,H1292,TRUE,_xll.ohTrigger(RecalcTrigger,Trigger3M)),NA())</f>
        <v>3.0195787114793839E-2</v>
      </c>
      <c r="M1292" s="52">
        <f>IFERROR(_xll.qlIndexFixing(ONIndex3M,I1292,TRUE,_xll.ohTrigger(RecalcTrigger,Trigger3M)),NA())</f>
        <v>3.0098686033062094E-2</v>
      </c>
      <c r="N1292" s="52">
        <f>IFERROR(_xll.qlIndexFixing(Index6M,$H1292,TRUE,_xll.ohTrigger(RecalcTrigger,Trigger6M)),NA())</f>
        <v>3.1305511248547475E-2</v>
      </c>
      <c r="O1292" s="52">
        <f>IFERROR(_xll.qlIndexFixing(ONIndex6M,I1292,TRUE,_xll.ohTrigger(RecalcTrigger,Trigger6M)),NA())</f>
        <v>3.1100451216028446E-2</v>
      </c>
      <c r="P1292" s="52">
        <f>IFERROR(_xll.qlIndexFixing(Index1Y,$H1292,TRUE,_xll.ohTrigger(RecalcTrigger,Trigger1Y)),NA())</f>
        <v>3.2340133516967982E-2</v>
      </c>
      <c r="Q1292" s="52">
        <f>IFERROR(_xll.qlIndexFixing(ONIndex1Y,I1292,TRUE,_xll.ohTrigger(RecalcTrigger,Trigger1Y)),NA())</f>
        <v>3.1991607880730299E-2</v>
      </c>
    </row>
    <row r="1293" spans="2:17" x14ac:dyDescent="0.2">
      <c r="B1293" s="46" t="s">
        <v>51</v>
      </c>
      <c r="D1293" s="49">
        <f>_xll.qlCalendarAdvance(LocalCalendar,$D1292,B1293,"f",FALSE)</f>
        <v>48430</v>
      </c>
      <c r="E1293" s="49">
        <f>_xll.qlInterestRateIndexValueDate(IndexON,D1293)</f>
        <v>48430</v>
      </c>
      <c r="F1293" s="52">
        <f>IFERROR(_xll.qlIndexFixing(IndexON,D1293,TRUE,_xll.ohTrigger(RecalcTrigger,TriggerON)),NA())</f>
        <v>2.7355400192572432E-2</v>
      </c>
      <c r="H1293" s="49">
        <f>_xll.qlCalendarAdvance(IborCalendar,$H1292,B1293,"f",FALSE)</f>
        <v>48429</v>
      </c>
      <c r="I1293" s="49">
        <f>_xll.qlInterestRateIndexValueDate(Index1M,$H1293)</f>
        <v>48431</v>
      </c>
      <c r="J1293" s="52">
        <f>IFERROR(_xll.qlIndexFixing(Index1M,$H1293,TRUE,_xll.ohTrigger(RecalcTrigger,Trigger1M)),NA())</f>
        <v>2.9089175963155484E-2</v>
      </c>
      <c r="K1293" s="52">
        <f>IFERROR(_xll.qlIndexFixing(ONIndex1M,I1293,TRUE,_xll.ohTrigger(RecalcTrigger,Trigger1M)),NA())</f>
        <v>2.9058994349675515E-2</v>
      </c>
      <c r="L1293" s="52">
        <f>IFERROR(_xll.qlIndexFixing(Index3M,H1293,TRUE,_xll.ohTrigger(RecalcTrigger,Trigger3M)),NA())</f>
        <v>3.0193026669728264E-2</v>
      </c>
      <c r="M1293" s="52">
        <f>IFERROR(_xll.qlIndexFixing(ONIndex3M,I1293,TRUE,_xll.ohTrigger(RecalcTrigger,Trigger3M)),NA())</f>
        <v>3.0096042888558827E-2</v>
      </c>
      <c r="N1293" s="52">
        <f>IFERROR(_xll.qlIndexFixing(Index6M,$H1293,TRUE,_xll.ohTrigger(RecalcTrigger,Trigger6M)),NA())</f>
        <v>3.1302068392015138E-2</v>
      </c>
      <c r="O1293" s="52">
        <f>IFERROR(_xll.qlIndexFixing(ONIndex6M,I1293,TRUE,_xll.ohTrigger(RecalcTrigger,Trigger6M)),NA())</f>
        <v>3.1097205412002893E-2</v>
      </c>
      <c r="P1293" s="52">
        <f>IFERROR(_xll.qlIndexFixing(Index1Y,$H1293,TRUE,_xll.ohTrigger(RecalcTrigger,Trigger1Y)),NA())</f>
        <v>3.2333613370771661E-2</v>
      </c>
      <c r="Q1293" s="52">
        <f>IFERROR(_xll.qlIndexFixing(ONIndex1Y,I1293,TRUE,_xll.ohTrigger(RecalcTrigger,Trigger1Y)),NA())</f>
        <v>3.1984768711499356E-2</v>
      </c>
    </row>
    <row r="1294" spans="2:17" x14ac:dyDescent="0.2">
      <c r="B1294" s="46" t="s">
        <v>51</v>
      </c>
      <c r="D1294" s="49">
        <f>_xll.qlCalendarAdvance(LocalCalendar,$D1293,B1294,"f",FALSE)</f>
        <v>48437</v>
      </c>
      <c r="E1294" s="49">
        <f>_xll.qlInterestRateIndexValueDate(IndexON,D1294)</f>
        <v>48437</v>
      </c>
      <c r="F1294" s="52">
        <f>IFERROR(_xll.qlIndexFixing(IndexON,D1294,TRUE,_xll.ohTrigger(RecalcTrigger,TriggerON)),NA())</f>
        <v>2.7351316433401607E-2</v>
      </c>
      <c r="H1294" s="49">
        <f>_xll.qlCalendarAdvance(IborCalendar,$H1293,B1294,"f",FALSE)</f>
        <v>48436</v>
      </c>
      <c r="I1294" s="49">
        <f>_xll.qlInterestRateIndexValueDate(Index1M,$H1294)</f>
        <v>48438</v>
      </c>
      <c r="J1294" s="52">
        <f>IFERROR(_xll.qlIndexFixing(Index1M,$H1294,TRUE,_xll.ohTrigger(RecalcTrigger,Trigger1M)),NA())</f>
        <v>2.9084988982863991E-2</v>
      </c>
      <c r="K1294" s="52">
        <f>IFERROR(_xll.qlIndexFixing(ONIndex1M,I1294,TRUE,_xll.ohTrigger(RecalcTrigger,Trigger1M)),NA())</f>
        <v>2.9055788859961851E-2</v>
      </c>
      <c r="L1294" s="52">
        <f>IFERROR(_xll.qlIndexFixing(Index3M,H1294,TRUE,_xll.ohTrigger(RecalcTrigger,Trigger3M)),NA())</f>
        <v>3.0190251283873214E-2</v>
      </c>
      <c r="M1294" s="52">
        <f>IFERROR(_xll.qlIndexFixing(ONIndex3M,I1294,TRUE,_xll.ohTrigger(RecalcTrigger,Trigger3M)),NA())</f>
        <v>3.0093384914477994E-2</v>
      </c>
      <c r="N1294" s="52">
        <f>IFERROR(_xll.qlIndexFixing(Index6M,$H1294,TRUE,_xll.ohTrigger(RecalcTrigger,Trigger6M)),NA())</f>
        <v>3.1298614580597628E-2</v>
      </c>
      <c r="O1294" s="52">
        <f>IFERROR(_xll.qlIndexFixing(ONIndex6M,I1294,TRUE,_xll.ohTrigger(RecalcTrigger,Trigger6M)),NA())</f>
        <v>3.1093948820606343E-2</v>
      </c>
      <c r="P1294" s="52">
        <f>IFERROR(_xll.qlIndexFixing(Index1Y,$H1294,TRUE,_xll.ohTrigger(RecalcTrigger,Trigger1Y)),NA())</f>
        <v>3.2327114136279485E-2</v>
      </c>
      <c r="Q1294" s="52">
        <f>IFERROR(_xll.qlIndexFixing(ONIndex1Y,I1294,TRUE,_xll.ohTrigger(RecalcTrigger,Trigger1Y)),NA())</f>
        <v>3.1977949751862411E-2</v>
      </c>
    </row>
    <row r="1295" spans="2:17" x14ac:dyDescent="0.2">
      <c r="B1295" s="46" t="s">
        <v>51</v>
      </c>
      <c r="D1295" s="49">
        <f>_xll.qlCalendarAdvance(LocalCalendar,$D1294,B1295,"f",FALSE)</f>
        <v>48444</v>
      </c>
      <c r="E1295" s="49">
        <f>_xll.qlInterestRateIndexValueDate(IndexON,D1295)</f>
        <v>48444</v>
      </c>
      <c r="F1295" s="52">
        <f>IFERROR(_xll.qlIndexFixing(IndexON,D1295,TRUE,_xll.ohTrigger(RecalcTrigger,TriggerON)),NA())</f>
        <v>2.7347252748732842E-2</v>
      </c>
      <c r="H1295" s="49">
        <f>_xll.qlCalendarAdvance(IborCalendar,$H1294,B1295,"f",FALSE)</f>
        <v>48443</v>
      </c>
      <c r="I1295" s="49">
        <f>_xll.qlInterestRateIndexValueDate(Index1M,$H1295)</f>
        <v>48445</v>
      </c>
      <c r="J1295" s="52">
        <f>IFERROR(_xll.qlIndexFixing(Index1M,$H1295,TRUE,_xll.ohTrigger(RecalcTrigger,Trigger1M)),NA())</f>
        <v>2.9081729916339838E-2</v>
      </c>
      <c r="K1295" s="52">
        <f>IFERROR(_xll.qlIndexFixing(ONIndex1M,I1295,TRUE,_xll.ohTrigger(RecalcTrigger,Trigger1M)),NA())</f>
        <v>2.905256923475541E-2</v>
      </c>
      <c r="L1295" s="52">
        <f>IFERROR(_xll.qlIndexFixing(Index3M,H1295,TRUE,_xll.ohTrigger(RecalcTrigger,Trigger3M)),NA())</f>
        <v>3.0187460957262578E-2</v>
      </c>
      <c r="M1295" s="52">
        <f>IFERROR(_xll.qlIndexFixing(ONIndex3M,I1295,TRUE,_xll.ohTrigger(RecalcTrigger,Trigger3M)),NA())</f>
        <v>3.0090712110899531E-2</v>
      </c>
      <c r="N1295" s="52">
        <f>IFERROR(_xll.qlIndexFixing(Index6M,$H1295,TRUE,_xll.ohTrigger(RecalcTrigger,Trigger6M)),NA())</f>
        <v>3.1296251438766257E-2</v>
      </c>
      <c r="O1295" s="52">
        <f>IFERROR(_xll.qlIndexFixing(ONIndex6M,I1295,TRUE,_xll.ohTrigger(RecalcTrigger,Trigger6M)),NA())</f>
        <v>3.1090681441758861E-2</v>
      </c>
      <c r="P1295" s="52">
        <f>IFERROR(_xll.qlIndexFixing(Index1Y,$H1295,TRUE,_xll.ohTrigger(RecalcTrigger,Trigger1Y)),NA())</f>
        <v>3.2320635813092219E-2</v>
      </c>
      <c r="Q1295" s="52">
        <f>IFERROR(_xll.qlIndexFixing(ONIndex1Y,I1295,TRUE,_xll.ohTrigger(RecalcTrigger,Trigger1Y)),NA())</f>
        <v>3.1971151001819464E-2</v>
      </c>
    </row>
    <row r="1296" spans="2:17" x14ac:dyDescent="0.2">
      <c r="B1296" s="46" t="s">
        <v>51</v>
      </c>
      <c r="D1296" s="49">
        <f>_xll.qlCalendarAdvance(LocalCalendar,$D1295,B1296,"f",FALSE)</f>
        <v>48451</v>
      </c>
      <c r="E1296" s="49">
        <f>_xll.qlInterestRateIndexValueDate(IndexON,D1296)</f>
        <v>48451</v>
      </c>
      <c r="F1296" s="52">
        <f>IFERROR(_xll.qlIndexFixing(IndexON,D1296,TRUE,_xll.ohTrigger(RecalcTrigger,TriggerON)),NA())</f>
        <v>2.7343209138486202E-2</v>
      </c>
      <c r="H1296" s="49">
        <f>_xll.qlCalendarAdvance(IborCalendar,$H1295,B1296,"f",FALSE)</f>
        <v>48450</v>
      </c>
      <c r="I1296" s="49">
        <f>_xll.qlInterestRateIndexValueDate(Index1M,$H1296)</f>
        <v>48452</v>
      </c>
      <c r="J1296" s="52">
        <f>IFERROR(_xll.qlIndexFixing(Index1M,$H1296,TRUE,_xll.ohTrigger(RecalcTrigger,Trigger1M)),NA())</f>
        <v>2.9078456679837994E-2</v>
      </c>
      <c r="K1296" s="52">
        <f>IFERROR(_xll.qlIndexFixing(ONIndex1M,I1296,TRUE,_xll.ohTrigger(RecalcTrigger,Trigger1M)),NA())</f>
        <v>2.9049335474056193E-2</v>
      </c>
      <c r="L1296" s="52">
        <f>IFERROR(_xll.qlIndexFixing(Index3M,H1296,TRUE,_xll.ohTrigger(RecalcTrigger,Trigger3M)),NA())</f>
        <v>3.0184655689925892E-2</v>
      </c>
      <c r="M1296" s="52">
        <f>IFERROR(_xll.qlIndexFixing(ONIndex3M,I1296,TRUE,_xll.ohTrigger(RecalcTrigger,Trigger3M)),NA())</f>
        <v>3.0088024477743502E-2</v>
      </c>
      <c r="N1296" s="52">
        <f>IFERROR(_xll.qlIndexFixing(Index6M,$H1296,TRUE,_xll.ohTrigger(RecalcTrigger,Trigger6M)),NA())</f>
        <v>3.1291674093340889E-2</v>
      </c>
      <c r="O1296" s="52">
        <f>IFERROR(_xll.qlIndexFixing(ONIndex6M,I1296,TRUE,_xll.ohTrigger(RecalcTrigger,Trigger6M)),NA())</f>
        <v>3.1087403275620318E-2</v>
      </c>
      <c r="P1296" s="52">
        <f>IFERROR(_xll.qlIndexFixing(Index1Y,$H1296,TRUE,_xll.ohTrigger(RecalcTrigger,Trigger1Y)),NA())</f>
        <v>3.2314178400811057E-2</v>
      </c>
      <c r="Q1296" s="52">
        <f>IFERROR(_xll.qlIndexFixing(ONIndex1Y,I1296,TRUE,_xll.ohTrigger(RecalcTrigger,Trigger1Y)),NA())</f>
        <v>3.196437246129058E-2</v>
      </c>
    </row>
    <row r="1297" spans="2:17" x14ac:dyDescent="0.2">
      <c r="B1297" s="46" t="s">
        <v>51</v>
      </c>
      <c r="D1297" s="49">
        <f>_xll.qlCalendarAdvance(LocalCalendar,$D1296,B1297,"f",FALSE)</f>
        <v>48458</v>
      </c>
      <c r="E1297" s="49">
        <f>_xll.qlInterestRateIndexValueDate(IndexON,D1297)</f>
        <v>48458</v>
      </c>
      <c r="F1297" s="52">
        <f>IFERROR(_xll.qlIndexFixing(IndexON,D1297,TRUE,_xll.ohTrigger(RecalcTrigger,TriggerON)),NA())</f>
        <v>2.7339185602821559E-2</v>
      </c>
      <c r="H1297" s="49">
        <f>_xll.qlCalendarAdvance(IborCalendar,$H1296,B1297,"f",FALSE)</f>
        <v>48457</v>
      </c>
      <c r="I1297" s="49">
        <f>_xll.qlInterestRateIndexValueDate(Index1M,$H1297)</f>
        <v>48459</v>
      </c>
      <c r="J1297" s="52">
        <f>IFERROR(_xll.qlIndexFixing(Index1M,$H1297,TRUE,_xll.ohTrigger(RecalcTrigger,Trigger1M)),NA())</f>
        <v>2.9075169273370949E-2</v>
      </c>
      <c r="K1297" s="52">
        <f>IFERROR(_xll.qlIndexFixing(ONIndex1M,I1297,TRUE,_xll.ohTrigger(RecalcTrigger,Trigger1M)),NA())</f>
        <v>2.9046087577944135E-2</v>
      </c>
      <c r="L1297" s="52">
        <f>IFERROR(_xll.qlIndexFixing(Index3M,H1297,TRUE,_xll.ohTrigger(RecalcTrigger,Trigger3M)),NA())</f>
        <v>3.0180777805686568E-2</v>
      </c>
      <c r="M1297" s="52">
        <f>IFERROR(_xll.qlIndexFixing(ONIndex3M,I1297,TRUE,_xll.ohTrigger(RecalcTrigger,Trigger3M)),NA())</f>
        <v>3.008532201516978E-2</v>
      </c>
      <c r="N1297" s="52">
        <f>IFERROR(_xll.qlIndexFixing(Index6M,$H1297,TRUE,_xll.ohTrigger(RecalcTrigger,Trigger6M)),NA())</f>
        <v>3.128268951858168E-2</v>
      </c>
      <c r="O1297" s="52">
        <f>IFERROR(_xll.qlIndexFixing(ONIndex6M,I1297,TRUE,_xll.ohTrigger(RecalcTrigger,Trigger6M)),NA())</f>
        <v>3.1084114322030842E-2</v>
      </c>
      <c r="P1297" s="52">
        <f>IFERROR(_xll.qlIndexFixing(Index1Y,$H1297,TRUE,_xll.ohTrigger(RecalcTrigger,Trigger1Y)),NA())</f>
        <v>3.2307741899039157E-2</v>
      </c>
      <c r="Q1297" s="52">
        <f>IFERROR(_xll.qlIndexFixing(ONIndex1Y,I1297,TRUE,_xll.ohTrigger(RecalcTrigger,Trigger1Y)),NA())</f>
        <v>3.195761413043563E-2</v>
      </c>
    </row>
    <row r="1298" spans="2:17" x14ac:dyDescent="0.2">
      <c r="B1298" s="46" t="s">
        <v>51</v>
      </c>
      <c r="D1298" s="49">
        <f>_xll.qlCalendarAdvance(LocalCalendar,$D1297,B1298,"f",FALSE)</f>
        <v>48465</v>
      </c>
      <c r="E1298" s="49">
        <f>_xll.qlInterestRateIndexValueDate(IndexON,D1298)</f>
        <v>48465</v>
      </c>
      <c r="F1298" s="52">
        <f>IFERROR(_xll.qlIndexFixing(IndexON,D1298,TRUE,_xll.ohTrigger(RecalcTrigger,TriggerON)),NA())</f>
        <v>2.7335182141499104E-2</v>
      </c>
      <c r="H1298" s="49">
        <f>_xll.qlCalendarAdvance(IborCalendar,$H1297,B1298,"f",FALSE)</f>
        <v>48464</v>
      </c>
      <c r="I1298" s="49">
        <f>_xll.qlInterestRateIndexValueDate(Index1M,$H1298)</f>
        <v>48466</v>
      </c>
      <c r="J1298" s="52">
        <f>IFERROR(_xll.qlIndexFixing(Index1M,$H1298,TRUE,_xll.ohTrigger(RecalcTrigger,Trigger1M)),NA())</f>
        <v>2.9072803399235108E-2</v>
      </c>
      <c r="K1298" s="52">
        <f>IFERROR(_xll.qlIndexFixing(ONIndex1M,I1298,TRUE,_xll.ohTrigger(RecalcTrigger,Trigger1M)),NA())</f>
        <v>2.9042825546179429E-2</v>
      </c>
      <c r="L1298" s="52">
        <f>IFERROR(_xll.qlIndexFixing(Index3M,H1298,TRUE,_xll.ohTrigger(RecalcTrigger,Trigger3M)),NA())</f>
        <v>3.0177943960856563E-2</v>
      </c>
      <c r="M1298" s="52">
        <f>IFERROR(_xll.qlIndexFixing(ONIndex3M,I1298,TRUE,_xll.ohTrigger(RecalcTrigger,Trigger3M)),NA())</f>
        <v>3.0082604722858619E-2</v>
      </c>
      <c r="N1298" s="52">
        <f>IFERROR(_xll.qlIndexFixing(Index6M,$H1298,TRUE,_xll.ohTrigger(RecalcTrigger,Trigger6M)),NA())</f>
        <v>3.1279197306279802E-2</v>
      </c>
      <c r="O1298" s="52">
        <f>IFERROR(_xll.qlIndexFixing(ONIndex6M,I1298,TRUE,_xll.ohTrigger(RecalcTrigger,Trigger6M)),NA())</f>
        <v>3.1080814581070371E-2</v>
      </c>
      <c r="P1298" s="52">
        <f>IFERROR(_xll.qlIndexFixing(Index1Y,$H1298,TRUE,_xll.ohTrigger(RecalcTrigger,Trigger1Y)),NA())</f>
        <v>3.2301326307380133E-2</v>
      </c>
      <c r="Q1298" s="52">
        <f>IFERROR(_xll.qlIndexFixing(ONIndex1Y,I1298,TRUE,_xll.ohTrigger(RecalcTrigger,Trigger1Y)),NA())</f>
        <v>3.195087600893487E-2</v>
      </c>
    </row>
    <row r="1299" spans="2:17" x14ac:dyDescent="0.2">
      <c r="B1299" s="46" t="s">
        <v>51</v>
      </c>
      <c r="D1299" s="49">
        <f>_xll.qlCalendarAdvance(LocalCalendar,$D1298,B1299,"f",FALSE)</f>
        <v>48472</v>
      </c>
      <c r="E1299" s="49">
        <f>_xll.qlInterestRateIndexValueDate(IndexON,D1299)</f>
        <v>48472</v>
      </c>
      <c r="F1299" s="52">
        <f>IFERROR(_xll.qlIndexFixing(IndexON,D1299,TRUE,_xll.ohTrigger(RecalcTrigger,TriggerON)),NA())</f>
        <v>2.7331198754758645E-2</v>
      </c>
      <c r="H1299" s="49">
        <f>_xll.qlCalendarAdvance(IborCalendar,$H1298,B1299,"f",FALSE)</f>
        <v>48471</v>
      </c>
      <c r="I1299" s="49">
        <f>_xll.qlInterestRateIndexValueDate(Index1M,$H1299)</f>
        <v>48473</v>
      </c>
      <c r="J1299" s="52">
        <f>IFERROR(_xll.qlIndexFixing(Index1M,$H1299,TRUE,_xll.ohTrigger(RecalcTrigger,Trigger1M)),NA())</f>
        <v>2.9068551950593713E-2</v>
      </c>
      <c r="K1299" s="52">
        <f>IFERROR(_xll.qlIndexFixing(ONIndex1M,I1299,TRUE,_xll.ohTrigger(RecalcTrigger,Trigger1M)),NA())</f>
        <v>2.9039549379001883E-2</v>
      </c>
      <c r="L1299" s="52">
        <f>IFERROR(_xll.qlIndexFixing(Index3M,H1299,TRUE,_xll.ohTrigger(RecalcTrigger,Trigger3M)),NA())</f>
        <v>3.0175095176622119E-2</v>
      </c>
      <c r="M1299" s="52">
        <f>IFERROR(_xll.qlIndexFixing(ONIndex3M,I1299,TRUE,_xll.ohTrigger(RecalcTrigger,Trigger3M)),NA())</f>
        <v>3.0079872601289637E-2</v>
      </c>
      <c r="N1299" s="52">
        <f>IFERROR(_xll.qlIndexFixing(Index6M,$H1299,TRUE,_xll.ohTrigger(RecalcTrigger,Trigger6M)),NA())</f>
        <v>3.1275694143916739E-2</v>
      </c>
      <c r="O1299" s="52">
        <f>IFERROR(_xll.qlIndexFixing(ONIndex6M,I1299,TRUE,_xll.ohTrigger(RecalcTrigger,Trigger6M)),NA())</f>
        <v>3.1077504052738902E-2</v>
      </c>
      <c r="P1299" s="52">
        <f>IFERROR(_xll.qlIndexFixing(Index1Y,$H1299,TRUE,_xll.ohTrigger(RecalcTrigger,Trigger1Y)),NA())</f>
        <v>3.2294931625439782E-2</v>
      </c>
      <c r="Q1299" s="52">
        <f>IFERROR(_xll.qlIndexFixing(ONIndex1Y,I1299,TRUE,_xll.ohTrigger(RecalcTrigger,Trigger1Y)),NA())</f>
        <v>3.1944158097108044E-2</v>
      </c>
    </row>
    <row r="1300" spans="2:17" x14ac:dyDescent="0.2">
      <c r="B1300" s="46" t="s">
        <v>51</v>
      </c>
      <c r="D1300" s="49">
        <f>_xll.qlCalendarAdvance(LocalCalendar,$D1299,B1300,"f",FALSE)</f>
        <v>48479</v>
      </c>
      <c r="E1300" s="49">
        <f>_xll.qlInterestRateIndexValueDate(IndexON,D1300)</f>
        <v>48479</v>
      </c>
      <c r="F1300" s="52">
        <f>IFERROR(_xll.qlIndexFixing(IndexON,D1300,TRUE,_xll.ohTrigger(RecalcTrigger,TriggerON)),NA())</f>
        <v>2.7327235442360376E-2</v>
      </c>
      <c r="H1300" s="49">
        <f>_xll.qlCalendarAdvance(IborCalendar,$H1299,B1300,"f",FALSE)</f>
        <v>48478</v>
      </c>
      <c r="I1300" s="49">
        <f>_xll.qlInterestRateIndexValueDate(Index1M,$H1300)</f>
        <v>48480</v>
      </c>
      <c r="J1300" s="52">
        <f>IFERROR(_xll.qlIndexFixing(Index1M,$H1300,TRUE,_xll.ohTrigger(RecalcTrigger,Trigger1M)),NA())</f>
        <v>2.9065222034303506E-2</v>
      </c>
      <c r="K1300" s="52">
        <f>IFERROR(_xll.qlIndexFixing(ONIndex1M,I1300,TRUE,_xll.ohTrigger(RecalcTrigger,Trigger1M)),NA())</f>
        <v>2.9036259076331561E-2</v>
      </c>
      <c r="L1300" s="52">
        <f>IFERROR(_xll.qlIndexFixing(Index3M,H1300,TRUE,_xll.ohTrigger(RecalcTrigger,Trigger3M)),NA())</f>
        <v>3.0172231453011344E-2</v>
      </c>
      <c r="M1300" s="52">
        <f>IFERROR(_xll.qlIndexFixing(ONIndex3M,I1300,TRUE,_xll.ohTrigger(RecalcTrigger,Trigger3M)),NA())</f>
        <v>3.007712564990328E-2</v>
      </c>
      <c r="N1300" s="52">
        <f>IFERROR(_xll.qlIndexFixing(Index6M,$H1300,TRUE,_xll.ohTrigger(RecalcTrigger,Trigger6M)),NA())</f>
        <v>3.127218003154901E-2</v>
      </c>
      <c r="O1300" s="52">
        <f>IFERROR(_xll.qlIndexFixing(ONIndex6M,I1300,TRUE,_xll.ohTrigger(RecalcTrigger,Trigger6M)),NA())</f>
        <v>3.1074182737036438E-2</v>
      </c>
      <c r="P1300" s="52">
        <f>IFERROR(_xll.qlIndexFixing(Index1Y,$H1300,TRUE,_xll.ohTrigger(RecalcTrigger,Trigger1Y)),NA())</f>
        <v>3.2288557852825209E-2</v>
      </c>
      <c r="Q1300" s="52">
        <f>IFERROR(_xll.qlIndexFixing(ONIndex1Y,I1300,TRUE,_xll.ohTrigger(RecalcTrigger,Trigger1Y)),NA())</f>
        <v>3.1937460394875217E-2</v>
      </c>
    </row>
    <row r="1301" spans="2:17" x14ac:dyDescent="0.2">
      <c r="B1301" s="46" t="s">
        <v>51</v>
      </c>
      <c r="D1301" s="49">
        <f>_xll.qlCalendarAdvance(LocalCalendar,$D1300,B1301,"f",FALSE)</f>
        <v>48486</v>
      </c>
      <c r="E1301" s="49">
        <f>_xll.qlInterestRateIndexValueDate(IndexON,D1301)</f>
        <v>48486</v>
      </c>
      <c r="F1301" s="52">
        <f>IFERROR(_xll.qlIndexFixing(IndexON,D1301,TRUE,_xll.ohTrigger(RecalcTrigger,TriggerON)),NA())</f>
        <v>2.7323292204624039E-2</v>
      </c>
      <c r="H1301" s="49">
        <f>_xll.qlCalendarAdvance(IborCalendar,$H1300,B1301,"f",FALSE)</f>
        <v>48485</v>
      </c>
      <c r="I1301" s="49">
        <f>_xll.qlInterestRateIndexValueDate(Index1M,$H1301)</f>
        <v>48487</v>
      </c>
      <c r="J1301" s="52">
        <f>IFERROR(_xll.qlIndexFixing(Index1M,$H1301,TRUE,_xll.ohTrigger(RecalcTrigger,Trigger1M)),NA())</f>
        <v>2.9059081935376964E-2</v>
      </c>
      <c r="K1301" s="52">
        <f>IFERROR(_xll.qlIndexFixing(ONIndex1M,I1301,TRUE,_xll.ohTrigger(RecalcTrigger,Trigger1M)),NA())</f>
        <v>2.9032954638088526E-2</v>
      </c>
      <c r="L1301" s="52">
        <f>IFERROR(_xll.qlIndexFixing(Index3M,H1301,TRUE,_xll.ohTrigger(RecalcTrigger,Trigger3M)),NA())</f>
        <v>3.0169352790061135E-2</v>
      </c>
      <c r="M1301" s="52">
        <f>IFERROR(_xll.qlIndexFixing(ONIndex3M,I1301,TRUE,_xll.ohTrigger(RecalcTrigger,Trigger3M)),NA())</f>
        <v>3.007436386909923E-2</v>
      </c>
      <c r="N1301" s="52">
        <f>IFERROR(_xll.qlIndexFixing(Index6M,$H1301,TRUE,_xll.ohTrigger(RecalcTrigger,Trigger6M)),NA())</f>
        <v>3.1269750290884336E-2</v>
      </c>
      <c r="O1301" s="52">
        <f>IFERROR(_xll.qlIndexFixing(ONIndex6M,I1301,TRUE,_xll.ohTrigger(RecalcTrigger,Trigger6M)),NA())</f>
        <v>3.1070850633962976E-2</v>
      </c>
      <c r="P1301" s="52">
        <f>IFERROR(_xll.qlIndexFixing(Index1Y,$H1301,TRUE,_xll.ohTrigger(RecalcTrigger,Trigger1Y)),NA())</f>
        <v>3.2282204989143082E-2</v>
      </c>
      <c r="Q1301" s="52">
        <f>IFERROR(_xll.qlIndexFixing(ONIndex1Y,I1301,TRUE,_xll.ohTrigger(RecalcTrigger,Trigger1Y)),NA())</f>
        <v>3.1930782902156452E-2</v>
      </c>
    </row>
    <row r="1302" spans="2:17" x14ac:dyDescent="0.2">
      <c r="B1302" s="46" t="s">
        <v>51</v>
      </c>
      <c r="D1302" s="49">
        <f>_xll.qlCalendarAdvance(LocalCalendar,$D1301,B1302,"f",FALSE)</f>
        <v>48493</v>
      </c>
      <c r="E1302" s="49">
        <f>_xll.qlInterestRateIndexValueDate(IndexON,D1302)</f>
        <v>48493</v>
      </c>
      <c r="F1302" s="52">
        <f>IFERROR(_xll.qlIndexFixing(IndexON,D1302,TRUE,_xll.ohTrigger(RecalcTrigger,TriggerON)),NA())</f>
        <v>2.7319369041229891E-2</v>
      </c>
      <c r="H1302" s="49">
        <f>_xll.qlCalendarAdvance(IborCalendar,$H1301,B1302,"f",FALSE)</f>
        <v>48492</v>
      </c>
      <c r="I1302" s="49">
        <f>_xll.qlInterestRateIndexValueDate(Index1M,$H1302)</f>
        <v>48494</v>
      </c>
      <c r="J1302" s="52">
        <f>IFERROR(_xll.qlIndexFixing(Index1M,$H1302,TRUE,_xll.ohTrigger(RecalcTrigger,Trigger1M)),NA())</f>
        <v>2.9058519691992357E-2</v>
      </c>
      <c r="K1302" s="52">
        <f>IFERROR(_xll.qlIndexFixing(ONIndex1M,I1302,TRUE,_xll.ohTrigger(RecalcTrigger,Trigger1M)),NA())</f>
        <v>2.9029636064432651E-2</v>
      </c>
      <c r="L1302" s="52">
        <f>IFERROR(_xll.qlIndexFixing(Index3M,H1302,TRUE,_xll.ohTrigger(RecalcTrigger,Trigger3M)),NA())</f>
        <v>3.0167510332477318E-2</v>
      </c>
      <c r="M1302" s="52">
        <f>IFERROR(_xll.qlIndexFixing(ONIndex3M,I1302,TRUE,_xll.ohTrigger(RecalcTrigger,Trigger3M)),NA())</f>
        <v>3.007158725879755E-2</v>
      </c>
      <c r="N1302" s="52">
        <f>IFERROR(_xll.qlIndexFixing(Index6M,$H1302,TRUE,_xll.ohTrigger(RecalcTrigger,Trigger6M)),NA())</f>
        <v>3.1266213191752511E-2</v>
      </c>
      <c r="O1302" s="52">
        <f>IFERROR(_xll.qlIndexFixing(ONIndex6M,I1302,TRUE,_xll.ohTrigger(RecalcTrigger,Trigger6M)),NA())</f>
        <v>3.1067507743438583E-2</v>
      </c>
      <c r="P1302" s="52">
        <f>IFERROR(_xll.qlIndexFixing(Index1Y,$H1302,TRUE,_xll.ohTrigger(RecalcTrigger,Trigger1Y)),NA())</f>
        <v>3.2275873034004234E-2</v>
      </c>
      <c r="Q1302" s="52">
        <f>IFERROR(_xll.qlIndexFixing(ONIndex1Y,I1302,TRUE,_xll.ohTrigger(RecalcTrigger,Trigger1Y)),NA())</f>
        <v>3.1924125619031685E-2</v>
      </c>
    </row>
    <row r="1303" spans="2:17" x14ac:dyDescent="0.2">
      <c r="B1303" s="46" t="s">
        <v>51</v>
      </c>
      <c r="D1303" s="49">
        <f>_xll.qlCalendarAdvance(LocalCalendar,$D1302,B1303,"f",FALSE)</f>
        <v>48500</v>
      </c>
      <c r="E1303" s="49">
        <f>_xll.qlInterestRateIndexValueDate(IndexON,D1303)</f>
        <v>48500</v>
      </c>
      <c r="F1303" s="52">
        <f>IFERROR(_xll.qlIndexFixing(IndexON,D1303,TRUE,_xll.ohTrigger(RecalcTrigger,TriggerON)),NA())</f>
        <v>2.7315465952257867E-2</v>
      </c>
      <c r="H1303" s="49">
        <f>_xll.qlCalendarAdvance(IborCalendar,$H1302,B1303,"f",FALSE)</f>
        <v>48499</v>
      </c>
      <c r="I1303" s="49">
        <f>_xll.qlInterestRateIndexValueDate(Index1M,$H1303)</f>
        <v>48501</v>
      </c>
      <c r="J1303" s="52">
        <f>IFERROR(_xll.qlIndexFixing(Index1M,$H1303,TRUE,_xll.ohTrigger(RecalcTrigger,Trigger1M)),NA())</f>
        <v>2.9055147265996395E-2</v>
      </c>
      <c r="K1303" s="52">
        <f>IFERROR(_xll.qlIndexFixing(ONIndex1M,I1303,TRUE,_xll.ohTrigger(RecalcTrigger,Trigger1M)),NA())</f>
        <v>2.9026303355284E-2</v>
      </c>
      <c r="L1303" s="52">
        <f>IFERROR(_xll.qlIndexFixing(Index3M,H1303,TRUE,_xll.ohTrigger(RecalcTrigger,Trigger3M)),NA())</f>
        <v>3.016460048096627E-2</v>
      </c>
      <c r="M1303" s="52">
        <f>IFERROR(_xll.qlIndexFixing(ONIndex3M,I1303,TRUE,_xll.ohTrigger(RecalcTrigger,Trigger3M)),NA())</f>
        <v>3.0068795818918304E-2</v>
      </c>
      <c r="N1303" s="52">
        <f>IFERROR(_xll.qlIndexFixing(Index6M,$H1303,TRUE,_xll.ohTrigger(RecalcTrigger,Trigger6M)),NA())</f>
        <v>3.126266514188366E-2</v>
      </c>
      <c r="O1303" s="52">
        <f>IFERROR(_xll.qlIndexFixing(ONIndex6M,I1303,TRUE,_xll.ohTrigger(RecalcTrigger,Trigger6M)),NA())</f>
        <v>3.1064154065623129E-2</v>
      </c>
      <c r="P1303" s="52">
        <f>IFERROR(_xll.qlIndexFixing(Index1Y,$H1303,TRUE,_xll.ohTrigger(RecalcTrigger,Trigger1Y)),NA())</f>
        <v>3.226956198701797E-2</v>
      </c>
      <c r="Q1303" s="52">
        <f>IFERROR(_xll.qlIndexFixing(ONIndex1Y,I1303,TRUE,_xll.ohTrigger(RecalcTrigger,Trigger1Y)),NA())</f>
        <v>3.191748854542098E-2</v>
      </c>
    </row>
    <row r="1304" spans="2:17" x14ac:dyDescent="0.2">
      <c r="B1304" s="46" t="s">
        <v>51</v>
      </c>
      <c r="D1304" s="49">
        <f>_xll.qlCalendarAdvance(LocalCalendar,$D1303,B1304,"f",FALSE)</f>
        <v>48507</v>
      </c>
      <c r="E1304" s="49">
        <f>_xll.qlInterestRateIndexValueDate(IndexON,D1304)</f>
        <v>48507</v>
      </c>
      <c r="F1304" s="52">
        <f>IFERROR(_xll.qlIndexFixing(IndexON,D1304,TRUE,_xll.ohTrigger(RecalcTrigger,TriggerON)),NA())</f>
        <v>2.731158293786784E-2</v>
      </c>
      <c r="H1304" s="49">
        <f>_xll.qlCalendarAdvance(IborCalendar,$H1303,B1304,"f",FALSE)</f>
        <v>48506</v>
      </c>
      <c r="I1304" s="49">
        <f>_xll.qlInterestRateIndexValueDate(Index1M,$H1304)</f>
        <v>48508</v>
      </c>
      <c r="J1304" s="52">
        <f>IFERROR(_xll.qlIndexFixing(Index1M,$H1304,TRUE,_xll.ohTrigger(RecalcTrigger,Trigger1M)),NA())</f>
        <v>2.9051760670122662E-2</v>
      </c>
      <c r="K1304" s="52">
        <f>IFERROR(_xll.qlIndexFixing(ONIndex1M,I1304,TRUE,_xll.ohTrigger(RecalcTrigger,Trigger1M)),NA())</f>
        <v>2.9022956510642572E-2</v>
      </c>
      <c r="L1304" s="52">
        <f>IFERROR(_xll.qlIndexFixing(Index3M,H1304,TRUE,_xll.ohTrigger(RecalcTrigger,Trigger3M)),NA())</f>
        <v>3.01616756889907E-2</v>
      </c>
      <c r="M1304" s="52">
        <f>IFERROR(_xll.qlIndexFixing(ONIndex3M,I1304,TRUE,_xll.ohTrigger(RecalcTrigger,Trigger3M)),NA())</f>
        <v>3.0065989549541428E-2</v>
      </c>
      <c r="N1304" s="52">
        <f>IFERROR(_xll.qlIndexFixing(Index6M,$H1304,TRUE,_xll.ohTrigger(RecalcTrigger,Trigger6M)),NA())</f>
        <v>3.1259106141335757E-2</v>
      </c>
      <c r="O1304" s="52">
        <f>IFERROR(_xll.qlIndexFixing(ONIndex6M,I1304,TRUE,_xll.ohTrigger(RecalcTrigger,Trigger6M)),NA())</f>
        <v>3.1060789600276806E-2</v>
      </c>
      <c r="P1304" s="52">
        <f>IFERROR(_xll.qlIndexFixing(Index1Y,$H1304,TRUE,_xll.ohTrigger(RecalcTrigger,Trigger1Y)),NA())</f>
        <v>3.2263271847796642E-2</v>
      </c>
      <c r="Q1304" s="52">
        <f>IFERROR(_xll.qlIndexFixing(ONIndex1Y,I1304,TRUE,_xll.ohTrigger(RecalcTrigger,Trigger1Y)),NA())</f>
        <v>3.1910871681324338E-2</v>
      </c>
    </row>
    <row r="1305" spans="2:17" x14ac:dyDescent="0.2">
      <c r="B1305" s="46" t="s">
        <v>51</v>
      </c>
      <c r="D1305" s="49">
        <f>_xll.qlCalendarAdvance(LocalCalendar,$D1304,B1305,"f",FALSE)</f>
        <v>48514</v>
      </c>
      <c r="E1305" s="49">
        <f>_xll.qlInterestRateIndexValueDate(IndexON,D1305)</f>
        <v>48514</v>
      </c>
      <c r="F1305" s="52">
        <f>IFERROR(_xll.qlIndexFixing(IndexON,D1305,TRUE,_xll.ohTrigger(RecalcTrigger,TriggerON)),NA())</f>
        <v>2.7307719997820001E-2</v>
      </c>
      <c r="H1305" s="49">
        <f>_xll.qlCalendarAdvance(IborCalendar,$H1304,B1305,"f",FALSE)</f>
        <v>48513</v>
      </c>
      <c r="I1305" s="49">
        <f>_xll.qlInterestRateIndexValueDate(Index1M,$H1305)</f>
        <v>48515</v>
      </c>
      <c r="J1305" s="52">
        <f>IFERROR(_xll.qlIndexFixing(Index1M,$H1305,TRUE,_xll.ohTrigger(RecalcTrigger,Trigger1M)),NA())</f>
        <v>2.9048359904383647E-2</v>
      </c>
      <c r="K1305" s="52">
        <f>IFERROR(_xll.qlIndexFixing(ONIndex1M,I1305,TRUE,_xll.ohTrigger(RecalcTrigger,Trigger1M)),NA())</f>
        <v>2.9019595530428433E-2</v>
      </c>
      <c r="L1305" s="52">
        <f>IFERROR(_xll.qlIndexFixing(Index3M,H1305,TRUE,_xll.ohTrigger(RecalcTrigger,Trigger3M)),NA())</f>
        <v>3.0158735956582763E-2</v>
      </c>
      <c r="M1305" s="52">
        <f>IFERROR(_xll.qlIndexFixing(ONIndex3M,I1305,TRUE,_xll.ohTrigger(RecalcTrigger,Trigger3M)),NA())</f>
        <v>3.0063168450586986E-2</v>
      </c>
      <c r="N1305" s="52">
        <f>IFERROR(_xll.qlIndexFixing(Index6M,$H1305,TRUE,_xll.ohTrigger(RecalcTrigger,Trigger6M)),NA())</f>
        <v>3.1255536190166355E-2</v>
      </c>
      <c r="O1305" s="52">
        <f>IFERROR(_xll.qlIndexFixing(ONIndex6M,I1305,TRUE,_xll.ohTrigger(RecalcTrigger,Trigger6M)),NA())</f>
        <v>3.1057414347639423E-2</v>
      </c>
      <c r="P1305" s="52">
        <f>IFERROR(_xll.qlIndexFixing(Index1Y,$H1305,TRUE,_xll.ohTrigger(RecalcTrigger,Trigger1Y)),NA())</f>
        <v>3.2257002615953941E-2</v>
      </c>
      <c r="Q1305" s="52">
        <f>IFERROR(_xll.qlIndexFixing(ONIndex1Y,I1305,TRUE,_xll.ohTrigger(RecalcTrigger,Trigger1Y)),NA())</f>
        <v>3.190427502690163E-2</v>
      </c>
    </row>
    <row r="1306" spans="2:17" x14ac:dyDescent="0.2">
      <c r="B1306" s="46" t="s">
        <v>51</v>
      </c>
      <c r="D1306" s="49">
        <f>_xll.qlCalendarAdvance(LocalCalendar,$D1305,B1306,"f",FALSE)</f>
        <v>48521</v>
      </c>
      <c r="E1306" s="49">
        <f>_xll.qlInterestRateIndexValueDate(IndexON,D1306)</f>
        <v>48521</v>
      </c>
      <c r="F1306" s="52">
        <f>IFERROR(_xll.qlIndexFixing(IndexON,D1306,TRUE,_xll.ohTrigger(RecalcTrigger,TriggerON)),NA())</f>
        <v>2.730387713235416E-2</v>
      </c>
      <c r="H1306" s="49">
        <f>_xll.qlCalendarAdvance(IborCalendar,$H1305,B1306,"f",FALSE)</f>
        <v>48520</v>
      </c>
      <c r="I1306" s="49">
        <f>_xll.qlInterestRateIndexValueDate(Index1M,$H1306)</f>
        <v>48522</v>
      </c>
      <c r="J1306" s="52">
        <f>IFERROR(_xll.qlIndexFixing(Index1M,$H1306,TRUE,_xll.ohTrigger(RecalcTrigger,Trigger1M)),NA())</f>
        <v>2.9044944968791842E-2</v>
      </c>
      <c r="K1306" s="52">
        <f>IFERROR(_xll.qlIndexFixing(ONIndex1M,I1306,TRUE,_xll.ohTrigger(RecalcTrigger,Trigger1M)),NA())</f>
        <v>2.9016220414881388E-2</v>
      </c>
      <c r="L1306" s="52">
        <f>IFERROR(_xll.qlIndexFixing(Index3M,H1306,TRUE,_xll.ohTrigger(RecalcTrigger,Trigger3M)),NA())</f>
        <v>3.0155781283776342E-2</v>
      </c>
      <c r="M1306" s="52">
        <f>IFERROR(_xll.qlIndexFixing(ONIndex3M,I1306,TRUE,_xll.ohTrigger(RecalcTrigger,Trigger3M)),NA())</f>
        <v>3.006033252221485E-2</v>
      </c>
      <c r="N1306" s="52">
        <f>IFERROR(_xll.qlIndexFixing(Index6M,$H1306,TRUE,_xll.ohTrigger(RecalcTrigger,Trigger6M)),NA())</f>
        <v>3.1250865410469612E-2</v>
      </c>
      <c r="O1306" s="52">
        <f>IFERROR(_xll.qlIndexFixing(ONIndex6M,I1306,TRUE,_xll.ohTrigger(RecalcTrigger,Trigger6M)),NA())</f>
        <v>3.1054028307710979E-2</v>
      </c>
      <c r="P1306" s="52">
        <f>IFERROR(_xll.qlIndexFixing(Index1Y,$H1306,TRUE,_xll.ohTrigger(RecalcTrigger,Trigger1Y)),NA())</f>
        <v>3.2250754291103328E-2</v>
      </c>
      <c r="Q1306" s="52">
        <f>IFERROR(_xll.qlIndexFixing(ONIndex1Y,I1306,TRUE,_xll.ohTrigger(RecalcTrigger,Trigger1Y)),NA())</f>
        <v>3.1897698581992984E-2</v>
      </c>
    </row>
    <row r="1307" spans="2:17" x14ac:dyDescent="0.2">
      <c r="B1307" s="46" t="s">
        <v>51</v>
      </c>
      <c r="D1307" s="49">
        <f>_xll.qlCalendarAdvance(LocalCalendar,$D1306,B1307,"f",FALSE)</f>
        <v>48528</v>
      </c>
      <c r="E1307" s="49">
        <f>_xll.qlInterestRateIndexValueDate(IndexON,D1307)</f>
        <v>48528</v>
      </c>
      <c r="F1307" s="52">
        <f>IFERROR(_xll.qlIndexFixing(IndexON,D1307,TRUE,_xll.ohTrigger(RecalcTrigger,TriggerON)),NA())</f>
        <v>2.7300817212636552E-2</v>
      </c>
      <c r="H1307" s="49">
        <f>_xll.qlCalendarAdvance(IborCalendar,$H1306,B1307,"f",FALSE)</f>
        <v>48527</v>
      </c>
      <c r="I1307" s="49">
        <f>_xll.qlInterestRateIndexValueDate(Index1M,$H1307)</f>
        <v>48530</v>
      </c>
      <c r="J1307" s="52">
        <f>IFERROR(_xll.qlIndexFixing(Index1M,$H1307,TRUE,_xll.ohTrigger(RecalcTrigger,Trigger1M)),NA())</f>
        <v>2.9040100799753523E-2</v>
      </c>
      <c r="K1307" s="52">
        <f>IFERROR(_xll.qlIndexFixing(ONIndex1M,I1307,TRUE,_xll.ohTrigger(RecalcTrigger,Trigger1M)),NA())</f>
        <v>2.9014198198833441E-2</v>
      </c>
      <c r="L1307" s="52">
        <f>IFERROR(_xll.qlIndexFixing(Index3M,H1307,TRUE,_xll.ohTrigger(RecalcTrigger,Trigger3M)),NA())</f>
        <v>3.0154474807535383E-2</v>
      </c>
      <c r="M1307" s="52">
        <f>IFERROR(_xll.qlIndexFixing(ONIndex3M,I1307,TRUE,_xll.ohTrigger(RecalcTrigger,Trigger3M)),NA())</f>
        <v>3.0059173960035324E-2</v>
      </c>
      <c r="N1307" s="52">
        <f>IFERROR(_xll.qlIndexFixing(Index6M,$H1307,TRUE,_xll.ohTrigger(RecalcTrigger,Trigger6M)),NA())</f>
        <v>3.1246760790015256E-2</v>
      </c>
      <c r="O1307" s="52">
        <f>IFERROR(_xll.qlIndexFixing(ONIndex6M,I1307,TRUE,_xll.ohTrigger(RecalcTrigger,Trigger6M)),NA())</f>
        <v>3.1052336984069839E-2</v>
      </c>
      <c r="P1307" s="52">
        <f>IFERROR(_xll.qlIndexFixing(Index1Y,$H1307,TRUE,_xll.ohTrigger(RecalcTrigger,Trigger1Y)),NA())</f>
        <v>3.2245634403029487E-2</v>
      </c>
      <c r="Q1307" s="52">
        <f>IFERROR(_xll.qlIndexFixing(ONIndex1Y,I1307,TRUE,_xll.ohTrigger(RecalcTrigger,Trigger1Y)),NA())</f>
        <v>3.1892097863037705E-2</v>
      </c>
    </row>
    <row r="1308" spans="2:17" x14ac:dyDescent="0.2">
      <c r="B1308" s="46" t="s">
        <v>51</v>
      </c>
      <c r="D1308" s="49">
        <f>_xll.qlCalendarAdvance(LocalCalendar,$D1307,B1308,"f",FALSE)</f>
        <v>48535</v>
      </c>
      <c r="E1308" s="49">
        <f>_xll.qlInterestRateIndexValueDate(IndexON,D1308)</f>
        <v>48535</v>
      </c>
      <c r="F1308" s="52">
        <f>IFERROR(_xll.qlIndexFixing(IndexON,D1308,TRUE,_xll.ohTrigger(RecalcTrigger,TriggerON)),NA())</f>
        <v>2.729625162468885E-2</v>
      </c>
      <c r="H1308" s="49">
        <f>_xll.qlCalendarAdvance(IborCalendar,$H1307,B1308,"f",FALSE)</f>
        <v>48534</v>
      </c>
      <c r="I1308" s="49">
        <f>_xll.qlInterestRateIndexValueDate(Index1M,$H1308)</f>
        <v>48536</v>
      </c>
      <c r="J1308" s="52">
        <f>IFERROR(_xll.qlIndexFixing(Index1M,$H1308,TRUE,_xll.ohTrigger(RecalcTrigger,Trigger1M)),NA())</f>
        <v>2.9038072588107311E-2</v>
      </c>
      <c r="K1308" s="52">
        <f>IFERROR(_xll.qlIndexFixing(ONIndex1M,I1308,TRUE,_xll.ohTrigger(RecalcTrigger,Trigger1M)),NA())</f>
        <v>2.9009427777069163E-2</v>
      </c>
      <c r="L1308" s="52">
        <f>IFERROR(_xll.qlIndexFixing(Index3M,H1308,TRUE,_xll.ohTrigger(RecalcTrigger,Trigger3M)),NA())</f>
        <v>3.0149827117101857E-2</v>
      </c>
      <c r="M1308" s="52">
        <f>IFERROR(_xll.qlIndexFixing(ONIndex3M,I1308,TRUE,_xll.ohTrigger(RecalcTrigger,Trigger3M)),NA())</f>
        <v>3.0054616176578008E-2</v>
      </c>
      <c r="N1308" s="52">
        <f>IFERROR(_xll.qlIndexFixing(Index6M,$H1308,TRUE,_xll.ohTrigger(RecalcTrigger,Trigger6M)),NA())</f>
        <v>3.1243672939355007E-2</v>
      </c>
      <c r="O1308" s="52">
        <f>IFERROR(_xll.qlIndexFixing(ONIndex6M,I1308,TRUE,_xll.ohTrigger(RecalcTrigger,Trigger6M)),NA())</f>
        <v>3.104722386558123E-2</v>
      </c>
      <c r="P1308" s="52">
        <f>IFERROR(_xll.qlIndexFixing(Index1Y,$H1308,TRUE,_xll.ohTrigger(RecalcTrigger,Trigger1Y)),NA())</f>
        <v>3.2238320360844001E-2</v>
      </c>
      <c r="Q1308" s="52">
        <f>IFERROR(_xll.qlIndexFixing(ONIndex1Y,I1308,TRUE,_xll.ohTrigger(RecalcTrigger,Trigger1Y)),NA())</f>
        <v>3.1884606320797815E-2</v>
      </c>
    </row>
    <row r="1309" spans="2:17" x14ac:dyDescent="0.2">
      <c r="B1309" s="46" t="s">
        <v>51</v>
      </c>
      <c r="D1309" s="49">
        <f>_xll.qlCalendarAdvance(LocalCalendar,$D1308,B1309,"f",FALSE)</f>
        <v>48542</v>
      </c>
      <c r="E1309" s="49">
        <f>_xll.qlInterestRateIndexValueDate(IndexON,D1309)</f>
        <v>48542</v>
      </c>
      <c r="F1309" s="52">
        <f>IFERROR(_xll.qlIndexFixing(IndexON,D1309,TRUE,_xll.ohTrigger(RecalcTrigger,TriggerON)),NA())</f>
        <v>2.7293234146861245E-2</v>
      </c>
      <c r="H1309" s="49">
        <f>_xll.qlCalendarAdvance(IborCalendar,$H1308,B1309,"f",FALSE)</f>
        <v>48541</v>
      </c>
      <c r="I1309" s="49">
        <f>_xll.qlInterestRateIndexValueDate(Index1M,$H1309)</f>
        <v>48544</v>
      </c>
      <c r="J1309" s="52">
        <f>IFERROR(_xll.qlIndexFixing(Index1M,$H1309,TRUE,_xll.ohTrigger(RecalcTrigger,Trigger1M)),NA())</f>
        <v>2.903504144640498E-2</v>
      </c>
      <c r="K1309" s="52">
        <f>IFERROR(_xll.qlIndexFixing(ONIndex1M,I1309,TRUE,_xll.ohTrigger(RecalcTrigger,Trigger1M)),NA())</f>
        <v>2.9007368112043963E-2</v>
      </c>
      <c r="L1309" s="52">
        <f>IFERROR(_xll.qlIndexFixing(Index3M,H1309,TRUE,_xll.ohTrigger(RecalcTrigger,Trigger3M)),NA())</f>
        <v>3.0148481222970556E-2</v>
      </c>
      <c r="M1309" s="52">
        <f>IFERROR(_xll.qlIndexFixing(ONIndex3M,I1309,TRUE,_xll.ohTrigger(RecalcTrigger,Trigger3M)),NA())</f>
        <v>3.0053418520603614E-2</v>
      </c>
      <c r="N1309" s="52">
        <f>IFERROR(_xll.qlIndexFixing(Index6M,$H1309,TRUE,_xll.ohTrigger(RecalcTrigger,Trigger6M)),NA())</f>
        <v>3.1239543291452253E-2</v>
      </c>
      <c r="O1309" s="52">
        <f>IFERROR(_xll.qlIndexFixing(ONIndex6M,I1309,TRUE,_xll.ohTrigger(RecalcTrigger,Trigger6M)),NA())</f>
        <v>3.1045503624458348E-2</v>
      </c>
      <c r="P1309" s="52">
        <f>IFERROR(_xll.qlIndexFixing(Index1Y,$H1309,TRUE,_xll.ohTrigger(RecalcTrigger,Trigger1Y)),NA())</f>
        <v>3.2233252048767556E-2</v>
      </c>
      <c r="Q1309" s="52">
        <f>IFERROR(_xll.qlIndexFixing(ONIndex1Y,I1309,TRUE,_xll.ohTrigger(RecalcTrigger,Trigger1Y)),NA())</f>
        <v>3.1879055259373956E-2</v>
      </c>
    </row>
    <row r="1310" spans="2:17" x14ac:dyDescent="0.2">
      <c r="B1310" s="46" t="s">
        <v>51</v>
      </c>
      <c r="D1310" s="49">
        <f>_xll.qlCalendarAdvance(LocalCalendar,$D1309,B1310,"f",FALSE)</f>
        <v>48549</v>
      </c>
      <c r="E1310" s="49">
        <f>_xll.qlInterestRateIndexValueDate(IndexON,D1310)</f>
        <v>48549</v>
      </c>
      <c r="F1310" s="52">
        <f>IFERROR(_xll.qlIndexFixing(IndexON,D1310,TRUE,_xll.ohTrigger(RecalcTrigger,TriggerON)),NA())</f>
        <v>2.7288706414951847E-2</v>
      </c>
      <c r="H1310" s="49">
        <f>_xll.qlCalendarAdvance(IborCalendar,$H1309,B1310,"f",FALSE)</f>
        <v>48548</v>
      </c>
      <c r="I1310" s="49">
        <f>_xll.qlInterestRateIndexValueDate(Index1M,$H1310)</f>
        <v>48550</v>
      </c>
      <c r="J1310" s="52">
        <f>IFERROR(_xll.qlIndexFixing(Index1M,$H1310,TRUE,_xll.ohTrigger(RecalcTrigger,Trigger1M)),NA())</f>
        <v>2.9032063801622116E-2</v>
      </c>
      <c r="K1310" s="52">
        <f>IFERROR(_xll.qlIndexFixing(ONIndex1M,I1310,TRUE,_xll.ohTrigger(RecalcTrigger,Trigger1M)),NA())</f>
        <v>2.9002578597285833E-2</v>
      </c>
      <c r="L1310" s="52">
        <f>IFERROR(_xll.qlIndexFixing(Index3M,H1310,TRUE,_xll.ohTrigger(RecalcTrigger,Trigger3M)),NA())</f>
        <v>3.0141731859827381E-2</v>
      </c>
      <c r="M1310" s="52">
        <f>IFERROR(_xll.qlIndexFixing(ONIndex3M,I1310,TRUE,_xll.ohTrigger(RecalcTrigger,Trigger3M)),NA())</f>
        <v>3.0048840513030584E-2</v>
      </c>
      <c r="N1310" s="52">
        <f>IFERROR(_xll.qlIndexFixing(Index6M,$H1310,TRUE,_xll.ohTrigger(RecalcTrigger,Trigger6M)),NA())</f>
        <v>3.1237522177053081E-2</v>
      </c>
      <c r="O1310" s="52">
        <f>IFERROR(_xll.qlIndexFixing(ONIndex6M,I1310,TRUE,_xll.ohTrigger(RecalcTrigger,Trigger6M)),NA())</f>
        <v>3.1040376273807624E-2</v>
      </c>
      <c r="P1310" s="52">
        <f>IFERROR(_xll.qlIndexFixing(Index1Y,$H1310,TRUE,_xll.ohTrigger(RecalcTrigger,Trigger1Y)),NA())</f>
        <v>3.2225970053960086E-2</v>
      </c>
      <c r="Q1310" s="52">
        <f>IFERROR(_xll.qlIndexFixing(ONIndex1Y,I1310,TRUE,_xll.ohTrigger(RecalcTrigger,Trigger1Y)),NA())</f>
        <v>3.1871594897738831E-2</v>
      </c>
    </row>
    <row r="1311" spans="2:17" x14ac:dyDescent="0.2">
      <c r="B1311" s="46" t="s">
        <v>51</v>
      </c>
      <c r="D1311" s="49">
        <f>_xll.qlCalendarAdvance(LocalCalendar,$D1310,B1311,"f",FALSE)</f>
        <v>48556</v>
      </c>
      <c r="E1311" s="49">
        <f>_xll.qlInterestRateIndexValueDate(IndexON,D1311)</f>
        <v>48556</v>
      </c>
      <c r="F1311" s="52">
        <f>IFERROR(_xll.qlIndexFixing(IndexON,D1311,TRUE,_xll.ohTrigger(RecalcTrigger,TriggerON)),NA())</f>
        <v>2.7284963921836436E-2</v>
      </c>
      <c r="H1311" s="49">
        <f>_xll.qlCalendarAdvance(IborCalendar,$H1310,B1311,"f",FALSE)</f>
        <v>48555</v>
      </c>
      <c r="I1311" s="49">
        <f>_xll.qlInterestRateIndexValueDate(Index1M,$H1311)</f>
        <v>48557</v>
      </c>
      <c r="J1311" s="52">
        <f>IFERROR(_xll.qlIndexFixing(Index1M,$H1311,TRUE,_xll.ohTrigger(RecalcTrigger,Trigger1M)),NA())</f>
        <v>2.9027657743513069E-2</v>
      </c>
      <c r="K1311" s="52">
        <f>IFERROR(_xll.qlIndexFixing(ONIndex1M,I1311,TRUE,_xll.ohTrigger(RecalcTrigger,Trigger1M)),NA())</f>
        <v>2.8999132804115035E-2</v>
      </c>
      <c r="L1311" s="52">
        <f>IFERROR(_xll.qlIndexFixing(Index3M,H1311,TRUE,_xll.ohTrigger(RecalcTrigger,Trigger3M)),NA())</f>
        <v>3.0138705124802101E-2</v>
      </c>
      <c r="M1311" s="52">
        <f>IFERROR(_xll.qlIndexFixing(ONIndex3M,I1311,TRUE,_xll.ohTrigger(RecalcTrigger,Trigger3M)),NA())</f>
        <v>3.0045930436850554E-2</v>
      </c>
      <c r="N1311" s="52">
        <f>IFERROR(_xll.qlIndexFixing(Index6M,$H1311,TRUE,_xll.ohTrigger(RecalcTrigger,Trigger6M)),NA())</f>
        <v>3.1233886523389241E-2</v>
      </c>
      <c r="O1311" s="52">
        <f>IFERROR(_xll.qlIndexFixing(ONIndex6M,I1311,TRUE,_xll.ohTrigger(RecalcTrigger,Trigger6M)),NA())</f>
        <v>3.1036936296864326E-2</v>
      </c>
      <c r="P1311" s="52">
        <f>IFERROR(_xll.qlIndexFixing(Index1Y,$H1311,TRUE,_xll.ohTrigger(RecalcTrigger,Trigger1Y)),NA())</f>
        <v>3.2219826258333542E-2</v>
      </c>
      <c r="Q1311" s="52">
        <f>IFERROR(_xll.qlIndexFixing(ONIndex1Y,I1311,TRUE,_xll.ohTrigger(RecalcTrigger,Trigger1Y)),NA())</f>
        <v>3.1865119500560368E-2</v>
      </c>
    </row>
    <row r="1312" spans="2:17" x14ac:dyDescent="0.2">
      <c r="B1312" s="46" t="s">
        <v>51</v>
      </c>
      <c r="D1312" s="49">
        <f>_xll.qlCalendarAdvance(LocalCalendar,$D1311,B1312,"f",FALSE)</f>
        <v>48563</v>
      </c>
      <c r="E1312" s="49">
        <f>_xll.qlInterestRateIndexValueDate(IndexON,D1312)</f>
        <v>48563</v>
      </c>
      <c r="F1312" s="52">
        <f>IFERROR(_xll.qlIndexFixing(IndexON,D1312,TRUE,_xll.ohTrigger(RecalcTrigger,TriggerON)),NA())</f>
        <v>2.7281241502983278E-2</v>
      </c>
      <c r="H1312" s="49">
        <f>_xll.qlCalendarAdvance(IborCalendar,$H1311,B1312,"f",FALSE)</f>
        <v>48562</v>
      </c>
      <c r="I1312" s="49">
        <f>_xll.qlInterestRateIndexValueDate(Index1M,$H1312)</f>
        <v>48564</v>
      </c>
      <c r="J1312" s="52">
        <f>IFERROR(_xll.qlIndexFixing(Index1M,$H1312,TRUE,_xll.ohTrigger(RecalcTrigger,Trigger1M)),NA())</f>
        <v>2.9025075475551568E-2</v>
      </c>
      <c r="K1312" s="52">
        <f>IFERROR(_xll.qlIndexFixing(ONIndex1M,I1312,TRUE,_xll.ohTrigger(RecalcTrigger,Trigger1M)),NA())</f>
        <v>2.8995672875531397E-2</v>
      </c>
      <c r="L1312" s="52">
        <f>IFERROR(_xll.qlIndexFixing(Index3M,H1312,TRUE,_xll.ohTrigger(RecalcTrigger,Trigger3M)),NA())</f>
        <v>3.0135663452020012E-2</v>
      </c>
      <c r="M1312" s="52">
        <f>IFERROR(_xll.qlIndexFixing(ONIndex3M,I1312,TRUE,_xll.ohTrigger(RecalcTrigger,Trigger3M)),NA())</f>
        <v>3.0043005531172895E-2</v>
      </c>
      <c r="N1312" s="52">
        <f>IFERROR(_xll.qlIndexFixing(Index6M,$H1312,TRUE,_xll.ohTrigger(RecalcTrigger,Trigger6M)),NA())</f>
        <v>3.1230239919517188E-2</v>
      </c>
      <c r="O1312" s="52">
        <f>IFERROR(_xll.qlIndexFixing(ONIndex6M,I1312,TRUE,_xll.ohTrigger(RecalcTrigger,Trigger6M)),NA())</f>
        <v>3.1033485532550031E-2</v>
      </c>
      <c r="P1312" s="52">
        <f>IFERROR(_xll.qlIndexFixing(Index1Y,$H1312,TRUE,_xll.ohTrigger(RecalcTrigger,Trigger1Y)),NA())</f>
        <v>3.2213703367413339E-2</v>
      </c>
      <c r="Q1312" s="52">
        <f>IFERROR(_xll.qlIndexFixing(ONIndex1Y,I1312,TRUE,_xll.ohTrigger(RecalcTrigger,Trigger1Y)),NA())</f>
        <v>3.1858664312975904E-2</v>
      </c>
    </row>
    <row r="1313" spans="2:17" x14ac:dyDescent="0.2">
      <c r="B1313" s="46" t="s">
        <v>51</v>
      </c>
      <c r="D1313" s="49">
        <f>_xll.qlCalendarAdvance(LocalCalendar,$D1312,B1313,"f",FALSE)</f>
        <v>48570</v>
      </c>
      <c r="E1313" s="49">
        <f>_xll.qlInterestRateIndexValueDate(IndexON,D1313)</f>
        <v>48570</v>
      </c>
      <c r="F1313" s="52">
        <f>IFERROR(_xll.qlIndexFixing(IndexON,D1313,TRUE,_xll.ohTrigger(RecalcTrigger,TriggerON)),NA())</f>
        <v>2.7277539158871988E-2</v>
      </c>
      <c r="H1313" s="49">
        <f>_xll.qlCalendarAdvance(IborCalendar,$H1312,B1313,"f",FALSE)</f>
        <v>48569</v>
      </c>
      <c r="I1313" s="49">
        <f>_xll.qlInterestRateIndexValueDate(Index1M,$H1313)</f>
        <v>48571</v>
      </c>
      <c r="J1313" s="52">
        <f>IFERROR(_xll.qlIndexFixing(Index1M,$H1313,TRUE,_xll.ohTrigger(RecalcTrigger,Trigger1M)),NA())</f>
        <v>2.9020643664890156E-2</v>
      </c>
      <c r="K1313" s="52">
        <f>IFERROR(_xll.qlIndexFixing(ONIndex1M,I1313,TRUE,_xll.ohTrigger(RecalcTrigger,Trigger1M)),NA())</f>
        <v>2.8996791489546148E-2</v>
      </c>
      <c r="L1313" s="52">
        <f>IFERROR(_xll.qlIndexFixing(Index3M,H1313,TRUE,_xll.ohTrigger(RecalcTrigger,Trigger3M)),NA())</f>
        <v>3.0132606841512199E-2</v>
      </c>
      <c r="M1313" s="52">
        <f>IFERROR(_xll.qlIndexFixing(ONIndex3M,I1313,TRUE,_xll.ohTrigger(RecalcTrigger,Trigger3M)),NA())</f>
        <v>3.0045278818064958E-2</v>
      </c>
      <c r="N1313" s="52">
        <f>IFERROR(_xll.qlIndexFixing(Index6M,$H1313,TRUE,_xll.ohTrigger(RecalcTrigger,Trigger6M)),NA())</f>
        <v>3.1226582365496216E-2</v>
      </c>
      <c r="O1313" s="52">
        <f>IFERROR(_xll.qlIndexFixing(ONIndex6M,I1313,TRUE,_xll.ohTrigger(RecalcTrigger,Trigger6M)),NA())</f>
        <v>3.1035471555802552E-2</v>
      </c>
      <c r="P1313" s="52">
        <f>IFERROR(_xll.qlIndexFixing(Index1Y,$H1313,TRUE,_xll.ohTrigger(RecalcTrigger,Trigger1Y)),NA())</f>
        <v>3.2207601380822369E-2</v>
      </c>
      <c r="Q1313" s="52">
        <f>IFERROR(_xll.qlIndexFixing(ONIndex1Y,I1313,TRUE,_xll.ohTrigger(RecalcTrigger,Trigger1Y)),NA())</f>
        <v>3.1856982031381875E-2</v>
      </c>
    </row>
    <row r="1314" spans="2:17" x14ac:dyDescent="0.2">
      <c r="B1314" s="46" t="s">
        <v>51</v>
      </c>
      <c r="D1314" s="49">
        <f>_xll.qlCalendarAdvance(LocalCalendar,$D1313,B1314,"f",FALSE)</f>
        <v>48577</v>
      </c>
      <c r="E1314" s="49">
        <f>_xll.qlInterestRateIndexValueDate(IndexON,D1314)</f>
        <v>48577</v>
      </c>
      <c r="F1314" s="52">
        <f>IFERROR(_xll.qlIndexFixing(IndexON,D1314,TRUE,_xll.ohTrigger(RecalcTrigger,TriggerON)),NA())</f>
        <v>2.7273856889022952E-2</v>
      </c>
      <c r="H1314" s="49">
        <f>_xll.qlCalendarAdvance(IborCalendar,$H1313,B1314,"f",FALSE)</f>
        <v>48577</v>
      </c>
      <c r="I1314" s="49">
        <f>_xll.qlInterestRateIndexValueDate(Index1M,$H1314)</f>
        <v>48583</v>
      </c>
      <c r="J1314" s="52">
        <f>IFERROR(_xll.qlIndexFixing(Index1M,$H1314,TRUE,_xll.ohTrigger(RecalcTrigger,Trigger1M)),NA())</f>
        <v>2.901367224257597E-2</v>
      </c>
      <c r="K1314" s="52">
        <f>IFERROR(_xll.qlIndexFixing(ONIndex1M,I1314,TRUE,_xll.ohTrigger(RecalcTrigger,Trigger1M)),NA())</f>
        <v>2.8986210386339195E-2</v>
      </c>
      <c r="L1314" s="52">
        <f>IFERROR(_xll.qlIndexFixing(Index3M,H1314,TRUE,_xll.ohTrigger(RecalcTrigger,Trigger3M)),NA())</f>
        <v>3.0127332184811451E-2</v>
      </c>
      <c r="M1314" s="52">
        <f>IFERROR(_xll.qlIndexFixing(ONIndex3M,I1314,TRUE,_xll.ohTrigger(RecalcTrigger,Trigger3M)),NA())</f>
        <v>3.0034991748655315E-2</v>
      </c>
      <c r="N1314" s="52">
        <f>IFERROR(_xll.qlIndexFixing(Index6M,$H1314,TRUE,_xll.ohTrigger(RecalcTrigger,Trigger6M)),NA())</f>
        <v>3.1220286797204042E-2</v>
      </c>
      <c r="O1314" s="52">
        <f>IFERROR(_xll.qlIndexFixing(ONIndex6M,I1314,TRUE,_xll.ohTrigger(RecalcTrigger,Trigger6M)),NA())</f>
        <v>3.1024064795079909E-2</v>
      </c>
      <c r="P1314" s="52">
        <f>IFERROR(_xll.qlIndexFixing(Index1Y,$H1314,TRUE,_xll.ohTrigger(RecalcTrigger,Trigger1Y)),NA())</f>
        <v>3.2197189465863231E-2</v>
      </c>
      <c r="Q1314" s="52">
        <f>IFERROR(_xll.qlIndexFixing(ONIndex1Y,I1314,TRUE,_xll.ohTrigger(RecalcTrigger,Trigger1Y)),NA())</f>
        <v>3.1841244962054205E-2</v>
      </c>
    </row>
    <row r="1315" spans="2:17" x14ac:dyDescent="0.2">
      <c r="B1315" s="46" t="s">
        <v>51</v>
      </c>
      <c r="D1315" s="49">
        <f>_xll.qlCalendarAdvance(LocalCalendar,$D1314,B1315,"f",FALSE)</f>
        <v>48584</v>
      </c>
      <c r="E1315" s="49">
        <f>_xll.qlInterestRateIndexValueDate(IndexON,D1315)</f>
        <v>48584</v>
      </c>
      <c r="F1315" s="52">
        <f>IFERROR(_xll.qlIndexFixing(IndexON,D1315,TRUE,_xll.ohTrigger(RecalcTrigger,TriggerON)),NA())</f>
        <v>2.7270194693675975E-2</v>
      </c>
      <c r="H1315" s="49">
        <f>_xll.qlCalendarAdvance(IborCalendar,$H1314,B1315,"f",FALSE)</f>
        <v>48584</v>
      </c>
      <c r="I1315" s="49">
        <f>_xll.qlInterestRateIndexValueDate(Index1M,$H1315)</f>
        <v>48586</v>
      </c>
      <c r="J1315" s="52">
        <f>IFERROR(_xll.qlIndexFixing(Index1M,$H1315,TRUE,_xll.ohTrigger(RecalcTrigger,Trigger1M)),NA())</f>
        <v>2.9012151997392037E-2</v>
      </c>
      <c r="K1315" s="52">
        <f>IFERROR(_xll.qlIndexFixing(ONIndex1M,I1315,TRUE,_xll.ohTrigger(RecalcTrigger,Trigger1M)),NA())</f>
        <v>2.8986538546798002E-2</v>
      </c>
      <c r="L1315" s="52">
        <f>IFERROR(_xll.qlIndexFixing(Index3M,H1315,TRUE,_xll.ohTrigger(RecalcTrigger,Trigger3M)),NA())</f>
        <v>3.0126006661512328E-2</v>
      </c>
      <c r="M1315" s="52">
        <f>IFERROR(_xll.qlIndexFixing(ONIndex3M,I1315,TRUE,_xll.ohTrigger(RecalcTrigger,Trigger3M)),NA())</f>
        <v>3.0035796235239332E-2</v>
      </c>
      <c r="N1315" s="52">
        <f>IFERROR(_xll.qlIndexFixing(Index6M,$H1315,TRUE,_xll.ohTrigger(RecalcTrigger,Trigger6M)),NA())</f>
        <v>3.1217628011669087E-2</v>
      </c>
      <c r="O1315" s="52">
        <f>IFERROR(_xll.qlIndexFixing(ONIndex6M,I1315,TRUE,_xll.ohTrigger(RecalcTrigger,Trigger6M)),NA())</f>
        <v>3.1024744605394616E-2</v>
      </c>
      <c r="P1315" s="52">
        <f>IFERROR(_xll.qlIndexFixing(Index1Y,$H1315,TRUE,_xll.ohTrigger(RecalcTrigger,Trigger1Y)),NA())</f>
        <v>3.2196606795689663E-2</v>
      </c>
      <c r="Q1315" s="52">
        <f>IFERROR(_xll.qlIndexFixing(ONIndex1Y,I1315,TRUE,_xll.ohTrigger(RecalcTrigger,Trigger1Y)),NA())</f>
        <v>3.1840412568993059E-2</v>
      </c>
    </row>
    <row r="1316" spans="2:17" x14ac:dyDescent="0.2">
      <c r="B1316" s="46" t="s">
        <v>51</v>
      </c>
      <c r="D1316" s="49">
        <f>_xll.qlCalendarAdvance(LocalCalendar,$D1315,B1316,"f",FALSE)</f>
        <v>48591</v>
      </c>
      <c r="E1316" s="49">
        <f>_xll.qlInterestRateIndexValueDate(IndexON,D1316)</f>
        <v>48591</v>
      </c>
      <c r="F1316" s="52">
        <f>IFERROR(_xll.qlIndexFixing(IndexON,D1316,TRUE,_xll.ohTrigger(RecalcTrigger,TriggerON)),NA())</f>
        <v>2.726655257283106E-2</v>
      </c>
      <c r="H1316" s="49">
        <f>_xll.qlCalendarAdvance(IborCalendar,$H1315,B1316,"f",FALSE)</f>
        <v>48591</v>
      </c>
      <c r="I1316" s="49">
        <f>_xll.qlInterestRateIndexValueDate(Index1M,$H1316)</f>
        <v>48593</v>
      </c>
      <c r="J1316" s="52">
        <f>IFERROR(_xll.qlIndexFixing(Index1M,$H1316,TRUE,_xll.ohTrigger(RecalcTrigger,Trigger1M)),NA())</f>
        <v>2.9008594638197722E-2</v>
      </c>
      <c r="K1316" s="52">
        <f>IFERROR(_xll.qlIndexFixing(ONIndex1M,I1316,TRUE,_xll.ohTrigger(RecalcTrigger,Trigger1M)),NA())</f>
        <v>2.8983931945103514E-2</v>
      </c>
      <c r="L1316" s="52">
        <f>IFERROR(_xll.qlIndexFixing(Index3M,H1316,TRUE,_xll.ohTrigger(RecalcTrigger,Trigger3M)),NA())</f>
        <v>3.0122903104094156E-2</v>
      </c>
      <c r="M1316" s="52">
        <f>IFERROR(_xll.qlIndexFixing(ONIndex3M,I1316,TRUE,_xll.ohTrigger(RecalcTrigger,Trigger3M)),NA())</f>
        <v>3.0033845770822687E-2</v>
      </c>
      <c r="N1316" s="52">
        <f>IFERROR(_xll.qlIndexFixing(Index6M,$H1316,TRUE,_xll.ohTrigger(RecalcTrigger,Trigger6M)),NA())</f>
        <v>3.121393714298084E-2</v>
      </c>
      <c r="O1316" s="52">
        <f>IFERROR(_xll.qlIndexFixing(ONIndex6M,I1316,TRUE,_xll.ohTrigger(RecalcTrigger,Trigger6M)),NA())</f>
        <v>3.1022333155328319E-2</v>
      </c>
      <c r="P1316" s="52">
        <f>IFERROR(_xll.qlIndexFixing(Index1Y,$H1316,TRUE,_xll.ohTrigger(RecalcTrigger,Trigger1Y)),NA())</f>
        <v>3.2191578975883747E-2</v>
      </c>
      <c r="Q1316" s="52">
        <f>IFERROR(_xll.qlIndexFixing(ONIndex1Y,I1316,TRUE,_xll.ohTrigger(RecalcTrigger,Trigger1Y)),NA())</f>
        <v>3.1834996168051966E-2</v>
      </c>
    </row>
    <row r="1317" spans="2:17" x14ac:dyDescent="0.2">
      <c r="B1317" s="46" t="s">
        <v>51</v>
      </c>
      <c r="D1317" s="49">
        <f>_xll.qlCalendarAdvance(LocalCalendar,$D1316,B1317,"f",FALSE)</f>
        <v>48598</v>
      </c>
      <c r="E1317" s="49">
        <f>_xll.qlInterestRateIndexValueDate(IndexON,D1317)</f>
        <v>48598</v>
      </c>
      <c r="F1317" s="52">
        <f>IFERROR(_xll.qlIndexFixing(IndexON,D1317,TRUE,_xll.ohTrigger(RecalcTrigger,TriggerON)),NA())</f>
        <v>2.7262930526408269E-2</v>
      </c>
      <c r="H1317" s="49">
        <f>_xll.qlCalendarAdvance(IborCalendar,$H1316,B1317,"f",FALSE)</f>
        <v>48598</v>
      </c>
      <c r="I1317" s="49">
        <f>_xll.qlInterestRateIndexValueDate(Index1M,$H1317)</f>
        <v>48600</v>
      </c>
      <c r="J1317" s="52">
        <f>IFERROR(_xll.qlIndexFixing(Index1M,$H1317,TRUE,_xll.ohTrigger(RecalcTrigger,Trigger1M)),NA())</f>
        <v>2.900593419934705E-2</v>
      </c>
      <c r="K1317" s="52">
        <f>IFERROR(_xll.qlIndexFixing(ONIndex1M,I1317,TRUE,_xll.ohTrigger(RecalcTrigger,Trigger1M)),NA())</f>
        <v>2.8979482256819011E-2</v>
      </c>
      <c r="L1317" s="52">
        <f>IFERROR(_xll.qlIndexFixing(Index3M,H1317,TRUE,_xll.ohTrigger(RecalcTrigger,Trigger3M)),NA())</f>
        <v>3.0119784609091482E-2</v>
      </c>
      <c r="M1317" s="52">
        <f>IFERROR(_xll.qlIndexFixing(ONIndex3M,I1317,TRUE,_xll.ohTrigger(RecalcTrigger,Trigger3M)),NA())</f>
        <v>3.0029803484490358E-2</v>
      </c>
      <c r="N1317" s="52">
        <f>IFERROR(_xll.qlIndexFixing(Index6M,$H1317,TRUE,_xll.ohTrigger(RecalcTrigger,Trigger6M)),NA())</f>
        <v>3.1210235325293979E-2</v>
      </c>
      <c r="O1317" s="52">
        <f>IFERROR(_xll.qlIndexFixing(ONIndex6M,I1317,TRUE,_xll.ohTrigger(RecalcTrigger,Trigger6M)),NA())</f>
        <v>3.101773861901691E-2</v>
      </c>
      <c r="P1317" s="52">
        <f>IFERROR(_xll.qlIndexFixing(Index1Y,$H1317,TRUE,_xll.ohTrigger(RecalcTrigger,Trigger1Y)),NA())</f>
        <v>3.2184558971162E-2</v>
      </c>
      <c r="Q1317" s="52">
        <f>IFERROR(_xll.qlIndexFixing(ONIndex1Y,I1317,TRUE,_xll.ohTrigger(RecalcTrigger,Trigger1Y)),NA())</f>
        <v>3.1827693378998489E-2</v>
      </c>
    </row>
    <row r="1318" spans="2:17" x14ac:dyDescent="0.2">
      <c r="B1318" s="46" t="s">
        <v>51</v>
      </c>
      <c r="D1318" s="49">
        <f>_xll.qlCalendarAdvance(LocalCalendar,$D1317,B1318,"f",FALSE)</f>
        <v>48605</v>
      </c>
      <c r="E1318" s="49">
        <f>_xll.qlInterestRateIndexValueDate(IndexON,D1318)</f>
        <v>48605</v>
      </c>
      <c r="F1318" s="52">
        <f>IFERROR(_xll.qlIndexFixing(IndexON,D1318,TRUE,_xll.ohTrigger(RecalcTrigger,TriggerON)),NA())</f>
        <v>2.7259328554407602E-2</v>
      </c>
      <c r="H1318" s="49">
        <f>_xll.qlCalendarAdvance(IborCalendar,$H1317,B1318,"f",FALSE)</f>
        <v>48605</v>
      </c>
      <c r="I1318" s="49">
        <f>_xll.qlInterestRateIndexValueDate(Index1M,$H1318)</f>
        <v>48607</v>
      </c>
      <c r="J1318" s="52">
        <f>IFERROR(_xll.qlIndexFixing(Index1M,$H1318,TRUE,_xll.ohTrigger(RecalcTrigger,Trigger1M)),NA())</f>
        <v>2.900143741401924E-2</v>
      </c>
      <c r="K1318" s="52">
        <f>IFERROR(_xll.qlIndexFixing(ONIndex1M,I1318,TRUE,_xll.ohTrigger(RecalcTrigger,Trigger1M)),NA())</f>
        <v>2.8975932905286328E-2</v>
      </c>
      <c r="L1318" s="52">
        <f>IFERROR(_xll.qlIndexFixing(Index3M,H1318,TRUE,_xll.ohTrigger(RecalcTrigger,Trigger3M)),NA())</f>
        <v>3.0116651176542497E-2</v>
      </c>
      <c r="M1318" s="52">
        <f>IFERROR(_xll.qlIndexFixing(ONIndex3M,I1318,TRUE,_xll.ohTrigger(RecalcTrigger,Trigger3M)),NA())</f>
        <v>3.0026784861219014E-2</v>
      </c>
      <c r="N1318" s="52">
        <f>IFERROR(_xll.qlIndexFixing(Index6M,$H1318,TRUE,_xll.ohTrigger(RecalcTrigger,Trigger6M)),NA())</f>
        <v>3.1206522558667241E-2</v>
      </c>
      <c r="O1318" s="52">
        <f>IFERROR(_xll.qlIndexFixing(ONIndex6M,I1318,TRUE,_xll.ohTrigger(RecalcTrigger,Trigger6M)),NA())</f>
        <v>3.1014219442040414E-2</v>
      </c>
      <c r="P1318" s="52">
        <f>IFERROR(_xll.qlIndexFixing(Index1Y,$H1318,TRUE,_xll.ohTrigger(RecalcTrigger,Trigger1Y)),NA())</f>
        <v>3.2178566418432648E-2</v>
      </c>
      <c r="Q1318" s="52">
        <f>IFERROR(_xll.qlIndexFixing(ONIndex1Y,I1318,TRUE,_xll.ohTrigger(RecalcTrigger,Trigger1Y)),NA())</f>
        <v>3.1821364104027694E-2</v>
      </c>
    </row>
    <row r="1319" spans="2:17" x14ac:dyDescent="0.2">
      <c r="B1319" s="46" t="s">
        <v>51</v>
      </c>
      <c r="D1319" s="49">
        <f>_xll.qlCalendarAdvance(LocalCalendar,$D1318,B1319,"f",FALSE)</f>
        <v>48612</v>
      </c>
      <c r="E1319" s="49">
        <f>_xll.qlInterestRateIndexValueDate(IndexON,D1319)</f>
        <v>48612</v>
      </c>
      <c r="F1319" s="52">
        <f>IFERROR(_xll.qlIndexFixing(IndexON,D1319,TRUE,_xll.ohTrigger(RecalcTrigger,TriggerON)),NA())</f>
        <v>2.7255746656908997E-2</v>
      </c>
      <c r="H1319" s="49">
        <f>_xll.qlCalendarAdvance(IborCalendar,$H1318,B1319,"f",FALSE)</f>
        <v>48612</v>
      </c>
      <c r="I1319" s="49">
        <f>_xll.qlInterestRateIndexValueDate(Index1M,$H1319)</f>
        <v>48614</v>
      </c>
      <c r="J1319" s="52">
        <f>IFERROR(_xll.qlIndexFixing(Index1M,$H1319,TRUE,_xll.ohTrigger(RecalcTrigger,Trigger1M)),NA())</f>
        <v>2.8995111637361175E-2</v>
      </c>
      <c r="K1319" s="52">
        <f>IFERROR(_xll.qlIndexFixing(ONIndex1M,I1319,TRUE,_xll.ohTrigger(RecalcTrigger,Trigger1M)),NA())</f>
        <v>2.8972369416049304E-2</v>
      </c>
      <c r="L1319" s="52">
        <f>IFERROR(_xll.qlIndexFixing(Index3M,H1319,TRUE,_xll.ohTrigger(RecalcTrigger,Trigger3M)),NA())</f>
        <v>3.0112474147704037E-2</v>
      </c>
      <c r="M1319" s="52">
        <f>IFERROR(_xll.qlIndexFixing(ONIndex3M,I1319,TRUE,_xll.ohTrigger(RecalcTrigger,Trigger3M)),NA())</f>
        <v>3.002375140591873E-2</v>
      </c>
      <c r="N1319" s="52">
        <f>IFERROR(_xll.qlIndexFixing(Index6M,$H1319,TRUE,_xll.ohTrigger(RecalcTrigger,Trigger6M)),NA())</f>
        <v>3.1202798843161576E-2</v>
      </c>
      <c r="O1319" s="52">
        <f>IFERROR(_xll.qlIndexFixing(ONIndex6M,I1319,TRUE,_xll.ohTrigger(RecalcTrigger,Trigger6M)),NA())</f>
        <v>3.1010689475907682E-2</v>
      </c>
      <c r="P1319" s="52">
        <f>IFERROR(_xll.qlIndexFixing(Index1Y,$H1319,TRUE,_xll.ohTrigger(RecalcTrigger,Trigger1Y)),NA())</f>
        <v>3.2172594771565623E-2</v>
      </c>
      <c r="Q1319" s="52">
        <f>IFERROR(_xll.qlIndexFixing(ONIndex1Y,I1319,TRUE,_xll.ohTrigger(RecalcTrigger,Trigger1Y)),NA())</f>
        <v>3.1815055042327955E-2</v>
      </c>
    </row>
    <row r="1320" spans="2:17" x14ac:dyDescent="0.2">
      <c r="B1320" s="46" t="s">
        <v>51</v>
      </c>
      <c r="D1320" s="49">
        <f>_xll.qlCalendarAdvance(LocalCalendar,$D1319,B1320,"f",FALSE)</f>
        <v>48619</v>
      </c>
      <c r="E1320" s="49">
        <f>_xll.qlInterestRateIndexValueDate(IndexON,D1320)</f>
        <v>48619</v>
      </c>
      <c r="F1320" s="52">
        <f>IFERROR(_xll.qlIndexFixing(IndexON,D1320,TRUE,_xll.ohTrigger(RecalcTrigger,TriggerON)),NA())</f>
        <v>2.7252184833912452E-2</v>
      </c>
      <c r="H1320" s="49">
        <f>_xll.qlCalendarAdvance(IborCalendar,$H1319,B1320,"f",FALSE)</f>
        <v>48619</v>
      </c>
      <c r="I1320" s="49">
        <f>_xll.qlInterestRateIndexValueDate(Index1M,$H1320)</f>
        <v>48621</v>
      </c>
      <c r="J1320" s="52">
        <f>IFERROR(_xll.qlIndexFixing(Index1M,$H1320,TRUE,_xll.ohTrigger(RecalcTrigger,Trigger1M)),NA())</f>
        <v>2.8991501511331626E-2</v>
      </c>
      <c r="K1320" s="52">
        <f>IFERROR(_xll.qlIndexFixing(ONIndex1M,I1320,TRUE,_xll.ohTrigger(RecalcTrigger,Trigger1M)),NA())</f>
        <v>2.8968791789134585E-2</v>
      </c>
      <c r="L1320" s="52">
        <f>IFERROR(_xll.qlIndexFixing(Index3M,H1320,TRUE,_xll.ohTrigger(RecalcTrigger,Trigger3M)),NA())</f>
        <v>3.0109312170626561E-2</v>
      </c>
      <c r="M1320" s="52">
        <f>IFERROR(_xll.qlIndexFixing(ONIndex3M,I1320,TRUE,_xll.ohTrigger(RecalcTrigger,Trigger3M)),NA())</f>
        <v>3.0020703118722736E-2</v>
      </c>
      <c r="N1320" s="52">
        <f>IFERROR(_xll.qlIndexFixing(Index6M,$H1320,TRUE,_xll.ohTrigger(RecalcTrigger,Trigger6M)),NA())</f>
        <v>3.1199064178837038E-2</v>
      </c>
      <c r="O1320" s="52">
        <f>IFERROR(_xll.qlIndexFixing(ONIndex6M,I1320,TRUE,_xll.ohTrigger(RecalcTrigger,Trigger6M)),NA())</f>
        <v>3.1007148720645361E-2</v>
      </c>
      <c r="P1320" s="52">
        <f>IFERROR(_xll.qlIndexFixing(Index1Y,$H1320,TRUE,_xll.ohTrigger(RecalcTrigger,Trigger1Y)),NA())</f>
        <v>3.2166644030191524E-2</v>
      </c>
      <c r="Q1320" s="52">
        <f>IFERROR(_xll.qlIndexFixing(ONIndex1Y,I1320,TRUE,_xll.ohTrigger(RecalcTrigger,Trigger1Y)),NA())</f>
        <v>3.1808766194032501E-2</v>
      </c>
    </row>
    <row r="1321" spans="2:17" x14ac:dyDescent="0.2">
      <c r="B1321" s="46" t="s">
        <v>51</v>
      </c>
      <c r="D1321" s="49">
        <f>_xll.qlCalendarAdvance(LocalCalendar,$D1320,B1321,"f",FALSE)</f>
        <v>48626</v>
      </c>
      <c r="E1321" s="49">
        <f>_xll.qlInterestRateIndexValueDate(IndexON,D1321)</f>
        <v>48626</v>
      </c>
      <c r="F1321" s="52">
        <f>IFERROR(_xll.qlIndexFixing(IndexON,D1321,TRUE,_xll.ohTrigger(RecalcTrigger,TriggerON)),NA())</f>
        <v>2.7248643085338031E-2</v>
      </c>
      <c r="H1321" s="49">
        <f>_xll.qlCalendarAdvance(IborCalendar,$H1320,B1321,"f",FALSE)</f>
        <v>48626</v>
      </c>
      <c r="I1321" s="49">
        <f>_xll.qlInterestRateIndexValueDate(Index1M,$H1321)</f>
        <v>48628</v>
      </c>
      <c r="J1321" s="52">
        <f>IFERROR(_xll.qlIndexFixing(Index1M,$H1321,TRUE,_xll.ohTrigger(RecalcTrigger,Trigger1M)),NA())</f>
        <v>2.8987877220055962E-2</v>
      </c>
      <c r="K1321" s="52">
        <f>IFERROR(_xll.qlIndexFixing(ONIndex1M,I1321,TRUE,_xll.ohTrigger(RecalcTrigger,Trigger1M)),NA())</f>
        <v>2.8966108015491265E-2</v>
      </c>
      <c r="L1321" s="52">
        <f>IFERROR(_xll.qlIndexFixing(Index3M,H1321,TRUE,_xll.ohTrigger(RecalcTrigger,Trigger3M)),NA())</f>
        <v>3.0106135257319755E-2</v>
      </c>
      <c r="M1321" s="52">
        <f>IFERROR(_xll.qlIndexFixing(ONIndex3M,I1321,TRUE,_xll.ohTrigger(RecalcTrigger,Trigger3M)),NA())</f>
        <v>3.0018671932097174E-2</v>
      </c>
      <c r="N1321" s="52">
        <f>IFERROR(_xll.qlIndexFixing(Index6M,$H1321,TRUE,_xll.ohTrigger(RecalcTrigger,Trigger6M)),NA())</f>
        <v>3.1195318565754582E-2</v>
      </c>
      <c r="O1321" s="52">
        <f>IFERROR(_xll.qlIndexFixing(ONIndex6M,I1321,TRUE,_xll.ohTrigger(RecalcTrigger,Trigger6M)),NA())</f>
        <v>3.1004677950829951E-2</v>
      </c>
      <c r="P1321" s="52">
        <f>IFERROR(_xll.qlIndexFixing(Index1Y,$H1321,TRUE,_xll.ohTrigger(RecalcTrigger,Trigger1Y)),NA())</f>
        <v>3.2161725580401125E-2</v>
      </c>
      <c r="Q1321" s="52">
        <f>IFERROR(_xll.qlIndexFixing(ONIndex1Y,I1321,TRUE,_xll.ohTrigger(RecalcTrigger,Trigger1Y)),NA())</f>
        <v>3.1803455291581351E-2</v>
      </c>
    </row>
    <row r="1322" spans="2:17" x14ac:dyDescent="0.2">
      <c r="B1322" s="46" t="s">
        <v>51</v>
      </c>
      <c r="D1322" s="49">
        <f>_xll.qlCalendarAdvance(LocalCalendar,$D1321,B1322,"f",FALSE)</f>
        <v>48633</v>
      </c>
      <c r="E1322" s="49">
        <f>_xll.qlInterestRateIndexValueDate(IndexON,D1322)</f>
        <v>48633</v>
      </c>
      <c r="F1322" s="52">
        <f>IFERROR(_xll.qlIndexFixing(IndexON,D1322,TRUE,_xll.ohTrigger(RecalcTrigger,TriggerON)),NA())</f>
        <v>2.7245121411265671E-2</v>
      </c>
      <c r="H1322" s="49">
        <f>_xll.qlCalendarAdvance(IborCalendar,$H1321,B1322,"f",FALSE)</f>
        <v>48633</v>
      </c>
      <c r="I1322" s="49">
        <f>_xll.qlInterestRateIndexValueDate(Index1M,$H1322)</f>
        <v>48635</v>
      </c>
      <c r="J1322" s="52">
        <f>IFERROR(_xll.qlIndexFixing(Index1M,$H1322,TRUE,_xll.ohTrigger(RecalcTrigger,Trigger1M)),NA())</f>
        <v>2.8984238763551304E-2</v>
      </c>
      <c r="K1322" s="52">
        <f>IFERROR(_xll.qlIndexFixing(ONIndex1M,I1322,TRUE,_xll.ohTrigger(RecalcTrigger,Trigger1M)),NA())</f>
        <v>2.896159412221877E-2</v>
      </c>
      <c r="L1322" s="52">
        <f>IFERROR(_xll.qlIndexFixing(Index3M,H1322,TRUE,_xll.ohTrigger(RecalcTrigger,Trigger3M)),NA())</f>
        <v>3.0102943407820444E-2</v>
      </c>
      <c r="M1322" s="52">
        <f>IFERROR(_xll.qlIndexFixing(ONIndex3M,I1322,TRUE,_xll.ohTrigger(RecalcTrigger,Trigger3M)),NA())</f>
        <v>3.0014562048510385E-2</v>
      </c>
      <c r="N1322" s="52">
        <f>IFERROR(_xll.qlIndexFixing(Index6M,$H1322,TRUE,_xll.ohTrigger(RecalcTrigger,Trigger6M)),NA())</f>
        <v>3.1191562003976471E-2</v>
      </c>
      <c r="O1322" s="52">
        <f>IFERROR(_xll.qlIndexFixing(ONIndex6M,I1322,TRUE,_xll.ohTrigger(RecalcTrigger,Trigger6M)),NA())</f>
        <v>3.1000034842598723E-2</v>
      </c>
      <c r="P1322" s="52">
        <f>IFERROR(_xll.qlIndexFixing(Index1Y,$H1322,TRUE,_xll.ohTrigger(RecalcTrigger,Trigger1Y)),NA())</f>
        <v>3.2154805262450785E-2</v>
      </c>
      <c r="Q1322" s="52">
        <f>IFERROR(_xll.qlIndexFixing(ONIndex1Y,I1322,TRUE,_xll.ohTrigger(RecalcTrigger,Trigger1Y)),NA())</f>
        <v>3.1796249137334698E-2</v>
      </c>
    </row>
    <row r="1323" spans="2:17" x14ac:dyDescent="0.2">
      <c r="B1323" s="46" t="s">
        <v>51</v>
      </c>
      <c r="D1323" s="49">
        <f>_xll.qlCalendarAdvance(LocalCalendar,$D1322,B1323,"f",FALSE)</f>
        <v>48640</v>
      </c>
      <c r="E1323" s="49">
        <f>_xll.qlInterestRateIndexValueDate(IndexON,D1323)</f>
        <v>48640</v>
      </c>
      <c r="F1323" s="52">
        <f>IFERROR(_xll.qlIndexFixing(IndexON,D1323,TRUE,_xll.ohTrigger(RecalcTrigger,TriggerON)),NA())</f>
        <v>2.72416198115355E-2</v>
      </c>
      <c r="H1323" s="49">
        <f>_xll.qlCalendarAdvance(IborCalendar,$H1322,B1323,"f",FALSE)</f>
        <v>48640</v>
      </c>
      <c r="I1323" s="49">
        <f>_xll.qlInterestRateIndexValueDate(Index1M,$H1323)</f>
        <v>48642</v>
      </c>
      <c r="J1323" s="52">
        <f>IFERROR(_xll.qlIndexFixing(Index1M,$H1323,TRUE,_xll.ohTrigger(RecalcTrigger,Trigger1M)),NA())</f>
        <v>2.8983296403735596E-2</v>
      </c>
      <c r="K1323" s="52">
        <f>IFERROR(_xll.qlIndexFixing(ONIndex1M,I1323,TRUE,_xll.ohTrigger(RecalcTrigger,Trigger1M)),NA())</f>
        <v>2.895797408224432E-2</v>
      </c>
      <c r="L1323" s="52">
        <f>IFERROR(_xll.qlIndexFixing(Index3M,H1323,TRUE,_xll.ohTrigger(RecalcTrigger,Trigger3M)),NA())</f>
        <v>3.0104852564972726E-2</v>
      </c>
      <c r="M1323" s="52">
        <f>IFERROR(_xll.qlIndexFixing(ONIndex3M,I1323,TRUE,_xll.ohTrigger(RecalcTrigger,Trigger3M)),NA())</f>
        <v>3.0011469265440738E-2</v>
      </c>
      <c r="N1323" s="52">
        <f>IFERROR(_xll.qlIndexFixing(Index6M,$H1323,TRUE,_xll.ohTrigger(RecalcTrigger,Trigger6M)),NA())</f>
        <v>3.1193149263449307E-2</v>
      </c>
      <c r="O1323" s="52">
        <f>IFERROR(_xll.qlIndexFixing(ONIndex6M,I1323,TRUE,_xll.ohTrigger(RecalcTrigger,Trigger6M)),NA())</f>
        <v>3.099646171978776E-2</v>
      </c>
      <c r="P1323" s="52">
        <f>IFERROR(_xll.qlIndexFixing(Index1Y,$H1323,TRUE,_xll.ohTrigger(RecalcTrigger,Trigger1Y)),NA())</f>
        <v>3.2148917235352084E-2</v>
      </c>
      <c r="Q1323" s="52">
        <f>IFERROR(_xll.qlIndexFixing(ONIndex1Y,I1323,TRUE,_xll.ohTrigger(RecalcTrigger,Trigger1Y)),NA())</f>
        <v>3.1790020928958995E-2</v>
      </c>
    </row>
    <row r="1324" spans="2:17" x14ac:dyDescent="0.2">
      <c r="B1324" s="46" t="s">
        <v>51</v>
      </c>
      <c r="D1324" s="49">
        <f>_xll.qlCalendarAdvance(LocalCalendar,$D1323,B1324,"f",FALSE)</f>
        <v>48647</v>
      </c>
      <c r="E1324" s="49">
        <f>_xll.qlInterestRateIndexValueDate(IndexON,D1324)</f>
        <v>48647</v>
      </c>
      <c r="F1324" s="52">
        <f>IFERROR(_xll.qlIndexFixing(IndexON,D1324,TRUE,_xll.ohTrigger(RecalcTrigger,TriggerON)),NA())</f>
        <v>2.7238138286387326E-2</v>
      </c>
      <c r="H1324" s="49">
        <f>_xll.qlCalendarAdvance(IborCalendar,$H1323,B1324,"f",FALSE)</f>
        <v>48647</v>
      </c>
      <c r="I1324" s="49">
        <f>_xll.qlInterestRateIndexValueDate(Index1M,$H1324)</f>
        <v>48649</v>
      </c>
      <c r="J1324" s="52">
        <f>IFERROR(_xll.qlIndexFixing(Index1M,$H1324,TRUE,_xll.ohTrigger(RecalcTrigger,Trigger1M)),NA())</f>
        <v>2.8979625696098389E-2</v>
      </c>
      <c r="K1324" s="52">
        <f>IFERROR(_xll.qlIndexFixing(ONIndex1M,I1324,TRUE,_xll.ohTrigger(RecalcTrigger,Trigger1M)),NA())</f>
        <v>2.8954339904538884E-2</v>
      </c>
      <c r="L1324" s="52">
        <f>IFERROR(_xll.qlIndexFixing(Index3M,H1324,TRUE,_xll.ohTrigger(RecalcTrigger,Trigger3M)),NA())</f>
        <v>3.0101624164640125E-2</v>
      </c>
      <c r="M1324" s="52">
        <f>IFERROR(_xll.qlIndexFixing(ONIndex3M,I1324,TRUE,_xll.ohTrigger(RecalcTrigger,Trigger3M)),NA())</f>
        <v>3.0008361650475379E-2</v>
      </c>
      <c r="N1324" s="52">
        <f>IFERROR(_xll.qlIndexFixing(Index6M,$H1324,TRUE,_xll.ohTrigger(RecalcTrigger,Trigger6M)),NA())</f>
        <v>3.1188295510677623E-2</v>
      </c>
      <c r="O1324" s="52">
        <f>IFERROR(_xll.qlIndexFixing(ONIndex6M,I1324,TRUE,_xll.ohTrigger(RecalcTrigger,Trigger6M)),NA())</f>
        <v>3.0992877807847208E-2</v>
      </c>
      <c r="P1324" s="52">
        <f>IFERROR(_xll.qlIndexFixing(Index1Y,$H1324,TRUE,_xll.ohTrigger(RecalcTrigger,Trigger1Y)),NA())</f>
        <v>3.2143050112282419E-2</v>
      </c>
      <c r="Q1324" s="52">
        <f>IFERROR(_xll.qlIndexFixing(ONIndex1Y,I1324,TRUE,_xll.ohTrigger(RecalcTrigger,Trigger1Y)),NA())</f>
        <v>3.1783812933934286E-2</v>
      </c>
    </row>
    <row r="1325" spans="2:17" x14ac:dyDescent="0.2">
      <c r="B1325" s="46" t="s">
        <v>51</v>
      </c>
      <c r="D1325" s="49">
        <f>_xll.qlCalendarAdvance(LocalCalendar,$D1324,B1325,"f",FALSE)</f>
        <v>48654</v>
      </c>
      <c r="E1325" s="49">
        <f>_xll.qlInterestRateIndexValueDate(IndexON,D1325)</f>
        <v>48654</v>
      </c>
      <c r="F1325" s="52">
        <f>IFERROR(_xll.qlIndexFixing(IndexON,D1325,TRUE,_xll.ohTrigger(RecalcTrigger,TriggerON)),NA())</f>
        <v>2.7234676835661276E-2</v>
      </c>
      <c r="H1325" s="49">
        <f>_xll.qlCalendarAdvance(IborCalendar,$H1324,B1325,"f",FALSE)</f>
        <v>48654</v>
      </c>
      <c r="I1325" s="49">
        <f>_xll.qlInterestRateIndexValueDate(Index1M,$H1325)</f>
        <v>48656</v>
      </c>
      <c r="J1325" s="52">
        <f>IFERROR(_xll.qlIndexFixing(Index1M,$H1325,TRUE,_xll.ohTrigger(RecalcTrigger,Trigger1M)),NA())</f>
        <v>2.8976841472829196E-2</v>
      </c>
      <c r="K1325" s="52">
        <f>IFERROR(_xll.qlIndexFixing(ONIndex1M,I1325,TRUE,_xll.ohTrigger(RecalcTrigger,Trigger1M)),NA())</f>
        <v>2.8950691589182398E-2</v>
      </c>
      <c r="L1325" s="52">
        <f>IFERROR(_xll.qlIndexFixing(Index3M,H1325,TRUE,_xll.ohTrigger(RecalcTrigger,Trigger3M)),NA())</f>
        <v>3.0098380822157031E-2</v>
      </c>
      <c r="M1325" s="52">
        <f>IFERROR(_xll.qlIndexFixing(ONIndex3M,I1325,TRUE,_xll.ohTrigger(RecalcTrigger,Trigger3M)),NA())</f>
        <v>3.0005239203534373E-2</v>
      </c>
      <c r="N1325" s="52">
        <f>IFERROR(_xll.qlIndexFixing(Index6M,$H1325,TRUE,_xll.ohTrigger(RecalcTrigger,Trigger6M)),NA())</f>
        <v>3.1184501671088761E-2</v>
      </c>
      <c r="O1325" s="52">
        <f>IFERROR(_xll.qlIndexFixing(ONIndex6M,I1325,TRUE,_xll.ohTrigger(RecalcTrigger,Trigger6M)),NA())</f>
        <v>3.098928310675042E-2</v>
      </c>
      <c r="P1325" s="52">
        <f>IFERROR(_xll.qlIndexFixing(Index1Y,$H1325,TRUE,_xll.ohTrigger(RecalcTrigger,Trigger1Y)),NA())</f>
        <v>3.2137203892878032E-2</v>
      </c>
      <c r="Q1325" s="52">
        <f>IFERROR(_xll.qlIndexFixing(ONIndex1Y,I1325,TRUE,_xll.ohTrigger(RecalcTrigger,Trigger1Y)),NA())</f>
        <v>3.1777625152207278E-2</v>
      </c>
    </row>
    <row r="1326" spans="2:17" x14ac:dyDescent="0.2">
      <c r="B1326" s="46" t="s">
        <v>51</v>
      </c>
      <c r="D1326" s="49">
        <f>_xll.qlCalendarAdvance(LocalCalendar,$D1325,B1326,"f",FALSE)</f>
        <v>48661</v>
      </c>
      <c r="E1326" s="49">
        <f>_xll.qlInterestRateIndexValueDate(IndexON,D1326)</f>
        <v>48661</v>
      </c>
      <c r="F1326" s="52">
        <f>IFERROR(_xll.qlIndexFixing(IndexON,D1326,TRUE,_xll.ohTrigger(RecalcTrigger,TriggerON)),NA())</f>
        <v>2.723123545935735E-2</v>
      </c>
      <c r="H1326" s="49">
        <f>_xll.qlCalendarAdvance(IborCalendar,$H1325,B1326,"f",FALSE)</f>
        <v>48661</v>
      </c>
      <c r="I1326" s="49">
        <f>_xll.qlInterestRateIndexValueDate(Index1M,$H1326)</f>
        <v>48663</v>
      </c>
      <c r="J1326" s="52">
        <f>IFERROR(_xll.qlIndexFixing(Index1M,$H1326,TRUE,_xll.ohTrigger(RecalcTrigger,Trigger1M)),NA())</f>
        <v>2.8972241775351293E-2</v>
      </c>
      <c r="K1326" s="52">
        <f>IFERROR(_xll.qlIndexFixing(ONIndex1M,I1326,TRUE,_xll.ohTrigger(RecalcTrigger,Trigger1M)),NA())</f>
        <v>2.8947029136148217E-2</v>
      </c>
      <c r="L1326" s="52">
        <f>IFERROR(_xll.qlIndexFixing(Index3M,H1326,TRUE,_xll.ohTrigger(RecalcTrigger,Trigger3M)),NA())</f>
        <v>3.0095122537557459E-2</v>
      </c>
      <c r="M1326" s="52">
        <f>IFERROR(_xll.qlIndexFixing(ONIndex3M,I1326,TRUE,_xll.ohTrigger(RecalcTrigger,Trigger3M)),NA())</f>
        <v>3.0002101924644364E-2</v>
      </c>
      <c r="N1326" s="52">
        <f>IFERROR(_xll.qlIndexFixing(Index6M,$H1326,TRUE,_xll.ohTrigger(RecalcTrigger,Trigger6M)),NA())</f>
        <v>3.1180696879459759E-2</v>
      </c>
      <c r="O1326" s="52">
        <f>IFERROR(_xll.qlIndexFixing(ONIndex6M,I1326,TRUE,_xll.ohTrigger(RecalcTrigger,Trigger6M)),NA())</f>
        <v>3.0985677616470753E-2</v>
      </c>
      <c r="P1326" s="52">
        <f>IFERROR(_xll.qlIndexFixing(Index1Y,$H1326,TRUE,_xll.ohTrigger(RecalcTrigger,Trigger1Y)),NA())</f>
        <v>3.2131378576778676E-2</v>
      </c>
      <c r="Q1326" s="52">
        <f>IFERROR(_xll.qlIndexFixing(ONIndex1Y,I1326,TRUE,_xll.ohTrigger(RecalcTrigger,Trigger1Y)),NA())</f>
        <v>3.1771457583804619E-2</v>
      </c>
    </row>
    <row r="1327" spans="2:17" x14ac:dyDescent="0.2">
      <c r="B1327" s="46" t="s">
        <v>51</v>
      </c>
      <c r="D1327" s="49">
        <f>_xll.qlCalendarAdvance(LocalCalendar,$D1326,B1327,"f",FALSE)</f>
        <v>48668</v>
      </c>
      <c r="E1327" s="49">
        <f>_xll.qlInterestRateIndexValueDate(IndexON,D1327)</f>
        <v>48668</v>
      </c>
      <c r="F1327" s="52">
        <f>IFERROR(_xll.qlIndexFixing(IndexON,D1327,TRUE,_xll.ohTrigger(RecalcTrigger,TriggerON)),NA())</f>
        <v>2.7227814157555486E-2</v>
      </c>
      <c r="H1327" s="49">
        <f>_xll.qlCalendarAdvance(IborCalendar,$H1326,B1327,"f",FALSE)</f>
        <v>48668</v>
      </c>
      <c r="I1327" s="49">
        <f>_xll.qlInterestRateIndexValueDate(Index1M,$H1327)</f>
        <v>48670</v>
      </c>
      <c r="J1327" s="52">
        <f>IFERROR(_xll.qlIndexFixing(Index1M,$H1327,TRUE,_xll.ohTrigger(RecalcTrigger,Trigger1M)),NA())</f>
        <v>2.8969426595102377E-2</v>
      </c>
      <c r="K1327" s="52">
        <f>IFERROR(_xll.qlIndexFixing(ONIndex1M,I1327,TRUE,_xll.ohTrigger(RecalcTrigger,Trigger1M)),NA())</f>
        <v>2.8943352545409695E-2</v>
      </c>
      <c r="L1327" s="52">
        <f>IFERROR(_xll.qlIndexFixing(Index3M,H1327,TRUE,_xll.ohTrigger(RecalcTrigger,Trigger3M)),NA())</f>
        <v>3.0088796009534048E-2</v>
      </c>
      <c r="M1327" s="52">
        <f>IFERROR(_xll.qlIndexFixing(ONIndex3M,I1327,TRUE,_xll.ohTrigger(RecalcTrigger,Trigger3M)),NA())</f>
        <v>2.9998949813831999E-2</v>
      </c>
      <c r="N1327" s="52">
        <f>IFERROR(_xll.qlIndexFixing(Index6M,$H1327,TRUE,_xll.ohTrigger(RecalcTrigger,Trigger6M)),NA())</f>
        <v>3.1176881135854567E-2</v>
      </c>
      <c r="O1327" s="52">
        <f>IFERROR(_xll.qlIndexFixing(ONIndex6M,I1327,TRUE,_xll.ohTrigger(RecalcTrigger,Trigger6M)),NA())</f>
        <v>3.0982061337061495E-2</v>
      </c>
      <c r="P1327" s="52">
        <f>IFERROR(_xll.qlIndexFixing(Index1Y,$H1327,TRUE,_xll.ohTrigger(RecalcTrigger,Trigger1Y)),NA())</f>
        <v>3.2125574163623216E-2</v>
      </c>
      <c r="Q1327" s="52">
        <f>IFERROR(_xll.qlIndexFixing(ONIndex1Y,I1327,TRUE,_xll.ohTrigger(RecalcTrigger,Trigger1Y)),NA())</f>
        <v>3.1765310228673016E-2</v>
      </c>
    </row>
    <row r="1328" spans="2:17" x14ac:dyDescent="0.2">
      <c r="B1328" s="46" t="s">
        <v>51</v>
      </c>
      <c r="D1328" s="49">
        <f>_xll.qlCalendarAdvance(LocalCalendar,$D1327,B1328,"f",FALSE)</f>
        <v>48675</v>
      </c>
      <c r="E1328" s="49">
        <f>_xll.qlInterestRateIndexValueDate(IndexON,D1328)</f>
        <v>48675</v>
      </c>
      <c r="F1328" s="52">
        <f>IFERROR(_xll.qlIndexFixing(IndexON,D1328,TRUE,_xll.ohTrigger(RecalcTrigger,TriggerON)),NA())</f>
        <v>2.7224412930095809E-2</v>
      </c>
      <c r="H1328" s="49">
        <f>_xll.qlCalendarAdvance(IborCalendar,$H1327,B1328,"f",FALSE)</f>
        <v>48675</v>
      </c>
      <c r="I1328" s="49">
        <f>_xll.qlInterestRateIndexValueDate(Index1M,$H1328)</f>
        <v>48677</v>
      </c>
      <c r="J1328" s="52">
        <f>IFERROR(_xll.qlIndexFixing(Index1M,$H1328,TRUE,_xll.ohTrigger(RecalcTrigger,Trigger1M)),NA())</f>
        <v>2.8964801180730859E-2</v>
      </c>
      <c r="K1328" s="52">
        <f>IFERROR(_xll.qlIndexFixing(ONIndex1M,I1328,TRUE,_xll.ohTrigger(RecalcTrigger,Trigger1M)),NA())</f>
        <v>2.8939661816993478E-2</v>
      </c>
      <c r="L1328" s="52">
        <f>IFERROR(_xll.qlIndexFixing(Index3M,H1328,TRUE,_xll.ohTrigger(RecalcTrigger,Trigger3M)),NA())</f>
        <v>3.0085511863086507E-2</v>
      </c>
      <c r="M1328" s="52">
        <f>IFERROR(_xll.qlIndexFixing(ONIndex3M,I1328,TRUE,_xll.ohTrigger(RecalcTrigger,Trigger3M)),NA())</f>
        <v>2.9995782871070631E-2</v>
      </c>
      <c r="N1328" s="52">
        <f>IFERROR(_xll.qlIndexFixing(Index6M,$H1328,TRUE,_xll.ohTrigger(RecalcTrigger,Trigger6M)),NA())</f>
        <v>3.117411975907446E-2</v>
      </c>
      <c r="O1328" s="52">
        <f>IFERROR(_xll.qlIndexFixing(ONIndex6M,I1328,TRUE,_xll.ohTrigger(RecalcTrigger,Trigger6M)),NA())</f>
        <v>3.0978434268469357E-2</v>
      </c>
      <c r="P1328" s="52">
        <f>IFERROR(_xll.qlIndexFixing(Index1Y,$H1328,TRUE,_xll.ohTrigger(RecalcTrigger,Trigger1Y)),NA())</f>
        <v>3.2120808896514842E-2</v>
      </c>
      <c r="Q1328" s="52">
        <f>IFERROR(_xll.qlIndexFixing(ONIndex1Y,I1328,TRUE,_xll.ohTrigger(RecalcTrigger,Trigger1Y)),NA())</f>
        <v>3.1759183086865761E-2</v>
      </c>
    </row>
    <row r="1329" spans="2:17" x14ac:dyDescent="0.2">
      <c r="B1329" s="46" t="s">
        <v>51</v>
      </c>
      <c r="D1329" s="49">
        <f>_xll.qlCalendarAdvance(LocalCalendar,$D1328,B1329,"f",FALSE)</f>
        <v>48682</v>
      </c>
      <c r="E1329" s="49">
        <f>_xll.qlInterestRateIndexValueDate(IndexON,D1329)</f>
        <v>48682</v>
      </c>
      <c r="F1329" s="52">
        <f>IFERROR(_xll.qlIndexFixing(IndexON,D1329,TRUE,_xll.ohTrigger(RecalcTrigger,TriggerON)),NA())</f>
        <v>2.7221031777138194E-2</v>
      </c>
      <c r="H1329" s="49">
        <f>_xll.qlCalendarAdvance(IborCalendar,$H1328,B1329,"f",FALSE)</f>
        <v>48682</v>
      </c>
      <c r="I1329" s="49">
        <f>_xll.qlInterestRateIndexValueDate(Index1M,$H1329)</f>
        <v>48688</v>
      </c>
      <c r="J1329" s="52">
        <f>IFERROR(_xll.qlIndexFixing(Index1M,$H1329,TRUE,_xll.ohTrigger(RecalcTrigger,Trigger1M)),NA())</f>
        <v>2.8958020505821302E-2</v>
      </c>
      <c r="K1329" s="52">
        <f>IFERROR(_xll.qlIndexFixing(ONIndex1M,I1329,TRUE,_xll.ohTrigger(RecalcTrigger,Trigger1M)),NA())</f>
        <v>2.8932039682416644E-2</v>
      </c>
      <c r="L1329" s="52">
        <f>IFERROR(_xll.qlIndexFixing(Index3M,H1329,TRUE,_xll.ohTrigger(RecalcTrigger,Trigger3M)),NA())</f>
        <v>3.008032087994076E-2</v>
      </c>
      <c r="M1329" s="52">
        <f>IFERROR(_xll.qlIndexFixing(ONIndex3M,I1329,TRUE,_xll.ohTrigger(RecalcTrigger,Trigger3M)),NA())</f>
        <v>2.998873484690634E-2</v>
      </c>
      <c r="N1329" s="52">
        <f>IFERROR(_xll.qlIndexFixing(Index6M,$H1329,TRUE,_xll.ohTrigger(RecalcTrigger,Trigger6M)),NA())</f>
        <v>3.1164891656504618E-2</v>
      </c>
      <c r="O1329" s="52">
        <f>IFERROR(_xll.qlIndexFixing(ONIndex6M,I1329,TRUE,_xll.ohTrigger(RecalcTrigger,Trigger6M)),NA())</f>
        <v>3.0970569644770407E-2</v>
      </c>
      <c r="P1329" s="52">
        <f>IFERROR(_xll.qlIndexFixing(Index1Y,$H1329,TRUE,_xll.ohTrigger(RecalcTrigger,Trigger1Y)),NA())</f>
        <v>3.210870538563159E-2</v>
      </c>
      <c r="Q1329" s="52">
        <f>IFERROR(_xll.qlIndexFixing(ONIndex1Y,I1329,TRUE,_xll.ohTrigger(RecalcTrigger,Trigger1Y)),NA())</f>
        <v>3.1747665109467249E-2</v>
      </c>
    </row>
    <row r="1330" spans="2:17" x14ac:dyDescent="0.2">
      <c r="B1330" s="46" t="s">
        <v>51</v>
      </c>
      <c r="D1330" s="49">
        <f>_xll.qlCalendarAdvance(LocalCalendar,$D1329,B1330,"f",FALSE)</f>
        <v>48689</v>
      </c>
      <c r="E1330" s="49">
        <f>_xll.qlInterestRateIndexValueDate(IndexON,D1330)</f>
        <v>48689</v>
      </c>
      <c r="F1330" s="52">
        <f>IFERROR(_xll.qlIndexFixing(IndexON,D1330,TRUE,_xll.ohTrigger(RecalcTrigger,TriggerON)),NA())</f>
        <v>2.7217670698682639E-2</v>
      </c>
      <c r="H1330" s="49">
        <f>_xll.qlCalendarAdvance(IborCalendar,$H1329,B1330,"f",FALSE)</f>
        <v>48689</v>
      </c>
      <c r="I1330" s="49">
        <f>_xll.qlInterestRateIndexValueDate(Index1M,$H1330)</f>
        <v>48691</v>
      </c>
      <c r="J1330" s="52">
        <f>IFERROR(_xll.qlIndexFixing(Index1M,$H1330,TRUE,_xll.ohTrigger(RecalcTrigger,Trigger1M)),NA())</f>
        <v>2.895730391234539E-2</v>
      </c>
      <c r="K1330" s="52">
        <f>IFERROR(_xll.qlIndexFixing(ONIndex1M,I1330,TRUE,_xll.ohTrigger(RecalcTrigger,Trigger1M)),NA())</f>
        <v>2.8932237947127959E-2</v>
      </c>
      <c r="L1330" s="52">
        <f>IFERROR(_xll.qlIndexFixing(Index3M,H1330,TRUE,_xll.ohTrigger(RecalcTrigger,Trigger3M)),NA())</f>
        <v>3.0078898755127245E-2</v>
      </c>
      <c r="M1330" s="52">
        <f>IFERROR(_xll.qlIndexFixing(ONIndex3M,I1330,TRUE,_xll.ohTrigger(RecalcTrigger,Trigger3M)),NA())</f>
        <v>2.9989404489754179E-2</v>
      </c>
      <c r="N1330" s="52">
        <f>IFERROR(_xll.qlIndexFixing(Index6M,$H1330,TRUE,_xll.ohTrigger(RecalcTrigger,Trigger6M)),NA())</f>
        <v>3.1165368193813988E-2</v>
      </c>
      <c r="O1330" s="52">
        <f>IFERROR(_xll.qlIndexFixing(ONIndex6M,I1330,TRUE,_xll.ohTrigger(RecalcTrigger,Trigger6M)),NA())</f>
        <v>3.0971147763816376E-2</v>
      </c>
      <c r="P1330" s="52">
        <f>IFERROR(_xll.qlIndexFixing(Index1Y,$H1330,TRUE,_xll.ohTrigger(RecalcTrigger,Trigger1Y)),NA())</f>
        <v>3.2108286338238791E-2</v>
      </c>
      <c r="Q1330" s="52">
        <f>IFERROR(_xll.qlIndexFixing(ONIndex1Y,I1330,TRUE,_xll.ohTrigger(RecalcTrigger,Trigger1Y)),NA())</f>
        <v>3.1746989443197648E-2</v>
      </c>
    </row>
    <row r="1331" spans="2:17" x14ac:dyDescent="0.2">
      <c r="B1331" s="46" t="s">
        <v>51</v>
      </c>
      <c r="D1331" s="49">
        <f>_xll.qlCalendarAdvance(LocalCalendar,$D1330,B1331,"f",FALSE)</f>
        <v>48696</v>
      </c>
      <c r="E1331" s="49">
        <f>_xll.qlInterestRateIndexValueDate(IndexON,D1331)</f>
        <v>48696</v>
      </c>
      <c r="F1331" s="52">
        <f>IFERROR(_xll.qlIndexFixing(IndexON,D1331,TRUE,_xll.ohTrigger(RecalcTrigger,TriggerON)),NA())</f>
        <v>2.7214329694729145E-2</v>
      </c>
      <c r="H1331" s="49">
        <f>_xll.qlCalendarAdvance(IborCalendar,$H1330,B1331,"f",FALSE)</f>
        <v>48696</v>
      </c>
      <c r="I1331" s="49">
        <f>_xll.qlInterestRateIndexValueDate(Index1M,$H1331)</f>
        <v>48698</v>
      </c>
      <c r="J1331" s="52">
        <f>IFERROR(_xll.qlIndexFixing(Index1M,$H1331,TRUE,_xll.ohTrigger(RecalcTrigger,Trigger1M)),NA())</f>
        <v>2.8954426805104794E-2</v>
      </c>
      <c r="K1331" s="52">
        <f>IFERROR(_xll.qlIndexFixing(ONIndex1M,I1331,TRUE,_xll.ohTrigger(RecalcTrigger,Trigger1M)),NA())</f>
        <v>2.8929399747186224E-2</v>
      </c>
      <c r="L1331" s="52">
        <f>IFERROR(_xll.qlIndexFixing(Index3M,H1331,TRUE,_xll.ohTrigger(RecalcTrigger,Trigger3M)),NA())</f>
        <v>3.0075569793690186E-2</v>
      </c>
      <c r="M1331" s="52">
        <f>IFERROR(_xll.qlIndexFixing(ONIndex3M,I1331,TRUE,_xll.ohTrigger(RecalcTrigger,Trigger3M)),NA())</f>
        <v>2.9987211768063293E-2</v>
      </c>
      <c r="N1331" s="52">
        <f>IFERROR(_xll.qlIndexFixing(Index6M,$H1331,TRUE,_xll.ohTrigger(RecalcTrigger,Trigger6M)),NA())</f>
        <v>3.1161508642938335E-2</v>
      </c>
      <c r="O1331" s="52">
        <f>IFERROR(_xll.qlIndexFixing(ONIndex6M,I1331,TRUE,_xll.ohTrigger(RecalcTrigger,Trigger6M)),NA())</f>
        <v>3.0968558287589598E-2</v>
      </c>
      <c r="P1331" s="52">
        <f>IFERROR(_xll.qlIndexFixing(Index1Y,$H1331,TRUE,_xll.ohTrigger(RecalcTrigger,Trigger1Y)),NA())</f>
        <v>3.2099502836352302E-2</v>
      </c>
      <c r="Q1331" s="52">
        <f>IFERROR(_xll.qlIndexFixing(ONIndex1Y,I1331,TRUE,_xll.ohTrigger(RecalcTrigger,Trigger1Y)),NA())</f>
        <v>3.1741889679532953E-2</v>
      </c>
    </row>
    <row r="1332" spans="2:17" x14ac:dyDescent="0.2">
      <c r="B1332" s="46" t="s">
        <v>51</v>
      </c>
      <c r="D1332" s="49">
        <f>_xll.qlCalendarAdvance(LocalCalendar,$D1331,B1332,"f",FALSE)</f>
        <v>48703</v>
      </c>
      <c r="E1332" s="49">
        <f>_xll.qlInterestRateIndexValueDate(IndexON,D1332)</f>
        <v>48703</v>
      </c>
      <c r="F1332" s="52">
        <f>IFERROR(_xll.qlIndexFixing(IndexON,D1332,TRUE,_xll.ohTrigger(RecalcTrigger,TriggerON)),NA())</f>
        <v>2.7211008765037903E-2</v>
      </c>
      <c r="H1332" s="49">
        <f>_xll.qlCalendarAdvance(IborCalendar,$H1331,B1332,"f",FALSE)</f>
        <v>48703</v>
      </c>
      <c r="I1332" s="49">
        <f>_xll.qlInterestRateIndexValueDate(Index1M,$H1332)</f>
        <v>48705</v>
      </c>
      <c r="J1332" s="52">
        <f>IFERROR(_xll.qlIndexFixing(Index1M,$H1332,TRUE,_xll.ohTrigger(RecalcTrigger,Trigger1M)),NA())</f>
        <v>2.8949749970303185E-2</v>
      </c>
      <c r="K1332" s="52">
        <f>IFERROR(_xll.qlIndexFixing(ONIndex1M,I1332,TRUE,_xll.ohTrigger(RecalcTrigger,Trigger1M)),NA())</f>
        <v>2.8924757526551659E-2</v>
      </c>
      <c r="L1332" s="52">
        <f>IFERROR(_xll.qlIndexFixing(Index3M,H1332,TRUE,_xll.ohTrigger(RecalcTrigger,Trigger3M)),NA())</f>
        <v>3.007525904769856E-2</v>
      </c>
      <c r="M1332" s="52">
        <f>IFERROR(_xll.qlIndexFixing(ONIndex3M,I1332,TRUE,_xll.ohTrigger(RecalcTrigger,Trigger3M)),NA())</f>
        <v>2.9982966780695008E-2</v>
      </c>
      <c r="N1332" s="52">
        <f>IFERROR(_xll.qlIndexFixing(Index6M,$H1332,TRUE,_xll.ohTrigger(RecalcTrigger,Trigger6M)),NA())</f>
        <v>3.1157638140404943E-2</v>
      </c>
      <c r="O1332" s="52">
        <f>IFERROR(_xll.qlIndexFixing(ONIndex6M,I1332,TRUE,_xll.ohTrigger(RecalcTrigger,Trigger6M)),NA())</f>
        <v>3.0963818102565099E-2</v>
      </c>
      <c r="P1332" s="52">
        <f>IFERROR(_xll.qlIndexFixing(Index1Y,$H1332,TRUE,_xll.ohTrigger(RecalcTrigger,Trigger1Y)),NA())</f>
        <v>3.2096865629491246E-2</v>
      </c>
      <c r="Q1332" s="52">
        <f>IFERROR(_xll.qlIndexFixing(ONIndex1Y,I1332,TRUE,_xll.ohTrigger(RecalcTrigger,Trigger1Y)),NA())</f>
        <v>3.1734876652667054E-2</v>
      </c>
    </row>
    <row r="1333" spans="2:17" x14ac:dyDescent="0.2">
      <c r="B1333" s="46" t="s">
        <v>51</v>
      </c>
      <c r="D1333" s="49">
        <f>_xll.qlCalendarAdvance(LocalCalendar,$D1332,B1333,"f",FALSE)</f>
        <v>48710</v>
      </c>
      <c r="E1333" s="49">
        <f>_xll.qlInterestRateIndexValueDate(IndexON,D1333)</f>
        <v>48710</v>
      </c>
      <c r="F1333" s="52">
        <f>IFERROR(_xll.qlIndexFixing(IndexON,D1333,TRUE,_xll.ohTrigger(RecalcTrigger,TriggerON)),NA())</f>
        <v>2.7207707910008594E-2</v>
      </c>
      <c r="H1333" s="49">
        <f>_xll.qlCalendarAdvance(IborCalendar,$H1332,B1333,"f",FALSE)</f>
        <v>48710</v>
      </c>
      <c r="I1333" s="49">
        <f>_xll.qlInterestRateIndexValueDate(Index1M,$H1333)</f>
        <v>48712</v>
      </c>
      <c r="J1333" s="52">
        <f>IFERROR(_xll.qlIndexFixing(Index1M,$H1333,TRUE,_xll.ohTrigger(RecalcTrigger,Trigger1M)),NA())</f>
        <v>2.8945951746694006E-2</v>
      </c>
      <c r="K1333" s="52">
        <f>IFERROR(_xll.qlIndexFixing(ONIndex1M,I1333,TRUE,_xll.ohTrigger(RecalcTrigger,Trigger1M)),NA())</f>
        <v>2.8920996109746966E-2</v>
      </c>
      <c r="L1333" s="52">
        <f>IFERROR(_xll.qlIndexFixing(Index3M,H1333,TRUE,_xll.ohTrigger(RecalcTrigger,Trigger3M)),NA())</f>
        <v>3.0071896169368714E-2</v>
      </c>
      <c r="M1333" s="52">
        <f>IFERROR(_xll.qlIndexFixing(ONIndex3M,I1333,TRUE,_xll.ohTrigger(RecalcTrigger,Trigger3M)),NA())</f>
        <v>2.997972567824192E-2</v>
      </c>
      <c r="N1333" s="52">
        <f>IFERROR(_xll.qlIndexFixing(Index6M,$H1333,TRUE,_xll.ohTrigger(RecalcTrigger,Trigger6M)),NA())</f>
        <v>3.1153756686278615E-2</v>
      </c>
      <c r="O1333" s="52">
        <f>IFERROR(_xll.qlIndexFixing(ONIndex6M,I1333,TRUE,_xll.ohTrigger(RecalcTrigger,Trigger6M)),NA())</f>
        <v>3.0960137088191786E-2</v>
      </c>
      <c r="P1333" s="52">
        <f>IFERROR(_xll.qlIndexFixing(Index1Y,$H1333,TRUE,_xll.ohTrigger(RecalcTrigger,Trigger1Y)),NA())</f>
        <v>3.2091186626508714E-2</v>
      </c>
      <c r="Q1333" s="52">
        <f>IFERROR(_xll.qlIndexFixing(ONIndex1Y,I1333,TRUE,_xll.ohTrigger(RecalcTrigger,Trigger1Y)),NA())</f>
        <v>3.1728850577374956E-2</v>
      </c>
    </row>
    <row r="1334" spans="2:17" x14ac:dyDescent="0.2">
      <c r="B1334" s="46" t="s">
        <v>51</v>
      </c>
      <c r="D1334" s="49">
        <f>_xll.qlCalendarAdvance(LocalCalendar,$D1333,B1334,"f",FALSE)</f>
        <v>48717</v>
      </c>
      <c r="E1334" s="49">
        <f>_xll.qlInterestRateIndexValueDate(IndexON,D1334)</f>
        <v>48717</v>
      </c>
      <c r="F1334" s="52">
        <f>IFERROR(_xll.qlIndexFixing(IndexON,D1334,TRUE,_xll.ohTrigger(RecalcTrigger,TriggerON)),NA())</f>
        <v>2.7204427129241537E-2</v>
      </c>
      <c r="H1334" s="49">
        <f>_xll.qlCalendarAdvance(IborCalendar,$H1333,B1334,"f",FALSE)</f>
        <v>48717</v>
      </c>
      <c r="I1334" s="49">
        <f>_xll.qlInterestRateIndexValueDate(Index1M,$H1334)</f>
        <v>48719</v>
      </c>
      <c r="J1334" s="52">
        <f>IFERROR(_xll.qlIndexFixing(Index1M,$H1334,TRUE,_xll.ohTrigger(RecalcTrigger,Trigger1M)),NA())</f>
        <v>2.8942139354712546E-2</v>
      </c>
      <c r="K1334" s="52">
        <f>IFERROR(_xll.qlIndexFixing(ONIndex1M,I1334,TRUE,_xll.ohTrigger(RecalcTrigger,Trigger1M)),NA())</f>
        <v>2.8917220555291223E-2</v>
      </c>
      <c r="L1334" s="52">
        <f>IFERROR(_xll.qlIndexFixing(Index3M,H1334,TRUE,_xll.ohTrigger(RecalcTrigger,Trigger3M)),NA())</f>
        <v>3.0068518349231927E-2</v>
      </c>
      <c r="M1334" s="52">
        <f>IFERROR(_xll.qlIndexFixing(ONIndex3M,I1334,TRUE,_xll.ohTrigger(RecalcTrigger,Trigger3M)),NA())</f>
        <v>2.9976469743893119E-2</v>
      </c>
      <c r="N1334" s="52">
        <f>IFERROR(_xll.qlIndexFixing(Index6M,$H1334,TRUE,_xll.ohTrigger(RecalcTrigger,Trigger6M)),NA())</f>
        <v>3.1149864280622878E-2</v>
      </c>
      <c r="O1334" s="52">
        <f>IFERROR(_xll.qlIndexFixing(ONIndex6M,I1334,TRUE,_xll.ohTrigger(RecalcTrigger,Trigger6M)),NA())</f>
        <v>3.0956445284662237E-2</v>
      </c>
      <c r="P1334" s="52">
        <f>IFERROR(_xll.qlIndexFixing(Index1Y,$H1334,TRUE,_xll.ohTrigger(RecalcTrigger,Trigger1Y)),NA())</f>
        <v>3.2085528523985316E-2</v>
      </c>
      <c r="Q1334" s="52">
        <f>IFERROR(_xll.qlIndexFixing(ONIndex1Y,I1334,TRUE,_xll.ohTrigger(RecalcTrigger,Trigger1Y)),NA())</f>
        <v>3.172284471532727E-2</v>
      </c>
    </row>
    <row r="1335" spans="2:17" x14ac:dyDescent="0.2">
      <c r="B1335" s="46" t="s">
        <v>51</v>
      </c>
      <c r="D1335" s="49">
        <f>_xll.qlCalendarAdvance(LocalCalendar,$D1334,B1335,"f",FALSE)</f>
        <v>48724</v>
      </c>
      <c r="E1335" s="49">
        <f>_xll.qlInterestRateIndexValueDate(IndexON,D1335)</f>
        <v>48724</v>
      </c>
      <c r="F1335" s="52">
        <f>IFERROR(_xll.qlIndexFixing(IndexON,D1335,TRUE,_xll.ohTrigger(RecalcTrigger,TriggerON)),NA())</f>
        <v>2.7201166423136414E-2</v>
      </c>
      <c r="H1335" s="49">
        <f>_xll.qlCalendarAdvance(IborCalendar,$H1334,B1335,"f",FALSE)</f>
        <v>48724</v>
      </c>
      <c r="I1335" s="49">
        <f>_xll.qlInterestRateIndexValueDate(Index1M,$H1335)</f>
        <v>48726</v>
      </c>
      <c r="J1335" s="52">
        <f>IFERROR(_xll.qlIndexFixing(Index1M,$H1335,TRUE,_xll.ohTrigger(RecalcTrigger,Trigger1M)),NA())</f>
        <v>2.8938312794374275E-2</v>
      </c>
      <c r="K1335" s="52">
        <f>IFERROR(_xll.qlIndexFixing(ONIndex1M,I1335,TRUE,_xll.ohTrigger(RecalcTrigger,Trigger1M)),NA())</f>
        <v>2.8914320554092043E-2</v>
      </c>
      <c r="L1335" s="52">
        <f>IFERROR(_xll.qlIndexFixing(Index3M,H1335,TRUE,_xll.ohTrigger(RecalcTrigger,Trigger3M)),NA())</f>
        <v>3.0066132448614211E-2</v>
      </c>
      <c r="M1335" s="52">
        <f>IFERROR(_xll.qlIndexFixing(ONIndex3M,I1335,TRUE,_xll.ohTrigger(RecalcTrigger,Trigger3M)),NA())</f>
        <v>2.9974212374381803E-2</v>
      </c>
      <c r="N1335" s="52">
        <f>IFERROR(_xll.qlIndexFixing(Index6M,$H1335,TRUE,_xll.ohTrigger(RecalcTrigger,Trigger6M)),NA())</f>
        <v>3.1145960923503403E-2</v>
      </c>
      <c r="O1335" s="52">
        <f>IFERROR(_xll.qlIndexFixing(ONIndex6M,I1335,TRUE,_xll.ohTrigger(RecalcTrigger,Trigger6M)),NA())</f>
        <v>3.095380830091754E-2</v>
      </c>
      <c r="P1335" s="52">
        <f>IFERROR(_xll.qlIndexFixing(Index1Y,$H1335,TRUE,_xll.ohTrigger(RecalcTrigger,Trigger1Y)),NA())</f>
        <v>3.2080916515111399E-2</v>
      </c>
      <c r="Q1335" s="52">
        <f>IFERROR(_xll.qlIndexFixing(ONIndex1Y,I1335,TRUE,_xll.ohTrigger(RecalcTrigger,Trigger1Y)),NA())</f>
        <v>3.171782945985635E-2</v>
      </c>
    </row>
    <row r="1336" spans="2:17" x14ac:dyDescent="0.2">
      <c r="B1336" s="46" t="s">
        <v>51</v>
      </c>
      <c r="D1336" s="49">
        <f>_xll.qlCalendarAdvance(LocalCalendar,$D1335,B1336,"f",FALSE)</f>
        <v>48731</v>
      </c>
      <c r="E1336" s="49">
        <f>_xll.qlInterestRateIndexValueDate(IndexON,D1336)</f>
        <v>48731</v>
      </c>
      <c r="F1336" s="52">
        <f>IFERROR(_xll.qlIndexFixing(IndexON,D1336,TRUE,_xll.ohTrigger(RecalcTrigger,TriggerON)),NA())</f>
        <v>2.7197925791293542E-2</v>
      </c>
      <c r="H1336" s="49">
        <f>_xll.qlCalendarAdvance(IborCalendar,$H1335,B1336,"f",FALSE)</f>
        <v>48731</v>
      </c>
      <c r="I1336" s="49">
        <f>_xll.qlInterestRateIndexValueDate(Index1M,$H1336)</f>
        <v>48733</v>
      </c>
      <c r="J1336" s="52">
        <f>IFERROR(_xll.qlIndexFixing(Index1M,$H1336,TRUE,_xll.ohTrigger(RecalcTrigger,Trigger1M)),NA())</f>
        <v>2.8935358254011667E-2</v>
      </c>
      <c r="K1336" s="52">
        <f>IFERROR(_xll.qlIndexFixing(ONIndex1M,I1336,TRUE,_xll.ohTrigger(RecalcTrigger,Trigger1M)),NA())</f>
        <v>2.8909627033346652E-2</v>
      </c>
      <c r="L1336" s="52">
        <f>IFERROR(_xll.qlIndexFixing(Index3M,H1336,TRUE,_xll.ohTrigger(RecalcTrigger,Trigger3M)),NA())</f>
        <v>3.006272339415738E-2</v>
      </c>
      <c r="M1336" s="52">
        <f>IFERROR(_xll.qlIndexFixing(ONIndex3M,I1336,TRUE,_xll.ohTrigger(RecalcTrigger,Trigger3M)),NA())</f>
        <v>2.9969913379348512E-2</v>
      </c>
      <c r="N1336" s="52">
        <f>IFERROR(_xll.qlIndexFixing(Index6M,$H1336,TRUE,_xll.ohTrigger(RecalcTrigger,Trigger6M)),NA())</f>
        <v>3.1142046614985007E-2</v>
      </c>
      <c r="O1336" s="52">
        <f>IFERROR(_xll.qlIndexFixing(ONIndex6M,I1336,TRUE,_xll.ohTrigger(RecalcTrigger,Trigger6M)),NA())</f>
        <v>3.0949029310187726E-2</v>
      </c>
      <c r="P1336" s="52">
        <f>IFERROR(_xll.qlIndexFixing(Index1Y,$H1336,TRUE,_xll.ohTrigger(RecalcTrigger,Trigger1Y)),NA())</f>
        <v>3.2074275018917124E-2</v>
      </c>
      <c r="Q1336" s="52">
        <f>IFERROR(_xll.qlIndexFixing(ONIndex1Y,I1336,TRUE,_xll.ohTrigger(RecalcTrigger,Trigger1Y)),NA())</f>
        <v>3.1710893631125003E-2</v>
      </c>
    </row>
    <row r="1337" spans="2:17" x14ac:dyDescent="0.2">
      <c r="B1337" s="46" t="s">
        <v>51</v>
      </c>
      <c r="D1337" s="49">
        <f>_xll.qlCalendarAdvance(LocalCalendar,$D1336,B1337,"f",FALSE)</f>
        <v>48738</v>
      </c>
      <c r="E1337" s="49">
        <f>_xll.qlInterestRateIndexValueDate(IndexON,D1337)</f>
        <v>48738</v>
      </c>
      <c r="F1337" s="52">
        <f>IFERROR(_xll.qlIndexFixing(IndexON,D1337,TRUE,_xll.ohTrigger(RecalcTrigger,TriggerON)),NA())</f>
        <v>2.7194705234032668E-2</v>
      </c>
      <c r="H1337" s="49">
        <f>_xll.qlCalendarAdvance(IborCalendar,$H1336,B1337,"f",FALSE)</f>
        <v>48738</v>
      </c>
      <c r="I1337" s="49">
        <f>_xll.qlInterestRateIndexValueDate(Index1M,$H1337)</f>
        <v>48740</v>
      </c>
      <c r="J1337" s="52">
        <f>IFERROR(_xll.qlIndexFixing(Index1M,$H1337,TRUE,_xll.ohTrigger(RecalcTrigger,Trigger1M)),NA())</f>
        <v>2.8930617168676294E-2</v>
      </c>
      <c r="K1337" s="52">
        <f>IFERROR(_xll.qlIndexFixing(ONIndex1M,I1337,TRUE,_xll.ohTrigger(RecalcTrigger,Trigger1M)),NA())</f>
        <v>2.8905809065831178E-2</v>
      </c>
      <c r="L1337" s="52">
        <f>IFERROR(_xll.qlIndexFixing(Index3M,H1337,TRUE,_xll.ohTrigger(RecalcTrigger,Trigger3M)),NA())</f>
        <v>3.0058295238376196E-2</v>
      </c>
      <c r="M1337" s="52">
        <f>IFERROR(_xll.qlIndexFixing(ONIndex3M,I1337,TRUE,_xll.ohTrigger(RecalcTrigger,Trigger3M)),NA())</f>
        <v>2.996661294917935E-2</v>
      </c>
      <c r="N1337" s="52">
        <f>IFERROR(_xll.qlIndexFixing(Index6M,$H1337,TRUE,_xll.ohTrigger(RecalcTrigger,Trigger6M)),NA())</f>
        <v>3.1138121355132501E-2</v>
      </c>
      <c r="O1337" s="52">
        <f>IFERROR(_xll.qlIndexFixing(ONIndex6M,I1337,TRUE,_xll.ohTrigger(RecalcTrigger,Trigger6M)),NA())</f>
        <v>3.0945305139189472E-2</v>
      </c>
      <c r="P1337" s="52">
        <f>IFERROR(_xll.qlIndexFixing(Index1Y,$H1337,TRUE,_xll.ohTrigger(RecalcTrigger,Trigger1Y)),NA())</f>
        <v>3.2068679615676436E-2</v>
      </c>
      <c r="Q1337" s="52">
        <f>IFERROR(_xll.qlIndexFixing(ONIndex1Y,I1337,TRUE,_xll.ohTrigger(RecalcTrigger,Trigger1Y)),NA())</f>
        <v>3.1704948408917133E-2</v>
      </c>
    </row>
    <row r="1338" spans="2:17" x14ac:dyDescent="0.2">
      <c r="B1338" s="46" t="s">
        <v>51</v>
      </c>
      <c r="D1338" s="49">
        <f>_xll.qlCalendarAdvance(LocalCalendar,$D1337,B1338,"f",FALSE)</f>
        <v>48745</v>
      </c>
      <c r="E1338" s="49">
        <f>_xll.qlInterestRateIndexValueDate(IndexON,D1338)</f>
        <v>48745</v>
      </c>
      <c r="F1338" s="52">
        <f>IFERROR(_xll.qlIndexFixing(IndexON,D1338,TRUE,_xll.ohTrigger(RecalcTrigger,TriggerON)),NA())</f>
        <v>2.7191504751113982E-2</v>
      </c>
      <c r="H1338" s="49">
        <f>_xll.qlCalendarAdvance(IborCalendar,$H1337,B1338,"f",FALSE)</f>
        <v>48745</v>
      </c>
      <c r="I1338" s="49">
        <f>_xll.qlInterestRateIndexValueDate(Index1M,$H1338)</f>
        <v>48747</v>
      </c>
      <c r="J1338" s="52">
        <f>IFERROR(_xll.qlIndexFixing(Index1M,$H1338,TRUE,_xll.ohTrigger(RecalcTrigger,Trigger1M)),NA())</f>
        <v>2.8926748103344949E-2</v>
      </c>
      <c r="K1338" s="52">
        <f>IFERROR(_xll.qlIndexFixing(ONIndex1M,I1338,TRUE,_xll.ohTrigger(RecalcTrigger,Trigger1M)),NA())</f>
        <v>2.8901976960664655E-2</v>
      </c>
      <c r="L1338" s="52">
        <f>IFERROR(_xll.qlIndexFixing(Index3M,H1338,TRUE,_xll.ohTrigger(RecalcTrigger,Trigger3M)),NA())</f>
        <v>3.0054857651406225E-2</v>
      </c>
      <c r="M1338" s="52">
        <f>IFERROR(_xll.qlIndexFixing(ONIndex3M,I1338,TRUE,_xll.ohTrigger(RecalcTrigger,Trigger3M)),NA())</f>
        <v>2.9963297687114476E-2</v>
      </c>
      <c r="N1338" s="52">
        <f>IFERROR(_xll.qlIndexFixing(Index6M,$H1338,TRUE,_xll.ohTrigger(RecalcTrigger,Trigger6M)),NA())</f>
        <v>3.1134185144011128E-2</v>
      </c>
      <c r="O1338" s="52">
        <f>IFERROR(_xll.qlIndexFixing(ONIndex6M,I1338,TRUE,_xll.ohTrigger(RecalcTrigger,Trigger6M)),NA())</f>
        <v>3.0941570179088274E-2</v>
      </c>
      <c r="P1338" s="52">
        <f>IFERROR(_xll.qlIndexFixing(Index1Y,$H1338,TRUE,_xll.ohTrigger(RecalcTrigger,Trigger1Y)),NA())</f>
        <v>3.2063105111503072E-2</v>
      </c>
      <c r="Q1338" s="52">
        <f>IFERROR(_xll.qlIndexFixing(ONIndex1Y,I1338,TRUE,_xll.ohTrigger(RecalcTrigger,Trigger1Y)),NA())</f>
        <v>3.1699023400006965E-2</v>
      </c>
    </row>
    <row r="1339" spans="2:17" x14ac:dyDescent="0.2">
      <c r="B1339" s="46" t="s">
        <v>51</v>
      </c>
      <c r="D1339" s="49">
        <f>_xll.qlCalendarAdvance(LocalCalendar,$D1338,B1339,"f",FALSE)</f>
        <v>48752</v>
      </c>
      <c r="E1339" s="49">
        <f>_xll.qlInterestRateIndexValueDate(IndexON,D1339)</f>
        <v>48752</v>
      </c>
      <c r="F1339" s="52">
        <f>IFERROR(_xll.qlIndexFixing(IndexON,D1339,TRUE,_xll.ohTrigger(RecalcTrigger,TriggerON)),NA())</f>
        <v>2.718832434261742E-2</v>
      </c>
      <c r="H1339" s="49">
        <f>_xll.qlCalendarAdvance(IborCalendar,$H1338,B1339,"f",FALSE)</f>
        <v>48752</v>
      </c>
      <c r="I1339" s="49">
        <f>_xll.qlInterestRateIndexValueDate(Index1M,$H1339)</f>
        <v>48754</v>
      </c>
      <c r="J1339" s="52">
        <f>IFERROR(_xll.qlIndexFixing(Index1M,$H1339,TRUE,_xll.ohTrigger(RecalcTrigger,Trigger1M)),NA())</f>
        <v>2.8922864869710945E-2</v>
      </c>
      <c r="K1339" s="52">
        <f>IFERROR(_xll.qlIndexFixing(ONIndex1M,I1339,TRUE,_xll.ohTrigger(RecalcTrigger,Trigger1M)),NA())</f>
        <v>2.8898130717847081E-2</v>
      </c>
      <c r="L1339" s="52">
        <f>IFERROR(_xll.qlIndexFixing(Index3M,H1339,TRUE,_xll.ohTrigger(RecalcTrigger,Trigger3M)),NA())</f>
        <v>3.0051405122827453E-2</v>
      </c>
      <c r="M1339" s="52">
        <f>IFERROR(_xll.qlIndexFixing(ONIndex3M,I1339,TRUE,_xll.ohTrigger(RecalcTrigger,Trigger3M)),NA())</f>
        <v>2.9959967593073955E-2</v>
      </c>
      <c r="N1339" s="52">
        <f>IFERROR(_xll.qlIndexFixing(Index6M,$H1339,TRUE,_xll.ohTrigger(RecalcTrigger,Trigger6M)),NA())</f>
        <v>3.1132344009874299E-2</v>
      </c>
      <c r="O1339" s="52">
        <f>IFERROR(_xll.qlIndexFixing(ONIndex6M,I1339,TRUE,_xll.ohTrigger(RecalcTrigger,Trigger6M)),NA())</f>
        <v>3.093782442983084E-2</v>
      </c>
      <c r="P1339" s="52">
        <f>IFERROR(_xll.qlIndexFixing(Index1Y,$H1339,TRUE,_xll.ohTrigger(RecalcTrigger,Trigger1Y)),NA())</f>
        <v>3.2057551506052245E-2</v>
      </c>
      <c r="Q1339" s="52">
        <f>IFERROR(_xll.qlIndexFixing(ONIndex1Y,I1339,TRUE,_xll.ohTrigger(RecalcTrigger,Trigger1Y)),NA())</f>
        <v>3.1693118604367854E-2</v>
      </c>
    </row>
    <row r="1340" spans="2:17" x14ac:dyDescent="0.2">
      <c r="B1340" s="46" t="s">
        <v>51</v>
      </c>
      <c r="D1340" s="49">
        <f>_xll.qlCalendarAdvance(LocalCalendar,$D1339,B1340,"f",FALSE)</f>
        <v>48759</v>
      </c>
      <c r="E1340" s="49">
        <f>_xll.qlInterestRateIndexValueDate(IndexON,D1340)</f>
        <v>48759</v>
      </c>
      <c r="F1340" s="52">
        <f>IFERROR(_xll.qlIndexFixing(IndexON,D1340,TRUE,_xll.ohTrigger(RecalcTrigger,TriggerON)),NA())</f>
        <v>2.7185164008702856E-2</v>
      </c>
      <c r="H1340" s="49">
        <f>_xll.qlCalendarAdvance(IborCalendar,$H1339,B1340,"f",FALSE)</f>
        <v>48759</v>
      </c>
      <c r="I1340" s="49">
        <f>_xll.qlInterestRateIndexValueDate(Index1M,$H1340)</f>
        <v>48761</v>
      </c>
      <c r="J1340" s="52">
        <f>IFERROR(_xll.qlIndexFixing(Index1M,$H1340,TRUE,_xll.ohTrigger(RecalcTrigger,Trigger1M)),NA())</f>
        <v>2.8918967467789752E-2</v>
      </c>
      <c r="K1340" s="52">
        <f>IFERROR(_xll.qlIndexFixing(ONIndex1M,I1340,TRUE,_xll.ohTrigger(RecalcTrigger,Trigger1M)),NA())</f>
        <v>2.8895153440515742E-2</v>
      </c>
      <c r="L1340" s="52">
        <f>IFERROR(_xll.qlIndexFixing(Index3M,H1340,TRUE,_xll.ohTrigger(RecalcTrigger,Trigger3M)),NA())</f>
        <v>3.0047937652680694E-2</v>
      </c>
      <c r="M1340" s="52">
        <f>IFERROR(_xll.qlIndexFixing(ONIndex3M,I1340,TRUE,_xll.ohTrigger(RecalcTrigger,Trigger3M)),NA())</f>
        <v>2.9957629386778706E-2</v>
      </c>
      <c r="N1340" s="52">
        <f>IFERROR(_xll.qlIndexFixing(Index6M,$H1340,TRUE,_xll.ohTrigger(RecalcTrigger,Trigger6M)),NA())</f>
        <v>3.1127331783930762E-2</v>
      </c>
      <c r="O1340" s="52">
        <f>IFERROR(_xll.qlIndexFixing(ONIndex6M,I1340,TRUE,_xll.ohTrigger(RecalcTrigger,Trigger6M)),NA())</f>
        <v>3.0935128041718052E-2</v>
      </c>
      <c r="P1340" s="52">
        <f>IFERROR(_xll.qlIndexFixing(Index1Y,$H1340,TRUE,_xll.ohTrigger(RecalcTrigger,Trigger1Y)),NA())</f>
        <v>3.2052018798980682E-2</v>
      </c>
      <c r="Q1340" s="52">
        <f>IFERROR(_xll.qlIndexFixing(ONIndex1Y,I1340,TRUE,_xll.ohTrigger(RecalcTrigger,Trigger1Y)),NA())</f>
        <v>3.1688209026390357E-2</v>
      </c>
    </row>
    <row r="1341" spans="2:17" x14ac:dyDescent="0.2">
      <c r="B1341" s="46" t="s">
        <v>51</v>
      </c>
      <c r="D1341" s="49">
        <f>_xll.qlCalendarAdvance(LocalCalendar,$D1340,B1341,"f",FALSE)</f>
        <v>48766</v>
      </c>
      <c r="E1341" s="49">
        <f>_xll.qlInterestRateIndexValueDate(IndexON,D1341)</f>
        <v>48766</v>
      </c>
      <c r="F1341" s="52">
        <f>IFERROR(_xll.qlIndexFixing(IndexON,D1341,TRUE,_xll.ohTrigger(RecalcTrigger,TriggerON)),NA())</f>
        <v>2.7182023749130479E-2</v>
      </c>
      <c r="H1341" s="49">
        <f>_xll.qlCalendarAdvance(IborCalendar,$H1340,B1341,"f",FALSE)</f>
        <v>48766</v>
      </c>
      <c r="I1341" s="49">
        <f>_xll.qlInterestRateIndexValueDate(Index1M,$H1341)</f>
        <v>48768</v>
      </c>
      <c r="J1341" s="52">
        <f>IFERROR(_xll.qlIndexFixing(Index1M,$H1341,TRUE,_xll.ohTrigger(RecalcTrigger,Trigger1M)),NA())</f>
        <v>2.8915055897591684E-2</v>
      </c>
      <c r="K1341" s="52">
        <f>IFERROR(_xll.qlIndexFixing(ONIndex1M,I1341,TRUE,_xll.ohTrigger(RecalcTrigger,Trigger1M)),NA())</f>
        <v>2.8890395819205494E-2</v>
      </c>
      <c r="L1341" s="52">
        <f>IFERROR(_xll.qlIndexFixing(Index3M,H1341,TRUE,_xll.ohTrigger(RecalcTrigger,Trigger3M)),NA())</f>
        <v>3.0045453979229406E-2</v>
      </c>
      <c r="M1341" s="52">
        <f>IFERROR(_xll.qlIndexFixing(ONIndex3M,I1341,TRUE,_xll.ohTrigger(RecalcTrigger,Trigger3M)),NA())</f>
        <v>2.9953262909279132E-2</v>
      </c>
      <c r="N1341" s="52">
        <f>IFERROR(_xll.qlIndexFixing(Index6M,$H1341,TRUE,_xll.ohTrigger(RecalcTrigger,Trigger6M)),NA())</f>
        <v>3.1122310803689303E-2</v>
      </c>
      <c r="O1341" s="52">
        <f>IFERROR(_xll.qlIndexFixing(ONIndex6M,I1341,TRUE,_xll.ohTrigger(RecalcTrigger,Trigger6M)),NA())</f>
        <v>3.0930300563847268E-2</v>
      </c>
      <c r="P1341" s="52">
        <f>IFERROR(_xll.qlIndexFixing(Index1Y,$H1341,TRUE,_xll.ohTrigger(RecalcTrigger,Trigger1Y)),NA())</f>
        <v>3.2046506989946211E-2</v>
      </c>
      <c r="Q1341" s="52">
        <f>IFERROR(_xll.qlIndexFixing(ONIndex1Y,I1341,TRUE,_xll.ohTrigger(RecalcTrigger,Trigger1Y)),NA())</f>
        <v>3.1681369652902802E-2</v>
      </c>
    </row>
    <row r="1342" spans="2:17" x14ac:dyDescent="0.2">
      <c r="B1342" s="46" t="s">
        <v>51</v>
      </c>
      <c r="D1342" s="49">
        <f>_xll.qlCalendarAdvance(LocalCalendar,$D1341,B1342,"f",FALSE)</f>
        <v>48773</v>
      </c>
      <c r="E1342" s="49">
        <f>_xll.qlInterestRateIndexValueDate(IndexON,D1342)</f>
        <v>48773</v>
      </c>
      <c r="F1342" s="52">
        <f>IFERROR(_xll.qlIndexFixing(IndexON,D1342,TRUE,_xll.ohTrigger(RecalcTrigger,TriggerON)),NA())</f>
        <v>2.7178903564060164E-2</v>
      </c>
      <c r="H1342" s="49">
        <f>_xll.qlCalendarAdvance(IborCalendar,$H1341,B1342,"f",FALSE)</f>
        <v>48773</v>
      </c>
      <c r="I1342" s="49">
        <f>_xll.qlInterestRateIndexValueDate(Index1M,$H1342)</f>
        <v>48775</v>
      </c>
      <c r="J1342" s="52">
        <f>IFERROR(_xll.qlIndexFixing(Index1M,$H1342,TRUE,_xll.ohTrigger(RecalcTrigger,Trigger1M)),NA())</f>
        <v>2.891113015913737E-2</v>
      </c>
      <c r="K1342" s="52">
        <f>IFERROR(_xll.qlIndexFixing(ONIndex1M,I1342,TRUE,_xll.ohTrigger(RecalcTrigger,Trigger1M)),NA())</f>
        <v>2.8886507163381481E-2</v>
      </c>
      <c r="L1342" s="52">
        <f>IFERROR(_xll.qlIndexFixing(Index3M,H1342,TRUE,_xll.ohTrigger(RecalcTrigger,Trigger3M)),NA())</f>
        <v>3.0040957887841405E-2</v>
      </c>
      <c r="M1342" s="52">
        <f>IFERROR(_xll.qlIndexFixing(ONIndex3M,I1342,TRUE,_xll.ohTrigger(RecalcTrigger,Trigger3M)),NA())</f>
        <v>2.9949888319498186E-2</v>
      </c>
      <c r="N1342" s="52">
        <f>IFERROR(_xll.qlIndexFixing(Index6M,$H1342,TRUE,_xll.ohTrigger(RecalcTrigger,Trigger6M)),NA())</f>
        <v>3.1119380457515836E-2</v>
      </c>
      <c r="O1342" s="52">
        <f>IFERROR(_xll.qlIndexFixing(ONIndex6M,I1342,TRUE,_xll.ohTrigger(RecalcTrigger,Trigger6M)),NA())</f>
        <v>3.092652244712113E-2</v>
      </c>
      <c r="P1342" s="52">
        <f>IFERROR(_xll.qlIndexFixing(Index1Y,$H1342,TRUE,_xll.ohTrigger(RecalcTrigger,Trigger1Y)),NA())</f>
        <v>3.2041016078608174E-2</v>
      </c>
      <c r="Q1342" s="52">
        <f>IFERROR(_xll.qlIndexFixing(ONIndex1Y,I1342,TRUE,_xll.ohTrigger(RecalcTrigger,Trigger1Y)),NA())</f>
        <v>3.1675525497050216E-2</v>
      </c>
    </row>
    <row r="1343" spans="2:17" x14ac:dyDescent="0.2">
      <c r="B1343" s="46" t="s">
        <v>51</v>
      </c>
      <c r="D1343" s="49">
        <f>_xll.qlCalendarAdvance(LocalCalendar,$D1342,B1343,"f",FALSE)</f>
        <v>48780</v>
      </c>
      <c r="E1343" s="49">
        <f>_xll.qlInterestRateIndexValueDate(IndexON,D1343)</f>
        <v>48780</v>
      </c>
      <c r="F1343" s="52">
        <f>IFERROR(_xll.qlIndexFixing(IndexON,D1343,TRUE,_xll.ohTrigger(RecalcTrigger,TriggerON)),NA())</f>
        <v>2.7175803453411973E-2</v>
      </c>
      <c r="H1343" s="49">
        <f>_xll.qlCalendarAdvance(IborCalendar,$H1342,B1343,"f",FALSE)</f>
        <v>48780</v>
      </c>
      <c r="I1343" s="49">
        <f>_xll.qlInterestRateIndexValueDate(Index1M,$H1343)</f>
        <v>48782</v>
      </c>
      <c r="J1343" s="52">
        <f>IFERROR(_xll.qlIndexFixing(Index1M,$H1343,TRUE,_xll.ohTrigger(RecalcTrigger,Trigger1M)),NA())</f>
        <v>2.8907190252437126E-2</v>
      </c>
      <c r="K1343" s="52">
        <f>IFERROR(_xll.qlIndexFixing(ONIndex1M,I1343,TRUE,_xll.ohTrigger(RecalcTrigger,Trigger1M)),NA())</f>
        <v>2.8882604369933063E-2</v>
      </c>
      <c r="L1343" s="52">
        <f>IFERROR(_xll.qlIndexFixing(Index3M,H1343,TRUE,_xll.ohTrigger(RecalcTrigger,Trigger3M)),NA())</f>
        <v>3.0037445593229656E-2</v>
      </c>
      <c r="M1343" s="52">
        <f>IFERROR(_xll.qlIndexFixing(ONIndex3M,I1343,TRUE,_xll.ohTrigger(RecalcTrigger,Trigger3M)),NA())</f>
        <v>2.9946498897768237E-2</v>
      </c>
      <c r="N1343" s="52">
        <f>IFERROR(_xll.qlIndexFixing(Index6M,$H1343,TRUE,_xll.ohTrigger(RecalcTrigger,Trigger6M)),NA())</f>
        <v>3.1114339821668276E-2</v>
      </c>
      <c r="O1343" s="52">
        <f>IFERROR(_xll.qlIndexFixing(ONIndex6M,I1343,TRUE,_xll.ohTrigger(RecalcTrigger,Trigger6M)),NA())</f>
        <v>3.0922733541292047E-2</v>
      </c>
      <c r="P1343" s="52">
        <f>IFERROR(_xll.qlIndexFixing(Index1Y,$H1343,TRUE,_xll.ohTrigger(RecalcTrigger,Trigger1Y)),NA())</f>
        <v>3.2035546064626566E-2</v>
      </c>
      <c r="Q1343" s="52">
        <f>IFERROR(_xll.qlIndexFixing(ONIndex1Y,I1343,TRUE,_xll.ohTrigger(RecalcTrigger,Trigger1Y)),NA())</f>
        <v>3.1669701554468688E-2</v>
      </c>
    </row>
    <row r="1344" spans="2:17" x14ac:dyDescent="0.2">
      <c r="B1344" s="46" t="s">
        <v>51</v>
      </c>
      <c r="D1344" s="49">
        <f>_xll.qlCalendarAdvance(LocalCalendar,$D1343,B1344,"f",FALSE)</f>
        <v>48787</v>
      </c>
      <c r="E1344" s="49">
        <f>_xll.qlInterestRateIndexValueDate(IndexON,D1344)</f>
        <v>48787</v>
      </c>
      <c r="F1344" s="52">
        <f>IFERROR(_xll.qlIndexFixing(IndexON,D1344,TRUE,_xll.ohTrigger(RecalcTrigger,TriggerON)),NA())</f>
        <v>2.7172723417185907E-2</v>
      </c>
      <c r="H1344" s="49">
        <f>_xll.qlCalendarAdvance(IborCalendar,$H1343,B1344,"f",FALSE)</f>
        <v>48787</v>
      </c>
      <c r="I1344" s="49">
        <f>_xll.qlInterestRateIndexValueDate(Index1M,$H1344)</f>
        <v>48789</v>
      </c>
      <c r="J1344" s="52">
        <f>IFERROR(_xll.qlIndexFixing(Index1M,$H1344,TRUE,_xll.ohTrigger(RecalcTrigger,Trigger1M)),NA())</f>
        <v>2.8904987268340517E-2</v>
      </c>
      <c r="K1344" s="52">
        <f>IFERROR(_xll.qlIndexFixing(ONIndex1M,I1344,TRUE,_xll.ohTrigger(RecalcTrigger,Trigger1M)),NA())</f>
        <v>2.8878687438780304E-2</v>
      </c>
      <c r="L1344" s="52">
        <f>IFERROR(_xll.qlIndexFixing(Index3M,H1344,TRUE,_xll.ohTrigger(RecalcTrigger,Trigger3M)),NA())</f>
        <v>3.003391835721235E-2</v>
      </c>
      <c r="M1344" s="52">
        <f>IFERROR(_xll.qlIndexFixing(ONIndex3M,I1344,TRUE,_xll.ohTrigger(RecalcTrigger,Trigger3M)),NA())</f>
        <v>2.9943094644115931E-2</v>
      </c>
      <c r="N1344" s="52">
        <f>IFERROR(_xll.qlIndexFixing(Index6M,$H1344,TRUE,_xll.ohTrigger(RecalcTrigger,Trigger6M)),NA())</f>
        <v>3.1111385323778842E-2</v>
      </c>
      <c r="O1344" s="52">
        <f>IFERROR(_xll.qlIndexFixing(ONIndex6M,I1344,TRUE,_xll.ohTrigger(RecalcTrigger,Trigger6M)),NA())</f>
        <v>3.0918933846280083E-2</v>
      </c>
      <c r="P1344" s="52">
        <f>IFERROR(_xll.qlIndexFixing(Index1Y,$H1344,TRUE,_xll.ohTrigger(RecalcTrigger,Trigger1Y)),NA())</f>
        <v>3.2030096947663574E-2</v>
      </c>
      <c r="Q1344" s="52">
        <f>IFERROR(_xll.qlIndexFixing(ONIndex1Y,I1344,TRUE,_xll.ohTrigger(RecalcTrigger,Trigger1Y)),NA())</f>
        <v>3.1663897825131571E-2</v>
      </c>
    </row>
    <row r="1345" spans="2:17" x14ac:dyDescent="0.2">
      <c r="B1345" s="46" t="s">
        <v>51</v>
      </c>
      <c r="D1345" s="49">
        <f>_xll.qlCalendarAdvance(LocalCalendar,$D1344,B1345,"f",FALSE)</f>
        <v>48794</v>
      </c>
      <c r="E1345" s="49">
        <f>_xll.qlInterestRateIndexValueDate(IndexON,D1345)</f>
        <v>48794</v>
      </c>
      <c r="F1345" s="52">
        <f>IFERROR(_xll.qlIndexFixing(IndexON,D1345,TRUE,_xll.ohTrigger(RecalcTrigger,TriggerON)),NA())</f>
        <v>2.7169663455461901E-2</v>
      </c>
      <c r="H1345" s="49">
        <f>_xll.qlCalendarAdvance(IborCalendar,$H1344,B1345,"f",FALSE)</f>
        <v>48794</v>
      </c>
      <c r="I1345" s="49">
        <f>_xll.qlInterestRateIndexValueDate(Index1M,$H1345)</f>
        <v>48796</v>
      </c>
      <c r="J1345" s="52">
        <f>IFERROR(_xll.qlIndexFixing(Index1M,$H1345,TRUE,_xll.ohTrigger(RecalcTrigger,Trigger1M)),NA())</f>
        <v>2.8900142189447198E-2</v>
      </c>
      <c r="K1345" s="52">
        <f>IFERROR(_xll.qlIndexFixing(ONIndex1M,I1345,TRUE,_xll.ohTrigger(RecalcTrigger,Trigger1M)),NA())</f>
        <v>2.8874756369976495E-2</v>
      </c>
      <c r="L1345" s="52">
        <f>IFERROR(_xll.qlIndexFixing(Index3M,H1345,TRUE,_xll.ohTrigger(RecalcTrigger,Trigger3M)),NA())</f>
        <v>3.0030376179829451E-2</v>
      </c>
      <c r="M1345" s="52">
        <f>IFERROR(_xll.qlIndexFixing(ONIndex3M,I1345,TRUE,_xll.ohTrigger(RecalcTrigger,Trigger3M)),NA())</f>
        <v>2.9939675558594558E-2</v>
      </c>
      <c r="N1345" s="52">
        <f>IFERROR(_xll.qlIndexFixing(Index6M,$H1345,TRUE,_xll.ohTrigger(RecalcTrigger,Trigger6M)),NA())</f>
        <v>3.1106325036154524E-2</v>
      </c>
      <c r="O1345" s="52">
        <f>IFERROR(_xll.qlIndexFixing(ONIndex6M,I1345,TRUE,_xll.ohTrigger(RecalcTrigger,Trigger6M)),NA())</f>
        <v>3.0915123362165176E-2</v>
      </c>
      <c r="P1345" s="52">
        <f>IFERROR(_xll.qlIndexFixing(Index1Y,$H1345,TRUE,_xll.ohTrigger(RecalcTrigger,Trigger1Y)),NA())</f>
        <v>3.2024668727382681E-2</v>
      </c>
      <c r="Q1345" s="52">
        <f>IFERROR(_xll.qlIndexFixing(ONIndex1Y,I1345,TRUE,_xll.ohTrigger(RecalcTrigger,Trigger1Y)),NA())</f>
        <v>3.165811430906551E-2</v>
      </c>
    </row>
    <row r="1346" spans="2:17" x14ac:dyDescent="0.2">
      <c r="B1346" s="46" t="s">
        <v>51</v>
      </c>
      <c r="D1346" s="49">
        <f>_xll.qlCalendarAdvance(LocalCalendar,$D1345,B1346,"f",FALSE)</f>
        <v>48801</v>
      </c>
      <c r="E1346" s="49">
        <f>_xll.qlInterestRateIndexValueDate(IndexON,D1346)</f>
        <v>48801</v>
      </c>
      <c r="F1346" s="52">
        <f>IFERROR(_xll.qlIndexFixing(IndexON,D1346,TRUE,_xll.ohTrigger(RecalcTrigger,TriggerON)),NA())</f>
        <v>2.7166623568080084E-2</v>
      </c>
      <c r="H1346" s="49">
        <f>_xll.qlCalendarAdvance(IborCalendar,$H1345,B1346,"f",FALSE)</f>
        <v>48801</v>
      </c>
      <c r="I1346" s="49">
        <f>_xll.qlInterestRateIndexValueDate(Index1M,$H1346)</f>
        <v>48803</v>
      </c>
      <c r="J1346" s="52">
        <f>IFERROR(_xll.qlIndexFixing(Index1M,$H1346,TRUE,_xll.ohTrigger(RecalcTrigger,Trigger1M)),NA())</f>
        <v>2.8895285523005205E-2</v>
      </c>
      <c r="K1346" s="52">
        <f>IFERROR(_xll.qlIndexFixing(ONIndex1M,I1346,TRUE,_xll.ohTrigger(RecalcTrigger,Trigger1M)),NA())</f>
        <v>2.8870811163521637E-2</v>
      </c>
      <c r="L1346" s="52">
        <f>IFERROR(_xll.qlIndexFixing(Index3M,H1346,TRUE,_xll.ohTrigger(RecalcTrigger,Trigger3M)),NA())</f>
        <v>3.0026819061120931E-2</v>
      </c>
      <c r="M1346" s="52">
        <f>IFERROR(_xll.qlIndexFixing(ONIndex3M,I1346,TRUE,_xll.ohTrigger(RecalcTrigger,Trigger3M)),NA())</f>
        <v>2.9936241641124184E-2</v>
      </c>
      <c r="N1346" s="52">
        <f>IFERROR(_xll.qlIndexFixing(Index6M,$H1346,TRUE,_xll.ohTrigger(RecalcTrigger,Trigger6M)),NA())</f>
        <v>3.1102301217253957E-2</v>
      </c>
      <c r="O1346" s="52">
        <f>IFERROR(_xll.qlIndexFixing(ONIndex6M,I1346,TRUE,_xll.ohTrigger(RecalcTrigger,Trigger6M)),NA())</f>
        <v>3.0911302088894033E-2</v>
      </c>
      <c r="P1346" s="52">
        <f>IFERROR(_xll.qlIndexFixing(Index1Y,$H1346,TRUE,_xll.ohTrigger(RecalcTrigger,Trigger1Y)),NA())</f>
        <v>3.2019261403447359E-2</v>
      </c>
      <c r="Q1346" s="52">
        <f>IFERROR(_xll.qlIndexFixing(ONIndex1Y,I1346,TRUE,_xll.ohTrigger(RecalcTrigger,Trigger1Y)),NA())</f>
        <v>3.1652351006243862E-2</v>
      </c>
    </row>
    <row r="1347" spans="2:17" x14ac:dyDescent="0.2">
      <c r="B1347" s="46" t="s">
        <v>51</v>
      </c>
      <c r="D1347" s="49">
        <f>_xll.qlCalendarAdvance(LocalCalendar,$D1346,B1347,"f",FALSE)</f>
        <v>48808</v>
      </c>
      <c r="E1347" s="49">
        <f>_xll.qlInterestRateIndexValueDate(IndexON,D1347)</f>
        <v>48808</v>
      </c>
      <c r="F1347" s="52">
        <f>IFERROR(_xll.qlIndexFixing(IndexON,D1347,TRUE,_xll.ohTrigger(RecalcTrigger,TriggerON)),NA())</f>
        <v>2.7163603755280263E-2</v>
      </c>
      <c r="H1347" s="49">
        <f>_xll.qlCalendarAdvance(IborCalendar,$H1346,B1347,"f",FALSE)</f>
        <v>48808</v>
      </c>
      <c r="I1347" s="49">
        <f>_xll.qlInterestRateIndexValueDate(Index1M,$H1347)</f>
        <v>48810</v>
      </c>
      <c r="J1347" s="52">
        <f>IFERROR(_xll.qlIndexFixing(Index1M,$H1347,TRUE,_xll.ohTrigger(RecalcTrigger,Trigger1M)),NA())</f>
        <v>2.8891288943465633E-2</v>
      </c>
      <c r="K1347" s="52">
        <f>IFERROR(_xll.qlIndexFixing(ONIndex1M,I1347,TRUE,_xll.ohTrigger(RecalcTrigger,Trigger1M)),NA())</f>
        <v>2.8866851819442374E-2</v>
      </c>
      <c r="L1347" s="52">
        <f>IFERROR(_xll.qlIndexFixing(Index3M,H1347,TRUE,_xll.ohTrigger(RecalcTrigger,Trigger3M)),NA())</f>
        <v>3.0023247001130154E-2</v>
      </c>
      <c r="M1347" s="52">
        <f>IFERROR(_xll.qlIndexFixing(ONIndex3M,I1347,TRUE,_xll.ohTrigger(RecalcTrigger,Trigger3M)),NA())</f>
        <v>2.9932792891731452E-2</v>
      </c>
      <c r="N1347" s="52">
        <f>IFERROR(_xll.qlIndexFixing(Index6M,$H1347,TRUE,_xll.ohTrigger(RecalcTrigger,Trigger6M)),NA())</f>
        <v>3.109931048561337E-2</v>
      </c>
      <c r="O1347" s="52">
        <f>IFERROR(_xll.qlIndexFixing(ONIndex6M,I1347,TRUE,_xll.ohTrigger(RecalcTrigger,Trigger6M)),NA())</f>
        <v>3.0907470026466655E-2</v>
      </c>
      <c r="P1347" s="52">
        <f>IFERROR(_xll.qlIndexFixing(Index1Y,$H1347,TRUE,_xll.ohTrigger(RecalcTrigger,Trigger1Y)),NA())</f>
        <v>3.2013874975523944E-2</v>
      </c>
      <c r="Q1347" s="52">
        <f>IFERROR(_xll.qlIndexFixing(ONIndex1Y,I1347,TRUE,_xll.ohTrigger(RecalcTrigger,Trigger1Y)),NA())</f>
        <v>3.1646607916666625E-2</v>
      </c>
    </row>
    <row r="1348" spans="2:17" x14ac:dyDescent="0.2">
      <c r="B1348" s="46" t="s">
        <v>51</v>
      </c>
      <c r="D1348" s="49">
        <f>_xll.qlCalendarAdvance(LocalCalendar,$D1347,B1348,"f",FALSE)</f>
        <v>48815</v>
      </c>
      <c r="E1348" s="49">
        <f>_xll.qlInterestRateIndexValueDate(IndexON,D1348)</f>
        <v>48815</v>
      </c>
      <c r="F1348" s="52">
        <f>IFERROR(_xll.qlIndexFixing(IndexON,D1348,TRUE,_xll.ohTrigger(RecalcTrigger,TriggerON)),NA())</f>
        <v>2.7160604016822631E-2</v>
      </c>
      <c r="H1348" s="49">
        <f>_xll.qlCalendarAdvance(IborCalendar,$H1347,B1348,"f",FALSE)</f>
        <v>48815</v>
      </c>
      <c r="I1348" s="49">
        <f>_xll.qlInterestRateIndexValueDate(Index1M,$H1348)</f>
        <v>48817</v>
      </c>
      <c r="J1348" s="52">
        <f>IFERROR(_xll.qlIndexFixing(Index1M,$H1348,TRUE,_xll.ohTrigger(RecalcTrigger,Trigger1M)),NA())</f>
        <v>2.8887278195754911E-2</v>
      </c>
      <c r="K1348" s="52">
        <f>IFERROR(_xll.qlIndexFixing(ONIndex1M,I1348,TRUE,_xll.ohTrigger(RecalcTrigger,Trigger1M)),NA())</f>
        <v>2.8863750843513003E-2</v>
      </c>
      <c r="L1348" s="52">
        <f>IFERROR(_xll.qlIndexFixing(Index3M,H1348,TRUE,_xll.ohTrigger(RecalcTrigger,Trigger3M)),NA())</f>
        <v>3.0019659999897093E-2</v>
      </c>
      <c r="M1348" s="52">
        <f>IFERROR(_xll.qlIndexFixing(ONIndex3M,I1348,TRUE,_xll.ohTrigger(RecalcTrigger,Trigger3M)),NA())</f>
        <v>2.9930325284059922E-2</v>
      </c>
      <c r="N1348" s="52">
        <f>IFERROR(_xll.qlIndexFixing(Index6M,$H1348,TRUE,_xll.ohTrigger(RecalcTrigger,Trigger6M)),NA())</f>
        <v>3.1094220727499022E-2</v>
      </c>
      <c r="O1348" s="52">
        <f>IFERROR(_xll.qlIndexFixing(ONIndex6M,I1348,TRUE,_xll.ohTrigger(RecalcTrigger,Trigger6M)),NA())</f>
        <v>3.0904678545293773E-2</v>
      </c>
      <c r="P1348" s="52">
        <f>IFERROR(_xll.qlIndexFixing(Index1Y,$H1348,TRUE,_xll.ohTrigger(RecalcTrigger,Trigger1Y)),NA())</f>
        <v>3.200954778999756E-2</v>
      </c>
      <c r="Q1348" s="52">
        <f>IFERROR(_xll.qlIndexFixing(ONIndex1Y,I1348,TRUE,_xll.ohTrigger(RecalcTrigger,Trigger1Y)),NA())</f>
        <v>3.1641867519958122E-2</v>
      </c>
    </row>
    <row r="1349" spans="2:17" x14ac:dyDescent="0.2">
      <c r="B1349" s="46" t="s">
        <v>51</v>
      </c>
      <c r="D1349" s="49">
        <f>_xll.qlCalendarAdvance(LocalCalendar,$D1348,B1349,"f",FALSE)</f>
        <v>48822</v>
      </c>
      <c r="E1349" s="49">
        <f>_xll.qlInterestRateIndexValueDate(IndexON,D1349)</f>
        <v>48822</v>
      </c>
      <c r="F1349" s="52">
        <f>IFERROR(_xll.qlIndexFixing(IndexON,D1349,TRUE,_xll.ohTrigger(RecalcTrigger,TriggerON)),NA())</f>
        <v>2.7157624352946996E-2</v>
      </c>
      <c r="H1349" s="49">
        <f>_xll.qlCalendarAdvance(IborCalendar,$H1348,B1349,"f",FALSE)</f>
        <v>48822</v>
      </c>
      <c r="I1349" s="49">
        <f>_xll.qlInterestRateIndexValueDate(Index1M,$H1349)</f>
        <v>48824</v>
      </c>
      <c r="J1349" s="52">
        <f>IFERROR(_xll.qlIndexFixing(Index1M,$H1349,TRUE,_xll.ohTrigger(RecalcTrigger,Trigger1M)),NA())</f>
        <v>2.8883253279885931E-2</v>
      </c>
      <c r="K1349" s="52">
        <f>IFERROR(_xll.qlIndexFixing(ONIndex1M,I1349,TRUE,_xll.ohTrigger(RecalcTrigger,Trigger1M)),NA())</f>
        <v>2.8859761894541869E-2</v>
      </c>
      <c r="L1349" s="52">
        <f>IFERROR(_xll.qlIndexFixing(Index3M,H1349,TRUE,_xll.ohTrigger(RecalcTrigger,Trigger3M)),NA())</f>
        <v>3.001309408333035E-2</v>
      </c>
      <c r="M1349" s="52">
        <f>IFERROR(_xll.qlIndexFixing(ONIndex3M,I1349,TRUE,_xll.ohTrigger(RecalcTrigger,Trigger3M)),NA())</f>
        <v>2.9926845522201262E-2</v>
      </c>
      <c r="N1349" s="52">
        <f>IFERROR(_xll.qlIndexFixing(Index6M,$H1349,TRUE,_xll.ohTrigger(RecalcTrigger,Trigger6M)),NA())</f>
        <v>3.1085996456053401E-2</v>
      </c>
      <c r="O1349" s="52">
        <f>IFERROR(_xll.qlIndexFixing(ONIndex6M,I1349,TRUE,_xll.ohTrigger(RecalcTrigger,Trigger6M)),NA())</f>
        <v>3.0900823803108324E-2</v>
      </c>
      <c r="P1349" s="52">
        <f>IFERROR(_xll.qlIndexFixing(Index1Y,$H1349,TRUE,_xll.ohTrigger(RecalcTrigger,Trigger1Y)),NA())</f>
        <v>3.200420417808026E-2</v>
      </c>
      <c r="Q1349" s="52">
        <f>IFERROR(_xll.qlIndexFixing(ONIndex1Y,I1349,TRUE,_xll.ohTrigger(RecalcTrigger,Trigger1Y)),NA())</f>
        <v>3.1636165799682203E-2</v>
      </c>
    </row>
    <row r="1350" spans="2:17" x14ac:dyDescent="0.2">
      <c r="B1350" s="46" t="s">
        <v>51</v>
      </c>
      <c r="D1350" s="49">
        <f>_xll.qlCalendarAdvance(LocalCalendar,$D1349,B1350,"f",FALSE)</f>
        <v>48829</v>
      </c>
      <c r="E1350" s="49">
        <f>_xll.qlInterestRateIndexValueDate(IndexON,D1350)</f>
        <v>48829</v>
      </c>
      <c r="F1350" s="52">
        <f>IFERROR(_xll.qlIndexFixing(IndexON,D1350,TRUE,_xll.ohTrigger(RecalcTrigger,TriggerON)),NA())</f>
        <v>2.7154664763253678E-2</v>
      </c>
      <c r="H1350" s="49">
        <f>_xll.qlCalendarAdvance(IborCalendar,$H1349,B1350,"f",FALSE)</f>
        <v>48829</v>
      </c>
      <c r="I1350" s="49">
        <f>_xll.qlInterestRateIndexValueDate(Index1M,$H1350)</f>
        <v>48831</v>
      </c>
      <c r="J1350" s="52">
        <f>IFERROR(_xll.qlIndexFixing(Index1M,$H1350,TRUE,_xll.ohTrigger(RecalcTrigger,Trigger1M)),NA())</f>
        <v>2.8880081783181077E-2</v>
      </c>
      <c r="K1350" s="52">
        <f>IFERROR(_xll.qlIndexFixing(ONIndex1M,I1350,TRUE,_xll.ohTrigger(RecalcTrigger,Trigger1M)),NA())</f>
        <v>2.8854888961191705E-2</v>
      </c>
      <c r="L1350" s="52">
        <f>IFERROR(_xll.qlIndexFixing(Index3M,H1350,TRUE,_xll.ohTrigger(RecalcTrigger,Trigger3M)),NA())</f>
        <v>3.0009481301642472E-2</v>
      </c>
      <c r="M1350" s="52">
        <f>IFERROR(_xll.qlIndexFixing(ONIndex3M,I1350,TRUE,_xll.ohTrigger(RecalcTrigger,Trigger3M)),NA())</f>
        <v>2.9922357652099052E-2</v>
      </c>
      <c r="N1350" s="52">
        <f>IFERROR(_xll.qlIndexFixing(Index6M,$H1350,TRUE,_xll.ohTrigger(RecalcTrigger,Trigger6M)),NA())</f>
        <v>3.108193335622245E-2</v>
      </c>
      <c r="O1350" s="52">
        <f>IFERROR(_xll.qlIndexFixing(ONIndex6M,I1350,TRUE,_xll.ohTrigger(RecalcTrigger,Trigger6M)),NA())</f>
        <v>3.0895909104380337E-2</v>
      </c>
      <c r="P1350" s="52">
        <f>IFERROR(_xll.qlIndexFixing(Index1Y,$H1350,TRUE,_xll.ohTrigger(RecalcTrigger,Trigger1Y)),NA())</f>
        <v>3.1997841064499759E-2</v>
      </c>
      <c r="Q1350" s="52">
        <f>IFERROR(_xll.qlIndexFixing(ONIndex1Y,I1350,TRUE,_xll.ohTrigger(RecalcTrigger,Trigger1Y)),NA())</f>
        <v>3.1629499927401383E-2</v>
      </c>
    </row>
    <row r="1351" spans="2:17" x14ac:dyDescent="0.2">
      <c r="B1351" s="46" t="s">
        <v>51</v>
      </c>
      <c r="D1351" s="49">
        <f>_xll.qlCalendarAdvance(LocalCalendar,$D1350,B1351,"f",FALSE)</f>
        <v>48836</v>
      </c>
      <c r="E1351" s="49">
        <f>_xll.qlInterestRateIndexValueDate(IndexON,D1351)</f>
        <v>48836</v>
      </c>
      <c r="F1351" s="52">
        <f>IFERROR(_xll.qlIndexFixing(IndexON,D1351,TRUE,_xll.ohTrigger(RecalcTrigger,TriggerON)),NA())</f>
        <v>2.7151725248222291E-2</v>
      </c>
      <c r="H1351" s="49">
        <f>_xll.qlCalendarAdvance(IborCalendar,$H1350,B1351,"f",FALSE)</f>
        <v>48836</v>
      </c>
      <c r="I1351" s="49">
        <f>_xll.qlInterestRateIndexValueDate(Index1M,$H1351)</f>
        <v>48838</v>
      </c>
      <c r="J1351" s="52">
        <f>IFERROR(_xll.qlIndexFixing(Index1M,$H1351,TRUE,_xll.ohTrigger(RecalcTrigger,Trigger1M)),NA())</f>
        <v>2.887516094372734E-2</v>
      </c>
      <c r="K1351" s="52">
        <f>IFERROR(_xll.qlIndexFixing(ONIndex1M,I1351,TRUE,_xll.ohTrigger(RecalcTrigger,Trigger1M)),NA())</f>
        <v>2.8850873066454952E-2</v>
      </c>
      <c r="L1351" s="52">
        <f>IFERROR(_xll.qlIndexFixing(Index3M,H1351,TRUE,_xll.ohTrigger(RecalcTrigger,Trigger3M)),NA())</f>
        <v>3.0005853582444904E-2</v>
      </c>
      <c r="M1351" s="52">
        <f>IFERROR(_xll.qlIndexFixing(ONIndex3M,I1351,TRUE,_xll.ohTrigger(RecalcTrigger,Trigger3M)),NA())</f>
        <v>2.9918849575070183E-2</v>
      </c>
      <c r="N1351" s="52">
        <f>IFERROR(_xll.qlIndexFixing(Index6M,$H1351,TRUE,_xll.ohTrigger(RecalcTrigger,Trigger6M)),NA())</f>
        <v>3.1077859309539234E-2</v>
      </c>
      <c r="O1351" s="52">
        <f>IFERROR(_xll.qlIndexFixing(ONIndex6M,I1351,TRUE,_xll.ohTrigger(RecalcTrigger,Trigger6M)),NA())</f>
        <v>3.08920338854346E-2</v>
      </c>
      <c r="P1351" s="52">
        <f>IFERROR(_xll.qlIndexFixing(Index1Y,$H1351,TRUE,_xll.ohTrigger(RecalcTrigger,Trigger1Y)),NA())</f>
        <v>3.199253821730582E-2</v>
      </c>
      <c r="Q1351" s="52">
        <f>IFERROR(_xll.qlIndexFixing(ONIndex1Y,I1351,TRUE,_xll.ohTrigger(RecalcTrigger,Trigger1Y)),NA())</f>
        <v>3.1623837690828438E-2</v>
      </c>
    </row>
    <row r="1352" spans="2:17" x14ac:dyDescent="0.2">
      <c r="B1352" s="46" t="s">
        <v>51</v>
      </c>
      <c r="D1352" s="49">
        <f>_xll.qlCalendarAdvance(LocalCalendar,$D1351,B1352,"f",FALSE)</f>
        <v>48843</v>
      </c>
      <c r="E1352" s="49">
        <f>_xll.qlInterestRateIndexValueDate(IndexON,D1352)</f>
        <v>48843</v>
      </c>
      <c r="F1352" s="52">
        <f>IFERROR(_xll.qlIndexFixing(IndexON,D1352,TRUE,_xll.ohTrigger(RecalcTrigger,TriggerON)),NA())</f>
        <v>2.7148805807533094E-2</v>
      </c>
      <c r="H1352" s="49">
        <f>_xll.qlCalendarAdvance(IborCalendar,$H1351,B1352,"f",FALSE)</f>
        <v>48843</v>
      </c>
      <c r="I1352" s="49">
        <f>_xll.qlInterestRateIndexValueDate(Index1M,$H1352)</f>
        <v>48845</v>
      </c>
      <c r="J1352" s="52">
        <f>IFERROR(_xll.qlIndexFixing(Index1M,$H1352,TRUE,_xll.ohTrigger(RecalcTrigger,Trigger1M)),NA())</f>
        <v>2.8871093523473831E-2</v>
      </c>
      <c r="K1352" s="52">
        <f>IFERROR(_xll.qlIndexFixing(ONIndex1M,I1352,TRUE,_xll.ohTrigger(RecalcTrigger,Trigger1M)),NA())</f>
        <v>2.8846843034093794E-2</v>
      </c>
      <c r="L1352" s="52">
        <f>IFERROR(_xll.qlIndexFixing(Index3M,H1352,TRUE,_xll.ohTrigger(RecalcTrigger,Trigger3M)),NA())</f>
        <v>3.0002210925774538E-2</v>
      </c>
      <c r="M1352" s="52">
        <f>IFERROR(_xll.qlIndexFixing(ONIndex3M,I1352,TRUE,_xll.ohTrigger(RecalcTrigger,Trigger3M)),NA())</f>
        <v>2.9915326666118958E-2</v>
      </c>
      <c r="N1352" s="52">
        <f>IFERROR(_xll.qlIndexFixing(Index6M,$H1352,TRUE,_xll.ohTrigger(RecalcTrigger,Trigger6M)),NA())</f>
        <v>3.1073774316069558E-2</v>
      </c>
      <c r="O1352" s="52">
        <f>IFERROR(_xll.qlIndexFixing(ONIndex6M,I1352,TRUE,_xll.ohTrigger(RecalcTrigger,Trigger6M)),NA())</f>
        <v>3.0888147877305983E-2</v>
      </c>
      <c r="P1352" s="52">
        <f>IFERROR(_xll.qlIndexFixing(Index1Y,$H1352,TRUE,_xll.ohTrigger(RecalcTrigger,Trigger1Y)),NA())</f>
        <v>3.1987256264470812E-2</v>
      </c>
      <c r="Q1352" s="52">
        <f>IFERROR(_xll.qlIndexFixing(ONIndex1Y,I1352,TRUE,_xll.ohTrigger(RecalcTrigger,Trigger1Y)),NA())</f>
        <v>3.1618195667419968E-2</v>
      </c>
    </row>
    <row r="1353" spans="2:17" x14ac:dyDescent="0.2">
      <c r="B1353" s="46" t="s">
        <v>51</v>
      </c>
      <c r="D1353" s="49">
        <f>_xll.qlCalendarAdvance(LocalCalendar,$D1352,B1353,"f",FALSE)</f>
        <v>48850</v>
      </c>
      <c r="E1353" s="49">
        <f>_xll.qlInterestRateIndexValueDate(IndexON,D1353)</f>
        <v>48850</v>
      </c>
      <c r="F1353" s="52">
        <f>IFERROR(_xll.qlIndexFixing(IndexON,D1353,TRUE,_xll.ohTrigger(RecalcTrigger,TriggerON)),NA())</f>
        <v>2.7145906441345957E-2</v>
      </c>
      <c r="H1353" s="49">
        <f>_xll.qlCalendarAdvance(IborCalendar,$H1352,B1353,"f",FALSE)</f>
        <v>48850</v>
      </c>
      <c r="I1353" s="49">
        <f>_xll.qlInterestRateIndexValueDate(Index1M,$H1353)</f>
        <v>48852</v>
      </c>
      <c r="J1353" s="52">
        <f>IFERROR(_xll.qlIndexFixing(Index1M,$H1353,TRUE,_xll.ohTrigger(RecalcTrigger,Trigger1M)),NA())</f>
        <v>2.8867011935116212E-2</v>
      </c>
      <c r="K1353" s="52">
        <f>IFERROR(_xll.qlIndexFixing(ONIndex1M,I1353,TRUE,_xll.ohTrigger(RecalcTrigger,Trigger1M)),NA())</f>
        <v>2.8842798864081587E-2</v>
      </c>
      <c r="L1353" s="52">
        <f>IFERROR(_xll.qlIndexFixing(Index3M,H1353,TRUE,_xll.ohTrigger(RecalcTrigger,Trigger3M)),NA())</f>
        <v>2.9998553331675296E-2</v>
      </c>
      <c r="M1353" s="52">
        <f>IFERROR(_xll.qlIndexFixing(ONIndex3M,I1353,TRUE,_xll.ohTrigger(RecalcTrigger,Trigger3M)),NA())</f>
        <v>2.9911788925245375E-2</v>
      </c>
      <c r="N1353" s="52">
        <f>IFERROR(_xll.qlIndexFixing(Index6M,$H1353,TRUE,_xll.ohTrigger(RecalcTrigger,Trigger6M)),NA())</f>
        <v>3.1070715822906592E-2</v>
      </c>
      <c r="O1353" s="52">
        <f>IFERROR(_xll.qlIndexFixing(ONIndex6M,I1353,TRUE,_xll.ohTrigger(RecalcTrigger,Trigger6M)),NA())</f>
        <v>3.0884251080047775E-2</v>
      </c>
      <c r="P1353" s="52">
        <f>IFERROR(_xll.qlIndexFixing(Index1Y,$H1353,TRUE,_xll.ohTrigger(RecalcTrigger,Trigger1Y)),NA())</f>
        <v>3.1978865699716023E-2</v>
      </c>
      <c r="Q1353" s="52">
        <f>IFERROR(_xll.qlIndexFixing(ONIndex1Y,I1353,TRUE,_xll.ohTrigger(RecalcTrigger,Trigger1Y)),NA())</f>
        <v>3.1612573857309201E-2</v>
      </c>
    </row>
    <row r="1354" spans="2:17" x14ac:dyDescent="0.2">
      <c r="B1354" s="46" t="s">
        <v>51</v>
      </c>
      <c r="D1354" s="49">
        <f>_xll.qlCalendarAdvance(LocalCalendar,$D1353,B1354,"f",FALSE)</f>
        <v>48857</v>
      </c>
      <c r="E1354" s="49">
        <f>_xll.qlInterestRateIndexValueDate(IndexON,D1354)</f>
        <v>48857</v>
      </c>
      <c r="F1354" s="52">
        <f>IFERROR(_xll.qlIndexFixing(IndexON,D1354,TRUE,_xll.ohTrigger(RecalcTrigger,TriggerON)),NA())</f>
        <v>2.7143027149580945E-2</v>
      </c>
      <c r="H1354" s="49">
        <f>_xll.qlCalendarAdvance(IborCalendar,$H1353,B1354,"f",FALSE)</f>
        <v>48857</v>
      </c>
      <c r="I1354" s="49">
        <f>_xll.qlInterestRateIndexValueDate(Index1M,$H1354)</f>
        <v>48859</v>
      </c>
      <c r="J1354" s="52">
        <f>IFERROR(_xll.qlIndexFixing(Index1M,$H1354,TRUE,_xll.ohTrigger(RecalcTrigger,Trigger1M)),NA())</f>
        <v>2.8862916178675112E-2</v>
      </c>
      <c r="K1354" s="52">
        <f>IFERROR(_xll.qlIndexFixing(ONIndex1M,I1354,TRUE,_xll.ohTrigger(RecalcTrigger,Trigger1M)),NA())</f>
        <v>2.8839605068533558E-2</v>
      </c>
      <c r="L1354" s="52">
        <f>IFERROR(_xll.qlIndexFixing(Index3M,H1354,TRUE,_xll.ohTrigger(RecalcTrigger,Trigger3M)),NA())</f>
        <v>2.999782422877053E-2</v>
      </c>
      <c r="M1354" s="52">
        <f>IFERROR(_xll.qlIndexFixing(ONIndex3M,I1354,TRUE,_xll.ohTrigger(RecalcTrigger,Trigger3M)),NA())</f>
        <v>2.9909224216246866E-2</v>
      </c>
      <c r="N1354" s="52">
        <f>IFERROR(_xll.qlIndexFixing(Index6M,$H1354,TRUE,_xll.ohTrigger(RecalcTrigger,Trigger6M)),NA())</f>
        <v>3.1070752564063674E-2</v>
      </c>
      <c r="O1354" s="52">
        <f>IFERROR(_xll.qlIndexFixing(ONIndex6M,I1354,TRUE,_xll.ohTrigger(RecalcTrigger,Trigger6M)),NA())</f>
        <v>3.0881388241967844E-2</v>
      </c>
      <c r="P1354" s="52">
        <f>IFERROR(_xll.qlIndexFixing(Index1Y,$H1354,TRUE,_xll.ohTrigger(RecalcTrigger,Trigger1Y)),NA())</f>
        <v>3.1977799565376559E-2</v>
      </c>
      <c r="Q1354" s="52">
        <f>IFERROR(_xll.qlIndexFixing(ONIndex1Y,I1354,TRUE,_xll.ohTrigger(RecalcTrigger,Trigger1Y)),NA())</f>
        <v>3.1607960424806514E-2</v>
      </c>
    </row>
    <row r="1355" spans="2:17" x14ac:dyDescent="0.2">
      <c r="B1355" s="46" t="s">
        <v>51</v>
      </c>
      <c r="D1355" s="49">
        <f>_xll.qlCalendarAdvance(LocalCalendar,$D1354,B1355,"f",FALSE)</f>
        <v>48864</v>
      </c>
      <c r="E1355" s="49">
        <f>_xll.qlInterestRateIndexValueDate(IndexON,D1355)</f>
        <v>48864</v>
      </c>
      <c r="F1355" s="52">
        <f>IFERROR(_xll.qlIndexFixing(IndexON,D1355,TRUE,_xll.ohTrigger(RecalcTrigger,TriggerON)),NA())</f>
        <v>2.7140167932238057E-2</v>
      </c>
      <c r="H1355" s="49">
        <f>_xll.qlCalendarAdvance(IborCalendar,$H1354,B1355,"f",FALSE)</f>
        <v>48864</v>
      </c>
      <c r="I1355" s="49">
        <f>_xll.qlInterestRateIndexValueDate(Index1M,$H1355)</f>
        <v>48866</v>
      </c>
      <c r="J1355" s="52">
        <f>IFERROR(_xll.qlIndexFixing(Index1M,$H1355,TRUE,_xll.ohTrigger(RecalcTrigger,Trigger1M)),NA())</f>
        <v>2.8858806254166005E-2</v>
      </c>
      <c r="K1355" s="52">
        <f>IFERROR(_xll.qlIndexFixing(ONIndex1M,I1355,TRUE,_xll.ohTrigger(RecalcTrigger,Trigger1M)),NA())</f>
        <v>2.8834668111104023E-2</v>
      </c>
      <c r="L1355" s="52">
        <f>IFERROR(_xll.qlIndexFixing(Index3M,H1355,TRUE,_xll.ohTrigger(RecalcTrigger,Trigger3M)),NA())</f>
        <v>2.9995112255813829E-2</v>
      </c>
      <c r="M1355" s="52">
        <f>IFERROR(_xll.qlIndexFixing(ONIndex3M,I1355,TRUE,_xll.ohTrigger(RecalcTrigger,Trigger3M)),NA())</f>
        <v>2.990466894778443E-2</v>
      </c>
      <c r="N1355" s="52">
        <f>IFERROR(_xll.qlIndexFixing(Index6M,$H1355,TRUE,_xll.ohTrigger(RecalcTrigger,Trigger6M)),NA())</f>
        <v>3.1062488834442049E-2</v>
      </c>
      <c r="O1355" s="52">
        <f>IFERROR(_xll.qlIndexFixing(ONIndex6M,I1355,TRUE,_xll.ohTrigger(RecalcTrigger,Trigger6M)),NA())</f>
        <v>3.0876425118195883E-2</v>
      </c>
      <c r="P1355" s="52">
        <f>IFERROR(_xll.qlIndexFixing(Index1Y,$H1355,TRUE,_xll.ohTrigger(RecalcTrigger,Trigger1Y)),NA())</f>
        <v>3.197153576886385E-2</v>
      </c>
      <c r="Q1355" s="52">
        <f>IFERROR(_xll.qlIndexFixing(ONIndex1Y,I1355,TRUE,_xll.ohTrigger(RecalcTrigger,Trigger1Y)),NA())</f>
        <v>3.1601390876687674E-2</v>
      </c>
    </row>
    <row r="1356" spans="2:17" x14ac:dyDescent="0.2">
      <c r="B1356" s="46" t="s">
        <v>51</v>
      </c>
      <c r="D1356" s="49">
        <f>_xll.qlCalendarAdvance(LocalCalendar,$D1355,B1356,"f",FALSE)</f>
        <v>48871</v>
      </c>
      <c r="E1356" s="49">
        <f>_xll.qlInterestRateIndexValueDate(IndexON,D1356)</f>
        <v>48871</v>
      </c>
      <c r="F1356" s="52">
        <f>IFERROR(_xll.qlIndexFixing(IndexON,D1356,TRUE,_xll.ohTrigger(RecalcTrigger,TriggerON)),NA())</f>
        <v>2.7137328789317294E-2</v>
      </c>
      <c r="H1356" s="49">
        <f>_xll.qlCalendarAdvance(IborCalendar,$H1355,B1356,"f",FALSE)</f>
        <v>48871</v>
      </c>
      <c r="I1356" s="49">
        <f>_xll.qlInterestRateIndexValueDate(Index1M,$H1356)</f>
        <v>48873</v>
      </c>
      <c r="J1356" s="52">
        <f>IFERROR(_xll.qlIndexFixing(Index1M,$H1356,TRUE,_xll.ohTrigger(RecalcTrigger,Trigger1M)),NA())</f>
        <v>2.885468216160178E-2</v>
      </c>
      <c r="K1356" s="52">
        <f>IFERROR(_xll.qlIndexFixing(ONIndex1M,I1356,TRUE,_xll.ohTrigger(RecalcTrigger,Trigger1M)),NA())</f>
        <v>2.8830581528165311E-2</v>
      </c>
      <c r="L1356" s="52">
        <f>IFERROR(_xll.qlIndexFixing(Index3M,H1356,TRUE,_xll.ohTrigger(RecalcTrigger,Trigger3M)),NA())</f>
        <v>2.9990426110368382E-2</v>
      </c>
      <c r="M1356" s="52">
        <f>IFERROR(_xll.qlIndexFixing(ONIndex3M,I1356,TRUE,_xll.ohTrigger(RecalcTrigger,Trigger3M)),NA())</f>
        <v>2.9901086711223712E-2</v>
      </c>
      <c r="N1356" s="52">
        <f>IFERROR(_xll.qlIndexFixing(Index6M,$H1356,TRUE,_xll.ohTrigger(RecalcTrigger,Trigger6M)),NA())</f>
        <v>3.1058358919068409E-2</v>
      </c>
      <c r="O1356" s="52">
        <f>IFERROR(_xll.qlIndexFixing(ONIndex6M,I1356,TRUE,_xll.ohTrigger(RecalcTrigger,Trigger6M)),NA())</f>
        <v>3.0872495953602197E-2</v>
      </c>
      <c r="P1356" s="52">
        <f>IFERROR(_xll.qlIndexFixing(Index1Y,$H1356,TRUE,_xll.ohTrigger(RecalcTrigger,Trigger1Y)),NA())</f>
        <v>3.1966337390214018E-2</v>
      </c>
      <c r="Q1356" s="52">
        <f>IFERROR(_xll.qlIndexFixing(ONIndex1Y,I1356,TRUE,_xll.ohTrigger(RecalcTrigger,Trigger1Y)),NA())</f>
        <v>3.159582970625685E-2</v>
      </c>
    </row>
    <row r="1357" spans="2:17" x14ac:dyDescent="0.2">
      <c r="B1357" s="46" t="s">
        <v>51</v>
      </c>
      <c r="D1357" s="49">
        <f>_xll.qlCalendarAdvance(LocalCalendar,$D1356,B1357,"f",FALSE)</f>
        <v>48878</v>
      </c>
      <c r="E1357" s="49">
        <f>_xll.qlInterestRateIndexValueDate(IndexON,D1357)</f>
        <v>48878</v>
      </c>
      <c r="F1357" s="52">
        <f>IFERROR(_xll.qlIndexFixing(IndexON,D1357,TRUE,_xll.ohTrigger(RecalcTrigger,TriggerON)),NA())</f>
        <v>2.7134509720898592E-2</v>
      </c>
      <c r="H1357" s="49">
        <f>_xll.qlCalendarAdvance(IborCalendar,$H1356,B1357,"f",FALSE)</f>
        <v>48878</v>
      </c>
      <c r="I1357" s="49">
        <f>_xll.qlInterestRateIndexValueDate(Index1M,$H1357)</f>
        <v>48880</v>
      </c>
      <c r="J1357" s="52">
        <f>IFERROR(_xll.qlIndexFixing(Index1M,$H1357,TRUE,_xll.ohTrigger(RecalcTrigger,Trigger1M)),NA())</f>
        <v>2.8850543900997911E-2</v>
      </c>
      <c r="K1357" s="52">
        <f>IFERROR(_xll.qlIndexFixing(ONIndex1M,I1357,TRUE,_xll.ohTrigger(RecalcTrigger,Trigger1M)),NA())</f>
        <v>2.8826480807548904E-2</v>
      </c>
      <c r="L1357" s="52">
        <f>IFERROR(_xll.qlIndexFixing(Index3M,H1357,TRUE,_xll.ohTrigger(RecalcTrigger,Trigger3M)),NA())</f>
        <v>2.9986704639855352E-2</v>
      </c>
      <c r="M1357" s="52">
        <f>IFERROR(_xll.qlIndexFixing(ONIndex3M,I1357,TRUE,_xll.ohTrigger(RecalcTrigger,Trigger3M)),NA())</f>
        <v>2.9897489642740638E-2</v>
      </c>
      <c r="N1357" s="52">
        <f>IFERROR(_xll.qlIndexFixing(Index6M,$H1357,TRUE,_xll.ohTrigger(RecalcTrigger,Trigger6M)),NA())</f>
        <v>3.1054218056355908E-2</v>
      </c>
      <c r="O1357" s="52">
        <f>IFERROR(_xll.qlIndexFixing(ONIndex6M,I1357,TRUE,_xll.ohTrigger(RecalcTrigger,Trigger6M)),NA())</f>
        <v>3.0868555999798986E-2</v>
      </c>
      <c r="P1357" s="52">
        <f>IFERROR(_xll.qlIndexFixing(Index1Y,$H1357,TRUE,_xll.ohTrigger(RecalcTrigger,Trigger1Y)),NA())</f>
        <v>3.1961159904303288E-2</v>
      </c>
      <c r="Q1357" s="52">
        <f>IFERROR(_xll.qlIndexFixing(ONIndex1Y,I1357,TRUE,_xll.ohTrigger(RecalcTrigger,Trigger1Y)),NA())</f>
        <v>3.1590288748963857E-2</v>
      </c>
    </row>
    <row r="1358" spans="2:17" x14ac:dyDescent="0.2">
      <c r="B1358" s="46" t="s">
        <v>51</v>
      </c>
      <c r="D1358" s="49">
        <f>_xll.qlCalendarAdvance(LocalCalendar,$D1357,B1358,"f",FALSE)</f>
        <v>48885</v>
      </c>
      <c r="E1358" s="49">
        <f>_xll.qlInterestRateIndexValueDate(IndexON,D1358)</f>
        <v>48885</v>
      </c>
      <c r="F1358" s="52">
        <f>IFERROR(_xll.qlIndexFixing(IndexON,D1358,TRUE,_xll.ohTrigger(RecalcTrigger,TriggerON)),NA())</f>
        <v>2.7131710726822078E-2</v>
      </c>
      <c r="H1358" s="49">
        <f>_xll.qlCalendarAdvance(IborCalendar,$H1357,B1358,"f",FALSE)</f>
        <v>48885</v>
      </c>
      <c r="I1358" s="49">
        <f>_xll.qlInterestRateIndexValueDate(Index1M,$H1358)</f>
        <v>48887</v>
      </c>
      <c r="J1358" s="52">
        <f>IFERROR(_xll.qlIndexFixing(Index1M,$H1358,TRUE,_xll.ohTrigger(RecalcTrigger,Trigger1M)),NA())</f>
        <v>2.8846391472372446E-2</v>
      </c>
      <c r="K1358" s="52">
        <f>IFERROR(_xll.qlIndexFixing(ONIndex1M,I1358,TRUE,_xll.ohTrigger(RecalcTrigger,Trigger1M)),NA())</f>
        <v>2.8822365949334738E-2</v>
      </c>
      <c r="L1358" s="52">
        <f>IFERROR(_xll.qlIndexFixing(Index3M,H1358,TRUE,_xll.ohTrigger(RecalcTrigger,Trigger3M)),NA())</f>
        <v>2.9982968228526082E-2</v>
      </c>
      <c r="M1358" s="52">
        <f>IFERROR(_xll.qlIndexFixing(ONIndex3M,I1358,TRUE,_xll.ohTrigger(RecalcTrigger,Trigger3M)),NA())</f>
        <v>2.9893877742361852E-2</v>
      </c>
      <c r="N1358" s="52">
        <f>IFERROR(_xll.qlIndexFixing(Index6M,$H1358,TRUE,_xll.ohTrigger(RecalcTrigger,Trigger6M)),NA())</f>
        <v>3.1049034476474269E-2</v>
      </c>
      <c r="O1358" s="52">
        <f>IFERROR(_xll.qlIndexFixing(ONIndex6M,I1358,TRUE,_xll.ohTrigger(RecalcTrigger,Trigger6M)),NA())</f>
        <v>3.0864605256919475E-2</v>
      </c>
      <c r="P1358" s="52">
        <f>IFERROR(_xll.qlIndexFixing(Index1Y,$H1358,TRUE,_xll.ohTrigger(RecalcTrigger,Trigger1Y)),NA())</f>
        <v>3.1956003310812116E-2</v>
      </c>
      <c r="Q1358" s="52">
        <f>IFERROR(_xll.qlIndexFixing(ONIndex1Y,I1358,TRUE,_xll.ohTrigger(RecalcTrigger,Trigger1Y)),NA())</f>
        <v>3.1584768004968566E-2</v>
      </c>
    </row>
    <row r="1359" spans="2:17" x14ac:dyDescent="0.2">
      <c r="B1359" s="46" t="s">
        <v>51</v>
      </c>
      <c r="D1359" s="49">
        <f>_xll.qlCalendarAdvance(LocalCalendar,$D1358,B1359,"f",FALSE)</f>
        <v>48892</v>
      </c>
      <c r="E1359" s="49">
        <f>_xll.qlInterestRateIndexValueDate(IndexON,D1359)</f>
        <v>48892</v>
      </c>
      <c r="F1359" s="52">
        <f>IFERROR(_xll.qlIndexFixing(IndexON,D1359,TRUE,_xll.ohTrigger(RecalcTrigger,TriggerON)),NA())</f>
        <v>2.7128931807247625E-2</v>
      </c>
      <c r="H1359" s="49">
        <f>_xll.qlCalendarAdvance(IborCalendar,$H1358,B1359,"f",FALSE)</f>
        <v>48892</v>
      </c>
      <c r="I1359" s="49">
        <f>_xll.qlInterestRateIndexValueDate(Index1M,$H1359)</f>
        <v>48897</v>
      </c>
      <c r="J1359" s="52">
        <f>IFERROR(_xll.qlIndexFixing(Index1M,$H1359,TRUE,_xll.ohTrigger(RecalcTrigger,Trigger1M)),NA())</f>
        <v>2.8839579831859474E-2</v>
      </c>
      <c r="K1359" s="52">
        <f>IFERROR(_xll.qlIndexFixing(ONIndex1M,I1359,TRUE,_xll.ohTrigger(RecalcTrigger,Trigger1M)),NA())</f>
        <v>2.8814748317955718E-2</v>
      </c>
      <c r="L1359" s="52">
        <f>IFERROR(_xll.qlIndexFixing(Index3M,H1359,TRUE,_xll.ohTrigger(RecalcTrigger,Trigger3M)),NA())</f>
        <v>2.9975657311377076E-2</v>
      </c>
      <c r="M1359" s="52">
        <f>IFERROR(_xll.qlIndexFixing(ONIndex3M,I1359,TRUE,_xll.ohTrigger(RecalcTrigger,Trigger3M)),NA())</f>
        <v>2.9886730951416141E-2</v>
      </c>
      <c r="N1359" s="52">
        <f>IFERROR(_xll.qlIndexFixing(Index6M,$H1359,TRUE,_xll.ohTrigger(RecalcTrigger,Trigger6M)),NA())</f>
        <v>3.1044116099230155E-2</v>
      </c>
      <c r="O1359" s="52">
        <f>IFERROR(_xll.qlIndexFixing(ONIndex6M,I1359,TRUE,_xll.ohTrigger(RecalcTrigger,Trigger6M)),NA())</f>
        <v>3.0856865024411206E-2</v>
      </c>
      <c r="P1359" s="52">
        <f>IFERROR(_xll.qlIndexFixing(Index1Y,$H1359,TRUE,_xll.ohTrigger(RecalcTrigger,Trigger1Y)),NA())</f>
        <v>3.1946573131665913E-2</v>
      </c>
      <c r="Q1359" s="52">
        <f>IFERROR(_xll.qlIndexFixing(ONIndex1Y,I1359,TRUE,_xll.ohTrigger(RecalcTrigger,Trigger1Y)),NA())</f>
        <v>3.1574930009723445E-2</v>
      </c>
    </row>
    <row r="1360" spans="2:17" x14ac:dyDescent="0.2">
      <c r="B1360" s="46" t="s">
        <v>51</v>
      </c>
      <c r="D1360" s="49">
        <f>_xll.qlCalendarAdvance(LocalCalendar,$D1359,B1360,"f",FALSE)</f>
        <v>48899</v>
      </c>
      <c r="E1360" s="49">
        <f>_xll.qlInterestRateIndexValueDate(IndexON,D1360)</f>
        <v>48899</v>
      </c>
      <c r="F1360" s="52">
        <f>IFERROR(_xll.qlIndexFixing(IndexON,D1360,TRUE,_xll.ohTrigger(RecalcTrigger,TriggerON)),NA())</f>
        <v>2.7126172962175232E-2</v>
      </c>
      <c r="H1360" s="49">
        <f>_xll.qlCalendarAdvance(IborCalendar,$H1359,B1360,"f",FALSE)</f>
        <v>48899</v>
      </c>
      <c r="I1360" s="49">
        <f>_xll.qlInterestRateIndexValueDate(Index1M,$H1360)</f>
        <v>48901</v>
      </c>
      <c r="J1360" s="52">
        <f>IFERROR(_xll.qlIndexFixing(Index1M,$H1360,TRUE,_xll.ohTrigger(RecalcTrigger,Trigger1M)),NA())</f>
        <v>2.8838044111103148E-2</v>
      </c>
      <c r="K1360" s="52">
        <f>IFERROR(_xll.qlIndexFixing(ONIndex1M,I1360,TRUE,_xll.ohTrigger(RecalcTrigger,Trigger1M)),NA())</f>
        <v>2.8814093819979902E-2</v>
      </c>
      <c r="L1360" s="52">
        <f>IFERROR(_xll.qlIndexFixing(Index3M,H1360,TRUE,_xll.ohTrigger(RecalcTrigger,Trigger3M)),NA())</f>
        <v>2.9976423312913638E-2</v>
      </c>
      <c r="M1360" s="52">
        <f>IFERROR(_xll.qlIndexFixing(ONIndex3M,I1360,TRUE,_xll.ohTrigger(RecalcTrigger,Trigger3M)),NA())</f>
        <v>2.98866094458905E-2</v>
      </c>
      <c r="N1360" s="52">
        <f>IFERROR(_xll.qlIndexFixing(Index6M,$H1360,TRUE,_xll.ohTrigger(RecalcTrigger,Trigger6M)),NA())</f>
        <v>3.1040700292018782E-2</v>
      </c>
      <c r="O1360" s="52">
        <f>IFERROR(_xll.qlIndexFixing(ONIndex6M,I1360,TRUE,_xll.ohTrigger(RecalcTrigger,Trigger6M)),NA())</f>
        <v>3.085667140374504E-2</v>
      </c>
      <c r="P1360" s="52">
        <f>IFERROR(_xll.qlIndexFixing(Index1Y,$H1360,TRUE,_xll.ohTrigger(RecalcTrigger,Trigger1Y)),NA())</f>
        <v>3.1945752799813848E-2</v>
      </c>
      <c r="Q1360" s="52">
        <f>IFERROR(_xll.qlIndexFixing(ONIndex1Y,I1360,TRUE,_xll.ohTrigger(RecalcTrigger,Trigger1Y)),NA())</f>
        <v>3.1573787156551347E-2</v>
      </c>
    </row>
    <row r="1361" spans="2:17" x14ac:dyDescent="0.2">
      <c r="B1361" s="46" t="s">
        <v>51</v>
      </c>
      <c r="D1361" s="49">
        <f>_xll.qlCalendarAdvance(LocalCalendar,$D1360,B1361,"f",FALSE)</f>
        <v>48906</v>
      </c>
      <c r="E1361" s="49">
        <f>_xll.qlInterestRateIndexValueDate(IndexON,D1361)</f>
        <v>48906</v>
      </c>
      <c r="F1361" s="52">
        <f>IFERROR(_xll.qlIndexFixing(IndexON,D1361,TRUE,_xll.ohTrigger(RecalcTrigger,TriggerON)),NA())</f>
        <v>2.7124261148347983E-2</v>
      </c>
      <c r="H1361" s="49">
        <f>_xll.qlCalendarAdvance(IborCalendar,$H1360,B1361,"f",FALSE)</f>
        <v>48906</v>
      </c>
      <c r="I1361" s="49">
        <f>_xll.qlInterestRateIndexValueDate(Index1M,$H1361)</f>
        <v>48908</v>
      </c>
      <c r="J1361" s="52">
        <f>IFERROR(_xll.qlIndexFixing(Index1M,$H1361,TRUE,_xll.ohTrigger(RecalcTrigger,Trigger1M)),NA())</f>
        <v>2.8835554740414601E-2</v>
      </c>
      <c r="K1361" s="52">
        <f>IFERROR(_xll.qlIndexFixing(ONIndex1M,I1361,TRUE,_xll.ohTrigger(RecalcTrigger,Trigger1M)),NA())</f>
        <v>2.8809936548839232E-2</v>
      </c>
      <c r="L1361" s="52">
        <f>IFERROR(_xll.qlIndexFixing(Index3M,H1361,TRUE,_xll.ohTrigger(RecalcTrigger,Trigger3M)),NA())</f>
        <v>2.9971669350065993E-2</v>
      </c>
      <c r="M1361" s="52">
        <f>IFERROR(_xll.qlIndexFixing(ONIndex3M,I1361,TRUE,_xll.ohTrigger(RecalcTrigger,Trigger3M)),NA())</f>
        <v>2.9882953049824579E-2</v>
      </c>
      <c r="N1361" s="52">
        <f>IFERROR(_xll.qlIndexFixing(Index6M,$H1361,TRUE,_xll.ohTrigger(RecalcTrigger,Trigger6M)),NA())</f>
        <v>3.103651678048468E-2</v>
      </c>
      <c r="O1361" s="52">
        <f>IFERROR(_xll.qlIndexFixing(ONIndex6M,I1361,TRUE,_xll.ohTrigger(RecalcTrigger,Trigger6M)),NA())</f>
        <v>3.0852688293503405E-2</v>
      </c>
      <c r="P1361" s="52">
        <f>IFERROR(_xll.qlIndexFixing(Index1Y,$H1361,TRUE,_xll.ohTrigger(RecalcTrigger,Trigger1Y)),NA())</f>
        <v>3.1940658881672711E-2</v>
      </c>
      <c r="Q1361" s="52">
        <f>IFERROR(_xll.qlIndexFixing(ONIndex1Y,I1361,TRUE,_xll.ohTrigger(RecalcTrigger,Trigger1Y)),NA())</f>
        <v>3.1568327052156064E-2</v>
      </c>
    </row>
    <row r="1362" spans="2:17" x14ac:dyDescent="0.2">
      <c r="B1362" s="46" t="s">
        <v>51</v>
      </c>
      <c r="D1362" s="49">
        <f>_xll.qlCalendarAdvance(LocalCalendar,$D1361,B1362,"f",FALSE)</f>
        <v>48913</v>
      </c>
      <c r="E1362" s="49">
        <f>_xll.qlInterestRateIndexValueDate(IndexON,D1362)</f>
        <v>48913</v>
      </c>
      <c r="F1362" s="52">
        <f>IFERROR(_xll.qlIndexFixing(IndexON,D1362,TRUE,_xll.ohTrigger(RecalcTrigger,TriggerON)),NA())</f>
        <v>2.7120715495136949E-2</v>
      </c>
      <c r="H1362" s="49">
        <f>_xll.qlCalendarAdvance(IborCalendar,$H1361,B1362,"f",FALSE)</f>
        <v>48913</v>
      </c>
      <c r="I1362" s="49">
        <f>_xll.qlInterestRateIndexValueDate(Index1M,$H1362)</f>
        <v>48915</v>
      </c>
      <c r="J1362" s="52">
        <f>IFERROR(_xll.qlIndexFixing(Index1M,$H1362,TRUE,_xll.ohTrigger(RecalcTrigger,Trigger1M)),NA())</f>
        <v>2.8830491551614934E-2</v>
      </c>
      <c r="K1362" s="52">
        <f>IFERROR(_xll.qlIndexFixing(ONIndex1M,I1362,TRUE,_xll.ohTrigger(RecalcTrigger,Trigger1M)),NA())</f>
        <v>2.8805765140047512E-2</v>
      </c>
      <c r="L1362" s="52">
        <f>IFERROR(_xll.qlIndexFixing(Index3M,H1362,TRUE,_xll.ohTrigger(RecalcTrigger,Trigger3M)),NA())</f>
        <v>2.9963992527952676E-2</v>
      </c>
      <c r="M1362" s="52">
        <f>IFERROR(_xll.qlIndexFixing(ONIndex3M,I1362,TRUE,_xll.ohTrigger(RecalcTrigger,Trigger3M)),NA())</f>
        <v>2.9879281821809656E-2</v>
      </c>
      <c r="N1362" s="52">
        <f>IFERROR(_xll.qlIndexFixing(Index6M,$H1362,TRUE,_xll.ohTrigger(RecalcTrigger,Trigger6M)),NA())</f>
        <v>3.1033349535108154E-2</v>
      </c>
      <c r="O1362" s="52">
        <f>IFERROR(_xll.qlIndexFixing(ONIndex6M,I1362,TRUE,_xll.ohTrigger(RecalcTrigger,Trigger6M)),NA())</f>
        <v>3.0848694394105536E-2</v>
      </c>
      <c r="P1362" s="52">
        <f>IFERROR(_xll.qlIndexFixing(Index1Y,$H1362,TRUE,_xll.ohTrigger(RecalcTrigger,Trigger1Y)),NA())</f>
        <v>3.1935585854683701E-2</v>
      </c>
      <c r="Q1362" s="52">
        <f>IFERROR(_xll.qlIndexFixing(ONIndex1Y,I1362,TRUE,_xll.ohTrigger(RecalcTrigger,Trigger1Y)),NA())</f>
        <v>3.1562887160951902E-2</v>
      </c>
    </row>
    <row r="1363" spans="2:17" x14ac:dyDescent="0.2">
      <c r="B1363" s="46" t="s">
        <v>51</v>
      </c>
      <c r="D1363" s="49">
        <f>_xll.qlCalendarAdvance(LocalCalendar,$D1362,B1363,"f",FALSE)</f>
        <v>48920</v>
      </c>
      <c r="E1363" s="49">
        <f>_xll.qlInterestRateIndexValueDate(IndexON,D1363)</f>
        <v>48920</v>
      </c>
      <c r="F1363" s="52">
        <f>IFERROR(_xll.qlIndexFixing(IndexON,D1363,TRUE,_xll.ohTrigger(RecalcTrigger,TriggerON)),NA())</f>
        <v>2.711801687333093E-2</v>
      </c>
      <c r="H1363" s="49">
        <f>_xll.qlCalendarAdvance(IborCalendar,$H1362,B1363,"f",FALSE)</f>
        <v>48920</v>
      </c>
      <c r="I1363" s="49">
        <f>_xll.qlInterestRateIndexValueDate(Index1M,$H1363)</f>
        <v>48922</v>
      </c>
      <c r="J1363" s="52">
        <f>IFERROR(_xll.qlIndexFixing(Index1M,$H1363,TRUE,_xll.ohTrigger(RecalcTrigger,Trigger1M)),NA())</f>
        <v>2.8825416809403401E-2</v>
      </c>
      <c r="K1363" s="52">
        <f>IFERROR(_xll.qlIndexFixing(ONIndex1M,I1363,TRUE,_xll.ohTrigger(RecalcTrigger,Trigger1M)),NA())</f>
        <v>2.8801579593631388E-2</v>
      </c>
      <c r="L1363" s="52">
        <f>IFERROR(_xll.qlIndexFixing(Index3M,H1363,TRUE,_xll.ohTrigger(RecalcTrigger,Trigger3M)),NA())</f>
        <v>2.9960186944332001E-2</v>
      </c>
      <c r="M1363" s="52">
        <f>IFERROR(_xll.qlIndexFixing(ONIndex3M,I1363,TRUE,_xll.ohTrigger(RecalcTrigger,Trigger3M)),NA())</f>
        <v>2.9875595761952312E-2</v>
      </c>
      <c r="N1363" s="52">
        <f>IFERROR(_xll.qlIndexFixing(Index6M,$H1363,TRUE,_xll.ohTrigger(RecalcTrigger,Trigger6M)),NA())</f>
        <v>3.102914298979783E-2</v>
      </c>
      <c r="O1363" s="52">
        <f>IFERROR(_xll.qlIndexFixing(ONIndex6M,I1363,TRUE,_xll.ohTrigger(RecalcTrigger,Trigger6M)),NA())</f>
        <v>3.0844689705604722E-2</v>
      </c>
      <c r="P1363" s="52">
        <f>IFERROR(_xll.qlIndexFixing(Index1Y,$H1363,TRUE,_xll.ohTrigger(RecalcTrigger,Trigger1Y)),NA())</f>
        <v>3.1930533718532744E-2</v>
      </c>
      <c r="Q1363" s="52">
        <f>IFERROR(_xll.qlIndexFixing(ONIndex1Y,I1363,TRUE,_xll.ohTrigger(RecalcTrigger,Trigger1Y)),NA())</f>
        <v>3.1557467482965507E-2</v>
      </c>
    </row>
    <row r="1364" spans="2:17" x14ac:dyDescent="0.2">
      <c r="B1364" s="46" t="s">
        <v>51</v>
      </c>
      <c r="D1364" s="49">
        <f>_xll.qlCalendarAdvance(LocalCalendar,$D1363,B1364,"f",FALSE)</f>
        <v>48927</v>
      </c>
      <c r="E1364" s="49">
        <f>_xll.qlInterestRateIndexValueDate(IndexON,D1364)</f>
        <v>48927</v>
      </c>
      <c r="F1364" s="52">
        <f>IFERROR(_xll.qlIndexFixing(IndexON,D1364,TRUE,_xll.ohTrigger(RecalcTrigger,TriggerON)),NA())</f>
        <v>2.71153383258671E-2</v>
      </c>
      <c r="H1364" s="49">
        <f>_xll.qlCalendarAdvance(IborCalendar,$H1363,B1364,"f",FALSE)</f>
        <v>48927</v>
      </c>
      <c r="I1364" s="49">
        <f>_xll.qlInterestRateIndexValueDate(Index1M,$H1364)</f>
        <v>48929</v>
      </c>
      <c r="J1364" s="52">
        <f>IFERROR(_xll.qlIndexFixing(Index1M,$H1364,TRUE,_xll.ohTrigger(RecalcTrigger,Trigger1M)),NA())</f>
        <v>2.8822028145856216E-2</v>
      </c>
      <c r="K1364" s="52">
        <f>IFERROR(_xll.qlIndexFixing(ONIndex1M,I1364,TRUE,_xll.ohTrigger(RecalcTrigger,Trigger1M)),NA())</f>
        <v>2.8797379909590859E-2</v>
      </c>
      <c r="L1364" s="52">
        <f>IFERROR(_xll.qlIndexFixing(Index3M,H1364,TRUE,_xll.ohTrigger(RecalcTrigger,Trigger3M)),NA())</f>
        <v>2.9956366424938707E-2</v>
      </c>
      <c r="M1364" s="52">
        <f>IFERROR(_xll.qlIndexFixing(ONIndex3M,I1364,TRUE,_xll.ohTrigger(RecalcTrigger,Trigger3M)),NA())</f>
        <v>2.9871894870172611E-2</v>
      </c>
      <c r="N1364" s="52">
        <f>IFERROR(_xll.qlIndexFixing(Index6M,$H1364,TRUE,_xll.ohTrigger(RecalcTrigger,Trigger6M)),NA())</f>
        <v>3.1024925497628704E-2</v>
      </c>
      <c r="O1364" s="52">
        <f>IFERROR(_xll.qlIndexFixing(ONIndex6M,I1364,TRUE,_xll.ohTrigger(RecalcTrigger,Trigger6M)),NA())</f>
        <v>3.0840674227947673E-2</v>
      </c>
      <c r="P1364" s="52">
        <f>IFERROR(_xll.qlIndexFixing(Index1Y,$H1364,TRUE,_xll.ohTrigger(RecalcTrigger,Trigger1Y)),NA())</f>
        <v>3.1925502472907506E-2</v>
      </c>
      <c r="Q1364" s="52">
        <f>IFERROR(_xll.qlIndexFixing(ONIndex1Y,I1364,TRUE,_xll.ohTrigger(RecalcTrigger,Trigger1Y)),NA())</f>
        <v>3.1552068018170232E-2</v>
      </c>
    </row>
    <row r="1365" spans="2:17" x14ac:dyDescent="0.2">
      <c r="B1365" s="46" t="s">
        <v>51</v>
      </c>
      <c r="D1365" s="49">
        <f>_xll.qlCalendarAdvance(LocalCalendar,$D1364,B1365,"f",FALSE)</f>
        <v>48934</v>
      </c>
      <c r="E1365" s="49">
        <f>_xll.qlInterestRateIndexValueDate(IndexON,D1365)</f>
        <v>48934</v>
      </c>
      <c r="F1365" s="52">
        <f>IFERROR(_xll.qlIndexFixing(IndexON,D1365,TRUE,_xll.ohTrigger(RecalcTrigger,TriggerON)),NA())</f>
        <v>2.711267985290533E-2</v>
      </c>
      <c r="H1365" s="49">
        <f>_xll.qlCalendarAdvance(IborCalendar,$H1364,B1365,"f",FALSE)</f>
        <v>48934</v>
      </c>
      <c r="I1365" s="49">
        <f>_xll.qlInterestRateIndexValueDate(Index1M,$H1365)</f>
        <v>48936</v>
      </c>
      <c r="J1365" s="52">
        <f>IFERROR(_xll.qlIndexFixing(Index1M,$H1365,TRUE,_xll.ohTrigger(RecalcTrigger,Trigger1M)),NA())</f>
        <v>2.8816927768580854E-2</v>
      </c>
      <c r="K1365" s="52">
        <f>IFERROR(_xll.qlIndexFixing(ONIndex1M,I1365,TRUE,_xll.ohTrigger(RecalcTrigger,Trigger1M)),NA())</f>
        <v>2.8794865515751056E-2</v>
      </c>
      <c r="L1365" s="52">
        <f>IFERROR(_xll.qlIndexFixing(Index3M,H1365,TRUE,_xll.ohTrigger(RecalcTrigger,Trigger3M)),NA())</f>
        <v>2.9952530969814539E-2</v>
      </c>
      <c r="M1365" s="52">
        <f>IFERROR(_xll.qlIndexFixing(ONIndex3M,I1365,TRUE,_xll.ohTrigger(RecalcTrigger,Trigger3M)),NA())</f>
        <v>2.9870124837572121E-2</v>
      </c>
      <c r="N1365" s="52">
        <f>IFERROR(_xll.qlIndexFixing(Index6M,$H1365,TRUE,_xll.ohTrigger(RecalcTrigger,Trigger6M)),NA())</f>
        <v>3.102069705866797E-2</v>
      </c>
      <c r="O1365" s="52">
        <f>IFERROR(_xll.qlIndexFixing(ONIndex6M,I1365,TRUE,_xll.ohTrigger(RecalcTrigger,Trigger6M)),NA())</f>
        <v>3.0838712964284198E-2</v>
      </c>
      <c r="P1365" s="52">
        <f>IFERROR(_xll.qlIndexFixing(Index1Y,$H1365,TRUE,_xll.ohTrigger(RecalcTrigger,Trigger1Y)),NA())</f>
        <v>3.1922604334524755E-2</v>
      </c>
      <c r="Q1365" s="52">
        <f>IFERROR(_xll.qlIndexFixing(ONIndex1Y,I1365,TRUE,_xll.ohTrigger(RecalcTrigger,Trigger1Y)),NA())</f>
        <v>3.1548686438663154E-2</v>
      </c>
    </row>
    <row r="1366" spans="2:17" x14ac:dyDescent="0.2">
      <c r="B1366" s="46" t="s">
        <v>51</v>
      </c>
      <c r="D1366" s="49">
        <f>_xll.qlCalendarAdvance(LocalCalendar,$D1365,B1366,"f",FALSE)</f>
        <v>48941</v>
      </c>
      <c r="E1366" s="49">
        <f>_xll.qlInterestRateIndexValueDate(IndexON,D1366)</f>
        <v>48941</v>
      </c>
      <c r="F1366" s="52">
        <f>IFERROR(_xll.qlIndexFixing(IndexON,D1366,TRUE,_xll.ohTrigger(RecalcTrigger,TriggerON)),NA())</f>
        <v>2.7110041454445621E-2</v>
      </c>
      <c r="H1366" s="49">
        <f>_xll.qlCalendarAdvance(IborCalendar,$H1365,B1366,"f",FALSE)</f>
        <v>48941</v>
      </c>
      <c r="I1366" s="49">
        <f>_xll.qlInterestRateIndexValueDate(Index1M,$H1366)</f>
        <v>48943</v>
      </c>
      <c r="J1366" s="52">
        <f>IFERROR(_xll.qlIndexFixing(Index1M,$H1366,TRUE,_xll.ohTrigger(RecalcTrigger,Trigger1M)),NA())</f>
        <v>2.8813508064103599E-2</v>
      </c>
      <c r="K1366" s="52">
        <f>IFERROR(_xll.qlIndexFixing(ONIndex1M,I1366,TRUE,_xll.ohTrigger(RecalcTrigger,Trigger1M)),NA())</f>
        <v>2.878978653605424E-2</v>
      </c>
      <c r="L1366" s="52">
        <f>IFERROR(_xll.qlIndexFixing(Index3M,H1366,TRUE,_xll.ohTrigger(RecalcTrigger,Trigger3M)),NA())</f>
        <v>2.9949645321187188E-2</v>
      </c>
      <c r="M1366" s="52">
        <f>IFERROR(_xll.qlIndexFixing(ONIndex3M,I1366,TRUE,_xll.ohTrigger(RecalcTrigger,Trigger3M)),NA())</f>
        <v>2.9865420105787965E-2</v>
      </c>
      <c r="N1366" s="52">
        <f>IFERROR(_xll.qlIndexFixing(Index6M,$H1366,TRUE,_xll.ohTrigger(RecalcTrigger,Trigger6M)),NA())</f>
        <v>3.1016457672985467E-2</v>
      </c>
      <c r="O1366" s="52">
        <f>IFERROR(_xll.qlIndexFixing(ONIndex6M,I1366,TRUE,_xll.ohTrigger(RecalcTrigger,Trigger6M)),NA())</f>
        <v>3.0833642314076481E-2</v>
      </c>
      <c r="P1366" s="52">
        <f>IFERROR(_xll.qlIndexFixing(Index1Y,$H1366,TRUE,_xll.ohTrigger(RecalcTrigger,Trigger1Y)),NA())</f>
        <v>3.1912332384677118E-2</v>
      </c>
      <c r="Q1366" s="52">
        <f>IFERROR(_xll.qlIndexFixing(ONIndex1Y,I1366,TRUE,_xll.ohTrigger(RecalcTrigger,Trigger1Y)),NA())</f>
        <v>3.1542329463101204E-2</v>
      </c>
    </row>
    <row r="1367" spans="2:17" x14ac:dyDescent="0.2">
      <c r="B1367" s="46" t="s">
        <v>51</v>
      </c>
      <c r="D1367" s="49">
        <f>_xll.qlCalendarAdvance(LocalCalendar,$D1366,B1367,"f",FALSE)</f>
        <v>48948</v>
      </c>
      <c r="E1367" s="49">
        <f>_xll.qlInterestRateIndexValueDate(IndexON,D1367)</f>
        <v>48948</v>
      </c>
      <c r="F1367" s="52">
        <f>IFERROR(_xll.qlIndexFixing(IndexON,D1367,TRUE,_xll.ohTrigger(RecalcTrigger,TriggerON)),NA())</f>
        <v>2.7107423130328101E-2</v>
      </c>
      <c r="H1367" s="49">
        <f>_xll.qlCalendarAdvance(IborCalendar,$H1366,B1367,"f",FALSE)</f>
        <v>48948</v>
      </c>
      <c r="I1367" s="49">
        <f>_xll.qlInterestRateIndexValueDate(Index1M,$H1367)</f>
        <v>48950</v>
      </c>
      <c r="J1367" s="52">
        <f>IFERROR(_xll.qlIndexFixing(Index1M,$H1367,TRUE,_xll.ohTrigger(RecalcTrigger,Trigger1M)),NA())</f>
        <v>2.880838205615412E-2</v>
      </c>
      <c r="K1367" s="52">
        <f>IFERROR(_xll.qlIndexFixing(ONIndex1M,I1367,TRUE,_xll.ohTrigger(RecalcTrigger,Trigger1M)),NA())</f>
        <v>2.87846960316962E-2</v>
      </c>
      <c r="L1367" s="52">
        <f>IFERROR(_xll.qlIndexFixing(Index3M,H1367,TRUE,_xll.ohTrigger(RecalcTrigger,Trigger3M)),NA())</f>
        <v>2.994481525254411E-2</v>
      </c>
      <c r="M1367" s="52">
        <f>IFERROR(_xll.qlIndexFixing(ONIndex3M,I1367,TRUE,_xll.ohTrigger(RecalcTrigger,Trigger3M)),NA())</f>
        <v>2.9860703203539174E-2</v>
      </c>
      <c r="N1367" s="52">
        <f>IFERROR(_xll.qlIndexFixing(Index6M,$H1367,TRUE,_xll.ohTrigger(RecalcTrigger,Trigger6M)),NA())</f>
        <v>3.1011185845282899E-2</v>
      </c>
      <c r="O1367" s="52">
        <f>IFERROR(_xll.qlIndexFixing(ONIndex6M,I1367,TRUE,_xll.ohTrigger(RecalcTrigger,Trigger6M)),NA())</f>
        <v>3.0828563060332215E-2</v>
      </c>
      <c r="P1367" s="52">
        <f>IFERROR(_xll.qlIndexFixing(Index1Y,$H1367,TRUE,_xll.ohTrigger(RecalcTrigger,Trigger1Y)),NA())</f>
        <v>3.19105340760827E-2</v>
      </c>
      <c r="Q1367" s="52">
        <f>IFERROR(_xll.qlIndexFixing(ONIndex1Y,I1367,TRUE,_xll.ohTrigger(RecalcTrigger,Trigger1Y)),NA())</f>
        <v>3.1535990903037714E-2</v>
      </c>
    </row>
    <row r="1368" spans="2:17" x14ac:dyDescent="0.2">
      <c r="B1368" s="46" t="s">
        <v>51</v>
      </c>
      <c r="D1368" s="49">
        <f>_xll.qlCalendarAdvance(LocalCalendar,$D1367,B1368,"f",FALSE)</f>
        <v>48955</v>
      </c>
      <c r="E1368" s="49">
        <f>_xll.qlInterestRateIndexValueDate(IndexON,D1368)</f>
        <v>48955</v>
      </c>
      <c r="F1368" s="52">
        <f>IFERROR(_xll.qlIndexFixing(IndexON,D1368,TRUE,_xll.ohTrigger(RecalcTrigger,TriggerON)),NA())</f>
        <v>2.7104824880632705E-2</v>
      </c>
      <c r="H1368" s="49">
        <f>_xll.qlCalendarAdvance(IborCalendar,$H1367,B1368,"f",FALSE)</f>
        <v>48955</v>
      </c>
      <c r="I1368" s="49">
        <f>_xll.qlInterestRateIndexValueDate(Index1M,$H1368)</f>
        <v>48957</v>
      </c>
      <c r="J1368" s="52">
        <f>IFERROR(_xll.qlIndexFixing(Index1M,$H1368,TRUE,_xll.ohTrigger(RecalcTrigger,Trigger1M)),NA())</f>
        <v>2.8804087948127541E-2</v>
      </c>
      <c r="K1368" s="52">
        <f>IFERROR(_xll.qlIndexFixing(ONIndex1M,I1368,TRUE,_xll.ohTrigger(RecalcTrigger,Trigger1M)),NA())</f>
        <v>2.8781285505314891E-2</v>
      </c>
      <c r="L1368" s="52">
        <f>IFERROR(_xll.qlIndexFixing(Index3M,H1368,TRUE,_xll.ohTrigger(RecalcTrigger,Trigger3M)),NA())</f>
        <v>2.9940934990484891E-2</v>
      </c>
      <c r="M1368" s="52">
        <f>IFERROR(_xll.qlIndexFixing(ONIndex3M,I1368,TRUE,_xll.ohTrigger(RecalcTrigger,Trigger3M)),NA())</f>
        <v>2.9857911757484867E-2</v>
      </c>
      <c r="N1368" s="52">
        <f>IFERROR(_xll.qlIndexFixing(Index6M,$H1368,TRUE,_xll.ohTrigger(RecalcTrigger,Trigger6M)),NA())</f>
        <v>3.10069257123907E-2</v>
      </c>
      <c r="O1368" s="52">
        <f>IFERROR(_xll.qlIndexFixing(ONIndex6M,I1368,TRUE,_xll.ohTrigger(RecalcTrigger,Trigger6M)),NA())</f>
        <v>3.0825533599396771E-2</v>
      </c>
      <c r="P1368" s="52">
        <f>IFERROR(_xll.qlIndexFixing(Index1Y,$H1368,TRUE,_xll.ohTrigger(RecalcTrigger,Trigger1Y)),NA())</f>
        <v>3.1906645592275629E-2</v>
      </c>
      <c r="Q1368" s="52">
        <f>IFERROR(_xll.qlIndexFixing(ONIndex1Y,I1368,TRUE,_xll.ohTrigger(RecalcTrigger,Trigger1Y)),NA())</f>
        <v>3.1531673980245145E-2</v>
      </c>
    </row>
    <row r="1369" spans="2:17" x14ac:dyDescent="0.2">
      <c r="B1369" s="46" t="s">
        <v>51</v>
      </c>
      <c r="D1369" s="49">
        <f>_xll.qlCalendarAdvance(LocalCalendar,$D1368,B1369,"f",FALSE)</f>
        <v>48962</v>
      </c>
      <c r="E1369" s="49">
        <f>_xll.qlInterestRateIndexValueDate(IndexON,D1369)</f>
        <v>48962</v>
      </c>
      <c r="F1369" s="52">
        <f>IFERROR(_xll.qlIndexFixing(IndexON,D1369,TRUE,_xll.ohTrigger(RecalcTrigger,TriggerON)),NA())</f>
        <v>2.7102246705519306E-2</v>
      </c>
      <c r="H1369" s="49">
        <f>_xll.qlCalendarAdvance(IborCalendar,$H1368,B1369,"f",FALSE)</f>
        <v>48962</v>
      </c>
      <c r="I1369" s="49">
        <f>_xll.qlInterestRateIndexValueDate(Index1M,$H1369)</f>
        <v>48964</v>
      </c>
      <c r="J1369" s="52">
        <f>IFERROR(_xll.qlIndexFixing(Index1M,$H1369,TRUE,_xll.ohTrigger(RecalcTrigger,Trigger1M)),NA())</f>
        <v>2.8800621674263394E-2</v>
      </c>
      <c r="K1369" s="52">
        <f>IFERROR(_xll.qlIndexFixing(ONIndex1M,I1369,TRUE,_xll.ohTrigger(RecalcTrigger,Trigger1M)),NA())</f>
        <v>2.8776169424968856E-2</v>
      </c>
      <c r="L1369" s="52">
        <f>IFERROR(_xll.qlIndexFixing(Index3M,H1369,TRUE,_xll.ohTrigger(RecalcTrigger,Trigger3M)),NA())</f>
        <v>2.9937039792866216E-2</v>
      </c>
      <c r="M1369" s="52">
        <f>IFERROR(_xll.qlIndexFixing(ONIndex3M,I1369,TRUE,_xll.ohTrigger(RecalcTrigger,Trigger3M)),NA())</f>
        <v>2.9853167932971658E-2</v>
      </c>
      <c r="N1369" s="52">
        <f>IFERROR(_xll.qlIndexFixing(Index6M,$H1369,TRUE,_xll.ohTrigger(RecalcTrigger,Trigger6M)),NA())</f>
        <v>3.1002654633866474E-2</v>
      </c>
      <c r="O1369" s="52">
        <f>IFERROR(_xll.qlIndexFixing(ONIndex6M,I1369,TRUE,_xll.ohTrigger(RecalcTrigger,Trigger6M)),NA())</f>
        <v>3.0820435002985036E-2</v>
      </c>
      <c r="P1369" s="52">
        <f>IFERROR(_xll.qlIndexFixing(Index1Y,$H1369,TRUE,_xll.ohTrigger(RecalcTrigger,Trigger1Y)),NA())</f>
        <v>3.1900659591827037E-2</v>
      </c>
      <c r="Q1369" s="52">
        <f>IFERROR(_xll.qlIndexFixing(ONIndex1Y,I1369,TRUE,_xll.ohTrigger(RecalcTrigger,Trigger1Y)),NA())</f>
        <v>3.1525373892220543E-2</v>
      </c>
    </row>
    <row r="1370" spans="2:17" x14ac:dyDescent="0.2">
      <c r="B1370" s="46" t="s">
        <v>51</v>
      </c>
      <c r="D1370" s="49">
        <f>_xll.qlCalendarAdvance(LocalCalendar,$D1369,B1370,"f",FALSE)</f>
        <v>48969</v>
      </c>
      <c r="E1370" s="49">
        <f>_xll.qlInterestRateIndexValueDate(IndexON,D1370)</f>
        <v>48969</v>
      </c>
      <c r="F1370" s="52">
        <f>IFERROR(_xll.qlIndexFixing(IndexON,D1370,TRUE,_xll.ohTrigger(RecalcTrigger,TriggerON)),NA())</f>
        <v>2.7099688604588223E-2</v>
      </c>
      <c r="H1370" s="49">
        <f>_xll.qlCalendarAdvance(IborCalendar,$H1369,B1370,"f",FALSE)</f>
        <v>48969</v>
      </c>
      <c r="I1370" s="49">
        <f>_xll.qlInterestRateIndexValueDate(Index1M,$H1370)</f>
        <v>48971</v>
      </c>
      <c r="J1370" s="52">
        <f>IFERROR(_xll.qlIndexFixing(Index1M,$H1370,TRUE,_xll.ohTrigger(RecalcTrigger,Trigger1M)),NA())</f>
        <v>2.8795457228522739E-2</v>
      </c>
      <c r="K1370" s="52">
        <f>IFERROR(_xll.qlIndexFixing(ONIndex1M,I1370,TRUE,_xll.ohTrigger(RecalcTrigger,Trigger1M)),NA())</f>
        <v>2.8771884915155255E-2</v>
      </c>
      <c r="L1370" s="52">
        <f>IFERROR(_xll.qlIndexFixing(Index3M,H1370,TRUE,_xll.ohTrigger(RecalcTrigger,Trigger3M)),NA())</f>
        <v>2.9933129659730717E-2</v>
      </c>
      <c r="M1370" s="52">
        <f>IFERROR(_xll.qlIndexFixing(ONIndex3M,I1370,TRUE,_xll.ohTrigger(RecalcTrigger,Trigger3M)),NA())</f>
        <v>2.9849378049870978E-2</v>
      </c>
      <c r="N1370" s="52">
        <f>IFERROR(_xll.qlIndexFixing(Index6M,$H1370,TRUE,_xll.ohTrigger(RecalcTrigger,Trigger6M)),NA())</f>
        <v>3.0998372609778679E-2</v>
      </c>
      <c r="O1370" s="52">
        <f>IFERROR(_xll.qlIndexFixing(ONIndex6M,I1370,TRUE,_xll.ohTrigger(RecalcTrigger,Trigger6M)),NA())</f>
        <v>3.0816354790630385E-2</v>
      </c>
      <c r="P1370" s="52">
        <f>IFERROR(_xll.qlIndexFixing(Index1Y,$H1370,TRUE,_xll.ohTrigger(RecalcTrigger,Trigger1Y)),NA())</f>
        <v>3.1895753682869489E-2</v>
      </c>
      <c r="Q1370" s="52">
        <f>IFERROR(_xll.qlIndexFixing(ONIndex1Y,I1370,TRUE,_xll.ohTrigger(RecalcTrigger,Trigger1Y)),NA())</f>
        <v>3.1520095706545348E-2</v>
      </c>
    </row>
    <row r="1371" spans="2:17" x14ac:dyDescent="0.2">
      <c r="B1371" s="46" t="s">
        <v>51</v>
      </c>
      <c r="D1371" s="49">
        <f>_xll.qlCalendarAdvance(LocalCalendar,$D1370,B1371,"f",FALSE)</f>
        <v>48976</v>
      </c>
      <c r="E1371" s="49">
        <f>_xll.qlInterestRateIndexValueDate(IndexON,D1371)</f>
        <v>48976</v>
      </c>
      <c r="F1371" s="52">
        <f>IFERROR(_xll.qlIndexFixing(IndexON,D1371,TRUE,_xll.ohTrigger(RecalcTrigger,TriggerON)),NA())</f>
        <v>2.7097150578239138E-2</v>
      </c>
      <c r="H1371" s="49">
        <f>_xll.qlCalendarAdvance(IborCalendar,$H1370,B1371,"f",FALSE)</f>
        <v>48976</v>
      </c>
      <c r="I1371" s="49">
        <f>_xll.qlInterestRateIndexValueDate(Index1M,$H1371)</f>
        <v>48978</v>
      </c>
      <c r="J1371" s="52">
        <f>IFERROR(_xll.qlIndexFixing(Index1M,$H1371,TRUE,_xll.ohTrigger(RecalcTrigger,Trigger1M)),NA())</f>
        <v>2.8788602249970756E-2</v>
      </c>
      <c r="K1371" s="52">
        <f>IFERROR(_xll.qlIndexFixing(ONIndex1M,I1371,TRUE,_xll.ohTrigger(RecalcTrigger,Trigger1M)),NA())</f>
        <v>2.8767586267743894E-2</v>
      </c>
      <c r="L1371" s="52">
        <f>IFERROR(_xll.qlIndexFixing(Index3M,H1371,TRUE,_xll.ohTrigger(RecalcTrigger,Trigger3M)),NA())</f>
        <v>2.9928246717256975E-2</v>
      </c>
      <c r="M1371" s="52">
        <f>IFERROR(_xll.qlIndexFixing(ONIndex3M,I1371,TRUE,_xll.ohTrigger(RecalcTrigger,Trigger3M)),NA())</f>
        <v>2.9845573334874587E-2</v>
      </c>
      <c r="N1371" s="52">
        <f>IFERROR(_xll.qlIndexFixing(Index6M,$H1371,TRUE,_xll.ohTrigger(RecalcTrigger,Trigger6M)),NA())</f>
        <v>3.0994079640197531E-2</v>
      </c>
      <c r="O1371" s="52">
        <f>IFERROR(_xll.qlIndexFixing(ONIndex6M,I1371,TRUE,_xll.ohTrigger(RecalcTrigger,Trigger6M)),NA())</f>
        <v>3.0812263789172789E-2</v>
      </c>
      <c r="P1371" s="52">
        <f>IFERROR(_xll.qlIndexFixing(Index1Y,$H1371,TRUE,_xll.ohTrigger(RecalcTrigger,Trigger1Y)),NA())</f>
        <v>3.1890868662287873E-2</v>
      </c>
      <c r="Q1371" s="52">
        <f>IFERROR(_xll.qlIndexFixing(ONIndex1Y,I1371,TRUE,_xll.ohTrigger(RecalcTrigger,Trigger1Y)),NA())</f>
        <v>3.1514837734087919E-2</v>
      </c>
    </row>
    <row r="1372" spans="2:17" x14ac:dyDescent="0.2">
      <c r="B1372" s="46" t="s">
        <v>51</v>
      </c>
      <c r="D1372" s="49">
        <f>_xll.qlCalendarAdvance(LocalCalendar,$D1371,B1372,"f",FALSE)</f>
        <v>48983</v>
      </c>
      <c r="E1372" s="49">
        <f>_xll.qlInterestRateIndexValueDate(IndexON,D1372)</f>
        <v>48983</v>
      </c>
      <c r="F1372" s="52">
        <f>IFERROR(_xll.qlIndexFixing(IndexON,D1372,TRUE,_xll.ohTrigger(RecalcTrigger,TriggerON)),NA())</f>
        <v>2.7094632626312176E-2</v>
      </c>
      <c r="H1372" s="49">
        <f>_xll.qlCalendarAdvance(IborCalendar,$H1371,B1372,"f",FALSE)</f>
        <v>48983</v>
      </c>
      <c r="I1372" s="49">
        <f>_xll.qlInterestRateIndexValueDate(Index1M,$H1372)</f>
        <v>48985</v>
      </c>
      <c r="J1372" s="52">
        <f>IFERROR(_xll.qlIndexFixing(Index1M,$H1372,TRUE,_xll.ohTrigger(RecalcTrigger,Trigger1M)),NA())</f>
        <v>2.8784255548252195E-2</v>
      </c>
      <c r="K1372" s="52">
        <f>IFERROR(_xll.qlIndexFixing(ONIndex1M,I1372,TRUE,_xll.ohTrigger(RecalcTrigger,Trigger1M)),NA())</f>
        <v>2.8763273482708129E-2</v>
      </c>
      <c r="L1372" s="52">
        <f>IFERROR(_xll.qlIndexFixing(Index3M,H1372,TRUE,_xll.ohTrigger(RecalcTrigger,Trigger3M)),NA())</f>
        <v>2.9924308106253791E-2</v>
      </c>
      <c r="M1372" s="52">
        <f>IFERROR(_xll.qlIndexFixing(ONIndex3M,I1372,TRUE,_xll.ohTrigger(RecalcTrigger,Trigger3M)),NA())</f>
        <v>2.9841753788009129E-2</v>
      </c>
      <c r="N1372" s="52">
        <f>IFERROR(_xll.qlIndexFixing(Index6M,$H1372,TRUE,_xll.ohTrigger(RecalcTrigger,Trigger6M)),NA())</f>
        <v>3.0989775725193697E-2</v>
      </c>
      <c r="O1372" s="52">
        <f>IFERROR(_xll.qlIndexFixing(ONIndex6M,I1372,TRUE,_xll.ohTrigger(RecalcTrigger,Trigger6M)),NA())</f>
        <v>3.0808161998612249E-2</v>
      </c>
      <c r="P1372" s="52">
        <f>IFERROR(_xll.qlIndexFixing(Index1Y,$H1372,TRUE,_xll.ohTrigger(RecalcTrigger,Trigger1Y)),NA())</f>
        <v>3.1886004529779438E-2</v>
      </c>
      <c r="Q1372" s="52">
        <f>IFERROR(_xll.qlIndexFixing(ONIndex1Y,I1372,TRUE,_xll.ohTrigger(RecalcTrigger,Trigger1Y)),NA())</f>
        <v>3.1509599974821612E-2</v>
      </c>
    </row>
    <row r="1373" spans="2:17" x14ac:dyDescent="0.2">
      <c r="B1373" s="46" t="s">
        <v>51</v>
      </c>
      <c r="D1373" s="49">
        <f>_xll.qlCalendarAdvance(LocalCalendar,$D1372,B1373,"f",FALSE)</f>
        <v>48990</v>
      </c>
      <c r="E1373" s="49">
        <f>_xll.qlInterestRateIndexValueDate(IndexON,D1373)</f>
        <v>48990</v>
      </c>
      <c r="F1373" s="52">
        <f>IFERROR(_xll.qlIndexFixing(IndexON,D1373,TRUE,_xll.ohTrigger(RecalcTrigger,TriggerON)),NA())</f>
        <v>2.7092134748807339E-2</v>
      </c>
      <c r="H1373" s="49">
        <f>_xll.qlCalendarAdvance(IborCalendar,$H1372,B1373,"f",FALSE)</f>
        <v>48990</v>
      </c>
      <c r="I1373" s="49">
        <f>_xll.qlInterestRateIndexValueDate(Index1M,$H1373)</f>
        <v>48992</v>
      </c>
      <c r="J1373" s="52">
        <f>IFERROR(_xll.qlIndexFixing(Index1M,$H1373,TRUE,_xll.ohTrigger(RecalcTrigger,Trigger1M)),NA())</f>
        <v>2.877989468197268E-2</v>
      </c>
      <c r="K1373" s="52">
        <f>IFERROR(_xll.qlIndexFixing(ONIndex1M,I1373,TRUE,_xll.ohTrigger(RecalcTrigger,Trigger1M)),NA())</f>
        <v>2.8759785501157875E-2</v>
      </c>
      <c r="L1373" s="52">
        <f>IFERROR(_xll.qlIndexFixing(Index3M,H1373,TRUE,_xll.ohTrigger(RecalcTrigger,Trigger3M)),NA())</f>
        <v>2.9920354561054706E-2</v>
      </c>
      <c r="M1373" s="52">
        <f>IFERROR(_xll.qlIndexFixing(ONIndex3M,I1373,TRUE,_xll.ohTrigger(RecalcTrigger,Trigger3M)),NA())</f>
        <v>2.9838881307908682E-2</v>
      </c>
      <c r="N1373" s="52">
        <f>IFERROR(_xll.qlIndexFixing(Index6M,$H1373,TRUE,_xll.ohTrigger(RecalcTrigger,Trigger6M)),NA())</f>
        <v>3.0985460864835182E-2</v>
      </c>
      <c r="O1373" s="52">
        <f>IFERROR(_xll.qlIndexFixing(ONIndex6M,I1373,TRUE,_xll.ohTrigger(RecalcTrigger,Trigger6M)),NA())</f>
        <v>3.0805072987851734E-2</v>
      </c>
      <c r="P1373" s="52">
        <f>IFERROR(_xll.qlIndexFixing(Index1Y,$H1373,TRUE,_xll.ohTrigger(RecalcTrigger,Trigger1Y)),NA())</f>
        <v>3.1882225818745384E-2</v>
      </c>
      <c r="Q1373" s="52">
        <f>IFERROR(_xll.qlIndexFixing(ONIndex1Y,I1373,TRUE,_xll.ohTrigger(RecalcTrigger,Trigger1Y)),NA())</f>
        <v>3.1505389036163844E-2</v>
      </c>
    </row>
    <row r="1374" spans="2:17" x14ac:dyDescent="0.2">
      <c r="B1374" s="46" t="s">
        <v>51</v>
      </c>
      <c r="D1374" s="49">
        <f>_xll.qlCalendarAdvance(LocalCalendar,$D1373,B1374,"f",FALSE)</f>
        <v>48997</v>
      </c>
      <c r="E1374" s="49">
        <f>_xll.qlInterestRateIndexValueDate(IndexON,D1374)</f>
        <v>48997</v>
      </c>
      <c r="F1374" s="52">
        <f>IFERROR(_xll.qlIndexFixing(IndexON,D1374,TRUE,_xll.ohTrigger(RecalcTrigger,TriggerON)),NA())</f>
        <v>2.7089656945724627E-2</v>
      </c>
      <c r="H1374" s="49">
        <f>_xll.qlCalendarAdvance(IborCalendar,$H1373,B1374,"f",FALSE)</f>
        <v>48997</v>
      </c>
      <c r="I1374" s="49">
        <f>_xll.qlInterestRateIndexValueDate(Index1M,$H1374)</f>
        <v>48999</v>
      </c>
      <c r="J1374" s="52">
        <f>IFERROR(_xll.qlIndexFixing(Index1M,$H1374,TRUE,_xll.ohTrigger(RecalcTrigger,Trigger1M)),NA())</f>
        <v>2.8775519651155053E-2</v>
      </c>
      <c r="K1374" s="52">
        <f>IFERROR(_xll.qlIndexFixing(ONIndex1M,I1374,TRUE,_xll.ohTrigger(RecalcTrigger,Trigger1M)),NA())</f>
        <v>2.8754605499790031E-2</v>
      </c>
      <c r="L1374" s="52">
        <f>IFERROR(_xll.qlIndexFixing(Index3M,H1374,TRUE,_xll.ohTrigger(RecalcTrigger,Trigger3M)),NA())</f>
        <v>2.991638608170822E-2</v>
      </c>
      <c r="M1374" s="52">
        <f>IFERROR(_xll.qlIndexFixing(ONIndex3M,I1374,TRUE,_xll.ohTrigger(RecalcTrigger,Trigger3M)),NA())</f>
        <v>2.9834070198591078E-2</v>
      </c>
      <c r="N1374" s="52">
        <f>IFERROR(_xll.qlIndexFixing(Index6M,$H1374,TRUE,_xll.ohTrigger(RecalcTrigger,Trigger6M)),NA())</f>
        <v>3.0981135059193976E-2</v>
      </c>
      <c r="O1374" s="52">
        <f>IFERROR(_xll.qlIndexFixing(ONIndex6M,I1374,TRUE,_xll.ohTrigger(RecalcTrigger,Trigger6M)),NA())</f>
        <v>3.07999260501024E-2</v>
      </c>
      <c r="P1374" s="52">
        <f>IFERROR(_xll.qlIndexFixing(Index1Y,$H1374,TRUE,_xll.ohTrigger(RecalcTrigger,Trigger1Y)),NA())</f>
        <v>3.1876338927781314E-2</v>
      </c>
      <c r="Q1374" s="52">
        <f>IFERROR(_xll.qlIndexFixing(ONIndex1Y,I1374,TRUE,_xll.ohTrigger(RecalcTrigger,Trigger1Y)),NA())</f>
        <v>3.1499185095809068E-2</v>
      </c>
    </row>
    <row r="1375" spans="2:17" x14ac:dyDescent="0.2">
      <c r="B1375" s="46" t="s">
        <v>51</v>
      </c>
      <c r="D1375" s="49">
        <f>_xll.qlCalendarAdvance(LocalCalendar,$D1374,B1375,"f",FALSE)</f>
        <v>49004</v>
      </c>
      <c r="E1375" s="49">
        <f>_xll.qlInterestRateIndexValueDate(IndexON,D1375)</f>
        <v>49004</v>
      </c>
      <c r="F1375" s="52">
        <f>IFERROR(_xll.qlIndexFixing(IndexON,D1375,TRUE,_xll.ohTrigger(RecalcTrigger,TriggerON)),NA())</f>
        <v>2.7087199217143976E-2</v>
      </c>
      <c r="H1375" s="49">
        <f>_xll.qlCalendarAdvance(IborCalendar,$H1374,B1375,"f",FALSE)</f>
        <v>49004</v>
      </c>
      <c r="I1375" s="49">
        <f>_xll.qlInterestRateIndexValueDate(Index1M,$H1375)</f>
        <v>49006</v>
      </c>
      <c r="J1375" s="52">
        <f>IFERROR(_xll.qlIndexFixing(Index1M,$H1375,TRUE,_xll.ohTrigger(RecalcTrigger,Trigger1M)),NA())</f>
        <v>2.8773632492888532E-2</v>
      </c>
      <c r="K1375" s="52">
        <f>IFERROR(_xll.qlIndexFixing(ONIndex1M,I1375,TRUE,_xll.ohTrigger(RecalcTrigger,Trigger1M)),NA())</f>
        <v>2.8750250301881053E-2</v>
      </c>
      <c r="L1375" s="52">
        <f>IFERROR(_xll.qlIndexFixing(Index3M,H1375,TRUE,_xll.ohTrigger(RecalcTrigger,Trigger3M)),NA())</f>
        <v>2.9917163333592102E-2</v>
      </c>
      <c r="M1375" s="52">
        <f>IFERROR(_xll.qlIndexFixing(ONIndex3M,I1375,TRUE,_xll.ohTrigger(RecalcTrigger,Trigger3M)),NA())</f>
        <v>2.9830206156091776E-2</v>
      </c>
      <c r="N1375" s="52">
        <f>IFERROR(_xll.qlIndexFixing(Index6M,$H1375,TRUE,_xll.ohTrigger(RecalcTrigger,Trigger6M)),NA())</f>
        <v>3.0981859296116226E-2</v>
      </c>
      <c r="O1375" s="52">
        <f>IFERROR(_xll.qlIndexFixing(ONIndex6M,I1375,TRUE,_xll.ohTrigger(RecalcTrigger,Trigger6M)),NA())</f>
        <v>3.0795791892206381E-2</v>
      </c>
      <c r="P1375" s="52">
        <f>IFERROR(_xll.qlIndexFixing(Index1Y,$H1375,TRUE,_xll.ohTrigger(RecalcTrigger,Trigger1Y)),NA())</f>
        <v>3.187153745769418E-2</v>
      </c>
      <c r="Q1375" s="52">
        <f>IFERROR(_xll.qlIndexFixing(ONIndex1Y,I1375,TRUE,_xll.ohTrigger(RecalcTrigger,Trigger1Y)),NA())</f>
        <v>3.1494007976036187E-2</v>
      </c>
    </row>
    <row r="1376" spans="2:17" x14ac:dyDescent="0.2">
      <c r="B1376" s="46" t="s">
        <v>51</v>
      </c>
      <c r="D1376" s="49">
        <f>_xll.qlCalendarAdvance(LocalCalendar,$D1375,B1376,"f",FALSE)</f>
        <v>49011</v>
      </c>
      <c r="E1376" s="49">
        <f>_xll.qlInterestRateIndexValueDate(IndexON,D1376)</f>
        <v>49011</v>
      </c>
      <c r="F1376" s="52">
        <f>IFERROR(_xll.qlIndexFixing(IndexON,D1376,TRUE,_xll.ohTrigger(RecalcTrigger,TriggerON)),NA())</f>
        <v>2.7084761562905513E-2</v>
      </c>
      <c r="H1376" s="49">
        <f>_xll.qlCalendarAdvance(IborCalendar,$H1375,B1376,"f",FALSE)</f>
        <v>49011</v>
      </c>
      <c r="I1376" s="49">
        <f>_xll.qlInterestRateIndexValueDate(Index1M,$H1376)</f>
        <v>49013</v>
      </c>
      <c r="J1376" s="52">
        <f>IFERROR(_xll.qlIndexFixing(Index1M,$H1376,TRUE,_xll.ohTrigger(RecalcTrigger,Trigger1M)),NA())</f>
        <v>2.8770057519928449E-2</v>
      </c>
      <c r="K1376" s="52">
        <f>IFERROR(_xll.qlIndexFixing(ONIndex1M,I1376,TRUE,_xll.ohTrigger(RecalcTrigger,Trigger1M)),NA())</f>
        <v>2.8745880966400961E-2</v>
      </c>
      <c r="L1376" s="52">
        <f>IFERROR(_xll.qlIndexFixing(Index3M,H1376,TRUE,_xll.ohTrigger(RecalcTrigger,Trigger3M)),NA())</f>
        <v>2.9913157995139706E-2</v>
      </c>
      <c r="M1376" s="52">
        <f>IFERROR(_xll.qlIndexFixing(ONIndex3M,I1376,TRUE,_xll.ohTrigger(RecalcTrigger,Trigger3M)),NA())</f>
        <v>2.9826327281696763E-2</v>
      </c>
      <c r="N1376" s="52">
        <f>IFERROR(_xll.qlIndexFixing(Index6M,$H1376,TRUE,_xll.ohTrigger(RecalcTrigger,Trigger6M)),NA())</f>
        <v>3.0976494894388931E-2</v>
      </c>
      <c r="O1376" s="52">
        <f>IFERROR(_xll.qlIndexFixing(ONIndex6M,I1376,TRUE,_xll.ohTrigger(RecalcTrigger,Trigger6M)),NA())</f>
        <v>3.0791646945207418E-2</v>
      </c>
      <c r="P1376" s="52">
        <f>IFERROR(_xll.qlIndexFixing(Index1Y,$H1376,TRUE,_xll.ohTrigger(RecalcTrigger,Trigger1Y)),NA())</f>
        <v>3.1866756874485751E-2</v>
      </c>
      <c r="Q1376" s="52">
        <f>IFERROR(_xll.qlIndexFixing(ONIndex1Y,I1376,TRUE,_xll.ohTrigger(RecalcTrigger,Trigger1Y)),NA())</f>
        <v>3.1488851069481072E-2</v>
      </c>
    </row>
    <row r="1377" spans="2:17" x14ac:dyDescent="0.2">
      <c r="B1377" s="46" t="s">
        <v>51</v>
      </c>
      <c r="D1377" s="49">
        <f>_xll.qlCalendarAdvance(LocalCalendar,$D1376,B1377,"f",FALSE)</f>
        <v>49018</v>
      </c>
      <c r="E1377" s="49">
        <f>_xll.qlInterestRateIndexValueDate(IndexON,D1377)</f>
        <v>49018</v>
      </c>
      <c r="F1377" s="52">
        <f>IFERROR(_xll.qlIndexFixing(IndexON,D1377,TRUE,_xll.ohTrigger(RecalcTrigger,TriggerON)),NA())</f>
        <v>2.708234398316911E-2</v>
      </c>
      <c r="H1377" s="49">
        <f>_xll.qlCalendarAdvance(IborCalendar,$H1376,B1377,"f",FALSE)</f>
        <v>49018</v>
      </c>
      <c r="I1377" s="49">
        <f>_xll.qlInterestRateIndexValueDate(Index1M,$H1377)</f>
        <v>49020</v>
      </c>
      <c r="J1377" s="52">
        <f>IFERROR(_xll.qlIndexFixing(Index1M,$H1377,TRUE,_xll.ohTrigger(RecalcTrigger,Trigger1M)),NA())</f>
        <v>2.8764803424320667E-2</v>
      </c>
      <c r="K1377" s="52">
        <f>IFERROR(_xll.qlIndexFixing(ONIndex1M,I1377,TRUE,_xll.ohTrigger(RecalcTrigger,Trigger1M)),NA())</f>
        <v>2.8741497493269819E-2</v>
      </c>
      <c r="L1377" s="52">
        <f>IFERROR(_xll.qlIndexFixing(Index3M,H1377,TRUE,_xll.ohTrigger(RecalcTrigger,Trigger3M)),NA())</f>
        <v>2.9909137716724002E-2</v>
      </c>
      <c r="M1377" s="52">
        <f>IFERROR(_xll.qlIndexFixing(ONIndex3M,I1377,TRUE,_xll.ohTrigger(RecalcTrigger,Trigger3M)),NA())</f>
        <v>2.9822433575432683E-2</v>
      </c>
      <c r="N1377" s="52">
        <f>IFERROR(_xll.qlIndexFixing(Index6M,$H1377,TRUE,_xll.ohTrigger(RecalcTrigger,Trigger6M)),NA())</f>
        <v>3.097213163662562E-2</v>
      </c>
      <c r="O1377" s="52">
        <f>IFERROR(_xll.qlIndexFixing(ONIndex6M,I1377,TRUE,_xll.ohTrigger(RecalcTrigger,Trigger6M)),NA())</f>
        <v>3.0787491209078865E-2</v>
      </c>
      <c r="P1377" s="52">
        <f>IFERROR(_xll.qlIndexFixing(Index1Y,$H1377,TRUE,_xll.ohTrigger(RecalcTrigger,Trigger1Y)),NA())</f>
        <v>3.1861997177859598E-2</v>
      </c>
      <c r="Q1377" s="52">
        <f>IFERROR(_xll.qlIndexFixing(ONIndex1Y,I1377,TRUE,_xll.ohTrigger(RecalcTrigger,Trigger1Y)),NA())</f>
        <v>3.1483714376037142E-2</v>
      </c>
    </row>
    <row r="1378" spans="2:17" x14ac:dyDescent="0.2">
      <c r="B1378" s="46" t="s">
        <v>51</v>
      </c>
      <c r="D1378" s="49">
        <f>_xll.qlCalendarAdvance(LocalCalendar,$D1377,B1378,"f",FALSE)</f>
        <v>49025</v>
      </c>
      <c r="E1378" s="49">
        <f>_xll.qlInterestRateIndexValueDate(IndexON,D1378)</f>
        <v>49025</v>
      </c>
      <c r="F1378" s="52">
        <f>IFERROR(_xll.qlIndexFixing(IndexON,D1378,TRUE,_xll.ohTrigger(RecalcTrigger,TriggerON)),NA())</f>
        <v>2.7079946477854833E-2</v>
      </c>
      <c r="H1378" s="49">
        <f>_xll.qlCalendarAdvance(IborCalendar,$H1377,B1378,"f",FALSE)</f>
        <v>49025</v>
      </c>
      <c r="I1378" s="49">
        <f>_xll.qlInterestRateIndexValueDate(Index1M,$H1378)</f>
        <v>49027</v>
      </c>
      <c r="J1378" s="52">
        <f>IFERROR(_xll.qlIndexFixing(Index1M,$H1378,TRUE,_xll.ohTrigger(RecalcTrigger,Trigger1M)),NA())</f>
        <v>2.8760367638460755E-2</v>
      </c>
      <c r="K1378" s="52">
        <f>IFERROR(_xll.qlIndexFixing(ONIndex1M,I1378,TRUE,_xll.ohTrigger(RecalcTrigger,Trigger1M)),NA())</f>
        <v>2.8737099882540917E-2</v>
      </c>
      <c r="L1378" s="52">
        <f>IFERROR(_xll.qlIndexFixing(Index3M,H1378,TRUE,_xll.ohTrigger(RecalcTrigger,Trigger3M)),NA())</f>
        <v>2.9905102498391758E-2</v>
      </c>
      <c r="M1378" s="52">
        <f>IFERROR(_xll.qlIndexFixing(ONIndex3M,I1378,TRUE,_xll.ohTrigger(RecalcTrigger,Trigger3M)),NA())</f>
        <v>2.9818525037299537E-2</v>
      </c>
      <c r="N1378" s="52">
        <f>IFERROR(_xll.qlIndexFixing(Index6M,$H1378,TRUE,_xll.ohTrigger(RecalcTrigger,Trigger6M)),NA())</f>
        <v>3.0967757430352318E-2</v>
      </c>
      <c r="O1378" s="52">
        <f>IFERROR(_xll.qlIndexFixing(ONIndex6M,I1378,TRUE,_xll.ohTrigger(RecalcTrigger,Trigger6M)),NA())</f>
        <v>3.0783324683847368E-2</v>
      </c>
      <c r="P1378" s="52">
        <f>IFERROR(_xll.qlIndexFixing(Index1Y,$H1378,TRUE,_xll.ohTrigger(RecalcTrigger,Trigger1Y)),NA())</f>
        <v>3.1858328278666616E-2</v>
      </c>
      <c r="Q1378" s="52">
        <f>IFERROR(_xll.qlIndexFixing(ONIndex1Y,I1378,TRUE,_xll.ohTrigger(RecalcTrigger,Trigger1Y)),NA())</f>
        <v>3.1478597895784333E-2</v>
      </c>
    </row>
    <row r="1379" spans="2:17" x14ac:dyDescent="0.2">
      <c r="B1379" s="46" t="s">
        <v>51</v>
      </c>
      <c r="D1379" s="49">
        <f>_xll.qlCalendarAdvance(LocalCalendar,$D1378,B1379,"f",FALSE)</f>
        <v>49032</v>
      </c>
      <c r="E1379" s="49">
        <f>_xll.qlInterestRateIndexValueDate(IndexON,D1379)</f>
        <v>49032</v>
      </c>
      <c r="F1379" s="52">
        <f>IFERROR(_xll.qlIndexFixing(IndexON,D1379,TRUE,_xll.ohTrigger(RecalcTrigger,TriggerON)),NA())</f>
        <v>2.7077569046802807E-2</v>
      </c>
      <c r="H1379" s="49">
        <f>_xll.qlCalendarAdvance(IborCalendar,$H1378,B1379,"f",FALSE)</f>
        <v>49032</v>
      </c>
      <c r="I1379" s="49">
        <f>_xll.qlInterestRateIndexValueDate(Index1M,$H1379)</f>
        <v>49034</v>
      </c>
      <c r="J1379" s="52">
        <f>IFERROR(_xll.qlIndexFixing(Index1M,$H1379,TRUE,_xll.ohTrigger(RecalcTrigger,Trigger1M)),NA())</f>
        <v>2.8753432029403454E-2</v>
      </c>
      <c r="K1379" s="52">
        <f>IFERROR(_xll.qlIndexFixing(ONIndex1M,I1379,TRUE,_xll.ohTrigger(RecalcTrigger,Trigger1M)),NA())</f>
        <v>2.8732688134214257E-2</v>
      </c>
      <c r="L1379" s="52">
        <f>IFERROR(_xll.qlIndexFixing(Index3M,H1379,TRUE,_xll.ohTrigger(RecalcTrigger,Trigger3M)),NA())</f>
        <v>2.9898212985311243E-2</v>
      </c>
      <c r="M1379" s="52">
        <f>IFERROR(_xll.qlIndexFixing(ONIndex3M,I1379,TRUE,_xll.ohTrigger(RecalcTrigger,Trigger3M)),NA())</f>
        <v>2.9814601667270679E-2</v>
      </c>
      <c r="N1379" s="52">
        <f>IFERROR(_xll.qlIndexFixing(Index6M,$H1379,TRUE,_xll.ohTrigger(RecalcTrigger,Trigger6M)),NA())</f>
        <v>3.0960349539226134E-2</v>
      </c>
      <c r="O1379" s="52">
        <f>IFERROR(_xll.qlIndexFixing(ONIndex6M,I1379,TRUE,_xll.ohTrigger(RecalcTrigger,Trigger6M)),NA())</f>
        <v>3.0779147369512927E-2</v>
      </c>
      <c r="P1379" s="52">
        <f>IFERROR(_xll.qlIndexFixing(Index1Y,$H1379,TRUE,_xll.ohTrigger(RecalcTrigger,Trigger1Y)),NA())</f>
        <v>3.1849328467731336E-2</v>
      </c>
      <c r="Q1379" s="52">
        <f>IFERROR(_xll.qlIndexFixing(ONIndex1Y,I1379,TRUE,_xll.ohTrigger(RecalcTrigger,Trigger1Y)),NA())</f>
        <v>3.1473501628695999E-2</v>
      </c>
    </row>
    <row r="1380" spans="2:17" x14ac:dyDescent="0.2">
      <c r="B1380" s="46" t="s">
        <v>51</v>
      </c>
      <c r="D1380" s="49">
        <f>_xll.qlCalendarAdvance(LocalCalendar,$D1379,B1380,"f",FALSE)</f>
        <v>49039</v>
      </c>
      <c r="E1380" s="49">
        <f>_xll.qlInterestRateIndexValueDate(IndexON,D1380)</f>
        <v>49039</v>
      </c>
      <c r="F1380" s="52">
        <f>IFERROR(_xll.qlIndexFixing(IndexON,D1380,TRUE,_xll.ohTrigger(RecalcTrigger,TriggerON)),NA())</f>
        <v>2.7075211690332779E-2</v>
      </c>
      <c r="H1380" s="49">
        <f>_xll.qlCalendarAdvance(IborCalendar,$H1379,B1380,"f",FALSE)</f>
        <v>49039</v>
      </c>
      <c r="I1380" s="49">
        <f>_xll.qlInterestRateIndexValueDate(Index1M,$H1380)</f>
        <v>49045</v>
      </c>
      <c r="J1380" s="52">
        <f>IFERROR(_xll.qlIndexFixing(Index1M,$H1380,TRUE,_xll.ohTrigger(RecalcTrigger,Trigger1M)),NA())</f>
        <v>2.8748069960845335E-2</v>
      </c>
      <c r="K1380" s="52">
        <f>IFERROR(_xll.qlIndexFixing(ONIndex1M,I1380,TRUE,_xll.ohTrigger(RecalcTrigger,Trigger1M)),NA())</f>
        <v>2.8724069280317011E-2</v>
      </c>
      <c r="L1380" s="52">
        <f>IFERROR(_xll.qlIndexFixing(Index3M,H1380,TRUE,_xll.ohTrigger(RecalcTrigger,Trigger3M)),NA())</f>
        <v>2.9891824882858953E-2</v>
      </c>
      <c r="M1380" s="52">
        <f>IFERROR(_xll.qlIndexFixing(ONIndex3M,I1380,TRUE,_xll.ohTrigger(RecalcTrigger,Trigger3M)),NA())</f>
        <v>2.9806503302491905E-2</v>
      </c>
      <c r="N1380" s="52">
        <f>IFERROR(_xll.qlIndexFixing(Index6M,$H1380,TRUE,_xll.ohTrigger(RecalcTrigger,Trigger6M)),NA())</f>
        <v>3.0954447730567207E-2</v>
      </c>
      <c r="O1380" s="52">
        <f>IFERROR(_xll.qlIndexFixing(ONIndex6M,I1380,TRUE,_xll.ohTrigger(RecalcTrigger,Trigger6M)),NA())</f>
        <v>3.0770530989210343E-2</v>
      </c>
      <c r="P1380" s="52">
        <f>IFERROR(_xll.qlIndexFixing(Index1Y,$H1380,TRUE,_xll.ohTrigger(RecalcTrigger,Trigger1Y)),NA())</f>
        <v>3.1843023871754958E-2</v>
      </c>
      <c r="Q1380" s="52">
        <f>IFERROR(_xll.qlIndexFixing(ONIndex1Y,I1380,TRUE,_xll.ohTrigger(RecalcTrigger,Trigger1Y)),NA())</f>
        <v>3.1463506225923865E-2</v>
      </c>
    </row>
    <row r="1381" spans="2:17" x14ac:dyDescent="0.2">
      <c r="B1381" s="46" t="s">
        <v>51</v>
      </c>
      <c r="D1381" s="49">
        <f>_xll.qlCalendarAdvance(LocalCalendar,$D1380,B1381,"f",FALSE)</f>
        <v>49046</v>
      </c>
      <c r="E1381" s="49">
        <f>_xll.qlInterestRateIndexValueDate(IndexON,D1381)</f>
        <v>49046</v>
      </c>
      <c r="F1381" s="52">
        <f>IFERROR(_xll.qlIndexFixing(IndexON,D1381,TRUE,_xll.ohTrigger(RecalcTrigger,TriggerON)),NA())</f>
        <v>2.7072874408284875E-2</v>
      </c>
      <c r="H1381" s="49">
        <f>_xll.qlCalendarAdvance(IborCalendar,$H1380,B1381,"f",FALSE)</f>
        <v>49046</v>
      </c>
      <c r="I1381" s="49">
        <f>_xll.qlInterestRateIndexValueDate(Index1M,$H1381)</f>
        <v>49048</v>
      </c>
      <c r="J1381" s="52">
        <f>IFERROR(_xll.qlIndexFixing(Index1M,$H1381,TRUE,_xll.ohTrigger(RecalcTrigger,Trigger1M)),NA())</f>
        <v>2.8746975274778208E-2</v>
      </c>
      <c r="K1381" s="52">
        <f>IFERROR(_xll.qlIndexFixing(ONIndex1M,I1381,TRUE,_xll.ohTrigger(RecalcTrigger,Trigger1M)),NA())</f>
        <v>2.8723822224741014E-2</v>
      </c>
      <c r="L1381" s="52">
        <f>IFERROR(_xll.qlIndexFixing(Index3M,H1381,TRUE,_xll.ohTrigger(RecalcTrigger,Trigger3M)),NA())</f>
        <v>2.9890076271867565E-2</v>
      </c>
      <c r="M1381" s="52">
        <f>IFERROR(_xll.qlIndexFixing(ONIndex3M,I1381,TRUE,_xll.ohTrigger(RecalcTrigger,Trigger3M)),NA())</f>
        <v>2.9806710431632411E-2</v>
      </c>
      <c r="N1381" s="52">
        <f>IFERROR(_xll.qlIndexFixing(Index6M,$H1381,TRUE,_xll.ohTrigger(RecalcTrigger,Trigger6M)),NA())</f>
        <v>3.095456912120572E-2</v>
      </c>
      <c r="O1381" s="52">
        <f>IFERROR(_xll.qlIndexFixing(ONIndex6M,I1381,TRUE,_xll.ohTrigger(RecalcTrigger,Trigger6M)),NA())</f>
        <v>3.0770760373535211E-2</v>
      </c>
      <c r="P1381" s="52">
        <f>IFERROR(_xll.qlIndexFixing(Index1Y,$H1381,TRUE,_xll.ohTrigger(RecalcTrigger,Trigger1Y)),NA())</f>
        <v>3.1843167251317778E-2</v>
      </c>
      <c r="Q1381" s="52">
        <f>IFERROR(_xll.qlIndexFixing(ONIndex1Y,I1381,TRUE,_xll.ohTrigger(RecalcTrigger,Trigger1Y)),NA())</f>
        <v>3.1463369733959468E-2</v>
      </c>
    </row>
    <row r="1382" spans="2:17" x14ac:dyDescent="0.2">
      <c r="B1382" s="46" t="s">
        <v>51</v>
      </c>
      <c r="D1382" s="49">
        <f>_xll.qlCalendarAdvance(LocalCalendar,$D1381,B1382,"f",FALSE)</f>
        <v>49053</v>
      </c>
      <c r="E1382" s="49">
        <f>_xll.qlInterestRateIndexValueDate(IndexON,D1382)</f>
        <v>49053</v>
      </c>
      <c r="F1382" s="52">
        <f>IFERROR(_xll.qlIndexFixing(IndexON,D1382,TRUE,_xll.ohTrigger(RecalcTrigger,TriggerON)),NA())</f>
        <v>2.7070557200659096E-2</v>
      </c>
      <c r="H1382" s="49">
        <f>_xll.qlCalendarAdvance(IborCalendar,$H1381,B1382,"f",FALSE)</f>
        <v>49053</v>
      </c>
      <c r="I1382" s="49">
        <f>_xll.qlInterestRateIndexValueDate(Index1M,$H1382)</f>
        <v>49055</v>
      </c>
      <c r="J1382" s="52">
        <f>IFERROR(_xll.qlIndexFixing(Index1M,$H1382,TRUE,_xll.ohTrigger(RecalcTrigger,Trigger1M)),NA())</f>
        <v>2.8742482818234664E-2</v>
      </c>
      <c r="K1382" s="52">
        <f>IFERROR(_xll.qlIndexFixing(ONIndex1M,I1382,TRUE,_xll.ohTrigger(RecalcTrigger,Trigger1M)),NA())</f>
        <v>2.8719368063567785E-2</v>
      </c>
      <c r="L1382" s="52">
        <f>IFERROR(_xll.qlIndexFixing(Index3M,H1382,TRUE,_xll.ohTrigger(RecalcTrigger,Trigger3M)),NA())</f>
        <v>2.9885985510868171E-2</v>
      </c>
      <c r="M1382" s="52">
        <f>IFERROR(_xll.qlIndexFixing(ONIndex3M,I1382,TRUE,_xll.ohTrigger(RecalcTrigger,Trigger3M)),NA())</f>
        <v>2.9802742565996354E-2</v>
      </c>
      <c r="N1382" s="52">
        <f>IFERROR(_xll.qlIndexFixing(Index6M,$H1382,TRUE,_xll.ohTrigger(RecalcTrigger,Trigger6M)),NA())</f>
        <v>3.0950151121624411E-2</v>
      </c>
      <c r="O1382" s="52">
        <f>IFERROR(_xll.qlIndexFixing(ONIndex6M,I1382,TRUE,_xll.ohTrigger(RecalcTrigger,Trigger6M)),NA())</f>
        <v>3.0766550691865291E-2</v>
      </c>
      <c r="P1382" s="52">
        <f>IFERROR(_xll.qlIndexFixing(Index1Y,$H1382,TRUE,_xll.ohTrigger(RecalcTrigger,Trigger1Y)),NA())</f>
        <v>3.1838511983217618E-2</v>
      </c>
      <c r="Q1382" s="52">
        <f>IFERROR(_xll.qlIndexFixing(ONIndex1Y,I1382,TRUE,_xll.ohTrigger(RecalcTrigger,Trigger1Y)),NA())</f>
        <v>3.145833410631127E-2</v>
      </c>
    </row>
    <row r="1383" spans="2:17" x14ac:dyDescent="0.2">
      <c r="B1383" s="46" t="s">
        <v>51</v>
      </c>
      <c r="D1383" s="49">
        <f>_xll.qlCalendarAdvance(LocalCalendar,$D1382,B1383,"f",FALSE)</f>
        <v>49060</v>
      </c>
      <c r="E1383" s="49">
        <f>_xll.qlInterestRateIndexValueDate(IndexON,D1383)</f>
        <v>49060</v>
      </c>
      <c r="F1383" s="52">
        <f>IFERROR(_xll.qlIndexFixing(IndexON,D1383,TRUE,_xll.ohTrigger(RecalcTrigger,TriggerON)),NA())</f>
        <v>2.7068260067455441E-2</v>
      </c>
      <c r="H1383" s="49">
        <f>_xll.qlCalendarAdvance(IborCalendar,$H1382,B1383,"f",FALSE)</f>
        <v>49060</v>
      </c>
      <c r="I1383" s="49">
        <f>_xll.qlInterestRateIndexValueDate(Index1M,$H1383)</f>
        <v>49062</v>
      </c>
      <c r="J1383" s="52">
        <f>IFERROR(_xll.qlIndexFixing(Index1M,$H1383,TRUE,_xll.ohTrigger(RecalcTrigger,Trigger1M)),NA())</f>
        <v>2.8739621907452256E-2</v>
      </c>
      <c r="K1383" s="52">
        <f>IFERROR(_xll.qlIndexFixing(ONIndex1M,I1383,TRUE,_xll.ohTrigger(RecalcTrigger,Trigger1M)),NA())</f>
        <v>2.8715725091137401E-2</v>
      </c>
      <c r="L1383" s="52">
        <f>IFERROR(_xll.qlIndexFixing(Index3M,H1383,TRUE,_xll.ohTrigger(RecalcTrigger,Trigger3M)),NA())</f>
        <v>2.9884702309633068E-2</v>
      </c>
      <c r="M1383" s="52">
        <f>IFERROR(_xll.qlIndexFixing(ONIndex3M,I1383,TRUE,_xll.ohTrigger(RecalcTrigger,Trigger3M)),NA())</f>
        <v>2.9799707928868102E-2</v>
      </c>
      <c r="N1383" s="52">
        <f>IFERROR(_xll.qlIndexFixing(Index6M,$H1383,TRUE,_xll.ohTrigger(RecalcTrigger,Trigger6M)),NA())</f>
        <v>3.0946725012379675E-2</v>
      </c>
      <c r="O1383" s="52">
        <f>IFERROR(_xll.qlIndexFixing(ONIndex6M,I1383,TRUE,_xll.ohTrigger(RecalcTrigger,Trigger6M)),NA())</f>
        <v>3.0763342515893743E-2</v>
      </c>
      <c r="P1383" s="52">
        <f>IFERROR(_xll.qlIndexFixing(Index1Y,$H1383,TRUE,_xll.ohTrigger(RecalcTrigger,Trigger1Y)),NA())</f>
        <v>3.1833877599954201E-2</v>
      </c>
      <c r="Q1383" s="52">
        <f>IFERROR(_xll.qlIndexFixing(ONIndex1Y,I1383,TRUE,_xll.ohTrigger(RecalcTrigger,Trigger1Y)),NA())</f>
        <v>3.1454335273906064E-2</v>
      </c>
    </row>
    <row r="1384" spans="2:17" x14ac:dyDescent="0.2">
      <c r="B1384" s="46" t="s">
        <v>51</v>
      </c>
      <c r="D1384" s="49">
        <f>_xll.qlCalendarAdvance(LocalCalendar,$D1383,B1384,"f",FALSE)</f>
        <v>49067</v>
      </c>
      <c r="E1384" s="49">
        <f>_xll.qlInterestRateIndexValueDate(IndexON,D1384)</f>
        <v>49067</v>
      </c>
      <c r="F1384" s="52">
        <f>IFERROR(_xll.qlIndexFixing(IndexON,D1384,TRUE,_xll.ohTrigger(RecalcTrigger,TriggerON)),NA())</f>
        <v>2.7065983008593975E-2</v>
      </c>
      <c r="H1384" s="49">
        <f>_xll.qlCalendarAdvance(IborCalendar,$H1383,B1384,"f",FALSE)</f>
        <v>49067</v>
      </c>
      <c r="I1384" s="49">
        <f>_xll.qlInterestRateIndexValueDate(Index1M,$H1384)</f>
        <v>49069</v>
      </c>
      <c r="J1384" s="52">
        <f>IFERROR(_xll.qlIndexFixing(Index1M,$H1384,TRUE,_xll.ohTrigger(RecalcTrigger,Trigger1M)),NA())</f>
        <v>2.8733455402281834E-2</v>
      </c>
      <c r="K1384" s="52">
        <f>IFERROR(_xll.qlIndexFixing(ONIndex1M,I1384,TRUE,_xll.ohTrigger(RecalcTrigger,Trigger1M)),NA())</f>
        <v>2.8710417328454696E-2</v>
      </c>
      <c r="L1384" s="52">
        <f>IFERROR(_xll.qlIndexFixing(Index3M,H1384,TRUE,_xll.ohTrigger(RecalcTrigger,Trigger3M)),NA())</f>
        <v>2.9880577452792295E-2</v>
      </c>
      <c r="M1384" s="52">
        <f>IFERROR(_xll.qlIndexFixing(ONIndex3M,I1384,TRUE,_xll.ohTrigger(RecalcTrigger,Trigger3M)),NA())</f>
        <v>2.9794762339117042E-2</v>
      </c>
      <c r="N1384" s="52">
        <f>IFERROR(_xll.qlIndexFixing(Index6M,$H1384,TRUE,_xll.ohTrigger(RecalcTrigger,Trigger6M)),NA())</f>
        <v>3.0941282278104072E-2</v>
      </c>
      <c r="O1384" s="52">
        <f>IFERROR(_xll.qlIndexFixing(ONIndex6M,I1384,TRUE,_xll.ohTrigger(RecalcTrigger,Trigger6M)),NA())</f>
        <v>3.0758098961296554E-2</v>
      </c>
      <c r="P1384" s="52">
        <f>IFERROR(_xll.qlIndexFixing(Index1Y,$H1384,TRUE,_xll.ohTrigger(RecalcTrigger,Trigger1Y)),NA())</f>
        <v>3.1830340526637628E-2</v>
      </c>
      <c r="Q1384" s="52">
        <f>IFERROR(_xll.qlIndexFixing(ONIndex1Y,I1384,TRUE,_xll.ohTrigger(RecalcTrigger,Trigger1Y)),NA())</f>
        <v>3.1448323490508301E-2</v>
      </c>
    </row>
    <row r="1385" spans="2:17" x14ac:dyDescent="0.2">
      <c r="B1385" s="46" t="s">
        <v>51</v>
      </c>
      <c r="D1385" s="49">
        <f>_xll.qlCalendarAdvance(LocalCalendar,$D1384,B1385,"f",FALSE)</f>
        <v>49074</v>
      </c>
      <c r="E1385" s="49">
        <f>_xll.qlInterestRateIndexValueDate(IndexON,D1385)</f>
        <v>49074</v>
      </c>
      <c r="F1385" s="52">
        <f>IFERROR(_xll.qlIndexFixing(IndexON,D1385,TRUE,_xll.ohTrigger(RecalcTrigger,TriggerON)),NA())</f>
        <v>2.7063726024314505E-2</v>
      </c>
      <c r="H1385" s="49">
        <f>_xll.qlCalendarAdvance(IborCalendar,$H1384,B1385,"f",FALSE)</f>
        <v>49074</v>
      </c>
      <c r="I1385" s="49">
        <f>_xll.qlInterestRateIndexValueDate(Index1M,$H1385)</f>
        <v>49076</v>
      </c>
      <c r="J1385" s="52">
        <f>IFERROR(_xll.qlIndexFixing(Index1M,$H1385,TRUE,_xll.ohTrigger(RecalcTrigger,Trigger1M)),NA())</f>
        <v>2.8728920442898331E-2</v>
      </c>
      <c r="K1385" s="52">
        <f>IFERROR(_xll.qlIndexFixing(ONIndex1M,I1385,TRUE,_xll.ohTrigger(RecalcTrigger,Trigger1M)),NA())</f>
        <v>2.8705920754514835E-2</v>
      </c>
      <c r="L1385" s="52">
        <f>IFERROR(_xll.qlIndexFixing(Index3M,H1385,TRUE,_xll.ohTrigger(RecalcTrigger,Trigger3M)),NA())</f>
        <v>2.9876437656367483E-2</v>
      </c>
      <c r="M1385" s="52">
        <f>IFERROR(_xll.qlIndexFixing(ONIndex3M,I1385,TRUE,_xll.ohTrigger(RecalcTrigger,Trigger3M)),NA())</f>
        <v>2.9790749977927078E-2</v>
      </c>
      <c r="N1385" s="52">
        <f>IFERROR(_xll.qlIndexFixing(Index6M,$H1385,TRUE,_xll.ohTrigger(RecalcTrigger,Trigger6M)),NA())</f>
        <v>3.0936831434312816E-2</v>
      </c>
      <c r="O1385" s="52">
        <f>IFERROR(_xll.qlIndexFixing(ONIndex6M,I1385,TRUE,_xll.ohTrigger(RecalcTrigger,Trigger6M)),NA())</f>
        <v>3.0753856912371091E-2</v>
      </c>
      <c r="P1385" s="52">
        <f>IFERROR(_xll.qlIndexFixing(Index1Y,$H1385,TRUE,_xll.ohTrigger(RecalcTrigger,Trigger1Y)),NA())</f>
        <v>3.1824671486792376E-2</v>
      </c>
      <c r="Q1385" s="52">
        <f>IFERROR(_xll.qlIndexFixing(ONIndex1Y,I1385,TRUE,_xll.ohTrigger(RecalcTrigger,Trigger1Y)),NA())</f>
        <v>3.1443348502326884E-2</v>
      </c>
    </row>
    <row r="1386" spans="2:17" x14ac:dyDescent="0.2">
      <c r="B1386" s="46" t="s">
        <v>51</v>
      </c>
      <c r="D1386" s="49">
        <f>_xll.qlCalendarAdvance(LocalCalendar,$D1385,B1386,"f",FALSE)</f>
        <v>49081</v>
      </c>
      <c r="E1386" s="49">
        <f>_xll.qlInterestRateIndexValueDate(IndexON,D1386)</f>
        <v>49081</v>
      </c>
      <c r="F1386" s="52">
        <f>IFERROR(_xll.qlIndexFixing(IndexON,D1386,TRUE,_xll.ohTrigger(RecalcTrigger,TriggerON)),NA())</f>
        <v>2.7061489114297288E-2</v>
      </c>
      <c r="H1386" s="49">
        <f>_xll.qlCalendarAdvance(IborCalendar,$H1385,B1386,"f",FALSE)</f>
        <v>49081</v>
      </c>
      <c r="I1386" s="49">
        <f>_xll.qlInterestRateIndexValueDate(Index1M,$H1386)</f>
        <v>49083</v>
      </c>
      <c r="J1386" s="52">
        <f>IFERROR(_xll.qlIndexFixing(Index1M,$H1386,TRUE,_xll.ohTrigger(RecalcTrigger,Trigger1M)),NA())</f>
        <v>2.8724371315939329E-2</v>
      </c>
      <c r="K1386" s="52">
        <f>IFERROR(_xll.qlIndexFixing(ONIndex1M,I1386,TRUE,_xll.ohTrigger(RecalcTrigger,Trigger1M)),NA())</f>
        <v>2.870141004295057E-2</v>
      </c>
      <c r="L1386" s="52">
        <f>IFERROR(_xll.qlIndexFixing(Index3M,H1386,TRUE,_xll.ohTrigger(RecalcTrigger,Trigger3M)),NA())</f>
        <v>2.9872282920406258E-2</v>
      </c>
      <c r="M1386" s="52">
        <f>IFERROR(_xll.qlIndexFixing(ONIndex3M,I1386,TRUE,_xll.ohTrigger(RecalcTrigger,Trigger3M)),NA())</f>
        <v>2.9786722784841402E-2</v>
      </c>
      <c r="N1386" s="52">
        <f>IFERROR(_xll.qlIndexFixing(Index6M,$H1386,TRUE,_xll.ohTrigger(RecalcTrigger,Trigger6M)),NA())</f>
        <v>3.0932369642598344E-2</v>
      </c>
      <c r="O1386" s="52">
        <f>IFERROR(_xll.qlIndexFixing(ONIndex6M,I1386,TRUE,_xll.ohTrigger(RecalcTrigger,Trigger6M)),NA())</f>
        <v>3.0749604074316039E-2</v>
      </c>
      <c r="P1386" s="52">
        <f>IFERROR(_xll.qlIndexFixing(Index1Y,$H1386,TRUE,_xll.ohTrigger(RecalcTrigger,Trigger1Y)),NA())</f>
        <v>3.1820099756324834E-2</v>
      </c>
      <c r="Q1386" s="52">
        <f>IFERROR(_xll.qlIndexFixing(ONIndex1Y,I1386,TRUE,_xll.ohTrigger(RecalcTrigger,Trigger1Y)),NA())</f>
        <v>3.1438393727283298E-2</v>
      </c>
    </row>
    <row r="1387" spans="2:17" x14ac:dyDescent="0.2">
      <c r="B1387" s="46" t="s">
        <v>51</v>
      </c>
      <c r="D1387" s="49">
        <f>_xll.qlCalendarAdvance(LocalCalendar,$D1386,B1387,"f",FALSE)</f>
        <v>49088</v>
      </c>
      <c r="E1387" s="49">
        <f>_xll.qlInterestRateIndexValueDate(IndexON,D1387)</f>
        <v>49088</v>
      </c>
      <c r="F1387" s="52">
        <f>IFERROR(_xll.qlIndexFixing(IndexON,D1387,TRUE,_xll.ohTrigger(RecalcTrigger,TriggerON)),NA())</f>
        <v>2.7059272278942004E-2</v>
      </c>
      <c r="H1387" s="49">
        <f>_xll.qlCalendarAdvance(IborCalendar,$H1386,B1387,"f",FALSE)</f>
        <v>49088</v>
      </c>
      <c r="I1387" s="49">
        <f>_xll.qlInterestRateIndexValueDate(Index1M,$H1387)</f>
        <v>49090</v>
      </c>
      <c r="J1387" s="52">
        <f>IFERROR(_xll.qlIndexFixing(Index1M,$H1387,TRUE,_xll.ohTrigger(RecalcTrigger,Trigger1M)),NA())</f>
        <v>2.8719808021415143E-2</v>
      </c>
      <c r="K1387" s="52">
        <f>IFERROR(_xll.qlIndexFixing(ONIndex1M,I1387,TRUE,_xll.ohTrigger(RecalcTrigger,Trigger1M)),NA())</f>
        <v>2.8697705044182786E-2</v>
      </c>
      <c r="L1387" s="52">
        <f>IFERROR(_xll.qlIndexFixing(Index3M,H1387,TRUE,_xll.ohTrigger(RecalcTrigger,Trigger3M)),NA())</f>
        <v>2.9869048271898461E-2</v>
      </c>
      <c r="M1387" s="52">
        <f>IFERROR(_xll.qlIndexFixing(ONIndex3M,I1387,TRUE,_xll.ohTrigger(RecalcTrigger,Trigger3M)),NA())</f>
        <v>2.9783623251797842E-2</v>
      </c>
      <c r="N1387" s="52">
        <f>IFERROR(_xll.qlIndexFixing(Index6M,$H1387,TRUE,_xll.ohTrigger(RecalcTrigger,Trigger6M)),NA())</f>
        <v>3.0927896903035837E-2</v>
      </c>
      <c r="O1387" s="52">
        <f>IFERROR(_xll.qlIndexFixing(ONIndex6M,I1387,TRUE,_xll.ohTrigger(RecalcTrigger,Trigger6M)),NA())</f>
        <v>3.0746348207792984E-2</v>
      </c>
      <c r="P1387" s="52">
        <f>IFERROR(_xll.qlIndexFixing(Index1Y,$H1387,TRUE,_xll.ohTrigger(RecalcTrigger,Trigger1Y)),NA())</f>
        <v>3.1816628617118932E-2</v>
      </c>
      <c r="Q1387" s="52">
        <f>IFERROR(_xll.qlIndexFixing(ONIndex1Y,I1387,TRUE,_xll.ohTrigger(RecalcTrigger,Trigger1Y)),NA())</f>
        <v>3.1434479788710057E-2</v>
      </c>
    </row>
    <row r="1388" spans="2:17" x14ac:dyDescent="0.2">
      <c r="B1388" s="46" t="s">
        <v>51</v>
      </c>
      <c r="D1388" s="49">
        <f>_xll.qlCalendarAdvance(LocalCalendar,$D1387,B1388,"f",FALSE)</f>
        <v>49095</v>
      </c>
      <c r="E1388" s="49">
        <f>_xll.qlInterestRateIndexValueDate(IndexON,D1388)</f>
        <v>49095</v>
      </c>
      <c r="F1388" s="52">
        <f>IFERROR(_xll.qlIndexFixing(IndexON,D1388,TRUE,_xll.ohTrigger(RecalcTrigger,TriggerON)),NA())</f>
        <v>2.7057075517769036E-2</v>
      </c>
      <c r="H1388" s="49">
        <f>_xll.qlCalendarAdvance(IborCalendar,$H1387,B1388,"f",FALSE)</f>
        <v>49095</v>
      </c>
      <c r="I1388" s="49">
        <f>_xll.qlInterestRateIndexValueDate(Index1M,$H1388)</f>
        <v>49097</v>
      </c>
      <c r="J1388" s="52">
        <f>IFERROR(_xll.qlIndexFixing(Index1M,$H1388,TRUE,_xll.ohTrigger(RecalcTrigger,Trigger1M)),NA())</f>
        <v>2.8715230559341241E-2</v>
      </c>
      <c r="K1388" s="52">
        <f>IFERROR(_xll.qlIndexFixing(ONIndex1M,I1388,TRUE,_xll.ohTrigger(RecalcTrigger,Trigger1M)),NA())</f>
        <v>2.8692346207082053E-2</v>
      </c>
      <c r="L1388" s="52">
        <f>IFERROR(_xll.qlIndexFixing(Index3M,H1388,TRUE,_xll.ohTrigger(RecalcTrigger,Trigger3M)),NA())</f>
        <v>2.9864862243996888E-2</v>
      </c>
      <c r="M1388" s="52">
        <f>IFERROR(_xll.qlIndexFixing(ONIndex3M,I1388,TRUE,_xll.ohTrigger(RecalcTrigger,Trigger3M)),NA())</f>
        <v>2.9778623903089496E-2</v>
      </c>
      <c r="N1388" s="52">
        <f>IFERROR(_xll.qlIndexFixing(Index6M,$H1388,TRUE,_xll.ohTrigger(RecalcTrigger,Trigger6M)),NA())</f>
        <v>3.0923413215699615E-2</v>
      </c>
      <c r="O1388" s="52">
        <f>IFERROR(_xll.qlIndexFixing(ONIndex6M,I1388,TRUE,_xll.ohTrigger(RecalcTrigger,Trigger6M)),NA())</f>
        <v>3.0741066030950392E-2</v>
      </c>
      <c r="P1388" s="52">
        <f>IFERROR(_xll.qlIndexFixing(Index1Y,$H1388,TRUE,_xll.ohTrigger(RecalcTrigger,Trigger1Y)),NA())</f>
        <v>3.1811018946202883E-2</v>
      </c>
      <c r="Q1388" s="52">
        <f>IFERROR(_xll.qlIndexFixing(ONIndex1Y,I1388,TRUE,_xll.ohTrigger(RecalcTrigger,Trigger1Y)),NA())</f>
        <v>3.1428544816609616E-2</v>
      </c>
    </row>
    <row r="1389" spans="2:17" x14ac:dyDescent="0.2">
      <c r="B1389" s="46" t="s">
        <v>51</v>
      </c>
      <c r="D1389" s="49">
        <f>_xll.qlCalendarAdvance(LocalCalendar,$D1388,B1389,"f",FALSE)</f>
        <v>49102</v>
      </c>
      <c r="E1389" s="49">
        <f>_xll.qlInterestRateIndexValueDate(IndexON,D1389)</f>
        <v>49102</v>
      </c>
      <c r="F1389" s="52">
        <f>IFERROR(_xll.qlIndexFixing(IndexON,D1389,TRUE,_xll.ohTrigger(RecalcTrigger,TriggerON)),NA())</f>
        <v>2.7054898831178065E-2</v>
      </c>
      <c r="H1389" s="49">
        <f>_xll.qlCalendarAdvance(IborCalendar,$H1388,B1389,"f",FALSE)</f>
        <v>49102</v>
      </c>
      <c r="I1389" s="49">
        <f>_xll.qlInterestRateIndexValueDate(Index1M,$H1389)</f>
        <v>49104</v>
      </c>
      <c r="J1389" s="52">
        <f>IFERROR(_xll.qlIndexFixing(Index1M,$H1389,TRUE,_xll.ohTrigger(RecalcTrigger,Trigger1M)),NA())</f>
        <v>2.8710638929740833E-2</v>
      </c>
      <c r="K1389" s="52">
        <f>IFERROR(_xll.qlIndexFixing(ONIndex1M,I1389,TRUE,_xll.ohTrigger(RecalcTrigger,Trigger1M)),NA())</f>
        <v>2.8687793082751156E-2</v>
      </c>
      <c r="L1389" s="52">
        <f>IFERROR(_xll.qlIndexFixing(Index3M,H1389,TRUE,_xll.ohTrigger(RecalcTrigger,Trigger3M)),NA())</f>
        <v>2.9859729075786243E-2</v>
      </c>
      <c r="M1389" s="52">
        <f>IFERROR(_xll.qlIndexFixing(ONIndex3M,I1389,TRUE,_xll.ohTrigger(RecalcTrigger,Trigger3M)),NA())</f>
        <v>2.9774552214449912E-2</v>
      </c>
      <c r="N1389" s="52">
        <f>IFERROR(_xll.qlIndexFixing(Index6M,$H1389,TRUE,_xll.ohTrigger(RecalcTrigger,Trigger6M)),NA())</f>
        <v>3.0918918580664433E-2</v>
      </c>
      <c r="O1389" s="52">
        <f>IFERROR(_xll.qlIndexFixing(ONIndex6M,I1389,TRUE,_xll.ohTrigger(RecalcTrigger,Trigger6M)),NA())</f>
        <v>3.0736780825613153E-2</v>
      </c>
      <c r="P1389" s="52">
        <f>IFERROR(_xll.qlIndexFixing(Index1Y,$H1389,TRUE,_xll.ohTrigger(RecalcTrigger,Trigger1Y)),NA())</f>
        <v>3.1806509865987848E-2</v>
      </c>
      <c r="Q1389" s="52">
        <f>IFERROR(_xll.qlIndexFixing(ONIndex1Y,I1389,TRUE,_xll.ohTrigger(RecalcTrigger,Trigger1Y)),NA())</f>
        <v>3.1423650681006166E-2</v>
      </c>
    </row>
    <row r="1390" spans="2:17" x14ac:dyDescent="0.2">
      <c r="B1390" s="46" t="s">
        <v>51</v>
      </c>
      <c r="D1390" s="49">
        <f>_xll.qlCalendarAdvance(LocalCalendar,$D1389,B1390,"f",FALSE)</f>
        <v>49109</v>
      </c>
      <c r="E1390" s="49">
        <f>_xll.qlInterestRateIndexValueDate(IndexON,D1390)</f>
        <v>49109</v>
      </c>
      <c r="F1390" s="52">
        <f>IFERROR(_xll.qlIndexFixing(IndexON,D1390,TRUE,_xll.ohTrigger(RecalcTrigger,TriggerON)),NA())</f>
        <v>2.7052742218929282E-2</v>
      </c>
      <c r="H1390" s="49">
        <f>_xll.qlCalendarAdvance(IborCalendar,$H1389,B1390,"f",FALSE)</f>
        <v>49109</v>
      </c>
      <c r="I1390" s="49">
        <f>_xll.qlInterestRateIndexValueDate(Index1M,$H1390)</f>
        <v>49111</v>
      </c>
      <c r="J1390" s="52">
        <f>IFERROR(_xll.qlIndexFixing(Index1M,$H1390,TRUE,_xll.ohTrigger(RecalcTrigger,Trigger1M)),NA())</f>
        <v>2.8706033132624233E-2</v>
      </c>
      <c r="K1390" s="52">
        <f>IFERROR(_xll.qlIndexFixing(ONIndex1M,I1390,TRUE,_xll.ohTrigger(RecalcTrigger,Trigger1M)),NA())</f>
        <v>2.86832258208225E-2</v>
      </c>
      <c r="L1390" s="52">
        <f>IFERROR(_xll.qlIndexFixing(Index3M,H1390,TRUE,_xll.ohTrigger(RecalcTrigger,Trigger3M)),NA())</f>
        <v>2.9855514582162367E-2</v>
      </c>
      <c r="M1390" s="52">
        <f>IFERROR(_xll.qlIndexFixing(ONIndex3M,I1390,TRUE,_xll.ohTrigger(RecalcTrigger,Trigger3M)),NA())</f>
        <v>2.9770465693887971E-2</v>
      </c>
      <c r="N1390" s="52">
        <f>IFERROR(_xll.qlIndexFixing(Index6M,$H1390,TRUE,_xll.ohTrigger(RecalcTrigger,Trigger6M)),NA())</f>
        <v>3.0914412998003737E-2</v>
      </c>
      <c r="O1390" s="52">
        <f>IFERROR(_xll.qlIndexFixing(ONIndex6M,I1390,TRUE,_xll.ohTrigger(RecalcTrigger,Trigger6M)),NA())</f>
        <v>3.0732484831199613E-2</v>
      </c>
      <c r="P1390" s="52">
        <f>IFERROR(_xll.qlIndexFixing(Index1Y,$H1390,TRUE,_xll.ohTrigger(RecalcTrigger,Trigger1Y)),NA())</f>
        <v>3.1802021668630755E-2</v>
      </c>
      <c r="Q1390" s="52">
        <f>IFERROR(_xll.qlIndexFixing(ONIndex1Y,I1390,TRUE,_xll.ohTrigger(RecalcTrigger,Trigger1Y)),NA())</f>
        <v>3.14187767585139E-2</v>
      </c>
    </row>
    <row r="1391" spans="2:17" x14ac:dyDescent="0.2">
      <c r="B1391" s="46" t="s">
        <v>51</v>
      </c>
      <c r="D1391" s="49">
        <f>_xll.qlCalendarAdvance(LocalCalendar,$D1390,B1391,"f",FALSE)</f>
        <v>49116</v>
      </c>
      <c r="E1391" s="49">
        <f>_xll.qlInterestRateIndexValueDate(IndexON,D1391)</f>
        <v>49116</v>
      </c>
      <c r="F1391" s="52">
        <f>IFERROR(_xll.qlIndexFixing(IndexON,D1391,TRUE,_xll.ohTrigger(RecalcTrigger,TriggerON)),NA())</f>
        <v>2.7050605681102624E-2</v>
      </c>
      <c r="H1391" s="49">
        <f>_xll.qlCalendarAdvance(IborCalendar,$H1390,B1391,"f",FALSE)</f>
        <v>49116</v>
      </c>
      <c r="I1391" s="49">
        <f>_xll.qlInterestRateIndexValueDate(Index1M,$H1391)</f>
        <v>49118</v>
      </c>
      <c r="J1391" s="52">
        <f>IFERROR(_xll.qlIndexFixing(Index1M,$H1391,TRUE,_xll.ohTrigger(RecalcTrigger,Trigger1M)),NA())</f>
        <v>2.8701413168012072E-2</v>
      </c>
      <c r="K1391" s="52">
        <f>IFERROR(_xll.qlIndexFixing(ONIndex1M,I1391,TRUE,_xll.ohTrigger(RecalcTrigger,Trigger1M)),NA())</f>
        <v>2.8678644421296084E-2</v>
      </c>
      <c r="L1391" s="52">
        <f>IFERROR(_xll.qlIndexFixing(Index3M,H1391,TRUE,_xll.ohTrigger(RecalcTrigger,Trigger3M)),NA())</f>
        <v>2.9851285149245285E-2</v>
      </c>
      <c r="M1391" s="52">
        <f>IFERROR(_xll.qlIndexFixing(ONIndex3M,I1391,TRUE,_xll.ohTrigger(RecalcTrigger,Trigger3M)),NA())</f>
        <v>2.9766364341510254E-2</v>
      </c>
      <c r="N1391" s="52">
        <f>IFERROR(_xll.qlIndexFixing(Index6M,$H1391,TRUE,_xll.ohTrigger(RecalcTrigger,Trigger6M)),NA())</f>
        <v>3.0911883469602598E-2</v>
      </c>
      <c r="O1391" s="52">
        <f>IFERROR(_xll.qlIndexFixing(ONIndex6M,I1391,TRUE,_xll.ohTrigger(RecalcTrigger,Trigger6M)),NA())</f>
        <v>3.072817804768313E-2</v>
      </c>
      <c r="P1391" s="52">
        <f>IFERROR(_xll.qlIndexFixing(Index1Y,$H1391,TRUE,_xll.ohTrigger(RecalcTrigger,Trigger1Y)),NA())</f>
        <v>3.1797554353854125E-2</v>
      </c>
      <c r="Q1391" s="52">
        <f>IFERROR(_xll.qlIndexFixing(ONIndex1Y,I1391,TRUE,_xll.ohTrigger(RecalcTrigger,Trigger1Y)),NA())</f>
        <v>3.1413923049132819E-2</v>
      </c>
    </row>
    <row r="1392" spans="2:17" x14ac:dyDescent="0.2">
      <c r="B1392" s="46" t="s">
        <v>51</v>
      </c>
      <c r="D1392" s="49">
        <f>_xll.qlCalendarAdvance(LocalCalendar,$D1391,B1392,"f",FALSE)</f>
        <v>49123</v>
      </c>
      <c r="E1392" s="49">
        <f>_xll.qlInterestRateIndexValueDate(IndexON,D1392)</f>
        <v>49123</v>
      </c>
      <c r="F1392" s="52">
        <f>IFERROR(_xll.qlIndexFixing(IndexON,D1392,TRUE,_xll.ohTrigger(RecalcTrigger,TriggerON)),NA())</f>
        <v>2.7048489217698091E-2</v>
      </c>
      <c r="H1392" s="49">
        <f>_xll.qlCalendarAdvance(IborCalendar,$H1391,B1392,"f",FALSE)</f>
        <v>49123</v>
      </c>
      <c r="I1392" s="49">
        <f>_xll.qlInterestRateIndexValueDate(Index1M,$H1392)</f>
        <v>49125</v>
      </c>
      <c r="J1392" s="52">
        <f>IFERROR(_xll.qlIndexFixing(Index1M,$H1392,TRUE,_xll.ohTrigger(RecalcTrigger,Trigger1M)),NA())</f>
        <v>2.8696779035922392E-2</v>
      </c>
      <c r="K1392" s="52">
        <f>IFERROR(_xll.qlIndexFixing(ONIndex1M,I1392,TRUE,_xll.ohTrigger(RecalcTrigger,Trigger1M)),NA())</f>
        <v>2.8674048884198555E-2</v>
      </c>
      <c r="L1392" s="52">
        <f>IFERROR(_xll.qlIndexFixing(Index3M,H1392,TRUE,_xll.ohTrigger(RecalcTrigger,Trigger3M)),NA())</f>
        <v>2.9844256421778508E-2</v>
      </c>
      <c r="M1392" s="52">
        <f>IFERROR(_xll.qlIndexFixing(ONIndex3M,I1392,TRUE,_xll.ohTrigger(RecalcTrigger,Trigger3M)),NA())</f>
        <v>2.9762248157290117E-2</v>
      </c>
      <c r="N1392" s="52">
        <f>IFERROR(_xll.qlIndexFixing(Index6M,$H1392,TRUE,_xll.ohTrigger(RecalcTrigger,Trigger6M)),NA())</f>
        <v>3.0902391576710694E-2</v>
      </c>
      <c r="O1392" s="52">
        <f>IFERROR(_xll.qlIndexFixing(ONIndex6M,I1392,TRUE,_xll.ohTrigger(RecalcTrigger,Trigger6M)),NA())</f>
        <v>3.0723860475116993E-2</v>
      </c>
      <c r="P1392" s="52">
        <f>IFERROR(_xll.qlIndexFixing(Index1Y,$H1392,TRUE,_xll.ohTrigger(RecalcTrigger,Trigger1Y)),NA())</f>
        <v>3.178985329597326E-2</v>
      </c>
      <c r="Q1392" s="52">
        <f>IFERROR(_xll.qlIndexFixing(ONIndex1Y,I1392,TRUE,_xll.ohTrigger(RecalcTrigger,Trigger1Y)),NA())</f>
        <v>3.1409089552862923E-2</v>
      </c>
    </row>
    <row r="1393" spans="2:17" x14ac:dyDescent="0.2">
      <c r="B1393" s="46" t="s">
        <v>51</v>
      </c>
      <c r="D1393" s="49">
        <f>_xll.qlCalendarAdvance(LocalCalendar,$D1392,B1393,"f",FALSE)</f>
        <v>49130</v>
      </c>
      <c r="E1393" s="49">
        <f>_xll.qlInterestRateIndexValueDate(IndexON,D1393)</f>
        <v>49130</v>
      </c>
      <c r="F1393" s="52">
        <f>IFERROR(_xll.qlIndexFixing(IndexON,D1393,TRUE,_xll.ohTrigger(RecalcTrigger,TriggerON)),NA())</f>
        <v>2.7046392828715682E-2</v>
      </c>
      <c r="H1393" s="49">
        <f>_xll.qlCalendarAdvance(IborCalendar,$H1392,B1393,"f",FALSE)</f>
        <v>49130</v>
      </c>
      <c r="I1393" s="49">
        <f>_xll.qlInterestRateIndexValueDate(Index1M,$H1393)</f>
        <v>49132</v>
      </c>
      <c r="J1393" s="52">
        <f>IFERROR(_xll.qlIndexFixing(Index1M,$H1393,TRUE,_xll.ohTrigger(RecalcTrigger,Trigger1M)),NA())</f>
        <v>2.8692130736368095E-2</v>
      </c>
      <c r="K1393" s="52">
        <f>IFERROR(_xll.qlIndexFixing(ONIndex1M,I1393,TRUE,_xll.ohTrigger(RecalcTrigger,Trigger1M)),NA())</f>
        <v>2.8669439209503267E-2</v>
      </c>
      <c r="L1393" s="52">
        <f>IFERROR(_xll.qlIndexFixing(Index3M,H1393,TRUE,_xll.ohTrigger(RecalcTrigger,Trigger3M)),NA())</f>
        <v>2.9843707996872349E-2</v>
      </c>
      <c r="M1393" s="52">
        <f>IFERROR(_xll.qlIndexFixing(ONIndex3M,I1393,TRUE,_xll.ohTrigger(RecalcTrigger,Trigger3M)),NA())</f>
        <v>2.9758117141200913E-2</v>
      </c>
      <c r="N1393" s="52">
        <f>IFERROR(_xll.qlIndexFixing(Index6M,$H1393,TRUE,_xll.ohTrigger(RecalcTrigger,Trigger6M)),NA())</f>
        <v>3.0900830565025624E-2</v>
      </c>
      <c r="O1393" s="52">
        <f>IFERROR(_xll.qlIndexFixing(ONIndex6M,I1393,TRUE,_xll.ohTrigger(RecalcTrigger,Trigger6M)),NA())</f>
        <v>3.0719532113394621E-2</v>
      </c>
      <c r="P1393" s="52">
        <f>IFERROR(_xll.qlIndexFixing(Index1Y,$H1393,TRUE,_xll.ohTrigger(RecalcTrigger,Trigger1Y)),NA())</f>
        <v>3.1788682370939694E-2</v>
      </c>
      <c r="Q1393" s="52">
        <f>IFERROR(_xll.qlIndexFixing(ONIndex1Y,I1393,TRUE,_xll.ohTrigger(RecalcTrigger,Trigger1Y)),NA())</f>
        <v>3.1404276269757503E-2</v>
      </c>
    </row>
    <row r="1394" spans="2:17" x14ac:dyDescent="0.2">
      <c r="B1394" s="46" t="s">
        <v>51</v>
      </c>
      <c r="D1394" s="49">
        <f>_xll.qlCalendarAdvance(LocalCalendar,$D1393,B1394,"f",FALSE)</f>
        <v>49137</v>
      </c>
      <c r="E1394" s="49">
        <f>_xll.qlInterestRateIndexValueDate(IndexON,D1394)</f>
        <v>49137</v>
      </c>
      <c r="F1394" s="52">
        <f>IFERROR(_xll.qlIndexFixing(IndexON,D1394,TRUE,_xll.ohTrigger(RecalcTrigger,TriggerON)),NA())</f>
        <v>2.7044316514235334E-2</v>
      </c>
      <c r="H1394" s="49">
        <f>_xll.qlCalendarAdvance(IborCalendar,$H1393,B1394,"f",FALSE)</f>
        <v>49137</v>
      </c>
      <c r="I1394" s="49">
        <f>_xll.qlInterestRateIndexValueDate(Index1M,$H1394)</f>
        <v>49139</v>
      </c>
      <c r="J1394" s="52">
        <f>IFERROR(_xll.qlIndexFixing(Index1M,$H1394,TRUE,_xll.ohTrigger(RecalcTrigger,Trigger1M)),NA())</f>
        <v>2.8687468269369805E-2</v>
      </c>
      <c r="K1394" s="52">
        <f>IFERROR(_xll.qlIndexFixing(ONIndex1M,I1394,TRUE,_xll.ohTrigger(RecalcTrigger,Trigger1M)),NA())</f>
        <v>2.866481539726351E-2</v>
      </c>
      <c r="L1394" s="52">
        <f>IFERROR(_xll.qlIndexFixing(Index3M,H1394,TRUE,_xll.ohTrigger(RecalcTrigger,Trigger3M)),NA())</f>
        <v>2.9838507215224616E-2</v>
      </c>
      <c r="M1394" s="52">
        <f>IFERROR(_xll.qlIndexFixing(ONIndex3M,I1394,TRUE,_xll.ohTrigger(RecalcTrigger,Trigger3M)),NA())</f>
        <v>2.9753971293269288E-2</v>
      </c>
      <c r="N1394" s="52">
        <f>IFERROR(_xll.qlIndexFixing(Index6M,$H1394,TRUE,_xll.ohTrigger(RecalcTrigger,Trigger6M)),NA())</f>
        <v>3.0897271215400007E-2</v>
      </c>
      <c r="O1394" s="52">
        <f>IFERROR(_xll.qlIndexFixing(ONIndex6M,I1394,TRUE,_xll.ohTrigger(RecalcTrigger,Trigger6M)),NA())</f>
        <v>3.071519296259595E-2</v>
      </c>
      <c r="P1394" s="52">
        <f>IFERROR(_xll.qlIndexFixing(Index1Y,$H1394,TRUE,_xll.ohTrigger(RecalcTrigger,Trigger1Y)),NA())</f>
        <v>3.178427770225345E-2</v>
      </c>
      <c r="Q1394" s="52">
        <f>IFERROR(_xll.qlIndexFixing(ONIndex1Y,I1394,TRUE,_xll.ohTrigger(RecalcTrigger,Trigger1Y)),NA())</f>
        <v>3.1399483199789913E-2</v>
      </c>
    </row>
    <row r="1395" spans="2:17" x14ac:dyDescent="0.2">
      <c r="B1395" s="46" t="s">
        <v>51</v>
      </c>
      <c r="D1395" s="49">
        <f>_xll.qlCalendarAdvance(LocalCalendar,$D1394,B1395,"f",FALSE)</f>
        <v>49144</v>
      </c>
      <c r="E1395" s="49">
        <f>_xll.qlInterestRateIndexValueDate(IndexON,D1395)</f>
        <v>49144</v>
      </c>
      <c r="F1395" s="52">
        <f>IFERROR(_xll.qlIndexFixing(IndexON,D1395,TRUE,_xll.ohTrigger(RecalcTrigger,TriggerON)),NA())</f>
        <v>2.704226027417711E-2</v>
      </c>
      <c r="H1395" s="49">
        <f>_xll.qlCalendarAdvance(IborCalendar,$H1394,B1395,"f",FALSE)</f>
        <v>49144</v>
      </c>
      <c r="I1395" s="49">
        <f>_xll.qlInterestRateIndexValueDate(Index1M,$H1395)</f>
        <v>49146</v>
      </c>
      <c r="J1395" s="52">
        <f>IFERROR(_xll.qlIndexFixing(Index1M,$H1395,TRUE,_xll.ohTrigger(RecalcTrigger,Trigger1M)),NA())</f>
        <v>2.8682791634940415E-2</v>
      </c>
      <c r="K1395" s="52">
        <f>IFERROR(_xll.qlIndexFixing(ONIndex1M,I1395,TRUE,_xll.ohTrigger(RecalcTrigger,Trigger1M)),NA())</f>
        <v>2.8660177447399349E-2</v>
      </c>
      <c r="L1395" s="52">
        <f>IFERROR(_xll.qlIndexFixing(Index3M,H1395,TRUE,_xll.ohTrigger(RecalcTrigger,Trigger3M)),NA())</f>
        <v>2.9834218025626229E-2</v>
      </c>
      <c r="M1395" s="52">
        <f>IFERROR(_xll.qlIndexFixing(ONIndex3M,I1395,TRUE,_xll.ohTrigger(RecalcTrigger,Trigger3M)),NA())</f>
        <v>2.9749810613495242E-2</v>
      </c>
      <c r="N1395" s="52">
        <f>IFERROR(_xll.qlIndexFixing(Index6M,$H1395,TRUE,_xll.ohTrigger(RecalcTrigger,Trigger6M)),NA())</f>
        <v>3.0891720872960285E-2</v>
      </c>
      <c r="O1395" s="52">
        <f>IFERROR(_xll.qlIndexFixing(ONIndex6M,I1395,TRUE,_xll.ohTrigger(RecalcTrigger,Trigger6M)),NA())</f>
        <v>3.0710843022747625E-2</v>
      </c>
      <c r="P1395" s="52">
        <f>IFERROR(_xll.qlIndexFixing(Index1Y,$H1395,TRUE,_xll.ohTrigger(RecalcTrigger,Trigger1Y)),NA())</f>
        <v>3.1779893915050775E-2</v>
      </c>
      <c r="Q1395" s="52">
        <f>IFERROR(_xll.qlIndexFixing(ONIndex1Y,I1395,TRUE,_xll.ohTrigger(RecalcTrigger,Trigger1Y)),NA())</f>
        <v>3.1394710342906862E-2</v>
      </c>
    </row>
    <row r="1396" spans="2:17" x14ac:dyDescent="0.2">
      <c r="B1396" s="46" t="s">
        <v>51</v>
      </c>
      <c r="D1396" s="49">
        <f>_xll.qlCalendarAdvance(LocalCalendar,$D1395,B1396,"f",FALSE)</f>
        <v>49151</v>
      </c>
      <c r="E1396" s="49">
        <f>_xll.qlInterestRateIndexValueDate(IndexON,D1396)</f>
        <v>49151</v>
      </c>
      <c r="F1396" s="52">
        <f>IFERROR(_xll.qlIndexFixing(IndexON,D1396,TRUE,_xll.ohTrigger(RecalcTrigger,TriggerON)),NA())</f>
        <v>2.7040224108461075E-2</v>
      </c>
      <c r="H1396" s="49">
        <f>_xll.qlCalendarAdvance(IborCalendar,$H1395,B1396,"f",FALSE)</f>
        <v>49151</v>
      </c>
      <c r="I1396" s="49">
        <f>_xll.qlInterestRateIndexValueDate(Index1M,$H1396)</f>
        <v>49153</v>
      </c>
      <c r="J1396" s="52">
        <f>IFERROR(_xll.qlIndexFixing(Index1M,$H1396,TRUE,_xll.ohTrigger(RecalcTrigger,Trigger1M)),NA())</f>
        <v>2.8678905807735244E-2</v>
      </c>
      <c r="K1396" s="52">
        <f>IFERROR(_xll.qlIndexFixing(ONIndex1M,I1396,TRUE,_xll.ohTrigger(RecalcTrigger,Trigger1M)),NA())</f>
        <v>2.8655525359964074E-2</v>
      </c>
      <c r="L1396" s="52">
        <f>IFERROR(_xll.qlIndexFixing(Index3M,H1396,TRUE,_xll.ohTrigger(RecalcTrigger,Trigger3M)),NA())</f>
        <v>2.9829913896981246E-2</v>
      </c>
      <c r="M1396" s="52">
        <f>IFERROR(_xll.qlIndexFixing(ONIndex3M,I1396,TRUE,_xll.ohTrigger(RecalcTrigger,Trigger3M)),NA())</f>
        <v>2.9745635101878776E-2</v>
      </c>
      <c r="N1396" s="52">
        <f>IFERROR(_xll.qlIndexFixing(Index6M,$H1396,TRUE,_xll.ohTrigger(RecalcTrigger,Trigger6M)),NA())</f>
        <v>3.0887149606131432E-2</v>
      </c>
      <c r="O1396" s="52">
        <f>IFERROR(_xll.qlIndexFixing(ONIndex6M,I1396,TRUE,_xll.ohTrigger(RecalcTrigger,Trigger6M)),NA())</f>
        <v>3.070648229376971E-2</v>
      </c>
      <c r="P1396" s="52">
        <f>IFERROR(_xll.qlIndexFixing(Index1Y,$H1396,TRUE,_xll.ohTrigger(RecalcTrigger,Trigger1Y)),NA())</f>
        <v>3.1775531009061379E-2</v>
      </c>
      <c r="Q1396" s="52">
        <f>IFERROR(_xll.qlIndexFixing(ONIndex1Y,I1396,TRUE,_xll.ohTrigger(RecalcTrigger,Trigger1Y)),NA())</f>
        <v>3.1389957699161641E-2</v>
      </c>
    </row>
    <row r="1397" spans="2:17" x14ac:dyDescent="0.2">
      <c r="B1397" s="46" t="s">
        <v>51</v>
      </c>
      <c r="D1397" s="49">
        <f>_xll.qlCalendarAdvance(LocalCalendar,$D1396,B1397,"f",FALSE)</f>
        <v>49158</v>
      </c>
      <c r="E1397" s="49">
        <f>_xll.qlInterestRateIndexValueDate(IndexON,D1397)</f>
        <v>49158</v>
      </c>
      <c r="F1397" s="52">
        <f>IFERROR(_xll.qlIndexFixing(IndexON,D1397,TRUE,_xll.ohTrigger(RecalcTrigger,TriggerON)),NA())</f>
        <v>2.7038208017167165E-2</v>
      </c>
      <c r="H1397" s="49">
        <f>_xll.qlCalendarAdvance(IborCalendar,$H1396,B1397,"f",FALSE)</f>
        <v>49158</v>
      </c>
      <c r="I1397" s="49">
        <f>_xll.qlInterestRateIndexValueDate(Index1M,$H1397)</f>
        <v>49160</v>
      </c>
      <c r="J1397" s="52">
        <f>IFERROR(_xll.qlIndexFixing(Index1M,$H1397,TRUE,_xll.ohTrigger(RecalcTrigger,Trigger1M)),NA())</f>
        <v>2.8674199452140003E-2</v>
      </c>
      <c r="K1397" s="52">
        <f>IFERROR(_xll.qlIndexFixing(ONIndex1M,I1397,TRUE,_xll.ohTrigger(RecalcTrigger,Trigger1M)),NA())</f>
        <v>2.8650859134957685E-2</v>
      </c>
      <c r="L1397" s="52">
        <f>IFERROR(_xll.qlIndexFixing(Index3M,H1397,TRUE,_xll.ohTrigger(RecalcTrigger,Trigger3M)),NA())</f>
        <v>2.982559482933984E-2</v>
      </c>
      <c r="M1397" s="52">
        <f>IFERROR(_xll.qlIndexFixing(ONIndex3M,I1397,TRUE,_xll.ohTrigger(RecalcTrigger,Trigger3M)),NA())</f>
        <v>2.9741444758393243E-2</v>
      </c>
      <c r="N1397" s="52">
        <f>IFERROR(_xll.qlIndexFixing(Index6M,$H1397,TRUE,_xll.ohTrigger(RecalcTrigger,Trigger6M)),NA())</f>
        <v>3.0882567392205948E-2</v>
      </c>
      <c r="O1397" s="52">
        <f>IFERROR(_xll.qlIndexFixing(ONIndex6M,I1397,TRUE,_xll.ohTrigger(RecalcTrigger,Trigger6M)),NA())</f>
        <v>3.0702110775768787E-2</v>
      </c>
      <c r="P1397" s="52">
        <f>IFERROR(_xll.qlIndexFixing(Index1Y,$H1397,TRUE,_xll.ohTrigger(RecalcTrigger,Trigger1Y)),NA())</f>
        <v>3.1771188984014292E-2</v>
      </c>
      <c r="Q1397" s="52">
        <f>IFERROR(_xll.qlIndexFixing(ONIndex1Y,I1397,TRUE,_xll.ohTrigger(RecalcTrigger,Trigger1Y)),NA())</f>
        <v>3.1385225268527606E-2</v>
      </c>
    </row>
    <row r="1398" spans="2:17" x14ac:dyDescent="0.2">
      <c r="B1398" s="46" t="s">
        <v>51</v>
      </c>
      <c r="D1398" s="49">
        <f>_xll.qlCalendarAdvance(LocalCalendar,$D1397,B1398,"f",FALSE)</f>
        <v>49165</v>
      </c>
      <c r="E1398" s="49">
        <f>_xll.qlInterestRateIndexValueDate(IndexON,D1398)</f>
        <v>49165</v>
      </c>
      <c r="F1398" s="52">
        <f>IFERROR(_xll.qlIndexFixing(IndexON,D1398,TRUE,_xll.ohTrigger(RecalcTrigger,TriggerON)),NA())</f>
        <v>2.7036212000375315E-2</v>
      </c>
      <c r="H1398" s="49">
        <f>_xll.qlCalendarAdvance(IborCalendar,$H1397,B1398,"f",FALSE)</f>
        <v>49165</v>
      </c>
      <c r="I1398" s="49">
        <f>_xll.qlInterestRateIndexValueDate(Index1M,$H1398)</f>
        <v>49167</v>
      </c>
      <c r="J1398" s="52">
        <f>IFERROR(_xll.qlIndexFixing(Index1M,$H1398,TRUE,_xll.ohTrigger(RecalcTrigger,Trigger1M)),NA())</f>
        <v>2.8668676727251305E-2</v>
      </c>
      <c r="K1398" s="52">
        <f>IFERROR(_xll.qlIndexFixing(ONIndex1M,I1398,TRUE,_xll.ohTrigger(RecalcTrigger,Trigger1M)),NA())</f>
        <v>2.8646178772353537E-2</v>
      </c>
      <c r="L1398" s="52">
        <f>IFERROR(_xll.qlIndexFixing(Index3M,H1398,TRUE,_xll.ohTrigger(RecalcTrigger,Trigger3M)),NA())</f>
        <v>2.9821260822753031E-2</v>
      </c>
      <c r="M1398" s="52">
        <f>IFERROR(_xll.qlIndexFixing(ONIndex3M,I1398,TRUE,_xll.ohTrigger(RecalcTrigger,Trigger3M)),NA())</f>
        <v>2.9737239583038644E-2</v>
      </c>
      <c r="N1398" s="52">
        <f>IFERROR(_xll.qlIndexFixing(Index6M,$H1398,TRUE,_xll.ohTrigger(RecalcTrigger,Trigger6M)),NA())</f>
        <v>3.0877974231260305E-2</v>
      </c>
      <c r="O1398" s="52">
        <f>IFERROR(_xll.qlIndexFixing(ONIndex6M,I1398,TRUE,_xll.ohTrigger(RecalcTrigger,Trigger6M)),NA())</f>
        <v>3.0697728468638275E-2</v>
      </c>
      <c r="P1398" s="52">
        <f>IFERROR(_xll.qlIndexFixing(Index1Y,$H1398,TRUE,_xll.ohTrigger(RecalcTrigger,Trigger1Y)),NA())</f>
        <v>3.1766867839642055E-2</v>
      </c>
      <c r="Q1398" s="52">
        <f>IFERROR(_xll.qlIndexFixing(ONIndex1Y,I1398,TRUE,_xll.ohTrigger(RecalcTrigger,Trigger1Y)),NA())</f>
        <v>3.1380513051004755E-2</v>
      </c>
    </row>
    <row r="1399" spans="2:17" x14ac:dyDescent="0.2">
      <c r="B1399" s="46" t="s">
        <v>51</v>
      </c>
      <c r="D1399" s="49">
        <f>_xll.qlCalendarAdvance(LocalCalendar,$D1398,B1399,"f",FALSE)</f>
        <v>49172</v>
      </c>
      <c r="E1399" s="49">
        <f>_xll.qlInterestRateIndexValueDate(IndexON,D1399)</f>
        <v>49172</v>
      </c>
      <c r="F1399" s="52">
        <f>IFERROR(_xll.qlIndexFixing(IndexON,D1399,TRUE,_xll.ohTrigger(RecalcTrigger,TriggerON)),NA())</f>
        <v>2.7034236057925654E-2</v>
      </c>
      <c r="H1399" s="49">
        <f>_xll.qlCalendarAdvance(IborCalendar,$H1398,B1399,"f",FALSE)</f>
        <v>49172</v>
      </c>
      <c r="I1399" s="49">
        <f>_xll.qlInterestRateIndexValueDate(Index1M,$H1399)</f>
        <v>49174</v>
      </c>
      <c r="J1399" s="52">
        <f>IFERROR(_xll.qlIndexFixing(Index1M,$H1399,TRUE,_xll.ohTrigger(RecalcTrigger,Trigger1M)),NA())</f>
        <v>2.8663943423278021E-2</v>
      </c>
      <c r="K1399" s="52">
        <f>IFERROR(_xll.qlIndexFixing(ONIndex1M,I1399,TRUE,_xll.ohTrigger(RecalcTrigger,Trigger1M)),NA())</f>
        <v>2.8641484272151629E-2</v>
      </c>
      <c r="L1399" s="52">
        <f>IFERROR(_xll.qlIndexFixing(Index3M,H1399,TRUE,_xll.ohTrigger(RecalcTrigger,Trigger3M)),NA())</f>
        <v>2.9816911877270147E-2</v>
      </c>
      <c r="M1399" s="52">
        <f>IFERROR(_xll.qlIndexFixing(ONIndex3M,I1399,TRUE,_xll.ohTrigger(RecalcTrigger,Trigger3M)),NA())</f>
        <v>2.973301957592156E-2</v>
      </c>
      <c r="N1399" s="52">
        <f>IFERROR(_xll.qlIndexFixing(Index6M,$H1399,TRUE,_xll.ohTrigger(RecalcTrigger,Trigger6M)),NA())</f>
        <v>3.0874354286002843E-2</v>
      </c>
      <c r="O1399" s="52">
        <f>IFERROR(_xll.qlIndexFixing(ONIndex6M,I1399,TRUE,_xll.ohTrigger(RecalcTrigger,Trigger6M)),NA())</f>
        <v>3.0693335372431463E-2</v>
      </c>
      <c r="P1399" s="52">
        <f>IFERROR(_xll.qlIndexFixing(Index1Y,$H1399,TRUE,_xll.ohTrigger(RecalcTrigger,Trigger1Y)),NA())</f>
        <v>3.1762567575677185E-2</v>
      </c>
      <c r="Q1399" s="52">
        <f>IFERROR(_xll.qlIndexFixing(ONIndex1Y,I1399,TRUE,_xll.ohTrigger(RecalcTrigger,Trigger1Y)),NA())</f>
        <v>3.1375821046593089E-2</v>
      </c>
    </row>
    <row r="1400" spans="2:17" x14ac:dyDescent="0.2">
      <c r="B1400" s="46" t="s">
        <v>51</v>
      </c>
      <c r="D1400" s="49">
        <f>_xll.qlCalendarAdvance(LocalCalendar,$D1399,B1400,"f",FALSE)</f>
        <v>49179</v>
      </c>
      <c r="E1400" s="49">
        <f>_xll.qlInterestRateIndexValueDate(IndexON,D1400)</f>
        <v>49179</v>
      </c>
      <c r="F1400" s="52">
        <f>IFERROR(_xll.qlIndexFixing(IndexON,D1400,TRUE,_xll.ohTrigger(RecalcTrigger,TriggerON)),NA())</f>
        <v>2.7032280189898117E-2</v>
      </c>
      <c r="H1400" s="49">
        <f>_xll.qlCalendarAdvance(IborCalendar,$H1399,B1400,"f",FALSE)</f>
        <v>49179</v>
      </c>
      <c r="I1400" s="49">
        <f>_xll.qlInterestRateIndexValueDate(Index1M,$H1400)</f>
        <v>49181</v>
      </c>
      <c r="J1400" s="52">
        <f>IFERROR(_xll.qlIndexFixing(Index1M,$H1400,TRUE,_xll.ohTrigger(RecalcTrigger,Trigger1M)),NA())</f>
        <v>2.8659195951958729E-2</v>
      </c>
      <c r="K1400" s="52">
        <f>IFERROR(_xll.qlIndexFixing(ONIndex1M,I1400,TRUE,_xll.ohTrigger(RecalcTrigger,Trigger1M)),NA())</f>
        <v>2.8637577569863293E-2</v>
      </c>
      <c r="L1400" s="52">
        <f>IFERROR(_xll.qlIndexFixing(Index3M,H1400,TRUE,_xll.ohTrigger(RecalcTrigger,Trigger3M)),NA())</f>
        <v>2.9812547992941359E-2</v>
      </c>
      <c r="M1400" s="52">
        <f>IFERROR(_xll.qlIndexFixing(ONIndex3M,I1400,TRUE,_xll.ohTrigger(RecalcTrigger,Trigger3M)),NA())</f>
        <v>2.9729709000854143E-2</v>
      </c>
      <c r="N1400" s="52">
        <f>IFERROR(_xll.qlIndexFixing(Index6M,$H1400,TRUE,_xll.ohTrigger(RecalcTrigger,Trigger6M)),NA())</f>
        <v>3.0868755068613179E-2</v>
      </c>
      <c r="O1400" s="52">
        <f>IFERROR(_xll.qlIndexFixing(ONIndex6M,I1400,TRUE,_xll.ohTrigger(RecalcTrigger,Trigger6M)),NA())</f>
        <v>3.0689924415794323E-2</v>
      </c>
      <c r="P1400" s="52">
        <f>IFERROR(_xll.qlIndexFixing(Index1Y,$H1400,TRUE,_xll.ohTrigger(RecalcTrigger,Trigger1Y)),NA())</f>
        <v>3.1759382314512606E-2</v>
      </c>
      <c r="Q1400" s="52">
        <f>IFERROR(_xll.qlIndexFixing(ONIndex1Y,I1400,TRUE,_xll.ohTrigger(RecalcTrigger,Trigger1Y)),NA())</f>
        <v>3.1372183214890548E-2</v>
      </c>
    </row>
    <row r="1401" spans="2:17" x14ac:dyDescent="0.2">
      <c r="B1401" s="46" t="s">
        <v>51</v>
      </c>
      <c r="D1401" s="49">
        <f>_xll.qlCalendarAdvance(LocalCalendar,$D1400,B1401,"f",FALSE)</f>
        <v>49186</v>
      </c>
      <c r="E1401" s="49">
        <f>_xll.qlInterestRateIndexValueDate(IndexON,D1401)</f>
        <v>49186</v>
      </c>
      <c r="F1401" s="52">
        <f>IFERROR(_xll.qlIndexFixing(IndexON,D1401,TRUE,_xll.ohTrigger(RecalcTrigger,TriggerON)),NA())</f>
        <v>2.7030344396372641E-2</v>
      </c>
      <c r="H1401" s="49">
        <f>_xll.qlCalendarAdvance(IborCalendar,$H1400,B1401,"f",FALSE)</f>
        <v>49186</v>
      </c>
      <c r="I1401" s="49">
        <f>_xll.qlInterestRateIndexValueDate(Index1M,$H1401)</f>
        <v>49188</v>
      </c>
      <c r="J1401" s="52">
        <f>IFERROR(_xll.qlIndexFixing(Index1M,$H1401,TRUE,_xll.ohTrigger(RecalcTrigger,Trigger1M)),NA())</f>
        <v>2.8654434313321795E-2</v>
      </c>
      <c r="K1401" s="52">
        <f>IFERROR(_xll.qlIndexFixing(ONIndex1M,I1401,TRUE,_xll.ohTrigger(RecalcTrigger,Trigger1M)),NA())</f>
        <v>2.8632853409020775E-2</v>
      </c>
      <c r="L1401" s="52">
        <f>IFERROR(_xll.qlIndexFixing(Index3M,H1401,TRUE,_xll.ohTrigger(RecalcTrigger,Trigger3M)),NA())</f>
        <v>2.9805423241926088E-2</v>
      </c>
      <c r="M1401" s="52">
        <f>IFERROR(_xll.qlIndexFixing(ONIndex3M,I1401,TRUE,_xll.ohTrigger(RecalcTrigger,Trigger3M)),NA())</f>
        <v>2.9725457919607123E-2</v>
      </c>
      <c r="N1401" s="52">
        <f>IFERROR(_xll.qlIndexFixing(Index6M,$H1401,TRUE,_xll.ohTrigger(RecalcTrigger,Trigger6M)),NA())</f>
        <v>3.0860201251089993E-2</v>
      </c>
      <c r="O1401" s="52">
        <f>IFERROR(_xll.qlIndexFixing(ONIndex6M,I1401,TRUE,_xll.ohTrigger(RecalcTrigger,Trigger6M)),NA())</f>
        <v>3.0685508594465727E-2</v>
      </c>
      <c r="P1401" s="52">
        <f>IFERROR(_xll.qlIndexFixing(Index1Y,$H1401,TRUE,_xll.ohTrigger(RecalcTrigger,Trigger1Y)),NA())</f>
        <v>3.1755124932341672E-2</v>
      </c>
      <c r="Q1401" s="52">
        <f>IFERROR(_xll.qlIndexFixing(ONIndex1Y,I1401,TRUE,_xll.ohTrigger(RecalcTrigger,Trigger1Y)),NA())</f>
        <v>3.1367532675377063E-2</v>
      </c>
    </row>
    <row r="1402" spans="2:17" x14ac:dyDescent="0.2">
      <c r="B1402" s="46" t="s">
        <v>51</v>
      </c>
      <c r="D1402" s="49">
        <f>_xll.qlCalendarAdvance(LocalCalendar,$D1401,B1402,"f",FALSE)</f>
        <v>49193</v>
      </c>
      <c r="E1402" s="49">
        <f>_xll.qlInterestRateIndexValueDate(IndexON,D1402)</f>
        <v>49193</v>
      </c>
      <c r="F1402" s="52">
        <f>IFERROR(_xll.qlIndexFixing(IndexON,D1402,TRUE,_xll.ohTrigger(RecalcTrigger,TriggerON)),NA())</f>
        <v>2.7028428677189353E-2</v>
      </c>
      <c r="H1402" s="49">
        <f>_xll.qlCalendarAdvance(IborCalendar,$H1401,B1402,"f",FALSE)</f>
        <v>49193</v>
      </c>
      <c r="I1402" s="49">
        <f>_xll.qlInterestRateIndexValueDate(Index1M,$H1402)</f>
        <v>49195</v>
      </c>
      <c r="J1402" s="52">
        <f>IFERROR(_xll.qlIndexFixing(Index1M,$H1402,TRUE,_xll.ohTrigger(RecalcTrigger,Trigger1M)),NA())</f>
        <v>2.8650455147904708E-2</v>
      </c>
      <c r="K1402" s="52">
        <f>IFERROR(_xll.qlIndexFixing(ONIndex1M,I1402,TRUE,_xll.ohTrigger(RecalcTrigger,Trigger1M)),NA())</f>
        <v>2.8627315946199161E-2</v>
      </c>
      <c r="L1402" s="52">
        <f>IFERROR(_xll.qlIndexFixing(Index3M,H1402,TRUE,_xll.ohTrigger(RecalcTrigger,Trigger3M)),NA())</f>
        <v>2.9801033767426165E-2</v>
      </c>
      <c r="M1402" s="52">
        <f>IFERROR(_xll.qlIndexFixing(ONIndex3M,I1402,TRUE,_xll.ohTrigger(RecalcTrigger,Trigger3M)),NA())</f>
        <v>2.9720270563355911E-2</v>
      </c>
      <c r="N1402" s="52">
        <f>IFERROR(_xll.qlIndexFixing(Index6M,$H1402,TRUE,_xll.ohTrigger(RecalcTrigger,Trigger6M)),NA())</f>
        <v>3.0855569006730851E-2</v>
      </c>
      <c r="O1402" s="52">
        <f>IFERROR(_xll.qlIndexFixing(ONIndex6M,I1402,TRUE,_xll.ohTrigger(RecalcTrigger,Trigger6M)),NA())</f>
        <v>3.0680091349326588E-2</v>
      </c>
      <c r="P1402" s="52">
        <f>IFERROR(_xll.qlIndexFixing(Index1Y,$H1402,TRUE,_xll.ohTrigger(RecalcTrigger,Trigger1Y)),NA())</f>
        <v>3.1749792063575893E-2</v>
      </c>
      <c r="Q1402" s="52">
        <f>IFERROR(_xll.qlIndexFixing(ONIndex1Y,I1402,TRUE,_xll.ohTrigger(RecalcTrigger,Trigger1Y)),NA())</f>
        <v>3.1361866311998554E-2</v>
      </c>
    </row>
    <row r="1403" spans="2:17" x14ac:dyDescent="0.2">
      <c r="B1403" s="46" t="s">
        <v>51</v>
      </c>
      <c r="D1403" s="49">
        <f>_xll.qlCalendarAdvance(LocalCalendar,$D1402,B1403,"f",FALSE)</f>
        <v>49200</v>
      </c>
      <c r="E1403" s="49">
        <f>_xll.qlInterestRateIndexValueDate(IndexON,D1403)</f>
        <v>49200</v>
      </c>
      <c r="F1403" s="52">
        <f>IFERROR(_xll.qlIndexFixing(IndexON,D1403,TRUE,_xll.ohTrigger(RecalcTrigger,TriggerON)),NA())</f>
        <v>2.702653303242819E-2</v>
      </c>
      <c r="H1403" s="49">
        <f>_xll.qlCalendarAdvance(IborCalendar,$H1402,B1403,"f",FALSE)</f>
        <v>49200</v>
      </c>
      <c r="I1403" s="49">
        <f>_xll.qlInterestRateIndexValueDate(Index1M,$H1403)</f>
        <v>49202</v>
      </c>
      <c r="J1403" s="52">
        <f>IFERROR(_xll.qlIndexFixing(Index1M,$H1403,TRUE,_xll.ohTrigger(RecalcTrigger,Trigger1M)),NA())</f>
        <v>2.8644868534131101E-2</v>
      </c>
      <c r="K1403" s="52">
        <f>IFERROR(_xll.qlIndexFixing(ONIndex1M,I1403,TRUE,_xll.ohTrigger(RecalcTrigger,Trigger1M)),NA())</f>
        <v>2.8622564895739444E-2</v>
      </c>
      <c r="L1403" s="52">
        <f>IFERROR(_xll.qlIndexFixing(Index3M,H1403,TRUE,_xll.ohTrigger(RecalcTrigger,Trigger3M)),NA())</f>
        <v>2.9796629357759296E-2</v>
      </c>
      <c r="M1403" s="52">
        <f>IFERROR(_xll.qlIndexFixing(ONIndex3M,I1403,TRUE,_xll.ohTrigger(RecalcTrigger,Trigger3M)),NA())</f>
        <v>2.9715991228842498E-2</v>
      </c>
      <c r="N1403" s="52">
        <f>IFERROR(_xll.qlIndexFixing(Index6M,$H1403,TRUE,_xll.ohTrigger(RecalcTrigger,Trigger6M)),NA())</f>
        <v>3.0850925819201361E-2</v>
      </c>
      <c r="O1403" s="52">
        <f>IFERROR(_xll.qlIndexFixing(ONIndex6M,I1403,TRUE,_xll.ohTrigger(RecalcTrigger,Trigger6M)),NA())</f>
        <v>3.0675655096841226E-2</v>
      </c>
      <c r="P1403" s="52">
        <f>IFERROR(_xll.qlIndexFixing(Index1Y,$H1403,TRUE,_xll.ohTrigger(RecalcTrigger,Trigger1Y)),NA())</f>
        <v>3.1745575329801094E-2</v>
      </c>
      <c r="Q1403" s="52">
        <f>IFERROR(_xll.qlIndexFixing(ONIndex1Y,I1403,TRUE,_xll.ohTrigger(RecalcTrigger,Trigger1Y)),NA())</f>
        <v>3.1357255160004982E-2</v>
      </c>
    </row>
    <row r="1404" spans="2:17" x14ac:dyDescent="0.2">
      <c r="B1404" s="46" t="s">
        <v>51</v>
      </c>
      <c r="D1404" s="49">
        <f>_xll.qlCalendarAdvance(LocalCalendar,$D1403,B1404,"f",FALSE)</f>
        <v>49207</v>
      </c>
      <c r="E1404" s="49">
        <f>_xll.qlInterestRateIndexValueDate(IndexON,D1404)</f>
        <v>49207</v>
      </c>
      <c r="F1404" s="52">
        <f>IFERROR(_xll.qlIndexFixing(IndexON,D1404,TRUE,_xll.ohTrigger(RecalcTrigger,TriggerON)),NA())</f>
        <v>2.7024657462169088E-2</v>
      </c>
      <c r="H1404" s="49">
        <f>_xll.qlCalendarAdvance(IborCalendar,$H1403,B1404,"f",FALSE)</f>
        <v>49207</v>
      </c>
      <c r="I1404" s="49">
        <f>_xll.qlInterestRateIndexValueDate(Index1M,$H1404)</f>
        <v>49209</v>
      </c>
      <c r="J1404" s="52">
        <f>IFERROR(_xll.qlIndexFixing(Index1M,$H1404,TRUE,_xll.ohTrigger(RecalcTrigger,Trigger1M)),NA())</f>
        <v>2.8640064393616022E-2</v>
      </c>
      <c r="K1404" s="52">
        <f>IFERROR(_xll.qlIndexFixing(ONIndex1M,I1404,TRUE,_xll.ohTrigger(RecalcTrigger,Trigger1M)),NA())</f>
        <v>2.8617799707681968E-2</v>
      </c>
      <c r="L1404" s="52">
        <f>IFERROR(_xll.qlIndexFixing(Index3M,H1404,TRUE,_xll.ohTrigger(RecalcTrigger,Trigger3M)),NA())</f>
        <v>2.9792210012971151E-2</v>
      </c>
      <c r="M1404" s="52">
        <f>IFERROR(_xll.qlIndexFixing(ONIndex3M,I1404,TRUE,_xll.ohTrigger(RecalcTrigger,Trigger3M)),NA())</f>
        <v>2.9711697062460019E-2</v>
      </c>
      <c r="N1404" s="52">
        <f>IFERROR(_xll.qlIndexFixing(Index6M,$H1404,TRUE,_xll.ohTrigger(RecalcTrigger,Trigger6M)),NA())</f>
        <v>3.0846271688575715E-2</v>
      </c>
      <c r="O1404" s="52">
        <f>IFERROR(_xll.qlIndexFixing(ONIndex6M,I1404,TRUE,_xll.ohTrigger(RecalcTrigger,Trigger6M)),NA())</f>
        <v>3.0671208055199628E-2</v>
      </c>
      <c r="P1404" s="52">
        <f>IFERROR(_xll.qlIndexFixing(Index1Y,$H1404,TRUE,_xll.ohTrigger(RecalcTrigger,Trigger1Y)),NA())</f>
        <v>3.1741379542348687E-2</v>
      </c>
      <c r="Q1404" s="52">
        <f>IFERROR(_xll.qlIndexFixing(ONIndex1Y,I1404,TRUE,_xll.ohTrigger(RecalcTrigger,Trigger1Y)),NA())</f>
        <v>3.1352664221095949E-2</v>
      </c>
    </row>
    <row r="1405" spans="2:17" x14ac:dyDescent="0.2">
      <c r="B1405" s="46" t="s">
        <v>51</v>
      </c>
      <c r="D1405" s="49">
        <f>_xll.qlCalendarAdvance(LocalCalendar,$D1404,B1405,"f",FALSE)</f>
        <v>49214</v>
      </c>
      <c r="E1405" s="49">
        <f>_xll.qlInterestRateIndexValueDate(IndexON,D1405)</f>
        <v>49214</v>
      </c>
      <c r="F1405" s="52">
        <f>IFERROR(_xll.qlIndexFixing(IndexON,D1405,TRUE,_xll.ohTrigger(RecalcTrigger,TriggerON)),NA())</f>
        <v>2.7022801966332111E-2</v>
      </c>
      <c r="H1405" s="49">
        <f>_xll.qlCalendarAdvance(IborCalendar,$H1404,B1405,"f",FALSE)</f>
        <v>49214</v>
      </c>
      <c r="I1405" s="49">
        <f>_xll.qlInterestRateIndexValueDate(Index1M,$H1405)</f>
        <v>49216</v>
      </c>
      <c r="J1405" s="52">
        <f>IFERROR(_xll.qlIndexFixing(Index1M,$H1405,TRUE,_xll.ohTrigger(RecalcTrigger,Trigger1M)),NA())</f>
        <v>2.863603854499075E-2</v>
      </c>
      <c r="K1405" s="52">
        <f>IFERROR(_xll.qlIndexFixing(ONIndex1M,I1405,TRUE,_xll.ohTrigger(RecalcTrigger,Trigger1M)),NA())</f>
        <v>2.8613020382106669E-2</v>
      </c>
      <c r="L1405" s="52">
        <f>IFERROR(_xll.qlIndexFixing(Index3M,H1405,TRUE,_xll.ohTrigger(RecalcTrigger,Trigger3M)),NA())</f>
        <v>2.978777573311708E-2</v>
      </c>
      <c r="M1405" s="52">
        <f>IFERROR(_xll.qlIndexFixing(ONIndex3M,I1405,TRUE,_xll.ohTrigger(RecalcTrigger,Trigger3M)),NA())</f>
        <v>2.9707388064288409E-2</v>
      </c>
      <c r="N1405" s="52">
        <f>IFERROR(_xll.qlIndexFixing(Index6M,$H1405,TRUE,_xll.ohTrigger(RecalcTrigger,Trigger6M)),NA())</f>
        <v>3.0842583945629248E-2</v>
      </c>
      <c r="O1405" s="52">
        <f>IFERROR(_xll.qlIndexFixing(ONIndex6M,I1405,TRUE,_xll.ohTrigger(RecalcTrigger,Trigger6M)),NA())</f>
        <v>3.0666750224561667E-2</v>
      </c>
      <c r="P1405" s="52">
        <f>IFERROR(_xll.qlIndexFixing(Index1Y,$H1405,TRUE,_xll.ohTrigger(RecalcTrigger,Trigger1Y)),NA())</f>
        <v>3.1733906445131937E-2</v>
      </c>
      <c r="Q1405" s="52">
        <f>IFERROR(_xll.qlIndexFixing(ONIndex1Y,I1405,TRUE,_xll.ohTrigger(RecalcTrigger,Trigger1Y)),NA())</f>
        <v>3.1348093495351392E-2</v>
      </c>
    </row>
    <row r="1406" spans="2:17" x14ac:dyDescent="0.2">
      <c r="B1406" s="46" t="s">
        <v>51</v>
      </c>
      <c r="D1406" s="49">
        <f>_xll.qlCalendarAdvance(LocalCalendar,$D1405,B1406,"f",FALSE)</f>
        <v>49221</v>
      </c>
      <c r="E1406" s="49">
        <f>_xll.qlInterestRateIndexValueDate(IndexON,D1406)</f>
        <v>49221</v>
      </c>
      <c r="F1406" s="52">
        <f>IFERROR(_xll.qlIndexFixing(IndexON,D1406,TRUE,_xll.ohTrigger(RecalcTrigger,TriggerON)),NA())</f>
        <v>2.7020966544757385E-2</v>
      </c>
      <c r="H1406" s="49">
        <f>_xll.qlCalendarAdvance(IborCalendar,$H1405,B1406,"f",FALSE)</f>
        <v>49221</v>
      </c>
      <c r="I1406" s="49">
        <f>_xll.qlInterestRateIndexValueDate(Index1M,$H1406)</f>
        <v>49223</v>
      </c>
      <c r="J1406" s="52">
        <f>IFERROR(_xll.qlIndexFixing(Index1M,$H1406,TRUE,_xll.ohTrigger(RecalcTrigger,Trigger1M)),NA())</f>
        <v>2.8630413610841805E-2</v>
      </c>
      <c r="K1406" s="52">
        <f>IFERROR(_xll.qlIndexFixing(ONIndex1M,I1406,TRUE,_xll.ohTrigger(RecalcTrigger,Trigger1M)),NA())</f>
        <v>2.8609020525374174E-2</v>
      </c>
      <c r="L1406" s="52">
        <f>IFERROR(_xll.qlIndexFixing(Index3M,H1406,TRUE,_xll.ohTrigger(RecalcTrigger,Trigger3M)),NA())</f>
        <v>2.9786050974072116E-2</v>
      </c>
      <c r="M1406" s="52">
        <f>IFERROR(_xll.qlIndexFixing(ONIndex3M,I1406,TRUE,_xll.ohTrigger(RecalcTrigger,Trigger3M)),NA())</f>
        <v>2.9703980018329634E-2</v>
      </c>
      <c r="N1406" s="52">
        <f>IFERROR(_xll.qlIndexFixing(Index6M,$H1406,TRUE,_xll.ohTrigger(RecalcTrigger,Trigger6M)),NA())</f>
        <v>3.0837906749838138E-2</v>
      </c>
      <c r="O1406" s="52">
        <f>IFERROR(_xll.qlIndexFixing(ONIndex6M,I1406,TRUE,_xll.ohTrigger(RecalcTrigger,Trigger6M)),NA())</f>
        <v>3.0663267638568747E-2</v>
      </c>
      <c r="P1406" s="52">
        <f>IFERROR(_xll.qlIndexFixing(Index1Y,$H1406,TRUE,_xll.ohTrigger(RecalcTrigger,Trigger1Y)),NA())</f>
        <v>3.1734152032747917E-2</v>
      </c>
      <c r="Q1406" s="52">
        <f>IFERROR(_xll.qlIndexFixing(ONIndex1Y,I1406,TRUE,_xll.ohTrigger(RecalcTrigger,Trigger1Y)),NA())</f>
        <v>3.1344583201395881E-2</v>
      </c>
    </row>
    <row r="1407" spans="2:17" x14ac:dyDescent="0.2">
      <c r="B1407" s="46" t="s">
        <v>51</v>
      </c>
      <c r="D1407" s="49">
        <f>_xll.qlCalendarAdvance(LocalCalendar,$D1406,B1407,"f",FALSE)</f>
        <v>49228</v>
      </c>
      <c r="E1407" s="49">
        <f>_xll.qlInterestRateIndexValueDate(IndexON,D1407)</f>
        <v>49228</v>
      </c>
      <c r="F1407" s="52">
        <f>IFERROR(_xll.qlIndexFixing(IndexON,D1407,TRUE,_xll.ohTrigger(RecalcTrigger,TriggerON)),NA())</f>
        <v>2.7019151197764657E-2</v>
      </c>
      <c r="H1407" s="49">
        <f>_xll.qlCalendarAdvance(IborCalendar,$H1406,B1407,"f",FALSE)</f>
        <v>49228</v>
      </c>
      <c r="I1407" s="49">
        <f>_xll.qlInterestRateIndexValueDate(Index1M,$H1407)</f>
        <v>49230</v>
      </c>
      <c r="J1407" s="52">
        <f>IFERROR(_xll.qlIndexFixing(Index1M,$H1407,TRUE,_xll.ohTrigger(RecalcTrigger,Trigger1M)),NA())</f>
        <v>2.8625566968613608E-2</v>
      </c>
      <c r="K1407" s="52">
        <f>IFERROR(_xll.qlIndexFixing(ONIndex1M,I1407,TRUE,_xll.ohTrigger(RecalcTrigger,Trigger1M)),NA())</f>
        <v>2.8603419318242729E-2</v>
      </c>
      <c r="L1407" s="52">
        <f>IFERROR(_xll.qlIndexFixing(Index3M,H1407,TRUE,_xll.ohTrigger(RecalcTrigger,Trigger3M)),NA())</f>
        <v>2.9782489061901733E-2</v>
      </c>
      <c r="M1407" s="52">
        <f>IFERROR(_xll.qlIndexFixing(ONIndex3M,I1407,TRUE,_xll.ohTrigger(RecalcTrigger,Trigger3M)),NA())</f>
        <v>2.9698725572444573E-2</v>
      </c>
      <c r="N1407" s="52">
        <f>IFERROR(_xll.qlIndexFixing(Index6M,$H1407,TRUE,_xll.ohTrigger(RecalcTrigger,Trigger6M)),NA())</f>
        <v>3.0833218610315394E-2</v>
      </c>
      <c r="O1407" s="52">
        <f>IFERROR(_xll.qlIndexFixing(ONIndex6M,I1407,TRUE,_xll.ohTrigger(RecalcTrigger,Trigger6M)),NA())</f>
        <v>3.0657802195976913E-2</v>
      </c>
      <c r="P1407" s="52">
        <f>IFERROR(_xll.qlIndexFixing(Index1Y,$H1407,TRUE,_xll.ohTrigger(RecalcTrigger,Trigger1Y)),NA())</f>
        <v>3.1728918527642279E-2</v>
      </c>
      <c r="Q1407" s="52">
        <f>IFERROR(_xll.qlIndexFixing(ONIndex1Y,I1407,TRUE,_xll.ohTrigger(RecalcTrigger,Trigger1Y)),NA())</f>
        <v>3.1339012683035961E-2</v>
      </c>
    </row>
    <row r="1408" spans="2:17" x14ac:dyDescent="0.2">
      <c r="B1408" s="46" t="s">
        <v>51</v>
      </c>
      <c r="D1408" s="49">
        <f>_xll.qlCalendarAdvance(LocalCalendar,$D1407,B1408,"f",FALSE)</f>
        <v>49235</v>
      </c>
      <c r="E1408" s="49">
        <f>_xll.qlInterestRateIndexValueDate(IndexON,D1408)</f>
        <v>49235</v>
      </c>
      <c r="F1408" s="52">
        <f>IFERROR(_xll.qlIndexFixing(IndexON,D1408,TRUE,_xll.ohTrigger(RecalcTrigger,TriggerON)),NA())</f>
        <v>2.7017355925114117E-2</v>
      </c>
      <c r="H1408" s="49">
        <f>_xll.qlCalendarAdvance(IborCalendar,$H1407,B1408,"f",FALSE)</f>
        <v>49235</v>
      </c>
      <c r="I1408" s="49">
        <f>_xll.qlInterestRateIndexValueDate(Index1M,$H1408)</f>
        <v>49237</v>
      </c>
      <c r="J1408" s="52">
        <f>IFERROR(_xll.qlIndexFixing(Index1M,$H1408,TRUE,_xll.ohTrigger(RecalcTrigger,Trigger1M)),NA())</f>
        <v>2.8620706159181226E-2</v>
      </c>
      <c r="K1408" s="52">
        <f>IFERROR(_xll.qlIndexFixing(ONIndex1M,I1408,TRUE,_xll.ohTrigger(RecalcTrigger,Trigger1M)),NA())</f>
        <v>2.8598597579927443E-2</v>
      </c>
      <c r="L1408" s="52">
        <f>IFERROR(_xll.qlIndexFixing(Index3M,H1408,TRUE,_xll.ohTrigger(RecalcTrigger,Trigger3M)),NA())</f>
        <v>2.9777099126005041E-2</v>
      </c>
      <c r="M1408" s="52">
        <f>IFERROR(_xll.qlIndexFixing(ONIndex3M,I1408,TRUE,_xll.ohTrigger(RecalcTrigger,Trigger3M)),NA())</f>
        <v>2.9694372078745701E-2</v>
      </c>
      <c r="N1408" s="52">
        <f>IFERROR(_xll.qlIndexFixing(Index6M,$H1408,TRUE,_xll.ohTrigger(RecalcTrigger,Trigger6M)),NA())</f>
        <v>3.0828519527136122E-2</v>
      </c>
      <c r="O1408" s="52">
        <f>IFERROR(_xll.qlIndexFixing(ONIndex6M,I1408,TRUE,_xll.ohTrigger(RecalcTrigger,Trigger6M)),NA())</f>
        <v>3.065331199808341E-2</v>
      </c>
      <c r="P1408" s="52">
        <f>IFERROR(_xll.qlIndexFixing(Index1Y,$H1408,TRUE,_xll.ohTrigger(RecalcTrigger,Trigger1Y)),NA())</f>
        <v>3.1724807195195472E-2</v>
      </c>
      <c r="Q1408" s="52">
        <f>IFERROR(_xll.qlIndexFixing(ONIndex1Y,I1408,TRUE,_xll.ohTrigger(RecalcTrigger,Trigger1Y)),NA())</f>
        <v>3.1334502596545022E-2</v>
      </c>
    </row>
    <row r="1409" spans="2:17" x14ac:dyDescent="0.2">
      <c r="B1409" s="46" t="s">
        <v>51</v>
      </c>
      <c r="D1409" s="49">
        <f>_xll.qlCalendarAdvance(LocalCalendar,$D1408,B1409,"f",FALSE)</f>
        <v>49242</v>
      </c>
      <c r="E1409" s="49">
        <f>_xll.qlInterestRateIndexValueDate(IndexON,D1409)</f>
        <v>49242</v>
      </c>
      <c r="F1409" s="52">
        <f>IFERROR(_xll.qlIndexFixing(IndexON,D1409,TRUE,_xll.ohTrigger(RecalcTrigger,TriggerON)),NA())</f>
        <v>2.7015580726885702E-2</v>
      </c>
      <c r="H1409" s="49">
        <f>_xll.qlCalendarAdvance(IborCalendar,$H1408,B1409,"f",FALSE)</f>
        <v>49242</v>
      </c>
      <c r="I1409" s="49">
        <f>_xll.qlInterestRateIndexValueDate(Index1M,$H1409)</f>
        <v>49244</v>
      </c>
      <c r="J1409" s="52">
        <f>IFERROR(_xll.qlIndexFixing(Index1M,$H1409,TRUE,_xll.ohTrigger(RecalcTrigger,Trigger1M)),NA())</f>
        <v>2.8615831182565291E-2</v>
      </c>
      <c r="K1409" s="52">
        <f>IFERROR(_xll.qlIndexFixing(ONIndex1M,I1409,TRUE,_xll.ohTrigger(RecalcTrigger,Trigger1M)),NA())</f>
        <v>2.8593761704067688E-2</v>
      </c>
      <c r="L1409" s="52">
        <f>IFERROR(_xll.qlIndexFixing(Index3M,H1409,TRUE,_xll.ohTrigger(RecalcTrigger,Trigger3M)),NA())</f>
        <v>2.9772600794370198E-2</v>
      </c>
      <c r="M1409" s="52">
        <f>IFERROR(_xll.qlIndexFixing(ONIndex3M,I1409,TRUE,_xll.ohTrigger(RecalcTrigger,Trigger3M)),NA())</f>
        <v>2.9690003753231053E-2</v>
      </c>
      <c r="N1409" s="52">
        <f>IFERROR(_xll.qlIndexFixing(Index6M,$H1409,TRUE,_xll.ohTrigger(RecalcTrigger,Trigger6M)),NA())</f>
        <v>3.0823809500378493E-2</v>
      </c>
      <c r="O1409" s="52">
        <f>IFERROR(_xll.qlIndexFixing(ONIndex6M,I1409,TRUE,_xll.ohTrigger(RecalcTrigger,Trigger6M)),NA())</f>
        <v>3.0648811011113608E-2</v>
      </c>
      <c r="P1409" s="52">
        <f>IFERROR(_xll.qlIndexFixing(Index1Y,$H1409,TRUE,_xll.ohTrigger(RecalcTrigger,Trigger1Y)),NA())</f>
        <v>3.1720717143929739E-2</v>
      </c>
      <c r="Q1409" s="52">
        <f>IFERROR(_xll.qlIndexFixing(ONIndex1Y,I1409,TRUE,_xll.ohTrigger(RecalcTrigger,Trigger1Y)),NA())</f>
        <v>3.1330012723085332E-2</v>
      </c>
    </row>
    <row r="1410" spans="2:17" x14ac:dyDescent="0.2">
      <c r="B1410" s="46" t="s">
        <v>51</v>
      </c>
      <c r="D1410" s="49">
        <f>_xll.qlCalendarAdvance(LocalCalendar,$D1409,B1410,"f",FALSE)</f>
        <v>49249</v>
      </c>
      <c r="E1410" s="49">
        <f>_xll.qlInterestRateIndexValueDate(IndexON,D1410)</f>
        <v>49249</v>
      </c>
      <c r="F1410" s="52">
        <f>IFERROR(_xll.qlIndexFixing(IndexON,D1410,TRUE,_xll.ohTrigger(RecalcTrigger,TriggerON)),NA())</f>
        <v>2.7013825603079411E-2</v>
      </c>
      <c r="H1410" s="49">
        <f>_xll.qlCalendarAdvance(IborCalendar,$H1409,B1410,"f",FALSE)</f>
        <v>49249</v>
      </c>
      <c r="I1410" s="49">
        <f>_xll.qlInterestRateIndexValueDate(Index1M,$H1410)</f>
        <v>49251</v>
      </c>
      <c r="J1410" s="52">
        <f>IFERROR(_xll.qlIndexFixing(Index1M,$H1410,TRUE,_xll.ohTrigger(RecalcTrigger,Trigger1M)),NA())</f>
        <v>2.8610942038783851E-2</v>
      </c>
      <c r="K1410" s="52">
        <f>IFERROR(_xll.qlIndexFixing(ONIndex1M,I1410,TRUE,_xll.ohTrigger(RecalcTrigger,Trigger1M)),NA())</f>
        <v>2.8588911690690111E-2</v>
      </c>
      <c r="L1410" s="52">
        <f>IFERROR(_xll.qlIndexFixing(Index3M,H1410,TRUE,_xll.ohTrigger(RecalcTrigger,Trigger3M)),NA())</f>
        <v>2.9768087524407336E-2</v>
      </c>
      <c r="M1410" s="52">
        <f>IFERROR(_xll.qlIndexFixing(ONIndex3M,I1410,TRUE,_xll.ohTrigger(RecalcTrigger,Trigger3M)),NA())</f>
        <v>2.968562059590063E-2</v>
      </c>
      <c r="N1410" s="52">
        <f>IFERROR(_xll.qlIndexFixing(Index6M,$H1410,TRUE,_xll.ohTrigger(RecalcTrigger,Trigger6M)),NA())</f>
        <v>3.0818117104077235E-2</v>
      </c>
      <c r="O1410" s="52">
        <f>IFERROR(_xll.qlIndexFixing(ONIndex6M,I1410,TRUE,_xll.ohTrigger(RecalcTrigger,Trigger6M)),NA())</f>
        <v>3.0644299235094152E-2</v>
      </c>
      <c r="P1410" s="52">
        <f>IFERROR(_xll.qlIndexFixing(Index1Y,$H1410,TRUE,_xll.ohTrigger(RecalcTrigger,Trigger1Y)),NA())</f>
        <v>3.1716648440817549E-2</v>
      </c>
      <c r="Q1410" s="52">
        <f>IFERROR(_xll.qlIndexFixing(ONIndex1Y,I1410,TRUE,_xll.ohTrigger(RecalcTrigger,Trigger1Y)),NA())</f>
        <v>3.1325543062736827E-2</v>
      </c>
    </row>
    <row r="1411" spans="2:17" x14ac:dyDescent="0.2">
      <c r="B1411" s="46" t="s">
        <v>51</v>
      </c>
      <c r="D1411" s="49">
        <f>_xll.qlCalendarAdvance(LocalCalendar,$D1410,B1411,"f",FALSE)</f>
        <v>49256</v>
      </c>
      <c r="E1411" s="49">
        <f>_xll.qlInterestRateIndexValueDate(IndexON,D1411)</f>
        <v>49256</v>
      </c>
      <c r="F1411" s="52">
        <f>IFERROR(_xll.qlIndexFixing(IndexON,D1411,TRUE,_xll.ohTrigger(RecalcTrigger,TriggerON)),NA())</f>
        <v>2.7012090553695245E-2</v>
      </c>
      <c r="H1411" s="49">
        <f>_xll.qlCalendarAdvance(IborCalendar,$H1410,B1411,"f",FALSE)</f>
        <v>49256</v>
      </c>
      <c r="I1411" s="49">
        <f>_xll.qlInterestRateIndexValueDate(Index1M,$H1411)</f>
        <v>49261</v>
      </c>
      <c r="J1411" s="52">
        <f>IFERROR(_xll.qlIndexFixing(Index1M,$H1411,TRUE,_xll.ohTrigger(RecalcTrigger,Trigger1M)),NA())</f>
        <v>2.8603149412923301E-2</v>
      </c>
      <c r="K1411" s="52">
        <f>IFERROR(_xll.qlIndexFixing(ONIndex1M,I1411,TRUE,_xll.ohTrigger(RecalcTrigger,Trigger1M)),NA())</f>
        <v>2.8580386225982579E-2</v>
      </c>
      <c r="L1411" s="52">
        <f>IFERROR(_xll.qlIndexFixing(Index3M,H1411,TRUE,_xll.ohTrigger(RecalcTrigger,Trigger3M)),NA())</f>
        <v>2.9759813474739188E-2</v>
      </c>
      <c r="M1411" s="52">
        <f>IFERROR(_xll.qlIndexFixing(ONIndex3M,I1411,TRUE,_xll.ohTrigger(RecalcTrigger,Trigger3M)),NA())</f>
        <v>2.9677516806208004E-2</v>
      </c>
      <c r="N1411" s="52">
        <f>IFERROR(_xll.qlIndexFixing(Index6M,$H1411,TRUE,_xll.ohTrigger(RecalcTrigger,Trigger6M)),NA())</f>
        <v>3.0812325303418941E-2</v>
      </c>
      <c r="O1411" s="52">
        <f>IFERROR(_xll.qlIndexFixing(ONIndex6M,I1411,TRUE,_xll.ohTrigger(RecalcTrigger,Trigger6M)),NA())</f>
        <v>3.063587542387225E-2</v>
      </c>
      <c r="P1411" s="52">
        <f>IFERROR(_xll.qlIndexFixing(Index1Y,$H1411,TRUE,_xll.ohTrigger(RecalcTrigger,Trigger1Y)),NA())</f>
        <v>3.1708658808248552E-2</v>
      </c>
      <c r="Q1411" s="52">
        <f>IFERROR(_xll.qlIndexFixing(ONIndex1Y,I1411,TRUE,_xll.ohTrigger(RecalcTrigger,Trigger1Y)),NA())</f>
        <v>3.1317101505257128E-2</v>
      </c>
    </row>
    <row r="1412" spans="2:17" x14ac:dyDescent="0.2">
      <c r="B1412" s="46" t="s">
        <v>51</v>
      </c>
      <c r="D1412" s="49">
        <f>_xll.qlCalendarAdvance(LocalCalendar,$D1411,B1412,"f",FALSE)</f>
        <v>49263</v>
      </c>
      <c r="E1412" s="49">
        <f>_xll.qlInterestRateIndexValueDate(IndexON,D1412)</f>
        <v>49263</v>
      </c>
      <c r="F1412" s="52">
        <f>IFERROR(_xll.qlIndexFixing(IndexON,D1412,TRUE,_xll.ohTrigger(RecalcTrigger,TriggerON)),NA())</f>
        <v>2.7010375578733203E-2</v>
      </c>
      <c r="H1412" s="49">
        <f>_xll.qlCalendarAdvance(IborCalendar,$H1411,B1412,"f",FALSE)</f>
        <v>49263</v>
      </c>
      <c r="I1412" s="49">
        <f>_xll.qlInterestRateIndexValueDate(Index1M,$H1412)</f>
        <v>49265</v>
      </c>
      <c r="J1412" s="52">
        <f>IFERROR(_xll.qlIndexFixing(Index1M,$H1412,TRUE,_xll.ohTrigger(RecalcTrigger,Trigger1M)),NA())</f>
        <v>2.8601121249786338E-2</v>
      </c>
      <c r="K1412" s="52">
        <f>IFERROR(_xll.qlIndexFixing(ONIndex1M,I1412,TRUE,_xll.ohTrigger(RecalcTrigger,Trigger1M)),NA())</f>
        <v>2.8579169251194969E-2</v>
      </c>
      <c r="L1412" s="52">
        <f>IFERROR(_xll.qlIndexFixing(Index3M,H1412,TRUE,_xll.ohTrigger(RecalcTrigger,Trigger3M)),NA())</f>
        <v>2.9759915517835328E-2</v>
      </c>
      <c r="M1412" s="52">
        <f>IFERROR(_xll.qlIndexFixing(ONIndex3M,I1412,TRUE,_xll.ohTrigger(RecalcTrigger,Trigger3M)),NA())</f>
        <v>2.9676809785792457E-2</v>
      </c>
      <c r="N1412" s="52">
        <f>IFERROR(_xll.qlIndexFixing(Index6M,$H1412,TRUE,_xll.ohTrigger(RecalcTrigger,Trigger6M)),NA())</f>
        <v>3.0808644701268584E-2</v>
      </c>
      <c r="O1412" s="52">
        <f>IFERROR(_xll.qlIndexFixing(ONIndex6M,I1412,TRUE,_xll.ohTrigger(RecalcTrigger,Trigger6M)),NA())</f>
        <v>3.0635243315852989E-2</v>
      </c>
      <c r="P1412" s="52">
        <f>IFERROR(_xll.qlIndexFixing(Index1Y,$H1412,TRUE,_xll.ohTrigger(RecalcTrigger,Trigger1Y)),NA())</f>
        <v>3.1708575346943706E-2</v>
      </c>
      <c r="Q1412" s="52">
        <f>IFERROR(_xll.qlIndexFixing(ONIndex1Y,I1412,TRUE,_xll.ohTrigger(RecalcTrigger,Trigger1Y)),NA())</f>
        <v>3.1316664381346726E-2</v>
      </c>
    </row>
    <row r="1413" spans="2:17" x14ac:dyDescent="0.2">
      <c r="B1413" s="46" t="s">
        <v>51</v>
      </c>
      <c r="D1413" s="49">
        <f>_xll.qlCalendarAdvance(LocalCalendar,$D1412,B1413,"f",FALSE)</f>
        <v>49270</v>
      </c>
      <c r="E1413" s="49">
        <f>_xll.qlInterestRateIndexValueDate(IndexON,D1413)</f>
        <v>49270</v>
      </c>
      <c r="F1413" s="52">
        <f>IFERROR(_xll.qlIndexFixing(IndexON,D1413,TRUE,_xll.ohTrigger(RecalcTrigger,TriggerON)),NA())</f>
        <v>2.7009573575349499E-2</v>
      </c>
      <c r="H1413" s="49">
        <f>_xll.qlCalendarAdvance(IborCalendar,$H1412,B1413,"f",FALSE)</f>
        <v>49270</v>
      </c>
      <c r="I1413" s="49">
        <f>_xll.qlInterestRateIndexValueDate(Index1M,$H1413)</f>
        <v>49272</v>
      </c>
      <c r="J1413" s="52">
        <f>IFERROR(_xll.qlIndexFixing(Index1M,$H1413,TRUE,_xll.ohTrigger(RecalcTrigger,Trigger1M)),NA())</f>
        <v>2.8597752036520034E-2</v>
      </c>
      <c r="K1413" s="52">
        <f>IFERROR(_xll.qlIndexFixing(ONIndex1M,I1413,TRUE,_xll.ohTrigger(RecalcTrigger,Trigger1M)),NA())</f>
        <v>2.8574276825130696E-2</v>
      </c>
      <c r="L1413" s="52">
        <f>IFERROR(_xll.qlIndexFixing(Index3M,H1413,TRUE,_xll.ohTrigger(RecalcTrigger,Trigger3M)),NA())</f>
        <v>2.9754458085054041E-2</v>
      </c>
      <c r="M1413" s="52">
        <f>IFERROR(_xll.qlIndexFixing(ONIndex3M,I1413,TRUE,_xll.ohTrigger(RecalcTrigger,Trigger3M)),NA())</f>
        <v>2.9672382132961417E-2</v>
      </c>
      <c r="N1413" s="52">
        <f>IFERROR(_xll.qlIndexFixing(Index6M,$H1413,TRUE,_xll.ohTrigger(RecalcTrigger,Trigger6M)),NA())</f>
        <v>3.0803892086214375E-2</v>
      </c>
      <c r="O1413" s="52">
        <f>IFERROR(_xll.qlIndexFixing(ONIndex6M,I1413,TRUE,_xll.ohTrigger(RecalcTrigger,Trigger6M)),NA())</f>
        <v>3.0630699172577991E-2</v>
      </c>
      <c r="P1413" s="52">
        <f>IFERROR(_xll.qlIndexFixing(Index1Y,$H1413,TRUE,_xll.ohTrigger(RecalcTrigger,Trigger1Y)),NA())</f>
        <v>3.1704571090128315E-2</v>
      </c>
      <c r="Q1413" s="52">
        <f>IFERROR(_xll.qlIndexFixing(ONIndex1Y,I1413,TRUE,_xll.ohTrigger(RecalcTrigger,Trigger1Y)),NA())</f>
        <v>3.1312255360198549E-2</v>
      </c>
    </row>
    <row r="1414" spans="2:17" x14ac:dyDescent="0.2">
      <c r="B1414" s="46" t="s">
        <v>51</v>
      </c>
      <c r="D1414" s="49">
        <f>_xll.qlCalendarAdvance(LocalCalendar,$D1413,B1414,"f",FALSE)</f>
        <v>49277</v>
      </c>
      <c r="E1414" s="49">
        <f>_xll.qlInterestRateIndexValueDate(IndexON,D1414)</f>
        <v>49277</v>
      </c>
      <c r="F1414" s="52">
        <f>IFERROR(_xll.qlIndexFixing(IndexON,D1414,TRUE,_xll.ohTrigger(RecalcTrigger,TriggerON)),NA())</f>
        <v>2.7007005852075494E-2</v>
      </c>
      <c r="H1414" s="49">
        <f>_xll.qlCalendarAdvance(IborCalendar,$H1413,B1414,"f",FALSE)</f>
        <v>49277</v>
      </c>
      <c r="I1414" s="49">
        <f>_xll.qlInterestRateIndexValueDate(Index1M,$H1414)</f>
        <v>49279</v>
      </c>
      <c r="J1414" s="52">
        <f>IFERROR(_xll.qlIndexFixing(Index1M,$H1414,TRUE,_xll.ohTrigger(RecalcTrigger,Trigger1M)),NA())</f>
        <v>2.8592023650151899E-2</v>
      </c>
      <c r="K1414" s="52">
        <f>IFERROR(_xll.qlIndexFixing(ONIndex1M,I1414,TRUE,_xll.ohTrigger(RecalcTrigger,Trigger1M)),NA())</f>
        <v>2.8569370261521954E-2</v>
      </c>
      <c r="L1414" s="52">
        <f>IFERROR(_xll.qlIndexFixing(Index3M,H1414,TRUE,_xll.ohTrigger(RecalcTrigger,Trigger3M)),NA())</f>
        <v>2.9746298328380938E-2</v>
      </c>
      <c r="M1414" s="52">
        <f>IFERROR(_xll.qlIndexFixing(ONIndex3M,I1414,TRUE,_xll.ohTrigger(RecalcTrigger,Trigger3M)),NA())</f>
        <v>2.9667939648367891E-2</v>
      </c>
      <c r="N1414" s="52">
        <f>IFERROR(_xll.qlIndexFixing(Index6M,$H1414,TRUE,_xll.ohTrigger(RecalcTrigger,Trigger6M)),NA())</f>
        <v>3.0800095215610963E-2</v>
      </c>
      <c r="O1414" s="52">
        <f>IFERROR(_xll.qlIndexFixing(ONIndex6M,I1414,TRUE,_xll.ohTrigger(RecalcTrigger,Trigger6M)),NA())</f>
        <v>3.0626144240333275E-2</v>
      </c>
      <c r="P1414" s="52">
        <f>IFERROR(_xll.qlIndexFixing(Index1Y,$H1414,TRUE,_xll.ohTrigger(RecalcTrigger,Trigger1Y)),NA())</f>
        <v>3.1700588449358552E-2</v>
      </c>
      <c r="Q1414" s="52">
        <f>IFERROR(_xll.qlIndexFixing(ONIndex1Y,I1414,TRUE,_xll.ohTrigger(RecalcTrigger,Trigger1Y)),NA())</f>
        <v>3.1307866552188202E-2</v>
      </c>
    </row>
    <row r="1415" spans="2:17" x14ac:dyDescent="0.2">
      <c r="B1415" s="46" t="s">
        <v>51</v>
      </c>
      <c r="D1415" s="49">
        <f>_xll.qlCalendarAdvance(LocalCalendar,$D1414,B1415,"f",FALSE)</f>
        <v>49284</v>
      </c>
      <c r="E1415" s="49">
        <f>_xll.qlInterestRateIndexValueDate(IndexON,D1415)</f>
        <v>49284</v>
      </c>
      <c r="F1415" s="52">
        <f>IFERROR(_xll.qlIndexFixing(IndexON,D1415,TRUE,_xll.ohTrigger(RecalcTrigger,TriggerON)),NA())</f>
        <v>2.700535110029989E-2</v>
      </c>
      <c r="H1415" s="49">
        <f>_xll.qlCalendarAdvance(IborCalendar,$H1414,B1415,"f",FALSE)</f>
        <v>49284</v>
      </c>
      <c r="I1415" s="49">
        <f>_xll.qlInterestRateIndexValueDate(Index1M,$H1415)</f>
        <v>49286</v>
      </c>
      <c r="J1415" s="52">
        <f>IFERROR(_xll.qlIndexFixing(Index1M,$H1415,TRUE,_xll.ohTrigger(RecalcTrigger,Trigger1M)),NA())</f>
        <v>2.858628381298714E-2</v>
      </c>
      <c r="K1415" s="52">
        <f>IFERROR(_xll.qlIndexFixing(ONIndex1M,I1415,TRUE,_xll.ohTrigger(RecalcTrigger,Trigger1M)),NA())</f>
        <v>2.8564449560368743E-2</v>
      </c>
      <c r="L1415" s="52">
        <f>IFERROR(_xll.qlIndexFixing(Index3M,H1415,TRUE,_xll.ohTrigger(RecalcTrigger,Trigger3M)),NA())</f>
        <v>2.974171614456278E-2</v>
      </c>
      <c r="M1415" s="52">
        <f>IFERROR(_xll.qlIndexFixing(ONIndex3M,I1415,TRUE,_xll.ohTrigger(RecalcTrigger,Trigger3M)),NA())</f>
        <v>2.96634823319053E-2</v>
      </c>
      <c r="N1415" s="52">
        <f>IFERROR(_xll.qlIndexFixing(Index6M,$H1415,TRUE,_xll.ohTrigger(RecalcTrigger,Trigger6M)),NA())</f>
        <v>3.0795319529003912E-2</v>
      </c>
      <c r="O1415" s="52">
        <f>IFERROR(_xll.qlIndexFixing(ONIndex6M,I1415,TRUE,_xll.ohTrigger(RecalcTrigger,Trigger6M)),NA())</f>
        <v>3.062157851895897E-2</v>
      </c>
      <c r="P1415" s="52">
        <f>IFERROR(_xll.qlIndexFixing(Index1Y,$H1415,TRUE,_xll.ohTrigger(RecalcTrigger,Trigger1Y)),NA())</f>
        <v>3.1696627491607766E-2</v>
      </c>
      <c r="Q1415" s="52">
        <f>IFERROR(_xll.qlIndexFixing(ONIndex1Y,I1415,TRUE,_xll.ohTrigger(RecalcTrigger,Trigger1Y)),NA())</f>
        <v>3.1303497957235749E-2</v>
      </c>
    </row>
    <row r="1416" spans="2:17" x14ac:dyDescent="0.2">
      <c r="B1416" s="46" t="s">
        <v>51</v>
      </c>
      <c r="D1416" s="49">
        <f>_xll.qlCalendarAdvance(LocalCalendar,$D1415,B1416,"f",FALSE)</f>
        <v>49291</v>
      </c>
      <c r="E1416" s="49">
        <f>_xll.qlInterestRateIndexValueDate(IndexON,D1416)</f>
        <v>49291</v>
      </c>
      <c r="F1416" s="52">
        <f>IFERROR(_xll.qlIndexFixing(IndexON,D1416,TRUE,_xll.ohTrigger(RecalcTrigger,TriggerON)),NA())</f>
        <v>2.7003716423106283E-2</v>
      </c>
      <c r="H1416" s="49">
        <f>_xll.qlCalendarAdvance(IborCalendar,$H1415,B1416,"f",FALSE)</f>
        <v>49291</v>
      </c>
      <c r="I1416" s="49">
        <f>_xll.qlInterestRateIndexValueDate(Index1M,$H1416)</f>
        <v>49293</v>
      </c>
      <c r="J1416" s="52">
        <f>IFERROR(_xll.qlIndexFixing(Index1M,$H1416,TRUE,_xll.ohTrigger(RecalcTrigger,Trigger1M)),NA())</f>
        <v>2.8582086712481691E-2</v>
      </c>
      <c r="K1416" s="52">
        <f>IFERROR(_xll.qlIndexFixing(ONIndex1M,I1416,TRUE,_xll.ohTrigger(RecalcTrigger,Trigger1M)),NA())</f>
        <v>2.8559514721644419E-2</v>
      </c>
      <c r="L1416" s="52">
        <f>IFERROR(_xll.qlIndexFixing(Index3M,H1416,TRUE,_xll.ohTrigger(RecalcTrigger,Trigger3M)),NA())</f>
        <v>2.9737119027400283E-2</v>
      </c>
      <c r="M1416" s="52">
        <f>IFERROR(_xll.qlIndexFixing(ONIndex3M,I1416,TRUE,_xll.ohTrigger(RecalcTrigger,Trigger3M)),NA())</f>
        <v>2.9659010183653578E-2</v>
      </c>
      <c r="N1416" s="52">
        <f>IFERROR(_xll.qlIndexFixing(Index6M,$H1416,TRUE,_xll.ohTrigger(RecalcTrigger,Trigger6M)),NA())</f>
        <v>3.0790532899361369E-2</v>
      </c>
      <c r="O1416" s="52">
        <f>IFERROR(_xll.qlIndexFixing(ONIndex6M,I1416,TRUE,_xll.ohTrigger(RecalcTrigger,Trigger6M)),NA())</f>
        <v>3.0617002008508365E-2</v>
      </c>
      <c r="P1416" s="52">
        <f>IFERROR(_xll.qlIndexFixing(Index1Y,$H1416,TRUE,_xll.ohTrigger(RecalcTrigger,Trigger1Y)),NA())</f>
        <v>3.1692688283851703E-2</v>
      </c>
      <c r="Q1416" s="52">
        <f>IFERROR(_xll.qlIndexFixing(ONIndex1Y,I1416,TRUE,_xll.ohTrigger(RecalcTrigger,Trigger1Y)),NA())</f>
        <v>3.1299149575367835E-2</v>
      </c>
    </row>
    <row r="1417" spans="2:17" x14ac:dyDescent="0.2">
      <c r="B1417" s="46" t="s">
        <v>51</v>
      </c>
      <c r="D1417" s="49">
        <f>_xll.qlCalendarAdvance(LocalCalendar,$D1416,B1417,"f",FALSE)</f>
        <v>49298</v>
      </c>
      <c r="E1417" s="49">
        <f>_xll.qlInterestRateIndexValueDate(IndexON,D1417)</f>
        <v>49298</v>
      </c>
      <c r="F1417" s="52">
        <f>IFERROR(_xll.qlIndexFixing(IndexON,D1417,TRUE,_xll.ohTrigger(RecalcTrigger,TriggerON)),NA())</f>
        <v>2.7002101820174929E-2</v>
      </c>
      <c r="H1417" s="49">
        <f>_xll.qlCalendarAdvance(IborCalendar,$H1416,B1417,"f",FALSE)</f>
        <v>49298</v>
      </c>
      <c r="I1417" s="49">
        <f>_xll.qlInterestRateIndexValueDate(Index1M,$H1417)</f>
        <v>49300</v>
      </c>
      <c r="J1417" s="52">
        <f>IFERROR(_xll.qlIndexFixing(Index1M,$H1417,TRUE,_xll.ohTrigger(RecalcTrigger,Trigger1M)),NA())</f>
        <v>2.85763213531262E-2</v>
      </c>
      <c r="K1417" s="52">
        <f>IFERROR(_xll.qlIndexFixing(ONIndex1M,I1417,TRUE,_xll.ohTrigger(RecalcTrigger,Trigger1M)),NA())</f>
        <v>2.8556122127939787E-2</v>
      </c>
      <c r="L1417" s="52">
        <f>IFERROR(_xll.qlIndexFixing(Index3M,H1417,TRUE,_xll.ohTrigger(RecalcTrigger,Trigger3M)),NA())</f>
        <v>2.9732506976946738E-2</v>
      </c>
      <c r="M1417" s="52">
        <f>IFERROR(_xll.qlIndexFixing(ONIndex3M,I1417,TRUE,_xll.ohTrigger(RecalcTrigger,Trigger3M)),NA())</f>
        <v>2.9656323373055571E-2</v>
      </c>
      <c r="N1417" s="52">
        <f>IFERROR(_xll.qlIndexFixing(Index6M,$H1417,TRUE,_xll.ohTrigger(RecalcTrigger,Trigger6M)),NA())</f>
        <v>3.0785735326761082E-2</v>
      </c>
      <c r="O1417" s="52">
        <f>IFERROR(_xll.qlIndexFixing(ONIndex6M,I1417,TRUE,_xll.ohTrigger(RecalcTrigger,Trigger6M)),NA())</f>
        <v>3.0614361278543001E-2</v>
      </c>
      <c r="P1417" s="52">
        <f>IFERROR(_xll.qlIndexFixing(Index1Y,$H1417,TRUE,_xll.ohTrigger(RecalcTrigger,Trigger1Y)),NA())</f>
        <v>3.1688770893062622E-2</v>
      </c>
      <c r="Q1417" s="52">
        <f>IFERROR(_xll.qlIndexFixing(ONIndex1Y,I1417,TRUE,_xll.ohTrigger(RecalcTrigger,Trigger1Y)),NA())</f>
        <v>3.129692529648942E-2</v>
      </c>
    </row>
    <row r="1418" spans="2:17" x14ac:dyDescent="0.2">
      <c r="B1418" s="46" t="s">
        <v>51</v>
      </c>
      <c r="D1418" s="49">
        <f>_xll.qlCalendarAdvance(LocalCalendar,$D1417,B1418,"f",FALSE)</f>
        <v>49305</v>
      </c>
      <c r="E1418" s="49">
        <f>_xll.qlInterestRateIndexValueDate(IndexON,D1418)</f>
        <v>49305</v>
      </c>
      <c r="F1418" s="52">
        <f>IFERROR(_xll.qlIndexFixing(IndexON,D1418,TRUE,_xll.ohTrigger(RecalcTrigger,TriggerON)),NA())</f>
        <v>2.7000507291665699E-2</v>
      </c>
      <c r="H1418" s="49">
        <f>_xll.qlCalendarAdvance(IborCalendar,$H1417,B1418,"f",FALSE)</f>
        <v>49305</v>
      </c>
      <c r="I1418" s="49">
        <f>_xll.qlInterestRateIndexValueDate(Index1M,$H1418)</f>
        <v>49307</v>
      </c>
      <c r="J1418" s="52">
        <f>IFERROR(_xll.qlIndexFixing(Index1M,$H1418,TRUE,_xll.ohTrigger(RecalcTrigger,Trigger1M)),NA())</f>
        <v>2.8572867238840581E-2</v>
      </c>
      <c r="K1418" s="52">
        <f>IFERROR(_xll.qlIndexFixing(ONIndex1M,I1418,TRUE,_xll.ohTrigger(RecalcTrigger,Trigger1M)),NA())</f>
        <v>2.855037946558614E-2</v>
      </c>
      <c r="L1418" s="52">
        <f>IFERROR(_xll.qlIndexFixing(Index3M,H1418,TRUE,_xll.ohTrigger(RecalcTrigger,Trigger3M)),NA())</f>
        <v>2.9728771026648587E-2</v>
      </c>
      <c r="M1418" s="52">
        <f>IFERROR(_xll.qlIndexFixing(ONIndex3M,I1418,TRUE,_xll.ohTrigger(RecalcTrigger,Trigger3M)),NA())</f>
        <v>2.9650920089558941E-2</v>
      </c>
      <c r="N1418" s="52">
        <f>IFERROR(_xll.qlIndexFixing(Index6M,$H1418,TRUE,_xll.ohTrigger(RecalcTrigger,Trigger6M)),NA())</f>
        <v>3.0780926811282101E-2</v>
      </c>
      <c r="O1418" s="52">
        <f>IFERROR(_xll.qlIndexFixing(ONIndex6M,I1418,TRUE,_xll.ohTrigger(RecalcTrigger,Trigger6M)),NA())</f>
        <v>3.060878877133133E-2</v>
      </c>
      <c r="P1418" s="52">
        <f>IFERROR(_xll.qlIndexFixing(Index1Y,$H1418,TRUE,_xll.ohTrigger(RecalcTrigger,Trigger1Y)),NA())</f>
        <v>3.1684875386216699E-2</v>
      </c>
      <c r="Q1418" s="52">
        <f>IFERROR(_xll.qlIndexFixing(ONIndex1Y,I1418,TRUE,_xll.ohTrigger(RecalcTrigger,Trigger1Y)),NA())</f>
        <v>3.1291566383879754E-2</v>
      </c>
    </row>
    <row r="1419" spans="2:17" x14ac:dyDescent="0.2">
      <c r="B1419" s="46" t="s">
        <v>51</v>
      </c>
      <c r="D1419" s="49">
        <f>_xll.qlCalendarAdvance(LocalCalendar,$D1418,B1419,"f",FALSE)</f>
        <v>49312</v>
      </c>
      <c r="E1419" s="49">
        <f>_xll.qlInterestRateIndexValueDate(IndexON,D1419)</f>
        <v>49312</v>
      </c>
      <c r="F1419" s="52">
        <f>IFERROR(_xll.qlIndexFixing(IndexON,D1419,TRUE,_xll.ohTrigger(RecalcTrigger,TriggerON)),NA())</f>
        <v>2.6998932837658529E-2</v>
      </c>
      <c r="H1419" s="49">
        <f>_xll.qlCalendarAdvance(IborCalendar,$H1418,B1419,"f",FALSE)</f>
        <v>49312</v>
      </c>
      <c r="I1419" s="49">
        <f>_xll.qlInterestRateIndexValueDate(Index1M,$H1419)</f>
        <v>49314</v>
      </c>
      <c r="J1419" s="52">
        <f>IFERROR(_xll.qlIndexFixing(Index1M,$H1419,TRUE,_xll.ohTrigger(RecalcTrigger,Trigger1M)),NA())</f>
        <v>2.8566302225175685E-2</v>
      </c>
      <c r="K1419" s="52">
        <f>IFERROR(_xll.qlIndexFixing(ONIndex1M,I1419,TRUE,_xll.ohTrigger(RecalcTrigger,Trigger1M)),NA())</f>
        <v>2.8544625380204636E-2</v>
      </c>
      <c r="L1419" s="52">
        <f>IFERROR(_xll.qlIndexFixing(Index3M,H1419,TRUE,_xll.ohTrigger(RecalcTrigger,Trigger3M)),NA())</f>
        <v>2.9723238076363678E-2</v>
      </c>
      <c r="M1419" s="52">
        <f>IFERROR(_xll.qlIndexFixing(ONIndex3M,I1419,TRUE,_xll.ohTrigger(RecalcTrigger,Trigger3M)),NA())</f>
        <v>2.9645504748030405E-2</v>
      </c>
      <c r="N1419" s="52">
        <f>IFERROR(_xll.qlIndexFixing(Index6M,$H1419,TRUE,_xll.ohTrigger(RecalcTrigger,Trigger6M)),NA())</f>
        <v>3.0775146609672531E-2</v>
      </c>
      <c r="O1419" s="52">
        <f>IFERROR(_xll.qlIndexFixing(ONIndex6M,I1419,TRUE,_xll.ohTrigger(RecalcTrigger,Trigger6M)),NA())</f>
        <v>3.0603207742938565E-2</v>
      </c>
      <c r="P1419" s="52">
        <f>IFERROR(_xll.qlIndexFixing(Index1Y,$H1419,TRUE,_xll.ohTrigger(RecalcTrigger,Trigger1Y)),NA())</f>
        <v>3.168100183028924E-2</v>
      </c>
      <c r="Q1419" s="52">
        <f>IFERROR(_xll.qlIndexFixing(ONIndex1Y,I1419,TRUE,_xll.ohTrigger(RecalcTrigger,Trigger1Y)),NA())</f>
        <v>3.1286225708138105E-2</v>
      </c>
    </row>
    <row r="1420" spans="2:17" x14ac:dyDescent="0.2">
      <c r="B1420" s="46" t="s">
        <v>51</v>
      </c>
      <c r="D1420" s="49">
        <f>_xll.qlCalendarAdvance(LocalCalendar,$D1419,B1420,"f",FALSE)</f>
        <v>49319</v>
      </c>
      <c r="E1420" s="49">
        <f>_xll.qlInterestRateIndexValueDate(IndexON,D1420)</f>
        <v>49319</v>
      </c>
      <c r="F1420" s="52">
        <f>IFERROR(_xll.qlIndexFixing(IndexON,D1420,TRUE,_xll.ohTrigger(RecalcTrigger,TriggerON)),NA())</f>
        <v>2.6997378457993548E-2</v>
      </c>
      <c r="H1420" s="49">
        <f>_xll.qlCalendarAdvance(IborCalendar,$H1419,B1420,"f",FALSE)</f>
        <v>49319</v>
      </c>
      <c r="I1420" s="49">
        <f>_xll.qlInterestRateIndexValueDate(Index1M,$H1420)</f>
        <v>49321</v>
      </c>
      <c r="J1420" s="52">
        <f>IFERROR(_xll.qlIndexFixing(Index1M,$H1420,TRUE,_xll.ohTrigger(RecalcTrigger,Trigger1M)),NA())</f>
        <v>2.8561271410711318E-2</v>
      </c>
      <c r="K1420" s="52">
        <f>IFERROR(_xll.qlIndexFixing(ONIndex1M,I1420,TRUE,_xll.ohTrigger(RecalcTrigger,Trigger1M)),NA())</f>
        <v>2.8540408015200747E-2</v>
      </c>
      <c r="L1420" s="52">
        <f>IFERROR(_xll.qlIndexFixing(Index3M,H1420,TRUE,_xll.ohTrigger(RecalcTrigger,Trigger3M)),NA())</f>
        <v>2.9718581226339857E-2</v>
      </c>
      <c r="M1420" s="52">
        <f>IFERROR(_xll.qlIndexFixing(ONIndex3M,I1420,TRUE,_xll.ohTrigger(RecalcTrigger,Trigger3M)),NA())</f>
        <v>2.9641869106336038E-2</v>
      </c>
      <c r="N1420" s="52">
        <f>IFERROR(_xll.qlIndexFixing(Index6M,$H1420,TRUE,_xll.ohTrigger(RecalcTrigger,Trigger6M)),NA())</f>
        <v>3.0770317399940315E-2</v>
      </c>
      <c r="O1420" s="52">
        <f>IFERROR(_xll.qlIndexFixing(ONIndex6M,I1420,TRUE,_xll.ohTrigger(RecalcTrigger,Trigger6M)),NA())</f>
        <v>3.059955790122304E-2</v>
      </c>
      <c r="P1420" s="52">
        <f>IFERROR(_xll.qlIndexFixing(Index1Y,$H1420,TRUE,_xll.ohTrigger(RecalcTrigger,Trigger1Y)),NA())</f>
        <v>3.1677150292255554E-2</v>
      </c>
      <c r="Q1420" s="52">
        <f>IFERROR(_xll.qlIndexFixing(ONIndex1Y,I1420,TRUE,_xll.ohTrigger(RecalcTrigger,Trigger1Y)),NA())</f>
        <v>3.1283013256013792E-2</v>
      </c>
    </row>
    <row r="1421" spans="2:17" x14ac:dyDescent="0.2">
      <c r="B1421" s="46" t="s">
        <v>51</v>
      </c>
      <c r="D1421" s="49">
        <f>_xll.qlCalendarAdvance(LocalCalendar,$D1420,B1421,"f",FALSE)</f>
        <v>49326</v>
      </c>
      <c r="E1421" s="49">
        <f>_xll.qlInterestRateIndexValueDate(IndexON,D1421)</f>
        <v>49326</v>
      </c>
      <c r="F1421" s="52">
        <f>IFERROR(_xll.qlIndexFixing(IndexON,D1421,TRUE,_xll.ohTrigger(RecalcTrigger,TriggerON)),NA())</f>
        <v>2.6995844152830628E-2</v>
      </c>
      <c r="H1421" s="49">
        <f>_xll.qlCalendarAdvance(IborCalendar,$H1420,B1421,"f",FALSE)</f>
        <v>49326</v>
      </c>
      <c r="I1421" s="49">
        <f>_xll.qlInterestRateIndexValueDate(Index1M,$H1421)</f>
        <v>49328</v>
      </c>
      <c r="J1421" s="52">
        <f>IFERROR(_xll.qlIndexFixing(Index1M,$H1421,TRUE,_xll.ohTrigger(RecalcTrigger,Trigger1M)),NA())</f>
        <v>2.8556996426982451E-2</v>
      </c>
      <c r="K1421" s="52">
        <f>IFERROR(_xll.qlIndexFixing(ONIndex1M,I1421,TRUE,_xll.ohTrigger(RecalcTrigger,Trigger1M)),NA())</f>
        <v>2.8534628464909062E-2</v>
      </c>
      <c r="L1421" s="52">
        <f>IFERROR(_xll.qlIndexFixing(Index3M,H1421,TRUE,_xll.ohTrigger(RecalcTrigger,Trigger3M)),NA())</f>
        <v>2.9713909443229269E-2</v>
      </c>
      <c r="M1421" s="52">
        <f>IFERROR(_xll.qlIndexFixing(ONIndex3M,I1421,TRUE,_xll.ohTrigger(RecalcTrigger,Trigger3M)),NA())</f>
        <v>2.9636426965238272E-2</v>
      </c>
      <c r="N1421" s="52">
        <f>IFERROR(_xll.qlIndexFixing(Index6M,$H1421,TRUE,_xll.ohTrigger(RecalcTrigger,Trigger6M)),NA())</f>
        <v>3.0765477248423163E-2</v>
      </c>
      <c r="O1421" s="52">
        <f>IFERROR(_xll.qlIndexFixing(ONIndex6M,I1421,TRUE,_xll.ohTrigger(RecalcTrigger,Trigger6M)),NA())</f>
        <v>3.0593957620563828E-2</v>
      </c>
      <c r="P1421" s="52">
        <f>IFERROR(_xll.qlIndexFixing(Index1Y,$H1421,TRUE,_xll.ohTrigger(RecalcTrigger,Trigger1Y)),NA())</f>
        <v>3.1674440444889776E-2</v>
      </c>
      <c r="Q1421" s="52">
        <f>IFERROR(_xll.qlIndexFixing(ONIndex1Y,I1421,TRUE,_xll.ohTrigger(RecalcTrigger,Trigger1Y)),NA())</f>
        <v>3.1277710862003261E-2</v>
      </c>
    </row>
    <row r="1422" spans="2:17" x14ac:dyDescent="0.2">
      <c r="B1422" s="46" t="s">
        <v>51</v>
      </c>
      <c r="D1422" s="49">
        <f>_xll.qlCalendarAdvance(LocalCalendar,$D1421,B1422,"f",FALSE)</f>
        <v>49333</v>
      </c>
      <c r="E1422" s="49">
        <f>_xll.qlInterestRateIndexValueDate(IndexON,D1422)</f>
        <v>49333</v>
      </c>
      <c r="F1422" s="52">
        <f>IFERROR(_xll.qlIndexFixing(IndexON,D1422,TRUE,_xll.ohTrigger(RecalcTrigger,TriggerON)),NA())</f>
        <v>2.6994329922009896E-2</v>
      </c>
      <c r="H1422" s="49">
        <f>_xll.qlCalendarAdvance(IborCalendar,$H1421,B1422,"f",FALSE)</f>
        <v>49333</v>
      </c>
      <c r="I1422" s="49">
        <f>_xll.qlInterestRateIndexValueDate(Index1M,$H1422)</f>
        <v>49335</v>
      </c>
      <c r="J1422" s="52">
        <f>IFERROR(_xll.qlIndexFixing(Index1M,$H1422,TRUE,_xll.ohTrigger(RecalcTrigger,Trigger1M)),NA())</f>
        <v>2.8551167280894612E-2</v>
      </c>
      <c r="K1422" s="52">
        <f>IFERROR(_xll.qlIndexFixing(ONIndex1M,I1422,TRUE,_xll.ohTrigger(RecalcTrigger,Trigger1M)),NA())</f>
        <v>2.8529608800917927E-2</v>
      </c>
      <c r="L1422" s="52">
        <f>IFERROR(_xll.qlIndexFixing(Index3M,H1422,TRUE,_xll.ohTrigger(RecalcTrigger,Trigger3M)),NA())</f>
        <v>2.9709222727084317E-2</v>
      </c>
      <c r="M1422" s="52">
        <f>IFERROR(_xll.qlIndexFixing(ONIndex3M,I1422,TRUE,_xll.ohTrigger(RecalcTrigger,Trigger3M)),NA())</f>
        <v>2.9631865826118542E-2</v>
      </c>
      <c r="N1422" s="52">
        <f>IFERROR(_xll.qlIndexFixing(Index6M,$H1422,TRUE,_xll.ohTrigger(RecalcTrigger,Trigger6M)),NA())</f>
        <v>3.0760626155201896E-2</v>
      </c>
      <c r="O1422" s="52">
        <f>IFERROR(_xll.qlIndexFixing(ONIndex6M,I1422,TRUE,_xll.ohTrigger(RecalcTrigger,Trigger6M)),NA())</f>
        <v>3.0589316375788655E-2</v>
      </c>
      <c r="P1422" s="52">
        <f>IFERROR(_xll.qlIndexFixing(Index1Y,$H1422,TRUE,_xll.ohTrigger(RecalcTrigger,Trigger1Y)),NA())</f>
        <v>3.1669513537774453E-2</v>
      </c>
      <c r="Q1422" s="52">
        <f>IFERROR(_xll.qlIndexFixing(ONIndex1Y,I1422,TRUE,_xll.ohTrigger(RecalcTrigger,Trigger1Y)),NA())</f>
        <v>3.1273483758482712E-2</v>
      </c>
    </row>
    <row r="1423" spans="2:17" x14ac:dyDescent="0.2">
      <c r="B1423" s="46" t="s">
        <v>51</v>
      </c>
      <c r="D1423" s="49">
        <f>_xll.qlCalendarAdvance(LocalCalendar,$D1422,B1423,"f",FALSE)</f>
        <v>49340</v>
      </c>
      <c r="E1423" s="49">
        <f>_xll.qlInterestRateIndexValueDate(IndexON,D1423)</f>
        <v>49340</v>
      </c>
      <c r="F1423" s="52">
        <f>IFERROR(_xll.qlIndexFixing(IndexON,D1423,TRUE,_xll.ohTrigger(RecalcTrigger,TriggerON)),NA())</f>
        <v>2.6992835765611289E-2</v>
      </c>
      <c r="H1423" s="49">
        <f>_xll.qlCalendarAdvance(IborCalendar,$H1422,B1423,"f",FALSE)</f>
        <v>49340</v>
      </c>
      <c r="I1423" s="49">
        <f>_xll.qlInterestRateIndexValueDate(Index1M,$H1423)</f>
        <v>49342</v>
      </c>
      <c r="J1423" s="52">
        <f>IFERROR(_xll.qlIndexFixing(Index1M,$H1423,TRUE,_xll.ohTrigger(RecalcTrigger,Trigger1M)),NA())</f>
        <v>2.8543791886937848E-2</v>
      </c>
      <c r="K1423" s="52">
        <f>IFERROR(_xll.qlIndexFixing(ONIndex1M,I1423,TRUE,_xll.ohTrigger(RecalcTrigger,Trigger1M)),NA())</f>
        <v>2.8524574999435615E-2</v>
      </c>
      <c r="L1423" s="52">
        <f>IFERROR(_xll.qlIndexFixing(Index3M,H1423,TRUE,_xll.ohTrigger(RecalcTrigger,Trigger3M)),NA())</f>
        <v>2.9703637209077861E-2</v>
      </c>
      <c r="M1423" s="52">
        <f>IFERROR(_xll.qlIndexFixing(ONIndex3M,I1423,TRUE,_xll.ohTrigger(RecalcTrigger,Trigger3M)),NA())</f>
        <v>2.9627289855209682E-2</v>
      </c>
      <c r="N1423" s="52">
        <f>IFERROR(_xll.qlIndexFixing(Index6M,$H1423,TRUE,_xll.ohTrigger(RecalcTrigger,Trigger6M)),NA())</f>
        <v>3.0755764120352913E-2</v>
      </c>
      <c r="O1423" s="52">
        <f>IFERROR(_xll.qlIndexFixing(ONIndex6M,I1423,TRUE,_xll.ohTrigger(RecalcTrigger,Trigger6M)),NA())</f>
        <v>3.058466434196383E-2</v>
      </c>
      <c r="P1423" s="52">
        <f>IFERROR(_xll.qlIndexFixing(Index1Y,$H1423,TRUE,_xll.ohTrigger(RecalcTrigger,Trigger1Y)),NA())</f>
        <v>3.1665728455280914E-2</v>
      </c>
      <c r="Q1423" s="52">
        <f>IFERROR(_xll.qlIndexFixing(ONIndex1Y,I1423,TRUE,_xll.ohTrigger(RecalcTrigger,Trigger1Y)),NA())</f>
        <v>3.1269276868099993E-2</v>
      </c>
    </row>
    <row r="1424" spans="2:17" x14ac:dyDescent="0.2">
      <c r="B1424" s="46" t="s">
        <v>51</v>
      </c>
      <c r="D1424" s="49">
        <f>_xll.qlCalendarAdvance(LocalCalendar,$D1423,B1424,"f",FALSE)</f>
        <v>49347</v>
      </c>
      <c r="E1424" s="49">
        <f>_xll.qlInterestRateIndexValueDate(IndexON,D1424)</f>
        <v>49347</v>
      </c>
      <c r="F1424" s="52">
        <f>IFERROR(_xll.qlIndexFixing(IndexON,D1424,TRUE,_xll.ohTrigger(RecalcTrigger,TriggerON)),NA())</f>
        <v>2.6991361683634807E-2</v>
      </c>
      <c r="H1424" s="49">
        <f>_xll.qlCalendarAdvance(IborCalendar,$H1423,B1424,"f",FALSE)</f>
        <v>49347</v>
      </c>
      <c r="I1424" s="49">
        <f>_xll.qlInterestRateIndexValueDate(Index1M,$H1424)</f>
        <v>49349</v>
      </c>
      <c r="J1424" s="52">
        <f>IFERROR(_xll.qlIndexFixing(Index1M,$H1424,TRUE,_xll.ohTrigger(RecalcTrigger,Trigger1M)),NA())</f>
        <v>2.8538708648296409E-2</v>
      </c>
      <c r="K1424" s="52">
        <f>IFERROR(_xll.qlIndexFixing(ONIndex1M,I1424,TRUE,_xll.ohTrigger(RecalcTrigger,Trigger1M)),NA())</f>
        <v>2.8519527060408834E-2</v>
      </c>
      <c r="L1424" s="52">
        <f>IFERROR(_xll.qlIndexFixing(Index3M,H1424,TRUE,_xll.ohTrigger(RecalcTrigger,Trigger3M)),NA())</f>
        <v>2.9698922081262479E-2</v>
      </c>
      <c r="M1424" s="52">
        <f>IFERROR(_xll.qlIndexFixing(ONIndex3M,I1424,TRUE,_xll.ohTrigger(RecalcTrigger,Trigger3M)),NA())</f>
        <v>2.9622699052485046E-2</v>
      </c>
      <c r="N1424" s="52">
        <f>IFERROR(_xll.qlIndexFixing(Index6M,$H1424,TRUE,_xll.ohTrigger(RecalcTrigger,Trigger6M)),NA())</f>
        <v>3.0750891143956152E-2</v>
      </c>
      <c r="O1424" s="52">
        <f>IFERROR(_xll.qlIndexFixing(ONIndex6M,I1424,TRUE,_xll.ohTrigger(RecalcTrigger,Trigger6M)),NA())</f>
        <v>3.058000151908935E-2</v>
      </c>
      <c r="P1424" s="52">
        <f>IFERROR(_xll.qlIndexFixing(Index1Y,$H1424,TRUE,_xll.ohTrigger(RecalcTrigger,Trigger1Y)),NA())</f>
        <v>3.1661965658587608E-2</v>
      </c>
      <c r="Q1424" s="52">
        <f>IFERROR(_xll.qlIndexFixing(ONIndex1Y,I1424,TRUE,_xll.ohTrigger(RecalcTrigger,Trigger1Y)),NA())</f>
        <v>3.1265090190695233E-2</v>
      </c>
    </row>
    <row r="1425" spans="2:17" x14ac:dyDescent="0.2">
      <c r="B1425" s="46" t="s">
        <v>51</v>
      </c>
      <c r="D1425" s="49">
        <f>_xll.qlCalendarAdvance(LocalCalendar,$D1424,B1425,"f",FALSE)</f>
        <v>49354</v>
      </c>
      <c r="E1425" s="49">
        <f>_xll.qlInterestRateIndexValueDate(IndexON,D1425)</f>
        <v>49354</v>
      </c>
      <c r="F1425" s="52">
        <f>IFERROR(_xll.qlIndexFixing(IndexON,D1425,TRUE,_xll.ohTrigger(RecalcTrigger,TriggerON)),NA())</f>
        <v>2.6989907676080449E-2</v>
      </c>
      <c r="H1425" s="49">
        <f>_xll.qlCalendarAdvance(IborCalendar,$H1424,B1425,"f",FALSE)</f>
        <v>49354</v>
      </c>
      <c r="I1425" s="49">
        <f>_xll.qlInterestRateIndexValueDate(Index1M,$H1425)</f>
        <v>49356</v>
      </c>
      <c r="J1425" s="52">
        <f>IFERROR(_xll.qlIndexFixing(Index1M,$H1425,TRUE,_xll.ohTrigger(RecalcTrigger,Trigger1M)),NA())</f>
        <v>2.8533611245904793E-2</v>
      </c>
      <c r="K1425" s="52">
        <f>IFERROR(_xll.qlIndexFixing(ONIndex1M,I1425,TRUE,_xll.ohTrigger(RecalcTrigger,Trigger1M)),NA())</f>
        <v>2.8515231963937016E-2</v>
      </c>
      <c r="L1425" s="52">
        <f>IFERROR(_xll.qlIndexFixing(Index3M,H1425,TRUE,_xll.ohTrigger(RecalcTrigger,Trigger3M)),NA())</f>
        <v>2.9694192021732804E-2</v>
      </c>
      <c r="M1425" s="52">
        <f>IFERROR(_xll.qlIndexFixing(ONIndex3M,I1425,TRUE,_xll.ohTrigger(RecalcTrigger,Trigger3M)),NA())</f>
        <v>2.9618982071348832E-2</v>
      </c>
      <c r="N1425" s="52">
        <f>IFERROR(_xll.qlIndexFixing(Index6M,$H1425,TRUE,_xll.ohTrigger(RecalcTrigger,Trigger6M)),NA())</f>
        <v>3.0746007226092428E-2</v>
      </c>
      <c r="O1425" s="52">
        <f>IFERROR(_xll.qlIndexFixing(ONIndex6M,I1425,TRUE,_xll.ohTrigger(RecalcTrigger,Trigger6M)),NA())</f>
        <v>3.0576291902515429E-2</v>
      </c>
      <c r="P1425" s="52">
        <f>IFERROR(_xll.qlIndexFixing(Index1Y,$H1425,TRUE,_xll.ohTrigger(RecalcTrigger,Trigger1Y)),NA())</f>
        <v>3.1659350123616134E-2</v>
      </c>
      <c r="Q1425" s="52">
        <f>IFERROR(_xll.qlIndexFixing(ONIndex1Y,I1425,TRUE,_xll.ohTrigger(RecalcTrigger,Trigger1Y)),NA())</f>
        <v>3.1261984196440107E-2</v>
      </c>
    </row>
    <row r="1426" spans="2:17" x14ac:dyDescent="0.2">
      <c r="B1426" s="46" t="s">
        <v>51</v>
      </c>
      <c r="D1426" s="49">
        <f>_xll.qlCalendarAdvance(LocalCalendar,$D1425,B1426,"f",FALSE)</f>
        <v>49361</v>
      </c>
      <c r="E1426" s="49">
        <f>_xll.qlInterestRateIndexValueDate(IndexON,D1426)</f>
        <v>49361</v>
      </c>
      <c r="F1426" s="52">
        <f>IFERROR(_xll.qlIndexFixing(IndexON,D1426,TRUE,_xll.ohTrigger(RecalcTrigger,TriggerON)),NA())</f>
        <v>2.6988473742948216E-2</v>
      </c>
      <c r="H1426" s="49">
        <f>_xll.qlCalendarAdvance(IborCalendar,$H1425,B1426,"f",FALSE)</f>
        <v>49361</v>
      </c>
      <c r="I1426" s="49">
        <f>_xll.qlInterestRateIndexValueDate(Index1M,$H1426)</f>
        <v>49363</v>
      </c>
      <c r="J1426" s="52">
        <f>IFERROR(_xll.qlIndexFixing(Index1M,$H1426,TRUE,_xll.ohTrigger(RecalcTrigger,Trigger1M)),NA())</f>
        <v>2.8531551941488875E-2</v>
      </c>
      <c r="K1426" s="52">
        <f>IFERROR(_xll.qlIndexFixing(ONIndex1M,I1426,TRUE,_xll.ohTrigger(RecalcTrigger,Trigger1M)),NA())</f>
        <v>2.8509388769748512E-2</v>
      </c>
      <c r="L1426" s="52">
        <f>IFERROR(_xll.qlIndexFixing(Index3M,H1426,TRUE,_xll.ohTrigger(RecalcTrigger,Trigger3M)),NA())</f>
        <v>2.9689447030539134E-2</v>
      </c>
      <c r="M1426" s="52">
        <f>IFERROR(_xll.qlIndexFixing(ONIndex3M,I1426,TRUE,_xll.ohTrigger(RecalcTrigger,Trigger3M)),NA())</f>
        <v>2.9613472951668385E-2</v>
      </c>
      <c r="N1426" s="52">
        <f>IFERROR(_xll.qlIndexFixing(Index6M,$H1426,TRUE,_xll.ohTrigger(RecalcTrigger,Trigger6M)),NA())</f>
        <v>3.0741112366839036E-2</v>
      </c>
      <c r="O1426" s="52">
        <f>IFERROR(_xll.qlIndexFixing(ONIndex6M,I1426,TRUE,_xll.ohTrigger(RecalcTrigger,Trigger6M)),NA())</f>
        <v>3.0570643506218076E-2</v>
      </c>
      <c r="P1426" s="52">
        <f>IFERROR(_xll.qlIndexFixing(Index1Y,$H1426,TRUE,_xll.ohTrigger(RecalcTrigger,Trigger1Y)),NA())</f>
        <v>3.1654507190515574E-2</v>
      </c>
      <c r="Q1426" s="52">
        <f>IFERROR(_xll.qlIndexFixing(ONIndex1Y,I1426,TRUE,_xll.ohTrigger(RecalcTrigger,Trigger1Y)),NA())</f>
        <v>3.1256777475086039E-2</v>
      </c>
    </row>
    <row r="1427" spans="2:17" x14ac:dyDescent="0.2">
      <c r="B1427" s="46" t="s">
        <v>51</v>
      </c>
      <c r="D1427" s="49">
        <f>_xll.qlCalendarAdvance(LocalCalendar,$D1426,B1427,"f",FALSE)</f>
        <v>49368</v>
      </c>
      <c r="E1427" s="49">
        <f>_xll.qlInterestRateIndexValueDate(IndexON,D1427)</f>
        <v>49368</v>
      </c>
      <c r="F1427" s="52">
        <f>IFERROR(_xll.qlIndexFixing(IndexON,D1427,TRUE,_xll.ohTrigger(RecalcTrigger,TriggerON)),NA())</f>
        <v>2.6987059884238107E-2</v>
      </c>
      <c r="H1427" s="49">
        <f>_xll.qlCalendarAdvance(IborCalendar,$H1426,B1427,"f",FALSE)</f>
        <v>49368</v>
      </c>
      <c r="I1427" s="49">
        <f>_xll.qlInterestRateIndexValueDate(Index1M,$H1427)</f>
        <v>49370</v>
      </c>
      <c r="J1427" s="52">
        <f>IFERROR(_xll.qlIndexFixing(Index1M,$H1427,TRUE,_xll.ohTrigger(RecalcTrigger,Trigger1M)),NA())</f>
        <v>2.8525659035383934E-2</v>
      </c>
      <c r="K1427" s="52">
        <f>IFERROR(_xll.qlIndexFixing(ONIndex1M,I1427,TRUE,_xll.ohTrigger(RecalcTrigger,Trigger1M)),NA())</f>
        <v>2.8504298418088325E-2</v>
      </c>
      <c r="L1427" s="52">
        <f>IFERROR(_xll.qlIndexFixing(Index3M,H1427,TRUE,_xll.ohTrigger(RecalcTrigger,Trigger3M)),NA())</f>
        <v>2.9689076421888838E-2</v>
      </c>
      <c r="M1427" s="52">
        <f>IFERROR(_xll.qlIndexFixing(ONIndex3M,I1427,TRUE,_xll.ohTrigger(RecalcTrigger,Trigger3M)),NA())</f>
        <v>2.9608837653549713E-2</v>
      </c>
      <c r="N1427" s="52">
        <f>IFERROR(_xll.qlIndexFixing(Index6M,$H1427,TRUE,_xll.ohTrigger(RecalcTrigger,Trigger6M)),NA())</f>
        <v>3.0740961905328715E-2</v>
      </c>
      <c r="O1427" s="52">
        <f>IFERROR(_xll.qlIndexFixing(ONIndex6M,I1427,TRUE,_xll.ohTrigger(RecalcTrigger,Trigger6M)),NA())</f>
        <v>3.0565948316194635E-2</v>
      </c>
      <c r="P1427" s="52">
        <f>IFERROR(_xll.qlIndexFixing(Index1Y,$H1427,TRUE,_xll.ohTrigger(RecalcTrigger,Trigger1Y)),NA())</f>
        <v>3.165081165309399E-2</v>
      </c>
      <c r="Q1427" s="52">
        <f>IFERROR(_xll.qlIndexFixing(ONIndex1Y,I1427,TRUE,_xll.ohTrigger(RecalcTrigger,Trigger1Y)),NA())</f>
        <v>3.1252651436881607E-2</v>
      </c>
    </row>
    <row r="1428" spans="2:17" x14ac:dyDescent="0.2">
      <c r="B1428" s="46" t="s">
        <v>51</v>
      </c>
      <c r="D1428" s="49">
        <f>_xll.qlCalendarAdvance(LocalCalendar,$D1427,B1428,"f",FALSE)</f>
        <v>49375</v>
      </c>
      <c r="E1428" s="49">
        <f>_xll.qlInterestRateIndexValueDate(IndexON,D1428)</f>
        <v>49375</v>
      </c>
      <c r="F1428" s="52">
        <f>IFERROR(_xll.qlIndexFixing(IndexON,D1428,TRUE,_xll.ohTrigger(RecalcTrigger,TriggerON)),NA())</f>
        <v>2.6985666099870187E-2</v>
      </c>
      <c r="H1428" s="49">
        <f>_xll.qlCalendarAdvance(IborCalendar,$H1427,B1428,"f",FALSE)</f>
        <v>49375</v>
      </c>
      <c r="I1428" s="49">
        <f>_xll.qlInterestRateIndexValueDate(Index1M,$H1428)</f>
        <v>49377</v>
      </c>
      <c r="J1428" s="52">
        <f>IFERROR(_xll.qlIndexFixing(Index1M,$H1428,TRUE,_xll.ohTrigger(RecalcTrigger,Trigger1M)),NA())</f>
        <v>2.852051488569449E-2</v>
      </c>
      <c r="K1428" s="52">
        <f>IFERROR(_xll.qlIndexFixing(ONIndex1M,I1428,TRUE,_xll.ohTrigger(RecalcTrigger,Trigger1M)),NA())</f>
        <v>2.8499193928936961E-2</v>
      </c>
      <c r="L1428" s="52">
        <f>IFERROR(_xll.qlIndexFixing(Index3M,H1428,TRUE,_xll.ohTrigger(RecalcTrigger,Trigger3M)),NA())</f>
        <v>2.9684294271104538E-2</v>
      </c>
      <c r="M1428" s="52">
        <f>IFERROR(_xll.qlIndexFixing(ONIndex3M,I1428,TRUE,_xll.ohTrigger(RecalcTrigger,Trigger3M)),NA())</f>
        <v>2.9604187523641912E-2</v>
      </c>
      <c r="N1428" s="52">
        <f>IFERROR(_xll.qlIndexFixing(Index6M,$H1428,TRUE,_xll.ohTrigger(RecalcTrigger,Trigger6M)),NA())</f>
        <v>3.0735089423684081E-2</v>
      </c>
      <c r="O1428" s="52">
        <f>IFERROR(_xll.qlIndexFixing(ONIndex6M,I1428,TRUE,_xll.ohTrigger(RecalcTrigger,Trigger6M)),NA())</f>
        <v>3.0561242337148187E-2</v>
      </c>
      <c r="P1428" s="52">
        <f>IFERROR(_xll.qlIndexFixing(Index1Y,$H1428,TRUE,_xll.ohTrigger(RecalcTrigger,Trigger1Y)),NA())</f>
        <v>3.1647138669387599E-2</v>
      </c>
      <c r="Q1428" s="52">
        <f>IFERROR(_xll.qlIndexFixing(ONIndex1Y,I1428,TRUE,_xll.ohTrigger(RecalcTrigger,Trigger1Y)),NA())</f>
        <v>3.1248545611708423E-2</v>
      </c>
    </row>
    <row r="1429" spans="2:17" x14ac:dyDescent="0.2">
      <c r="B1429" s="46" t="s">
        <v>51</v>
      </c>
      <c r="D1429" s="49">
        <f>_xll.qlCalendarAdvance(LocalCalendar,$D1428,B1429,"f",FALSE)</f>
        <v>49382</v>
      </c>
      <c r="E1429" s="49">
        <f>_xll.qlInterestRateIndexValueDate(IndexON,D1429)</f>
        <v>49382</v>
      </c>
      <c r="F1429" s="52">
        <f>IFERROR(_xll.qlIndexFixing(IndexON,D1429,TRUE,_xll.ohTrigger(RecalcTrigger,TriggerON)),NA())</f>
        <v>2.6984292390004327E-2</v>
      </c>
      <c r="H1429" s="49">
        <f>_xll.qlCalendarAdvance(IborCalendar,$H1428,B1429,"f",FALSE)</f>
        <v>49382</v>
      </c>
      <c r="I1429" s="49">
        <f>_xll.qlInterestRateIndexValueDate(Index1M,$H1429)</f>
        <v>49384</v>
      </c>
      <c r="J1429" s="52">
        <f>IFERROR(_xll.qlIndexFixing(Index1M,$H1429,TRUE,_xll.ohTrigger(RecalcTrigger,Trigger1M)),NA())</f>
        <v>2.8515356569187651E-2</v>
      </c>
      <c r="K1429" s="52">
        <f>IFERROR(_xll.qlIndexFixing(ONIndex1M,I1429,TRUE,_xll.ohTrigger(RecalcTrigger,Trigger1M)),NA())</f>
        <v>2.8494075302267774E-2</v>
      </c>
      <c r="L1429" s="52">
        <f>IFERROR(_xll.qlIndexFixing(Index3M,H1429,TRUE,_xll.ohTrigger(RecalcTrigger,Trigger3M)),NA())</f>
        <v>2.9679497183015227E-2</v>
      </c>
      <c r="M1429" s="52">
        <f>IFERROR(_xll.qlIndexFixing(ONIndex3M,I1429,TRUE,_xll.ohTrigger(RecalcTrigger,Trigger3M)),NA())</f>
        <v>2.9599522561918334E-2</v>
      </c>
      <c r="N1429" s="52">
        <f>IFERROR(_xll.qlIndexFixing(Index6M,$H1429,TRUE,_xll.ohTrigger(RecalcTrigger,Trigger6M)),NA())</f>
        <v>3.0730157156501296E-2</v>
      </c>
      <c r="O1429" s="52">
        <f>IFERROR(_xll.qlIndexFixing(ONIndex6M,I1429,TRUE,_xll.ohTrigger(RecalcTrigger,Trigger6M)),NA())</f>
        <v>3.0556525568998794E-2</v>
      </c>
      <c r="P1429" s="52">
        <f>IFERROR(_xll.qlIndexFixing(Index1Y,$H1429,TRUE,_xll.ohTrigger(RecalcTrigger,Trigger1Y)),NA())</f>
        <v>3.1643488306376061E-2</v>
      </c>
      <c r="Q1429" s="52">
        <f>IFERROR(_xll.qlIndexFixing(ONIndex1Y,I1429,TRUE,_xll.ohTrigger(RecalcTrigger,Trigger1Y)),NA())</f>
        <v>3.1244459999566487E-2</v>
      </c>
    </row>
    <row r="1430" spans="2:17" x14ac:dyDescent="0.2">
      <c r="B1430" s="46" t="s">
        <v>51</v>
      </c>
      <c r="D1430" s="49">
        <f>_xll.qlCalendarAdvance(LocalCalendar,$D1429,B1430,"f",FALSE)</f>
        <v>49389</v>
      </c>
      <c r="E1430" s="49">
        <f>_xll.qlInterestRateIndexValueDate(IndexON,D1430)</f>
        <v>49389</v>
      </c>
      <c r="F1430" s="52">
        <f>IFERROR(_xll.qlIndexFixing(IndexON,D1430,TRUE,_xll.ohTrigger(RecalcTrigger,TriggerON)),NA())</f>
        <v>2.6982938754480656E-2</v>
      </c>
      <c r="H1430" s="49">
        <f>_xll.qlCalendarAdvance(IborCalendar,$H1429,B1430,"f",FALSE)</f>
        <v>49389</v>
      </c>
      <c r="I1430" s="49">
        <f>_xll.qlInterestRateIndexValueDate(Index1M,$H1430)</f>
        <v>49395</v>
      </c>
      <c r="J1430" s="52">
        <f>IFERROR(_xll.qlIndexFixing(Index1M,$H1430,TRUE,_xll.ohTrigger(RecalcTrigger,Trigger1M)),NA())</f>
        <v>2.8507222020532335E-2</v>
      </c>
      <c r="K1430" s="52">
        <f>IFERROR(_xll.qlIndexFixing(ONIndex1M,I1430,TRUE,_xll.ohTrigger(RecalcTrigger,Trigger1M)),NA())</f>
        <v>2.8484484696864598E-2</v>
      </c>
      <c r="L1430" s="52">
        <f>IFERROR(_xll.qlIndexFixing(Index3M,H1430,TRUE,_xll.ohTrigger(RecalcTrigger,Trigger3M)),NA())</f>
        <v>2.9670183706192094E-2</v>
      </c>
      <c r="M1430" s="52">
        <f>IFERROR(_xll.qlIndexFixing(ONIndex3M,I1430,TRUE,_xll.ohTrigger(RecalcTrigger,Trigger3M)),NA())</f>
        <v>2.9590400437209397E-2</v>
      </c>
      <c r="N1430" s="52">
        <f>IFERROR(_xll.qlIndexFixing(Index6M,$H1430,TRUE,_xll.ohTrigger(RecalcTrigger,Trigger6M)),NA())</f>
        <v>3.0721440131151311E-2</v>
      </c>
      <c r="O1430" s="52">
        <f>IFERROR(_xll.qlIndexFixing(ONIndex6M,I1430,TRUE,_xll.ohTrigger(RecalcTrigger,Trigger6M)),NA())</f>
        <v>3.0547176585438152E-2</v>
      </c>
      <c r="P1430" s="52">
        <f>IFERROR(_xll.qlIndexFixing(Index1Y,$H1430,TRUE,_xll.ohTrigger(RecalcTrigger,Trigger1Y)),NA())</f>
        <v>3.1636665598328388E-2</v>
      </c>
      <c r="Q1430" s="52">
        <f>IFERROR(_xll.qlIndexFixing(ONIndex1Y,I1430,TRUE,_xll.ohTrigger(RecalcTrigger,Trigger1Y)),NA())</f>
        <v>3.1235948023802251E-2</v>
      </c>
    </row>
    <row r="1431" spans="2:17" x14ac:dyDescent="0.2">
      <c r="B1431" s="46" t="s">
        <v>51</v>
      </c>
      <c r="D1431" s="49">
        <f>_xll.qlCalendarAdvance(LocalCalendar,$D1430,B1431,"f",FALSE)</f>
        <v>49396</v>
      </c>
      <c r="E1431" s="49">
        <f>_xll.qlInterestRateIndexValueDate(IndexON,D1431)</f>
        <v>49396</v>
      </c>
      <c r="F1431" s="52">
        <f>IFERROR(_xll.qlIndexFixing(IndexON,D1431,TRUE,_xll.ohTrigger(RecalcTrigger,TriggerON)),NA())</f>
        <v>2.6981605193459046E-2</v>
      </c>
      <c r="H1431" s="49">
        <f>_xll.qlCalendarAdvance(IborCalendar,$H1430,B1431,"f",FALSE)</f>
        <v>49396</v>
      </c>
      <c r="I1431" s="49">
        <f>_xll.qlInterestRateIndexValueDate(Index1M,$H1431)</f>
        <v>49398</v>
      </c>
      <c r="J1431" s="52">
        <f>IFERROR(_xll.qlIndexFixing(Index1M,$H1431,TRUE,_xll.ohTrigger(RecalcTrigger,Trigger1M)),NA())</f>
        <v>2.8504997435783667E-2</v>
      </c>
      <c r="K1431" s="52">
        <f>IFERROR(_xll.qlIndexFixing(ONIndex1M,I1431,TRUE,_xll.ohTrigger(RecalcTrigger,Trigger1M)),NA())</f>
        <v>2.8483795636349285E-2</v>
      </c>
      <c r="L1431" s="52">
        <f>IFERROR(_xll.qlIndexFixing(Index3M,H1431,TRUE,_xll.ohTrigger(RecalcTrigger,Trigger3M)),NA())</f>
        <v>2.9667242414490813E-2</v>
      </c>
      <c r="M1431" s="52">
        <f>IFERROR(_xll.qlIndexFixing(ONIndex3M,I1431,TRUE,_xll.ohTrigger(RecalcTrigger,Trigger3M)),NA())</f>
        <v>2.959014814315708E-2</v>
      </c>
      <c r="N1431" s="52">
        <f>IFERROR(_xll.qlIndexFixing(Index6M,$H1431,TRUE,_xll.ohTrigger(RecalcTrigger,Trigger6M)),NA())</f>
        <v>3.0717424017872447E-2</v>
      </c>
      <c r="O1431" s="52">
        <f>IFERROR(_xll.qlIndexFixing(ONIndex6M,I1431,TRUE,_xll.ohTrigger(RecalcTrigger,Trigger6M)),NA())</f>
        <v>3.0547059665630982E-2</v>
      </c>
      <c r="P1431" s="52">
        <f>IFERROR(_xll.qlIndexFixing(Index1Y,$H1431,TRUE,_xll.ohTrigger(RecalcTrigger,Trigger1Y)),NA())</f>
        <v>3.1636255710360779E-2</v>
      </c>
      <c r="Q1431" s="52">
        <f>IFERROR(_xll.qlIndexFixing(ONIndex1Y,I1431,TRUE,_xll.ohTrigger(RecalcTrigger,Trigger1Y)),NA())</f>
        <v>3.1236349414429654E-2</v>
      </c>
    </row>
    <row r="1432" spans="2:17" x14ac:dyDescent="0.2">
      <c r="B1432" s="46" t="s">
        <v>51</v>
      </c>
      <c r="D1432" s="49">
        <f>_xll.qlCalendarAdvance(LocalCalendar,$D1431,B1432,"f",FALSE)</f>
        <v>49403</v>
      </c>
      <c r="E1432" s="49">
        <f>_xll.qlInterestRateIndexValueDate(IndexON,D1432)</f>
        <v>49403</v>
      </c>
      <c r="F1432" s="52">
        <f>IFERROR(_xll.qlIndexFixing(IndexON,D1432,TRUE,_xll.ohTrigger(RecalcTrigger,TriggerON)),NA())</f>
        <v>2.6980291706779624E-2</v>
      </c>
      <c r="H1432" s="49">
        <f>_xll.qlCalendarAdvance(IborCalendar,$H1431,B1432,"f",FALSE)</f>
        <v>49403</v>
      </c>
      <c r="I1432" s="49">
        <f>_xll.qlInterestRateIndexValueDate(Index1M,$H1432)</f>
        <v>49405</v>
      </c>
      <c r="J1432" s="52">
        <f>IFERROR(_xll.qlIndexFixing(Index1M,$H1432,TRUE,_xll.ohTrigger(RecalcTrigger,Trigger1M)),NA())</f>
        <v>2.8500551018277864E-2</v>
      </c>
      <c r="K1432" s="52">
        <f>IFERROR(_xll.qlIndexFixing(ONIndex1M,I1432,TRUE,_xll.ohTrigger(RecalcTrigger,Trigger1M)),NA())</f>
        <v>2.8478634597126629E-2</v>
      </c>
      <c r="L1432" s="52">
        <f>IFERROR(_xll.qlIndexFixing(Index3M,H1432,TRUE,_xll.ohTrigger(RecalcTrigger,Trigger3M)),NA())</f>
        <v>2.9662404907173891E-2</v>
      </c>
      <c r="M1432" s="52">
        <f>IFERROR(_xll.qlIndexFixing(ONIndex3M,I1432,TRUE,_xll.ohTrigger(RecalcTrigger,Trigger3M)),NA())</f>
        <v>2.9585438686119403E-2</v>
      </c>
      <c r="N1432" s="52">
        <f>IFERROR(_xll.qlIndexFixing(Index6M,$H1432,TRUE,_xll.ohTrigger(RecalcTrigger,Trigger6M)),NA())</f>
        <v>3.0716253820158173E-2</v>
      </c>
      <c r="O1432" s="52">
        <f>IFERROR(_xll.qlIndexFixing(ONIndex6M,I1432,TRUE,_xll.ohTrigger(RecalcTrigger,Trigger6M)),NA())</f>
        <v>3.054231053043921E-2</v>
      </c>
      <c r="P1432" s="52">
        <f>IFERROR(_xll.qlIndexFixing(Index1Y,$H1432,TRUE,_xll.ohTrigger(RecalcTrigger,Trigger1Y)),NA())</f>
        <v>3.1632673611319412E-2</v>
      </c>
      <c r="Q1432" s="52">
        <f>IFERROR(_xll.qlIndexFixing(ONIndex1Y,I1432,TRUE,_xll.ohTrigger(RecalcTrigger,Trigger1Y)),NA())</f>
        <v>3.1232324441434756E-2</v>
      </c>
    </row>
    <row r="1433" spans="2:17" x14ac:dyDescent="0.2">
      <c r="B1433" s="46" t="s">
        <v>51</v>
      </c>
      <c r="D1433" s="49">
        <f>_xll.qlCalendarAdvance(LocalCalendar,$D1432,B1433,"f",FALSE)</f>
        <v>49410</v>
      </c>
      <c r="E1433" s="49">
        <f>_xll.qlInterestRateIndexValueDate(IndexON,D1433)</f>
        <v>49410</v>
      </c>
      <c r="F1433" s="52">
        <f>IFERROR(_xll.qlIndexFixing(IndexON,D1433,TRUE,_xll.ohTrigger(RecalcTrigger,TriggerON)),NA())</f>
        <v>2.6978998294442391E-2</v>
      </c>
      <c r="H1433" s="49">
        <f>_xll.qlCalendarAdvance(IborCalendar,$H1432,B1433,"f",FALSE)</f>
        <v>49410</v>
      </c>
      <c r="I1433" s="49">
        <f>_xll.qlInterestRateIndexValueDate(Index1M,$H1433)</f>
        <v>49412</v>
      </c>
      <c r="J1433" s="52">
        <f>IFERROR(_xll.qlIndexFixing(Index1M,$H1433,TRUE,_xll.ohTrigger(RecalcTrigger,Trigger1M)),NA())</f>
        <v>2.8494581635331851E-2</v>
      </c>
      <c r="K1433" s="52">
        <f>IFERROR(_xll.qlIndexFixing(ONIndex1M,I1433,TRUE,_xll.ohTrigger(RecalcTrigger,Trigger1M)),NA())</f>
        <v>2.8473459420386149E-2</v>
      </c>
      <c r="L1433" s="52">
        <f>IFERROR(_xll.qlIndexFixing(Index3M,H1433,TRUE,_xll.ohTrigger(RecalcTrigger,Trigger3M)),NA())</f>
        <v>2.9657552466247454E-2</v>
      </c>
      <c r="M1433" s="52">
        <f>IFERROR(_xll.qlIndexFixing(ONIndex3M,I1433,TRUE,_xll.ohTrigger(RecalcTrigger,Trigger3M)),NA())</f>
        <v>2.9580714397239305E-2</v>
      </c>
      <c r="N1433" s="52">
        <f>IFERROR(_xll.qlIndexFixing(Index6M,$H1433,TRUE,_xll.ohTrigger(RecalcTrigger,Trigger6M)),NA())</f>
        <v>3.0710344157807927E-2</v>
      </c>
      <c r="O1433" s="52">
        <f>IFERROR(_xll.qlIndexFixing(ONIndex6M,I1433,TRUE,_xll.ohTrigger(RecalcTrigger,Trigger6M)),NA())</f>
        <v>3.0537550606144492E-2</v>
      </c>
      <c r="P1433" s="52">
        <f>IFERROR(_xll.qlIndexFixing(Index1Y,$H1433,TRUE,_xll.ohTrigger(RecalcTrigger,Trigger1Y)),NA())</f>
        <v>3.1630250256922655E-2</v>
      </c>
      <c r="Q1433" s="52">
        <f>IFERROR(_xll.qlIndexFixing(ONIndex1Y,I1433,TRUE,_xll.ohTrigger(RecalcTrigger,Trigger1Y)),NA())</f>
        <v>3.1228319681444461E-2</v>
      </c>
    </row>
    <row r="1434" spans="2:17" x14ac:dyDescent="0.2">
      <c r="B1434" s="46" t="s">
        <v>51</v>
      </c>
      <c r="D1434" s="49">
        <f>_xll.qlCalendarAdvance(LocalCalendar,$D1433,B1434,"f",FALSE)</f>
        <v>49417</v>
      </c>
      <c r="E1434" s="49">
        <f>_xll.qlInterestRateIndexValueDate(IndexON,D1434)</f>
        <v>49417</v>
      </c>
      <c r="F1434" s="52">
        <f>IFERROR(_xll.qlIndexFixing(IndexON,D1434,TRUE,_xll.ohTrigger(RecalcTrigger,TriggerON)),NA())</f>
        <v>2.6977724956767091E-2</v>
      </c>
      <c r="H1434" s="49">
        <f>_xll.qlCalendarAdvance(IborCalendar,$H1433,B1434,"f",FALSE)</f>
        <v>49417</v>
      </c>
      <c r="I1434" s="49">
        <f>_xll.qlInterestRateIndexValueDate(Index1M,$H1434)</f>
        <v>49419</v>
      </c>
      <c r="J1434" s="52">
        <f>IFERROR(_xll.qlIndexFixing(Index1M,$H1434,TRUE,_xll.ohTrigger(RecalcTrigger,Trigger1M)),NA())</f>
        <v>2.8489352485008782E-2</v>
      </c>
      <c r="K1434" s="52">
        <f>IFERROR(_xll.qlIndexFixing(ONIndex1M,I1434,TRUE,_xll.ohTrigger(RecalcTrigger,Trigger1M)),NA())</f>
        <v>2.8468270106074556E-2</v>
      </c>
      <c r="L1434" s="52">
        <f>IFERROR(_xll.qlIndexFixing(Index3M,H1434,TRUE,_xll.ohTrigger(RecalcTrigger,Trigger3M)),NA())</f>
        <v>2.9652685091765968E-2</v>
      </c>
      <c r="M1434" s="52">
        <f>IFERROR(_xll.qlIndexFixing(ONIndex3M,I1434,TRUE,_xll.ohTrigger(RecalcTrigger,Trigger3M)),NA())</f>
        <v>2.9575975276596722E-2</v>
      </c>
      <c r="N1434" s="52">
        <f>IFERROR(_xll.qlIndexFixing(Index6M,$H1434,TRUE,_xll.ohTrigger(RecalcTrigger,Trigger6M)),NA())</f>
        <v>3.0705376304467121E-2</v>
      </c>
      <c r="O1434" s="52">
        <f>IFERROR(_xll.qlIndexFixing(ONIndex6M,I1434,TRUE,_xll.ohTrigger(RecalcTrigger,Trigger6M)),NA())</f>
        <v>3.0532779892826767E-2</v>
      </c>
      <c r="P1434" s="52">
        <f>IFERROR(_xll.qlIndexFixing(Index1Y,$H1434,TRUE,_xll.ohTrigger(RecalcTrigger,Trigger1Y)),NA())</f>
        <v>3.1625578146079747E-2</v>
      </c>
      <c r="Q1434" s="52">
        <f>IFERROR(_xll.qlIndexFixing(ONIndex1Y,I1434,TRUE,_xll.ohTrigger(RecalcTrigger,Trigger1Y)),NA())</f>
        <v>3.122433513451206E-2</v>
      </c>
    </row>
    <row r="1435" spans="2:17" x14ac:dyDescent="0.2">
      <c r="B1435" s="46" t="s">
        <v>51</v>
      </c>
      <c r="D1435" s="49">
        <f>_xll.qlCalendarAdvance(LocalCalendar,$D1434,B1435,"f",FALSE)</f>
        <v>49424</v>
      </c>
      <c r="E1435" s="49">
        <f>_xll.qlInterestRateIndexValueDate(IndexON,D1435)</f>
        <v>49424</v>
      </c>
      <c r="F1435" s="52">
        <f>IFERROR(_xll.qlIndexFixing(IndexON,D1435,TRUE,_xll.ohTrigger(RecalcTrigger,TriggerON)),NA())</f>
        <v>2.6976471693194171E-2</v>
      </c>
      <c r="H1435" s="49">
        <f>_xll.qlCalendarAdvance(IborCalendar,$H1434,B1435,"f",FALSE)</f>
        <v>49424</v>
      </c>
      <c r="I1435" s="49">
        <f>_xll.qlInterestRateIndexValueDate(Index1M,$H1435)</f>
        <v>49426</v>
      </c>
      <c r="J1435" s="52">
        <f>IFERROR(_xll.qlIndexFixing(Index1M,$H1435,TRUE,_xll.ohTrigger(RecalcTrigger,Trigger1M)),NA())</f>
        <v>2.8484859291282583E-2</v>
      </c>
      <c r="K1435" s="52">
        <f>IFERROR(_xll.qlIndexFixing(ONIndex1M,I1435,TRUE,_xll.ohTrigger(RecalcTrigger,Trigger1M)),NA())</f>
        <v>2.846306665429843E-2</v>
      </c>
      <c r="L1435" s="52">
        <f>IFERROR(_xll.qlIndexFixing(Index3M,H1435,TRUE,_xll.ohTrigger(RecalcTrigger,Trigger3M)),NA())</f>
        <v>2.9647802783783889E-2</v>
      </c>
      <c r="M1435" s="52">
        <f>IFERROR(_xll.qlIndexFixing(ONIndex3M,I1435,TRUE,_xll.ohTrigger(RecalcTrigger,Trigger3M)),NA())</f>
        <v>2.9571221324165009E-2</v>
      </c>
      <c r="N1435" s="52">
        <f>IFERROR(_xll.qlIndexFixing(Index6M,$H1435,TRUE,_xll.ohTrigger(RecalcTrigger,Trigger6M)),NA())</f>
        <v>3.0700405161144837E-2</v>
      </c>
      <c r="O1435" s="52">
        <f>IFERROR(_xll.qlIndexFixing(ONIndex6M,I1435,TRUE,_xll.ohTrigger(RecalcTrigger,Trigger6M)),NA())</f>
        <v>3.0527998390486033E-2</v>
      </c>
      <c r="P1435" s="52">
        <f>IFERROR(_xll.qlIndexFixing(Index1Y,$H1435,TRUE,_xll.ohTrigger(RecalcTrigger,Trigger1Y)),NA())</f>
        <v>3.1622064913847316E-2</v>
      </c>
      <c r="Q1435" s="52">
        <f>IFERROR(_xll.qlIndexFixing(ONIndex1Y,I1435,TRUE,_xll.ohTrigger(RecalcTrigger,Trigger1Y)),NA())</f>
        <v>3.1220370800610908E-2</v>
      </c>
    </row>
    <row r="1436" spans="2:17" x14ac:dyDescent="0.2">
      <c r="B1436" s="46" t="s">
        <v>51</v>
      </c>
      <c r="D1436" s="49">
        <f>_xll.qlCalendarAdvance(LocalCalendar,$D1435,B1436,"f",FALSE)</f>
        <v>49431</v>
      </c>
      <c r="E1436" s="49">
        <f>_xll.qlInterestRateIndexValueDate(IndexON,D1436)</f>
        <v>49431</v>
      </c>
      <c r="F1436" s="52">
        <f>IFERROR(_xll.qlIndexFixing(IndexON,D1436,TRUE,_xll.ohTrigger(RecalcTrigger,TriggerON)),NA())</f>
        <v>2.6975238504203247E-2</v>
      </c>
      <c r="H1436" s="49">
        <f>_xll.qlCalendarAdvance(IborCalendar,$H1435,B1436,"f",FALSE)</f>
        <v>49431</v>
      </c>
      <c r="I1436" s="49">
        <f>_xll.qlInterestRateIndexValueDate(Index1M,$H1436)</f>
        <v>49433</v>
      </c>
      <c r="J1436" s="52">
        <f>IFERROR(_xll.qlIndexFixing(Index1M,$H1436,TRUE,_xll.ohTrigger(RecalcTrigger,Trigger1M)),NA())</f>
        <v>2.847885168426887E-2</v>
      </c>
      <c r="K1436" s="52">
        <f>IFERROR(_xll.qlIndexFixing(ONIndex1M,I1436,TRUE,_xll.ohTrigger(RecalcTrigger,Trigger1M)),NA())</f>
        <v>2.8458600456673366E-2</v>
      </c>
      <c r="L1436" s="52">
        <f>IFERROR(_xll.qlIndexFixing(Index3M,H1436,TRUE,_xll.ohTrigger(RecalcTrigger,Trigger3M)),NA())</f>
        <v>2.9645499326551535E-2</v>
      </c>
      <c r="M1436" s="52">
        <f>IFERROR(_xll.qlIndexFixing(ONIndex3M,I1436,TRUE,_xll.ohTrigger(RecalcTrigger,Trigger3M)),NA())</f>
        <v>2.9567325294312941E-2</v>
      </c>
      <c r="N1436" s="52">
        <f>IFERROR(_xll.qlIndexFixing(Index6M,$H1436,TRUE,_xll.ohTrigger(RecalcTrigger,Trigger6M)),NA())</f>
        <v>3.0695432003560501E-2</v>
      </c>
      <c r="O1436" s="52">
        <f>IFERROR(_xll.qlIndexFixing(ONIndex6M,I1436,TRUE,_xll.ohTrigger(RecalcTrigger,Trigger6M)),NA())</f>
        <v>3.0524157193985157E-2</v>
      </c>
      <c r="P1436" s="52">
        <f>IFERROR(_xll.qlIndexFixing(Index1Y,$H1436,TRUE,_xll.ohTrigger(RecalcTrigger,Trigger1Y)),NA())</f>
        <v>3.1619714834868549E-2</v>
      </c>
      <c r="Q1436" s="52">
        <f>IFERROR(_xll.qlIndexFixing(ONIndex1Y,I1436,TRUE,_xll.ohTrigger(RecalcTrigger,Trigger1Y)),NA())</f>
        <v>3.1217499172015994E-2</v>
      </c>
    </row>
    <row r="1437" spans="2:17" x14ac:dyDescent="0.2">
      <c r="B1437" s="46" t="s">
        <v>51</v>
      </c>
      <c r="D1437" s="49">
        <f>_xll.qlCalendarAdvance(LocalCalendar,$D1436,B1437,"f",FALSE)</f>
        <v>49438</v>
      </c>
      <c r="E1437" s="49">
        <f>_xll.qlInterestRateIndexValueDate(IndexON,D1437)</f>
        <v>49438</v>
      </c>
      <c r="F1437" s="52">
        <f>IFERROR(_xll.qlIndexFixing(IndexON,D1437,TRUE,_xll.ohTrigger(RecalcTrigger,TriggerON)),NA())</f>
        <v>2.6974025389634448E-2</v>
      </c>
      <c r="H1437" s="49">
        <f>_xll.qlCalendarAdvance(IborCalendar,$H1436,B1437,"f",FALSE)</f>
        <v>49438</v>
      </c>
      <c r="I1437" s="49">
        <f>_xll.qlInterestRateIndexValueDate(Index1M,$H1437)</f>
        <v>49440</v>
      </c>
      <c r="J1437" s="52">
        <f>IFERROR(_xll.qlIndexFixing(Index1M,$H1437,TRUE,_xll.ohTrigger(RecalcTrigger,Trigger1M)),NA())</f>
        <v>2.847358003388813E-2</v>
      </c>
      <c r="K1437" s="52">
        <f>IFERROR(_xll.qlIndexFixing(ONIndex1M,I1437,TRUE,_xll.ohTrigger(RecalcTrigger,Trigger1M)),NA())</f>
        <v>2.8452617338192709E-2</v>
      </c>
      <c r="L1437" s="52">
        <f>IFERROR(_xll.qlIndexFixing(Index3M,H1437,TRUE,_xll.ohTrigger(RecalcTrigger,Trigger3M)),NA())</f>
        <v>2.9640582742042655E-2</v>
      </c>
      <c r="M1437" s="52">
        <f>IFERROR(_xll.qlIndexFixing(ONIndex3M,I1437,TRUE,_xll.ohTrigger(RecalcTrigger,Trigger3M)),NA())</f>
        <v>2.9561668923960838E-2</v>
      </c>
      <c r="N1437" s="52">
        <f>IFERROR(_xll.qlIndexFixing(Index6M,$H1437,TRUE,_xll.ohTrigger(RecalcTrigger,Trigger6M)),NA())</f>
        <v>3.0691403666447042E-2</v>
      </c>
      <c r="O1437" s="52">
        <f>IFERROR(_xll.qlIndexFixing(ONIndex6M,I1437,TRUE,_xll.ohTrigger(RecalcTrigger,Trigger6M)),NA())</f>
        <v>3.0518403018628959E-2</v>
      </c>
      <c r="P1437" s="52">
        <f>IFERROR(_xll.qlIndexFixing(Index1Y,$H1437,TRUE,_xll.ohTrigger(RecalcTrigger,Trigger1Y)),NA())</f>
        <v>3.1615107785078866E-2</v>
      </c>
      <c r="Q1437" s="52">
        <f>IFERROR(_xll.qlIndexFixing(ONIndex1Y,I1437,TRUE,_xll.ohTrigger(RecalcTrigger,Trigger1Y)),NA())</f>
        <v>3.121250277184906E-2</v>
      </c>
    </row>
    <row r="1438" spans="2:17" x14ac:dyDescent="0.2">
      <c r="B1438" s="46" t="s">
        <v>51</v>
      </c>
      <c r="D1438" s="49">
        <f>_xll.qlCalendarAdvance(LocalCalendar,$D1437,B1438,"f",FALSE)</f>
        <v>49445</v>
      </c>
      <c r="E1438" s="49">
        <f>_xll.qlInterestRateIndexValueDate(IndexON,D1438)</f>
        <v>49445</v>
      </c>
      <c r="F1438" s="52">
        <f>IFERROR(_xll.qlIndexFixing(IndexON,D1438,TRUE,_xll.ohTrigger(RecalcTrigger,TriggerON)),NA())</f>
        <v>2.6972832349407838E-2</v>
      </c>
      <c r="H1438" s="49">
        <f>_xll.qlCalendarAdvance(IborCalendar,$H1437,B1438,"f",FALSE)</f>
        <v>49445</v>
      </c>
      <c r="I1438" s="49">
        <f>_xll.qlInterestRateIndexValueDate(Index1M,$H1438)</f>
        <v>49447</v>
      </c>
      <c r="J1438" s="52">
        <f>IFERROR(_xll.qlIndexFixing(Index1M,$H1438,TRUE,_xll.ohTrigger(RecalcTrigger,Trigger1M)),NA())</f>
        <v>2.8468294216855025E-2</v>
      </c>
      <c r="K1438" s="52">
        <f>IFERROR(_xll.qlIndexFixing(ONIndex1M,I1438,TRUE,_xll.ohTrigger(RecalcTrigger,Trigger1M)),NA())</f>
        <v>2.8447371473863114E-2</v>
      </c>
      <c r="L1438" s="52">
        <f>IFERROR(_xll.qlIndexFixing(Index3M,H1438,TRUE,_xll.ohTrigger(RecalcTrigger,Trigger3M)),NA())</f>
        <v>2.9635651220735592E-2</v>
      </c>
      <c r="M1438" s="52">
        <f>IFERROR(_xll.qlIndexFixing(ONIndex3M,I1438,TRUE,_xll.ohTrigger(RecalcTrigger,Trigger3M)),NA())</f>
        <v>2.9556870476188379E-2</v>
      </c>
      <c r="N1438" s="52">
        <f>IFERROR(_xll.qlIndexFixing(Index6M,$H1438,TRUE,_xll.ohTrigger(RecalcTrigger,Trigger6M)),NA())</f>
        <v>3.0685484748420699E-2</v>
      </c>
      <c r="O1438" s="52">
        <f>IFERROR(_xll.qlIndexFixing(ONIndex6M,I1438,TRUE,_xll.ohTrigger(RecalcTrigger,Trigger6M)),NA())</f>
        <v>3.0513589149165909E-2</v>
      </c>
      <c r="P1438" s="52">
        <f>IFERROR(_xll.qlIndexFixing(Index1Y,$H1438,TRUE,_xll.ohTrigger(RecalcTrigger,Trigger1Y)),NA())</f>
        <v>3.161166402251242E-2</v>
      </c>
      <c r="Q1438" s="52">
        <f>IFERROR(_xll.qlIndexFixing(ONIndex1Y,I1438,TRUE,_xll.ohTrigger(RecalcTrigger,Trigger1Y)),NA())</f>
        <v>3.1208599077041654E-2</v>
      </c>
    </row>
    <row r="1439" spans="2:17" x14ac:dyDescent="0.2">
      <c r="B1439" s="46" t="s">
        <v>51</v>
      </c>
      <c r="D1439" s="49">
        <f>_xll.qlCalendarAdvance(LocalCalendar,$D1438,B1439,"f",FALSE)</f>
        <v>49452</v>
      </c>
      <c r="E1439" s="49">
        <f>_xll.qlInterestRateIndexValueDate(IndexON,D1439)</f>
        <v>49452</v>
      </c>
      <c r="F1439" s="52">
        <f>IFERROR(_xll.qlIndexFixing(IndexON,D1439,TRUE,_xll.ohTrigger(RecalcTrigger,TriggerON)),NA())</f>
        <v>2.6971659383603352E-2</v>
      </c>
      <c r="H1439" s="49">
        <f>_xll.qlCalendarAdvance(IborCalendar,$H1438,B1439,"f",FALSE)</f>
        <v>49452</v>
      </c>
      <c r="I1439" s="49">
        <f>_xll.qlInterestRateIndexValueDate(Index1M,$H1439)</f>
        <v>49454</v>
      </c>
      <c r="J1439" s="52">
        <f>IFERROR(_xll.qlIndexFixing(Index1M,$H1439,TRUE,_xll.ohTrigger(RecalcTrigger,Trigger1M)),NA())</f>
        <v>2.8462994233200496E-2</v>
      </c>
      <c r="K1439" s="52">
        <f>IFERROR(_xll.qlIndexFixing(ONIndex1M,I1439,TRUE,_xll.ohTrigger(RecalcTrigger,Trigger1M)),NA())</f>
        <v>2.8442858590422837E-2</v>
      </c>
      <c r="L1439" s="52">
        <f>IFERROR(_xll.qlIndexFixing(Index3M,H1439,TRUE,_xll.ohTrigger(RecalcTrigger,Trigger3M)),NA())</f>
        <v>2.9631564757279068E-2</v>
      </c>
      <c r="M1439" s="52">
        <f>IFERROR(_xll.qlIndexFixing(ONIndex3M,I1439,TRUE,_xll.ohTrigger(RecalcTrigger,Trigger3M)),NA())</f>
        <v>2.9552925590623502E-2</v>
      </c>
      <c r="N1439" s="52">
        <f>IFERROR(_xll.qlIndexFixing(Index6M,$H1439,TRUE,_xll.ohTrigger(RecalcTrigger,Trigger6M)),NA())</f>
        <v>3.0680513202240994E-2</v>
      </c>
      <c r="O1439" s="52">
        <f>IFERROR(_xll.qlIndexFixing(ONIndex6M,I1439,TRUE,_xll.ohTrigger(RecalcTrigger,Trigger6M)),NA())</f>
        <v>3.0509712049404669E-2</v>
      </c>
      <c r="P1439" s="52">
        <f>IFERROR(_xll.qlIndexFixing(Index1Y,$H1439,TRUE,_xll.ohTrigger(RecalcTrigger,Trigger1Y)),NA())</f>
        <v>3.1609387870268131E-2</v>
      </c>
      <c r="Q1439" s="52">
        <f>IFERROR(_xll.qlIndexFixing(ONIndex1Y,I1439,TRUE,_xll.ohTrigger(RecalcTrigger,Trigger1Y)),NA())</f>
        <v>3.1205791404060879E-2</v>
      </c>
    </row>
    <row r="1440" spans="2:17" x14ac:dyDescent="0.2">
      <c r="B1440" s="46" t="s">
        <v>51</v>
      </c>
      <c r="D1440" s="49">
        <f>_xll.qlCalendarAdvance(LocalCalendar,$D1439,B1440,"f",FALSE)</f>
        <v>49459</v>
      </c>
      <c r="E1440" s="49">
        <f>_xll.qlInterestRateIndexValueDate(IndexON,D1440)</f>
        <v>49459</v>
      </c>
      <c r="F1440" s="52">
        <f>IFERROR(_xll.qlIndexFixing(IndexON,D1440,TRUE,_xll.ohTrigger(RecalcTrigger,TriggerON)),NA())</f>
        <v>2.6970506492300927E-2</v>
      </c>
      <c r="H1440" s="49">
        <f>_xll.qlCalendarAdvance(IborCalendar,$H1439,B1440,"f",FALSE)</f>
        <v>49459</v>
      </c>
      <c r="I1440" s="49">
        <f>_xll.qlInterestRateIndexValueDate(Index1M,$H1440)</f>
        <v>49461</v>
      </c>
      <c r="J1440" s="52">
        <f>IFERROR(_xll.qlIndexFixing(Index1M,$H1440,TRUE,_xll.ohTrigger(RecalcTrigger,Trigger1M)),NA())</f>
        <v>2.8457680082937434E-2</v>
      </c>
      <c r="K1440" s="52">
        <f>IFERROR(_xll.qlIndexFixing(ONIndex1M,I1440,TRUE,_xll.ohTrigger(RecalcTrigger,Trigger1M)),NA())</f>
        <v>2.8436837332730391E-2</v>
      </c>
      <c r="L1440" s="52">
        <f>IFERROR(_xll.qlIndexFixing(Index3M,H1440,TRUE,_xll.ohTrigger(RecalcTrigger,Trigger3M)),NA())</f>
        <v>2.9626601888794898E-2</v>
      </c>
      <c r="M1440" s="52">
        <f>IFERROR(_xll.qlIndexFixing(ONIndex3M,I1440,TRUE,_xll.ohTrigger(RecalcTrigger,Trigger3M)),NA())</f>
        <v>2.9547229085356008E-2</v>
      </c>
      <c r="N1440" s="52">
        <f>IFERROR(_xll.qlIndexFixing(Index6M,$H1440,TRUE,_xll.ohTrigger(RecalcTrigger,Trigger6M)),NA())</f>
        <v>3.0675544744550753E-2</v>
      </c>
      <c r="O1440" s="52">
        <f>IFERROR(_xll.qlIndexFixing(ONIndex6M,I1440,TRUE,_xll.ohTrigger(RecalcTrigger,Trigger6M)),NA())</f>
        <v>3.0503929043117495E-2</v>
      </c>
      <c r="P1440" s="52">
        <f>IFERROR(_xll.qlIndexFixing(Index1Y,$H1440,TRUE,_xll.ohTrigger(RecalcTrigger,Trigger1Y)),NA())</f>
        <v>3.160484643594498E-2</v>
      </c>
      <c r="Q1440" s="52">
        <f>IFERROR(_xll.qlIndexFixing(ONIndex1Y,I1440,TRUE,_xll.ohTrigger(RecalcTrigger,Trigger1Y)),NA())</f>
        <v>3.1200852326467299E-2</v>
      </c>
    </row>
    <row r="1441" spans="2:17" x14ac:dyDescent="0.2">
      <c r="B1441" s="46" t="s">
        <v>51</v>
      </c>
      <c r="D1441" s="49">
        <f>_xll.qlCalendarAdvance(LocalCalendar,$D1440,B1441,"f",FALSE)</f>
        <v>49466</v>
      </c>
      <c r="E1441" s="49">
        <f>_xll.qlInterestRateIndexValueDate(IndexON,D1441)</f>
        <v>49466</v>
      </c>
      <c r="F1441" s="52">
        <f>IFERROR(_xll.qlIndexFixing(IndexON,D1441,TRUE,_xll.ohTrigger(RecalcTrigger,TriggerON)),NA())</f>
        <v>2.6969373675260755E-2</v>
      </c>
      <c r="H1441" s="49">
        <f>_xll.qlCalendarAdvance(IborCalendar,$H1440,B1441,"f",FALSE)</f>
        <v>49466</v>
      </c>
      <c r="I1441" s="49">
        <f>_xll.qlInterestRateIndexValueDate(Index1M,$H1441)</f>
        <v>49468</v>
      </c>
      <c r="J1441" s="52">
        <f>IFERROR(_xll.qlIndexFixing(Index1M,$H1441,TRUE,_xll.ohTrigger(RecalcTrigger,Trigger1M)),NA())</f>
        <v>2.8452351766078732E-2</v>
      </c>
      <c r="K1441" s="52">
        <f>IFERROR(_xll.qlIndexFixing(ONIndex1M,I1441,TRUE,_xll.ohTrigger(RecalcTrigger,Trigger1M)),NA())</f>
        <v>2.8431549055900618E-2</v>
      </c>
      <c r="L1441" s="52">
        <f>IFERROR(_xll.qlIndexFixing(Index3M,H1441,TRUE,_xll.ohTrigger(RecalcTrigger,Trigger3M)),NA())</f>
        <v>2.9620767036606984E-2</v>
      </c>
      <c r="M1441" s="52">
        <f>IFERROR(_xll.qlIndexFixing(ONIndex3M,I1441,TRUE,_xll.ohTrigger(RecalcTrigger,Trigger3M)),NA())</f>
        <v>2.954238614226945E-2</v>
      </c>
      <c r="N1441" s="52">
        <f>IFERROR(_xll.qlIndexFixing(Index6M,$H1441,TRUE,_xll.ohTrigger(RecalcTrigger,Trigger6M)),NA())</f>
        <v>3.0670580651006311E-2</v>
      </c>
      <c r="O1441" s="52">
        <f>IFERROR(_xll.qlIndexFixing(ONIndex6M,I1441,TRUE,_xll.ohTrigger(RecalcTrigger,Trigger6M)),NA())</f>
        <v>3.049908280658542E-2</v>
      </c>
      <c r="P1441" s="52">
        <f>IFERROR(_xll.qlIndexFixing(Index1Y,$H1441,TRUE,_xll.ohTrigger(RecalcTrigger,Trigger1Y)),NA())</f>
        <v>3.1601472745917909E-2</v>
      </c>
      <c r="Q1441" s="52">
        <f>IFERROR(_xll.qlIndexFixing(ONIndex1Y,I1441,TRUE,_xll.ohTrigger(RecalcTrigger,Trigger1Y)),NA())</f>
        <v>3.1197009270700349E-2</v>
      </c>
    </row>
    <row r="1442" spans="2:17" x14ac:dyDescent="0.2">
      <c r="B1442" s="46" t="s">
        <v>51</v>
      </c>
      <c r="D1442" s="49">
        <f>_xll.qlCalendarAdvance(LocalCalendar,$D1441,B1442,"f",FALSE)</f>
        <v>49473</v>
      </c>
      <c r="E1442" s="49">
        <f>_xll.qlInterestRateIndexValueDate(IndexON,D1442)</f>
        <v>49473</v>
      </c>
      <c r="F1442" s="52">
        <f>IFERROR(_xll.qlIndexFixing(IndexON,D1442,TRUE,_xll.ohTrigger(RecalcTrigger,TriggerON)),NA())</f>
        <v>2.6968260932722643E-2</v>
      </c>
      <c r="H1442" s="49">
        <f>_xll.qlCalendarAdvance(IborCalendar,$H1441,B1442,"f",FALSE)</f>
        <v>49473</v>
      </c>
      <c r="I1442" s="49">
        <f>_xll.qlInterestRateIndexValueDate(Index1M,$H1442)</f>
        <v>49475</v>
      </c>
      <c r="J1442" s="52">
        <f>IFERROR(_xll.qlIndexFixing(Index1M,$H1442,TRUE,_xll.ohTrigger(RecalcTrigger,Trigger1M)),NA())</f>
        <v>2.844700928265018E-2</v>
      </c>
      <c r="K1442" s="52">
        <f>IFERROR(_xll.qlIndexFixing(ONIndex1M,I1442,TRUE,_xll.ohTrigger(RecalcTrigger,Trigger1M)),NA())</f>
        <v>2.8426246641553021E-2</v>
      </c>
      <c r="L1442" s="52">
        <f>IFERROR(_xll.qlIndexFixing(Index3M,H1442,TRUE,_xll.ohTrigger(RecalcTrigger,Trigger3M)),NA())</f>
        <v>2.9615776237492578E-2</v>
      </c>
      <c r="M1442" s="52">
        <f>IFERROR(_xll.qlIndexFixing(ONIndex3M,I1442,TRUE,_xll.ohTrigger(RecalcTrigger,Trigger3M)),NA())</f>
        <v>2.9537528367393762E-2</v>
      </c>
      <c r="N1442" s="52">
        <f>IFERROR(_xll.qlIndexFixing(Index6M,$H1442,TRUE,_xll.ohTrigger(RecalcTrigger,Trigger6M)),NA())</f>
        <v>3.0665622197249751E-2</v>
      </c>
      <c r="O1442" s="52">
        <f>IFERROR(_xll.qlIndexFixing(ONIndex6M,I1442,TRUE,_xll.ohTrigger(RecalcTrigger,Trigger6M)),NA())</f>
        <v>3.0494225781003692E-2</v>
      </c>
      <c r="P1442" s="52">
        <f>IFERROR(_xll.qlIndexFixing(Index1Y,$H1442,TRUE,_xll.ohTrigger(RecalcTrigger,Trigger1Y)),NA())</f>
        <v>3.1598122547379481E-2</v>
      </c>
      <c r="Q1442" s="52">
        <f>IFERROR(_xll.qlIndexFixing(ONIndex1Y,I1442,TRUE,_xll.ohTrigger(RecalcTrigger,Trigger1Y)),NA())</f>
        <v>3.1193186427991293E-2</v>
      </c>
    </row>
    <row r="1443" spans="2:17" x14ac:dyDescent="0.2">
      <c r="B1443" s="46" t="s">
        <v>51</v>
      </c>
      <c r="D1443" s="49">
        <f>_xll.qlCalendarAdvance(LocalCalendar,$D1442,B1443,"f",FALSE)</f>
        <v>49480</v>
      </c>
      <c r="E1443" s="49">
        <f>_xll.qlInterestRateIndexValueDate(IndexON,D1443)</f>
        <v>49480</v>
      </c>
      <c r="F1443" s="52">
        <f>IFERROR(_xll.qlIndexFixing(IndexON,D1443,TRUE,_xll.ohTrigger(RecalcTrigger,TriggerON)),NA())</f>
        <v>2.6967168264606656E-2</v>
      </c>
      <c r="H1443" s="49">
        <f>_xll.qlCalendarAdvance(IborCalendar,$H1442,B1443,"f",FALSE)</f>
        <v>49480</v>
      </c>
      <c r="I1443" s="49">
        <f>_xll.qlInterestRateIndexValueDate(Index1M,$H1443)</f>
        <v>49482</v>
      </c>
      <c r="J1443" s="52">
        <f>IFERROR(_xll.qlIndexFixing(Index1M,$H1443,TRUE,_xll.ohTrigger(RecalcTrigger,Trigger1M)),NA())</f>
        <v>2.8441652632677561E-2</v>
      </c>
      <c r="K1443" s="52">
        <f>IFERROR(_xll.qlIndexFixing(ONIndex1M,I1443,TRUE,_xll.ohTrigger(RecalcTrigger,Trigger1M)),NA())</f>
        <v>2.8420930089767538E-2</v>
      </c>
      <c r="L1443" s="52">
        <f>IFERROR(_xll.qlIndexFixing(Index3M,H1443,TRUE,_xll.ohTrigger(RecalcTrigger,Trigger3M)),NA())</f>
        <v>2.9610773314710147E-2</v>
      </c>
      <c r="M1443" s="52">
        <f>IFERROR(_xll.qlIndexFixing(ONIndex3M,I1443,TRUE,_xll.ohTrigger(RecalcTrigger,Trigger3M)),NA())</f>
        <v>2.9532655760782234E-2</v>
      </c>
      <c r="N1443" s="52">
        <f>IFERROR(_xll.qlIndexFixing(Index6M,$H1443,TRUE,_xll.ohTrigger(RecalcTrigger,Trigger6M)),NA())</f>
        <v>3.0660670658911916E-2</v>
      </c>
      <c r="O1443" s="52">
        <f>IFERROR(_xll.qlIndexFixing(ONIndex6M,I1443,TRUE,_xll.ohTrigger(RecalcTrigger,Trigger6M)),NA())</f>
        <v>3.0489357966398956E-2</v>
      </c>
      <c r="P1443" s="52">
        <f>IFERROR(_xll.qlIndexFixing(Index1Y,$H1443,TRUE,_xll.ohTrigger(RecalcTrigger,Trigger1Y)),NA())</f>
        <v>3.1594795907318736E-2</v>
      </c>
      <c r="Q1443" s="52">
        <f>IFERROR(_xll.qlIndexFixing(ONIndex1Y,I1443,TRUE,_xll.ohTrigger(RecalcTrigger,Trigger1Y)),NA())</f>
        <v>3.1189383798260195E-2</v>
      </c>
    </row>
    <row r="1444" spans="2:17" x14ac:dyDescent="0.2">
      <c r="B1444" s="46" t="s">
        <v>51</v>
      </c>
      <c r="D1444" s="49">
        <f>_xll.qlCalendarAdvance(LocalCalendar,$D1443,B1444,"f",FALSE)</f>
        <v>49487</v>
      </c>
      <c r="E1444" s="49">
        <f>_xll.qlInterestRateIndexValueDate(IndexON,D1444)</f>
        <v>49487</v>
      </c>
      <c r="F1444" s="52">
        <f>IFERROR(_xll.qlIndexFixing(IndexON,D1444,TRUE,_xll.ohTrigger(RecalcTrigger,TriggerON)),NA())</f>
        <v>2.6966095670912793E-2</v>
      </c>
      <c r="H1444" s="49">
        <f>_xll.qlCalendarAdvance(IborCalendar,$H1443,B1444,"f",FALSE)</f>
        <v>49487</v>
      </c>
      <c r="I1444" s="49">
        <f>_xll.qlInterestRateIndexValueDate(Index1M,$H1444)</f>
        <v>49489</v>
      </c>
      <c r="J1444" s="52">
        <f>IFERROR(_xll.qlIndexFixing(Index1M,$H1444,TRUE,_xll.ohTrigger(RecalcTrigger,Trigger1M)),NA())</f>
        <v>2.8437019055135015E-2</v>
      </c>
      <c r="K1444" s="52">
        <f>IFERROR(_xll.qlIndexFixing(ONIndex1M,I1444,TRUE,_xll.ohTrigger(RecalcTrigger,Trigger1M)),NA())</f>
        <v>2.8415599400437586E-2</v>
      </c>
      <c r="L1444" s="52">
        <f>IFERROR(_xll.qlIndexFixing(Index3M,H1444,TRUE,_xll.ohTrigger(RecalcTrigger,Trigger3M)),NA())</f>
        <v>2.96031982453949E-2</v>
      </c>
      <c r="M1444" s="52">
        <f>IFERROR(_xll.qlIndexFixing(ONIndex3M,I1444,TRUE,_xll.ohTrigger(RecalcTrigger,Trigger3M)),NA())</f>
        <v>2.9527768322381576E-2</v>
      </c>
      <c r="N1444" s="52">
        <f>IFERROR(_xll.qlIndexFixing(Index6M,$H1444,TRUE,_xll.ohTrigger(RecalcTrigger,Trigger6M)),NA())</f>
        <v>3.0655727311609822E-2</v>
      </c>
      <c r="O1444" s="52">
        <f>IFERROR(_xll.qlIndexFixing(ONIndex6M,I1444,TRUE,_xll.ohTrigger(RecalcTrigger,Trigger6M)),NA())</f>
        <v>3.0484479362744565E-2</v>
      </c>
      <c r="P1444" s="52">
        <f>IFERROR(_xll.qlIndexFixing(Index1Y,$H1444,TRUE,_xll.ohTrigger(RecalcTrigger,Trigger1Y)),NA())</f>
        <v>3.1591492892724692E-2</v>
      </c>
      <c r="Q1444" s="52">
        <f>IFERROR(_xll.qlIndexFixing(ONIndex1Y,I1444,TRUE,_xll.ohTrigger(RecalcTrigger,Trigger1Y)),NA())</f>
        <v>3.1185601381533701E-2</v>
      </c>
    </row>
    <row r="1445" spans="2:17" x14ac:dyDescent="0.2">
      <c r="B1445" s="46" t="s">
        <v>51</v>
      </c>
      <c r="D1445" s="49">
        <f>_xll.qlCalendarAdvance(LocalCalendar,$D1444,B1445,"f",FALSE)</f>
        <v>49495</v>
      </c>
      <c r="E1445" s="49">
        <f>_xll.qlInterestRateIndexValueDate(IndexON,D1445)</f>
        <v>49495</v>
      </c>
      <c r="F1445" s="52">
        <f>IFERROR(_xll.qlIndexFixing(IndexON,D1445,TRUE,_xll.ohTrigger(RecalcTrigger,TriggerON)),NA())</f>
        <v>2.696489443036576E-2</v>
      </c>
      <c r="H1445" s="49">
        <f>_xll.qlCalendarAdvance(IborCalendar,$H1444,B1445,"f",FALSE)</f>
        <v>49494</v>
      </c>
      <c r="I1445" s="49">
        <f>_xll.qlInterestRateIndexValueDate(Index1M,$H1445)</f>
        <v>49496</v>
      </c>
      <c r="J1445" s="52">
        <f>IFERROR(_xll.qlIndexFixing(Index1M,$H1445,TRUE,_xll.ohTrigger(RecalcTrigger,Trigger1M)),NA())</f>
        <v>2.8430896833143954E-2</v>
      </c>
      <c r="K1445" s="52">
        <f>IFERROR(_xll.qlIndexFixing(ONIndex1M,I1445,TRUE,_xll.ohTrigger(RecalcTrigger,Trigger1M)),NA())</f>
        <v>2.841025457358981E-2</v>
      </c>
      <c r="L1445" s="52">
        <f>IFERROR(_xll.qlIndexFixing(Index3M,H1445,TRUE,_xll.ohTrigger(RecalcTrigger,Trigger3M)),NA())</f>
        <v>2.9601596467107107E-2</v>
      </c>
      <c r="M1445" s="52">
        <f>IFERROR(_xll.qlIndexFixing(ONIndex3M,I1445,TRUE,_xll.ohTrigger(RecalcTrigger,Trigger3M)),NA())</f>
        <v>2.9522866052218433E-2</v>
      </c>
      <c r="N1445" s="52">
        <f>IFERROR(_xll.qlIndexFixing(Index6M,$H1445,TRUE,_xll.ohTrigger(RecalcTrigger,Trigger6M)),NA())</f>
        <v>3.0650793430949251E-2</v>
      </c>
      <c r="O1445" s="52">
        <f>IFERROR(_xll.qlIndexFixing(ONIndex6M,I1445,TRUE,_xll.ohTrigger(RecalcTrigger,Trigger6M)),NA())</f>
        <v>3.0479589970093812E-2</v>
      </c>
      <c r="P1445" s="52">
        <f>IFERROR(_xll.qlIndexFixing(Index1Y,$H1445,TRUE,_xll.ohTrigger(RecalcTrigger,Trigger1Y)),NA())</f>
        <v>3.1588213570588129E-2</v>
      </c>
      <c r="Q1445" s="52">
        <f>IFERROR(_xll.qlIndexFixing(ONIndex1Y,I1445,TRUE,_xll.ohTrigger(RecalcTrigger,Trigger1Y)),NA())</f>
        <v>3.1181839177865101E-2</v>
      </c>
    </row>
    <row r="1446" spans="2:17" x14ac:dyDescent="0.2">
      <c r="B1446" s="46" t="s">
        <v>51</v>
      </c>
      <c r="D1446" s="49">
        <f>_xll.qlCalendarAdvance(LocalCalendar,$D1445,B1446,"f",FALSE)</f>
        <v>49502</v>
      </c>
      <c r="E1446" s="49">
        <f>_xll.qlInterestRateIndexValueDate(IndexON,D1446)</f>
        <v>49502</v>
      </c>
      <c r="F1446" s="52">
        <f>IFERROR(_xll.qlIndexFixing(IndexON,D1446,TRUE,_xll.ohTrigger(RecalcTrigger,TriggerON)),NA())</f>
        <v>2.6963864853222219E-2</v>
      </c>
      <c r="H1446" s="49">
        <f>_xll.qlCalendarAdvance(IborCalendar,$H1445,B1446,"f",FALSE)</f>
        <v>49501</v>
      </c>
      <c r="I1446" s="49">
        <f>_xll.qlInterestRateIndexValueDate(Index1M,$H1446)</f>
        <v>49503</v>
      </c>
      <c r="J1446" s="52">
        <f>IFERROR(_xll.qlIndexFixing(Index1M,$H1446,TRUE,_xll.ohTrigger(RecalcTrigger,Trigger1M)),NA())</f>
        <v>2.8425497683634542E-2</v>
      </c>
      <c r="K1446" s="52">
        <f>IFERROR(_xll.qlIndexFixing(ONIndex1M,I1446,TRUE,_xll.ohTrigger(RecalcTrigger,Trigger1M)),NA())</f>
        <v>2.8404895609304148E-2</v>
      </c>
      <c r="L1446" s="52">
        <f>IFERROR(_xll.qlIndexFixing(Index3M,H1446,TRUE,_xll.ohTrigger(RecalcTrigger,Trigger3M)),NA())</f>
        <v>2.959571993312209E-2</v>
      </c>
      <c r="M1446" s="52">
        <f>IFERROR(_xll.qlIndexFixing(ONIndex3M,I1446,TRUE,_xll.ohTrigger(RecalcTrigger,Trigger3M)),NA())</f>
        <v>2.9517948950292805E-2</v>
      </c>
      <c r="N1446" s="52">
        <f>IFERROR(_xll.qlIndexFixing(Index6M,$H1446,TRUE,_xll.ohTrigger(RecalcTrigger,Trigger6M)),NA())</f>
        <v>3.0645870292521731E-2</v>
      </c>
      <c r="O1446" s="52">
        <f>IFERROR(_xll.qlIndexFixing(ONIndex6M,I1446,TRUE,_xll.ohTrigger(RecalcTrigger,Trigger6M)),NA())</f>
        <v>3.0474689788393405E-2</v>
      </c>
      <c r="P1446" s="52">
        <f>IFERROR(_xll.qlIndexFixing(Index1Y,$H1446,TRUE,_xll.ohTrigger(RecalcTrigger,Trigger1Y)),NA())</f>
        <v>3.1584958007900468E-2</v>
      </c>
      <c r="Q1446" s="52">
        <f>IFERROR(_xll.qlIndexFixing(ONIndex1Y,I1446,TRUE,_xll.ohTrigger(RecalcTrigger,Trigger1Y)),NA())</f>
        <v>3.1178097187174458E-2</v>
      </c>
    </row>
    <row r="1447" spans="2:17" x14ac:dyDescent="0.2">
      <c r="B1447" s="46" t="s">
        <v>51</v>
      </c>
      <c r="D1447" s="49">
        <f>_xll.qlCalendarAdvance(LocalCalendar,$D1446,B1447,"f",FALSE)</f>
        <v>49509</v>
      </c>
      <c r="E1447" s="49">
        <f>_xll.qlInterestRateIndexValueDate(IndexON,D1447)</f>
        <v>49509</v>
      </c>
      <c r="F1447" s="52">
        <f>IFERROR(_xll.qlIndexFixing(IndexON,D1447,TRUE,_xll.ohTrigger(RecalcTrigger,TriggerON)),NA())</f>
        <v>2.6962855350580739E-2</v>
      </c>
      <c r="H1447" s="49">
        <f>_xll.qlCalendarAdvance(IborCalendar,$H1446,B1447,"f",FALSE)</f>
        <v>49508</v>
      </c>
      <c r="I1447" s="49">
        <f>_xll.qlInterestRateIndexValueDate(Index1M,$H1447)</f>
        <v>49510</v>
      </c>
      <c r="J1447" s="52">
        <f>IFERROR(_xll.qlIndexFixing(Index1M,$H1447,TRUE,_xll.ohTrigger(RecalcTrigger,Trigger1M)),NA())</f>
        <v>2.8420084367648105E-2</v>
      </c>
      <c r="K1447" s="52">
        <f>IFERROR(_xll.qlIndexFixing(ONIndex1M,I1447,TRUE,_xll.ohTrigger(RecalcTrigger,Trigger1M)),NA())</f>
        <v>2.8399522507500663E-2</v>
      </c>
      <c r="L1447" s="52">
        <f>IFERROR(_xll.qlIndexFixing(Index3M,H1447,TRUE,_xll.ohTrigger(RecalcTrigger,Trigger3M)),NA())</f>
        <v>2.9590696644366071E-2</v>
      </c>
      <c r="M1447" s="52">
        <f>IFERROR(_xll.qlIndexFixing(ONIndex3M,I1447,TRUE,_xll.ohTrigger(RecalcTrigger,Trigger3M)),NA())</f>
        <v>2.9513017016604692E-2</v>
      </c>
      <c r="N1447" s="52">
        <f>IFERROR(_xll.qlIndexFixing(Index6M,$H1447,TRUE,_xll.ohTrigger(RecalcTrigger,Trigger6M)),NA())</f>
        <v>3.0641911229616917E-2</v>
      </c>
      <c r="O1447" s="52">
        <f>IFERROR(_xll.qlIndexFixing(ONIndex6M,I1447,TRUE,_xll.ohTrigger(RecalcTrigger,Trigger6M)),NA())</f>
        <v>3.046977881766999E-2</v>
      </c>
      <c r="P1447" s="52">
        <f>IFERROR(_xll.qlIndexFixing(Index1Y,$H1447,TRUE,_xll.ohTrigger(RecalcTrigger,Trigger1Y)),NA())</f>
        <v>3.1581726271652698E-2</v>
      </c>
      <c r="Q1447" s="52">
        <f>IFERROR(_xll.qlIndexFixing(ONIndex1Y,I1447,TRUE,_xll.ohTrigger(RecalcTrigger,Trigger1Y)),NA())</f>
        <v>3.1174375409461774E-2</v>
      </c>
    </row>
    <row r="1448" spans="2:17" x14ac:dyDescent="0.2">
      <c r="B1448" s="46" t="s">
        <v>51</v>
      </c>
      <c r="D1448" s="49">
        <f>_xll.qlCalendarAdvance(LocalCalendar,$D1447,B1448,"f",FALSE)</f>
        <v>49516</v>
      </c>
      <c r="E1448" s="49">
        <f>_xll.qlInterestRateIndexValueDate(IndexON,D1448)</f>
        <v>49516</v>
      </c>
      <c r="F1448" s="52">
        <f>IFERROR(_xll.qlIndexFixing(IndexON,D1448,TRUE,_xll.ohTrigger(RecalcTrigger,TriggerON)),NA())</f>
        <v>2.6961865922281447E-2</v>
      </c>
      <c r="H1448" s="49">
        <f>_xll.qlCalendarAdvance(IborCalendar,$H1447,B1448,"f",FALSE)</f>
        <v>49515</v>
      </c>
      <c r="I1448" s="49">
        <f>_xll.qlInterestRateIndexValueDate(Index1M,$H1448)</f>
        <v>49517</v>
      </c>
      <c r="J1448" s="52">
        <f>IFERROR(_xll.qlIndexFixing(Index1M,$H1448,TRUE,_xll.ohTrigger(RecalcTrigger,Trigger1M)),NA())</f>
        <v>2.8415388370843786E-2</v>
      </c>
      <c r="K1448" s="52">
        <f>IFERROR(_xll.qlIndexFixing(ONIndex1M,I1448,TRUE,_xll.ohTrigger(RecalcTrigger,Trigger1M)),NA())</f>
        <v>2.8394135268179355E-2</v>
      </c>
      <c r="L1448" s="52">
        <f>IFERROR(_xll.qlIndexFixing(Index3M,H1448,TRUE,_xll.ohTrigger(RecalcTrigger,Trigger3M)),NA())</f>
        <v>2.9585675296221976E-2</v>
      </c>
      <c r="M1448" s="52">
        <f>IFERROR(_xll.qlIndexFixing(ONIndex3M,I1448,TRUE,_xll.ohTrigger(RecalcTrigger,Trigger3M)),NA())</f>
        <v>2.9508070251154095E-2</v>
      </c>
      <c r="N1448" s="52">
        <f>IFERROR(_xll.qlIndexFixing(Index6M,$H1448,TRUE,_xll.ohTrigger(RecalcTrigger,Trigger6M)),NA())</f>
        <v>3.0636061344673171E-2</v>
      </c>
      <c r="O1448" s="52">
        <f>IFERROR(_xll.qlIndexFixing(ONIndex6M,I1448,TRUE,_xll.ohTrigger(RecalcTrigger,Trigger6M)),NA())</f>
        <v>3.0464857057950212E-2</v>
      </c>
      <c r="P1448" s="52">
        <f>IFERROR(_xll.qlIndexFixing(Index1Y,$H1448,TRUE,_xll.ohTrigger(RecalcTrigger,Trigger1Y)),NA())</f>
        <v>3.1578518428839519E-2</v>
      </c>
      <c r="Q1448" s="52">
        <f>IFERROR(_xll.qlIndexFixing(ONIndex1Y,I1448,TRUE,_xll.ohTrigger(RecalcTrigger,Trigger1Y)),NA())</f>
        <v>3.1170673844860275E-2</v>
      </c>
    </row>
    <row r="1449" spans="2:17" x14ac:dyDescent="0.2">
      <c r="B1449" s="46" t="s">
        <v>51</v>
      </c>
      <c r="D1449" s="49">
        <f>_xll.qlCalendarAdvance(LocalCalendar,$D1448,B1449,"f",FALSE)</f>
        <v>49523</v>
      </c>
      <c r="E1449" s="49">
        <f>_xll.qlInterestRateIndexValueDate(IndexON,D1449)</f>
        <v>49523</v>
      </c>
      <c r="F1449" s="52">
        <f>IFERROR(_xll.qlIndexFixing(IndexON,D1449,TRUE,_xll.ohTrigger(RecalcTrigger,TriggerON)),NA())</f>
        <v>2.6960896568324344E-2</v>
      </c>
      <c r="H1449" s="49">
        <f>_xll.qlCalendarAdvance(IborCalendar,$H1448,B1449,"f",FALSE)</f>
        <v>49522</v>
      </c>
      <c r="I1449" s="49">
        <f>_xll.qlInterestRateIndexValueDate(Index1M,$H1449)</f>
        <v>49524</v>
      </c>
      <c r="J1449" s="52">
        <f>IFERROR(_xll.qlIndexFixing(Index1M,$H1449,TRUE,_xll.ohTrigger(RecalcTrigger,Trigger1M)),NA())</f>
        <v>2.8409945281052396E-2</v>
      </c>
      <c r="K1449" s="52">
        <f>IFERROR(_xll.qlIndexFixing(ONIndex1M,I1449,TRUE,_xll.ohTrigger(RecalcTrigger,Trigger1M)),NA())</f>
        <v>2.8388733891420159E-2</v>
      </c>
      <c r="L1449" s="52">
        <f>IFERROR(_xll.qlIndexFixing(Index3M,H1449,TRUE,_xll.ohTrigger(RecalcTrigger,Trigger3M)),NA())</f>
        <v>2.9580658701498518E-2</v>
      </c>
      <c r="M1449" s="52">
        <f>IFERROR(_xll.qlIndexFixing(ONIndex3M,I1449,TRUE,_xll.ohTrigger(RecalcTrigger,Trigger3M)),NA())</f>
        <v>2.9503108653967658E-2</v>
      </c>
      <c r="N1449" s="52">
        <f>IFERROR(_xll.qlIndexFixing(Index6M,$H1449,TRUE,_xll.ohTrigger(RecalcTrigger,Trigger6M)),NA())</f>
        <v>3.0631178086373823E-2</v>
      </c>
      <c r="O1449" s="52">
        <f>IFERROR(_xll.qlIndexFixing(ONIndex6M,I1449,TRUE,_xll.ohTrigger(RecalcTrigger,Trigger6M)),NA())</f>
        <v>3.0459924509207426E-2</v>
      </c>
      <c r="P1449" s="52">
        <f>IFERROR(_xll.qlIndexFixing(Index1Y,$H1449,TRUE,_xll.ohTrigger(RecalcTrigger,Trigger1Y)),NA())</f>
        <v>3.1575334546452359E-2</v>
      </c>
      <c r="Q1449" s="52">
        <f>IFERROR(_xll.qlIndexFixing(ONIndex1Y,I1449,TRUE,_xll.ohTrigger(RecalcTrigger,Trigger1Y)),NA())</f>
        <v>3.1166992493156798E-2</v>
      </c>
    </row>
    <row r="1450" spans="2:17" x14ac:dyDescent="0.2">
      <c r="B1450" s="46" t="s">
        <v>51</v>
      </c>
      <c r="D1450" s="49">
        <f>_xll.qlCalendarAdvance(LocalCalendar,$D1449,B1450,"f",FALSE)</f>
        <v>49530</v>
      </c>
      <c r="E1450" s="49">
        <f>_xll.qlInterestRateIndexValueDate(IndexON,D1450)</f>
        <v>49530</v>
      </c>
      <c r="F1450" s="52">
        <f>IFERROR(_xll.qlIndexFixing(IndexON,D1450,TRUE,_xll.ohTrigger(RecalcTrigger,TriggerON)),NA())</f>
        <v>2.6959947288789365E-2</v>
      </c>
      <c r="H1450" s="49">
        <f>_xll.qlCalendarAdvance(IborCalendar,$H1449,B1450,"f",FALSE)</f>
        <v>49529</v>
      </c>
      <c r="I1450" s="49">
        <f>_xll.qlInterestRateIndexValueDate(Index1M,$H1450)</f>
        <v>49531</v>
      </c>
      <c r="J1450" s="52">
        <f>IFERROR(_xll.qlIndexFixing(Index1M,$H1450,TRUE,_xll.ohTrigger(RecalcTrigger,Trigger1M)),NA())</f>
        <v>2.8403759421058727E-2</v>
      </c>
      <c r="K1450" s="52">
        <f>IFERROR(_xll.qlIndexFixing(ONIndex1M,I1450,TRUE,_xll.ohTrigger(RecalcTrigger,Trigger1M)),NA())</f>
        <v>2.8383318377143141E-2</v>
      </c>
      <c r="L1450" s="52">
        <f>IFERROR(_xll.qlIndexFixing(Index3M,H1450,TRUE,_xll.ohTrigger(RecalcTrigger,Trigger3M)),NA())</f>
        <v>2.9576506184346204E-2</v>
      </c>
      <c r="M1450" s="52">
        <f>IFERROR(_xll.qlIndexFixing(ONIndex3M,I1450,TRUE,_xll.ohTrigger(RecalcTrigger,Trigger3M)),NA())</f>
        <v>2.9498132225018736E-2</v>
      </c>
      <c r="N1450" s="52">
        <f>IFERROR(_xll.qlIndexFixing(Index6M,$H1450,TRUE,_xll.ohTrigger(RecalcTrigger,Trigger6M)),NA())</f>
        <v>3.0626310672553069E-2</v>
      </c>
      <c r="O1450" s="52">
        <f>IFERROR(_xll.qlIndexFixing(ONIndex6M,I1450,TRUE,_xll.ohTrigger(RecalcTrigger,Trigger6M)),NA())</f>
        <v>3.0454981171468276E-2</v>
      </c>
      <c r="P1450" s="52">
        <f>IFERROR(_xll.qlIndexFixing(Index1Y,$H1450,TRUE,_xll.ohTrigger(RecalcTrigger,Trigger1Y)),NA())</f>
        <v>3.1572174691487646E-2</v>
      </c>
      <c r="Q1450" s="52">
        <f>IFERROR(_xll.qlIndexFixing(ONIndex1Y,I1450,TRUE,_xll.ohTrigger(RecalcTrigger,Trigger1Y)),NA())</f>
        <v>3.1163331354511214E-2</v>
      </c>
    </row>
    <row r="1451" spans="2:17" x14ac:dyDescent="0.2">
      <c r="B1451" s="46" t="s">
        <v>51</v>
      </c>
      <c r="D1451" s="49">
        <f>_xll.qlCalendarAdvance(LocalCalendar,$D1450,B1451,"f",FALSE)</f>
        <v>49537</v>
      </c>
      <c r="E1451" s="49">
        <f>_xll.qlInterestRateIndexValueDate(IndexON,D1451)</f>
        <v>49537</v>
      </c>
      <c r="F1451" s="52">
        <f>IFERROR(_xll.qlIndexFixing(IndexON,D1451,TRUE,_xll.ohTrigger(RecalcTrigger,TriggerON)),NA())</f>
        <v>2.6959018083676511E-2</v>
      </c>
      <c r="H1451" s="49">
        <f>_xll.qlCalendarAdvance(IborCalendar,$H1450,B1451,"f",FALSE)</f>
        <v>49536</v>
      </c>
      <c r="I1451" s="49">
        <f>_xll.qlInterestRateIndexValueDate(Index1M,$H1451)</f>
        <v>49538</v>
      </c>
      <c r="J1451" s="52">
        <f>IFERROR(_xll.qlIndexFixing(Index1M,$H1451,TRUE,_xll.ohTrigger(RecalcTrigger,Trigger1M)),NA())</f>
        <v>2.8398290918837353E-2</v>
      </c>
      <c r="K1451" s="52">
        <f>IFERROR(_xll.qlIndexFixing(ONIndex1M,I1451,TRUE,_xll.ohTrigger(RecalcTrigger,Trigger1M)),NA())</f>
        <v>2.8377888725348299E-2</v>
      </c>
      <c r="L1451" s="52">
        <f>IFERROR(_xll.qlIndexFixing(Index3M,H1451,TRUE,_xll.ohTrigger(RecalcTrigger,Trigger3M)),NA())</f>
        <v>2.9570651023491372E-2</v>
      </c>
      <c r="M1451" s="52">
        <f>IFERROR(_xll.qlIndexFixing(ONIndex3M,I1451,TRUE,_xll.ohTrigger(RecalcTrigger,Trigger3M)),NA())</f>
        <v>2.9493140964254039E-2</v>
      </c>
      <c r="N1451" s="52">
        <f>IFERROR(_xll.qlIndexFixing(Index6M,$H1451,TRUE,_xll.ohTrigger(RecalcTrigger,Trigger6M)),NA())</f>
        <v>3.0622416873730806E-2</v>
      </c>
      <c r="O1451" s="52">
        <f>IFERROR(_xll.qlIndexFixing(ONIndex6M,I1451,TRUE,_xll.ohTrigger(RecalcTrigger,Trigger6M)),NA())</f>
        <v>3.0450027044679473E-2</v>
      </c>
      <c r="P1451" s="52">
        <f>IFERROR(_xll.qlIndexFixing(Index1Y,$H1451,TRUE,_xll.ohTrigger(RecalcTrigger,Trigger1Y)),NA())</f>
        <v>3.1569038930939639E-2</v>
      </c>
      <c r="Q1451" s="52">
        <f>IFERROR(_xll.qlIndexFixing(ONIndex1Y,I1451,TRUE,_xll.ohTrigger(RecalcTrigger,Trigger1Y)),NA())</f>
        <v>3.1159690428843589E-2</v>
      </c>
    </row>
    <row r="1452" spans="2:17" x14ac:dyDescent="0.2">
      <c r="B1452" s="46" t="s">
        <v>51</v>
      </c>
      <c r="D1452" s="49">
        <f>_xll.qlCalendarAdvance(LocalCalendar,$D1451,B1452,"f",FALSE)</f>
        <v>49544</v>
      </c>
      <c r="E1452" s="49">
        <f>_xll.qlInterestRateIndexValueDate(IndexON,D1452)</f>
        <v>49544</v>
      </c>
      <c r="F1452" s="52">
        <f>IFERROR(_xll.qlIndexFixing(IndexON,D1452,TRUE,_xll.ohTrigger(RecalcTrigger,TriggerON)),NA())</f>
        <v>2.6958108953065718E-2</v>
      </c>
      <c r="H1452" s="49">
        <f>_xll.qlCalendarAdvance(IborCalendar,$H1451,B1452,"f",FALSE)</f>
        <v>49543</v>
      </c>
      <c r="I1452" s="49">
        <f>_xll.qlInterestRateIndexValueDate(Index1M,$H1452)</f>
        <v>49545</v>
      </c>
      <c r="J1452" s="52">
        <f>IFERROR(_xll.qlIndexFixing(Index1M,$H1452,TRUE,_xll.ohTrigger(RecalcTrigger,Trigger1M)),NA())</f>
        <v>2.8392817126978862E-2</v>
      </c>
      <c r="K1452" s="52">
        <f>IFERROR(_xll.qlIndexFixing(ONIndex1M,I1452,TRUE,_xll.ohTrigger(RecalcTrigger,Trigger1M)),NA())</f>
        <v>2.8373173428981602E-2</v>
      </c>
      <c r="L1452" s="52">
        <f>IFERROR(_xll.qlIndexFixing(Index3M,H1452,TRUE,_xll.ohTrigger(RecalcTrigger,Trigger3M)),NA())</f>
        <v>2.9565665565758771E-2</v>
      </c>
      <c r="M1452" s="52">
        <f>IFERROR(_xll.qlIndexFixing(ONIndex3M,I1452,TRUE,_xll.ohTrigger(RecalcTrigger,Trigger3M)),NA())</f>
        <v>2.9488984251160311E-2</v>
      </c>
      <c r="N1452" s="52">
        <f>IFERROR(_xll.qlIndexFixing(Index6M,$H1452,TRUE,_xll.ohTrigger(RecalcTrigger,Trigger6M)),NA())</f>
        <v>3.0616628480452889E-2</v>
      </c>
      <c r="O1452" s="52">
        <f>IFERROR(_xll.qlIndexFixing(ONIndex6M,I1452,TRUE,_xll.ohTrigger(RecalcTrigger,Trigger6M)),NA())</f>
        <v>3.044599427596717E-2</v>
      </c>
      <c r="P1452" s="52">
        <f>IFERROR(_xll.qlIndexFixing(Index1Y,$H1452,TRUE,_xll.ohTrigger(RecalcTrigger,Trigger1Y)),NA())</f>
        <v>3.1567090537800525E-2</v>
      </c>
      <c r="Q1452" s="52">
        <f>IFERROR(_xll.qlIndexFixing(ONIndex1Y,I1452,TRUE,_xll.ohTrigger(RecalcTrigger,Trigger1Y)),NA())</f>
        <v>3.1157160082950774E-2</v>
      </c>
    </row>
    <row r="1453" spans="2:17" x14ac:dyDescent="0.2">
      <c r="B1453" s="46" t="s">
        <v>51</v>
      </c>
      <c r="D1453" s="49">
        <f>_xll.qlCalendarAdvance(LocalCalendar,$D1452,B1453,"f",FALSE)</f>
        <v>49551</v>
      </c>
      <c r="E1453" s="49">
        <f>_xll.qlInterestRateIndexValueDate(IndexON,D1453)</f>
        <v>49551</v>
      </c>
      <c r="F1453" s="52">
        <f>IFERROR(_xll.qlIndexFixing(IndexON,D1453,TRUE,_xll.ohTrigger(RecalcTrigger,TriggerON)),NA())</f>
        <v>2.6957219896797113E-2</v>
      </c>
      <c r="H1453" s="49">
        <f>_xll.qlCalendarAdvance(IborCalendar,$H1452,B1453,"f",FALSE)</f>
        <v>49550</v>
      </c>
      <c r="I1453" s="49">
        <f>_xll.qlInterestRateIndexValueDate(Index1M,$H1453)</f>
        <v>49552</v>
      </c>
      <c r="J1453" s="52">
        <f>IFERROR(_xll.qlIndexFixing(Index1M,$H1453,TRUE,_xll.ohTrigger(RecalcTrigger,Trigger1M)),NA())</f>
        <v>2.8385161410323496E-2</v>
      </c>
      <c r="K1453" s="52">
        <f>IFERROR(_xll.qlIndexFixing(ONIndex1M,I1453,TRUE,_xll.ohTrigger(RecalcTrigger,Trigger1M)),NA())</f>
        <v>2.8367714062302873E-2</v>
      </c>
      <c r="L1453" s="52">
        <f>IFERROR(_xll.qlIndexFixing(Index3M,H1453,TRUE,_xll.ohTrigger(RecalcTrigger,Trigger3M)),NA())</f>
        <v>2.9558117792436618E-2</v>
      </c>
      <c r="M1453" s="52">
        <f>IFERROR(_xll.qlIndexFixing(ONIndex3M,I1453,TRUE,_xll.ohTrigger(RecalcTrigger,Trigger3M)),NA())</f>
        <v>2.9483961856240359E-2</v>
      </c>
      <c r="N1453" s="52">
        <f>IFERROR(_xll.qlIndexFixing(Index6M,$H1453,TRUE,_xll.ohTrigger(RecalcTrigger,Trigger6M)),NA())</f>
        <v>3.0608940605327477E-2</v>
      </c>
      <c r="O1453" s="52">
        <f>IFERROR(_xll.qlIndexFixing(ONIndex6M,I1453,TRUE,_xll.ohTrigger(RecalcTrigger,Trigger6M)),NA())</f>
        <v>3.0441017379712054E-2</v>
      </c>
      <c r="P1453" s="52">
        <f>IFERROR(_xll.qlIndexFixing(Index1Y,$H1453,TRUE,_xll.ohTrigger(RecalcTrigger,Trigger1Y)),NA())</f>
        <v>3.1559347173738359E-2</v>
      </c>
      <c r="Q1453" s="52">
        <f>IFERROR(_xll.qlIndexFixing(ONIndex1Y,I1453,TRUE,_xll.ohTrigger(RecalcTrigger,Trigger1Y)),NA())</f>
        <v>3.1153560715626583E-2</v>
      </c>
    </row>
    <row r="1454" spans="2:17" x14ac:dyDescent="0.2">
      <c r="B1454" s="46" t="s">
        <v>51</v>
      </c>
      <c r="D1454" s="49">
        <f>_xll.qlCalendarAdvance(LocalCalendar,$D1453,B1454,"f",FALSE)</f>
        <v>49558</v>
      </c>
      <c r="E1454" s="49">
        <f>_xll.qlInterestRateIndexValueDate(IndexON,D1454)</f>
        <v>49558</v>
      </c>
      <c r="F1454" s="52">
        <f>IFERROR(_xll.qlIndexFixing(IndexON,D1454,TRUE,_xll.ohTrigger(RecalcTrigger,TriggerON)),NA())</f>
        <v>2.6956350914870697E-2</v>
      </c>
      <c r="H1454" s="49">
        <f>_xll.qlCalendarAdvance(IborCalendar,$H1453,B1454,"f",FALSE)</f>
        <v>49557</v>
      </c>
      <c r="I1454" s="49">
        <f>_xll.qlInterestRateIndexValueDate(Index1M,$H1454)</f>
        <v>49559</v>
      </c>
      <c r="J1454" s="52">
        <f>IFERROR(_xll.qlIndexFixing(Index1M,$H1454,TRUE,_xll.ohTrigger(RecalcTrigger,Trigger1M)),NA())</f>
        <v>2.8382619238016549E-2</v>
      </c>
      <c r="K1454" s="52">
        <f>IFERROR(_xll.qlIndexFixing(ONIndex1M,I1454,TRUE,_xll.ohTrigger(RecalcTrigger,Trigger1M)),NA())</f>
        <v>2.8361514945229871E-2</v>
      </c>
      <c r="L1454" s="52">
        <f>IFERROR(_xll.qlIndexFixing(Index3M,H1454,TRUE,_xll.ohTrigger(RecalcTrigger,Trigger3M)),NA())</f>
        <v>2.9553163522854784E-2</v>
      </c>
      <c r="M1454" s="52">
        <f>IFERROR(_xll.qlIndexFixing(ONIndex3M,I1454,TRUE,_xll.ohTrigger(RecalcTrigger,Trigger3M)),NA())</f>
        <v>2.9478078191651491E-2</v>
      </c>
      <c r="N1454" s="52">
        <f>IFERROR(_xll.qlIndexFixing(Index6M,$H1454,TRUE,_xll.ohTrigger(RecalcTrigger,Trigger6M)),NA())</f>
        <v>3.060414566932055E-2</v>
      </c>
      <c r="O1454" s="52">
        <f>IFERROR(_xll.qlIndexFixing(ONIndex6M,I1454,TRUE,_xll.ohTrigger(RecalcTrigger,Trigger6M)),NA())</f>
        <v>3.0435099930201659E-2</v>
      </c>
      <c r="P1454" s="52">
        <f>IFERROR(_xll.qlIndexFixing(Index1Y,$H1454,TRUE,_xll.ohTrigger(RecalcTrigger,Trigger1Y)),NA())</f>
        <v>3.1559776885764564E-2</v>
      </c>
      <c r="Q1454" s="52">
        <f>IFERROR(_xll.qlIndexFixing(ONIndex1Y,I1454,TRUE,_xll.ohTrigger(RecalcTrigger,Trigger1Y)),NA())</f>
        <v>3.1148888929868335E-2</v>
      </c>
    </row>
    <row r="1455" spans="2:17" x14ac:dyDescent="0.2">
      <c r="B1455" s="46" t="s">
        <v>51</v>
      </c>
      <c r="D1455" s="49">
        <f>_xll.qlCalendarAdvance(LocalCalendar,$D1454,B1455,"f",FALSE)</f>
        <v>49565</v>
      </c>
      <c r="E1455" s="49">
        <f>_xll.qlInterestRateIndexValueDate(IndexON,D1455)</f>
        <v>49565</v>
      </c>
      <c r="F1455" s="52">
        <f>IFERROR(_xll.qlIndexFixing(IndexON,D1455,TRUE,_xll.ohTrigger(RecalcTrigger,TriggerON)),NA())</f>
        <v>2.6955499983545295E-2</v>
      </c>
      <c r="H1455" s="49">
        <f>_xll.qlCalendarAdvance(IborCalendar,$H1454,B1455,"f",FALSE)</f>
        <v>49564</v>
      </c>
      <c r="I1455" s="49">
        <f>_xll.qlInterestRateIndexValueDate(Index1M,$H1455)</f>
        <v>49566</v>
      </c>
      <c r="J1455" s="52">
        <f>IFERROR(_xll.qlIndexFixing(Index1M,$H1455,TRUE,_xll.ohTrigger(RecalcTrigger,Trigger1M)),NA())</f>
        <v>2.8376452504836319E-2</v>
      </c>
      <c r="K1455" s="52">
        <f>IFERROR(_xll.qlIndexFixing(ONIndex1M,I1455,TRUE,_xll.ohTrigger(RecalcTrigger,Trigger1M)),NA())</f>
        <v>2.8356041151385014E-2</v>
      </c>
      <c r="L1455" s="52">
        <f>IFERROR(_xll.qlIndexFixing(Index3M,H1455,TRUE,_xll.ohTrigger(RecalcTrigger,Trigger3M)),NA())</f>
        <v>2.9548230747705559E-2</v>
      </c>
      <c r="M1455" s="52">
        <f>IFERROR(_xll.qlIndexFixing(ONIndex3M,I1455,TRUE,_xll.ohTrigger(RecalcTrigger,Trigger3M)),NA())</f>
        <v>2.9473039463603357E-2</v>
      </c>
      <c r="N1455" s="52">
        <f>IFERROR(_xll.qlIndexFixing(Index6M,$H1455,TRUE,_xll.ohTrigger(RecalcTrigger,Trigger6M)),NA())</f>
        <v>3.0599372900224124E-2</v>
      </c>
      <c r="O1455" s="52">
        <f>IFERROR(_xll.qlIndexFixing(ONIndex6M,I1455,TRUE,_xll.ohTrigger(RecalcTrigger,Trigger6M)),NA())</f>
        <v>3.0430113149293447E-2</v>
      </c>
      <c r="P1455" s="52">
        <f>IFERROR(_xll.qlIndexFixing(Index1Y,$H1455,TRUE,_xll.ohTrigger(RecalcTrigger,Trigger1Y)),NA())</f>
        <v>3.1556738170765923E-2</v>
      </c>
      <c r="Q1455" s="52">
        <f>IFERROR(_xll.qlIndexFixing(ONIndex1Y,I1455,TRUE,_xll.ohTrigger(RecalcTrigger,Trigger1Y)),NA())</f>
        <v>3.1145329936554944E-2</v>
      </c>
    </row>
    <row r="1456" spans="2:17" x14ac:dyDescent="0.2">
      <c r="B1456" s="46" t="s">
        <v>51</v>
      </c>
      <c r="D1456" s="49">
        <f>_xll.qlCalendarAdvance(LocalCalendar,$D1455,B1456,"f",FALSE)</f>
        <v>49572</v>
      </c>
      <c r="E1456" s="49">
        <f>_xll.qlInterestRateIndexValueDate(IndexON,D1456)</f>
        <v>49572</v>
      </c>
      <c r="F1456" s="52">
        <f>IFERROR(_xll.qlIndexFixing(IndexON,D1456,TRUE,_xll.ohTrigger(RecalcTrigger,TriggerON)),NA())</f>
        <v>2.6954655067967792E-2</v>
      </c>
      <c r="H1456" s="49">
        <f>_xll.qlCalendarAdvance(IborCalendar,$H1455,B1456,"f",FALSE)</f>
        <v>49571</v>
      </c>
      <c r="I1456" s="49">
        <f>_xll.qlInterestRateIndexValueDate(Index1M,$H1456)</f>
        <v>49573</v>
      </c>
      <c r="J1456" s="52">
        <f>IFERROR(_xll.qlIndexFixing(Index1M,$H1456,TRUE,_xll.ohTrigger(RecalcTrigger,Trigger1M)),NA())</f>
        <v>2.8371040856728619E-2</v>
      </c>
      <c r="K1456" s="52">
        <f>IFERROR(_xll.qlIndexFixing(ONIndex1M,I1456,TRUE,_xll.ohTrigger(RecalcTrigger,Trigger1M)),NA())</f>
        <v>2.8350591243899714E-2</v>
      </c>
      <c r="L1456" s="52">
        <f>IFERROR(_xll.qlIndexFixing(Index3M,H1456,TRUE,_xll.ohTrigger(RecalcTrigger,Trigger3M)),NA())</f>
        <v>2.9543320764052493E-2</v>
      </c>
      <c r="M1456" s="52">
        <f>IFERROR(_xll.qlIndexFixing(ONIndex3M,I1456,TRUE,_xll.ohTrigger(RecalcTrigger,Trigger3M)),NA())</f>
        <v>2.946802224794709E-2</v>
      </c>
      <c r="N1456" s="52">
        <f>IFERROR(_xll.qlIndexFixing(Index6M,$H1456,TRUE,_xll.ohTrigger(RecalcTrigger,Trigger6M)),NA())</f>
        <v>3.0594622876757696E-2</v>
      </c>
      <c r="O1456" s="52">
        <f>IFERROR(_xll.qlIndexFixing(ONIndex6M,I1456,TRUE,_xll.ohTrigger(RecalcTrigger,Trigger6M)),NA())</f>
        <v>3.0425147762711546E-2</v>
      </c>
      <c r="P1456" s="52">
        <f>IFERROR(_xll.qlIndexFixing(Index1Y,$H1456,TRUE,_xll.ohTrigger(RecalcTrigger,Trigger1Y)),NA())</f>
        <v>3.1553723845881836E-2</v>
      </c>
      <c r="Q1456" s="52">
        <f>IFERROR(_xll.qlIndexFixing(ONIndex1Y,I1456,TRUE,_xll.ohTrigger(RecalcTrigger,Trigger1Y)),NA())</f>
        <v>3.1141794466904571E-2</v>
      </c>
    </row>
    <row r="1457" spans="2:17" x14ac:dyDescent="0.2">
      <c r="B1457" s="46" t="s">
        <v>51</v>
      </c>
      <c r="D1457" s="49">
        <f>_xll.qlCalendarAdvance(LocalCalendar,$D1456,B1457,"f",FALSE)</f>
        <v>49579</v>
      </c>
      <c r="E1457" s="49">
        <f>_xll.qlInterestRateIndexValueDate(IndexON,D1457)</f>
        <v>49579</v>
      </c>
      <c r="F1457" s="52">
        <f>IFERROR(_xll.qlIndexFixing(IndexON,D1457,TRUE,_xll.ohTrigger(RecalcTrigger,TriggerON)),NA())</f>
        <v>2.6953814144476951E-2</v>
      </c>
      <c r="H1457" s="49">
        <f>_xll.qlCalendarAdvance(IborCalendar,$H1456,B1457,"f",FALSE)</f>
        <v>49578</v>
      </c>
      <c r="I1457" s="49">
        <f>_xll.qlInterestRateIndexValueDate(Index1M,$H1457)</f>
        <v>49580</v>
      </c>
      <c r="J1457" s="52">
        <f>IFERROR(_xll.qlIndexFixing(Index1M,$H1457,TRUE,_xll.ohTrigger(RecalcTrigger,Trigger1M)),NA())</f>
        <v>2.8367122850153335E-2</v>
      </c>
      <c r="K1457" s="52">
        <f>IFERROR(_xll.qlIndexFixing(ONIndex1M,I1457,TRUE,_xll.ohTrigger(RecalcTrigger,Trigger1M)),NA())</f>
        <v>2.8345166423626722E-2</v>
      </c>
      <c r="L1457" s="52">
        <f>IFERROR(_xll.qlIndexFixing(Index3M,H1457,TRUE,_xll.ohTrigger(RecalcTrigger,Trigger3M)),NA())</f>
        <v>2.9541026628595046E-2</v>
      </c>
      <c r="M1457" s="52">
        <f>IFERROR(_xll.qlIndexFixing(ONIndex3M,I1457,TRUE,_xll.ohTrigger(RecalcTrigger,Trigger3M)),NA())</f>
        <v>2.9463027692377963E-2</v>
      </c>
      <c r="N1457" s="52">
        <f>IFERROR(_xll.qlIndexFixing(Index6M,$H1457,TRUE,_xll.ohTrigger(RecalcTrigger,Trigger6M)),NA())</f>
        <v>3.0592785949319048E-2</v>
      </c>
      <c r="O1457" s="52">
        <f>IFERROR(_xll.qlIndexFixing(ONIndex6M,I1457,TRUE,_xll.ohTrigger(RecalcTrigger,Trigger6M)),NA())</f>
        <v>3.042020478678964E-2</v>
      </c>
      <c r="P1457" s="52">
        <f>IFERROR(_xll.qlIndexFixing(Index1Y,$H1457,TRUE,_xll.ohTrigger(RecalcTrigger,Trigger1Y)),NA())</f>
        <v>3.1551904518007982E-2</v>
      </c>
      <c r="Q1457" s="52">
        <f>IFERROR(_xll.qlIndexFixing(ONIndex1Y,I1457,TRUE,_xll.ohTrigger(RecalcTrigger,Trigger1Y)),NA())</f>
        <v>3.1138282625553515E-2</v>
      </c>
    </row>
    <row r="1458" spans="2:17" x14ac:dyDescent="0.2">
      <c r="B1458" s="46" t="s">
        <v>51</v>
      </c>
      <c r="D1458" s="49">
        <f>_xll.qlCalendarAdvance(LocalCalendar,$D1457,B1458,"f",FALSE)</f>
        <v>49586</v>
      </c>
      <c r="E1458" s="49">
        <f>_xll.qlInterestRateIndexValueDate(IndexON,D1458)</f>
        <v>49586</v>
      </c>
      <c r="F1458" s="52">
        <f>IFERROR(_xll.qlIndexFixing(IndexON,D1458,TRUE,_xll.ohTrigger(RecalcTrigger,TriggerON)),NA())</f>
        <v>2.6952977212832963E-2</v>
      </c>
      <c r="H1458" s="49">
        <f>_xll.qlCalendarAdvance(IborCalendar,$H1457,B1458,"f",FALSE)</f>
        <v>49585</v>
      </c>
      <c r="I1458" s="49">
        <f>_xll.qlInterestRateIndexValueDate(Index1M,$H1458)</f>
        <v>49587</v>
      </c>
      <c r="J1458" s="52">
        <f>IFERROR(_xll.qlIndexFixing(Index1M,$H1458,TRUE,_xll.ohTrigger(RecalcTrigger,Trigger1M)),NA())</f>
        <v>2.8360292994806875E-2</v>
      </c>
      <c r="K1458" s="52">
        <f>IFERROR(_xll.qlIndexFixing(ONIndex1M,I1458,TRUE,_xll.ohTrigger(RecalcTrigger,Trigger1M)),NA())</f>
        <v>2.8340497491285976E-2</v>
      </c>
      <c r="L1458" s="52">
        <f>IFERROR(_xll.qlIndexFixing(Index3M,H1458,TRUE,_xll.ohTrigger(RecalcTrigger,Trigger3M)),NA())</f>
        <v>2.9536166004171242E-2</v>
      </c>
      <c r="M1458" s="52">
        <f>IFERROR(_xll.qlIndexFixing(ONIndex3M,I1458,TRUE,_xll.ohTrigger(RecalcTrigger,Trigger3M)),NA())</f>
        <v>2.9458906814658903E-2</v>
      </c>
      <c r="N1458" s="52">
        <f>IFERROR(_xll.qlIndexFixing(Index6M,$H1458,TRUE,_xll.ohTrigger(RecalcTrigger,Trigger6M)),NA())</f>
        <v>3.0588085139350737E-2</v>
      </c>
      <c r="O1458" s="52">
        <f>IFERROR(_xll.qlIndexFixing(ONIndex6M,I1458,TRUE,_xll.ohTrigger(RecalcTrigger,Trigger6M)),NA())</f>
        <v>3.0416218488071856E-2</v>
      </c>
      <c r="P1458" s="52">
        <f>IFERROR(_xll.qlIndexFixing(Index1Y,$H1458,TRUE,_xll.ohTrigger(RecalcTrigger,Trigger1Y)),NA())</f>
        <v>3.1547768368233801E-2</v>
      </c>
      <c r="Q1458" s="52">
        <f>IFERROR(_xll.qlIndexFixing(ONIndex1Y,I1458,TRUE,_xll.ohTrigger(RecalcTrigger,Trigger1Y)),NA())</f>
        <v>3.1135892554792211E-2</v>
      </c>
    </row>
    <row r="1459" spans="2:17" x14ac:dyDescent="0.2">
      <c r="B1459" s="46" t="s">
        <v>51</v>
      </c>
      <c r="D1459" s="49">
        <f>_xll.qlCalendarAdvance(LocalCalendar,$D1458,B1459,"f",FALSE)</f>
        <v>49593</v>
      </c>
      <c r="E1459" s="49">
        <f>_xll.qlInterestRateIndexValueDate(IndexON,D1459)</f>
        <v>49593</v>
      </c>
      <c r="F1459" s="52">
        <f>IFERROR(_xll.qlIndexFixing(IndexON,D1459,TRUE,_xll.ohTrigger(RecalcTrigger,TriggerON)),NA())</f>
        <v>2.6952144273355572E-2</v>
      </c>
      <c r="H1459" s="49">
        <f>_xll.qlCalendarAdvance(IborCalendar,$H1458,B1459,"f",FALSE)</f>
        <v>49592</v>
      </c>
      <c r="I1459" s="49">
        <f>_xll.qlInterestRateIndexValueDate(Index1M,$H1459)</f>
        <v>49594</v>
      </c>
      <c r="J1459" s="52">
        <f>IFERROR(_xll.qlIndexFixing(Index1M,$H1459,TRUE,_xll.ohTrigger(RecalcTrigger,Trigger1M)),NA())</f>
        <v>2.835569369520119E-2</v>
      </c>
      <c r="K1459" s="52">
        <f>IFERROR(_xll.qlIndexFixing(ONIndex1M,I1459,TRUE,_xll.ohTrigger(RecalcTrigger,Trigger1M)),NA())</f>
        <v>2.8334392044557788E-2</v>
      </c>
      <c r="L1459" s="52">
        <f>IFERROR(_xll.qlIndexFixing(Index3M,H1459,TRUE,_xll.ohTrigger(RecalcTrigger,Trigger3M)),NA())</f>
        <v>2.9531328214876969E-2</v>
      </c>
      <c r="M1459" s="52">
        <f>IFERROR(_xll.qlIndexFixing(ONIndex3M,I1459,TRUE,_xll.ohTrigger(RecalcTrigger,Trigger3M)),NA())</f>
        <v>2.9453106561474485E-2</v>
      </c>
      <c r="N1459" s="52">
        <f>IFERROR(_xll.qlIndexFixing(Index6M,$H1459,TRUE,_xll.ohTrigger(RecalcTrigger,Trigger6M)),NA())</f>
        <v>3.0584373348199259E-2</v>
      </c>
      <c r="O1459" s="52">
        <f>IFERROR(_xll.qlIndexFixing(ONIndex6M,I1459,TRUE,_xll.ohTrigger(RecalcTrigger,Trigger6M)),NA())</f>
        <v>3.0410386066819228E-2</v>
      </c>
      <c r="P1459" s="52">
        <f>IFERROR(_xll.qlIndexFixing(Index1Y,$H1459,TRUE,_xll.ohTrigger(RecalcTrigger,Trigger1Y)),NA())</f>
        <v>3.1546000796327765E-2</v>
      </c>
      <c r="Q1459" s="52">
        <f>IFERROR(_xll.qlIndexFixing(ONIndex1Y,I1459,TRUE,_xll.ohTrigger(RecalcTrigger,Trigger1Y)),NA())</f>
        <v>3.1131329827536192E-2</v>
      </c>
    </row>
    <row r="1460" spans="2:17" x14ac:dyDescent="0.2">
      <c r="B1460" s="46" t="s">
        <v>51</v>
      </c>
      <c r="D1460" s="49">
        <f>_xll.qlCalendarAdvance(LocalCalendar,$D1459,B1460,"f",FALSE)</f>
        <v>49600</v>
      </c>
      <c r="E1460" s="49">
        <f>_xll.qlInterestRateIndexValueDate(IndexON,D1460)</f>
        <v>49600</v>
      </c>
      <c r="F1460" s="52">
        <f>IFERROR(_xll.qlIndexFixing(IndexON,D1460,TRUE,_xll.ohTrigger(RecalcTrigger,TriggerON)),NA())</f>
        <v>2.6951315325565162E-2</v>
      </c>
      <c r="H1460" s="49">
        <f>_xll.qlCalendarAdvance(IborCalendar,$H1459,B1460,"f",FALSE)</f>
        <v>49599</v>
      </c>
      <c r="I1460" s="49">
        <f>_xll.qlInterestRateIndexValueDate(Index1M,$H1460)</f>
        <v>49601</v>
      </c>
      <c r="J1460" s="52">
        <f>IFERROR(_xll.qlIndexFixing(Index1M,$H1460,TRUE,_xll.ohTrigger(RecalcTrigger,Trigger1M)),NA())</f>
        <v>2.8349645711692347E-2</v>
      </c>
      <c r="K1460" s="52">
        <f>IFERROR(_xll.qlIndexFixing(ONIndex1M,I1460,TRUE,_xll.ohTrigger(RecalcTrigger,Trigger1M)),NA())</f>
        <v>2.8329042485708555E-2</v>
      </c>
      <c r="L1460" s="52">
        <f>IFERROR(_xll.qlIndexFixing(Index3M,H1460,TRUE,_xll.ohTrigger(RecalcTrigger,Trigger3M)),NA())</f>
        <v>2.9527381637549491E-2</v>
      </c>
      <c r="M1460" s="52">
        <f>IFERROR(_xll.qlIndexFixing(ONIndex3M,I1460,TRUE,_xll.ohTrigger(RecalcTrigger,Trigger3M)),NA())</f>
        <v>2.9448179986166778E-2</v>
      </c>
      <c r="N1460" s="52">
        <f>IFERROR(_xll.qlIndexFixing(Index6M,$H1460,TRUE,_xll.ohTrigger(RecalcTrigger,Trigger6M)),NA())</f>
        <v>3.057875182342867E-2</v>
      </c>
      <c r="O1460" s="52">
        <f>IFERROR(_xll.qlIndexFixing(ONIndex6M,I1460,TRUE,_xll.ohTrigger(RecalcTrigger,Trigger6M)),NA())</f>
        <v>3.0405510322770724E-2</v>
      </c>
      <c r="P1460" s="52">
        <f>IFERROR(_xll.qlIndexFixing(Index1Y,$H1460,TRUE,_xll.ohTrigger(RecalcTrigger,Trigger1Y)),NA())</f>
        <v>3.1541910451981452E-2</v>
      </c>
      <c r="Q1460" s="52">
        <f>IFERROR(_xll.qlIndexFixing(ONIndex1Y,I1460,TRUE,_xll.ohTrigger(RecalcTrigger,Trigger1Y)),NA())</f>
        <v>3.1127888870923215E-2</v>
      </c>
    </row>
    <row r="1461" spans="2:17" x14ac:dyDescent="0.2">
      <c r="B1461" s="46" t="s">
        <v>51</v>
      </c>
      <c r="D1461" s="49">
        <f>_xll.qlCalendarAdvance(LocalCalendar,$D1460,B1461,"f",FALSE)</f>
        <v>49607</v>
      </c>
      <c r="E1461" s="49">
        <f>_xll.qlInterestRateIndexValueDate(IndexON,D1461)</f>
        <v>49607</v>
      </c>
      <c r="F1461" s="52">
        <f>IFERROR(_xll.qlIndexFixing(IndexON,D1461,TRUE,_xll.ohTrigger(RecalcTrigger,TriggerON)),NA())</f>
        <v>2.6950490369941349E-2</v>
      </c>
      <c r="H1461" s="49">
        <f>_xll.qlCalendarAdvance(IborCalendar,$H1460,B1461,"f",FALSE)</f>
        <v>49606</v>
      </c>
      <c r="I1461" s="49">
        <f>_xll.qlInterestRateIndexValueDate(Index1M,$H1461)</f>
        <v>49608</v>
      </c>
      <c r="J1461" s="52">
        <f>IFERROR(_xll.qlIndexFixing(Index1M,$H1461,TRUE,_xll.ohTrigger(RecalcTrigger,Trigger1M)),NA())</f>
        <v>2.8344359787103986E-2</v>
      </c>
      <c r="K1461" s="52">
        <f>IFERROR(_xll.qlIndexFixing(ONIndex1M,I1461,TRUE,_xll.ohTrigger(RecalcTrigger,Trigger1M)),NA())</f>
        <v>2.8323718014098276E-2</v>
      </c>
      <c r="L1461" s="52">
        <f>IFERROR(_xll.qlIndexFixing(Index3M,H1461,TRUE,_xll.ohTrigger(RecalcTrigger,Trigger3M)),NA())</f>
        <v>2.9521721141333467E-2</v>
      </c>
      <c r="M1461" s="52">
        <f>IFERROR(_xll.qlIndexFixing(ONIndex3M,I1461,TRUE,_xll.ohTrigger(RecalcTrigger,Trigger3M)),NA())</f>
        <v>2.9443276070972857E-2</v>
      </c>
      <c r="N1461" s="52">
        <f>IFERROR(_xll.qlIndexFixing(Index6M,$H1461,TRUE,_xll.ohTrigger(RecalcTrigger,Trigger6M)),NA())</f>
        <v>3.0574119317152575E-2</v>
      </c>
      <c r="O1461" s="52">
        <f>IFERROR(_xll.qlIndexFixing(ONIndex6M,I1461,TRUE,_xll.ohTrigger(RecalcTrigger,Trigger6M)),NA())</f>
        <v>3.0400656989355568E-2</v>
      </c>
      <c r="P1461" s="52">
        <f>IFERROR(_xll.qlIndexFixing(Index1Y,$H1461,TRUE,_xll.ohTrigger(RecalcTrigger,Trigger1Y)),NA())</f>
        <v>3.1539018078848298E-2</v>
      </c>
      <c r="Q1461" s="52">
        <f>IFERROR(_xll.qlIndexFixing(ONIndex1Y,I1461,TRUE,_xll.ohTrigger(RecalcTrigger,Trigger1Y)),NA())</f>
        <v>3.112447154258291E-2</v>
      </c>
    </row>
    <row r="1462" spans="2:17" x14ac:dyDescent="0.2">
      <c r="B1462" s="46" t="s">
        <v>51</v>
      </c>
      <c r="D1462" s="49">
        <f>_xll.qlCalendarAdvance(LocalCalendar,$D1461,B1462,"f",FALSE)</f>
        <v>49614</v>
      </c>
      <c r="E1462" s="49">
        <f>_xll.qlInterestRateIndexValueDate(IndexON,D1462)</f>
        <v>49614</v>
      </c>
      <c r="F1462" s="52">
        <f>IFERROR(_xll.qlIndexFixing(IndexON,D1462,TRUE,_xll.ohTrigger(RecalcTrigger,TriggerON)),NA())</f>
        <v>2.6949669406164389E-2</v>
      </c>
      <c r="H1462" s="49">
        <f>_xll.qlCalendarAdvance(IborCalendar,$H1461,B1462,"f",FALSE)</f>
        <v>49613</v>
      </c>
      <c r="I1462" s="49">
        <f>_xll.qlInterestRateIndexValueDate(Index1M,$H1462)</f>
        <v>49615</v>
      </c>
      <c r="J1462" s="52">
        <f>IFERROR(_xll.qlIndexFixing(Index1M,$H1462,TRUE,_xll.ohTrigger(RecalcTrigger,Trigger1M)),NA())</f>
        <v>2.8339099007116862E-2</v>
      </c>
      <c r="K1462" s="52">
        <f>IFERROR(_xll.qlIndexFixing(ONIndex1M,I1462,TRUE,_xll.ohTrigger(RecalcTrigger,Trigger1M)),NA())</f>
        <v>2.8318418629567077E-2</v>
      </c>
      <c r="L1462" s="52">
        <f>IFERROR(_xll.qlIndexFixing(Index3M,H1462,TRUE,_xll.ohTrigger(RecalcTrigger,Trigger3M)),NA())</f>
        <v>2.9516951856914161E-2</v>
      </c>
      <c r="M1462" s="52">
        <f>IFERROR(_xll.qlIndexFixing(ONIndex3M,I1462,TRUE,_xll.ohTrigger(RecalcTrigger,Trigger3M)),NA())</f>
        <v>2.943839481583943E-2</v>
      </c>
      <c r="N1462" s="52">
        <f>IFERROR(_xll.qlIndexFixing(Index6M,$H1462,TRUE,_xll.ohTrigger(RecalcTrigger,Trigger6M)),NA())</f>
        <v>3.0566600742343495E-2</v>
      </c>
      <c r="O1462" s="52">
        <f>IFERROR(_xll.qlIndexFixing(ONIndex6M,I1462,TRUE,_xll.ohTrigger(RecalcTrigger,Trigger6M)),NA())</f>
        <v>3.0395826066600407E-2</v>
      </c>
      <c r="P1462" s="52">
        <f>IFERROR(_xll.qlIndexFixing(Index1Y,$H1462,TRUE,_xll.ohTrigger(RecalcTrigger,Trigger1Y)),NA())</f>
        <v>3.1536150095431113E-2</v>
      </c>
      <c r="Q1462" s="52">
        <f>IFERROR(_xll.qlIndexFixing(ONIndex1Y,I1462,TRUE,_xll.ohTrigger(RecalcTrigger,Trigger1Y)),NA())</f>
        <v>3.1121077842435341E-2</v>
      </c>
    </row>
    <row r="1463" spans="2:17" x14ac:dyDescent="0.2">
      <c r="B1463" s="46" t="s">
        <v>51</v>
      </c>
      <c r="D1463" s="49">
        <f>_xll.qlCalendarAdvance(LocalCalendar,$D1462,B1463,"f",FALSE)</f>
        <v>49621</v>
      </c>
      <c r="E1463" s="49">
        <f>_xll.qlInterestRateIndexValueDate(IndexON,D1463)</f>
        <v>49621</v>
      </c>
      <c r="F1463" s="52">
        <f>IFERROR(_xll.qlIndexFixing(IndexON,D1463,TRUE,_xll.ohTrigger(RecalcTrigger,TriggerON)),NA())</f>
        <v>2.6948852434394155E-2</v>
      </c>
      <c r="H1463" s="49">
        <f>_xll.qlCalendarAdvance(IborCalendar,$H1462,B1463,"f",FALSE)</f>
        <v>49620</v>
      </c>
      <c r="I1463" s="49">
        <f>_xll.qlInterestRateIndexValueDate(Index1M,$H1463)</f>
        <v>49622</v>
      </c>
      <c r="J1463" s="52">
        <f>IFERROR(_xll.qlIndexFixing(Index1M,$H1463,TRUE,_xll.ohTrigger(RecalcTrigger,Trigger1M)),NA())</f>
        <v>2.8333863371694881E-2</v>
      </c>
      <c r="K1463" s="52">
        <f>IFERROR(_xll.qlIndexFixing(ONIndex1M,I1463,TRUE,_xll.ohTrigger(RecalcTrigger,Trigger1M)),NA())</f>
        <v>2.8313881998796031E-2</v>
      </c>
      <c r="L1463" s="52">
        <f>IFERROR(_xll.qlIndexFixing(Index3M,H1463,TRUE,_xll.ohTrigger(RecalcTrigger,Trigger3M)),NA())</f>
        <v>2.951220540728338E-2</v>
      </c>
      <c r="M1463" s="52">
        <f>IFERROR(_xll.qlIndexFixing(ONIndex3M,I1463,TRUE,_xll.ohTrigger(RecalcTrigger,Trigger3M)),NA())</f>
        <v>2.9434393326719377E-2</v>
      </c>
      <c r="N1463" s="52">
        <f>IFERROR(_xll.qlIndexFixing(Index6M,$H1463,TRUE,_xll.ohTrigger(RecalcTrigger,Trigger6M)),NA())</f>
        <v>3.0562010052857799E-2</v>
      </c>
      <c r="O1463" s="52">
        <f>IFERROR(_xll.qlIndexFixing(ONIndex6M,I1463,TRUE,_xll.ohTrigger(RecalcTrigger,Trigger6M)),NA())</f>
        <v>3.0391957776272349E-2</v>
      </c>
      <c r="P1463" s="52">
        <f>IFERROR(_xll.qlIndexFixing(Index1Y,$H1463,TRUE,_xll.ohTrigger(RecalcTrigger,Trigger1Y)),NA())</f>
        <v>3.1533306501523417E-2</v>
      </c>
      <c r="Q1463" s="52">
        <f>IFERROR(_xll.qlIndexFixing(ONIndex1Y,I1463,TRUE,_xll.ohTrigger(RecalcTrigger,Trigger1Y)),NA())</f>
        <v>3.1118812875121638E-2</v>
      </c>
    </row>
    <row r="1464" spans="2:17" x14ac:dyDescent="0.2">
      <c r="B1464" s="46" t="s">
        <v>51</v>
      </c>
      <c r="D1464" s="49">
        <f>_xll.qlCalendarAdvance(LocalCalendar,$D1463,B1464,"f",FALSE)</f>
        <v>49628</v>
      </c>
      <c r="E1464" s="49">
        <f>_xll.qlInterestRateIndexValueDate(IndexON,D1464)</f>
        <v>49628</v>
      </c>
      <c r="F1464" s="52">
        <f>IFERROR(_xll.qlIndexFixing(IndexON,D1464,TRUE,_xll.ohTrigger(RecalcTrigger,TriggerON)),NA())</f>
        <v>2.694803945455071E-2</v>
      </c>
      <c r="H1464" s="49">
        <f>_xll.qlCalendarAdvance(IborCalendar,$H1463,B1464,"f",FALSE)</f>
        <v>49627</v>
      </c>
      <c r="I1464" s="49">
        <f>_xll.qlInterestRateIndexValueDate(Index1M,$H1464)</f>
        <v>49629</v>
      </c>
      <c r="J1464" s="52">
        <f>IFERROR(_xll.qlIndexFixing(Index1M,$H1464,TRUE,_xll.ohTrigger(RecalcTrigger,Trigger1M)),NA())</f>
        <v>2.8328652880801941E-2</v>
      </c>
      <c r="K1464" s="52">
        <f>IFERROR(_xll.qlIndexFixing(ONIndex1M,I1464,TRUE,_xll.ohTrigger(RecalcTrigger,Trigger1M)),NA())</f>
        <v>2.8307895121955085E-2</v>
      </c>
      <c r="L1464" s="52">
        <f>IFERROR(_xll.qlIndexFixing(Index3M,H1464,TRUE,_xll.ohTrigger(RecalcTrigger,Trigger3M)),NA())</f>
        <v>2.9508355139534488E-2</v>
      </c>
      <c r="M1464" s="52">
        <f>IFERROR(_xll.qlIndexFixing(ONIndex3M,I1464,TRUE,_xll.ohTrigger(RecalcTrigger,Trigger3M)),NA())</f>
        <v>2.9428700285780707E-2</v>
      </c>
      <c r="N1464" s="52">
        <f>IFERROR(_xll.qlIndexFixing(Index6M,$H1464,TRUE,_xll.ohTrigger(RecalcTrigger,Trigger6M)),NA())</f>
        <v>3.0557442124738526E-2</v>
      </c>
      <c r="O1464" s="52">
        <f>IFERROR(_xll.qlIndexFixing(ONIndex6M,I1464,TRUE,_xll.ohTrigger(RecalcTrigger,Trigger6M)),NA())</f>
        <v>3.0386231452910195E-2</v>
      </c>
      <c r="P1464" s="52">
        <f>IFERROR(_xll.qlIndexFixing(Index1Y,$H1464,TRUE,_xll.ohTrigger(RecalcTrigger,Trigger1Y)),NA())</f>
        <v>3.1530487296918722E-2</v>
      </c>
      <c r="Q1464" s="52">
        <f>IFERROR(_xll.qlIndexFixing(ONIndex1Y,I1464,TRUE,_xll.ohTrigger(RecalcTrigger,Trigger1Y)),NA())</f>
        <v>3.1114361326904927E-2</v>
      </c>
    </row>
    <row r="1465" spans="2:17" x14ac:dyDescent="0.2">
      <c r="B1465" s="46" t="s">
        <v>51</v>
      </c>
      <c r="D1465" s="49">
        <f>_xll.qlCalendarAdvance(LocalCalendar,$D1464,B1465,"f",FALSE)</f>
        <v>49636</v>
      </c>
      <c r="E1465" s="49">
        <f>_xll.qlInterestRateIndexValueDate(IndexON,D1465)</f>
        <v>49636</v>
      </c>
      <c r="F1465" s="52">
        <f>IFERROR(_xll.qlIndexFixing(IndexON,D1465,TRUE,_xll.ohTrigger(RecalcTrigger,TriggerON)),NA())</f>
        <v>2.6949017195905256E-2</v>
      </c>
      <c r="H1465" s="49">
        <f>_xll.qlCalendarAdvance(IborCalendar,$H1464,B1465,"f",FALSE)</f>
        <v>49634</v>
      </c>
      <c r="I1465" s="49">
        <f>_xll.qlInterestRateIndexValueDate(Index1M,$H1465)</f>
        <v>49636</v>
      </c>
      <c r="J1465" s="52">
        <f>IFERROR(_xll.qlIndexFixing(Index1M,$H1465,TRUE,_xll.ohTrigger(RecalcTrigger,Trigger1M)),NA())</f>
        <v>2.8323467534409674E-2</v>
      </c>
      <c r="K1465" s="52">
        <f>IFERROR(_xll.qlIndexFixing(ONIndex1M,I1465,TRUE,_xll.ohTrigger(RecalcTrigger,Trigger1M)),NA())</f>
        <v>2.8302670998874291E-2</v>
      </c>
      <c r="L1465" s="52">
        <f>IFERROR(_xll.qlIndexFixing(Index3M,H1465,TRUE,_xll.ohTrigger(RecalcTrigger,Trigger3M)),NA())</f>
        <v>2.9502781012049804E-2</v>
      </c>
      <c r="M1465" s="52">
        <f>IFERROR(_xll.qlIndexFixing(ONIndex3M,I1465,TRUE,_xll.ohTrigger(RecalcTrigger,Trigger3M)),NA())</f>
        <v>2.9423887010828764E-2</v>
      </c>
      <c r="N1465" s="52">
        <f>IFERROR(_xll.qlIndexFixing(Index6M,$H1465,TRUE,_xll.ohTrigger(RecalcTrigger,Trigger6M)),NA())</f>
        <v>3.0552896957831505E-2</v>
      </c>
      <c r="O1465" s="52">
        <f>IFERROR(_xll.qlIndexFixing(ONIndex6M,I1465,TRUE,_xll.ohTrigger(RecalcTrigger,Trigger6M)),NA())</f>
        <v>3.0381467761975145E-2</v>
      </c>
      <c r="P1465" s="52">
        <f>IFERROR(_xll.qlIndexFixing(Index1Y,$H1465,TRUE,_xll.ohTrigger(RecalcTrigger,Trigger1Y)),NA())</f>
        <v>3.1527692481413808E-2</v>
      </c>
      <c r="Q1465" s="52">
        <f>IFERROR(_xll.qlIndexFixing(ONIndex1Y,I1465,TRUE,_xll.ohTrigger(RecalcTrigger,Trigger1Y)),NA())</f>
        <v>3.1111038511495437E-2</v>
      </c>
    </row>
    <row r="1466" spans="2:17" x14ac:dyDescent="0.2">
      <c r="B1466" s="46" t="s">
        <v>51</v>
      </c>
      <c r="D1466" s="49">
        <f>_xll.qlCalendarAdvance(LocalCalendar,$D1465,B1466,"f",FALSE)</f>
        <v>49643</v>
      </c>
      <c r="E1466" s="49">
        <f>_xll.qlInterestRateIndexValueDate(IndexON,D1466)</f>
        <v>49643</v>
      </c>
      <c r="F1466" s="52">
        <f>IFERROR(_xll.qlIndexFixing(IndexON,D1466,TRUE,_xll.ohTrigger(RecalcTrigger,TriggerON)),NA())</f>
        <v>2.694821322021923E-2</v>
      </c>
      <c r="H1466" s="49">
        <f>_xll.qlCalendarAdvance(IborCalendar,$H1465,B1466,"f",FALSE)</f>
        <v>49641</v>
      </c>
      <c r="I1466" s="49">
        <f>_xll.qlInterestRateIndexValueDate(Index1M,$H1466)</f>
        <v>49643</v>
      </c>
      <c r="J1466" s="52">
        <f>IFERROR(_xll.qlIndexFixing(Index1M,$H1466,TRUE,_xll.ohTrigger(RecalcTrigger,Trigger1M)),NA())</f>
        <v>2.8318307332484558E-2</v>
      </c>
      <c r="K1466" s="52">
        <f>IFERROR(_xll.qlIndexFixing(ONIndex1M,I1466,TRUE,_xll.ohTrigger(RecalcTrigger,Trigger1M)),NA())</f>
        <v>2.8297471962952514E-2</v>
      </c>
      <c r="L1466" s="52">
        <f>IFERROR(_xll.qlIndexFixing(Index3M,H1466,TRUE,_xll.ohTrigger(RecalcTrigger,Trigger3M)),NA())</f>
        <v>2.949547653752289E-2</v>
      </c>
      <c r="M1466" s="52">
        <f>IFERROR(_xll.qlIndexFixing(ONIndex3M,I1466,TRUE,_xll.ohTrigger(RecalcTrigger,Trigger3M)),NA())</f>
        <v>2.9419096395990607E-2</v>
      </c>
      <c r="N1466" s="52">
        <f>IFERROR(_xll.qlIndexFixing(Index6M,$H1466,TRUE,_xll.ohTrigger(RecalcTrigger,Trigger6M)),NA())</f>
        <v>3.0548374551981259E-2</v>
      </c>
      <c r="O1466" s="52">
        <f>IFERROR(_xll.qlIndexFixing(ONIndex6M,I1466,TRUE,_xll.ohTrigger(RecalcTrigger,Trigger6M)),NA())</f>
        <v>3.0376726481700089E-2</v>
      </c>
      <c r="P1466" s="52">
        <f>IFERROR(_xll.qlIndexFixing(Index1Y,$H1466,TRUE,_xll.ohTrigger(RecalcTrigger,Trigger1Y)),NA())</f>
        <v>3.1521371152582266E-2</v>
      </c>
      <c r="Q1466" s="52">
        <f>IFERROR(_xll.qlIndexFixing(ONIndex1Y,I1466,TRUE,_xll.ohTrigger(RecalcTrigger,Trigger1Y)),NA())</f>
        <v>3.1107739324305328E-2</v>
      </c>
    </row>
    <row r="1467" spans="2:17" x14ac:dyDescent="0.2">
      <c r="B1467" s="46" t="s">
        <v>51</v>
      </c>
      <c r="D1467" s="49">
        <f>_xll.qlCalendarAdvance(LocalCalendar,$D1466,B1467,"f",FALSE)</f>
        <v>49650</v>
      </c>
      <c r="E1467" s="49">
        <f>_xll.qlInterestRateIndexValueDate(IndexON,D1467)</f>
        <v>49650</v>
      </c>
      <c r="F1467" s="52">
        <f>IFERROR(_xll.qlIndexFixing(IndexON,D1467,TRUE,_xll.ohTrigger(RecalcTrigger,TriggerON)),NA())</f>
        <v>2.6947413237126128E-2</v>
      </c>
      <c r="H1467" s="49">
        <f>_xll.qlCalendarAdvance(IborCalendar,$H1466,B1467,"f",FALSE)</f>
        <v>49648</v>
      </c>
      <c r="I1467" s="49">
        <f>_xll.qlInterestRateIndexValueDate(Index1M,$H1467)</f>
        <v>49650</v>
      </c>
      <c r="J1467" s="52">
        <f>IFERROR(_xll.qlIndexFixing(Index1M,$H1467,TRUE,_xll.ohTrigger(RecalcTrigger,Trigger1M)),NA())</f>
        <v>2.8313172274987922E-2</v>
      </c>
      <c r="K1467" s="52">
        <f>IFERROR(_xll.qlIndexFixing(ONIndex1M,I1467,TRUE,_xll.ohTrigger(RecalcTrigger,Trigger1M)),NA())</f>
        <v>2.8292298014136463E-2</v>
      </c>
      <c r="L1467" s="52">
        <f>IFERROR(_xll.qlIndexFixing(Index3M,H1467,TRUE,_xll.ohTrigger(RecalcTrigger,Trigger3M)),NA())</f>
        <v>2.9490817674059967E-2</v>
      </c>
      <c r="M1467" s="52">
        <f>IFERROR(_xll.qlIndexFixing(ONIndex3M,I1467,TRUE,_xll.ohTrigger(RecalcTrigger,Trigger3M)),NA())</f>
        <v>2.9414328441186299E-2</v>
      </c>
      <c r="N1467" s="52">
        <f>IFERROR(_xll.qlIndexFixing(Index6M,$H1467,TRUE,_xll.ohTrigger(RecalcTrigger,Trigger6M)),NA())</f>
        <v>3.0546802393060315E-2</v>
      </c>
      <c r="O1467" s="52">
        <f>IFERROR(_xll.qlIndexFixing(ONIndex6M,I1467,TRUE,_xll.ohTrigger(RecalcTrigger,Trigger6M)),NA())</f>
        <v>3.0372007612005092E-2</v>
      </c>
      <c r="P1467" s="52">
        <f>IFERROR(_xll.qlIndexFixing(Index1Y,$H1467,TRUE,_xll.ohTrigger(RecalcTrigger,Trigger1Y)),NA())</f>
        <v>3.1522176016897885E-2</v>
      </c>
      <c r="Q1467" s="52">
        <f>IFERROR(_xll.qlIndexFixing(ONIndex1Y,I1467,TRUE,_xll.ohTrigger(RecalcTrigger,Trigger1Y)),NA())</f>
        <v>3.1104463765361245E-2</v>
      </c>
    </row>
    <row r="1468" spans="2:17" x14ac:dyDescent="0.2">
      <c r="B1468" s="46" t="s">
        <v>51</v>
      </c>
      <c r="D1468" s="49">
        <f>_xll.qlCalendarAdvance(LocalCalendar,$D1467,B1468,"f",FALSE)</f>
        <v>49657</v>
      </c>
      <c r="E1468" s="49">
        <f>_xll.qlInterestRateIndexValueDate(IndexON,D1468)</f>
        <v>49657</v>
      </c>
      <c r="F1468" s="52">
        <f>IFERROR(_xll.qlIndexFixing(IndexON,D1468,TRUE,_xll.ohTrigger(RecalcTrigger,TriggerON)),NA())</f>
        <v>2.6946617246546012E-2</v>
      </c>
      <c r="H1468" s="49">
        <f>_xll.qlCalendarAdvance(IborCalendar,$H1467,B1468,"f",FALSE)</f>
        <v>49655</v>
      </c>
      <c r="I1468" s="49">
        <f>_xll.qlInterestRateIndexValueDate(Index1M,$H1468)</f>
        <v>49657</v>
      </c>
      <c r="J1468" s="52">
        <f>IFERROR(_xll.qlIndexFixing(Index1M,$H1468,TRUE,_xll.ohTrigger(RecalcTrigger,Trigger1M)),NA())</f>
        <v>2.8308062361888816E-2</v>
      </c>
      <c r="K1468" s="52">
        <f>IFERROR(_xll.qlIndexFixing(ONIndex1M,I1468,TRUE,_xll.ohTrigger(RecalcTrigger,Trigger1M)),NA())</f>
        <v>2.8287149152479429E-2</v>
      </c>
      <c r="L1468" s="52">
        <f>IFERROR(_xll.qlIndexFixing(Index3M,H1468,TRUE,_xll.ohTrigger(RecalcTrigger,Trigger3M)),NA())</f>
        <v>2.948618163921779E-2</v>
      </c>
      <c r="M1468" s="52">
        <f>IFERROR(_xll.qlIndexFixing(ONIndex3M,I1468,TRUE,_xll.ohTrigger(RecalcTrigger,Trigger3M)),NA())</f>
        <v>2.9409583146469132E-2</v>
      </c>
      <c r="N1468" s="52">
        <f>IFERROR(_xll.qlIndexFixing(Index6M,$H1468,TRUE,_xll.ohTrigger(RecalcTrigger,Trigger6M)),NA())</f>
        <v>3.0542329256503804E-2</v>
      </c>
      <c r="O1468" s="52">
        <f>IFERROR(_xll.qlIndexFixing(ONIndex6M,I1468,TRUE,_xll.ohTrigger(RecalcTrigger,Trigger6M)),NA())</f>
        <v>3.0367311152943444E-2</v>
      </c>
      <c r="P1468" s="52">
        <f>IFERROR(_xll.qlIndexFixing(Index1Y,$H1468,TRUE,_xll.ohTrigger(RecalcTrigger,Trigger1Y)),NA())</f>
        <v>3.1519454367488285E-2</v>
      </c>
      <c r="Q1468" s="52">
        <f>IFERROR(_xll.qlIndexFixing(ONIndex1Y,I1468,TRUE,_xll.ohTrigger(RecalcTrigger,Trigger1Y)),NA())</f>
        <v>3.1101211834743125E-2</v>
      </c>
    </row>
    <row r="1469" spans="2:17" x14ac:dyDescent="0.2">
      <c r="B1469" s="46" t="s">
        <v>51</v>
      </c>
      <c r="D1469" s="49">
        <f>_xll.qlCalendarAdvance(LocalCalendar,$D1468,B1469,"f",FALSE)</f>
        <v>49664</v>
      </c>
      <c r="E1469" s="49">
        <f>_xll.qlInterestRateIndexValueDate(IndexON,D1469)</f>
        <v>49664</v>
      </c>
      <c r="F1469" s="52">
        <f>IFERROR(_xll.qlIndexFixing(IndexON,D1469,TRUE,_xll.ohTrigger(RecalcTrigger,TriggerON)),NA())</f>
        <v>2.6945825248585464E-2</v>
      </c>
      <c r="H1469" s="49">
        <f>_xll.qlCalendarAdvance(IborCalendar,$H1468,B1469,"f",FALSE)</f>
        <v>49662</v>
      </c>
      <c r="I1469" s="49">
        <f>_xll.qlInterestRateIndexValueDate(Index1M,$H1469)</f>
        <v>49664</v>
      </c>
      <c r="J1469" s="52">
        <f>IFERROR(_xll.qlIndexFixing(Index1M,$H1469,TRUE,_xll.ohTrigger(RecalcTrigger,Trigger1M)),NA())</f>
        <v>2.830372838375228E-2</v>
      </c>
      <c r="K1469" s="52">
        <f>IFERROR(_xll.qlIndexFixing(ONIndex1M,I1469,TRUE,_xll.ohTrigger(RecalcTrigger,Trigger1M)),NA())</f>
        <v>2.8282025377874831E-2</v>
      </c>
      <c r="L1469" s="52">
        <f>IFERROR(_xll.qlIndexFixing(Index3M,H1469,TRUE,_xll.ohTrigger(RecalcTrigger,Trigger3M)),NA())</f>
        <v>2.9481568432916432E-2</v>
      </c>
      <c r="M1469" s="52">
        <f>IFERROR(_xll.qlIndexFixing(ONIndex3M,I1469,TRUE,_xll.ohTrigger(RecalcTrigger,Trigger3M)),NA())</f>
        <v>2.9404860511839104E-2</v>
      </c>
      <c r="N1469" s="52">
        <f>IFERROR(_xll.qlIndexFixing(Index6M,$H1469,TRUE,_xll.ohTrigger(RecalcTrigger,Trigger6M)),NA())</f>
        <v>3.0537878886425725E-2</v>
      </c>
      <c r="O1469" s="52">
        <f>IFERROR(_xll.qlIndexFixing(ONIndex6M,I1469,TRUE,_xll.ohTrigger(RecalcTrigger,Trigger6M)),NA())</f>
        <v>3.0362637104461854E-2</v>
      </c>
      <c r="P1469" s="52">
        <f>IFERROR(_xll.qlIndexFixing(Index1Y,$H1469,TRUE,_xll.ohTrigger(RecalcTrigger,Trigger1Y)),NA())</f>
        <v>3.151675710638107E-2</v>
      </c>
      <c r="Q1469" s="52">
        <f>IFERROR(_xll.qlIndexFixing(ONIndex1Y,I1469,TRUE,_xll.ohTrigger(RecalcTrigger,Trigger1Y)),NA())</f>
        <v>3.109798353221116E-2</v>
      </c>
    </row>
    <row r="1470" spans="2:17" x14ac:dyDescent="0.2">
      <c r="B1470" s="46" t="s">
        <v>51</v>
      </c>
      <c r="D1470" s="49">
        <f>_xll.qlCalendarAdvance(LocalCalendar,$D1469,B1470,"f",FALSE)</f>
        <v>49671</v>
      </c>
      <c r="E1470" s="49">
        <f>_xll.qlInterestRateIndexValueDate(IndexON,D1470)</f>
        <v>49671</v>
      </c>
      <c r="F1470" s="52">
        <f>IFERROR(_xll.qlIndexFixing(IndexON,D1470,TRUE,_xll.ohTrigger(RecalcTrigger,TriggerON)),NA())</f>
        <v>2.6945037243137904E-2</v>
      </c>
      <c r="H1470" s="49">
        <f>_xll.qlCalendarAdvance(IborCalendar,$H1469,B1470,"f",FALSE)</f>
        <v>49670</v>
      </c>
      <c r="I1470" s="49">
        <f>_xll.qlInterestRateIndexValueDate(Index1M,$H1470)</f>
        <v>49674</v>
      </c>
      <c r="J1470" s="52">
        <f>IFERROR(_xll.qlIndexFixing(Index1M,$H1470,TRUE,_xll.ohTrigger(RecalcTrigger,Trigger1M)),NA())</f>
        <v>2.8295757255530442E-2</v>
      </c>
      <c r="K1470" s="52">
        <f>IFERROR(_xll.qlIndexFixing(ONIndex1M,I1470,TRUE,_xll.ohTrigger(RecalcTrigger,Trigger1M)),NA())</f>
        <v>2.8274001428449935E-2</v>
      </c>
      <c r="L1470" s="52">
        <f>IFERROR(_xll.qlIndexFixing(Index3M,H1470,TRUE,_xll.ohTrigger(RecalcTrigger,Trigger3M)),NA())</f>
        <v>2.9475017738571665E-2</v>
      </c>
      <c r="M1470" s="52">
        <f>IFERROR(_xll.qlIndexFixing(ONIndex3M,I1470,TRUE,_xll.ohTrigger(RecalcTrigger,Trigger3M)),NA())</f>
        <v>2.9397287124308669E-2</v>
      </c>
      <c r="N1470" s="52">
        <f>IFERROR(_xll.qlIndexFixing(Index6M,$H1470,TRUE,_xll.ohTrigger(RecalcTrigger,Trigger6M)),NA())</f>
        <v>3.0528620347903469E-2</v>
      </c>
      <c r="O1470" s="52">
        <f>IFERROR(_xll.qlIndexFixing(ONIndex6M,I1470,TRUE,_xll.ohTrigger(RecalcTrigger,Trigger6M)),NA())</f>
        <v>3.035504977661585E-2</v>
      </c>
      <c r="P1470" s="52">
        <f>IFERROR(_xll.qlIndexFixing(Index1Y,$H1470,TRUE,_xll.ohTrigger(RecalcTrigger,Trigger1Y)),NA())</f>
        <v>3.1511755653004458E-2</v>
      </c>
      <c r="Q1470" s="52">
        <f>IFERROR(_xll.qlIndexFixing(ONIndex1Y,I1470,TRUE,_xll.ohTrigger(RecalcTrigger,Trigger1Y)),NA())</f>
        <v>3.1092297313994877E-2</v>
      </c>
    </row>
    <row r="1471" spans="2:17" x14ac:dyDescent="0.2">
      <c r="B1471" s="46" t="s">
        <v>51</v>
      </c>
      <c r="D1471" s="49">
        <f>_xll.qlCalendarAdvance(LocalCalendar,$D1470,B1471,"f",FALSE)</f>
        <v>49678</v>
      </c>
      <c r="E1471" s="49">
        <f>_xll.qlInterestRateIndexValueDate(IndexON,D1471)</f>
        <v>49678</v>
      </c>
      <c r="F1471" s="52">
        <f>IFERROR(_xll.qlIndexFixing(IndexON,D1471,TRUE,_xll.ohTrigger(RecalcTrigger,TriggerON)),NA())</f>
        <v>2.6944253230283266E-2</v>
      </c>
      <c r="H1471" s="49">
        <f>_xll.qlCalendarAdvance(IborCalendar,$H1470,B1471,"f",FALSE)</f>
        <v>49677</v>
      </c>
      <c r="I1471" s="49">
        <f>_xll.qlInterestRateIndexValueDate(Index1M,$H1471)</f>
        <v>49681</v>
      </c>
      <c r="J1471" s="52">
        <f>IFERROR(_xll.qlIndexFixing(Index1M,$H1471,TRUE,_xll.ohTrigger(RecalcTrigger,Trigger1M)),NA())</f>
        <v>2.8290733551543441E-2</v>
      </c>
      <c r="K1471" s="52">
        <f>IFERROR(_xll.qlIndexFixing(ONIndex1M,I1471,TRUE,_xll.ohTrigger(RecalcTrigger,Trigger1M)),NA())</f>
        <v>2.8268188173372621E-2</v>
      </c>
      <c r="L1471" s="52">
        <f>IFERROR(_xll.qlIndexFixing(Index3M,H1471,TRUE,_xll.ohTrigger(RecalcTrigger,Trigger3M)),NA())</f>
        <v>2.947045997268213E-2</v>
      </c>
      <c r="M1471" s="52">
        <f>IFERROR(_xll.qlIndexFixing(ONIndex3M,I1471,TRUE,_xll.ohTrigger(RecalcTrigger,Trigger3M)),NA())</f>
        <v>2.9391751136760291E-2</v>
      </c>
      <c r="N1471" s="52">
        <f>IFERROR(_xll.qlIndexFixing(Index6M,$H1471,TRUE,_xll.ohTrigger(RecalcTrigger,Trigger6M)),NA())</f>
        <v>3.0524221499416689E-2</v>
      </c>
      <c r="O1471" s="52">
        <f>IFERROR(_xll.qlIndexFixing(ONIndex6M,I1471,TRUE,_xll.ohTrigger(RecalcTrigger,Trigger6M)),NA())</f>
        <v>3.0349478909128536E-2</v>
      </c>
      <c r="P1471" s="52">
        <f>IFERROR(_xll.qlIndexFixing(Index1Y,$H1471,TRUE,_xll.ohTrigger(RecalcTrigger,Trigger1Y)),NA())</f>
        <v>3.1509116105305796E-2</v>
      </c>
      <c r="Q1471" s="52">
        <f>IFERROR(_xll.qlIndexFixing(ONIndex1Y,I1471,TRUE,_xll.ohTrigger(RecalcTrigger,Trigger1Y)),NA())</f>
        <v>3.1088008420594448E-2</v>
      </c>
    </row>
    <row r="1472" spans="2:17" x14ac:dyDescent="0.2">
      <c r="B1472" s="46" t="s">
        <v>51</v>
      </c>
      <c r="D1472" s="49">
        <f>_xll.qlCalendarAdvance(LocalCalendar,$D1471,B1472,"f",FALSE)</f>
        <v>49685</v>
      </c>
      <c r="E1472" s="49">
        <f>_xll.qlInterestRateIndexValueDate(IndexON,D1472)</f>
        <v>49685</v>
      </c>
      <c r="F1472" s="52">
        <f>IFERROR(_xll.qlIndexFixing(IndexON,D1472,TRUE,_xll.ohTrigger(RecalcTrigger,TriggerON)),NA())</f>
        <v>2.6943473209994906E-2</v>
      </c>
      <c r="H1472" s="49">
        <f>_xll.qlCalendarAdvance(IborCalendar,$H1471,B1472,"f",FALSE)</f>
        <v>49684</v>
      </c>
      <c r="I1472" s="49">
        <f>_xll.qlInterestRateIndexValueDate(Index1M,$H1472)</f>
        <v>49688</v>
      </c>
      <c r="J1472" s="52">
        <f>IFERROR(_xll.qlIndexFixing(Index1M,$H1472,TRUE,_xll.ohTrigger(RecalcTrigger,Trigger1M)),NA())</f>
        <v>2.8285734991814731E-2</v>
      </c>
      <c r="K1472" s="52">
        <f>IFERROR(_xll.qlIndexFixing(ONIndex1M,I1472,TRUE,_xll.ohTrigger(RecalcTrigger,Trigger1M)),NA())</f>
        <v>2.8263147619558282E-2</v>
      </c>
      <c r="L1472" s="52">
        <f>IFERROR(_xll.qlIndexFixing(Index3M,H1472,TRUE,_xll.ohTrigger(RecalcTrigger,Trigger3M)),NA())</f>
        <v>2.9466808449745144E-2</v>
      </c>
      <c r="M1472" s="52">
        <f>IFERROR(_xll.qlIndexFixing(ONIndex3M,I1472,TRUE,_xll.ohTrigger(RecalcTrigger,Trigger3M)),NA())</f>
        <v>2.9387103715432517E-2</v>
      </c>
      <c r="N1472" s="52">
        <f>IFERROR(_xll.qlIndexFixing(Index6M,$H1472,TRUE,_xll.ohTrigger(RecalcTrigger,Trigger6M)),NA())</f>
        <v>3.0519845411012953E-2</v>
      </c>
      <c r="O1472" s="52">
        <f>IFERROR(_xll.qlIndexFixing(ONIndex6M,I1472,TRUE,_xll.ohTrigger(RecalcTrigger,Trigger6M)),NA())</f>
        <v>3.0344879271018144E-2</v>
      </c>
      <c r="P1472" s="52">
        <f>IFERROR(_xll.qlIndexFixing(Index1Y,$H1472,TRUE,_xll.ohTrigger(RecalcTrigger,Trigger1Y)),NA())</f>
        <v>3.1506500943142467E-2</v>
      </c>
      <c r="Q1472" s="52">
        <f>IFERROR(_xll.qlIndexFixing(ONIndex1Y,I1472,TRUE,_xll.ohTrigger(RecalcTrigger,Trigger1Y)),NA())</f>
        <v>3.1084858297711904E-2</v>
      </c>
    </row>
    <row r="1473" spans="2:17" x14ac:dyDescent="0.2">
      <c r="B1473" s="46" t="s">
        <v>51</v>
      </c>
      <c r="D1473" s="49">
        <f>_xll.qlCalendarAdvance(LocalCalendar,$D1472,B1473,"f",FALSE)</f>
        <v>49692</v>
      </c>
      <c r="E1473" s="49">
        <f>_xll.qlInterestRateIndexValueDate(IndexON,D1473)</f>
        <v>49692</v>
      </c>
      <c r="F1473" s="52">
        <f>IFERROR(_xll.qlIndexFixing(IndexON,D1473,TRUE,_xll.ohTrigger(RecalcTrigger,TriggerON)),NA())</f>
        <v>2.694365008062638E-2</v>
      </c>
      <c r="H1473" s="49">
        <f>_xll.qlCalendarAdvance(IborCalendar,$H1472,B1473,"f",FALSE)</f>
        <v>49691</v>
      </c>
      <c r="I1473" s="49">
        <f>_xll.qlInterestRateIndexValueDate(Index1M,$H1473)</f>
        <v>49696</v>
      </c>
      <c r="J1473" s="52">
        <f>IFERROR(_xll.qlIndexFixing(Index1M,$H1473,TRUE,_xll.ohTrigger(RecalcTrigger,Trigger1M)),NA())</f>
        <v>2.8280053140956534E-2</v>
      </c>
      <c r="K1473" s="52">
        <f>IFERROR(_xll.qlIndexFixing(ONIndex1M,I1473,TRUE,_xll.ohTrigger(RecalcTrigger,Trigger1M)),NA())</f>
        <v>2.8257417700459087E-2</v>
      </c>
      <c r="L1473" s="52">
        <f>IFERROR(_xll.qlIndexFixing(Index3M,H1473,TRUE,_xll.ohTrigger(RecalcTrigger,Trigger3M)),NA())</f>
        <v>2.9460770202096222E-2</v>
      </c>
      <c r="M1473" s="52">
        <f>IFERROR(_xll.qlIndexFixing(ONIndex3M,I1473,TRUE,_xll.ohTrigger(RecalcTrigger,Trigger3M)),NA())</f>
        <v>2.9381820119072088E-2</v>
      </c>
      <c r="N1473" s="52">
        <f>IFERROR(_xll.qlIndexFixing(Index6M,$H1473,TRUE,_xll.ohTrigger(RecalcTrigger,Trigger6M)),NA())</f>
        <v>3.0514872036421239E-2</v>
      </c>
      <c r="O1473" s="52">
        <f>IFERROR(_xll.qlIndexFixing(ONIndex6M,I1473,TRUE,_xll.ohTrigger(RecalcTrigger,Trigger6M)),NA())</f>
        <v>3.0339649978499139E-2</v>
      </c>
      <c r="P1473" s="52">
        <f>IFERROR(_xll.qlIndexFixing(Index1Y,$H1473,TRUE,_xll.ohTrigger(RecalcTrigger,Trigger1Y)),NA())</f>
        <v>3.1503542045982172E-2</v>
      </c>
      <c r="Q1473" s="52">
        <f>IFERROR(_xll.qlIndexFixing(ONIndex1Y,I1473,TRUE,_xll.ohTrigger(RecalcTrigger,Trigger1Y)),NA())</f>
        <v>3.108128708486646E-2</v>
      </c>
    </row>
    <row r="1474" spans="2:17" x14ac:dyDescent="0.2">
      <c r="B1474" s="46" t="s">
        <v>51</v>
      </c>
      <c r="D1474" s="49">
        <f>_xll.qlCalendarAdvance(LocalCalendar,$D1473,B1474,"f",FALSE)</f>
        <v>49699</v>
      </c>
      <c r="E1474" s="49">
        <f>_xll.qlInterestRateIndexValueDate(IndexON,D1474)</f>
        <v>49699</v>
      </c>
      <c r="F1474" s="52">
        <f>IFERROR(_xll.qlIndexFixing(IndexON,D1474,TRUE,_xll.ohTrigger(RecalcTrigger,TriggerON)),NA())</f>
        <v>2.6941925147063728E-2</v>
      </c>
      <c r="H1474" s="49">
        <f>_xll.qlCalendarAdvance(IborCalendar,$H1473,B1474,"f",FALSE)</f>
        <v>49698</v>
      </c>
      <c r="I1474" s="49">
        <f>_xll.qlInterestRateIndexValueDate(Index1M,$H1474)</f>
        <v>49702</v>
      </c>
      <c r="J1474" s="52">
        <f>IFERROR(_xll.qlIndexFixing(Index1M,$H1474,TRUE,_xll.ohTrigger(RecalcTrigger,Trigger1M)),NA())</f>
        <v>2.8275813304977457E-2</v>
      </c>
      <c r="K1474" s="52">
        <f>IFERROR(_xll.qlIndexFixing(ONIndex1M,I1474,TRUE,_xll.ohTrigger(RecalcTrigger,Trigger1M)),NA())</f>
        <v>2.8253141760856693E-2</v>
      </c>
      <c r="L1474" s="52">
        <f>IFERROR(_xll.qlIndexFixing(Index3M,H1474,TRUE,_xll.ohTrigger(RecalcTrigger,Trigger3M)),NA())</f>
        <v>2.9456923644323261E-2</v>
      </c>
      <c r="M1474" s="52">
        <f>IFERROR(_xll.qlIndexFixing(ONIndex3M,I1474,TRUE,_xll.ohTrigger(RecalcTrigger,Trigger3M)),NA())</f>
        <v>2.9377876841367723E-2</v>
      </c>
      <c r="N1474" s="52">
        <f>IFERROR(_xll.qlIndexFixing(Index6M,$H1474,TRUE,_xll.ohTrigger(RecalcTrigger,Trigger6M)),NA())</f>
        <v>3.0511161513859505E-2</v>
      </c>
      <c r="O1474" s="52">
        <f>IFERROR(_xll.qlIndexFixing(ONIndex6M,I1474,TRUE,_xll.ohTrigger(RecalcTrigger,Trigger6M)),NA())</f>
        <v>3.0335747214866871E-2</v>
      </c>
      <c r="P1474" s="52">
        <f>IFERROR(_xll.qlIndexFixing(Index1Y,$H1474,TRUE,_xll.ohTrigger(RecalcTrigger,Trigger1Y)),NA())</f>
        <v>3.1501343774670745E-2</v>
      </c>
      <c r="Q1474" s="52">
        <f>IFERROR(_xll.qlIndexFixing(ONIndex1Y,I1474,TRUE,_xll.ohTrigger(RecalcTrigger,Trigger1Y)),NA())</f>
        <v>3.1078628924454677E-2</v>
      </c>
    </row>
    <row r="1475" spans="2:17" x14ac:dyDescent="0.2">
      <c r="B1475" s="46" t="s">
        <v>51</v>
      </c>
      <c r="D1475" s="49">
        <f>_xll.qlCalendarAdvance(LocalCalendar,$D1474,B1475,"f",FALSE)</f>
        <v>49706</v>
      </c>
      <c r="E1475" s="49">
        <f>_xll.qlInterestRateIndexValueDate(IndexON,D1475)</f>
        <v>49706</v>
      </c>
      <c r="F1475" s="52">
        <f>IFERROR(_xll.qlIndexFixing(IndexON,D1475,TRUE,_xll.ohTrigger(RecalcTrigger,TriggerON)),NA())</f>
        <v>2.694115710442091E-2</v>
      </c>
      <c r="H1475" s="49">
        <f>_xll.qlCalendarAdvance(IborCalendar,$H1474,B1475,"f",FALSE)</f>
        <v>49705</v>
      </c>
      <c r="I1475" s="49">
        <f>_xll.qlInterestRateIndexValueDate(Index1M,$H1475)</f>
        <v>49709</v>
      </c>
      <c r="J1475" s="52">
        <f>IFERROR(_xll.qlIndexFixing(Index1M,$H1475,TRUE,_xll.ohTrigger(RecalcTrigger,Trigger1M)),NA())</f>
        <v>2.8269371062378677E-2</v>
      </c>
      <c r="K1475" s="52">
        <f>IFERROR(_xll.qlIndexFixing(ONIndex1M,I1475,TRUE,_xll.ohTrigger(RecalcTrigger,Trigger1M)),NA())</f>
        <v>2.8248176456129315E-2</v>
      </c>
      <c r="L1475" s="52">
        <f>IFERROR(_xll.qlIndexFixing(Index3M,H1475,TRUE,_xll.ohTrigger(RecalcTrigger,Trigger3M)),NA())</f>
        <v>2.9453344399811048E-2</v>
      </c>
      <c r="M1475" s="52">
        <f>IFERROR(_xll.qlIndexFixing(ONIndex3M,I1475,TRUE,_xll.ohTrigger(RecalcTrigger,Trigger3M)),NA())</f>
        <v>2.937329738871064E-2</v>
      </c>
      <c r="N1475" s="52">
        <f>IFERROR(_xll.qlIndexFixing(Index6M,$H1475,TRUE,_xll.ohTrigger(RecalcTrigger,Trigger6M)),NA())</f>
        <v>3.0506853704815082E-2</v>
      </c>
      <c r="O1475" s="52">
        <f>IFERROR(_xll.qlIndexFixing(ONIndex6M,I1475,TRUE,_xll.ohTrigger(RecalcTrigger,Trigger6M)),NA())</f>
        <v>3.0331214796905925E-2</v>
      </c>
      <c r="P1475" s="52">
        <f>IFERROR(_xll.qlIndexFixing(Index1Y,$H1475,TRUE,_xll.ohTrigger(RecalcTrigger,Trigger1Y)),NA())</f>
        <v>3.14988017679904E-2</v>
      </c>
      <c r="Q1475" s="52">
        <f>IFERROR(_xll.qlIndexFixing(ONIndex1Y,I1475,TRUE,_xll.ohTrigger(RecalcTrigger,Trigger1Y)),NA())</f>
        <v>3.1075549673920122E-2</v>
      </c>
    </row>
    <row r="1476" spans="2:17" x14ac:dyDescent="0.2">
      <c r="B1476" s="46" t="s">
        <v>51</v>
      </c>
      <c r="D1476" s="49">
        <f>_xll.qlCalendarAdvance(LocalCalendar,$D1475,B1476,"f",FALSE)</f>
        <v>49713</v>
      </c>
      <c r="E1476" s="49">
        <f>_xll.qlInterestRateIndexValueDate(IndexON,D1476)</f>
        <v>49713</v>
      </c>
      <c r="F1476" s="52">
        <f>IFERROR(_xll.qlIndexFixing(IndexON,D1476,TRUE,_xll.ohTrigger(RecalcTrigger,TriggerON)),NA())</f>
        <v>2.6940393054371015E-2</v>
      </c>
      <c r="H1476" s="49">
        <f>_xll.qlCalendarAdvance(IborCalendar,$H1475,B1476,"f",FALSE)</f>
        <v>49712</v>
      </c>
      <c r="I1476" s="49">
        <f>_xll.qlInterestRateIndexValueDate(Index1M,$H1476)</f>
        <v>49716</v>
      </c>
      <c r="J1476" s="52">
        <f>IFERROR(_xll.qlIndexFixing(Index1M,$H1476,TRUE,_xll.ohTrigger(RecalcTrigger,Trigger1M)),NA())</f>
        <v>2.8264470256121312E-2</v>
      </c>
      <c r="K1476" s="52">
        <f>IFERROR(_xll.qlIndexFixing(ONIndex1M,I1476,TRUE,_xll.ohTrigger(RecalcTrigger,Trigger1M)),NA())</f>
        <v>2.8243236234297697E-2</v>
      </c>
      <c r="L1476" s="52">
        <f>IFERROR(_xll.qlIndexFixing(Index3M,H1476,TRUE,_xll.ohTrigger(RecalcTrigger,Trigger3M)),NA())</f>
        <v>2.9448013565736231E-2</v>
      </c>
      <c r="M1476" s="52">
        <f>IFERROR(_xll.qlIndexFixing(ONIndex3M,I1476,TRUE,_xll.ohTrigger(RecalcTrigger,Trigger3M)),NA())</f>
        <v>2.9368740592330411E-2</v>
      </c>
      <c r="N1476" s="52">
        <f>IFERROR(_xll.qlIndexFixing(Index6M,$H1476,TRUE,_xll.ohTrigger(RecalcTrigger,Trigger6M)),NA())</f>
        <v>3.0502568655262529E-2</v>
      </c>
      <c r="O1476" s="52">
        <f>IFERROR(_xll.qlIndexFixing(ONIndex6M,I1476,TRUE,_xll.ohTrigger(RecalcTrigger,Trigger6M)),NA())</f>
        <v>3.0326704785581526E-2</v>
      </c>
      <c r="P1476" s="52">
        <f>IFERROR(_xll.qlIndexFixing(Index1Y,$H1476,TRUE,_xll.ohTrigger(RecalcTrigger,Trigger1Y)),NA())</f>
        <v>3.1496284146102387E-2</v>
      </c>
      <c r="Q1476" s="52">
        <f>IFERROR(_xll.qlIndexFixing(ONIndex1Y,I1476,TRUE,_xll.ohTrigger(RecalcTrigger,Trigger1Y)),NA())</f>
        <v>3.1072494047448274E-2</v>
      </c>
    </row>
    <row r="1477" spans="2:17" x14ac:dyDescent="0.2">
      <c r="B1477" s="46" t="s">
        <v>51</v>
      </c>
      <c r="D1477" s="49">
        <f>_xll.qlCalendarAdvance(LocalCalendar,$D1476,B1477,"f",FALSE)</f>
        <v>49720</v>
      </c>
      <c r="E1477" s="49">
        <f>_xll.qlInterestRateIndexValueDate(IndexON,D1477)</f>
        <v>49720</v>
      </c>
      <c r="F1477" s="52">
        <f>IFERROR(_xll.qlIndexFixing(IndexON,D1477,TRUE,_xll.ohTrigger(RecalcTrigger,TriggerON)),NA())</f>
        <v>2.6940586806791789E-2</v>
      </c>
      <c r="H1477" s="49">
        <f>_xll.qlCalendarAdvance(IborCalendar,$H1476,B1477,"f",FALSE)</f>
        <v>49719</v>
      </c>
      <c r="I1477" s="49">
        <f>_xll.qlInterestRateIndexValueDate(Index1M,$H1477)</f>
        <v>49724</v>
      </c>
      <c r="J1477" s="52">
        <f>IFERROR(_xll.qlIndexFixing(Index1M,$H1477,TRUE,_xll.ohTrigger(RecalcTrigger,Trigger1M)),NA())</f>
        <v>2.8258900118377159E-2</v>
      </c>
      <c r="K1477" s="52">
        <f>IFERROR(_xll.qlIndexFixing(ONIndex1M,I1477,TRUE,_xll.ohTrigger(RecalcTrigger,Trigger1M)),NA())</f>
        <v>2.8237620980515743E-2</v>
      </c>
      <c r="L1477" s="52">
        <f>IFERROR(_xll.qlIndexFixing(Index3M,H1477,TRUE,_xll.ohTrigger(RecalcTrigger,Trigger3M)),NA())</f>
        <v>2.9442073329822627E-2</v>
      </c>
      <c r="M1477" s="52">
        <f>IFERROR(_xll.qlIndexFixing(ONIndex3M,I1477,TRUE,_xll.ohTrigger(RecalcTrigger,Trigger3M)),NA())</f>
        <v>2.9363560567201574E-2</v>
      </c>
      <c r="N1477" s="52">
        <f>IFERROR(_xll.qlIndexFixing(Index6M,$H1477,TRUE,_xll.ohTrigger(RecalcTrigger,Trigger6M)),NA())</f>
        <v>3.0497699324353495E-2</v>
      </c>
      <c r="O1477" s="52">
        <f>IFERROR(_xll.qlIndexFixing(ONIndex6M,I1477,TRUE,_xll.ohTrigger(RecalcTrigger,Trigger6M)),NA())</f>
        <v>3.0321577923686505E-2</v>
      </c>
      <c r="P1477" s="52">
        <f>IFERROR(_xll.qlIndexFixing(Index1Y,$H1477,TRUE,_xll.ohTrigger(RecalcTrigger,Trigger1Y)),NA())</f>
        <v>3.1493436722641217E-2</v>
      </c>
      <c r="Q1477" s="52">
        <f>IFERROR(_xll.qlIndexFixing(ONIndex1Y,I1477,TRUE,_xll.ohTrigger(RecalcTrigger,Trigger1Y)),NA())</f>
        <v>3.1069030830215283E-2</v>
      </c>
    </row>
    <row r="1478" spans="2:17" x14ac:dyDescent="0.2">
      <c r="B1478" s="46" t="s">
        <v>51</v>
      </c>
      <c r="D1478" s="49">
        <f>_xll.qlCalendarAdvance(LocalCalendar,$D1477,B1478,"f",FALSE)</f>
        <v>49727</v>
      </c>
      <c r="E1478" s="49">
        <f>_xll.qlInterestRateIndexValueDate(IndexON,D1478)</f>
        <v>49727</v>
      </c>
      <c r="F1478" s="52">
        <f>IFERROR(_xll.qlIndexFixing(IndexON,D1478,TRUE,_xll.ohTrigger(RecalcTrigger,TriggerON)),NA())</f>
        <v>2.6938876931970057E-2</v>
      </c>
      <c r="H1478" s="49">
        <f>_xll.qlCalendarAdvance(IborCalendar,$H1477,B1478,"f",FALSE)</f>
        <v>49726</v>
      </c>
      <c r="I1478" s="49">
        <f>_xll.qlInterestRateIndexValueDate(Index1M,$H1478)</f>
        <v>49730</v>
      </c>
      <c r="J1478" s="52">
        <f>IFERROR(_xll.qlIndexFixing(Index1M,$H1478,TRUE,_xll.ohTrigger(RecalcTrigger,Trigger1M)),NA())</f>
        <v>2.8254744063635425E-2</v>
      </c>
      <c r="K1478" s="52">
        <f>IFERROR(_xll.qlIndexFixing(ONIndex1M,I1478,TRUE,_xll.ohTrigger(RecalcTrigger,Trigger1M)),NA())</f>
        <v>2.823343103980136E-2</v>
      </c>
      <c r="L1478" s="52">
        <f>IFERROR(_xll.qlIndexFixing(Index3M,H1478,TRUE,_xll.ohTrigger(RecalcTrigger,Trigger3M)),NA())</f>
        <v>2.9440085818718025E-2</v>
      </c>
      <c r="M1478" s="52">
        <f>IFERROR(_xll.qlIndexFixing(ONIndex3M,I1478,TRUE,_xll.ohTrigger(RecalcTrigger,Trigger3M)),NA())</f>
        <v>2.935969496816071E-2</v>
      </c>
      <c r="N1478" s="52">
        <f>IFERROR(_xll.qlIndexFixing(Index6M,$H1478,TRUE,_xll.ohTrigger(RecalcTrigger,Trigger6M)),NA())</f>
        <v>3.0495056878733783E-2</v>
      </c>
      <c r="O1478" s="52">
        <f>IFERROR(_xll.qlIndexFixing(ONIndex6M,I1478,TRUE,_xll.ohTrigger(RecalcTrigger,Trigger6M)),NA())</f>
        <v>3.0317751983002239E-2</v>
      </c>
      <c r="P1478" s="52">
        <f>IFERROR(_xll.qlIndexFixing(Index1Y,$H1478,TRUE,_xll.ohTrigger(RecalcTrigger,Trigger1Y)),NA())</f>
        <v>3.1491322055979327E-2</v>
      </c>
      <c r="Q1478" s="52">
        <f>IFERROR(_xll.qlIndexFixing(ONIndex1Y,I1478,TRUE,_xll.ohTrigger(RecalcTrigger,Trigger1Y)),NA())</f>
        <v>3.1066453666772631E-2</v>
      </c>
    </row>
    <row r="1479" spans="2:17" x14ac:dyDescent="0.2">
      <c r="B1479" s="46" t="s">
        <v>51</v>
      </c>
      <c r="D1479" s="49">
        <f>_xll.qlCalendarAdvance(LocalCalendar,$D1478,B1479,"f",FALSE)</f>
        <v>49734</v>
      </c>
      <c r="E1479" s="49">
        <f>_xll.qlInterestRateIndexValueDate(IndexON,D1479)</f>
        <v>49734</v>
      </c>
      <c r="F1479" s="52">
        <f>IFERROR(_xll.qlIndexFixing(IndexON,D1479,TRUE,_xll.ohTrigger(RecalcTrigger,TriggerON)),NA())</f>
        <v>2.6938124859565704E-2</v>
      </c>
      <c r="H1479" s="49">
        <f>_xll.qlCalendarAdvance(IborCalendar,$H1478,B1479,"f",FALSE)</f>
        <v>49733</v>
      </c>
      <c r="I1479" s="49">
        <f>_xll.qlInterestRateIndexValueDate(Index1M,$H1479)</f>
        <v>49737</v>
      </c>
      <c r="J1479" s="52">
        <f>IFERROR(_xll.qlIndexFixing(Index1M,$H1479,TRUE,_xll.ohTrigger(RecalcTrigger,Trigger1M)),NA())</f>
        <v>2.8251449110055237E-2</v>
      </c>
      <c r="K1479" s="52">
        <f>IFERROR(_xll.qlIndexFixing(ONIndex1M,I1479,TRUE,_xll.ohTrigger(RecalcTrigger,Trigger1M)),NA())</f>
        <v>2.822856606713664E-2</v>
      </c>
      <c r="L1479" s="52">
        <f>IFERROR(_xll.qlIndexFixing(Index3M,H1479,TRUE,_xll.ohTrigger(RecalcTrigger,Trigger3M)),NA())</f>
        <v>2.9435711951069959E-2</v>
      </c>
      <c r="M1479" s="52">
        <f>IFERROR(_xll.qlIndexFixing(ONIndex3M,I1479,TRUE,_xll.ohTrigger(RecalcTrigger,Trigger3M)),NA())</f>
        <v>2.9355206140291301E-2</v>
      </c>
      <c r="N1479" s="52">
        <f>IFERROR(_xll.qlIndexFixing(Index6M,$H1479,TRUE,_xll.ohTrigger(RecalcTrigger,Trigger6M)),NA())</f>
        <v>3.0491832871704146E-2</v>
      </c>
      <c r="O1479" s="52">
        <f>IFERROR(_xll.qlIndexFixing(ONIndex6M,I1479,TRUE,_xll.ohTrigger(RecalcTrigger,Trigger6M)),NA())</f>
        <v>3.0313309191747351E-2</v>
      </c>
      <c r="P1479" s="52">
        <f>IFERROR(_xll.qlIndexFixing(Index1Y,$H1479,TRUE,_xll.ohTrigger(RecalcTrigger,Trigger1Y)),NA())</f>
        <v>3.1487673568825772E-2</v>
      </c>
      <c r="Q1479" s="52">
        <f>IFERROR(_xll.qlIndexFixing(ONIndex1Y,I1479,TRUE,_xll.ohTrigger(RecalcTrigger,Trigger1Y)),NA())</f>
        <v>3.1063468912488901E-2</v>
      </c>
    </row>
    <row r="1480" spans="2:17" x14ac:dyDescent="0.2">
      <c r="B1480" s="46" t="s">
        <v>51</v>
      </c>
      <c r="D1480" s="49">
        <f>_xll.qlCalendarAdvance(LocalCalendar,$D1479,B1480,"f",FALSE)</f>
        <v>49741</v>
      </c>
      <c r="E1480" s="49">
        <f>_xll.qlInterestRateIndexValueDate(IndexON,D1480)</f>
        <v>49741</v>
      </c>
      <c r="F1480" s="52">
        <f>IFERROR(_xll.qlIndexFixing(IndexON,D1480,TRUE,_xll.ohTrigger(RecalcTrigger,TriggerON)),NA())</f>
        <v>2.6937376779780919E-2</v>
      </c>
      <c r="H1480" s="49">
        <f>_xll.qlCalendarAdvance(IborCalendar,$H1479,B1480,"f",FALSE)</f>
        <v>49740</v>
      </c>
      <c r="I1480" s="49">
        <f>_xll.qlInterestRateIndexValueDate(Index1M,$H1480)</f>
        <v>49744</v>
      </c>
      <c r="J1480" s="52">
        <f>IFERROR(_xll.qlIndexFixing(Index1M,$H1480,TRUE,_xll.ohTrigger(RecalcTrigger,Trigger1M)),NA())</f>
        <v>2.8246651703191211E-2</v>
      </c>
      <c r="K1480" s="52">
        <f>IFERROR(_xll.qlIndexFixing(ONIndex1M,I1480,TRUE,_xll.ohTrigger(RecalcTrigger,Trigger1M)),NA())</f>
        <v>2.8223726177527553E-2</v>
      </c>
      <c r="L1480" s="52">
        <f>IFERROR(_xll.qlIndexFixing(Index3M,H1480,TRUE,_xll.ohTrigger(RecalcTrigger,Trigger3M)),NA())</f>
        <v>2.9431360912987089E-2</v>
      </c>
      <c r="M1480" s="52">
        <f>IFERROR(_xll.qlIndexFixing(ONIndex3M,I1480,TRUE,_xll.ohTrigger(RecalcTrigger,Trigger3M)),NA())</f>
        <v>2.9350739968778683E-2</v>
      </c>
      <c r="N1480" s="52">
        <f>IFERROR(_xll.qlIndexFixing(Index6M,$H1480,TRUE,_xll.ohTrigger(RecalcTrigger,Trigger6M)),NA())</f>
        <v>3.0487641405458323E-2</v>
      </c>
      <c r="O1480" s="52">
        <f>IFERROR(_xll.qlIndexFixing(ONIndex6M,I1480,TRUE,_xll.ohTrigger(RecalcTrigger,Trigger6M)),NA())</f>
        <v>3.0308888807288881E-2</v>
      </c>
      <c r="P1480" s="52">
        <f>IFERROR(_xll.qlIndexFixing(Index1Y,$H1480,TRUE,_xll.ohTrigger(RecalcTrigger,Trigger1Y)),NA())</f>
        <v>3.1485251951131679E-2</v>
      </c>
      <c r="Q1480" s="52">
        <f>IFERROR(_xll.qlIndexFixing(ONIndex1Y,I1480,TRUE,_xll.ohTrigger(RecalcTrigger,Trigger1Y)),NA())</f>
        <v>3.1060507782427749E-2</v>
      </c>
    </row>
    <row r="1481" spans="2:17" x14ac:dyDescent="0.2">
      <c r="B1481" s="46" t="s">
        <v>51</v>
      </c>
      <c r="D1481" s="49">
        <f>_xll.qlCalendarAdvance(LocalCalendar,$D1480,B1481,"f",FALSE)</f>
        <v>49748</v>
      </c>
      <c r="E1481" s="49">
        <f>_xll.qlInterestRateIndexValueDate(IndexON,D1481)</f>
        <v>49748</v>
      </c>
      <c r="F1481" s="52">
        <f>IFERROR(_xll.qlIndexFixing(IndexON,D1481,TRUE,_xll.ohTrigger(RecalcTrigger,TriggerON)),NA())</f>
        <v>2.6936632692509122E-2</v>
      </c>
      <c r="H1481" s="49">
        <f>_xll.qlCalendarAdvance(IborCalendar,$H1480,B1481,"f",FALSE)</f>
        <v>49747</v>
      </c>
      <c r="I1481" s="49">
        <f>_xll.qlInterestRateIndexValueDate(Index1M,$H1481)</f>
        <v>49751</v>
      </c>
      <c r="J1481" s="52">
        <f>IFERROR(_xll.qlIndexFixing(Index1M,$H1481,TRUE,_xll.ohTrigger(RecalcTrigger,Trigger1M)),NA())</f>
        <v>2.8241879440294097E-2</v>
      </c>
      <c r="K1481" s="52">
        <f>IFERROR(_xll.qlIndexFixing(ONIndex1M,I1481,TRUE,_xll.ohTrigger(RecalcTrigger,Trigger1M)),NA())</f>
        <v>2.8218911370894162E-2</v>
      </c>
      <c r="L1481" s="52">
        <f>IFERROR(_xll.qlIndexFixing(Index3M,H1481,TRUE,_xll.ohTrigger(RecalcTrigger,Trigger3M)),NA())</f>
        <v>2.942703270439382E-2</v>
      </c>
      <c r="M1481" s="52">
        <f>IFERROR(_xll.qlIndexFixing(ONIndex3M,I1481,TRUE,_xll.ohTrigger(RecalcTrigger,Trigger3M)),NA())</f>
        <v>2.9346296453462983E-2</v>
      </c>
      <c r="N1481" s="52">
        <f>IFERROR(_xll.qlIndexFixing(Index6M,$H1481,TRUE,_xll.ohTrigger(RecalcTrigger,Trigger6M)),NA())</f>
        <v>3.0483472701885551E-2</v>
      </c>
      <c r="O1481" s="52">
        <f>IFERROR(_xll.qlIndexFixing(ONIndex6M,I1481,TRUE,_xll.ohTrigger(RecalcTrigger,Trigger6M)),NA())</f>
        <v>3.0304490829387021E-2</v>
      </c>
      <c r="P1481" s="52">
        <f>IFERROR(_xll.qlIndexFixing(Index1Y,$H1481,TRUE,_xll.ohTrigger(RecalcTrigger,Trigger1Y)),NA())</f>
        <v>3.148285471523761E-2</v>
      </c>
      <c r="Q1481" s="52">
        <f>IFERROR(_xll.qlIndexFixing(ONIndex1Y,I1481,TRUE,_xll.ohTrigger(RecalcTrigger,Trigger1Y)),NA())</f>
        <v>3.1057570276349367E-2</v>
      </c>
    </row>
    <row r="1482" spans="2:17" x14ac:dyDescent="0.2">
      <c r="B1482" s="46" t="s">
        <v>51</v>
      </c>
      <c r="D1482" s="49">
        <f>_xll.qlCalendarAdvance(LocalCalendar,$D1481,B1482,"f",FALSE)</f>
        <v>49755</v>
      </c>
      <c r="E1482" s="49">
        <f>_xll.qlInterestRateIndexValueDate(IndexON,D1482)</f>
        <v>49755</v>
      </c>
      <c r="F1482" s="52">
        <f>IFERROR(_xll.qlIndexFixing(IndexON,D1482,TRUE,_xll.ohTrigger(RecalcTrigger,TriggerON)),NA())</f>
        <v>2.6935892597803601E-2</v>
      </c>
      <c r="H1482" s="49">
        <f>_xll.qlCalendarAdvance(IborCalendar,$H1481,B1482,"f",FALSE)</f>
        <v>49754</v>
      </c>
      <c r="I1482" s="49">
        <f>_xll.qlInterestRateIndexValueDate(Index1M,$H1482)</f>
        <v>49758</v>
      </c>
      <c r="J1482" s="52">
        <f>IFERROR(_xll.qlIndexFixing(Index1M,$H1482,TRUE,_xll.ohTrigger(RecalcTrigger,Trigger1M)),NA())</f>
        <v>2.8237132321327792E-2</v>
      </c>
      <c r="K1482" s="52">
        <f>IFERROR(_xll.qlIndexFixing(ONIndex1M,I1482,TRUE,_xll.ohTrigger(RecalcTrigger,Trigger1M)),NA())</f>
        <v>2.8214121647236468E-2</v>
      </c>
      <c r="L1482" s="52">
        <f>IFERROR(_xll.qlIndexFixing(Index3M,H1482,TRUE,_xll.ohTrigger(RecalcTrigger,Trigger3M)),NA())</f>
        <v>2.9422727325213692E-2</v>
      </c>
      <c r="M1482" s="52">
        <f>IFERROR(_xll.qlIndexFixing(ONIndex3M,I1482,TRUE,_xll.ohTrigger(RecalcTrigger,Trigger3M)),NA())</f>
        <v>2.9341875594344202E-2</v>
      </c>
      <c r="N1482" s="52">
        <f>IFERROR(_xll.qlIndexFixing(Index6M,$H1482,TRUE,_xll.ohTrigger(RecalcTrigger,Trigger6M)),NA())</f>
        <v>3.0479326760842029E-2</v>
      </c>
      <c r="O1482" s="52">
        <f>IFERROR(_xll.qlIndexFixing(ONIndex6M,I1482,TRUE,_xll.ohTrigger(RecalcTrigger,Trigger6M)),NA())</f>
        <v>3.0300115258281579E-2</v>
      </c>
      <c r="P1482" s="52">
        <f>IFERROR(_xll.qlIndexFixing(Index1Y,$H1482,TRUE,_xll.ohTrigger(RecalcTrigger,Trigger1Y)),NA())</f>
        <v>3.1480481860971438E-2</v>
      </c>
      <c r="Q1482" s="52">
        <f>IFERROR(_xll.qlIndexFixing(ONIndex1Y,I1482,TRUE,_xll.ohTrigger(RecalcTrigger,Trigger1Y)),NA())</f>
        <v>3.1054656394413627E-2</v>
      </c>
    </row>
    <row r="1483" spans="2:17" x14ac:dyDescent="0.2">
      <c r="B1483" s="46" t="s">
        <v>51</v>
      </c>
      <c r="D1483" s="49">
        <f>_xll.qlCalendarAdvance(LocalCalendar,$D1482,B1483,"f",FALSE)</f>
        <v>49762</v>
      </c>
      <c r="E1483" s="49">
        <f>_xll.qlInterestRateIndexValueDate(IndexON,D1483)</f>
        <v>49762</v>
      </c>
      <c r="F1483" s="52">
        <f>IFERROR(_xll.qlIndexFixing(IndexON,D1483,TRUE,_xll.ohTrigger(RecalcTrigger,TriggerON)),NA())</f>
        <v>2.6935156495664359E-2</v>
      </c>
      <c r="H1483" s="49">
        <f>_xll.qlCalendarAdvance(IborCalendar,$H1482,B1483,"f",FALSE)</f>
        <v>49761</v>
      </c>
      <c r="I1483" s="49">
        <f>_xll.qlInterestRateIndexValueDate(Index1M,$H1483)</f>
        <v>49765</v>
      </c>
      <c r="J1483" s="52">
        <f>IFERROR(_xll.qlIndexFixing(Index1M,$H1483,TRUE,_xll.ohTrigger(RecalcTrigger,Trigger1M)),NA())</f>
        <v>2.8231639350615012E-2</v>
      </c>
      <c r="K1483" s="52">
        <f>IFERROR(_xll.qlIndexFixing(ONIndex1M,I1483,TRUE,_xll.ohTrigger(RecalcTrigger,Trigger1M)),NA())</f>
        <v>2.8209357006714342E-2</v>
      </c>
      <c r="L1483" s="52">
        <f>IFERROR(_xll.qlIndexFixing(Index3M,H1483,TRUE,_xll.ohTrigger(RecalcTrigger,Trigger3M)),NA())</f>
        <v>2.9417547365087355E-2</v>
      </c>
      <c r="M1483" s="52">
        <f>IFERROR(_xll.qlIndexFixing(ONIndex3M,I1483,TRUE,_xll.ohTrigger(RecalcTrigger,Trigger3M)),NA())</f>
        <v>2.9337477391502276E-2</v>
      </c>
      <c r="N1483" s="52">
        <f>IFERROR(_xll.qlIndexFixing(Index6M,$H1483,TRUE,_xll.ohTrigger(RecalcTrigger,Trigger6M)),NA())</f>
        <v>3.0474206982818216E-2</v>
      </c>
      <c r="O1483" s="52">
        <f>IFERROR(_xll.qlIndexFixing(ONIndex6M,I1483,TRUE,_xll.ohTrigger(RecalcTrigger,Trigger6M)),NA())</f>
        <v>3.0295762093812684E-2</v>
      </c>
      <c r="P1483" s="52">
        <f>IFERROR(_xll.qlIndexFixing(Index1Y,$H1483,TRUE,_xll.ohTrigger(RecalcTrigger,Trigger1Y)),NA())</f>
        <v>3.1478133388162563E-2</v>
      </c>
      <c r="Q1483" s="52">
        <f>IFERROR(_xll.qlIndexFixing(ONIndex1Y,I1483,TRUE,_xll.ohTrigger(RecalcTrigger,Trigger1Y)),NA())</f>
        <v>3.1051766136540593E-2</v>
      </c>
    </row>
    <row r="1484" spans="2:17" x14ac:dyDescent="0.2">
      <c r="B1484" s="46" t="s">
        <v>51</v>
      </c>
      <c r="D1484" s="49">
        <f>_xll.qlCalendarAdvance(LocalCalendar,$D1483,B1484,"f",FALSE)</f>
        <v>49769</v>
      </c>
      <c r="E1484" s="49">
        <f>_xll.qlInterestRateIndexValueDate(IndexON,D1484)</f>
        <v>49769</v>
      </c>
      <c r="F1484" s="52">
        <f>IFERROR(_xll.qlIndexFixing(IndexON,D1484,TRUE,_xll.ohTrigger(RecalcTrigger,TriggerON)),NA())</f>
        <v>2.6934424386118039E-2</v>
      </c>
      <c r="H1484" s="49">
        <f>_xll.qlCalendarAdvance(IborCalendar,$H1483,B1484,"f",FALSE)</f>
        <v>49768</v>
      </c>
      <c r="I1484" s="49">
        <f>_xll.qlInterestRateIndexValueDate(Index1M,$H1484)</f>
        <v>49772</v>
      </c>
      <c r="J1484" s="52">
        <f>IFERROR(_xll.qlIndexFixing(Index1M,$H1484,TRUE,_xll.ohTrigger(RecalcTrigger,Trigger1M)),NA())</f>
        <v>2.8226941091433311E-2</v>
      </c>
      <c r="K1484" s="52">
        <f>IFERROR(_xll.qlIndexFixing(ONIndex1M,I1484,TRUE,_xll.ohTrigger(RecalcTrigger,Trigger1M)),NA())</f>
        <v>2.8204617449087976E-2</v>
      </c>
      <c r="L1484" s="52">
        <f>IFERROR(_xll.qlIndexFixing(Index3M,H1484,TRUE,_xll.ohTrigger(RecalcTrigger,Trigger3M)),NA())</f>
        <v>2.9413286360747658E-2</v>
      </c>
      <c r="M1484" s="52">
        <f>IFERROR(_xll.qlIndexFixing(ONIndex3M,I1484,TRUE,_xll.ohTrigger(RecalcTrigger,Trigger3M)),NA())</f>
        <v>2.9333101844777332E-2</v>
      </c>
      <c r="N1484" s="52">
        <f>IFERROR(_xll.qlIndexFixing(Index6M,$H1484,TRUE,_xll.ohTrigger(RecalcTrigger,Trigger6M)),NA())</f>
        <v>3.0470105285092267E-2</v>
      </c>
      <c r="O1484" s="52">
        <f>IFERROR(_xll.qlIndexFixing(ONIndex6M,I1484,TRUE,_xll.ohTrigger(RecalcTrigger,Trigger6M)),NA())</f>
        <v>3.029143133606027E-2</v>
      </c>
      <c r="P1484" s="52">
        <f>IFERROR(_xll.qlIndexFixing(Index1Y,$H1484,TRUE,_xll.ohTrigger(RecalcTrigger,Trigger1Y)),NA())</f>
        <v>3.1475809296642343E-2</v>
      </c>
      <c r="Q1484" s="52">
        <f>IFERROR(_xll.qlIndexFixing(ONIndex1Y,I1484,TRUE,_xll.ohTrigger(RecalcTrigger,Trigger1Y)),NA())</f>
        <v>3.1048899502650329E-2</v>
      </c>
    </row>
    <row r="1485" spans="2:17" x14ac:dyDescent="0.2">
      <c r="B1485" s="46" t="s">
        <v>51</v>
      </c>
      <c r="D1485" s="49">
        <f>_xll.qlCalendarAdvance(LocalCalendar,$D1484,B1485,"f",FALSE)</f>
        <v>49776</v>
      </c>
      <c r="E1485" s="49">
        <f>_xll.qlInterestRateIndexValueDate(IndexON,D1485)</f>
        <v>49776</v>
      </c>
      <c r="F1485" s="52">
        <f>IFERROR(_xll.qlIndexFixing(IndexON,D1485,TRUE,_xll.ohTrigger(RecalcTrigger,TriggerON)),NA())</f>
        <v>2.6933696269084706E-2</v>
      </c>
      <c r="H1485" s="49">
        <f>_xll.qlCalendarAdvance(IborCalendar,$H1484,B1485,"f",FALSE)</f>
        <v>49775</v>
      </c>
      <c r="I1485" s="49">
        <f>_xll.qlInterestRateIndexValueDate(Index1M,$H1485)</f>
        <v>49781</v>
      </c>
      <c r="J1485" s="52">
        <f>IFERROR(_xll.qlIndexFixing(Index1M,$H1485,TRUE,_xll.ohTrigger(RecalcTrigger,Trigger1M)),NA())</f>
        <v>2.8220937415564862E-2</v>
      </c>
      <c r="K1485" s="52">
        <f>IFERROR(_xll.qlIndexFixing(ONIndex1M,I1485,TRUE,_xll.ohTrigger(RecalcTrigger,Trigger1M)),NA())</f>
        <v>2.8198560588954535E-2</v>
      </c>
      <c r="L1485" s="52">
        <f>IFERROR(_xll.qlIndexFixing(Index3M,H1485,TRUE,_xll.ohTrigger(RecalcTrigger,Trigger3M)),NA())</f>
        <v>2.9407841468722933E-2</v>
      </c>
      <c r="M1485" s="52">
        <f>IFERROR(_xll.qlIndexFixing(ONIndex3M,I1485,TRUE,_xll.ohTrigger(RecalcTrigger,Trigger3M)),NA())</f>
        <v>2.932750943264395E-2</v>
      </c>
      <c r="N1485" s="52">
        <f>IFERROR(_xll.qlIndexFixing(Index6M,$H1485,TRUE,_xll.ohTrigger(RecalcTrigger,Trigger6M)),NA())</f>
        <v>3.046486511720883E-2</v>
      </c>
      <c r="O1485" s="52">
        <f>IFERROR(_xll.qlIndexFixing(ONIndex6M,I1485,TRUE,_xll.ohTrigger(RecalcTrigger,Trigger6M)),NA())</f>
        <v>3.0285896143116275E-2</v>
      </c>
      <c r="P1485" s="52">
        <f>IFERROR(_xll.qlIndexFixing(Index1Y,$H1485,TRUE,_xll.ohTrigger(RecalcTrigger,Trigger1Y)),NA())</f>
        <v>3.1472857004271659E-2</v>
      </c>
      <c r="Q1485" s="52">
        <f>IFERROR(_xll.qlIndexFixing(ONIndex1Y,I1485,TRUE,_xll.ohTrigger(RecalcTrigger,Trigger1Y)),NA())</f>
        <v>3.1045248543675186E-2</v>
      </c>
    </row>
    <row r="1486" spans="2:17" x14ac:dyDescent="0.2">
      <c r="B1486" s="46" t="s">
        <v>51</v>
      </c>
      <c r="D1486" s="49">
        <f>_xll.qlCalendarAdvance(LocalCalendar,$D1485,B1486,"f",FALSE)</f>
        <v>49783</v>
      </c>
      <c r="E1486" s="49">
        <f>_xll.qlInterestRateIndexValueDate(IndexON,D1486)</f>
        <v>49783</v>
      </c>
      <c r="F1486" s="52">
        <f>IFERROR(_xll.qlIndexFixing(IndexON,D1486,TRUE,_xll.ohTrigger(RecalcTrigger,TriggerON)),NA())</f>
        <v>2.6932972144617651E-2</v>
      </c>
      <c r="H1486" s="49">
        <f>_xll.qlCalendarAdvance(IborCalendar,$H1485,B1486,"f",FALSE)</f>
        <v>49782</v>
      </c>
      <c r="I1486" s="49">
        <f>_xll.qlInterestRateIndexValueDate(Index1M,$H1486)</f>
        <v>49786</v>
      </c>
      <c r="J1486" s="52">
        <f>IFERROR(_xll.qlIndexFixing(Index1M,$H1486,TRUE,_xll.ohTrigger(RecalcTrigger,Trigger1M)),NA())</f>
        <v>2.8217619998501142E-2</v>
      </c>
      <c r="K1486" s="52">
        <f>IFERROR(_xll.qlIndexFixing(ONIndex1M,I1486,TRUE,_xll.ohTrigger(RecalcTrigger,Trigger1M)),NA())</f>
        <v>2.8195213583082079E-2</v>
      </c>
      <c r="L1486" s="52">
        <f>IFERROR(_xll.qlIndexFixing(Index3M,H1486,TRUE,_xll.ohTrigger(RecalcTrigger,Trigger3M)),NA())</f>
        <v>2.9404832833857295E-2</v>
      </c>
      <c r="M1486" s="52">
        <f>IFERROR(_xll.qlIndexFixing(ONIndex3M,I1486,TRUE,_xll.ohTrigger(RecalcTrigger,Trigger3M)),NA())</f>
        <v>2.9324418720078071E-2</v>
      </c>
      <c r="N1486" s="52">
        <f>IFERROR(_xll.qlIndexFixing(Index6M,$H1486,TRUE,_xll.ohTrigger(RecalcTrigger,Trigger6M)),NA())</f>
        <v>3.0461970169974328E-2</v>
      </c>
      <c r="O1486" s="52">
        <f>IFERROR(_xll.qlIndexFixing(ONIndex6M,I1486,TRUE,_xll.ohTrigger(RecalcTrigger,Trigger6M)),NA())</f>
        <v>3.0282837040704891E-2</v>
      </c>
      <c r="P1486" s="52">
        <f>IFERROR(_xll.qlIndexFixing(Index1Y,$H1486,TRUE,_xll.ohTrigger(RecalcTrigger,Trigger1Y)),NA())</f>
        <v>3.1471234256801456E-2</v>
      </c>
      <c r="Q1486" s="52">
        <f>IFERROR(_xll.qlIndexFixing(ONIndex1Y,I1486,TRUE,_xll.ohTrigger(RecalcTrigger,Trigger1Y)),NA())</f>
        <v>3.1043237107377664E-2</v>
      </c>
    </row>
    <row r="1487" spans="2:17" x14ac:dyDescent="0.2">
      <c r="B1487" s="46" t="s">
        <v>51</v>
      </c>
      <c r="D1487" s="49">
        <f>_xll.qlCalendarAdvance(LocalCalendar,$D1486,B1487,"f",FALSE)</f>
        <v>49790</v>
      </c>
      <c r="E1487" s="49">
        <f>_xll.qlInterestRateIndexValueDate(IndexON,D1487)</f>
        <v>49790</v>
      </c>
      <c r="F1487" s="52">
        <f>IFERROR(_xll.qlIndexFixing(IndexON,D1487,TRUE,_xll.ohTrigger(RecalcTrigger,TriggerON)),NA())</f>
        <v>2.6932252012716873E-2</v>
      </c>
      <c r="H1487" s="49">
        <f>_xll.qlCalendarAdvance(IborCalendar,$H1486,B1487,"f",FALSE)</f>
        <v>49789</v>
      </c>
      <c r="I1487" s="49">
        <f>_xll.qlInterestRateIndexValueDate(Index1M,$H1487)</f>
        <v>49793</v>
      </c>
      <c r="J1487" s="52">
        <f>IFERROR(_xll.qlIndexFixing(Index1M,$H1487,TRUE,_xll.ohTrigger(RecalcTrigger,Trigger1M)),NA())</f>
        <v>2.8212997164686726E-2</v>
      </c>
      <c r="K1487" s="52">
        <f>IFERROR(_xll.qlIndexFixing(ONIndex1M,I1487,TRUE,_xll.ohTrigger(RecalcTrigger,Trigger1M)),NA())</f>
        <v>2.8190549274622612E-2</v>
      </c>
      <c r="L1487" s="52">
        <f>IFERROR(_xll.qlIndexFixing(Index3M,H1487,TRUE,_xll.ohTrigger(RecalcTrigger,Trigger3M)),NA())</f>
        <v>2.9400640311164322E-2</v>
      </c>
      <c r="M1487" s="52">
        <f>IFERROR(_xll.qlIndexFixing(ONIndex3M,I1487,TRUE,_xll.ohTrigger(RecalcTrigger,Trigger3M)),NA())</f>
        <v>2.9320111142183691E-2</v>
      </c>
      <c r="N1487" s="52">
        <f>IFERROR(_xll.qlIndexFixing(Index6M,$H1487,TRUE,_xll.ohTrigger(RecalcTrigger,Trigger6M)),NA())</f>
        <v>3.0457936752304089E-2</v>
      </c>
      <c r="O1487" s="52">
        <f>IFERROR(_xll.qlIndexFixing(ONIndex6M,I1487,TRUE,_xll.ohTrigger(RecalcTrigger,Trigger6M)),NA())</f>
        <v>3.0278573503101924E-2</v>
      </c>
      <c r="P1487" s="52">
        <f>IFERROR(_xll.qlIndexFixing(Index1Y,$H1487,TRUE,_xll.ohTrigger(RecalcTrigger,Trigger1Y)),NA())</f>
        <v>3.1468983308151843E-2</v>
      </c>
      <c r="Q1487" s="52">
        <f>IFERROR(_xll.qlIndexFixing(ONIndex1Y,I1487,TRUE,_xll.ohTrigger(RecalcTrigger,Trigger1Y)),NA())</f>
        <v>3.104044134583539E-2</v>
      </c>
    </row>
    <row r="1488" spans="2:17" x14ac:dyDescent="0.2">
      <c r="B1488" s="46" t="s">
        <v>51</v>
      </c>
      <c r="D1488" s="49">
        <f>_xll.qlCalendarAdvance(LocalCalendar,$D1487,B1488,"f",FALSE)</f>
        <v>49797</v>
      </c>
      <c r="E1488" s="49">
        <f>_xll.qlInterestRateIndexValueDate(IndexON,D1488)</f>
        <v>49797</v>
      </c>
      <c r="F1488" s="52">
        <f>IFERROR(_xll.qlIndexFixing(IndexON,D1488,TRUE,_xll.ohTrigger(RecalcTrigger,TriggerON)),NA())</f>
        <v>2.6931535873382373E-2</v>
      </c>
      <c r="H1488" s="49">
        <f>_xll.qlCalendarAdvance(IborCalendar,$H1487,B1488,"f",FALSE)</f>
        <v>49796</v>
      </c>
      <c r="I1488" s="49">
        <f>_xll.qlInterestRateIndexValueDate(Index1M,$H1488)</f>
        <v>49801</v>
      </c>
      <c r="J1488" s="52">
        <f>IFERROR(_xll.qlIndexFixing(Index1M,$H1488,TRUE,_xll.ohTrigger(RecalcTrigger,Trigger1M)),NA())</f>
        <v>2.8208523073051571E-2</v>
      </c>
      <c r="K1488" s="52">
        <f>IFERROR(_xll.qlIndexFixing(ONIndex1M,I1488,TRUE,_xll.ohTrigger(RecalcTrigger,Trigger1M)),NA())</f>
        <v>2.8185249350203279E-2</v>
      </c>
      <c r="L1488" s="52">
        <f>IFERROR(_xll.qlIndexFixing(Index3M,H1488,TRUE,_xll.ohTrigger(RecalcTrigger,Trigger3M)),NA())</f>
        <v>2.9396780840932578E-2</v>
      </c>
      <c r="M1488" s="52">
        <f>IFERROR(_xll.qlIndexFixing(ONIndex3M,I1488,TRUE,_xll.ohTrigger(RecalcTrigger,Trigger3M)),NA())</f>
        <v>2.9315215938021666E-2</v>
      </c>
      <c r="N1488" s="52">
        <f>IFERROR(_xll.qlIndexFixing(Index6M,$H1488,TRUE,_xll.ohTrigger(RecalcTrigger,Trigger6M)),NA())</f>
        <v>3.0454358210897033E-2</v>
      </c>
      <c r="O1488" s="52">
        <f>IFERROR(_xll.qlIndexFixing(ONIndex6M,I1488,TRUE,_xll.ohTrigger(RecalcTrigger,Trigger6M)),NA())</f>
        <v>3.0273728325322935E-2</v>
      </c>
      <c r="P1488" s="52">
        <f>IFERROR(_xll.qlIndexFixing(Index1Y,$H1488,TRUE,_xll.ohTrigger(RecalcTrigger,Trigger1Y)),NA())</f>
        <v>3.1466440649234234E-2</v>
      </c>
      <c r="Q1488" s="52">
        <f>IFERROR(_xll.qlIndexFixing(ONIndex1Y,I1488,TRUE,_xll.ohTrigger(RecalcTrigger,Trigger1Y)),NA())</f>
        <v>3.1037275117196117E-2</v>
      </c>
    </row>
    <row r="1489" spans="2:17" x14ac:dyDescent="0.2">
      <c r="B1489" s="46" t="s">
        <v>51</v>
      </c>
      <c r="D1489" s="49">
        <f>_xll.qlCalendarAdvance(LocalCalendar,$D1488,B1489,"f",FALSE)</f>
        <v>49804</v>
      </c>
      <c r="E1489" s="49">
        <f>_xll.qlInterestRateIndexValueDate(IndexON,D1489)</f>
        <v>49804</v>
      </c>
      <c r="F1489" s="52">
        <f>IFERROR(_xll.qlIndexFixing(IndexON,D1489,TRUE,_xll.ohTrigger(RecalcTrigger,TriggerON)),NA())</f>
        <v>2.693082372661415E-2</v>
      </c>
      <c r="H1489" s="49">
        <f>_xll.qlCalendarAdvance(IborCalendar,$H1488,B1489,"f",FALSE)</f>
        <v>49803</v>
      </c>
      <c r="I1489" s="49">
        <f>_xll.qlInterestRateIndexValueDate(Index1M,$H1489)</f>
        <v>49807</v>
      </c>
      <c r="J1489" s="52">
        <f>IFERROR(_xll.qlIndexFixing(Index1M,$H1489,TRUE,_xll.ohTrigger(RecalcTrigger,Trigger1M)),NA())</f>
        <v>2.8204606516235933E-2</v>
      </c>
      <c r="K1489" s="52">
        <f>IFERROR(_xll.qlIndexFixing(ONIndex1M,I1489,TRUE,_xll.ohTrigger(RecalcTrigger,Trigger1M)),NA())</f>
        <v>2.8181295906710702E-2</v>
      </c>
      <c r="L1489" s="52">
        <f>IFERROR(_xll.qlIndexFixing(Index3M,H1489,TRUE,_xll.ohTrigger(RecalcTrigger,Trigger3M)),NA())</f>
        <v>2.9393228888315331E-2</v>
      </c>
      <c r="M1489" s="52">
        <f>IFERROR(_xll.qlIndexFixing(ONIndex3M,I1489,TRUE,_xll.ohTrigger(RecalcTrigger,Trigger3M)),NA())</f>
        <v>2.9311563954825814E-2</v>
      </c>
      <c r="N1489" s="52">
        <f>IFERROR(_xll.qlIndexFixing(Index6M,$H1489,TRUE,_xll.ohTrigger(RecalcTrigger,Trigger6M)),NA())</f>
        <v>3.0450942512503777E-2</v>
      </c>
      <c r="O1489" s="52">
        <f>IFERROR(_xll.qlIndexFixing(ONIndex6M,I1489,TRUE,_xll.ohTrigger(RecalcTrigger,Trigger6M)),NA())</f>
        <v>3.027011364780563E-2</v>
      </c>
      <c r="P1489" s="52">
        <f>IFERROR(_xll.qlIndexFixing(Index1Y,$H1489,TRUE,_xll.ohTrigger(RecalcTrigger,Trigger1Y)),NA())</f>
        <v>3.146455455258617E-2</v>
      </c>
      <c r="Q1489" s="52">
        <f>IFERROR(_xll.qlIndexFixing(ONIndex1Y,I1489,TRUE,_xll.ohTrigger(RecalcTrigger,Trigger1Y)),NA())</f>
        <v>3.1034920694938961E-2</v>
      </c>
    </row>
    <row r="1490" spans="2:17" x14ac:dyDescent="0.2">
      <c r="B1490" s="46" t="s">
        <v>51</v>
      </c>
      <c r="D1490" s="49">
        <f>_xll.qlCalendarAdvance(LocalCalendar,$D1489,B1490,"f",FALSE)</f>
        <v>49811</v>
      </c>
      <c r="E1490" s="49">
        <f>_xll.qlInterestRateIndexValueDate(IndexON,D1490)</f>
        <v>49811</v>
      </c>
      <c r="F1490" s="52">
        <f>IFERROR(_xll.qlIndexFixing(IndexON,D1490,TRUE,_xll.ohTrigger(RecalcTrigger,TriggerON)),NA())</f>
        <v>2.6930115572412205E-2</v>
      </c>
      <c r="H1490" s="49">
        <f>_xll.qlCalendarAdvance(IborCalendar,$H1489,B1490,"f",FALSE)</f>
        <v>49810</v>
      </c>
      <c r="I1490" s="49">
        <f>_xll.qlInterestRateIndexValueDate(Index1M,$H1490)</f>
        <v>49814</v>
      </c>
      <c r="J1490" s="52">
        <f>IFERROR(_xll.qlIndexFixing(Index1M,$H1490,TRUE,_xll.ohTrigger(RecalcTrigger,Trigger1M)),NA())</f>
        <v>2.8200060547671768E-2</v>
      </c>
      <c r="K1490" s="52">
        <f>IFERROR(_xll.qlIndexFixing(ONIndex1M,I1490,TRUE,_xll.ohTrigger(RecalcTrigger,Trigger1M)),NA())</f>
        <v>2.8176706847178323E-2</v>
      </c>
      <c r="L1490" s="52">
        <f>IFERROR(_xll.qlIndexFixing(Index3M,H1490,TRUE,_xll.ohTrigger(RecalcTrigger,Trigger3M)),NA())</f>
        <v>2.9389106141787684E-2</v>
      </c>
      <c r="M1490" s="52">
        <f>IFERROR(_xll.qlIndexFixing(ONIndex3M,I1490,TRUE,_xll.ohTrigger(RecalcTrigger,Trigger3M)),NA())</f>
        <v>2.9307324345362318E-2</v>
      </c>
      <c r="N1490" s="52">
        <f>IFERROR(_xll.qlIndexFixing(Index6M,$H1490,TRUE,_xll.ohTrigger(RecalcTrigger,Trigger6M)),NA())</f>
        <v>3.0446978666635715E-2</v>
      </c>
      <c r="O1490" s="52">
        <f>IFERROR(_xll.qlIndexFixing(ONIndex6M,I1490,TRUE,_xll.ohTrigger(RecalcTrigger,Trigger6M)),NA())</f>
        <v>3.0265917330192238E-2</v>
      </c>
      <c r="P1490" s="52">
        <f>IFERROR(_xll.qlIndexFixing(Index1Y,$H1490,TRUE,_xll.ohTrigger(RecalcTrigger,Trigger1Y)),NA())</f>
        <v>3.146237674535167E-2</v>
      </c>
      <c r="Q1490" s="52">
        <f>IFERROR(_xll.qlIndexFixing(ONIndex1Y,I1490,TRUE,_xll.ohTrigger(RecalcTrigger,Trigger1Y)),NA())</f>
        <v>3.1032195805664742E-2</v>
      </c>
    </row>
    <row r="1491" spans="2:17" x14ac:dyDescent="0.2">
      <c r="B1491" s="46" t="s">
        <v>51</v>
      </c>
      <c r="D1491" s="49">
        <f>_xll.qlCalendarAdvance(LocalCalendar,$D1490,B1491,"f",FALSE)</f>
        <v>49818</v>
      </c>
      <c r="E1491" s="49">
        <f>_xll.qlInterestRateIndexValueDate(IndexON,D1491)</f>
        <v>49818</v>
      </c>
      <c r="F1491" s="52">
        <f>IFERROR(_xll.qlIndexFixing(IndexON,D1491,TRUE,_xll.ohTrigger(RecalcTrigger,TriggerON)),NA())</f>
        <v>2.6930368448832009E-2</v>
      </c>
      <c r="H1491" s="49">
        <f>_xll.qlCalendarAdvance(IborCalendar,$H1490,B1491,"f",FALSE)</f>
        <v>49817</v>
      </c>
      <c r="I1491" s="49">
        <f>_xll.qlInterestRateIndexValueDate(Index1M,$H1491)</f>
        <v>49822</v>
      </c>
      <c r="J1491" s="52">
        <f>IFERROR(_xll.qlIndexFixing(Index1M,$H1491,TRUE,_xll.ohTrigger(RecalcTrigger,Trigger1M)),NA())</f>
        <v>2.8194895943178023E-2</v>
      </c>
      <c r="K1491" s="52">
        <f>IFERROR(_xll.qlIndexFixing(ONIndex1M,I1491,TRUE,_xll.ohTrigger(RecalcTrigger,Trigger1M)),NA())</f>
        <v>2.8171492921726937E-2</v>
      </c>
      <c r="L1491" s="52">
        <f>IFERROR(_xll.qlIndexFixing(Index3M,H1491,TRUE,_xll.ohTrigger(RecalcTrigger,Trigger3M)),NA())</f>
        <v>2.9384422385046099E-2</v>
      </c>
      <c r="M1491" s="52">
        <f>IFERROR(_xll.qlIndexFixing(ONIndex3M,I1491,TRUE,_xll.ohTrigger(RecalcTrigger,Trigger3M)),NA())</f>
        <v>2.930250681994373E-2</v>
      </c>
      <c r="N1491" s="52">
        <f>IFERROR(_xll.qlIndexFixing(Index6M,$H1491,TRUE,_xll.ohTrigger(RecalcTrigger,Trigger6M)),NA())</f>
        <v>3.0443483698214889E-2</v>
      </c>
      <c r="O1491" s="52">
        <f>IFERROR(_xll.qlIndexFixing(ONIndex6M,I1491,TRUE,_xll.ohTrigger(RecalcTrigger,Trigger6M)),NA())</f>
        <v>3.0261148975361252E-2</v>
      </c>
      <c r="P1491" s="52">
        <f>IFERROR(_xll.qlIndexFixing(Index1Y,$H1491,TRUE,_xll.ohTrigger(RecalcTrigger,Trigger1Y)),NA())</f>
        <v>3.1459917676041851E-2</v>
      </c>
      <c r="Q1491" s="52">
        <f>IFERROR(_xll.qlIndexFixing(ONIndex1Y,I1491,TRUE,_xll.ohTrigger(RecalcTrigger,Trigger1Y)),NA())</f>
        <v>3.1029110573834728E-2</v>
      </c>
    </row>
    <row r="1492" spans="2:17" x14ac:dyDescent="0.2">
      <c r="B1492" s="46" t="s">
        <v>51</v>
      </c>
      <c r="D1492" s="49">
        <f>_xll.qlCalendarAdvance(LocalCalendar,$D1491,B1492,"f",FALSE)</f>
        <v>49825</v>
      </c>
      <c r="E1492" s="49">
        <f>_xll.qlInterestRateIndexValueDate(IndexON,D1492)</f>
        <v>49825</v>
      </c>
      <c r="F1492" s="52">
        <f>IFERROR(_xll.qlIndexFixing(IndexON,D1492,TRUE,_xll.ohTrigger(RecalcTrigger,TriggerON)),NA())</f>
        <v>2.6928711241653858E-2</v>
      </c>
      <c r="H1492" s="49">
        <f>_xll.qlCalendarAdvance(IborCalendar,$H1491,B1492,"f",FALSE)</f>
        <v>49824</v>
      </c>
      <c r="I1492" s="49">
        <f>_xll.qlInterestRateIndexValueDate(Index1M,$H1492)</f>
        <v>49828</v>
      </c>
      <c r="J1492" s="52">
        <f>IFERROR(_xll.qlIndexFixing(Index1M,$H1492,TRUE,_xll.ohTrigger(RecalcTrigger,Trigger1M)),NA())</f>
        <v>2.8190260120964261E-2</v>
      </c>
      <c r="K1492" s="52">
        <f>IFERROR(_xll.qlIndexFixing(ONIndex1M,I1492,TRUE,_xll.ohTrigger(RecalcTrigger,Trigger1M)),NA())</f>
        <v>2.8167603977280464E-2</v>
      </c>
      <c r="L1492" s="52">
        <f>IFERROR(_xll.qlIndexFixing(Index3M,H1492,TRUE,_xll.ohTrigger(RecalcTrigger,Trigger3M)),NA())</f>
        <v>2.9380929134929974E-2</v>
      </c>
      <c r="M1492" s="52">
        <f>IFERROR(_xll.qlIndexFixing(ONIndex3M,I1492,TRUE,_xll.ohTrigger(RecalcTrigger,Trigger3M)),NA())</f>
        <v>2.9298913095345824E-2</v>
      </c>
      <c r="N1492" s="52">
        <f>IFERROR(_xll.qlIndexFixing(Index6M,$H1492,TRUE,_xll.ohTrigger(RecalcTrigger,Trigger6M)),NA())</f>
        <v>3.0438111057339894E-2</v>
      </c>
      <c r="O1492" s="52">
        <f>IFERROR(_xll.qlIndexFixing(ONIndex6M,I1492,TRUE,_xll.ohTrigger(RecalcTrigger,Trigger6M)),NA())</f>
        <v>3.0257591915034965E-2</v>
      </c>
      <c r="P1492" s="52">
        <f>IFERROR(_xll.qlIndexFixing(Index1Y,$H1492,TRUE,_xll.ohTrigger(RecalcTrigger,Trigger1Y)),NA())</f>
        <v>3.1458094271197314E-2</v>
      </c>
      <c r="Q1492" s="52">
        <f>IFERROR(_xll.qlIndexFixing(ONIndex1Y,I1492,TRUE,_xll.ohTrigger(RecalcTrigger,Trigger1Y)),NA())</f>
        <v>3.1026816899224485E-2</v>
      </c>
    </row>
    <row r="1493" spans="2:17" x14ac:dyDescent="0.2">
      <c r="B1493" s="46" t="s">
        <v>51</v>
      </c>
      <c r="D1493" s="49">
        <f>_xll.qlCalendarAdvance(LocalCalendar,$D1492,B1493,"f",FALSE)</f>
        <v>49832</v>
      </c>
      <c r="E1493" s="49">
        <f>_xll.qlInterestRateIndexValueDate(IndexON,D1493)</f>
        <v>49832</v>
      </c>
      <c r="F1493" s="52">
        <f>IFERROR(_xll.qlIndexFixing(IndexON,D1493,TRUE,_xll.ohTrigger(RecalcTrigger,TriggerON)),NA())</f>
        <v>2.69280150651241E-2</v>
      </c>
      <c r="H1493" s="49">
        <f>_xll.qlCalendarAdvance(IborCalendar,$H1492,B1493,"f",FALSE)</f>
        <v>49831</v>
      </c>
      <c r="I1493" s="49">
        <f>_xll.qlInterestRateIndexValueDate(Index1M,$H1493)</f>
        <v>49835</v>
      </c>
      <c r="J1493" s="52">
        <f>IFERROR(_xll.qlIndexFixing(Index1M,$H1493,TRUE,_xll.ohTrigger(RecalcTrigger,Trigger1M)),NA())</f>
        <v>2.8185788137090384E-2</v>
      </c>
      <c r="K1493" s="52">
        <f>IFERROR(_xll.qlIndexFixing(ONIndex1M,I1493,TRUE,_xll.ohTrigger(RecalcTrigger,Trigger1M)),NA())</f>
        <v>2.8163090167074856E-2</v>
      </c>
      <c r="L1493" s="52">
        <f>IFERROR(_xll.qlIndexFixing(Index3M,H1493,TRUE,_xll.ohTrigger(RecalcTrigger,Trigger3M)),NA())</f>
        <v>2.9376874874455675E-2</v>
      </c>
      <c r="M1493" s="52">
        <f>IFERROR(_xll.qlIndexFixing(ONIndex3M,I1493,TRUE,_xll.ohTrigger(RecalcTrigger,Trigger3M)),NA())</f>
        <v>2.9294741454632955E-2</v>
      </c>
      <c r="N1493" s="52">
        <f>IFERROR(_xll.qlIndexFixing(Index6M,$H1493,TRUE,_xll.ohTrigger(RecalcTrigger,Trigger6M)),NA())</f>
        <v>3.0434214196076489E-2</v>
      </c>
      <c r="O1493" s="52">
        <f>IFERROR(_xll.qlIndexFixing(ONIndex6M,I1493,TRUE,_xll.ohTrigger(RecalcTrigger,Trigger6M)),NA())</f>
        <v>3.0253462817491084E-2</v>
      </c>
      <c r="P1493" s="52">
        <f>IFERROR(_xll.qlIndexFixing(Index1Y,$H1493,TRUE,_xll.ohTrigger(RecalcTrigger,Trigger1Y)),NA())</f>
        <v>3.1455989603969746E-2</v>
      </c>
      <c r="Q1493" s="52">
        <f>IFERROR(_xll.qlIndexFixing(ONIndex1Y,I1493,TRUE,_xll.ohTrigger(RecalcTrigger,Trigger1Y)),NA())</f>
        <v>3.1024162882138384E-2</v>
      </c>
    </row>
    <row r="1494" spans="2:17" x14ac:dyDescent="0.2">
      <c r="B1494" s="46" t="s">
        <v>51</v>
      </c>
      <c r="D1494" s="49">
        <f>_xll.qlCalendarAdvance(LocalCalendar,$D1493,B1494,"f",FALSE)</f>
        <v>49839</v>
      </c>
      <c r="E1494" s="49">
        <f>_xll.qlInterestRateIndexValueDate(IndexON,D1494)</f>
        <v>49839</v>
      </c>
      <c r="F1494" s="52">
        <f>IFERROR(_xll.qlIndexFixing(IndexON,D1494,TRUE,_xll.ohTrigger(RecalcTrigger,TriggerON)),NA())</f>
        <v>2.692732288116062E-2</v>
      </c>
      <c r="H1494" s="49">
        <f>_xll.qlCalendarAdvance(IborCalendar,$H1493,B1494,"f",FALSE)</f>
        <v>49838</v>
      </c>
      <c r="I1494" s="49">
        <f>_xll.qlInterestRateIndexValueDate(Index1M,$H1494)</f>
        <v>49842</v>
      </c>
      <c r="J1494" s="52">
        <f>IFERROR(_xll.qlIndexFixing(Index1M,$H1494,TRUE,_xll.ohTrigger(RecalcTrigger,Trigger1M)),NA())</f>
        <v>2.818134129477734E-2</v>
      </c>
      <c r="K1494" s="52">
        <f>IFERROR(_xll.qlIndexFixing(ONIndex1M,I1494,TRUE,_xll.ohTrigger(RecalcTrigger,Trigger1M)),NA())</f>
        <v>2.8158601439605135E-2</v>
      </c>
      <c r="L1494" s="52">
        <f>IFERROR(_xll.qlIndexFixing(Index3M,H1494,TRUE,_xll.ohTrigger(RecalcTrigger,Trigger3M)),NA())</f>
        <v>2.9372843442525651E-2</v>
      </c>
      <c r="M1494" s="52">
        <f>IFERROR(_xll.qlIndexFixing(ONIndex3M,I1494,TRUE,_xll.ohTrigger(RecalcTrigger,Trigger3M)),NA())</f>
        <v>2.9290592470276877E-2</v>
      </c>
      <c r="N1494" s="52">
        <f>IFERROR(_xll.qlIndexFixing(Index6M,$H1494,TRUE,_xll.ohTrigger(RecalcTrigger,Trigger6M)),NA())</f>
        <v>3.0430340093744439E-2</v>
      </c>
      <c r="O1494" s="52">
        <f>IFERROR(_xll.qlIndexFixing(ONIndex6M,I1494,TRUE,_xll.ohTrigger(RecalcTrigger,Trigger6M)),NA())</f>
        <v>3.0249356126583749E-2</v>
      </c>
      <c r="P1494" s="52">
        <f>IFERROR(_xll.qlIndexFixing(Index1Y,$H1494,TRUE,_xll.ohTrigger(RecalcTrigger,Trigger1Y)),NA())</f>
        <v>3.1453909316439564E-2</v>
      </c>
      <c r="Q1494" s="52">
        <f>IFERROR(_xll.qlIndexFixing(ONIndex1Y,I1494,TRUE,_xll.ohTrigger(RecalcTrigger,Trigger1Y)),NA())</f>
        <v>3.1021532489114989E-2</v>
      </c>
    </row>
    <row r="1495" spans="2:17" x14ac:dyDescent="0.2">
      <c r="B1495" s="46" t="s">
        <v>51</v>
      </c>
      <c r="D1495" s="49">
        <f>_xll.qlCalendarAdvance(LocalCalendar,$D1494,B1495,"f",FALSE)</f>
        <v>49846</v>
      </c>
      <c r="E1495" s="49">
        <f>_xll.qlInterestRateIndexValueDate(IndexON,D1495)</f>
        <v>49846</v>
      </c>
      <c r="F1495" s="52">
        <f>IFERROR(_xll.qlIndexFixing(IndexON,D1495,TRUE,_xll.ohTrigger(RecalcTrigger,TriggerON)),NA())</f>
        <v>2.6926634689763418E-2</v>
      </c>
      <c r="H1495" s="49">
        <f>_xll.qlCalendarAdvance(IborCalendar,$H1494,B1495,"f",FALSE)</f>
        <v>49845</v>
      </c>
      <c r="I1495" s="49">
        <f>_xll.qlInterestRateIndexValueDate(Index1M,$H1495)</f>
        <v>49849</v>
      </c>
      <c r="J1495" s="52">
        <f>IFERROR(_xll.qlIndexFixing(Index1M,$H1495,TRUE,_xll.ohTrigger(RecalcTrigger,Trigger1M)),NA())</f>
        <v>2.8176919593993155E-2</v>
      </c>
      <c r="K1495" s="52">
        <f>IFERROR(_xll.qlIndexFixing(ONIndex1M,I1495,TRUE,_xll.ohTrigger(RecalcTrigger,Trigger1M)),NA())</f>
        <v>2.8154137795191048E-2</v>
      </c>
      <c r="L1495" s="52">
        <f>IFERROR(_xll.qlIndexFixing(Index3M,H1495,TRUE,_xll.ohTrigger(RecalcTrigger,Trigger3M)),NA())</f>
        <v>2.9368834839066046E-2</v>
      </c>
      <c r="M1495" s="52">
        <f>IFERROR(_xll.qlIndexFixing(ONIndex3M,I1495,TRUE,_xll.ohTrigger(RecalcTrigger,Trigger3M)),NA())</f>
        <v>2.9286466141877909E-2</v>
      </c>
      <c r="N1495" s="52">
        <f>IFERROR(_xll.qlIndexFixing(Index6M,$H1495,TRUE,_xll.ohTrigger(RecalcTrigger,Trigger6M)),NA())</f>
        <v>3.0426488750209642E-2</v>
      </c>
      <c r="O1495" s="52">
        <f>IFERROR(_xll.qlIndexFixing(ONIndex6M,I1495,TRUE,_xll.ohTrigger(RecalcTrigger,Trigger6M)),NA())</f>
        <v>3.0245271842392896E-2</v>
      </c>
      <c r="P1495" s="52">
        <f>IFERROR(_xll.qlIndexFixing(Index1Y,$H1495,TRUE,_xll.ohTrigger(RecalcTrigger,Trigger1Y)),NA())</f>
        <v>3.1451853408457187E-2</v>
      </c>
      <c r="Q1495" s="52">
        <f>IFERROR(_xll.qlIndexFixing(ONIndex1Y,I1495,TRUE,_xll.ohTrigger(RecalcTrigger,Trigger1Y)),NA())</f>
        <v>3.10189257201543E-2</v>
      </c>
    </row>
    <row r="1496" spans="2:17" x14ac:dyDescent="0.2">
      <c r="B1496" s="46" t="s">
        <v>51</v>
      </c>
      <c r="D1496" s="49">
        <f>_xll.qlCalendarAdvance(LocalCalendar,$D1495,B1496,"f",FALSE)</f>
        <v>49853</v>
      </c>
      <c r="E1496" s="49">
        <f>_xll.qlInterestRateIndexValueDate(IndexON,D1496)</f>
        <v>49853</v>
      </c>
      <c r="F1496" s="52">
        <f>IFERROR(_xll.qlIndexFixing(IndexON,D1496,TRUE,_xll.ohTrigger(RecalcTrigger,TriggerON)),NA())</f>
        <v>2.6925950490879202E-2</v>
      </c>
      <c r="H1496" s="49">
        <f>_xll.qlCalendarAdvance(IborCalendar,$H1495,B1496,"f",FALSE)</f>
        <v>49852</v>
      </c>
      <c r="I1496" s="49">
        <f>_xll.qlInterestRateIndexValueDate(Index1M,$H1496)</f>
        <v>49856</v>
      </c>
      <c r="J1496" s="52">
        <f>IFERROR(_xll.qlIndexFixing(Index1M,$H1496,TRUE,_xll.ohTrigger(RecalcTrigger,Trigger1M)),NA())</f>
        <v>2.817331275220164E-2</v>
      </c>
      <c r="K1496" s="52">
        <f>IFERROR(_xll.qlIndexFixing(ONIndex1M,I1496,TRUE,_xll.ohTrigger(RecalcTrigger,Trigger1M)),NA())</f>
        <v>2.8149699233832592E-2</v>
      </c>
      <c r="L1496" s="52">
        <f>IFERROR(_xll.qlIndexFixing(Index3M,H1496,TRUE,_xll.ohTrigger(RecalcTrigger,Trigger3M)),NA())</f>
        <v>2.9364849064011694E-2</v>
      </c>
      <c r="M1496" s="52">
        <f>IFERROR(_xll.qlIndexFixing(ONIndex3M,I1496,TRUE,_xll.ohTrigger(RecalcTrigger,Trigger3M)),NA())</f>
        <v>2.9282362469915668E-2</v>
      </c>
      <c r="N1496" s="52">
        <f>IFERROR(_xll.qlIndexFixing(Index6M,$H1496,TRUE,_xll.ohTrigger(RecalcTrigger,Trigger6M)),NA())</f>
        <v>3.0423673573506928E-2</v>
      </c>
      <c r="O1496" s="52">
        <f>IFERROR(_xll.qlIndexFixing(ONIndex6M,I1496,TRUE,_xll.ohTrigger(RecalcTrigger,Trigger6M)),NA())</f>
        <v>3.0241209964918525E-2</v>
      </c>
      <c r="P1496" s="52">
        <f>IFERROR(_xll.qlIndexFixing(Index1Y,$H1496,TRUE,_xll.ohTrigger(RecalcTrigger,Trigger1Y)),NA())</f>
        <v>3.1449821879875002E-2</v>
      </c>
      <c r="Q1496" s="52">
        <f>IFERROR(_xll.qlIndexFixing(ONIndex1Y,I1496,TRUE,_xll.ohTrigger(RecalcTrigger,Trigger1Y)),NA())</f>
        <v>3.1016342575336253E-2</v>
      </c>
    </row>
    <row r="1497" spans="2:17" x14ac:dyDescent="0.2">
      <c r="B1497" s="46" t="s">
        <v>51</v>
      </c>
      <c r="D1497" s="49">
        <f>_xll.qlCalendarAdvance(LocalCalendar,$D1496,B1497,"f",FALSE)</f>
        <v>49863</v>
      </c>
      <c r="E1497" s="49">
        <f>_xll.qlInterestRateIndexValueDate(IndexON,D1497)</f>
        <v>49863</v>
      </c>
      <c r="F1497" s="52">
        <f>IFERROR(_xll.qlIndexFixing(IndexON,D1497,TRUE,_xll.ohTrigger(RecalcTrigger,TriggerON)),NA())</f>
        <v>2.6923063120110058E-2</v>
      </c>
      <c r="H1497" s="49">
        <f>_xll.qlCalendarAdvance(IborCalendar,$H1496,B1497,"f",FALSE)</f>
        <v>49859</v>
      </c>
      <c r="I1497" s="49">
        <f>_xll.qlInterestRateIndexValueDate(Index1M,$H1497)</f>
        <v>49863</v>
      </c>
      <c r="J1497" s="52">
        <f>IFERROR(_xll.qlIndexFixing(Index1M,$H1497,TRUE,_xll.ohTrigger(RecalcTrigger,Trigger1M)),NA())</f>
        <v>2.8168942788680273E-2</v>
      </c>
      <c r="K1497" s="52">
        <f>IFERROR(_xll.qlIndexFixing(ONIndex1M,I1497,TRUE,_xll.ohTrigger(RecalcTrigger,Trigger1M)),NA())</f>
        <v>2.814528575552977E-2</v>
      </c>
      <c r="L1497" s="52">
        <f>IFERROR(_xll.qlIndexFixing(Index3M,H1497,TRUE,_xll.ohTrigger(RecalcTrigger,Trigger3M)),NA())</f>
        <v>2.936088611728874E-2</v>
      </c>
      <c r="M1497" s="52">
        <f>IFERROR(_xll.qlIndexFixing(ONIndex3M,I1497,TRUE,_xll.ohTrigger(RecalcTrigger,Trigger3M)),NA())</f>
        <v>2.9278281453910537E-2</v>
      </c>
      <c r="N1497" s="52">
        <f>IFERROR(_xll.qlIndexFixing(Index6M,$H1497,TRUE,_xll.ohTrigger(RecalcTrigger,Trigger6M)),NA())</f>
        <v>3.0419869053753344E-2</v>
      </c>
      <c r="O1497" s="52">
        <f>IFERROR(_xll.qlIndexFixing(ONIndex6M,I1497,TRUE,_xll.ohTrigger(RecalcTrigger,Trigger6M)),NA())</f>
        <v>3.0237170494160637E-2</v>
      </c>
      <c r="P1497" s="52">
        <f>IFERROR(_xll.qlIndexFixing(Index1Y,$H1497,TRUE,_xll.ohTrigger(RecalcTrigger,Trigger1Y)),NA())</f>
        <v>3.1447814730547606E-2</v>
      </c>
      <c r="Q1497" s="52">
        <f>IFERROR(_xll.qlIndexFixing(ONIndex1Y,I1497,TRUE,_xll.ohTrigger(RecalcTrigger,Trigger1Y)),NA())</f>
        <v>3.1013783054580912E-2</v>
      </c>
    </row>
    <row r="1498" spans="2:17" x14ac:dyDescent="0.2">
      <c r="B1498" s="46" t="s">
        <v>51</v>
      </c>
      <c r="D1498" s="49">
        <f>_xll.qlCalendarAdvance(LocalCalendar,$D1497,B1498,"f",FALSE)</f>
        <v>49870</v>
      </c>
      <c r="E1498" s="49">
        <f>_xll.qlInterestRateIndexValueDate(IndexON,D1498)</f>
        <v>49870</v>
      </c>
      <c r="F1498" s="52">
        <f>IFERROR(_xll.qlIndexFixing(IndexON,D1498,TRUE,_xll.ohTrigger(RecalcTrigger,TriggerON)),NA())</f>
        <v>2.6922388147951892E-2</v>
      </c>
      <c r="H1498" s="49">
        <f>_xll.qlCalendarAdvance(IborCalendar,$H1497,B1498,"f",FALSE)</f>
        <v>49866</v>
      </c>
      <c r="I1498" s="49">
        <f>_xll.qlInterestRateIndexValueDate(Index1M,$H1498)</f>
        <v>49870</v>
      </c>
      <c r="J1498" s="52">
        <f>IFERROR(_xll.qlIndexFixing(Index1M,$H1498,TRUE,_xll.ohTrigger(RecalcTrigger,Trigger1M)),NA())</f>
        <v>2.8164597968617831E-2</v>
      </c>
      <c r="K1498" s="52">
        <f>IFERROR(_xll.qlIndexFixing(ONIndex1M,I1498,TRUE,_xll.ohTrigger(RecalcTrigger,Trigger1M)),NA())</f>
        <v>2.8140897360202644E-2</v>
      </c>
      <c r="L1498" s="52">
        <f>IFERROR(_xll.qlIndexFixing(Index3M,H1498,TRUE,_xll.ohTrigger(RecalcTrigger,Trigger3M)),NA())</f>
        <v>2.9356945998832019E-2</v>
      </c>
      <c r="M1498" s="52">
        <f>IFERROR(_xll.qlIndexFixing(ONIndex3M,I1498,TRUE,_xll.ohTrigger(RecalcTrigger,Trigger3M)),NA())</f>
        <v>2.9274223094342133E-2</v>
      </c>
      <c r="N1498" s="52">
        <f>IFERROR(_xll.qlIndexFixing(Index6M,$H1498,TRUE,_xll.ohTrigger(RecalcTrigger,Trigger6M)),NA())</f>
        <v>3.0416087294344238E-2</v>
      </c>
      <c r="O1498" s="52">
        <f>IFERROR(_xll.qlIndexFixing(ONIndex6M,I1498,TRUE,_xll.ohTrigger(RecalcTrigger,Trigger6M)),NA())</f>
        <v>3.0233153430119231E-2</v>
      </c>
      <c r="P1498" s="52">
        <f>IFERROR(_xll.qlIndexFixing(Index1Y,$H1498,TRUE,_xll.ohTrigger(RecalcTrigger,Trigger1Y)),NA())</f>
        <v>3.1445831960329566E-2</v>
      </c>
      <c r="Q1498" s="52">
        <f>IFERROR(_xll.qlIndexFixing(ONIndex1Y,I1498,TRUE,_xll.ohTrigger(RecalcTrigger,Trigger1Y)),NA())</f>
        <v>3.1011247157808342E-2</v>
      </c>
    </row>
    <row r="1499" spans="2:17" x14ac:dyDescent="0.2">
      <c r="B1499" s="46" t="s">
        <v>51</v>
      </c>
      <c r="D1499" s="49">
        <f>_xll.qlCalendarAdvance(LocalCalendar,$D1498,B1499,"f",FALSE)</f>
        <v>49877</v>
      </c>
      <c r="E1499" s="49">
        <f>_xll.qlInterestRateIndexValueDate(IndexON,D1499)</f>
        <v>49877</v>
      </c>
      <c r="F1499" s="52">
        <f>IFERROR(_xll.qlIndexFixing(IndexON,D1499,TRUE,_xll.ohTrigger(RecalcTrigger,TriggerON)),NA())</f>
        <v>2.6921717167880388E-2</v>
      </c>
      <c r="H1499" s="49">
        <f>_xll.qlCalendarAdvance(IborCalendar,$H1498,B1499,"f",FALSE)</f>
        <v>49873</v>
      </c>
      <c r="I1499" s="49">
        <f>_xll.qlInterestRateIndexValueDate(Index1M,$H1499)</f>
        <v>49877</v>
      </c>
      <c r="J1499" s="52">
        <f>IFERROR(_xll.qlIndexFixing(Index1M,$H1499,TRUE,_xll.ohTrigger(RecalcTrigger,Trigger1M)),NA())</f>
        <v>2.8160278291996271E-2</v>
      </c>
      <c r="K1499" s="52">
        <f>IFERROR(_xll.qlIndexFixing(ONIndex1M,I1499,TRUE,_xll.ohTrigger(RecalcTrigger,Trigger1M)),NA())</f>
        <v>2.8136534047851214E-2</v>
      </c>
      <c r="L1499" s="52">
        <f>IFERROR(_xll.qlIndexFixing(Index3M,H1499,TRUE,_xll.ohTrigger(RecalcTrigger,Trigger3M)),NA())</f>
        <v>2.9353028708572895E-2</v>
      </c>
      <c r="M1499" s="52">
        <f>IFERROR(_xll.qlIndexFixing(ONIndex3M,I1499,TRUE,_xll.ohTrigger(RecalcTrigger,Trigger3M)),NA())</f>
        <v>2.9270187390890712E-2</v>
      </c>
      <c r="N1499" s="52">
        <f>IFERROR(_xll.qlIndexFixing(Index6M,$H1499,TRUE,_xll.ohTrigger(RecalcTrigger,Trigger6M)),NA())</f>
        <v>3.0412328295149716E-2</v>
      </c>
      <c r="O1499" s="52">
        <f>IFERROR(_xll.qlIndexFixing(ONIndex6M,I1499,TRUE,_xll.ohTrigger(RecalcTrigger,Trigger6M)),NA())</f>
        <v>3.0229158772634435E-2</v>
      </c>
      <c r="P1499" s="52">
        <f>IFERROR(_xll.qlIndexFixing(Index1Y,$H1499,TRUE,_xll.ohTrigger(RecalcTrigger,Trigger1Y)),NA())</f>
        <v>3.1443873569079413E-2</v>
      </c>
      <c r="Q1499" s="52">
        <f>IFERROR(_xll.qlIndexFixing(ONIndex1Y,I1499,TRUE,_xll.ohTrigger(RecalcTrigger,Trigger1Y)),NA())</f>
        <v>3.1008734885258349E-2</v>
      </c>
    </row>
    <row r="1500" spans="2:17" x14ac:dyDescent="0.2">
      <c r="B1500" s="46" t="s">
        <v>51</v>
      </c>
      <c r="D1500" s="49">
        <f>_xll.qlCalendarAdvance(LocalCalendar,$D1499,B1500,"f",FALSE)</f>
        <v>49884</v>
      </c>
      <c r="E1500" s="49">
        <f>_xll.qlInterestRateIndexValueDate(IndexON,D1500)</f>
        <v>49884</v>
      </c>
      <c r="F1500" s="52">
        <f>IFERROR(_xll.qlIndexFixing(IndexON,D1500,TRUE,_xll.ohTrigger(RecalcTrigger,TriggerON)),NA())</f>
        <v>2.6921050179735673E-2</v>
      </c>
      <c r="H1500" s="49">
        <f>_xll.qlCalendarAdvance(IborCalendar,$H1499,B1500,"f",FALSE)</f>
        <v>49880</v>
      </c>
      <c r="I1500" s="49">
        <f>_xll.qlInterestRateIndexValueDate(Index1M,$H1500)</f>
        <v>49884</v>
      </c>
      <c r="J1500" s="52">
        <f>IFERROR(_xll.qlIndexFixing(Index1M,$H1500,TRUE,_xll.ohTrigger(RecalcTrigger,Trigger1M)),NA())</f>
        <v>2.8155983758776908E-2</v>
      </c>
      <c r="K1500" s="52">
        <f>IFERROR(_xll.qlIndexFixing(ONIndex1M,I1500,TRUE,_xll.ohTrigger(RecalcTrigger,Trigger1M)),NA())</f>
        <v>2.8132195818475481E-2</v>
      </c>
      <c r="L1500" s="52">
        <f>IFERROR(_xll.qlIndexFixing(Index3M,H1500,TRUE,_xll.ohTrigger(RecalcTrigger,Trigger3M)),NA())</f>
        <v>2.9349134246440981E-2</v>
      </c>
      <c r="M1500" s="52">
        <f>IFERROR(_xll.qlIndexFixing(ONIndex3M,I1500,TRUE,_xll.ohTrigger(RecalcTrigger,Trigger3M)),NA())</f>
        <v>2.9266174343556273E-2</v>
      </c>
      <c r="N1500" s="52">
        <f>IFERROR(_xll.qlIndexFixing(Index6M,$H1500,TRUE,_xll.ohTrigger(RecalcTrigger,Trigger6M)),NA())</f>
        <v>3.0408592056039879E-2</v>
      </c>
      <c r="O1500" s="52">
        <f>IFERROR(_xll.qlIndexFixing(ONIndex6M,I1500,TRUE,_xll.ohTrigger(RecalcTrigger,Trigger6M)),NA())</f>
        <v>3.0225186521866121E-2</v>
      </c>
      <c r="P1500" s="52">
        <f>IFERROR(_xll.qlIndexFixing(Index1Y,$H1500,TRUE,_xll.ohTrigger(RecalcTrigger,Trigger1Y)),NA())</f>
        <v>3.1441939556655883E-2</v>
      </c>
      <c r="Q1500" s="52">
        <f>IFERROR(_xll.qlIndexFixing(ONIndex1Y,I1500,TRUE,_xll.ohTrigger(RecalcTrigger,Trigger1Y)),NA())</f>
        <v>3.100624623661119E-2</v>
      </c>
    </row>
    <row r="1501" spans="2:17" x14ac:dyDescent="0.2">
      <c r="B1501" s="46" t="s">
        <v>51</v>
      </c>
      <c r="D1501" s="49">
        <f>_xll.qlCalendarAdvance(LocalCalendar,$D1500,B1501,"f",FALSE)</f>
        <v>49891</v>
      </c>
      <c r="E1501" s="49">
        <f>_xll.qlInterestRateIndexValueDate(IndexON,D1501)</f>
        <v>49891</v>
      </c>
      <c r="F1501" s="52">
        <f>IFERROR(_xll.qlIndexFixing(IndexON,D1501,TRUE,_xll.ohTrigger(RecalcTrigger,TriggerON)),NA())</f>
        <v>2.6920387183597683E-2</v>
      </c>
      <c r="H1501" s="49">
        <f>_xll.qlCalendarAdvance(IborCalendar,$H1500,B1501,"f",FALSE)</f>
        <v>49887</v>
      </c>
      <c r="I1501" s="49">
        <f>_xll.qlInterestRateIndexValueDate(Index1M,$H1501)</f>
        <v>49891</v>
      </c>
      <c r="J1501" s="52">
        <f>IFERROR(_xll.qlIndexFixing(Index1M,$H1501,TRUE,_xll.ohTrigger(RecalcTrigger,Trigger1M)),NA())</f>
        <v>2.8151714368936539E-2</v>
      </c>
      <c r="K1501" s="52">
        <f>IFERROR(_xll.qlIndexFixing(ONIndex1M,I1501,TRUE,_xll.ohTrigger(RecalcTrigger,Trigger1M)),NA())</f>
        <v>2.812788267215538E-2</v>
      </c>
      <c r="L1501" s="52">
        <f>IFERROR(_xll.qlIndexFixing(Index3M,H1501,TRUE,_xll.ohTrigger(RecalcTrigger,Trigger3M)),NA())</f>
        <v>2.934526261237112E-2</v>
      </c>
      <c r="M1501" s="52">
        <f>IFERROR(_xll.qlIndexFixing(ONIndex3M,I1501,TRUE,_xll.ohTrigger(RecalcTrigger,Trigger3M)),NA())</f>
        <v>2.9262183952578624E-2</v>
      </c>
      <c r="N1501" s="52">
        <f>IFERROR(_xll.qlIndexFixing(Index6M,$H1501,TRUE,_xll.ohTrigger(RecalcTrigger,Trigger6M)),NA())</f>
        <v>3.040487857688744E-2</v>
      </c>
      <c r="O1501" s="52">
        <f>IFERROR(_xll.qlIndexFixing(ONIndex6M,I1501,TRUE,_xll.ohTrigger(RecalcTrigger,Trigger6M)),NA())</f>
        <v>3.0221236677734353E-2</v>
      </c>
      <c r="P1501" s="52">
        <f>IFERROR(_xll.qlIndexFixing(Index1Y,$H1501,TRUE,_xll.ohTrigger(RecalcTrigger,Trigger1Y)),NA())</f>
        <v>3.1440029922920797E-2</v>
      </c>
      <c r="Q1501" s="52">
        <f>IFERROR(_xll.qlIndexFixing(ONIndex1Y,I1501,TRUE,_xll.ohTrigger(RecalcTrigger,Trigger1Y)),NA())</f>
        <v>3.100378121218661E-2</v>
      </c>
    </row>
    <row r="1502" spans="2:17" x14ac:dyDescent="0.2">
      <c r="B1502" s="46" t="s">
        <v>51</v>
      </c>
      <c r="D1502" s="49">
        <f>_xll.qlCalendarAdvance(LocalCalendar,$D1501,B1502,"f",FALSE)</f>
        <v>49898</v>
      </c>
      <c r="E1502" s="49">
        <f>_xll.qlInterestRateIndexValueDate(IndexON,D1502)</f>
        <v>49898</v>
      </c>
      <c r="F1502" s="52">
        <f>IFERROR(_xll.qlIndexFixing(IndexON,D1502,TRUE,_xll.ohTrigger(RecalcTrigger,TriggerON)),NA())</f>
        <v>2.6919728179306546E-2</v>
      </c>
      <c r="H1502" s="49">
        <f>_xll.qlCalendarAdvance(IborCalendar,$H1501,B1502,"f",FALSE)</f>
        <v>49894</v>
      </c>
      <c r="I1502" s="49">
        <f>_xll.qlInterestRateIndexValueDate(Index1M,$H1502)</f>
        <v>49898</v>
      </c>
      <c r="J1502" s="52">
        <f>IFERROR(_xll.qlIndexFixing(Index1M,$H1502,TRUE,_xll.ohTrigger(RecalcTrigger,Trigger1M)),NA())</f>
        <v>2.8147470122451952E-2</v>
      </c>
      <c r="K1502" s="52">
        <f>IFERROR(_xll.qlIndexFixing(ONIndex1M,I1502,TRUE,_xll.ohTrigger(RecalcTrigger,Trigger1M)),NA())</f>
        <v>2.8123594608890912E-2</v>
      </c>
      <c r="L1502" s="52">
        <f>IFERROR(_xll.qlIndexFixing(Index3M,H1502,TRUE,_xll.ohTrigger(RecalcTrigger,Trigger3M)),NA())</f>
        <v>2.9342336108711484E-2</v>
      </c>
      <c r="M1502" s="52">
        <f>IFERROR(_xll.qlIndexFixing(ONIndex3M,I1502,TRUE,_xll.ohTrigger(RecalcTrigger,Trigger3M)),NA())</f>
        <v>2.9258216217797894E-2</v>
      </c>
      <c r="N1502" s="52">
        <f>IFERROR(_xll.qlIndexFixing(Index6M,$H1502,TRUE,_xll.ohTrigger(RecalcTrigger,Trigger6M)),NA())</f>
        <v>3.0401187857564238E-2</v>
      </c>
      <c r="O1502" s="52">
        <f>IFERROR(_xll.qlIndexFixing(ONIndex6M,I1502,TRUE,_xll.ohTrigger(RecalcTrigger,Trigger6M)),NA())</f>
        <v>3.0217309240319068E-2</v>
      </c>
      <c r="P1502" s="52">
        <f>IFERROR(_xll.qlIndexFixing(Index1Y,$H1502,TRUE,_xll.ohTrigger(RecalcTrigger,Trigger1Y)),NA())</f>
        <v>3.1438144667736173E-2</v>
      </c>
      <c r="Q1502" s="52">
        <f>IFERROR(_xll.qlIndexFixing(ONIndex1Y,I1502,TRUE,_xll.ohTrigger(RecalcTrigger,Trigger1Y)),NA())</f>
        <v>3.1001339811824735E-2</v>
      </c>
    </row>
    <row r="1503" spans="2:17" x14ac:dyDescent="0.2">
      <c r="B1503" s="46" t="s">
        <v>51</v>
      </c>
      <c r="D1503" s="49">
        <f>_xll.qlCalendarAdvance(LocalCalendar,$D1502,B1503,"f",FALSE)</f>
        <v>49905</v>
      </c>
      <c r="E1503" s="49">
        <f>_xll.qlInterestRateIndexValueDate(IndexON,D1503)</f>
        <v>49905</v>
      </c>
      <c r="F1503" s="52">
        <f>IFERROR(_xll.qlIndexFixing(IndexON,D1503,TRUE,_xll.ohTrigger(RecalcTrigger,TriggerON)),NA())</f>
        <v>2.691907316710207E-2</v>
      </c>
      <c r="H1503" s="49">
        <f>_xll.qlCalendarAdvance(IborCalendar,$H1502,B1503,"f",FALSE)</f>
        <v>49901</v>
      </c>
      <c r="I1503" s="49">
        <f>_xll.qlInterestRateIndexValueDate(Index1M,$H1503)</f>
        <v>49905</v>
      </c>
      <c r="J1503" s="52">
        <f>IFERROR(_xll.qlIndexFixing(Index1M,$H1503,TRUE,_xll.ohTrigger(RecalcTrigger,Trigger1M)),NA())</f>
        <v>2.8143251019292204E-2</v>
      </c>
      <c r="K1503" s="52">
        <f>IFERROR(_xll.qlIndexFixing(ONIndex1M,I1503,TRUE,_xll.ohTrigger(RecalcTrigger,Trigger1M)),NA())</f>
        <v>2.8119331628442268E-2</v>
      </c>
      <c r="L1503" s="52">
        <f>IFERROR(_xll.qlIndexFixing(Index3M,H1503,TRUE,_xll.ohTrigger(RecalcTrigger,Trigger3M)),NA())</f>
        <v>2.9337587828145585E-2</v>
      </c>
      <c r="M1503" s="52">
        <f>IFERROR(_xll.qlIndexFixing(ONIndex3M,I1503,TRUE,_xll.ohTrigger(RecalcTrigger,Trigger3M)),NA())</f>
        <v>2.9254271139214083E-2</v>
      </c>
      <c r="N1503" s="52">
        <f>IFERROR(_xll.qlIndexFixing(Index6M,$H1503,TRUE,_xll.ohTrigger(RecalcTrigger,Trigger6M)),NA())</f>
        <v>3.0397519897943856E-2</v>
      </c>
      <c r="O1503" s="52">
        <f>IFERROR(_xll.qlIndexFixing(ONIndex6M,I1503,TRUE,_xll.ohTrigger(RecalcTrigger,Trigger6M)),NA())</f>
        <v>3.0213404209620265E-2</v>
      </c>
      <c r="P1503" s="52">
        <f>IFERROR(_xll.qlIndexFixing(Index1Y,$H1503,TRUE,_xll.ohTrigger(RecalcTrigger,Trigger1Y)),NA())</f>
        <v>3.1436283790966239E-2</v>
      </c>
      <c r="Q1503" s="52">
        <f>IFERROR(_xll.qlIndexFixing(ONIndex1Y,I1503,TRUE,_xll.ohTrigger(RecalcTrigger,Trigger1Y)),NA())</f>
        <v>3.0998922035285759E-2</v>
      </c>
    </row>
    <row r="1504" spans="2:17" x14ac:dyDescent="0.2">
      <c r="B1504" s="46" t="s">
        <v>51</v>
      </c>
      <c r="D1504" s="49">
        <f>_xll.qlCalendarAdvance(LocalCalendar,$D1503,B1504,"f",FALSE)</f>
        <v>49912</v>
      </c>
      <c r="E1504" s="49">
        <f>_xll.qlInterestRateIndexValueDate(IndexON,D1504)</f>
        <v>49912</v>
      </c>
      <c r="F1504" s="52">
        <f>IFERROR(_xll.qlIndexFixing(IndexON,D1504,TRUE,_xll.ohTrigger(RecalcTrigger,TriggerON)),NA())</f>
        <v>2.6918422146904319E-2</v>
      </c>
      <c r="H1504" s="49">
        <f>_xll.qlCalendarAdvance(IborCalendar,$H1503,B1504,"f",FALSE)</f>
        <v>49908</v>
      </c>
      <c r="I1504" s="49">
        <f>_xll.qlInterestRateIndexValueDate(Index1M,$H1504)</f>
        <v>49913</v>
      </c>
      <c r="J1504" s="52">
        <f>IFERROR(_xll.qlIndexFixing(Index1M,$H1504,TRUE,_xll.ohTrigger(RecalcTrigger,Trigger1M)),NA())</f>
        <v>2.813845997481235E-2</v>
      </c>
      <c r="K1504" s="52">
        <f>IFERROR(_xll.qlIndexFixing(ONIndex1M,I1504,TRUE,_xll.ohTrigger(RecalcTrigger,Trigger1M)),NA())</f>
        <v>2.811449036489222E-2</v>
      </c>
      <c r="L1504" s="52">
        <f>IFERROR(_xll.qlIndexFixing(Index3M,H1504,TRUE,_xll.ohTrigger(RecalcTrigger,Trigger3M)),NA())</f>
        <v>2.9333243234165359E-2</v>
      </c>
      <c r="M1504" s="52">
        <f>IFERROR(_xll.qlIndexFixing(ONIndex3M,I1504,TRUE,_xll.ohTrigger(RecalcTrigger,Trigger3M)),NA())</f>
        <v>2.9249790220138294E-2</v>
      </c>
      <c r="N1504" s="52">
        <f>IFERROR(_xll.qlIndexFixing(Index6M,$H1504,TRUE,_xll.ohTrigger(RecalcTrigger,Trigger6M)),NA())</f>
        <v>3.0393355812953556E-2</v>
      </c>
      <c r="O1504" s="52">
        <f>IFERROR(_xll.qlIndexFixing(ONIndex6M,I1504,TRUE,_xll.ohTrigger(RecalcTrigger,Trigger6M)),NA())</f>
        <v>3.0208968754097398E-2</v>
      </c>
      <c r="P1504" s="52">
        <f>IFERROR(_xll.qlIndexFixing(Index1Y,$H1504,TRUE,_xll.ohTrigger(RecalcTrigger,Trigger1Y)),NA())</f>
        <v>3.1434186925607635E-2</v>
      </c>
      <c r="Q1504" s="52">
        <f>IFERROR(_xll.qlIndexFixing(ONIndex1Y,I1504,TRUE,_xll.ohTrigger(RecalcTrigger,Trigger1Y)),NA())</f>
        <v>3.0996187789895657E-2</v>
      </c>
    </row>
    <row r="1505" spans="2:17" x14ac:dyDescent="0.2">
      <c r="B1505" s="46" t="s">
        <v>51</v>
      </c>
      <c r="D1505" s="49">
        <f>_xll.qlCalendarAdvance(LocalCalendar,$D1504,B1505,"f",FALSE)</f>
        <v>49920</v>
      </c>
      <c r="E1505" s="49">
        <f>_xll.qlInterestRateIndexValueDate(IndexON,D1505)</f>
        <v>49920</v>
      </c>
      <c r="F1505" s="52">
        <f>IFERROR(_xll.qlIndexFixing(IndexON,D1505,TRUE,_xll.ohTrigger(RecalcTrigger,TriggerON)),NA())</f>
        <v>2.6917683011751237E-2</v>
      </c>
      <c r="H1505" s="49">
        <f>_xll.qlCalendarAdvance(IborCalendar,$H1504,B1505,"f",FALSE)</f>
        <v>49915</v>
      </c>
      <c r="I1505" s="49">
        <f>_xll.qlInterestRateIndexValueDate(Index1M,$H1505)</f>
        <v>49920</v>
      </c>
      <c r="J1505" s="52">
        <f>IFERROR(_xll.qlIndexFixing(Index1M,$H1505,TRUE,_xll.ohTrigger(RecalcTrigger,Trigger1M)),NA())</f>
        <v>2.8133491661377796E-2</v>
      </c>
      <c r="K1505" s="52">
        <f>IFERROR(_xll.qlIndexFixing(ONIndex1M,I1505,TRUE,_xll.ohTrigger(RecalcTrigger,Trigger1M)),NA())</f>
        <v>2.8110281133848503E-2</v>
      </c>
      <c r="L1505" s="52">
        <f>IFERROR(_xll.qlIndexFixing(Index3M,H1505,TRUE,_xll.ohTrigger(RecalcTrigger,Trigger3M)),NA())</f>
        <v>2.9328539892052304E-2</v>
      </c>
      <c r="M1505" s="52">
        <f>IFERROR(_xll.qlIndexFixing(ONIndex3M,I1505,TRUE,_xll.ohTrigger(RecalcTrigger,Trigger3M)),NA())</f>
        <v>2.9245893690559299E-2</v>
      </c>
      <c r="N1505" s="52">
        <f>IFERROR(_xll.qlIndexFixing(Index6M,$H1505,TRUE,_xll.ohTrigger(RecalcTrigger,Trigger6M)),NA())</f>
        <v>3.0386660897740097E-2</v>
      </c>
      <c r="O1505" s="52">
        <f>IFERROR(_xll.qlIndexFixing(ONIndex6M,I1505,TRUE,_xll.ohTrigger(RecalcTrigger,Trigger6M)),NA())</f>
        <v>3.0205111737711121E-2</v>
      </c>
      <c r="P1505" s="52">
        <f>IFERROR(_xll.qlIndexFixing(Index1Y,$H1505,TRUE,_xll.ohTrigger(RecalcTrigger,Trigger1Y)),NA())</f>
        <v>3.1432378287851247E-2</v>
      </c>
      <c r="Q1505" s="52">
        <f>IFERROR(_xll.qlIndexFixing(ONIndex1Y,I1505,TRUE,_xll.ohTrigger(RecalcTrigger,Trigger1Y)),NA())</f>
        <v>3.0993820636462388E-2</v>
      </c>
    </row>
    <row r="1506" spans="2:17" x14ac:dyDescent="0.2">
      <c r="B1506" s="46" t="s">
        <v>51</v>
      </c>
      <c r="D1506" s="49">
        <f>_xll.qlCalendarAdvance(LocalCalendar,$D1505,B1506,"f",FALSE)</f>
        <v>49927</v>
      </c>
      <c r="E1506" s="49">
        <f>_xll.qlInterestRateIndexValueDate(IndexON,D1506)</f>
        <v>49927</v>
      </c>
      <c r="F1506" s="52">
        <f>IFERROR(_xll.qlIndexFixing(IndexON,D1506,TRUE,_xll.ohTrigger(RecalcTrigger,TriggerON)),NA())</f>
        <v>2.6917040545670901E-2</v>
      </c>
      <c r="H1506" s="49">
        <f>_xll.qlCalendarAdvance(IborCalendar,$H1505,B1506,"f",FALSE)</f>
        <v>49922</v>
      </c>
      <c r="I1506" s="49">
        <f>_xll.qlInterestRateIndexValueDate(Index1M,$H1506)</f>
        <v>49926</v>
      </c>
      <c r="J1506" s="52">
        <f>IFERROR(_xll.qlIndexFixing(Index1M,$H1506,TRUE,_xll.ohTrigger(RecalcTrigger,Trigger1M)),NA())</f>
        <v>2.8129940218571292E-2</v>
      </c>
      <c r="K1506" s="52">
        <f>IFERROR(_xll.qlIndexFixing(ONIndex1M,I1506,TRUE,_xll.ohTrigger(RecalcTrigger,Trigger1M)),NA())</f>
        <v>2.8106693185590004E-2</v>
      </c>
      <c r="L1506" s="52">
        <f>IFERROR(_xll.qlIndexFixing(Index3M,H1506,TRUE,_xll.ohTrigger(RecalcTrigger,Trigger3M)),NA())</f>
        <v>2.9325319443648527E-2</v>
      </c>
      <c r="M1506" s="52">
        <f>IFERROR(_xll.qlIndexFixing(ONIndex3M,I1506,TRUE,_xll.ohTrigger(RecalcTrigger,Trigger3M)),NA())</f>
        <v>2.924257184064416E-2</v>
      </c>
      <c r="N1506" s="52">
        <f>IFERROR(_xll.qlIndexFixing(Index6M,$H1506,TRUE,_xll.ohTrigger(RecalcTrigger,Trigger6M)),NA())</f>
        <v>3.0384599638207787E-2</v>
      </c>
      <c r="O1506" s="52">
        <f>IFERROR(_xll.qlIndexFixing(ONIndex6M,I1506,TRUE,_xll.ohTrigger(RecalcTrigger,Trigger6M)),NA())</f>
        <v>3.0201823557503005E-2</v>
      </c>
      <c r="P1506" s="52">
        <f>IFERROR(_xll.qlIndexFixing(Index1Y,$H1506,TRUE,_xll.ohTrigger(RecalcTrigger,Trigger1Y)),NA())</f>
        <v>3.1430847429820663E-2</v>
      </c>
      <c r="Q1506" s="52">
        <f>IFERROR(_xll.qlIndexFixing(ONIndex1Y,I1506,TRUE,_xll.ohTrigger(RecalcTrigger,Trigger1Y)),NA())</f>
        <v>3.099181045076449E-2</v>
      </c>
    </row>
    <row r="1507" spans="2:17" x14ac:dyDescent="0.2">
      <c r="B1507" s="46" t="s">
        <v>51</v>
      </c>
      <c r="D1507" s="49">
        <f>_xll.qlCalendarAdvance(LocalCalendar,$D1506,B1507,"f",FALSE)</f>
        <v>49934</v>
      </c>
      <c r="E1507" s="49">
        <f>_xll.qlInterestRateIndexValueDate(IndexON,D1507)</f>
        <v>49934</v>
      </c>
      <c r="F1507" s="52">
        <f>IFERROR(_xll.qlIndexFixing(IndexON,D1507,TRUE,_xll.ohTrigger(RecalcTrigger,TriggerON)),NA())</f>
        <v>2.6916402071517354E-2</v>
      </c>
      <c r="H1507" s="49">
        <f>_xll.qlCalendarAdvance(IborCalendar,$H1506,B1507,"f",FALSE)</f>
        <v>49929</v>
      </c>
      <c r="I1507" s="49">
        <f>_xll.qlInterestRateIndexValueDate(Index1M,$H1507)</f>
        <v>49933</v>
      </c>
      <c r="J1507" s="52">
        <f>IFERROR(_xll.qlIndexFixing(Index1M,$H1507,TRUE,_xll.ohTrigger(RecalcTrigger,Trigger1M)),NA())</f>
        <v>2.8125820214033759E-2</v>
      </c>
      <c r="K1507" s="52">
        <f>IFERROR(_xll.qlIndexFixing(ONIndex1M,I1507,TRUE,_xll.ohTrigger(RecalcTrigger,Trigger1M)),NA())</f>
        <v>2.810253053736389E-2</v>
      </c>
      <c r="L1507" s="52">
        <f>IFERROR(_xll.qlIndexFixing(Index3M,H1507,TRUE,_xll.ohTrigger(RecalcTrigger,Trigger3M)),NA())</f>
        <v>2.9321583449206365E-2</v>
      </c>
      <c r="M1507" s="52">
        <f>IFERROR(_xll.qlIndexFixing(ONIndex3M,I1507,TRUE,_xll.ohTrigger(RecalcTrigger,Trigger3M)),NA())</f>
        <v>2.9238717386848023E-2</v>
      </c>
      <c r="N1507" s="52">
        <f>IFERROR(_xll.qlIndexFixing(Index6M,$H1507,TRUE,_xll.ohTrigger(RecalcTrigger,Trigger6M)),NA())</f>
        <v>3.0381020064528558E-2</v>
      </c>
      <c r="O1507" s="52">
        <f>IFERROR(_xll.qlIndexFixing(ONIndex6M,I1507,TRUE,_xll.ohTrigger(RecalcTrigger,Trigger6M)),NA())</f>
        <v>3.0198008153510258E-2</v>
      </c>
      <c r="P1507" s="52">
        <f>IFERROR(_xll.qlIndexFixing(Index1Y,$H1507,TRUE,_xll.ohTrigger(RecalcTrigger,Trigger1Y)),NA())</f>
        <v>3.142908406539216E-2</v>
      </c>
      <c r="Q1507" s="52">
        <f>IFERROR(_xll.qlIndexFixing(ONIndex1Y,I1507,TRUE,_xll.ohTrigger(RecalcTrigger,Trigger1Y)),NA())</f>
        <v>3.0989487170716146E-2</v>
      </c>
    </row>
    <row r="1508" spans="2:17" x14ac:dyDescent="0.2">
      <c r="B1508" s="46" t="s">
        <v>51</v>
      </c>
      <c r="D1508" s="49">
        <f>_xll.qlCalendarAdvance(LocalCalendar,$D1507,B1508,"f",FALSE)</f>
        <v>49941</v>
      </c>
      <c r="E1508" s="49">
        <f>_xll.qlInterestRateIndexValueDate(IndexON,D1508)</f>
        <v>49941</v>
      </c>
      <c r="F1508" s="52">
        <f>IFERROR(_xll.qlIndexFixing(IndexON,D1508,TRUE,_xll.ohTrigger(RecalcTrigger,TriggerON)),NA())</f>
        <v>2.6915767589450468E-2</v>
      </c>
      <c r="H1508" s="49">
        <f>_xll.qlCalendarAdvance(IborCalendar,$H1507,B1508,"f",FALSE)</f>
        <v>49936</v>
      </c>
      <c r="I1508" s="49">
        <f>_xll.qlInterestRateIndexValueDate(Index1M,$H1508)</f>
        <v>49940</v>
      </c>
      <c r="J1508" s="52">
        <f>IFERROR(_xll.qlIndexFixing(Index1M,$H1508,TRUE,_xll.ohTrigger(RecalcTrigger,Trigger1M)),NA())</f>
        <v>2.8121725350681359E-2</v>
      </c>
      <c r="K1508" s="52">
        <f>IFERROR(_xll.qlIndexFixing(ONIndex1M,I1508,TRUE,_xll.ohTrigger(RecalcTrigger,Trigger1M)),NA())</f>
        <v>2.8098392972033537E-2</v>
      </c>
      <c r="L1508" s="52">
        <f>IFERROR(_xll.qlIndexFixing(Index3M,H1508,TRUE,_xll.ohTrigger(RecalcTrigger,Trigger3M)),NA())</f>
        <v>2.9317870280474754E-2</v>
      </c>
      <c r="M1508" s="52">
        <f>IFERROR(_xll.qlIndexFixing(ONIndex3M,I1508,TRUE,_xll.ohTrigger(RecalcTrigger,Trigger3M)),NA())</f>
        <v>2.9234885589168869E-2</v>
      </c>
      <c r="N1508" s="52">
        <f>IFERROR(_xll.qlIndexFixing(Index6M,$H1508,TRUE,_xll.ohTrigger(RecalcTrigger,Trigger6M)),NA())</f>
        <v>3.0377463246065065E-2</v>
      </c>
      <c r="O1508" s="52">
        <f>IFERROR(_xll.qlIndexFixing(ONIndex6M,I1508,TRUE,_xll.ohTrigger(RecalcTrigger,Trigger6M)),NA())</f>
        <v>3.0194215156154058E-2</v>
      </c>
      <c r="P1508" s="52">
        <f>IFERROR(_xll.qlIndexFixing(Index1Y,$H1508,TRUE,_xll.ohTrigger(RecalcTrigger,Trigger1Y)),NA())</f>
        <v>3.1427345078728339E-2</v>
      </c>
      <c r="Q1508" s="52">
        <f>IFERROR(_xll.qlIndexFixing(ONIndex1Y,I1508,TRUE,_xll.ohTrigger(RecalcTrigger,Trigger1Y)),NA())</f>
        <v>3.0987187514650572E-2</v>
      </c>
    </row>
    <row r="1509" spans="2:17" x14ac:dyDescent="0.2">
      <c r="B1509" s="46" t="s">
        <v>51</v>
      </c>
      <c r="D1509" s="49">
        <f>_xll.qlCalendarAdvance(LocalCalendar,$D1508,B1509,"f",FALSE)</f>
        <v>49948</v>
      </c>
      <c r="E1509" s="49">
        <f>_xll.qlInterestRateIndexValueDate(IndexON,D1509)</f>
        <v>49948</v>
      </c>
      <c r="F1509" s="52">
        <f>IFERROR(_xll.qlIndexFixing(IndexON,D1509,TRUE,_xll.ohTrigger(RecalcTrigger,TriggerON)),NA())</f>
        <v>2.6915137099230435E-2</v>
      </c>
      <c r="H1509" s="49">
        <f>_xll.qlCalendarAdvance(IborCalendar,$H1508,B1509,"f",FALSE)</f>
        <v>49943</v>
      </c>
      <c r="I1509" s="49">
        <f>_xll.qlInterestRateIndexValueDate(Index1M,$H1509)</f>
        <v>49947</v>
      </c>
      <c r="J1509" s="52">
        <f>IFERROR(_xll.qlIndexFixing(Index1M,$H1509,TRUE,_xll.ohTrigger(RecalcTrigger,Trigger1M)),NA())</f>
        <v>2.8117655628482119E-2</v>
      </c>
      <c r="K1509" s="52">
        <f>IFERROR(_xll.qlIndexFixing(ONIndex1M,I1509,TRUE,_xll.ohTrigger(RecalcTrigger,Trigger1M)),NA())</f>
        <v>2.8094280489758816E-2</v>
      </c>
      <c r="L1509" s="52">
        <f>IFERROR(_xll.qlIndexFixing(Index3M,H1509,TRUE,_xll.ohTrigger(RecalcTrigger,Trigger3M)),NA())</f>
        <v>2.9314179937393964E-2</v>
      </c>
      <c r="M1509" s="52">
        <f>IFERROR(_xll.qlIndexFixing(ONIndex3M,I1509,TRUE,_xll.ohTrigger(RecalcTrigger,Trigger3M)),NA())</f>
        <v>2.9231076447846505E-2</v>
      </c>
      <c r="N1509" s="52">
        <f>IFERROR(_xll.qlIndexFixing(Index6M,$H1509,TRUE,_xll.ohTrigger(RecalcTrigger,Trigger6M)),NA())</f>
        <v>3.0373929182696963E-2</v>
      </c>
      <c r="O1509" s="52">
        <f>IFERROR(_xll.qlIndexFixing(ONIndex6M,I1509,TRUE,_xll.ohTrigger(RecalcTrigger,Trigger6M)),NA())</f>
        <v>3.0190444565514341E-2</v>
      </c>
      <c r="P1509" s="52">
        <f>IFERROR(_xll.qlIndexFixing(Index1Y,$H1509,TRUE,_xll.ohTrigger(RecalcTrigger,Trigger1Y)),NA())</f>
        <v>3.1425630469703494E-2</v>
      </c>
      <c r="Q1509" s="52">
        <f>IFERROR(_xll.qlIndexFixing(ONIndex1Y,I1509,TRUE,_xll.ohTrigger(RecalcTrigger,Trigger1Y)),NA())</f>
        <v>3.0984911482807576E-2</v>
      </c>
    </row>
    <row r="1510" spans="2:17" x14ac:dyDescent="0.2">
      <c r="B1510" s="46" t="s">
        <v>51</v>
      </c>
      <c r="D1510" s="49">
        <f>_xll.qlCalendarAdvance(LocalCalendar,$D1509,B1510,"f",FALSE)</f>
        <v>49955</v>
      </c>
      <c r="E1510" s="49">
        <f>_xll.qlInterestRateIndexValueDate(IndexON,D1510)</f>
        <v>49955</v>
      </c>
      <c r="F1510" s="52">
        <f>IFERROR(_xll.qlIndexFixing(IndexON,D1510,TRUE,_xll.ohTrigger(RecalcTrigger,TriggerON)),NA())</f>
        <v>2.6914510601017128E-2</v>
      </c>
      <c r="H1510" s="49">
        <f>_xll.qlCalendarAdvance(IborCalendar,$H1509,B1510,"f",FALSE)</f>
        <v>49950</v>
      </c>
      <c r="I1510" s="49">
        <f>_xll.qlInterestRateIndexValueDate(Index1M,$H1510)</f>
        <v>49954</v>
      </c>
      <c r="J1510" s="52">
        <f>IFERROR(_xll.qlIndexFixing(Index1M,$H1510,TRUE,_xll.ohTrigger(RecalcTrigger,Trigger1M)),NA())</f>
        <v>2.8114421307959145E-2</v>
      </c>
      <c r="K1510" s="52">
        <f>IFERROR(_xll.qlIndexFixing(ONIndex1M,I1510,TRUE,_xll.ohTrigger(RecalcTrigger,Trigger1M)),NA())</f>
        <v>2.8090193090459792E-2</v>
      </c>
      <c r="L1510" s="52">
        <f>IFERROR(_xll.qlIndexFixing(Index3M,H1510,TRUE,_xll.ohTrigger(RecalcTrigger,Trigger3M)),NA())</f>
        <v>2.9311445157515569E-2</v>
      </c>
      <c r="M1510" s="52">
        <f>IFERROR(_xll.qlIndexFixing(ONIndex3M,I1510,TRUE,_xll.ohTrigger(RecalcTrigger,Trigger3M)),NA())</f>
        <v>2.9227289962641123E-2</v>
      </c>
      <c r="N1510" s="52">
        <f>IFERROR(_xll.qlIndexFixing(Index6M,$H1510,TRUE,_xll.ohTrigger(RecalcTrigger,Trigger6M)),NA())</f>
        <v>3.0371449565359698E-2</v>
      </c>
      <c r="O1510" s="52">
        <f>IFERROR(_xll.qlIndexFixing(ONIndex6M,I1510,TRUE,_xll.ohTrigger(RecalcTrigger,Trigger6M)),NA())</f>
        <v>3.0186696381511169E-2</v>
      </c>
      <c r="P1510" s="52">
        <f>IFERROR(_xll.qlIndexFixing(Index1Y,$H1510,TRUE,_xll.ohTrigger(RecalcTrigger,Trigger1Y)),NA())</f>
        <v>3.1423940238194767E-2</v>
      </c>
      <c r="Q1510" s="52">
        <f>IFERROR(_xll.qlIndexFixing(ONIndex1Y,I1510,TRUE,_xll.ohTrigger(RecalcTrigger,Trigger1Y)),NA())</f>
        <v>3.098265907494735E-2</v>
      </c>
    </row>
    <row r="1511" spans="2:17" x14ac:dyDescent="0.2">
      <c r="B1511" s="46" t="s">
        <v>51</v>
      </c>
      <c r="D1511" s="49">
        <f>_xll.qlCalendarAdvance(LocalCalendar,$D1510,B1511,"f",FALSE)</f>
        <v>49962</v>
      </c>
      <c r="E1511" s="49">
        <f>_xll.qlInterestRateIndexValueDate(IndexON,D1511)</f>
        <v>49962</v>
      </c>
      <c r="F1511" s="52">
        <f>IFERROR(_xll.qlIndexFixing(IndexON,D1511,TRUE,_xll.ohTrigger(RecalcTrigger,TriggerON)),NA())</f>
        <v>2.6913888094650673E-2</v>
      </c>
      <c r="H1511" s="49">
        <f>_xll.qlCalendarAdvance(IborCalendar,$H1510,B1511,"f",FALSE)</f>
        <v>49957</v>
      </c>
      <c r="I1511" s="49">
        <f>_xll.qlInterestRateIndexValueDate(Index1M,$H1511)</f>
        <v>49962</v>
      </c>
      <c r="J1511" s="52">
        <f>IFERROR(_xll.qlIndexFixing(Index1M,$H1511,TRUE,_xll.ohTrigger(RecalcTrigger,Trigger1M)),NA())</f>
        <v>2.8109831408982124E-2</v>
      </c>
      <c r="K1511" s="52">
        <f>IFERROR(_xll.qlIndexFixing(ONIndex1M,I1511,TRUE,_xll.ohTrigger(RecalcTrigger,Trigger1M)),NA())</f>
        <v>2.8085552490715315E-2</v>
      </c>
      <c r="L1511" s="52">
        <f>IFERROR(_xll.qlIndexFixing(Index3M,H1511,TRUE,_xll.ohTrigger(RecalcTrigger,Trigger3M)),NA())</f>
        <v>2.9307283184294722E-2</v>
      </c>
      <c r="M1511" s="52">
        <f>IFERROR(_xll.qlIndexFixing(ONIndex3M,I1511,TRUE,_xll.ohTrigger(RecalcTrigger,Trigger3M)),NA())</f>
        <v>2.9222990293300555E-2</v>
      </c>
      <c r="N1511" s="52">
        <f>IFERROR(_xll.qlIndexFixing(Index6M,$H1511,TRUE,_xll.ohTrigger(RecalcTrigger,Trigger6M)),NA())</f>
        <v>3.0366432813508707E-2</v>
      </c>
      <c r="O1511" s="52">
        <f>IFERROR(_xll.qlIndexFixing(ONIndex6M,I1511,TRUE,_xll.ohTrigger(RecalcTrigger,Trigger6M)),NA())</f>
        <v>3.0182440179400416E-2</v>
      </c>
      <c r="P1511" s="52">
        <f>IFERROR(_xll.qlIndexFixing(Index1Y,$H1511,TRUE,_xll.ohTrigger(RecalcTrigger,Trigger1Y)),NA())</f>
        <v>3.1422038394905233E-2</v>
      </c>
      <c r="Q1511" s="52">
        <f>IFERROR(_xll.qlIndexFixing(ONIndex1Y,I1511,TRUE,_xll.ohTrigger(RecalcTrigger,Trigger1Y)),NA())</f>
        <v>3.0980113821899025E-2</v>
      </c>
    </row>
    <row r="1512" spans="2:17" x14ac:dyDescent="0.2">
      <c r="B1512" s="46" t="s">
        <v>51</v>
      </c>
      <c r="D1512" s="49">
        <f>_xll.qlCalendarAdvance(LocalCalendar,$D1511,B1512,"f",FALSE)</f>
        <v>49969</v>
      </c>
      <c r="E1512" s="49">
        <f>_xll.qlInterestRateIndexValueDate(IndexON,D1512)</f>
        <v>49969</v>
      </c>
      <c r="F1512" s="52">
        <f>IFERROR(_xll.qlIndexFixing(IndexON,D1512,TRUE,_xll.ohTrigger(RecalcTrigger,TriggerON)),NA())</f>
        <v>2.6913269580290944E-2</v>
      </c>
      <c r="H1512" s="49">
        <f>_xll.qlCalendarAdvance(IborCalendar,$H1511,B1512,"f",FALSE)</f>
        <v>49964</v>
      </c>
      <c r="I1512" s="49">
        <f>_xll.qlInterestRateIndexValueDate(Index1M,$H1512)</f>
        <v>49968</v>
      </c>
      <c r="J1512" s="52">
        <f>IFERROR(_xll.qlIndexFixing(Index1M,$H1512,TRUE,_xll.ohTrigger(RecalcTrigger,Trigger1M)),NA())</f>
        <v>2.8106410535965007E-2</v>
      </c>
      <c r="K1512" s="52">
        <f>IFERROR(_xll.qlIndexFixing(ONIndex1M,I1512,TRUE,_xll.ohTrigger(RecalcTrigger,Trigger1M)),NA())</f>
        <v>2.8082093540788833E-2</v>
      </c>
      <c r="L1512" s="52">
        <f>IFERROR(_xll.qlIndexFixing(Index3M,H1512,TRUE,_xll.ohTrigger(RecalcTrigger,Trigger3M)),NA())</f>
        <v>2.9304181270670502E-2</v>
      </c>
      <c r="M1512" s="52">
        <f>IFERROR(_xll.qlIndexFixing(ONIndex3M,I1512,TRUE,_xll.ohTrigger(RecalcTrigger,Trigger3M)),NA())</f>
        <v>2.9219784960901052E-2</v>
      </c>
      <c r="N1512" s="52">
        <f>IFERROR(_xll.qlIndexFixing(Index6M,$H1512,TRUE,_xll.ohTrigger(RecalcTrigger,Trigger6M)),NA())</f>
        <v>3.036346352196815E-2</v>
      </c>
      <c r="O1512" s="52">
        <f>IFERROR(_xll.qlIndexFixing(ONIndex6M,I1512,TRUE,_xll.ohTrigger(RecalcTrigger,Trigger6M)),NA())</f>
        <v>3.01792672334944E-2</v>
      </c>
      <c r="P1512" s="52">
        <f>IFERROR(_xll.qlIndexFixing(Index1Y,$H1512,TRUE,_xll.ohTrigger(RecalcTrigger,Trigger1Y)),NA())</f>
        <v>3.1420632907240564E-2</v>
      </c>
      <c r="Q1512" s="52">
        <f>IFERROR(_xll.qlIndexFixing(ONIndex1Y,I1512,TRUE,_xll.ohTrigger(RecalcTrigger,Trigger1Y)),NA())</f>
        <v>3.097822513133508E-2</v>
      </c>
    </row>
    <row r="1513" spans="2:17" x14ac:dyDescent="0.2">
      <c r="B1513" s="46" t="s">
        <v>51</v>
      </c>
      <c r="D1513" s="49">
        <f>_xll.qlCalendarAdvance(LocalCalendar,$D1512,B1513,"f",FALSE)</f>
        <v>49976</v>
      </c>
      <c r="E1513" s="49">
        <f>_xll.qlInterestRateIndexValueDate(IndexON,D1513)</f>
        <v>49976</v>
      </c>
      <c r="F1513" s="52">
        <f>IFERROR(_xll.qlIndexFixing(IndexON,D1513,TRUE,_xll.ohTrigger(RecalcTrigger,TriggerON)),NA())</f>
        <v>2.691265505793794E-2</v>
      </c>
      <c r="H1513" s="49">
        <f>_xll.qlCalendarAdvance(IborCalendar,$H1512,B1513,"f",FALSE)</f>
        <v>49971</v>
      </c>
      <c r="I1513" s="49">
        <f>_xll.qlInterestRateIndexValueDate(Index1M,$H1513)</f>
        <v>49975</v>
      </c>
      <c r="J1513" s="52">
        <f>IFERROR(_xll.qlIndexFixing(Index1M,$H1513,TRUE,_xll.ohTrigger(RecalcTrigger,Trigger1M)),NA())</f>
        <v>2.8103257762551459E-2</v>
      </c>
      <c r="K1513" s="52">
        <f>IFERROR(_xll.qlIndexFixing(ONIndex1M,I1513,TRUE,_xll.ohTrigger(RecalcTrigger,Trigger1M)),NA())</f>
        <v>2.8078081390416898E-2</v>
      </c>
      <c r="L1513" s="52">
        <f>IFERROR(_xll.qlIndexFixing(Index3M,H1513,TRUE,_xll.ohTrigger(RecalcTrigger,Trigger3M)),NA())</f>
        <v>2.9300583568199784E-2</v>
      </c>
      <c r="M1513" s="52">
        <f>IFERROR(_xll.qlIndexFixing(ONIndex3M,I1513,TRUE,_xll.ohTrigger(RecalcTrigger,Trigger3M)),NA())</f>
        <v>2.9216066444286426E-2</v>
      </c>
      <c r="N1513" s="52">
        <f>IFERROR(_xll.qlIndexFixing(Index6M,$H1513,TRUE,_xll.ohTrigger(RecalcTrigger,Trigger6M)),NA())</f>
        <v>3.0360020477787401E-2</v>
      </c>
      <c r="O1513" s="52">
        <f>IFERROR(_xll.qlIndexFixing(ONIndex6M,I1513,TRUE,_xll.ohTrigger(RecalcTrigger,Trigger6M)),NA())</f>
        <v>3.0175586269560739E-2</v>
      </c>
      <c r="P1513" s="52">
        <f>IFERROR(_xll.qlIndexFixing(Index1Y,$H1513,TRUE,_xll.ohTrigger(RecalcTrigger,Trigger1Y)),NA())</f>
        <v>3.141901580755857E-2</v>
      </c>
      <c r="Q1513" s="52">
        <f>IFERROR(_xll.qlIndexFixing(ONIndex1Y,I1513,TRUE,_xll.ohTrigger(RecalcTrigger,Trigger1Y)),NA())</f>
        <v>3.0976043595742908E-2</v>
      </c>
    </row>
    <row r="1514" spans="2:17" x14ac:dyDescent="0.2">
      <c r="B1514" s="46" t="s">
        <v>51</v>
      </c>
      <c r="D1514" s="49">
        <f>_xll.qlCalendarAdvance(LocalCalendar,$D1513,B1514,"f",FALSE)</f>
        <v>49983</v>
      </c>
      <c r="E1514" s="49">
        <f>_xll.qlInterestRateIndexValueDate(IndexON,D1514)</f>
        <v>49983</v>
      </c>
      <c r="F1514" s="52">
        <f>IFERROR(_xll.qlIndexFixing(IndexON,D1514,TRUE,_xll.ohTrigger(RecalcTrigger,TriggerON)),NA())</f>
        <v>2.6912044527511725E-2</v>
      </c>
      <c r="H1514" s="49">
        <f>_xll.qlCalendarAdvance(IborCalendar,$H1513,B1514,"f",FALSE)</f>
        <v>49978</v>
      </c>
      <c r="I1514" s="49">
        <f>_xll.qlInterestRateIndexValueDate(Index1M,$H1514)</f>
        <v>49982</v>
      </c>
      <c r="J1514" s="52">
        <f>IFERROR(_xll.qlIndexFixing(Index1M,$H1514,TRUE,_xll.ohTrigger(RecalcTrigger,Trigger1M)),NA())</f>
        <v>2.8097684133965295E-2</v>
      </c>
      <c r="K1514" s="52">
        <f>IFERROR(_xll.qlIndexFixing(ONIndex1M,I1514,TRUE,_xll.ohTrigger(RecalcTrigger,Trigger1M)),NA())</f>
        <v>2.8074094323180532E-2</v>
      </c>
      <c r="L1514" s="52">
        <f>IFERROR(_xll.qlIndexFixing(Index3M,H1514,TRUE,_xll.ohTrigger(RecalcTrigger,Trigger3M)),NA())</f>
        <v>2.9297008692947438E-2</v>
      </c>
      <c r="M1514" s="52">
        <f>IFERROR(_xll.qlIndexFixing(ONIndex3M,I1514,TRUE,_xll.ohTrigger(RecalcTrigger,Trigger3M)),NA())</f>
        <v>2.9212370583948655E-2</v>
      </c>
      <c r="N1514" s="52">
        <f>IFERROR(_xll.qlIndexFixing(Index6M,$H1514,TRUE,_xll.ohTrigger(RecalcTrigger,Trigger6M)),NA())</f>
        <v>3.0357637224368083E-2</v>
      </c>
      <c r="O1514" s="52">
        <f>IFERROR(_xll.qlIndexFixing(ONIndex6M,I1514,TRUE,_xll.ohTrigger(RecalcTrigger,Trigger6M)),NA())</f>
        <v>3.0171927712263624E-2</v>
      </c>
      <c r="P1514" s="52">
        <f>IFERROR(_xll.qlIndexFixing(Index1Y,$H1514,TRUE,_xll.ohTrigger(RecalcTrigger,Trigger1Y)),NA())</f>
        <v>3.1417423084916574E-2</v>
      </c>
      <c r="Q1514" s="52">
        <f>IFERROR(_xll.qlIndexFixing(ONIndex1Y,I1514,TRUE,_xll.ohTrigger(RecalcTrigger,Trigger1Y)),NA())</f>
        <v>3.0973885684213442E-2</v>
      </c>
    </row>
    <row r="1515" spans="2:17" x14ac:dyDescent="0.2">
      <c r="B1515" s="46" t="s">
        <v>51</v>
      </c>
      <c r="D1515" s="49">
        <f>_xll.qlCalendarAdvance(LocalCalendar,$D1514,B1515,"f",FALSE)</f>
        <v>49991</v>
      </c>
      <c r="E1515" s="49">
        <f>_xll.qlInterestRateIndexValueDate(IndexON,D1515)</f>
        <v>49991</v>
      </c>
      <c r="F1515" s="52">
        <f>IFERROR(_xll.qlIndexFixing(IndexON,D1515,TRUE,_xll.ohTrigger(RecalcTrigger,TriggerON)),NA())</f>
        <v>2.6911351666623062E-2</v>
      </c>
      <c r="H1515" s="49">
        <f>_xll.qlCalendarAdvance(IborCalendar,$H1514,B1515,"f",FALSE)</f>
        <v>49985</v>
      </c>
      <c r="I1515" s="49">
        <f>_xll.qlInterestRateIndexValueDate(Index1M,$H1515)</f>
        <v>49989</v>
      </c>
      <c r="J1515" s="52">
        <f>IFERROR(_xll.qlIndexFixing(Index1M,$H1515,TRUE,_xll.ohTrigger(RecalcTrigger,Trigger1M)),NA())</f>
        <v>2.8093765258176084E-2</v>
      </c>
      <c r="K1515" s="52">
        <f>IFERROR(_xll.qlIndexFixing(ONIndex1M,I1515,TRUE,_xll.ohTrigger(RecalcTrigger,Trigger1M)),NA())</f>
        <v>2.8070944692224487E-2</v>
      </c>
      <c r="L1515" s="52">
        <f>IFERROR(_xll.qlIndexFixing(Index3M,H1515,TRUE,_xll.ohTrigger(RecalcTrigger,Trigger3M)),NA())</f>
        <v>2.9293456644848309E-2</v>
      </c>
      <c r="M1515" s="52">
        <f>IFERROR(_xll.qlIndexFixing(ONIndex3M,I1515,TRUE,_xll.ohTrigger(RecalcTrigger,Trigger3M)),NA())</f>
        <v>2.9209620839236727E-2</v>
      </c>
      <c r="N1515" s="52">
        <f>IFERROR(_xll.qlIndexFixing(Index6M,$H1515,TRUE,_xll.ohTrigger(RecalcTrigger,Trigger6M)),NA())</f>
        <v>3.0353202652818639E-2</v>
      </c>
      <c r="O1515" s="52">
        <f>IFERROR(_xll.qlIndexFixing(ONIndex6M,I1515,TRUE,_xll.ohTrigger(RecalcTrigger,Trigger6M)),NA())</f>
        <v>3.0169296793101097E-2</v>
      </c>
      <c r="P1515" s="52">
        <f>IFERROR(_xll.qlIndexFixing(Index1Y,$H1515,TRUE,_xll.ohTrigger(RecalcTrigger,Trigger1Y)),NA())</f>
        <v>3.1415854739201145E-2</v>
      </c>
      <c r="Q1515" s="52">
        <f>IFERROR(_xll.qlIndexFixing(ONIndex1Y,I1515,TRUE,_xll.ohTrigger(RecalcTrigger,Trigger1Y)),NA())</f>
        <v>3.0972932189530233E-2</v>
      </c>
    </row>
    <row r="1516" spans="2:17" x14ac:dyDescent="0.2">
      <c r="B1516" s="46" t="s">
        <v>51</v>
      </c>
      <c r="D1516" s="49">
        <f>_xll.qlCalendarAdvance(LocalCalendar,$D1515,B1516,"f",FALSE)</f>
        <v>49998</v>
      </c>
      <c r="E1516" s="49">
        <f>_xll.qlInterestRateIndexValueDate(IndexON,D1516)</f>
        <v>49998</v>
      </c>
      <c r="F1516" s="52">
        <f>IFERROR(_xll.qlIndexFixing(IndexON,D1516,TRUE,_xll.ohTrigger(RecalcTrigger,TriggerON)),NA())</f>
        <v>2.6910749690394198E-2</v>
      </c>
      <c r="H1516" s="49">
        <f>_xll.qlCalendarAdvance(IborCalendar,$H1515,B1516,"f",FALSE)</f>
        <v>49992</v>
      </c>
      <c r="I1516" s="49">
        <f>_xll.qlInterestRateIndexValueDate(Index1M,$H1516)</f>
        <v>49996</v>
      </c>
      <c r="J1516" s="52">
        <f>IFERROR(_xll.qlIndexFixing(Index1M,$H1516,TRUE,_xll.ohTrigger(RecalcTrigger,Trigger1M)),NA())</f>
        <v>2.8089871523369503E-2</v>
      </c>
      <c r="K1516" s="52">
        <f>IFERROR(_xll.qlIndexFixing(ONIndex1M,I1516,TRUE,_xll.ohTrigger(RecalcTrigger,Trigger1M)),NA())</f>
        <v>2.8066195437475017E-2</v>
      </c>
      <c r="L1516" s="52">
        <f>IFERROR(_xll.qlIndexFixing(Index3M,H1516,TRUE,_xll.ohTrigger(RecalcTrigger,Trigger3M)),NA())</f>
        <v>2.9289927423845043E-2</v>
      </c>
      <c r="M1516" s="52">
        <f>IFERROR(_xll.qlIndexFixing(ONIndex3M,I1516,TRUE,_xll.ohTrigger(RecalcTrigger,Trigger3M)),NA())</f>
        <v>2.9205046831703996E-2</v>
      </c>
      <c r="N1516" s="52">
        <f>IFERROR(_xll.qlIndexFixing(Index6M,$H1516,TRUE,_xll.ohTrigger(RecalcTrigger,Trigger6M)),NA())</f>
        <v>3.0349827871797849E-2</v>
      </c>
      <c r="O1516" s="52">
        <f>IFERROR(_xll.qlIndexFixing(ONIndex6M,I1516,TRUE,_xll.ohTrigger(RecalcTrigger,Trigger6M)),NA())</f>
        <v>3.0164677817738905E-2</v>
      </c>
      <c r="P1516" s="52">
        <f>IFERROR(_xll.qlIndexFixing(Index1Y,$H1516,TRUE,_xll.ohTrigger(RecalcTrigger,Trigger1Y)),NA())</f>
        <v>3.1414310770299263E-2</v>
      </c>
      <c r="Q1516" s="52">
        <f>IFERROR(_xll.qlIndexFixing(ONIndex1Y,I1516,TRUE,_xll.ohTrigger(RecalcTrigger,Trigger1Y)),NA())</f>
        <v>3.0969640733182757E-2</v>
      </c>
    </row>
    <row r="1517" spans="2:17" x14ac:dyDescent="0.2">
      <c r="B1517" s="46" t="s">
        <v>51</v>
      </c>
      <c r="D1517" s="49">
        <f>_xll.qlCalendarAdvance(LocalCalendar,$D1516,B1517,"f",FALSE)</f>
        <v>50005</v>
      </c>
      <c r="E1517" s="49">
        <f>_xll.qlInterestRateIndexValueDate(IndexON,D1517)</f>
        <v>50005</v>
      </c>
      <c r="F1517" s="52">
        <f>IFERROR(_xll.qlIndexFixing(IndexON,D1517,TRUE,_xll.ohTrigger(RecalcTrigger,TriggerON)),NA())</f>
        <v>2.6911114925316504E-2</v>
      </c>
      <c r="H1517" s="49">
        <f>_xll.qlCalendarAdvance(IborCalendar,$H1516,B1517,"f",FALSE)</f>
        <v>49999</v>
      </c>
      <c r="I1517" s="49">
        <f>_xll.qlInterestRateIndexValueDate(Index1M,$H1517)</f>
        <v>50003</v>
      </c>
      <c r="J1517" s="52">
        <f>IFERROR(_xll.qlIndexFixing(Index1M,$H1517,TRUE,_xll.ohTrigger(RecalcTrigger,Trigger1M)),NA())</f>
        <v>2.8086002929524234E-2</v>
      </c>
      <c r="K1517" s="52">
        <f>IFERROR(_xll.qlIndexFixing(ONIndex1M,I1517,TRUE,_xll.ohTrigger(RecalcTrigger,Trigger1M)),NA())</f>
        <v>2.806228361916574E-2</v>
      </c>
      <c r="L1517" s="52">
        <f>IFERROR(_xll.qlIndexFixing(Index3M,H1517,TRUE,_xll.ohTrigger(RecalcTrigger,Trigger3M)),NA())</f>
        <v>2.9286421029875082E-2</v>
      </c>
      <c r="M1517" s="52">
        <f>IFERROR(_xll.qlIndexFixing(ONIndex3M,I1517,TRUE,_xll.ohTrigger(RecalcTrigger,Trigger3M)),NA())</f>
        <v>2.920141893995698E-2</v>
      </c>
      <c r="N1517" s="52">
        <f>IFERROR(_xll.qlIndexFixing(Index6M,$H1517,TRUE,_xll.ohTrigger(RecalcTrigger,Trigger6M)),NA())</f>
        <v>3.0347516910337782E-2</v>
      </c>
      <c r="O1517" s="52">
        <f>IFERROR(_xll.qlIndexFixing(ONIndex6M,I1517,TRUE,_xll.ohTrigger(RecalcTrigger,Trigger6M)),NA())</f>
        <v>3.0161086480351429E-2</v>
      </c>
      <c r="P1517" s="52">
        <f>IFERROR(_xll.qlIndexFixing(Index1Y,$H1517,TRUE,_xll.ohTrigger(RecalcTrigger,Trigger1Y)),NA())</f>
        <v>3.1412791178099905E-2</v>
      </c>
      <c r="Q1517" s="52">
        <f>IFERROR(_xll.qlIndexFixing(ONIndex1Y,I1517,TRUE,_xll.ohTrigger(RecalcTrigger,Trigger1Y)),NA())</f>
        <v>3.0967553693761474E-2</v>
      </c>
    </row>
    <row r="1518" spans="2:17" x14ac:dyDescent="0.2">
      <c r="B1518" s="46" t="s">
        <v>51</v>
      </c>
      <c r="D1518" s="49">
        <f>_xll.qlCalendarAdvance(LocalCalendar,$D1517,B1518,"f",FALSE)</f>
        <v>50012</v>
      </c>
      <c r="E1518" s="49">
        <f>_xll.qlInterestRateIndexValueDate(IndexON,D1518)</f>
        <v>50012</v>
      </c>
      <c r="F1518" s="52">
        <f>IFERROR(_xll.qlIndexFixing(IndexON,D1518,TRUE,_xll.ohTrigger(RecalcTrigger,TriggerON)),NA())</f>
        <v>2.6909557713876708E-2</v>
      </c>
      <c r="H1518" s="49">
        <f>_xll.qlCalendarAdvance(IborCalendar,$H1517,B1518,"f",FALSE)</f>
        <v>50006</v>
      </c>
      <c r="I1518" s="49">
        <f>_xll.qlInterestRateIndexValueDate(Index1M,$H1518)</f>
        <v>50010</v>
      </c>
      <c r="J1518" s="52">
        <f>IFERROR(_xll.qlIndexFixing(Index1M,$H1518,TRUE,_xll.ohTrigger(RecalcTrigger,Trigger1M)),NA())</f>
        <v>2.8083804014001901E-2</v>
      </c>
      <c r="K1518" s="52">
        <f>IFERROR(_xll.qlIndexFixing(ONIndex1M,I1518,TRUE,_xll.ohTrigger(RecalcTrigger,Trigger1M)),NA())</f>
        <v>2.8058396883752224E-2</v>
      </c>
      <c r="L1518" s="52">
        <f>IFERROR(_xll.qlIndexFixing(Index3M,H1518,TRUE,_xll.ohTrigger(RecalcTrigger,Trigger3M)),NA())</f>
        <v>2.9281993993520779E-2</v>
      </c>
      <c r="M1518" s="52">
        <f>IFERROR(_xll.qlIndexFixing(ONIndex3M,I1518,TRUE,_xll.ohTrigger(RecalcTrigger,Trigger3M)),NA())</f>
        <v>2.9197813704247011E-2</v>
      </c>
      <c r="N1518" s="52">
        <f>IFERROR(_xll.qlIndexFixing(Index6M,$H1518,TRUE,_xll.ohTrigger(RecalcTrigger,Trigger6M)),NA())</f>
        <v>3.0343146572110277E-2</v>
      </c>
      <c r="O1518" s="52">
        <f>IFERROR(_xll.qlIndexFixing(ONIndex6M,I1518,TRUE,_xll.ohTrigger(RecalcTrigger,Trigger6M)),NA())</f>
        <v>3.0157517549760371E-2</v>
      </c>
      <c r="P1518" s="52">
        <f>IFERROR(_xll.qlIndexFixing(Index1Y,$H1518,TRUE,_xll.ohTrigger(RecalcTrigger,Trigger1Y)),NA())</f>
        <v>3.1411295962494437E-2</v>
      </c>
      <c r="Q1518" s="52">
        <f>IFERROR(_xll.qlIndexFixing(ONIndex1Y,I1518,TRUE,_xll.ohTrigger(RecalcTrigger,Trigger1Y)),NA())</f>
        <v>3.0965490278402896E-2</v>
      </c>
    </row>
    <row r="1519" spans="2:17" x14ac:dyDescent="0.2">
      <c r="B1519" s="46" t="s">
        <v>51</v>
      </c>
      <c r="D1519" s="49">
        <f>_xll.qlCalendarAdvance(LocalCalendar,$D1518,B1519,"f",FALSE)</f>
        <v>50019</v>
      </c>
      <c r="E1519" s="49">
        <f>_xll.qlInterestRateIndexValueDate(IndexON,D1519)</f>
        <v>50019</v>
      </c>
      <c r="F1519" s="52">
        <f>IFERROR(_xll.qlIndexFixing(IndexON,D1519,TRUE,_xll.ohTrigger(RecalcTrigger,TriggerON)),NA())</f>
        <v>2.6908967713428211E-2</v>
      </c>
      <c r="H1519" s="49">
        <f>_xll.qlCalendarAdvance(IborCalendar,$H1518,B1519,"f",FALSE)</f>
        <v>50013</v>
      </c>
      <c r="I1519" s="49">
        <f>_xll.qlInterestRateIndexValueDate(Index1M,$H1519)</f>
        <v>50017</v>
      </c>
      <c r="J1519" s="52">
        <f>IFERROR(_xll.qlIndexFixing(Index1M,$H1519,TRUE,_xll.ohTrigger(RecalcTrigger,Trigger1M)),NA())</f>
        <v>2.8079164838981312E-2</v>
      </c>
      <c r="K1519" s="52">
        <f>IFERROR(_xll.qlIndexFixing(ONIndex1M,I1519,TRUE,_xll.ohTrigger(RecalcTrigger,Trigger1M)),NA())</f>
        <v>2.805453523139434E-2</v>
      </c>
      <c r="L1519" s="52">
        <f>IFERROR(_xll.qlIndexFixing(Index3M,H1519,TRUE,_xll.ohTrigger(RecalcTrigger,Trigger3M)),NA())</f>
        <v>2.9278531903503911E-2</v>
      </c>
      <c r="M1519" s="52">
        <f>IFERROR(_xll.qlIndexFixing(ONIndex3M,I1519,TRUE,_xll.ohTrigger(RecalcTrigger,Trigger3M)),NA())</f>
        <v>2.9194231124893832E-2</v>
      </c>
      <c r="N1519" s="52">
        <f>IFERROR(_xll.qlIndexFixing(Index6M,$H1519,TRUE,_xll.ohTrigger(RecalcTrigger,Trigger6M)),NA())</f>
        <v>3.0339840053216865E-2</v>
      </c>
      <c r="O1519" s="52">
        <f>IFERROR(_xll.qlIndexFixing(ONIndex6M,I1519,TRUE,_xll.ohTrigger(RecalcTrigger,Trigger6M)),NA())</f>
        <v>3.0153971025805859E-2</v>
      </c>
      <c r="P1519" s="52">
        <f>IFERROR(_xll.qlIndexFixing(Index1Y,$H1519,TRUE,_xll.ohTrigger(RecalcTrigger,Trigger1Y)),NA())</f>
        <v>3.1409825123374896E-2</v>
      </c>
      <c r="Q1519" s="52">
        <f>IFERROR(_xll.qlIndexFixing(ONIndex1Y,I1519,TRUE,_xll.ohTrigger(RecalcTrigger,Trigger1Y)),NA())</f>
        <v>3.0963450487186961E-2</v>
      </c>
    </row>
    <row r="1520" spans="2:17" x14ac:dyDescent="0.2">
      <c r="B1520" s="46" t="s">
        <v>51</v>
      </c>
      <c r="D1520" s="49">
        <f>_xll.qlCalendarAdvance(LocalCalendar,$D1519,B1520,"f",FALSE)</f>
        <v>50026</v>
      </c>
      <c r="E1520" s="49">
        <f>_xll.qlInterestRateIndexValueDate(IndexON,D1520)</f>
        <v>50026</v>
      </c>
      <c r="F1520" s="52">
        <f>IFERROR(_xll.qlIndexFixing(IndexON,D1520,TRUE,_xll.ohTrigger(RecalcTrigger,TriggerON)),NA())</f>
        <v>2.6908381705146311E-2</v>
      </c>
      <c r="H1520" s="49">
        <f>_xll.qlCalendarAdvance(IborCalendar,$H1519,B1520,"f",FALSE)</f>
        <v>50020</v>
      </c>
      <c r="I1520" s="49">
        <f>_xll.qlInterestRateIndexValueDate(Index1M,$H1520)</f>
        <v>50024</v>
      </c>
      <c r="J1520" s="52">
        <f>IFERROR(_xll.qlIndexFixing(Index1M,$H1520,TRUE,_xll.ohTrigger(RecalcTrigger,Trigger1M)),NA())</f>
        <v>2.8075373168280026E-2</v>
      </c>
      <c r="K1520" s="52">
        <f>IFERROR(_xll.qlIndexFixing(ONIndex1M,I1520,TRUE,_xll.ohTrigger(RecalcTrigger,Trigger1M)),NA())</f>
        <v>2.8050698662092088E-2</v>
      </c>
      <c r="L1520" s="52">
        <f>IFERROR(_xll.qlIndexFixing(Index3M,H1520,TRUE,_xll.ohTrigger(RecalcTrigger,Trigger3M)),NA())</f>
        <v>2.9275092638459725E-2</v>
      </c>
      <c r="M1520" s="52">
        <f>IFERROR(_xll.qlIndexFixing(ONIndex3M,I1520,TRUE,_xll.ohTrigger(RecalcTrigger,Trigger3M)),NA())</f>
        <v>2.9190671201657636E-2</v>
      </c>
      <c r="N1520" s="52">
        <f>IFERROR(_xll.qlIndexFixing(Index6M,$H1520,TRUE,_xll.ohTrigger(RecalcTrigger,Trigger6M)),NA())</f>
        <v>3.0336556288139867E-2</v>
      </c>
      <c r="O1520" s="52">
        <f>IFERROR(_xll.qlIndexFixing(ONIndex6M,I1520,TRUE,_xll.ohTrigger(RecalcTrigger,Trigger6M)),NA())</f>
        <v>3.0150446908487893E-2</v>
      </c>
      <c r="P1520" s="52">
        <f>IFERROR(_xll.qlIndexFixing(Index1Y,$H1520,TRUE,_xll.ohTrigger(RecalcTrigger,Trigger1Y)),NA())</f>
        <v>3.140837866063572E-2</v>
      </c>
      <c r="Q1520" s="52">
        <f>IFERROR(_xll.qlIndexFixing(ONIndex1Y,I1520,TRUE,_xll.ohTrigger(RecalcTrigger,Trigger1Y)),NA())</f>
        <v>3.0961434320033732E-2</v>
      </c>
    </row>
    <row r="1521" spans="2:17" x14ac:dyDescent="0.2">
      <c r="B1521" s="46" t="s">
        <v>51</v>
      </c>
      <c r="D1521" s="49">
        <f>_xll.qlCalendarAdvance(LocalCalendar,$D1520,B1521,"f",FALSE)</f>
        <v>50033</v>
      </c>
      <c r="E1521" s="49">
        <f>_xll.qlInterestRateIndexValueDate(IndexON,D1521)</f>
        <v>50033</v>
      </c>
      <c r="F1521" s="52">
        <f>IFERROR(_xll.qlIndexFixing(IndexON,D1521,TRUE,_xll.ohTrigger(RecalcTrigger,TriggerON)),NA())</f>
        <v>2.6908763872763863E-2</v>
      </c>
      <c r="H1521" s="49">
        <f>_xll.qlCalendarAdvance(IborCalendar,$H1520,B1521,"f",FALSE)</f>
        <v>50027</v>
      </c>
      <c r="I1521" s="49">
        <f>_xll.qlInterestRateIndexValueDate(Index1M,$H1521)</f>
        <v>50031</v>
      </c>
      <c r="J1521" s="52">
        <f>IFERROR(_xll.qlIndexFixing(Index1M,$H1521,TRUE,_xll.ohTrigger(RecalcTrigger,Trigger1M)),NA())</f>
        <v>2.8071606640439437E-2</v>
      </c>
      <c r="K1521" s="52">
        <f>IFERROR(_xll.qlIndexFixing(ONIndex1M,I1521,TRUE,_xll.ohTrigger(RecalcTrigger,Trigger1M)),NA())</f>
        <v>2.8046887175685598E-2</v>
      </c>
      <c r="L1521" s="52">
        <f>IFERROR(_xll.qlIndexFixing(Index3M,H1521,TRUE,_xll.ohTrigger(RecalcTrigger,Trigger3M)),NA())</f>
        <v>2.9271676198330241E-2</v>
      </c>
      <c r="M1521" s="52">
        <f>IFERROR(_xll.qlIndexFixing(ONIndex3M,I1521,TRUE,_xll.ohTrigger(RecalcTrigger,Trigger3M)),NA())</f>
        <v>2.9187133934618359E-2</v>
      </c>
      <c r="N1521" s="52">
        <f>IFERROR(_xll.qlIndexFixing(Index6M,$H1521,TRUE,_xll.ohTrigger(RecalcTrigger,Trigger6M)),NA())</f>
        <v>3.033329527676816E-2</v>
      </c>
      <c r="O1521" s="52">
        <f>IFERROR(_xll.qlIndexFixing(ONIndex6M,I1521,TRUE,_xll.ohTrigger(RecalcTrigger,Trigger6M)),NA())</f>
        <v>3.0146945197806474E-2</v>
      </c>
      <c r="P1521" s="52">
        <f>IFERROR(_xll.qlIndexFixing(Index1Y,$H1521,TRUE,_xll.ohTrigger(RecalcTrigger,Trigger1Y)),NA())</f>
        <v>3.1406956574172668E-2</v>
      </c>
      <c r="Q1521" s="52">
        <f>IFERROR(_xll.qlIndexFixing(ONIndex1Y,I1521,TRUE,_xll.ohTrigger(RecalcTrigger,Trigger1Y)),NA())</f>
        <v>3.0959441776863272E-2</v>
      </c>
    </row>
    <row r="1522" spans="2:17" x14ac:dyDescent="0.2">
      <c r="B1522" s="46" t="s">
        <v>51</v>
      </c>
      <c r="D1522" s="49">
        <f>_xll.qlCalendarAdvance(LocalCalendar,$D1521,B1522,"f",FALSE)</f>
        <v>50040</v>
      </c>
      <c r="E1522" s="49">
        <f>_xll.qlInterestRateIndexValueDate(IndexON,D1522)</f>
        <v>50040</v>
      </c>
      <c r="F1522" s="52">
        <f>IFERROR(_xll.qlIndexFixing(IndexON,D1522,TRUE,_xll.ohTrigger(RecalcTrigger,TriggerON)),NA())</f>
        <v>2.6908186090222053E-2</v>
      </c>
      <c r="H1522" s="49">
        <f>_xll.qlCalendarAdvance(IborCalendar,$H1521,B1522,"f",FALSE)</f>
        <v>50038</v>
      </c>
      <c r="I1522" s="49">
        <f>_xll.qlInterestRateIndexValueDate(Index1M,$H1522)</f>
        <v>50040</v>
      </c>
      <c r="J1522" s="52">
        <f>IFERROR(_xll.qlIndexFixing(Index1M,$H1522,TRUE,_xll.ohTrigger(RecalcTrigger,Trigger1M)),NA())</f>
        <v>2.8065972294509578E-2</v>
      </c>
      <c r="K1522" s="52">
        <f>IFERROR(_xll.qlIndexFixing(ONIndex1M,I1522,TRUE,_xll.ohTrigger(RecalcTrigger,Trigger1M)),NA())</f>
        <v>2.8042846767037943E-2</v>
      </c>
      <c r="L1522" s="52">
        <f>IFERROR(_xll.qlIndexFixing(Index3M,H1522,TRUE,_xll.ohTrigger(RecalcTrigger,Trigger3M)),NA())</f>
        <v>2.9266368083922245E-2</v>
      </c>
      <c r="M1522" s="52">
        <f>IFERROR(_xll.qlIndexFixing(ONIndex3M,I1522,TRUE,_xll.ohTrigger(RecalcTrigger,Trigger3M)),NA())</f>
        <v>2.9183552446712113E-2</v>
      </c>
      <c r="N1522" s="52">
        <f>IFERROR(_xll.qlIndexFixing(Index6M,$H1522,TRUE,_xll.ohTrigger(RecalcTrigger,Trigger6M)),NA())</f>
        <v>3.0328087963582832E-2</v>
      </c>
      <c r="O1522" s="52">
        <f>IFERROR(_xll.qlIndexFixing(ONIndex6M,I1522,TRUE,_xll.ohTrigger(RecalcTrigger,Trigger6M)),NA())</f>
        <v>3.0143490653196103E-2</v>
      </c>
      <c r="P1522" s="52">
        <f>IFERROR(_xll.qlIndexFixing(Index1Y,$H1522,TRUE,_xll.ohTrigger(RecalcTrigger,Trigger1Y)),NA())</f>
        <v>3.1405163995329825E-2</v>
      </c>
      <c r="Q1522" s="52">
        <f>IFERROR(_xll.qlIndexFixing(ONIndex1Y,I1522,TRUE,_xll.ohTrigger(RecalcTrigger,Trigger1Y)),NA())</f>
        <v>3.0958106460605705E-2</v>
      </c>
    </row>
    <row r="1523" spans="2:17" x14ac:dyDescent="0.2">
      <c r="B1523" s="46" t="s">
        <v>51</v>
      </c>
      <c r="D1523" s="49">
        <f>_xll.qlCalendarAdvance(LocalCalendar,$D1522,B1523,"f",FALSE)</f>
        <v>50047</v>
      </c>
      <c r="E1523" s="49">
        <f>_xll.qlInterestRateIndexValueDate(IndexON,D1523)</f>
        <v>50047</v>
      </c>
      <c r="F1523" s="52">
        <f>IFERROR(_xll.qlIndexFixing(IndexON,D1523,TRUE,_xll.ohTrigger(RecalcTrigger,TriggerON)),NA())</f>
        <v>2.6906647631781411E-2</v>
      </c>
      <c r="H1523" s="49">
        <f>_xll.qlCalendarAdvance(IborCalendar,$H1522,B1523,"f",FALSE)</f>
        <v>50045</v>
      </c>
      <c r="I1523" s="49">
        <f>_xll.qlInterestRateIndexValueDate(Index1M,$H1523)</f>
        <v>50047</v>
      </c>
      <c r="J1523" s="52">
        <f>IFERROR(_xll.qlIndexFixing(Index1M,$H1523,TRUE,_xll.ohTrigger(RecalcTrigger,Trigger1M)),NA())</f>
        <v>2.8064752646085628E-2</v>
      </c>
      <c r="K1523" s="52">
        <f>IFERROR(_xll.qlIndexFixing(ONIndex1M,I1523,TRUE,_xll.ohTrigger(RecalcTrigger,Trigger1M)),NA())</f>
        <v>2.8038269395915805E-2</v>
      </c>
      <c r="L1523" s="52">
        <f>IFERROR(_xll.qlIndexFixing(Index3M,H1523,TRUE,_xll.ohTrigger(RecalcTrigger,Trigger3M)),NA())</f>
        <v>2.9263002457076581E-2</v>
      </c>
      <c r="M1523" s="52">
        <f>IFERROR(_xll.qlIndexFixing(ONIndex3M,I1523,TRUE,_xll.ohTrigger(RecalcTrigger,Trigger3M)),NA())</f>
        <v>2.9179133829160264E-2</v>
      </c>
      <c r="N1523" s="52">
        <f>IFERROR(_xll.qlIndexFixing(Index6M,$H1523,TRUE,_xll.ohTrigger(RecalcTrigger,Trigger6M)),NA())</f>
        <v>3.0324877603444662E-2</v>
      </c>
      <c r="O1523" s="52">
        <f>IFERROR(_xll.qlIndexFixing(ONIndex6M,I1523,TRUE,_xll.ohTrigger(RecalcTrigger,Trigger6M)),NA())</f>
        <v>3.0139025427207145E-2</v>
      </c>
      <c r="P1523" s="52">
        <f>IFERROR(_xll.qlIndexFixing(Index1Y,$H1523,TRUE,_xll.ohTrigger(RecalcTrigger,Trigger1Y)),NA())</f>
        <v>3.1403797625689053E-2</v>
      </c>
      <c r="Q1523" s="52">
        <f>IFERROR(_xll.qlIndexFixing(ONIndex1Y,I1523,TRUE,_xll.ohTrigger(RecalcTrigger,Trigger1Y)),NA())</f>
        <v>3.0954976103272358E-2</v>
      </c>
    </row>
    <row r="1524" spans="2:17" x14ac:dyDescent="0.2">
      <c r="B1524" s="46" t="s">
        <v>51</v>
      </c>
      <c r="D1524" s="49">
        <f>_xll.qlCalendarAdvance(LocalCalendar,$D1523,B1524,"f",FALSE)</f>
        <v>50054</v>
      </c>
      <c r="E1524" s="49">
        <f>_xll.qlInterestRateIndexValueDate(IndexON,D1524)</f>
        <v>50054</v>
      </c>
      <c r="F1524" s="52">
        <f>IFERROR(_xll.qlIndexFixing(IndexON,D1524,TRUE,_xll.ohTrigger(RecalcTrigger,TriggerON)),NA())</f>
        <v>2.6906077591206667E-2</v>
      </c>
      <c r="H1524" s="49">
        <f>_xll.qlCalendarAdvance(IborCalendar,$H1523,B1524,"f",FALSE)</f>
        <v>50052</v>
      </c>
      <c r="I1524" s="49">
        <f>_xll.qlInterestRateIndexValueDate(Index1M,$H1524)</f>
        <v>50054</v>
      </c>
      <c r="J1524" s="52">
        <f>IFERROR(_xll.qlIndexFixing(Index1M,$H1524,TRUE,_xll.ohTrigger(RecalcTrigger,Trigger1M)),NA())</f>
        <v>2.8061903938356596E-2</v>
      </c>
      <c r="K1524" s="52">
        <f>IFERROR(_xll.qlIndexFixing(ONIndex1M,I1524,TRUE,_xll.ohTrigger(RecalcTrigger,Trigger1M)),NA())</f>
        <v>2.8034540325103663E-2</v>
      </c>
      <c r="L1524" s="52">
        <f>IFERROR(_xll.qlIndexFixing(Index3M,H1524,TRUE,_xll.ohTrigger(RecalcTrigger,Trigger3M)),NA())</f>
        <v>2.9259659653079417E-2</v>
      </c>
      <c r="M1524" s="52">
        <f>IFERROR(_xll.qlIndexFixing(ONIndex3M,I1524,TRUE,_xll.ohTrigger(RecalcTrigger,Trigger3M)),NA())</f>
        <v>2.9175671003933701E-2</v>
      </c>
      <c r="N1524" s="52">
        <f>IFERROR(_xll.qlIndexFixing(Index6M,$H1524,TRUE,_xll.ohTrigger(RecalcTrigger,Trigger6M)),NA())</f>
        <v>3.0321689994728014E-2</v>
      </c>
      <c r="O1524" s="52">
        <f>IFERROR(_xll.qlIndexFixing(ONIndex6M,I1524,TRUE,_xll.ohTrigger(RecalcTrigger,Trigger6M)),NA())</f>
        <v>3.0135597338514231E-2</v>
      </c>
      <c r="P1524" s="52">
        <f>IFERROR(_xll.qlIndexFixing(Index1Y,$H1524,TRUE,_xll.ohTrigger(RecalcTrigger,Trigger1Y)),NA())</f>
        <v>3.1402455631996111E-2</v>
      </c>
      <c r="Q1524" s="52">
        <f>IFERROR(_xll.qlIndexFixing(ONIndex1Y,I1524,TRUE,_xll.ohTrigger(RecalcTrigger,Trigger1Y)),NA())</f>
        <v>3.0953061182090735E-2</v>
      </c>
    </row>
    <row r="1525" spans="2:17" x14ac:dyDescent="0.2">
      <c r="B1525" s="46" t="s">
        <v>51</v>
      </c>
      <c r="D1525" s="49">
        <f>_xll.qlCalendarAdvance(LocalCalendar,$D1524,B1525,"f",FALSE)</f>
        <v>50061</v>
      </c>
      <c r="E1525" s="49">
        <f>_xll.qlInterestRateIndexValueDate(IndexON,D1525)</f>
        <v>50061</v>
      </c>
      <c r="F1525" s="52">
        <f>IFERROR(_xll.qlIndexFixing(IndexON,D1525,TRUE,_xll.ohTrigger(RecalcTrigger,TriggerON)),NA())</f>
        <v>2.6905511542718585E-2</v>
      </c>
      <c r="H1525" s="49">
        <f>_xll.qlCalendarAdvance(IborCalendar,$H1524,B1525,"f",FALSE)</f>
        <v>50059</v>
      </c>
      <c r="I1525" s="49">
        <f>_xll.qlInterestRateIndexValueDate(Index1M,$H1525)</f>
        <v>50061</v>
      </c>
      <c r="J1525" s="52">
        <f>IFERROR(_xll.qlIndexFixing(Index1M,$H1525,TRUE,_xll.ohTrigger(RecalcTrigger,Trigger1M)),NA())</f>
        <v>2.8057415998754758E-2</v>
      </c>
      <c r="K1525" s="52">
        <f>IFERROR(_xll.qlIndexFixing(ONIndex1M,I1525,TRUE,_xll.ohTrigger(RecalcTrigger,Trigger1M)),NA())</f>
        <v>2.8030836337267218E-2</v>
      </c>
      <c r="L1525" s="52">
        <f>IFERROR(_xll.qlIndexFixing(Index3M,H1525,TRUE,_xll.ohTrigger(RecalcTrigger,Trigger3M)),NA())</f>
        <v>2.9256339671871245E-2</v>
      </c>
      <c r="M1525" s="52">
        <f>IFERROR(_xll.qlIndexFixing(ONIndex3M,I1525,TRUE,_xll.ohTrigger(RecalcTrigger,Trigger3M)),NA())</f>
        <v>2.9172230834904056E-2</v>
      </c>
      <c r="N1525" s="52">
        <f>IFERROR(_xll.qlIndexFixing(Index6M,$H1525,TRUE,_xll.ohTrigger(RecalcTrigger,Trigger6M)),NA())</f>
        <v>3.0318525137325567E-2</v>
      </c>
      <c r="O1525" s="52">
        <f>IFERROR(_xll.qlIndexFixing(ONIndex6M,I1525,TRUE,_xll.ohTrigger(RecalcTrigger,Trigger6M)),NA())</f>
        <v>3.0132191656297991E-2</v>
      </c>
      <c r="P1525" s="52">
        <f>IFERROR(_xll.qlIndexFixing(Index1Y,$H1525,TRUE,_xll.ohTrigger(RecalcTrigger,Trigger1Y)),NA())</f>
        <v>3.1401138014153993E-2</v>
      </c>
      <c r="Q1525" s="52">
        <f>IFERROR(_xll.qlIndexFixing(ONIndex1Y,I1525,TRUE,_xll.ohTrigger(RecalcTrigger,Trigger1Y)),NA())</f>
        <v>3.0951169884891883E-2</v>
      </c>
    </row>
    <row r="1526" spans="2:17" x14ac:dyDescent="0.2">
      <c r="B1526" s="46" t="s">
        <v>51</v>
      </c>
      <c r="D1526" s="49">
        <f>_xll.qlCalendarAdvance(LocalCalendar,$D1525,B1526,"f",FALSE)</f>
        <v>50068</v>
      </c>
      <c r="E1526" s="49">
        <f>_xll.qlInterestRateIndexValueDate(IndexON,D1526)</f>
        <v>50068</v>
      </c>
      <c r="F1526" s="52">
        <f>IFERROR(_xll.qlIndexFixing(IndexON,D1526,TRUE,_xll.ohTrigger(RecalcTrigger,TriggerON)),NA())</f>
        <v>2.690494948599742E-2</v>
      </c>
      <c r="H1526" s="49">
        <f>_xll.qlCalendarAdvance(IborCalendar,$H1525,B1526,"f",FALSE)</f>
        <v>50066</v>
      </c>
      <c r="I1526" s="49">
        <f>_xll.qlInterestRateIndexValueDate(Index1M,$H1526)</f>
        <v>50068</v>
      </c>
      <c r="J1526" s="52">
        <f>IFERROR(_xll.qlIndexFixing(Index1M,$H1526,TRUE,_xll.ohTrigger(RecalcTrigger,Trigger1M)),NA())</f>
        <v>2.805128087701636E-2</v>
      </c>
      <c r="K1526" s="52">
        <f>IFERROR(_xll.qlIndexFixing(ONIndex1M,I1526,TRUE,_xll.ohTrigger(RecalcTrigger,Trigger1M)),NA())</f>
        <v>2.8027157432486405E-2</v>
      </c>
      <c r="L1526" s="52">
        <f>IFERROR(_xll.qlIndexFixing(Index3M,H1526,TRUE,_xll.ohTrigger(RecalcTrigger,Trigger3M)),NA())</f>
        <v>2.9253042513396998E-2</v>
      </c>
      <c r="M1526" s="52">
        <f>IFERROR(_xll.qlIndexFixing(ONIndex3M,I1526,TRUE,_xll.ohTrigger(RecalcTrigger,Trigger3M)),NA())</f>
        <v>2.9168813321991394E-2</v>
      </c>
      <c r="N1526" s="52">
        <f>IFERROR(_xll.qlIndexFixing(Index6M,$H1526,TRUE,_xll.ohTrigger(RecalcTrigger,Trigger6M)),NA())</f>
        <v>3.0315383031129562E-2</v>
      </c>
      <c r="O1526" s="52">
        <f>IFERROR(_xll.qlIndexFixing(ONIndex6M,I1526,TRUE,_xll.ohTrigger(RecalcTrigger,Trigger6M)),NA())</f>
        <v>3.0128808381117977E-2</v>
      </c>
      <c r="P1526" s="52">
        <f>IFERROR(_xll.qlIndexFixing(Index1Y,$H1526,TRUE,_xll.ohTrigger(RecalcTrigger,Trigger1Y)),NA())</f>
        <v>3.1399844772067857E-2</v>
      </c>
      <c r="Q1526" s="52">
        <f>IFERROR(_xll.qlIndexFixing(ONIndex1Y,I1526,TRUE,_xll.ohTrigger(RecalcTrigger,Trigger1Y)),NA())</f>
        <v>3.0949302211835672E-2</v>
      </c>
    </row>
    <row r="1527" spans="2:17" x14ac:dyDescent="0.2">
      <c r="B1527" s="46" t="s">
        <v>51</v>
      </c>
      <c r="D1527" s="49">
        <f>_xll.qlCalendarAdvance(LocalCalendar,$D1526,B1527,"f",FALSE)</f>
        <v>50075</v>
      </c>
      <c r="E1527" s="49">
        <f>_xll.qlInterestRateIndexValueDate(IndexON,D1527)</f>
        <v>50075</v>
      </c>
      <c r="F1527" s="52">
        <f>IFERROR(_xll.qlIndexFixing(IndexON,D1527,TRUE,_xll.ohTrigger(RecalcTrigger,TriggerON)),NA())</f>
        <v>2.6904391421362917E-2</v>
      </c>
      <c r="H1527" s="49">
        <f>_xll.qlCalendarAdvance(IborCalendar,$H1526,B1527,"f",FALSE)</f>
        <v>50073</v>
      </c>
      <c r="I1527" s="49">
        <f>_xll.qlInterestRateIndexValueDate(Index1M,$H1527)</f>
        <v>50075</v>
      </c>
      <c r="J1527" s="52">
        <f>IFERROR(_xll.qlIndexFixing(Index1M,$H1527,TRUE,_xll.ohTrigger(RecalcTrigger,Trigger1M)),NA())</f>
        <v>2.8045999104757371E-2</v>
      </c>
      <c r="K1527" s="52">
        <f>IFERROR(_xll.qlIndexFixing(ONIndex1M,I1527,TRUE,_xll.ohTrigger(RecalcTrigger,Trigger1M)),NA())</f>
        <v>2.8023503610521416E-2</v>
      </c>
      <c r="L1527" s="52">
        <f>IFERROR(_xll.qlIndexFixing(Index3M,H1527,TRUE,_xll.ohTrigger(RecalcTrigger,Trigger3M)),NA())</f>
        <v>2.9249768177599833E-2</v>
      </c>
      <c r="M1527" s="52">
        <f>IFERROR(_xll.qlIndexFixing(ONIndex3M,I1527,TRUE,_xll.ohTrigger(RecalcTrigger,Trigger3M)),NA())</f>
        <v>2.916541846527565E-2</v>
      </c>
      <c r="N1527" s="52">
        <f>IFERROR(_xll.qlIndexFixing(Index6M,$H1527,TRUE,_xll.ohTrigger(RecalcTrigger,Trigger6M)),NA())</f>
        <v>3.0312263676033568E-2</v>
      </c>
      <c r="O1527" s="52">
        <f>IFERROR(_xll.qlIndexFixing(ONIndex6M,I1527,TRUE,_xll.ohTrigger(RecalcTrigger,Trigger6M)),NA())</f>
        <v>3.0125447512254766E-2</v>
      </c>
      <c r="P1527" s="52">
        <f>IFERROR(_xll.qlIndexFixing(Index1Y,$H1527,TRUE,_xll.ohTrigger(RecalcTrigger,Trigger1Y)),NA())</f>
        <v>3.1398575905644856E-2</v>
      </c>
      <c r="Q1527" s="52">
        <f>IFERROR(_xll.qlIndexFixing(ONIndex1Y,I1527,TRUE,_xll.ohTrigger(RecalcTrigger,Trigger1Y)),NA())</f>
        <v>3.0947458162762231E-2</v>
      </c>
    </row>
    <row r="1528" spans="2:17" x14ac:dyDescent="0.2">
      <c r="B1528" s="46" t="s">
        <v>51</v>
      </c>
      <c r="D1528" s="49">
        <f>_xll.qlCalendarAdvance(LocalCalendar,$D1527,B1528,"f",FALSE)</f>
        <v>50082</v>
      </c>
      <c r="E1528" s="49">
        <f>_xll.qlInterestRateIndexValueDate(IndexON,D1528)</f>
        <v>50082</v>
      </c>
      <c r="F1528" s="52">
        <f>IFERROR(_xll.qlIndexFixing(IndexON,D1528,TRUE,_xll.ohTrigger(RecalcTrigger,TriggerON)),NA())</f>
        <v>2.6903837348655202E-2</v>
      </c>
      <c r="H1528" s="49">
        <f>_xll.qlCalendarAdvance(IborCalendar,$H1527,B1528,"f",FALSE)</f>
        <v>50080</v>
      </c>
      <c r="I1528" s="49">
        <f>_xll.qlInterestRateIndexValueDate(Index1M,$H1528)</f>
        <v>50082</v>
      </c>
      <c r="J1528" s="52">
        <f>IFERROR(_xll.qlIndexFixing(Index1M,$H1528,TRUE,_xll.ohTrigger(RecalcTrigger,Trigger1M)),NA())</f>
        <v>2.8042411209827645E-2</v>
      </c>
      <c r="K1528" s="52">
        <f>IFERROR(_xll.qlIndexFixing(ONIndex1M,I1528,TRUE,_xll.ohTrigger(RecalcTrigger,Trigger1M)),NA())</f>
        <v>2.801987487161206E-2</v>
      </c>
      <c r="L1528" s="52">
        <f>IFERROR(_xll.qlIndexFixing(Index3M,H1528,TRUE,_xll.ohTrigger(RecalcTrigger,Trigger3M)),NA())</f>
        <v>2.9245559585202884E-2</v>
      </c>
      <c r="M1528" s="52">
        <f>IFERROR(_xll.qlIndexFixing(ONIndex3M,I1528,TRUE,_xll.ohTrigger(RecalcTrigger,Trigger3M)),NA())</f>
        <v>2.9162046264756825E-2</v>
      </c>
      <c r="N1528" s="52">
        <f>IFERROR(_xll.qlIndexFixing(Index6M,$H1528,TRUE,_xll.ohTrigger(RecalcTrigger,Trigger6M)),NA())</f>
        <v>3.0309167071933357E-2</v>
      </c>
      <c r="O1528" s="52">
        <f>IFERROR(_xll.qlIndexFixing(ONIndex6M,I1528,TRUE,_xll.ohTrigger(RecalcTrigger,Trigger6M)),NA())</f>
        <v>3.0122109050187973E-2</v>
      </c>
      <c r="P1528" s="52">
        <f>IFERROR(_xll.qlIndexFixing(Index1Y,$H1528,TRUE,_xll.ohTrigger(RecalcTrigger,Trigger1Y)),NA())</f>
        <v>3.1397331414793887E-2</v>
      </c>
      <c r="Q1528" s="52">
        <f>IFERROR(_xll.qlIndexFixing(ONIndex1Y,I1528,TRUE,_xll.ohTrigger(RecalcTrigger,Trigger1Y)),NA())</f>
        <v>3.0945637737831433E-2</v>
      </c>
    </row>
    <row r="1529" spans="2:17" x14ac:dyDescent="0.2">
      <c r="B1529" s="46" t="s">
        <v>51</v>
      </c>
      <c r="D1529" s="49">
        <f>_xll.qlCalendarAdvance(LocalCalendar,$D1528,B1529,"f",FALSE)</f>
        <v>50089</v>
      </c>
      <c r="E1529" s="49">
        <f>_xll.qlInterestRateIndexValueDate(IndexON,D1529)</f>
        <v>50089</v>
      </c>
      <c r="F1529" s="52">
        <f>IFERROR(_xll.qlIndexFixing(IndexON,D1529,TRUE,_xll.ohTrigger(RecalcTrigger,TriggerON)),NA())</f>
        <v>2.6903287267874276E-2</v>
      </c>
      <c r="H1529" s="49">
        <f>_xll.qlCalendarAdvance(IborCalendar,$H1528,B1529,"f",FALSE)</f>
        <v>50087</v>
      </c>
      <c r="I1529" s="49">
        <f>_xll.qlInterestRateIndexValueDate(Index1M,$H1529)</f>
        <v>50089</v>
      </c>
      <c r="J1529" s="52">
        <f>IFERROR(_xll.qlIndexFixing(Index1M,$H1529,TRUE,_xll.ohTrigger(RecalcTrigger,Trigger1M)),NA())</f>
        <v>2.8038848451587786E-2</v>
      </c>
      <c r="K1529" s="52">
        <f>IFERROR(_xll.qlIndexFixing(ONIndex1M,I1529,TRUE,_xll.ohTrigger(RecalcTrigger,Trigger1M)),NA())</f>
        <v>2.8016271215598465E-2</v>
      </c>
      <c r="L1529" s="52">
        <f>IFERROR(_xll.qlIndexFixing(Index3M,H1529,TRUE,_xll.ohTrigger(RecalcTrigger,Trigger3M)),NA())</f>
        <v>2.9242329525871868E-2</v>
      </c>
      <c r="M1529" s="52">
        <f>IFERROR(_xll.qlIndexFixing(ONIndex3M,I1529,TRUE,_xll.ohTrigger(RecalcTrigger,Trigger3M)),NA())</f>
        <v>2.9158696720514854E-2</v>
      </c>
      <c r="N1529" s="52">
        <f>IFERROR(_xll.qlIndexFixing(Index6M,$H1529,TRUE,_xll.ohTrigger(RecalcTrigger,Trigger6M)),NA())</f>
        <v>3.0306093218723379E-2</v>
      </c>
      <c r="O1529" s="52">
        <f>IFERROR(_xll.qlIndexFixing(ONIndex6M,I1529,TRUE,_xll.ohTrigger(RecalcTrigger,Trigger6M)),NA())</f>
        <v>3.0118792994757726E-2</v>
      </c>
      <c r="P1529" s="52">
        <f>IFERROR(_xll.qlIndexFixing(Index1Y,$H1529,TRUE,_xll.ohTrigger(RecalcTrigger,Trigger1Y)),NA())</f>
        <v>3.1396111299425801E-2</v>
      </c>
      <c r="Q1529" s="52">
        <f>IFERROR(_xll.qlIndexFixing(ONIndex1Y,I1529,TRUE,_xll.ohTrigger(RecalcTrigger,Trigger1Y)),NA())</f>
        <v>3.094384093696334E-2</v>
      </c>
    </row>
    <row r="1530" spans="2:17" x14ac:dyDescent="0.2">
      <c r="B1530" s="46" t="s">
        <v>51</v>
      </c>
      <c r="D1530" s="49">
        <f>_xll.qlCalendarAdvance(LocalCalendar,$D1529,B1530,"f",FALSE)</f>
        <v>50096</v>
      </c>
      <c r="E1530" s="49">
        <f>_xll.qlInterestRateIndexValueDate(IndexON,D1530)</f>
        <v>50096</v>
      </c>
      <c r="F1530" s="52">
        <f>IFERROR(_xll.qlIndexFixing(IndexON,D1530,TRUE,_xll.ohTrigger(RecalcTrigger,TriggerON)),NA())</f>
        <v>2.6902741179100076E-2</v>
      </c>
      <c r="H1530" s="49">
        <f>_xll.qlCalendarAdvance(IborCalendar,$H1529,B1530,"f",FALSE)</f>
        <v>50094</v>
      </c>
      <c r="I1530" s="49">
        <f>_xll.qlInterestRateIndexValueDate(Index1M,$H1530)</f>
        <v>50096</v>
      </c>
      <c r="J1530" s="52">
        <f>IFERROR(_xll.qlIndexFixing(Index1M,$H1530,TRUE,_xll.ohTrigger(RecalcTrigger,Trigger1M)),NA())</f>
        <v>2.8035310830014964E-2</v>
      </c>
      <c r="K1530" s="52">
        <f>IFERROR(_xll.qlIndexFixing(ONIndex1M,I1530,TRUE,_xll.ohTrigger(RecalcTrigger,Trigger1M)),NA())</f>
        <v>2.8012692642720438E-2</v>
      </c>
      <c r="L1530" s="52">
        <f>IFERROR(_xll.qlIndexFixing(Index3M,H1530,TRUE,_xll.ohTrigger(RecalcTrigger,Trigger3M)),NA())</f>
        <v>2.924008210572282E-2</v>
      </c>
      <c r="M1530" s="52">
        <f>IFERROR(_xll.qlIndexFixing(ONIndex3M,I1530,TRUE,_xll.ohTrigger(RecalcTrigger,Trigger3M)),NA())</f>
        <v>2.915536983230993E-2</v>
      </c>
      <c r="N1530" s="52">
        <f>IFERROR(_xll.qlIndexFixing(Index6M,$H1530,TRUE,_xll.ohTrigger(RecalcTrigger,Trigger6M)),NA())</f>
        <v>3.0303042116299847E-2</v>
      </c>
      <c r="O1530" s="52">
        <f>IFERROR(_xll.qlIndexFixing(ONIndex6M,I1530,TRUE,_xll.ohTrigger(RecalcTrigger,Trigger6M)),NA())</f>
        <v>3.0115499345964025E-2</v>
      </c>
      <c r="P1530" s="52">
        <f>IFERROR(_xll.qlIndexFixing(Index1Y,$H1530,TRUE,_xll.ohTrigger(RecalcTrigger,Trigger1Y)),NA())</f>
        <v>3.1394915559452792E-2</v>
      </c>
      <c r="Q1530" s="52">
        <f>IFERROR(_xll.qlIndexFixing(ONIndex1Y,I1530,TRUE,_xll.ohTrigger(RecalcTrigger,Trigger1Y)),NA())</f>
        <v>3.0942067760078018E-2</v>
      </c>
    </row>
    <row r="1531" spans="2:17" x14ac:dyDescent="0.2">
      <c r="B1531" s="46" t="s">
        <v>51</v>
      </c>
      <c r="D1531" s="49">
        <f>_xll.qlCalendarAdvance(LocalCalendar,$D1530,B1531,"f",FALSE)</f>
        <v>50103</v>
      </c>
      <c r="E1531" s="49">
        <f>_xll.qlInterestRateIndexValueDate(IndexON,D1531)</f>
        <v>50103</v>
      </c>
      <c r="F1531" s="52">
        <f>IFERROR(_xll.qlIndexFixing(IndexON,D1531,TRUE,_xll.ohTrigger(RecalcTrigger,TriggerON)),NA())</f>
        <v>2.6902199082252665E-2</v>
      </c>
      <c r="H1531" s="49">
        <f>_xll.qlCalendarAdvance(IborCalendar,$H1530,B1531,"f",FALSE)</f>
        <v>50101</v>
      </c>
      <c r="I1531" s="49">
        <f>_xll.qlInterestRateIndexValueDate(Index1M,$H1531)</f>
        <v>50103</v>
      </c>
      <c r="J1531" s="52">
        <f>IFERROR(_xll.qlIndexFixing(Index1M,$H1531,TRUE,_xll.ohTrigger(RecalcTrigger,Trigger1M)),NA())</f>
        <v>2.8036852390503974E-2</v>
      </c>
      <c r="K1531" s="52">
        <f>IFERROR(_xll.qlIndexFixing(ONIndex1M,I1531,TRUE,_xll.ohTrigger(RecalcTrigger,Trigger1M)),NA())</f>
        <v>2.8009139152818108E-2</v>
      </c>
      <c r="L1531" s="52">
        <f>IFERROR(_xll.qlIndexFixing(Index3M,H1531,TRUE,_xll.ohTrigger(RecalcTrigger,Trigger3M)),NA())</f>
        <v>2.9238821991382623E-2</v>
      </c>
      <c r="M1531" s="52">
        <f>IFERROR(_xll.qlIndexFixing(ONIndex3M,I1531,TRUE,_xll.ohTrigger(RecalcTrigger,Trigger3M)),NA())</f>
        <v>2.9152065600461796E-2</v>
      </c>
      <c r="N1531" s="52">
        <f>IFERROR(_xll.qlIndexFixing(Index6M,$H1531,TRUE,_xll.ohTrigger(RecalcTrigger,Trigger6M)),NA())</f>
        <v>3.0303195232689706E-2</v>
      </c>
      <c r="O1531" s="52">
        <f>IFERROR(_xll.qlIndexFixing(ONIndex6M,I1531,TRUE,_xll.ohTrigger(RecalcTrigger,Trigger6M)),NA())</f>
        <v>3.0112228103806871E-2</v>
      </c>
      <c r="P1531" s="52">
        <f>IFERROR(_xll.qlIndexFixing(Index1Y,$H1531,TRUE,_xll.ohTrigger(RecalcTrigger,Trigger1Y)),NA())</f>
        <v>3.139374419478879E-2</v>
      </c>
      <c r="Q1531" s="52">
        <f>IFERROR(_xll.qlIndexFixing(ONIndex1Y,I1531,TRUE,_xll.ohTrigger(RecalcTrigger,Trigger1Y)),NA())</f>
        <v>3.0940318207255402E-2</v>
      </c>
    </row>
    <row r="1532" spans="2:17" x14ac:dyDescent="0.2">
      <c r="B1532" s="46" t="s">
        <v>51</v>
      </c>
      <c r="D1532" s="49">
        <f>_xll.qlCalendarAdvance(LocalCalendar,$D1531,B1532,"f",FALSE)</f>
        <v>50110</v>
      </c>
      <c r="E1532" s="49">
        <f>_xll.qlInterestRateIndexValueDate(IndexON,D1532)</f>
        <v>50110</v>
      </c>
      <c r="F1532" s="52">
        <f>IFERROR(_xll.qlIndexFixing(IndexON,D1532,TRUE,_xll.ohTrigger(RecalcTrigger,TriggerON)),NA())</f>
        <v>2.6901660977411979E-2</v>
      </c>
      <c r="H1532" s="49">
        <f>_xll.qlCalendarAdvance(IborCalendar,$H1531,B1532,"f",FALSE)</f>
        <v>50108</v>
      </c>
      <c r="I1532" s="49">
        <f>_xll.qlInterestRateIndexValueDate(Index1M,$H1532)</f>
        <v>50110</v>
      </c>
      <c r="J1532" s="52">
        <f>IFERROR(_xll.qlIndexFixing(Index1M,$H1532,TRUE,_xll.ohTrigger(RecalcTrigger,Trigger1M)),NA())</f>
        <v>2.8032529853295237E-2</v>
      </c>
      <c r="K1532" s="52">
        <f>IFERROR(_xll.qlIndexFixing(ONIndex1M,I1532,TRUE,_xll.ohTrigger(RecalcTrigger,Trigger1M)),NA())</f>
        <v>2.8005610745731602E-2</v>
      </c>
      <c r="L1532" s="52">
        <f>IFERROR(_xll.qlIndexFixing(Index3M,H1532,TRUE,_xll.ohTrigger(RecalcTrigger,Trigger3M)),NA())</f>
        <v>2.9235664517562831E-2</v>
      </c>
      <c r="M1532" s="52">
        <f>IFERROR(_xll.qlIndexFixing(ONIndex3M,I1532,TRUE,_xll.ohTrigger(RecalcTrigger,Trigger3M)),NA())</f>
        <v>2.9148784024650709E-2</v>
      </c>
      <c r="N1532" s="52">
        <f>IFERROR(_xll.qlIndexFixing(Index6M,$H1532,TRUE,_xll.ohTrigger(RecalcTrigger,Trigger6M)),NA())</f>
        <v>3.0300193754598855E-2</v>
      </c>
      <c r="O1532" s="52">
        <f>IFERROR(_xll.qlIndexFixing(ONIndex6M,I1532,TRUE,_xll.ohTrigger(RecalcTrigger,Trigger6M)),NA())</f>
        <v>3.010897926852607E-2</v>
      </c>
      <c r="P1532" s="52">
        <f>IFERROR(_xll.qlIndexFixing(Index1Y,$H1532,TRUE,_xll.ohTrigger(RecalcTrigger,Trigger1Y)),NA())</f>
        <v>3.139259720534969E-2</v>
      </c>
      <c r="Q1532" s="52">
        <f>IFERROR(_xll.qlIndexFixing(ONIndex1Y,I1532,TRUE,_xll.ohTrigger(RecalcTrigger,Trigger1Y)),NA())</f>
        <v>3.0938592278575427E-2</v>
      </c>
    </row>
    <row r="1533" spans="2:17" x14ac:dyDescent="0.2">
      <c r="B1533" s="46" t="s">
        <v>51</v>
      </c>
      <c r="D1533" s="49">
        <f>_xll.qlCalendarAdvance(LocalCalendar,$D1532,B1533,"f",FALSE)</f>
        <v>50117</v>
      </c>
      <c r="E1533" s="49">
        <f>_xll.qlInterestRateIndexValueDate(IndexON,D1533)</f>
        <v>50117</v>
      </c>
      <c r="F1533" s="52">
        <f>IFERROR(_xll.qlIndexFixing(IndexON,D1533,TRUE,_xll.ohTrigger(RecalcTrigger,TriggerON)),NA())</f>
        <v>2.6901126864498082E-2</v>
      </c>
      <c r="H1533" s="49">
        <f>_xll.qlCalendarAdvance(IborCalendar,$H1532,B1533,"f",FALSE)</f>
        <v>50115</v>
      </c>
      <c r="I1533" s="49">
        <f>_xll.qlInterestRateIndexValueDate(Index1M,$H1533)</f>
        <v>50117</v>
      </c>
      <c r="J1533" s="52">
        <f>IFERROR(_xll.qlIndexFixing(Index1M,$H1533,TRUE,_xll.ohTrigger(RecalcTrigger,Trigger1M)),NA())</f>
        <v>2.8029075276023722E-2</v>
      </c>
      <c r="K1533" s="52">
        <f>IFERROR(_xll.qlIndexFixing(ONIndex1M,I1533,TRUE,_xll.ohTrigger(RecalcTrigger,Trigger1M)),NA())</f>
        <v>2.8002107421780664E-2</v>
      </c>
      <c r="L1533" s="52">
        <f>IFERROR(_xll.qlIndexFixing(Index3M,H1533,TRUE,_xll.ohTrigger(RecalcTrigger,Trigger3M)),NA())</f>
        <v>2.9232529869835357E-2</v>
      </c>
      <c r="M1533" s="52">
        <f>IFERROR(_xll.qlIndexFixing(ONIndex3M,I1533,TRUE,_xll.ohTrigger(RecalcTrigger,Trigger3M)),NA())</f>
        <v>2.9145525105116477E-2</v>
      </c>
      <c r="N1533" s="52">
        <f>IFERROR(_xll.qlIndexFixing(Index6M,$H1533,TRUE,_xll.ohTrigger(RecalcTrigger,Trigger6M)),NA())</f>
        <v>3.0297215032740552E-2</v>
      </c>
      <c r="O1533" s="52">
        <f>IFERROR(_xll.qlIndexFixing(ONIndex6M,I1533,TRUE,_xll.ohTrigger(RecalcTrigger,Trigger6M)),NA())</f>
        <v>3.0105752839642008E-2</v>
      </c>
      <c r="P1533" s="52">
        <f>IFERROR(_xll.qlIndexFixing(Index1Y,$H1533,TRUE,_xll.ohTrigger(RecalcTrigger,Trigger1Y)),NA())</f>
        <v>3.1391474591052931E-2</v>
      </c>
      <c r="Q1533" s="52">
        <f>IFERROR(_xll.qlIndexFixing(ONIndex1Y,I1533,TRUE,_xll.ohTrigger(RecalcTrigger,Trigger1Y)),NA())</f>
        <v>3.0936889973878223E-2</v>
      </c>
    </row>
    <row r="1534" spans="2:17" x14ac:dyDescent="0.2">
      <c r="B1534" s="46" t="s">
        <v>51</v>
      </c>
      <c r="D1534" s="49">
        <f>_xll.qlCalendarAdvance(LocalCalendar,$D1533,B1534,"f",FALSE)</f>
        <v>50124</v>
      </c>
      <c r="E1534" s="49">
        <f>_xll.qlInterestRateIndexValueDate(IndexON,D1534)</f>
        <v>50124</v>
      </c>
      <c r="F1534" s="52">
        <f>IFERROR(_xll.qlIndexFixing(IndexON,D1534,TRUE,_xll.ohTrigger(RecalcTrigger,TriggerON)),NA())</f>
        <v>2.690059674359091E-2</v>
      </c>
      <c r="H1534" s="49">
        <f>_xll.qlCalendarAdvance(IborCalendar,$H1533,B1534,"f",FALSE)</f>
        <v>50122</v>
      </c>
      <c r="I1534" s="49">
        <f>_xll.qlInterestRateIndexValueDate(Index1M,$H1534)</f>
        <v>50124</v>
      </c>
      <c r="J1534" s="52">
        <f>IFERROR(_xll.qlIndexFixing(Index1M,$H1534,TRUE,_xll.ohTrigger(RecalcTrigger,Trigger1M)),NA())</f>
        <v>2.8025645845269797E-2</v>
      </c>
      <c r="K1534" s="52">
        <f>IFERROR(_xll.qlIndexFixing(ONIndex1M,I1534,TRUE,_xll.ohTrigger(RecalcTrigger,Trigger1M)),NA())</f>
        <v>2.7998629180805423E-2</v>
      </c>
      <c r="L1534" s="52">
        <f>IFERROR(_xll.qlIndexFixing(Index3M,H1534,TRUE,_xll.ohTrigger(RecalcTrigger,Trigger3M)),NA())</f>
        <v>2.922941804814112E-2</v>
      </c>
      <c r="M1534" s="52">
        <f>IFERROR(_xll.qlIndexFixing(ONIndex3M,I1534,TRUE,_xll.ohTrigger(RecalcTrigger,Trigger3M)),NA())</f>
        <v>2.9142288841699227E-2</v>
      </c>
      <c r="N1534" s="52">
        <f>IFERROR(_xll.qlIndexFixing(Index6M,$H1534,TRUE,_xll.ohTrigger(RecalcTrigger,Trigger6M)),NA())</f>
        <v>3.0294259067012275E-2</v>
      </c>
      <c r="O1534" s="52">
        <f>IFERROR(_xll.qlIndexFixing(ONIndex6M,I1534,TRUE,_xll.ohTrigger(RecalcTrigger,Trigger6M)),NA())</f>
        <v>3.0102548817474428E-2</v>
      </c>
      <c r="P1534" s="52">
        <f>IFERROR(_xll.qlIndexFixing(Index1Y,$H1534,TRUE,_xll.ohTrigger(RecalcTrigger,Trigger1Y)),NA())</f>
        <v>3.1390376351817927E-2</v>
      </c>
      <c r="Q1534" s="52">
        <f>IFERROR(_xll.qlIndexFixing(ONIndex1Y,I1534,TRUE,_xll.ohTrigger(RecalcTrigger,Trigger1Y)),NA())</f>
        <v>3.0935211293163789E-2</v>
      </c>
    </row>
    <row r="1535" spans="2:17" x14ac:dyDescent="0.2">
      <c r="B1535" s="46" t="s">
        <v>51</v>
      </c>
      <c r="D1535" s="49">
        <f>_xll.qlCalendarAdvance(LocalCalendar,$D1534,B1535,"f",FALSE)</f>
        <v>50131</v>
      </c>
      <c r="E1535" s="49">
        <f>_xll.qlInterestRateIndexValueDate(IndexON,D1535)</f>
        <v>50131</v>
      </c>
      <c r="F1535" s="52">
        <f>IFERROR(_xll.qlIndexFixing(IndexON,D1535,TRUE,_xll.ohTrigger(RecalcTrigger,TriggerON)),NA())</f>
        <v>2.6900070614610527E-2</v>
      </c>
      <c r="H1535" s="49">
        <f>_xll.qlCalendarAdvance(IborCalendar,$H1534,B1535,"f",FALSE)</f>
        <v>50129</v>
      </c>
      <c r="I1535" s="49">
        <f>_xll.qlInterestRateIndexValueDate(Index1M,$H1535)</f>
        <v>50131</v>
      </c>
      <c r="J1535" s="52">
        <f>IFERROR(_xll.qlIndexFixing(Index1M,$H1535,TRUE,_xll.ohTrigger(RecalcTrigger,Trigger1M)),NA())</f>
        <v>2.8019695917304688E-2</v>
      </c>
      <c r="K1535" s="52">
        <f>IFERROR(_xll.qlIndexFixing(ONIndex1M,I1535,TRUE,_xll.ohTrigger(RecalcTrigger,Trigger1M)),NA())</f>
        <v>2.7995176022725943E-2</v>
      </c>
      <c r="L1535" s="52">
        <f>IFERROR(_xll.qlIndexFixing(Index3M,H1535,TRUE,_xll.ohTrigger(RecalcTrigger,Trigger3M)),NA())</f>
        <v>2.9225361984680107E-2</v>
      </c>
      <c r="M1535" s="52">
        <f>IFERROR(_xll.qlIndexFixing(ONIndex3M,I1535,TRUE,_xll.ohTrigger(RecalcTrigger,Trigger3M)),NA())</f>
        <v>2.9139075234558831E-2</v>
      </c>
      <c r="N1535" s="52">
        <f>IFERROR(_xll.qlIndexFixing(Index6M,$H1535,TRUE,_xll.ohTrigger(RecalcTrigger,Trigger6M)),NA())</f>
        <v>3.0290259667265063E-2</v>
      </c>
      <c r="O1535" s="52">
        <f>IFERROR(_xll.qlIndexFixing(ONIndex6M,I1535,TRUE,_xll.ohTrigger(RecalcTrigger,Trigger6M)),NA())</f>
        <v>3.0099367202183203E-2</v>
      </c>
      <c r="P1535" s="52">
        <f>IFERROR(_xll.qlIndexFixing(Index1Y,$H1535,TRUE,_xll.ohTrigger(RecalcTrigger,Trigger1Y)),NA())</f>
        <v>3.1389302487566273E-2</v>
      </c>
      <c r="Q1535" s="52">
        <f>IFERROR(_xll.qlIndexFixing(ONIndex1Y,I1535,TRUE,_xll.ohTrigger(RecalcTrigger,Trigger1Y)),NA())</f>
        <v>3.0933556236831805E-2</v>
      </c>
    </row>
    <row r="1536" spans="2:17" x14ac:dyDescent="0.2">
      <c r="B1536" s="46" t="s">
        <v>51</v>
      </c>
      <c r="D1536" s="49">
        <f>_xll.qlCalendarAdvance(LocalCalendar,$D1535,B1536,"f",FALSE)</f>
        <v>50138</v>
      </c>
      <c r="E1536" s="49">
        <f>_xll.qlInterestRateIndexValueDate(IndexON,D1536)</f>
        <v>50138</v>
      </c>
      <c r="F1536" s="52">
        <f>IFERROR(_xll.qlIndexFixing(IndexON,D1536,TRUE,_xll.ohTrigger(RecalcTrigger,TriggerON)),NA())</f>
        <v>2.6899548477556934E-2</v>
      </c>
      <c r="H1536" s="49">
        <f>_xll.qlCalendarAdvance(IborCalendar,$H1535,B1536,"f",FALSE)</f>
        <v>50137</v>
      </c>
      <c r="I1536" s="49">
        <f>_xll.qlInterestRateIndexValueDate(Index1M,$H1536)</f>
        <v>50139</v>
      </c>
      <c r="J1536" s="52">
        <f>IFERROR(_xll.qlIndexFixing(Index1M,$H1536,TRUE,_xll.ohTrigger(RecalcTrigger,Trigger1M)),NA())</f>
        <v>2.8017531251496586E-2</v>
      </c>
      <c r="K1536" s="52">
        <f>IFERROR(_xll.qlIndexFixing(ONIndex1M,I1536,TRUE,_xll.ohTrigger(RecalcTrigger,Trigger1M)),NA())</f>
        <v>2.7991260270283647E-2</v>
      </c>
      <c r="L1536" s="52">
        <f>IFERROR(_xll.qlIndexFixing(Index3M,H1536,TRUE,_xll.ohTrigger(RecalcTrigger,Trigger3M)),NA())</f>
        <v>2.9221858074045062E-2</v>
      </c>
      <c r="M1536" s="52">
        <f>IFERROR(_xll.qlIndexFixing(ONIndex3M,I1536,TRUE,_xll.ohTrigger(RecalcTrigger,Trigger3M)),NA())</f>
        <v>2.9135430282858366E-2</v>
      </c>
      <c r="N1536" s="52">
        <f>IFERROR(_xll.qlIndexFixing(Index6M,$H1536,TRUE,_xll.ohTrigger(RecalcTrigger,Trigger6M)),NA())</f>
        <v>3.0286933712102632E-2</v>
      </c>
      <c r="O1536" s="52">
        <f>IFERROR(_xll.qlIndexFixing(ONIndex6M,I1536,TRUE,_xll.ohTrigger(RecalcTrigger,Trigger6M)),NA())</f>
        <v>3.0095758506840653E-2</v>
      </c>
      <c r="P1536" s="52">
        <f>IFERROR(_xll.qlIndexFixing(Index1Y,$H1536,TRUE,_xll.ohTrigger(RecalcTrigger,Trigger1Y)),NA())</f>
        <v>3.1388105060954491E-2</v>
      </c>
      <c r="Q1536" s="52">
        <f>IFERROR(_xll.qlIndexFixing(ONIndex1Y,I1536,TRUE,_xll.ohTrigger(RecalcTrigger,Trigger1Y)),NA())</f>
        <v>3.0931693670970262E-2</v>
      </c>
    </row>
    <row r="1537" spans="2:17" x14ac:dyDescent="0.2">
      <c r="B1537" s="46" t="s">
        <v>51</v>
      </c>
      <c r="D1537" s="49">
        <f>_xll.qlCalendarAdvance(LocalCalendar,$D1536,B1537,"f",FALSE)</f>
        <v>50145</v>
      </c>
      <c r="E1537" s="49">
        <f>_xll.qlInterestRateIndexValueDate(IndexON,D1537)</f>
        <v>50145</v>
      </c>
      <c r="F1537" s="52">
        <f>IFERROR(_xll.qlIndexFixing(IndexON,D1537,TRUE,_xll.ohTrigger(RecalcTrigger,TriggerON)),NA())</f>
        <v>2.6899030332510065E-2</v>
      </c>
      <c r="H1537" s="49">
        <f>_xll.qlCalendarAdvance(IborCalendar,$H1536,B1537,"f",FALSE)</f>
        <v>50144</v>
      </c>
      <c r="I1537" s="49">
        <f>_xll.qlInterestRateIndexValueDate(Index1M,$H1537)</f>
        <v>50146</v>
      </c>
      <c r="J1537" s="52">
        <f>IFERROR(_xll.qlIndexFixing(Index1M,$H1537,TRUE,_xll.ohTrigger(RecalcTrigger,Trigger1M)),NA())</f>
        <v>2.8014179316874221E-2</v>
      </c>
      <c r="K1537" s="52">
        <f>IFERROR(_xll.qlIndexFixing(ONIndex1M,I1537,TRUE,_xll.ohTrigger(RecalcTrigger,Trigger1M)),NA())</f>
        <v>2.7987860861449221E-2</v>
      </c>
      <c r="L1537" s="52">
        <f>IFERROR(_xll.qlIndexFixing(Index3M,H1537,TRUE,_xll.ohTrigger(RecalcTrigger,Trigger3M)),NA())</f>
        <v>2.9218816606528541E-2</v>
      </c>
      <c r="M1537" s="52">
        <f>IFERROR(_xll.qlIndexFixing(ONIndex3M,I1537,TRUE,_xll.ohTrigger(RecalcTrigger,Trigger3M)),NA())</f>
        <v>2.913226522464285E-2</v>
      </c>
      <c r="N1537" s="52">
        <f>IFERROR(_xll.qlIndexFixing(Index6M,$H1537,TRUE,_xll.ohTrigger(RecalcTrigger,Trigger6M)),NA())</f>
        <v>3.0284047880517133E-2</v>
      </c>
      <c r="O1537" s="52">
        <f>IFERROR(_xll.qlIndexFixing(ONIndex6M,I1537,TRUE,_xll.ohTrigger(RecalcTrigger,Trigger6M)),NA())</f>
        <v>3.0092624905702081E-2</v>
      </c>
      <c r="P1537" s="52">
        <f>IFERROR(_xll.qlIndexFixing(Index1Y,$H1537,TRUE,_xll.ohTrigger(RecalcTrigger,Trigger1Y)),NA())</f>
        <v>3.1387083428551482E-2</v>
      </c>
      <c r="Q1537" s="52">
        <f>IFERROR(_xll.qlIndexFixing(ONIndex1Y,I1537,TRUE,_xll.ohTrigger(RecalcTrigger,Trigger1Y)),NA())</f>
        <v>3.0930089237424241E-2</v>
      </c>
    </row>
    <row r="1538" spans="2:17" x14ac:dyDescent="0.2">
      <c r="B1538" s="46" t="s">
        <v>51</v>
      </c>
      <c r="D1538" s="49">
        <f>_xll.qlCalendarAdvance(LocalCalendar,$D1537,B1538,"f",FALSE)</f>
        <v>50152</v>
      </c>
      <c r="E1538" s="49">
        <f>_xll.qlInterestRateIndexValueDate(IndexON,D1538)</f>
        <v>50152</v>
      </c>
      <c r="F1538" s="52">
        <f>IFERROR(_xll.qlIndexFixing(IndexON,D1538,TRUE,_xll.ohTrigger(RecalcTrigger,TriggerON)),NA())</f>
        <v>2.6898516179389986E-2</v>
      </c>
      <c r="H1538" s="49">
        <f>_xll.qlCalendarAdvance(IborCalendar,$H1537,B1538,"f",FALSE)</f>
        <v>50151</v>
      </c>
      <c r="I1538" s="49">
        <f>_xll.qlInterestRateIndexValueDate(Index1M,$H1538)</f>
        <v>50153</v>
      </c>
      <c r="J1538" s="52">
        <f>IFERROR(_xll.qlIndexFixing(Index1M,$H1538,TRUE,_xll.ohTrigger(RecalcTrigger,Trigger1M)),NA())</f>
        <v>2.8011706090474483E-2</v>
      </c>
      <c r="K1538" s="52">
        <f>IFERROR(_xll.qlIndexFixing(ONIndex1M,I1538,TRUE,_xll.ohTrigger(RecalcTrigger,Trigger1M)),NA())</f>
        <v>2.7984486535590491E-2</v>
      </c>
      <c r="L1538" s="52">
        <f>IFERROR(_xll.qlIndexFixing(Index3M,H1538,TRUE,_xll.ohTrigger(RecalcTrigger,Trigger3M)),NA())</f>
        <v>2.921579796295783E-2</v>
      </c>
      <c r="M1538" s="52">
        <f>IFERROR(_xll.qlIndexFixing(ONIndex3M,I1538,TRUE,_xll.ohTrigger(RecalcTrigger,Trigger3M)),NA())</f>
        <v>2.9129122822544318E-2</v>
      </c>
      <c r="N1538" s="52">
        <f>IFERROR(_xll.qlIndexFixing(Index6M,$H1538,TRUE,_xll.ohTrigger(RecalcTrigger,Trigger6M)),NA())</f>
        <v>3.0281184802731353E-2</v>
      </c>
      <c r="O1538" s="52">
        <f>IFERROR(_xll.qlIndexFixing(ONIndex6M,I1538,TRUE,_xll.ohTrigger(RecalcTrigger,Trigger6M)),NA())</f>
        <v>3.0089513711120119E-2</v>
      </c>
      <c r="P1538" s="52">
        <f>IFERROR(_xll.qlIndexFixing(Index1Y,$H1538,TRUE,_xll.ohTrigger(RecalcTrigger,Trigger1Y)),NA())</f>
        <v>3.1391282672333258E-2</v>
      </c>
      <c r="Q1538" s="52">
        <f>IFERROR(_xll.qlIndexFixing(ONIndex1Y,I1538,TRUE,_xll.ohTrigger(RecalcTrigger,Trigger1Y)),NA())</f>
        <v>3.092850842786099E-2</v>
      </c>
    </row>
    <row r="1539" spans="2:17" x14ac:dyDescent="0.2">
      <c r="B1539" s="46" t="s">
        <v>51</v>
      </c>
      <c r="D1539" s="49">
        <f>_xll.qlCalendarAdvance(LocalCalendar,$D1538,B1539,"f",FALSE)</f>
        <v>50159</v>
      </c>
      <c r="E1539" s="49">
        <f>_xll.qlInterestRateIndexValueDate(IndexON,D1539)</f>
        <v>50159</v>
      </c>
      <c r="F1539" s="52">
        <f>IFERROR(_xll.qlIndexFixing(IndexON,D1539,TRUE,_xll.ohTrigger(RecalcTrigger,TriggerON)),NA())</f>
        <v>2.6898006018276632E-2</v>
      </c>
      <c r="H1539" s="49">
        <f>_xll.qlCalendarAdvance(IborCalendar,$H1538,B1539,"f",FALSE)</f>
        <v>50158</v>
      </c>
      <c r="I1539" s="49">
        <f>_xll.qlInterestRateIndexValueDate(Index1M,$H1539)</f>
        <v>50160</v>
      </c>
      <c r="J1539" s="52">
        <f>IFERROR(_xll.qlIndexFixing(Index1M,$H1539,TRUE,_xll.ohTrigger(RecalcTrigger,Trigger1M)),NA())</f>
        <v>2.8004986717528695E-2</v>
      </c>
      <c r="K1539" s="52">
        <f>IFERROR(_xll.qlIndexFixing(ONIndex1M,I1539,TRUE,_xll.ohTrigger(RecalcTrigger,Trigger1M)),NA())</f>
        <v>2.7981137292707459E-2</v>
      </c>
      <c r="L1539" s="52">
        <f>IFERROR(_xll.qlIndexFixing(Index3M,H1539,TRUE,_xll.ohTrigger(RecalcTrigger,Trigger3M)),NA())</f>
        <v>2.9213774949898276E-2</v>
      </c>
      <c r="M1539" s="52">
        <f>IFERROR(_xll.qlIndexFixing(ONIndex3M,I1539,TRUE,_xll.ohTrigger(RecalcTrigger,Trigger3M)),NA())</f>
        <v>2.9126003076642704E-2</v>
      </c>
      <c r="N1539" s="52">
        <f>IFERROR(_xll.qlIndexFixing(Index6M,$H1539,TRUE,_xll.ohTrigger(RecalcTrigger,Trigger6M)),NA())</f>
        <v>3.0278344478647006E-2</v>
      </c>
      <c r="O1539" s="52">
        <f>IFERROR(_xll.qlIndexFixing(ONIndex6M,I1539,TRUE,_xll.ohTrigger(RecalcTrigger,Trigger6M)),NA())</f>
        <v>3.008642492325464E-2</v>
      </c>
      <c r="P1539" s="52">
        <f>IFERROR(_xll.qlIndexFixing(Index1Y,$H1539,TRUE,_xll.ohTrigger(RecalcTrigger,Trigger1Y)),NA())</f>
        <v>3.1385113287912582E-2</v>
      </c>
      <c r="Q1539" s="52">
        <f>IFERROR(_xll.qlIndexFixing(ONIndex1Y,I1539,TRUE,_xll.ohTrigger(RecalcTrigger,Trigger1Y)),NA())</f>
        <v>3.0926951242440381E-2</v>
      </c>
    </row>
    <row r="1540" spans="2:17" x14ac:dyDescent="0.2">
      <c r="B1540" s="46" t="s">
        <v>51</v>
      </c>
      <c r="D1540" s="49">
        <f>_xll.qlCalendarAdvance(LocalCalendar,$D1539,B1540,"f",FALSE)</f>
        <v>50166</v>
      </c>
      <c r="E1540" s="49">
        <f>_xll.qlInterestRateIndexValueDate(IndexON,D1540)</f>
        <v>50166</v>
      </c>
      <c r="F1540" s="52">
        <f>IFERROR(_xll.qlIndexFixing(IndexON,D1540,TRUE,_xll.ohTrigger(RecalcTrigger,TriggerON)),NA())</f>
        <v>2.6897499849010131E-2</v>
      </c>
      <c r="H1540" s="49">
        <f>_xll.qlCalendarAdvance(IborCalendar,$H1539,B1540,"f",FALSE)</f>
        <v>50165</v>
      </c>
      <c r="I1540" s="49">
        <f>_xll.qlInterestRateIndexValueDate(Index1M,$H1540)</f>
        <v>50167</v>
      </c>
      <c r="J1540" s="52">
        <f>IFERROR(_xll.qlIndexFixing(Index1M,$H1540,TRUE,_xll.ohTrigger(RecalcTrigger,Trigger1M)),NA())</f>
        <v>2.800427437954639E-2</v>
      </c>
      <c r="K1540" s="52">
        <f>IFERROR(_xll.qlIndexFixing(ONIndex1M,I1540,TRUE,_xll.ohTrigger(RecalcTrigger,Trigger1M)),NA())</f>
        <v>2.7977813132880058E-2</v>
      </c>
      <c r="L1540" s="52">
        <f>IFERROR(_xll.qlIndexFixing(Index3M,H1540,TRUE,_xll.ohTrigger(RecalcTrigger,Trigger3M)),NA())</f>
        <v>2.921080334410988E-2</v>
      </c>
      <c r="M1540" s="52">
        <f>IFERROR(_xll.qlIndexFixing(ONIndex3M,I1540,TRUE,_xll.ohTrigger(RecalcTrigger,Trigger3M)),NA())</f>
        <v>2.9122905987017944E-2</v>
      </c>
      <c r="N1540" s="52">
        <f>IFERROR(_xll.qlIndexFixing(Index6M,$H1540,TRUE,_xll.ohTrigger(RecalcTrigger,Trigger6M)),NA())</f>
        <v>3.0278747445437296E-2</v>
      </c>
      <c r="O1540" s="52">
        <f>IFERROR(_xll.qlIndexFixing(ONIndex6M,I1540,TRUE,_xll.ohTrigger(RecalcTrigger,Trigger6M)),NA())</f>
        <v>3.0083358542025707E-2</v>
      </c>
      <c r="P1540" s="52">
        <f>IFERROR(_xll.qlIndexFixing(Index1Y,$H1540,TRUE,_xll.ohTrigger(RecalcTrigger,Trigger1Y)),NA())</f>
        <v>3.1384164779535206E-2</v>
      </c>
      <c r="Q1540" s="52">
        <f>IFERROR(_xll.qlIndexFixing(ONIndex1Y,I1540,TRUE,_xll.ohTrigger(RecalcTrigger,Trigger1Y)),NA())</f>
        <v>3.0925417681002543E-2</v>
      </c>
    </row>
    <row r="1541" spans="2:17" x14ac:dyDescent="0.2">
      <c r="B1541" s="46" t="s">
        <v>51</v>
      </c>
      <c r="D1541" s="49">
        <f>_xll.qlCalendarAdvance(LocalCalendar,$D1540,B1541,"f",FALSE)</f>
        <v>50173</v>
      </c>
      <c r="E1541" s="49">
        <f>_xll.qlInterestRateIndexValueDate(IndexON,D1541)</f>
        <v>50173</v>
      </c>
      <c r="F1541" s="52">
        <f>IFERROR(_xll.qlIndexFixing(IndexON,D1541,TRUE,_xll.ohTrigger(RecalcTrigger,TriggerON)),NA())</f>
        <v>2.6896997671750356E-2</v>
      </c>
      <c r="H1541" s="49">
        <f>_xll.qlCalendarAdvance(IborCalendar,$H1540,B1541,"f",FALSE)</f>
        <v>50172</v>
      </c>
      <c r="I1541" s="49">
        <f>_xll.qlInterestRateIndexValueDate(Index1M,$H1541)</f>
        <v>50174</v>
      </c>
      <c r="J1541" s="52">
        <f>IFERROR(_xll.qlIndexFixing(Index1M,$H1541,TRUE,_xll.ohTrigger(RecalcTrigger,Trigger1M)),NA())</f>
        <v>2.8001023022542759E-2</v>
      </c>
      <c r="K1541" s="52">
        <f>IFERROR(_xll.qlIndexFixing(ONIndex1M,I1541,TRUE,_xll.ohTrigger(RecalcTrigger,Trigger1M)),NA())</f>
        <v>2.7974514055868482E-2</v>
      </c>
      <c r="L1541" s="52">
        <f>IFERROR(_xll.qlIndexFixing(Index3M,H1541,TRUE,_xll.ohTrigger(RecalcTrigger,Trigger3M)),NA())</f>
        <v>2.9207854563980239E-2</v>
      </c>
      <c r="M1541" s="52">
        <f>IFERROR(_xll.qlIndexFixing(ONIndex3M,I1541,TRUE,_xll.ohTrigger(RecalcTrigger,Trigger3M)),NA())</f>
        <v>2.9119831553510167E-2</v>
      </c>
      <c r="N1541" s="52">
        <f>IFERROR(_xll.qlIndexFixing(Index6M,$H1541,TRUE,_xll.ohTrigger(RecalcTrigger,Trigger6M)),NA())</f>
        <v>3.027595680560324E-2</v>
      </c>
      <c r="O1541" s="52">
        <f>IFERROR(_xll.qlIndexFixing(ONIndex6M,I1541,TRUE,_xll.ohTrigger(RecalcTrigger,Trigger6M)),NA())</f>
        <v>3.0080314567353383E-2</v>
      </c>
      <c r="P1541" s="52">
        <f>IFERROR(_xll.qlIndexFixing(Index1Y,$H1541,TRUE,_xll.ohTrigger(RecalcTrigger,Trigger1Y)),NA())</f>
        <v>3.1383240645694407E-2</v>
      </c>
      <c r="Q1541" s="52">
        <f>IFERROR(_xll.qlIndexFixing(ONIndex1Y,I1541,TRUE,_xll.ohTrigger(RecalcTrigger,Trigger1Y)),NA())</f>
        <v>3.092390774362741E-2</v>
      </c>
    </row>
    <row r="1542" spans="2:17" x14ac:dyDescent="0.2">
      <c r="B1542" s="46" t="s">
        <v>51</v>
      </c>
      <c r="D1542" s="49">
        <f>_xll.qlCalendarAdvance(LocalCalendar,$D1541,B1542,"f",FALSE)</f>
        <v>50180</v>
      </c>
      <c r="E1542" s="49">
        <f>_xll.qlInterestRateIndexValueDate(IndexON,D1542)</f>
        <v>50180</v>
      </c>
      <c r="F1542" s="52">
        <f>IFERROR(_xll.qlIndexFixing(IndexON,D1542,TRUE,_xll.ohTrigger(RecalcTrigger,TriggerON)),NA())</f>
        <v>2.6896499486497305E-2</v>
      </c>
      <c r="H1542" s="49">
        <f>_xll.qlCalendarAdvance(IborCalendar,$H1541,B1542,"f",FALSE)</f>
        <v>50179</v>
      </c>
      <c r="I1542" s="49">
        <f>_xll.qlInterestRateIndexValueDate(Index1M,$H1542)</f>
        <v>50181</v>
      </c>
      <c r="J1542" s="52">
        <f>IFERROR(_xll.qlIndexFixing(Index1M,$H1542,TRUE,_xll.ohTrigger(RecalcTrigger,Trigger1M)),NA())</f>
        <v>2.7997796809898223E-2</v>
      </c>
      <c r="K1542" s="52">
        <f>IFERROR(_xll.qlIndexFixing(ONIndex1M,I1542,TRUE,_xll.ohTrigger(RecalcTrigger,Trigger1M)),NA())</f>
        <v>2.7971240061992475E-2</v>
      </c>
      <c r="L1542" s="52">
        <f>IFERROR(_xll.qlIndexFixing(Index3M,H1542,TRUE,_xll.ohTrigger(RecalcTrigger,Trigger3M)),NA())</f>
        <v>2.9204928609458093E-2</v>
      </c>
      <c r="M1542" s="52">
        <f>IFERROR(_xll.qlIndexFixing(ONIndex3M,I1542,TRUE,_xll.ohTrigger(RecalcTrigger,Trigger3M)),NA())</f>
        <v>2.9116779776199309E-2</v>
      </c>
      <c r="N1542" s="52">
        <f>IFERROR(_xll.qlIndexFixing(Index6M,$H1542,TRUE,_xll.ohTrigger(RecalcTrigger,Trigger6M)),NA())</f>
        <v>3.0273188924922888E-2</v>
      </c>
      <c r="O1542" s="52">
        <f>IFERROR(_xll.qlIndexFixing(ONIndex6M,I1542,TRUE,_xll.ohTrigger(RecalcTrigger,Trigger6M)),NA())</f>
        <v>3.0077292999557415E-2</v>
      </c>
      <c r="P1542" s="52">
        <f>IFERROR(_xll.qlIndexFixing(Index1Y,$H1542,TRUE,_xll.ohTrigger(RecalcTrigger,Trigger1Y)),NA())</f>
        <v>3.1382340886324057E-2</v>
      </c>
      <c r="Q1542" s="52">
        <f>IFERROR(_xll.qlIndexFixing(ONIndex1Y,I1542,TRUE,_xll.ohTrigger(RecalcTrigger,Trigger1Y)),NA())</f>
        <v>3.0922421430474856E-2</v>
      </c>
    </row>
    <row r="1543" spans="2:17" x14ac:dyDescent="0.2">
      <c r="B1543" s="46" t="s">
        <v>51</v>
      </c>
      <c r="D1543" s="49">
        <f>_xll.qlCalendarAdvance(LocalCalendar,$D1542,B1543,"f",FALSE)</f>
        <v>50187</v>
      </c>
      <c r="E1543" s="49">
        <f>_xll.qlInterestRateIndexValueDate(IndexON,D1543)</f>
        <v>50187</v>
      </c>
      <c r="F1543" s="52">
        <f>IFERROR(_xll.qlIndexFixing(IndexON,D1543,TRUE,_xll.ohTrigger(RecalcTrigger,TriggerON)),NA())</f>
        <v>2.6896005293171044E-2</v>
      </c>
      <c r="H1543" s="49">
        <f>_xll.qlCalendarAdvance(IborCalendar,$H1542,B1543,"f",FALSE)</f>
        <v>50186</v>
      </c>
      <c r="I1543" s="49">
        <f>_xll.qlInterestRateIndexValueDate(Index1M,$H1543)</f>
        <v>50188</v>
      </c>
      <c r="J1543" s="52">
        <f>IFERROR(_xll.qlIndexFixing(Index1M,$H1543,TRUE,_xll.ohTrigger(RecalcTrigger,Trigger1M)),NA())</f>
        <v>2.7994595741572814E-2</v>
      </c>
      <c r="K1543" s="52">
        <f>IFERROR(_xll.qlIndexFixing(ONIndex1M,I1543,TRUE,_xll.ohTrigger(RecalcTrigger,Trigger1M)),NA())</f>
        <v>2.7967991151012228E-2</v>
      </c>
      <c r="L1543" s="52">
        <f>IFERROR(_xll.qlIndexFixing(Index3M,H1543,TRUE,_xll.ohTrigger(RecalcTrigger,Trigger3M)),NA())</f>
        <v>2.9202025480491303E-2</v>
      </c>
      <c r="M1543" s="52">
        <f>IFERROR(_xll.qlIndexFixing(ONIndex3M,I1543,TRUE,_xll.ohTrigger(RecalcTrigger,Trigger3M)),NA())</f>
        <v>2.9113750655085369E-2</v>
      </c>
      <c r="N1543" s="52">
        <f>IFERROR(_xll.qlIndexFixing(Index6M,$H1543,TRUE,_xll.ohTrigger(RecalcTrigger,Trigger6M)),NA())</f>
        <v>3.0270443803299109E-2</v>
      </c>
      <c r="O1543" s="52">
        <f>IFERROR(_xll.qlIndexFixing(ONIndex6M,I1543,TRUE,_xll.ohTrigger(RecalcTrigger,Trigger6M)),NA())</f>
        <v>3.0074293838158184E-2</v>
      </c>
      <c r="P1543" s="52">
        <f>IFERROR(_xll.qlIndexFixing(Index1Y,$H1543,TRUE,_xll.ohTrigger(RecalcTrigger,Trigger1Y)),NA())</f>
        <v>3.1381465501358882E-2</v>
      </c>
      <c r="Q1543" s="52">
        <f>IFERROR(_xll.qlIndexFixing(ONIndex1Y,I1543,TRUE,_xll.ohTrigger(RecalcTrigger,Trigger1Y)),NA())</f>
        <v>3.0920958741145199E-2</v>
      </c>
    </row>
    <row r="1544" spans="2:17" x14ac:dyDescent="0.2">
      <c r="B1544" s="46" t="s">
        <v>51</v>
      </c>
      <c r="D1544" s="49">
        <f>_xll.qlCalendarAdvance(LocalCalendar,$D1543,B1544,"f",FALSE)</f>
        <v>50194</v>
      </c>
      <c r="E1544" s="49">
        <f>_xll.qlInterestRateIndexValueDate(IndexON,D1544)</f>
        <v>50194</v>
      </c>
      <c r="F1544" s="52">
        <f>IFERROR(_xll.qlIndexFixing(IndexON,D1544,TRUE,_xll.ohTrigger(RecalcTrigger,TriggerON)),NA())</f>
        <v>2.6895515091851507E-2</v>
      </c>
      <c r="H1544" s="49">
        <f>_xll.qlCalendarAdvance(IborCalendar,$H1543,B1544,"f",FALSE)</f>
        <v>50193</v>
      </c>
      <c r="I1544" s="49">
        <f>_xll.qlInterestRateIndexValueDate(Index1M,$H1544)</f>
        <v>50195</v>
      </c>
      <c r="J1544" s="52">
        <f>IFERROR(_xll.qlIndexFixing(Index1M,$H1544,TRUE,_xll.ohTrigger(RecalcTrigger,Trigger1M)),NA())</f>
        <v>2.799141981755654E-2</v>
      </c>
      <c r="K1544" s="52">
        <f>IFERROR(_xll.qlIndexFixing(ONIndex1M,I1544,TRUE,_xll.ohTrigger(RecalcTrigger,Trigger1M)),NA())</f>
        <v>2.7964767323007678E-2</v>
      </c>
      <c r="L1544" s="52">
        <f>IFERROR(_xll.qlIndexFixing(Index3M,H1544,TRUE,_xll.ohTrigger(RecalcTrigger,Trigger3M)),NA())</f>
        <v>2.9199145177030345E-2</v>
      </c>
      <c r="M1544" s="52">
        <f>IFERROR(_xll.qlIndexFixing(ONIndex3M,I1544,TRUE,_xll.ohTrigger(RecalcTrigger,Trigger3M)),NA())</f>
        <v>2.9110744190088411E-2</v>
      </c>
      <c r="N1544" s="52">
        <f>IFERROR(_xll.qlIndexFixing(Index6M,$H1544,TRUE,_xll.ohTrigger(RecalcTrigger,Trigger6M)),NA())</f>
        <v>3.0264484160381216E-2</v>
      </c>
      <c r="O1544" s="52">
        <f>IFERROR(_xll.qlIndexFixing(ONIndex6M,I1544,TRUE,_xll.ohTrigger(RecalcTrigger,Trigger6M)),NA())</f>
        <v>3.0071317083555371E-2</v>
      </c>
      <c r="P1544" s="52">
        <f>IFERROR(_xll.qlIndexFixing(Index1Y,$H1544,TRUE,_xll.ohTrigger(RecalcTrigger,Trigger1Y)),NA())</f>
        <v>3.1380614490736695E-2</v>
      </c>
      <c r="Q1544" s="52">
        <f>IFERROR(_xll.qlIndexFixing(ONIndex1Y,I1544,TRUE,_xll.ohTrigger(RecalcTrigger,Trigger1Y)),NA())</f>
        <v>3.0919519675958185E-2</v>
      </c>
    </row>
    <row r="1545" spans="2:17" x14ac:dyDescent="0.2">
      <c r="B1545" s="46" t="s">
        <v>51</v>
      </c>
      <c r="D1545" s="49">
        <f>_xll.qlCalendarAdvance(LocalCalendar,$D1544,B1545,"f",FALSE)</f>
        <v>50201</v>
      </c>
      <c r="E1545" s="49">
        <f>_xll.qlInterestRateIndexValueDate(IndexON,D1545)</f>
        <v>50201</v>
      </c>
      <c r="F1545" s="52">
        <f>IFERROR(_xll.qlIndexFixing(IndexON,D1545,TRUE,_xll.ohTrigger(RecalcTrigger,TriggerON)),NA())</f>
        <v>2.6895028882378824E-2</v>
      </c>
      <c r="H1545" s="49">
        <f>_xll.qlCalendarAdvance(IborCalendar,$H1544,B1545,"f",FALSE)</f>
        <v>50200</v>
      </c>
      <c r="I1545" s="49">
        <f>_xll.qlInterestRateIndexValueDate(Index1M,$H1545)</f>
        <v>50202</v>
      </c>
      <c r="J1545" s="52">
        <f>IFERROR(_xll.qlIndexFixing(Index1M,$H1545,TRUE,_xll.ohTrigger(RecalcTrigger,Trigger1M)),NA())</f>
        <v>2.7988269037829416E-2</v>
      </c>
      <c r="K1545" s="52">
        <f>IFERROR(_xll.qlIndexFixing(ONIndex1M,I1545,TRUE,_xll.ohTrigger(RecalcTrigger,Trigger1M)),NA())</f>
        <v>2.796156857805876E-2</v>
      </c>
      <c r="L1545" s="52">
        <f>IFERROR(_xll.qlIndexFixing(Index3M,H1545,TRUE,_xll.ohTrigger(RecalcTrigger,Trigger3M)),NA())</f>
        <v>2.9196287699026567E-2</v>
      </c>
      <c r="M1545" s="52">
        <f>IFERROR(_xll.qlIndexFixing(ONIndex3M,I1545,TRUE,_xll.ohTrigger(RecalcTrigger,Trigger3M)),NA())</f>
        <v>2.9107760381368308E-2</v>
      </c>
      <c r="N1545" s="52">
        <f>IFERROR(_xll.qlIndexFixing(Index6M,$H1545,TRUE,_xll.ohTrigger(RecalcTrigger,Trigger6M)),NA())</f>
        <v>3.0261780356496168E-2</v>
      </c>
      <c r="O1545" s="52">
        <f>IFERROR(_xll.qlIndexFixing(ONIndex6M,I1545,TRUE,_xll.ohTrigger(RecalcTrigger,Trigger6M)),NA())</f>
        <v>3.0068362735589105E-2</v>
      </c>
      <c r="P1545" s="52">
        <f>IFERROR(_xll.qlIndexFixing(Index1Y,$H1545,TRUE,_xll.ohTrigger(RecalcTrigger,Trigger1Y)),NA())</f>
        <v>3.1379787854395949E-2</v>
      </c>
      <c r="Q1545" s="52">
        <f>IFERROR(_xll.qlIndexFixing(ONIndex1Y,I1545,TRUE,_xll.ohTrigger(RecalcTrigger,Trigger1Y)),NA())</f>
        <v>3.0918104234833876E-2</v>
      </c>
    </row>
    <row r="1546" spans="2:17" x14ac:dyDescent="0.2">
      <c r="B1546" s="46" t="s">
        <v>51</v>
      </c>
      <c r="D1546" s="49">
        <f>_xll.qlCalendarAdvance(LocalCalendar,$D1545,B1546,"f",FALSE)</f>
        <v>50208</v>
      </c>
      <c r="E1546" s="49">
        <f>_xll.qlInterestRateIndexValueDate(IndexON,D1546)</f>
        <v>50208</v>
      </c>
      <c r="F1546" s="52">
        <f>IFERROR(_xll.qlIndexFixing(IndexON,D1546,TRUE,_xll.ohTrigger(RecalcTrigger,TriggerON)),NA())</f>
        <v>2.6894546665072738E-2</v>
      </c>
      <c r="H1546" s="49">
        <f>_xll.qlCalendarAdvance(IborCalendar,$H1545,B1546,"f",FALSE)</f>
        <v>50207</v>
      </c>
      <c r="I1546" s="49">
        <f>_xll.qlInterestRateIndexValueDate(Index1M,$H1546)</f>
        <v>50209</v>
      </c>
      <c r="J1546" s="52">
        <f>IFERROR(_xll.qlIndexFixing(Index1M,$H1546,TRUE,_xll.ohTrigger(RecalcTrigger,Trigger1M)),NA())</f>
        <v>2.7985143402366464E-2</v>
      </c>
      <c r="K1546" s="52">
        <f>IFERROR(_xll.qlIndexFixing(ONIndex1M,I1546,TRUE,_xll.ohTrigger(RecalcTrigger,Trigger1M)),NA())</f>
        <v>2.7958394916005602E-2</v>
      </c>
      <c r="L1546" s="52">
        <f>IFERROR(_xll.qlIndexFixing(Index3M,H1546,TRUE,_xll.ohTrigger(RecalcTrigger,Trigger3M)),NA())</f>
        <v>2.9193453046427828E-2</v>
      </c>
      <c r="M1546" s="52">
        <f>IFERROR(_xll.qlIndexFixing(ONIndex3M,I1546,TRUE,_xll.ohTrigger(RecalcTrigger,Trigger3M)),NA())</f>
        <v>2.9104799228685252E-2</v>
      </c>
      <c r="N1546" s="52">
        <f>IFERROR(_xll.qlIndexFixing(Index6M,$H1546,TRUE,_xll.ohTrigger(RecalcTrigger,Trigger6M)),NA())</f>
        <v>3.0259099305649483E-2</v>
      </c>
      <c r="O1546" s="52">
        <f>IFERROR(_xll.qlIndexFixing(ONIndex6M,I1546,TRUE,_xll.ohTrigger(RecalcTrigger,Trigger6M)),NA())</f>
        <v>3.0065430794259385E-2</v>
      </c>
      <c r="P1546" s="52">
        <f>IFERROR(_xll.qlIndexFixing(Index1Y,$H1546,TRUE,_xll.ohTrigger(RecalcTrigger,Trigger1Y)),NA())</f>
        <v>3.137898559227751E-2</v>
      </c>
      <c r="Q1546" s="52">
        <f>IFERROR(_xll.qlIndexFixing(ONIndex1Y,I1546,TRUE,_xll.ohTrigger(RecalcTrigger,Trigger1Y)),NA())</f>
        <v>3.0916712417772274E-2</v>
      </c>
    </row>
    <row r="1547" spans="2:17" x14ac:dyDescent="0.2">
      <c r="B1547" s="46" t="s">
        <v>51</v>
      </c>
      <c r="D1547" s="49">
        <f>_xll.qlCalendarAdvance(LocalCalendar,$D1546,B1547,"f",FALSE)</f>
        <v>50215</v>
      </c>
      <c r="E1547" s="49">
        <f>_xll.qlInterestRateIndexValueDate(IndexON,D1547)</f>
        <v>50215</v>
      </c>
      <c r="F1547" s="52">
        <f>IFERROR(_xll.qlIndexFixing(IndexON,D1547,TRUE,_xll.ohTrigger(RecalcTrigger,TriggerON)),NA())</f>
        <v>2.6894068439533569E-2</v>
      </c>
      <c r="H1547" s="49">
        <f>_xll.qlCalendarAdvance(IborCalendar,$H1546,B1547,"f",FALSE)</f>
        <v>50214</v>
      </c>
      <c r="I1547" s="49">
        <f>_xll.qlInterestRateIndexValueDate(Index1M,$H1547)</f>
        <v>50216</v>
      </c>
      <c r="J1547" s="52">
        <f>IFERROR(_xll.qlIndexFixing(Index1M,$H1547,TRUE,_xll.ohTrigger(RecalcTrigger,Trigger1M)),NA())</f>
        <v>2.7982042911147698E-2</v>
      </c>
      <c r="K1547" s="52">
        <f>IFERROR(_xll.qlIndexFixing(ONIndex1M,I1547,TRUE,_xll.ohTrigger(RecalcTrigger,Trigger1M)),NA())</f>
        <v>2.7955246336848205E-2</v>
      </c>
      <c r="L1547" s="52">
        <f>IFERROR(_xll.qlIndexFixing(Index3M,H1547,TRUE,_xll.ohTrigger(RecalcTrigger,Trigger3M)),NA())</f>
        <v>2.9190641219186349E-2</v>
      </c>
      <c r="M1547" s="52">
        <f>IFERROR(_xll.qlIndexFixing(ONIndex3M,I1547,TRUE,_xll.ohTrigger(RecalcTrigger,Trigger3M)),NA())</f>
        <v>2.910186073227905E-2</v>
      </c>
      <c r="N1547" s="52">
        <f>IFERROR(_xll.qlIndexFixing(Index6M,$H1547,TRUE,_xll.ohTrigger(RecalcTrigger,Trigger6M)),NA())</f>
        <v>3.026077459459529E-2</v>
      </c>
      <c r="O1547" s="52">
        <f>IFERROR(_xll.qlIndexFixing(ONIndex6M,I1547,TRUE,_xll.ohTrigger(RecalcTrigger,Trigger6M)),NA())</f>
        <v>3.0062521259566211E-2</v>
      </c>
      <c r="P1547" s="52">
        <f>IFERROR(_xll.qlIndexFixing(Index1Y,$H1547,TRUE,_xll.ohTrigger(RecalcTrigger,Trigger1Y)),NA())</f>
        <v>3.1378207704323133E-2</v>
      </c>
      <c r="Q1547" s="52">
        <f>IFERROR(_xll.qlIndexFixing(ONIndex1Y,I1547,TRUE,_xll.ohTrigger(RecalcTrigger,Trigger1Y)),NA())</f>
        <v>3.0915344224773378E-2</v>
      </c>
    </row>
    <row r="1548" spans="2:17" x14ac:dyDescent="0.2">
      <c r="B1548" s="46" t="s">
        <v>51</v>
      </c>
      <c r="D1548" s="49">
        <f>_xll.qlCalendarAdvance(LocalCalendar,$D1547,B1548,"f",FALSE)</f>
        <v>50222</v>
      </c>
      <c r="E1548" s="49">
        <f>_xll.qlInterestRateIndexValueDate(IndexON,D1548)</f>
        <v>50222</v>
      </c>
      <c r="F1548" s="52">
        <f>IFERROR(_xll.qlIndexFixing(IndexON,D1548,TRUE,_xll.ohTrigger(RecalcTrigger,TriggerON)),NA())</f>
        <v>2.6893594206001126E-2</v>
      </c>
      <c r="H1548" s="49">
        <f>_xll.qlCalendarAdvance(IborCalendar,$H1547,B1548,"f",FALSE)</f>
        <v>50221</v>
      </c>
      <c r="I1548" s="49">
        <f>_xll.qlInterestRateIndexValueDate(Index1M,$H1548)</f>
        <v>50223</v>
      </c>
      <c r="J1548" s="52">
        <f>IFERROR(_xll.qlIndexFixing(Index1M,$H1548,TRUE,_xll.ohTrigger(RecalcTrigger,Trigger1M)),NA())</f>
        <v>2.7978967564153134E-2</v>
      </c>
      <c r="K1548" s="52">
        <f>IFERROR(_xll.qlIndexFixing(ONIndex1M,I1548,TRUE,_xll.ohTrigger(RecalcTrigger,Trigger1M)),NA())</f>
        <v>2.7954712621796052E-2</v>
      </c>
      <c r="L1548" s="52">
        <f>IFERROR(_xll.qlIndexFixing(Index3M,H1548,TRUE,_xll.ohTrigger(RecalcTrigger,Trigger3M)),NA())</f>
        <v>2.9187852217251734E-2</v>
      </c>
      <c r="M1548" s="52">
        <f>IFERROR(_xll.qlIndexFixing(ONIndex3M,I1548,TRUE,_xll.ohTrigger(RecalcTrigger,Trigger3M)),NA())</f>
        <v>2.9101851464192752E-2</v>
      </c>
      <c r="N1548" s="52">
        <f>IFERROR(_xll.qlIndexFixing(Index6M,$H1548,TRUE,_xll.ohTrigger(RecalcTrigger,Trigger6M)),NA())</f>
        <v>3.0257059577725245E-2</v>
      </c>
      <c r="O1548" s="52">
        <f>IFERROR(_xll.qlIndexFixing(ONIndex6M,I1548,TRUE,_xll.ohTrigger(RecalcTrigger,Trigger6M)),NA())</f>
        <v>3.0062783640982804E-2</v>
      </c>
      <c r="P1548" s="52">
        <f>IFERROR(_xll.qlIndexFixing(Index1Y,$H1548,TRUE,_xll.ohTrigger(RecalcTrigger,Trigger1Y)),NA())</f>
        <v>3.1377454190478056E-2</v>
      </c>
      <c r="Q1548" s="52">
        <f>IFERROR(_xll.qlIndexFixing(ONIndex1Y,I1548,TRUE,_xll.ohTrigger(RecalcTrigger,Trigger1Y)),NA())</f>
        <v>3.0917697044112735E-2</v>
      </c>
    </row>
    <row r="1549" spans="2:17" x14ac:dyDescent="0.2">
      <c r="B1549" s="46" t="s">
        <v>51</v>
      </c>
      <c r="D1549" s="49">
        <f>_xll.qlCalendarAdvance(LocalCalendar,$D1548,B1549,"f",FALSE)</f>
        <v>50229</v>
      </c>
      <c r="E1549" s="49">
        <f>_xll.qlInterestRateIndexValueDate(IndexON,D1549)</f>
        <v>50229</v>
      </c>
      <c r="F1549" s="52">
        <f>IFERROR(_xll.qlIndexFixing(IndexON,D1549,TRUE,_xll.ohTrigger(RecalcTrigger,TriggerON)),NA())</f>
        <v>2.6893123964475407E-2</v>
      </c>
      <c r="H1549" s="49">
        <f>_xll.qlCalendarAdvance(IborCalendar,$H1548,B1549,"f",FALSE)</f>
        <v>50228</v>
      </c>
      <c r="I1549" s="49">
        <f>_xll.qlInterestRateIndexValueDate(Index1M,$H1549)</f>
        <v>50230</v>
      </c>
      <c r="J1549" s="52">
        <f>IFERROR(_xll.qlIndexFixing(Index1M,$H1549,TRUE,_xll.ohTrigger(RecalcTrigger,Trigger1M)),NA())</f>
        <v>2.7975917361357794E-2</v>
      </c>
      <c r="K1549" s="52">
        <f>IFERROR(_xll.qlIndexFixing(ONIndex1M,I1549,TRUE,_xll.ohTrigger(RecalcTrigger,Trigger1M)),NA())</f>
        <v>2.7949024427620373E-2</v>
      </c>
      <c r="L1549" s="52">
        <f>IFERROR(_xll.qlIndexFixing(Index3M,H1549,TRUE,_xll.ohTrigger(RecalcTrigger,Trigger3M)),NA())</f>
        <v>2.9185086040578796E-2</v>
      </c>
      <c r="M1549" s="52">
        <f>IFERROR(_xll.qlIndexFixing(ONIndex3M,I1549,TRUE,_xll.ohTrigger(RecalcTrigger,Trigger3M)),NA())</f>
        <v>2.909605170789753E-2</v>
      </c>
      <c r="N1549" s="52">
        <f>IFERROR(_xll.qlIndexFixing(Index6M,$H1549,TRUE,_xll.ohTrigger(RecalcTrigger,Trigger6M)),NA())</f>
        <v>3.0254451008469158E-2</v>
      </c>
      <c r="O1549" s="52">
        <f>IFERROR(_xll.qlIndexFixing(ONIndex6M,I1549,TRUE,_xll.ohTrigger(RecalcTrigger,Trigger6M)),NA())</f>
        <v>3.0056769410249373E-2</v>
      </c>
      <c r="P1549" s="52">
        <f>IFERROR(_xll.qlIndexFixing(Index1Y,$H1549,TRUE,_xll.ohTrigger(RecalcTrigger,Trigger1Y)),NA())</f>
        <v>3.1376725050686879E-2</v>
      </c>
      <c r="Q1549" s="52">
        <f>IFERROR(_xll.qlIndexFixing(ONIndex1Y,I1549,TRUE,_xll.ohTrigger(RecalcTrigger,Trigger1Y)),NA())</f>
        <v>3.0912678710963704E-2</v>
      </c>
    </row>
    <row r="1550" spans="2:17" x14ac:dyDescent="0.2">
      <c r="B1550" s="46" t="s">
        <v>51</v>
      </c>
      <c r="D1550" s="49">
        <f>_xll.qlCalendarAdvance(LocalCalendar,$D1549,B1550,"f",FALSE)</f>
        <v>50236</v>
      </c>
      <c r="E1550" s="49">
        <f>_xll.qlInterestRateIndexValueDate(IndexON,D1550)</f>
        <v>50236</v>
      </c>
      <c r="F1550" s="52">
        <f>IFERROR(_xll.qlIndexFixing(IndexON,D1550,TRUE,_xll.ohTrigger(RecalcTrigger,TriggerON)),NA())</f>
        <v>2.6892657714796542E-2</v>
      </c>
      <c r="H1550" s="49">
        <f>_xll.qlCalendarAdvance(IborCalendar,$H1549,B1550,"f",FALSE)</f>
        <v>50235</v>
      </c>
      <c r="I1550" s="49">
        <f>_xll.qlInterestRateIndexValueDate(Index1M,$H1550)</f>
        <v>50237</v>
      </c>
      <c r="J1550" s="52">
        <f>IFERROR(_xll.qlIndexFixing(Index1M,$H1550,TRUE,_xll.ohTrigger(RecalcTrigger,Trigger1M)),NA())</f>
        <v>2.7972892302749186E-2</v>
      </c>
      <c r="K1550" s="52">
        <f>IFERROR(_xll.qlIndexFixing(ONIndex1M,I1550,TRUE,_xll.ohTrigger(RecalcTrigger,Trigger1M)),NA())</f>
        <v>2.7945951097470001E-2</v>
      </c>
      <c r="L1550" s="52">
        <f>IFERROR(_xll.qlIndexFixing(Index3M,H1550,TRUE,_xll.ohTrigger(RecalcTrigger,Trigger3M)),NA())</f>
        <v>2.9182342689115407E-2</v>
      </c>
      <c r="M1550" s="52">
        <f>IFERROR(_xll.qlIndexFixing(ONIndex3M,I1550,TRUE,_xll.ohTrigger(RecalcTrigger,Trigger3M)),NA())</f>
        <v>2.9093181180002148E-2</v>
      </c>
      <c r="N1550" s="52">
        <f>IFERROR(_xll.qlIndexFixing(Index6M,$H1550,TRUE,_xll.ohTrigger(RecalcTrigger,Trigger6M)),NA())</f>
        <v>3.0252953111285709E-2</v>
      </c>
      <c r="O1550" s="52">
        <f>IFERROR(_xll.qlIndexFixing(ONIndex6M,I1550,TRUE,_xll.ohTrigger(RecalcTrigger,Trigger6M)),NA())</f>
        <v>3.0053927095465838E-2</v>
      </c>
      <c r="P1550" s="52">
        <f>IFERROR(_xll.qlIndexFixing(Index1Y,$H1550,TRUE,_xll.ohTrigger(RecalcTrigger,Trigger1Y)),NA())</f>
        <v>3.1376020284897922E-2</v>
      </c>
      <c r="Q1550" s="52">
        <f>IFERROR(_xll.qlIndexFixing(ONIndex1Y,I1550,TRUE,_xll.ohTrigger(RecalcTrigger,Trigger1Y)),NA())</f>
        <v>3.0911381390152926E-2</v>
      </c>
    </row>
    <row r="1551" spans="2:17" x14ac:dyDescent="0.2">
      <c r="B1551" s="46" t="s">
        <v>51</v>
      </c>
      <c r="D1551" s="49">
        <f>_xll.qlCalendarAdvance(LocalCalendar,$D1550,B1551,"f",FALSE)</f>
        <v>50243</v>
      </c>
      <c r="E1551" s="49">
        <f>_xll.qlInterestRateIndexValueDate(IndexON,D1551)</f>
        <v>50243</v>
      </c>
      <c r="F1551" s="52">
        <f>IFERROR(_xll.qlIndexFixing(IndexON,D1551,TRUE,_xll.ohTrigger(RecalcTrigger,TriggerON)),NA())</f>
        <v>2.6892195457204338E-2</v>
      </c>
      <c r="H1551" s="49">
        <f>_xll.qlCalendarAdvance(IborCalendar,$H1550,B1551,"f",FALSE)</f>
        <v>50242</v>
      </c>
      <c r="I1551" s="49">
        <f>_xll.qlInterestRateIndexValueDate(Index1M,$H1551)</f>
        <v>50244</v>
      </c>
      <c r="J1551" s="52">
        <f>IFERROR(_xll.qlIndexFixing(Index1M,$H1551,TRUE,_xll.ohTrigger(RecalcTrigger,Trigger1M)),NA())</f>
        <v>2.7969892388302331E-2</v>
      </c>
      <c r="K1551" s="52">
        <f>IFERROR(_xll.qlIndexFixing(ONIndex1M,I1551,TRUE,_xll.ohTrigger(RecalcTrigger,Trigger1M)),NA())</f>
        <v>2.7942902850295326E-2</v>
      </c>
      <c r="L1551" s="52">
        <f>IFERROR(_xll.qlIndexFixing(Index3M,H1551,TRUE,_xll.ohTrigger(RecalcTrigger,Trigger3M)),NA())</f>
        <v>2.9179622162818126E-2</v>
      </c>
      <c r="M1551" s="52">
        <f>IFERROR(_xll.qlIndexFixing(ONIndex3M,I1551,TRUE,_xll.ohTrigger(RecalcTrigger,Trigger3M)),NA())</f>
        <v>2.9090333308303684E-2</v>
      </c>
      <c r="N1551" s="52">
        <f>IFERROR(_xll.qlIndexFixing(Index6M,$H1551,TRUE,_xll.ohTrigger(RecalcTrigger,Trigger6M)),NA())</f>
        <v>3.0249302145084905E-2</v>
      </c>
      <c r="O1551" s="52">
        <f>IFERROR(_xll.qlIndexFixing(ONIndex6M,I1551,TRUE,_xll.ohTrigger(RecalcTrigger,Trigger6M)),NA())</f>
        <v>3.0051107187478721E-2</v>
      </c>
      <c r="P1551" s="52">
        <f>IFERROR(_xll.qlIndexFixing(Index1Y,$H1551,TRUE,_xll.ohTrigger(RecalcTrigger,Trigger1Y)),NA())</f>
        <v>3.1375339893060364E-2</v>
      </c>
      <c r="Q1551" s="52">
        <f>IFERROR(_xll.qlIndexFixing(ONIndex1Y,I1551,TRUE,_xll.ohTrigger(RecalcTrigger,Trigger1Y)),NA())</f>
        <v>3.0910107693324917E-2</v>
      </c>
    </row>
    <row r="1552" spans="2:17" x14ac:dyDescent="0.2">
      <c r="B1552" s="46" t="s">
        <v>51</v>
      </c>
      <c r="D1552" s="49">
        <f>_xll.qlCalendarAdvance(LocalCalendar,$D1551,B1552,"f",FALSE)</f>
        <v>50250</v>
      </c>
      <c r="E1552" s="49">
        <f>_xll.qlInterestRateIndexValueDate(IndexON,D1552)</f>
        <v>50250</v>
      </c>
      <c r="F1552" s="52">
        <f>IFERROR(_xll.qlIndexFixing(IndexON,D1552,TRUE,_xll.ohTrigger(RecalcTrigger,TriggerON)),NA())</f>
        <v>2.6891737191458986E-2</v>
      </c>
      <c r="H1552" s="49">
        <f>_xll.qlCalendarAdvance(IborCalendar,$H1551,B1552,"f",FALSE)</f>
        <v>50249</v>
      </c>
      <c r="I1552" s="49">
        <f>_xll.qlInterestRateIndexValueDate(Index1M,$H1552)</f>
        <v>50251</v>
      </c>
      <c r="J1552" s="52">
        <f>IFERROR(_xll.qlIndexFixing(Index1M,$H1552,TRUE,_xll.ohTrigger(RecalcTrigger,Trigger1M)),NA())</f>
        <v>2.7964292890343488E-2</v>
      </c>
      <c r="K1552" s="52">
        <f>IFERROR(_xll.qlIndexFixing(ONIndex1M,I1552,TRUE,_xll.ohTrigger(RecalcTrigger,Trigger1M)),NA())</f>
        <v>2.7939879686096347E-2</v>
      </c>
      <c r="L1552" s="52">
        <f>IFERROR(_xll.qlIndexFixing(Index3M,H1552,TRUE,_xll.ohTrigger(RecalcTrigger,Trigger3M)),NA())</f>
        <v>2.9176924461634814E-2</v>
      </c>
      <c r="M1552" s="52">
        <f>IFERROR(_xll.qlIndexFixing(ONIndex3M,I1552,TRUE,_xll.ohTrigger(RecalcTrigger,Trigger3M)),NA())</f>
        <v>2.9087508092722203E-2</v>
      </c>
      <c r="N1552" s="52">
        <f>IFERROR(_xll.qlIndexFixing(Index6M,$H1552,TRUE,_xll.ohTrigger(RecalcTrigger,Trigger6M)),NA())</f>
        <v>3.0243490809307078E-2</v>
      </c>
      <c r="O1552" s="52">
        <f>IFERROR(_xll.qlIndexFixing(ONIndex6M,I1552,TRUE,_xll.ohTrigger(RecalcTrigger,Trigger6M)),NA())</f>
        <v>3.0048309685968277E-2</v>
      </c>
      <c r="P1552" s="52">
        <f>IFERROR(_xll.qlIndexFixing(Index1Y,$H1552,TRUE,_xll.ohTrigger(RecalcTrigger,Trigger1Y)),NA())</f>
        <v>3.1374683875125375E-2</v>
      </c>
      <c r="Q1552" s="52">
        <f>IFERROR(_xll.qlIndexFixing(ONIndex1Y,I1552,TRUE,_xll.ohTrigger(RecalcTrigger,Trigger1Y)),NA())</f>
        <v>3.0908857620479679E-2</v>
      </c>
    </row>
    <row r="1553" spans="2:17" x14ac:dyDescent="0.2">
      <c r="B1553" s="46" t="s">
        <v>51</v>
      </c>
      <c r="D1553" s="49">
        <f>_xll.qlCalendarAdvance(LocalCalendar,$D1552,B1553,"f",FALSE)</f>
        <v>50257</v>
      </c>
      <c r="E1553" s="49">
        <f>_xll.qlInterestRateIndexValueDate(IndexON,D1553)</f>
        <v>50257</v>
      </c>
      <c r="F1553" s="52">
        <f>IFERROR(_xll.qlIndexFixing(IndexON,D1553,TRUE,_xll.ohTrigger(RecalcTrigger,TriggerON)),NA())</f>
        <v>2.6891282917720361E-2</v>
      </c>
      <c r="H1553" s="49">
        <f>_xll.qlCalendarAdvance(IborCalendar,$H1552,B1553,"f",FALSE)</f>
        <v>50256</v>
      </c>
      <c r="I1553" s="49">
        <f>_xll.qlInterestRateIndexValueDate(Index1M,$H1553)</f>
        <v>50258</v>
      </c>
      <c r="J1553" s="52">
        <f>IFERROR(_xll.qlIndexFixing(Index1M,$H1553,TRUE,_xll.ohTrigger(RecalcTrigger,Trigger1M)),NA())</f>
        <v>2.7964844857439889E-2</v>
      </c>
      <c r="K1553" s="52">
        <f>IFERROR(_xll.qlIndexFixing(ONIndex1M,I1553,TRUE,_xll.ohTrigger(RecalcTrigger,Trigger1M)),NA())</f>
        <v>2.7936881604793129E-2</v>
      </c>
      <c r="L1553" s="52">
        <f>IFERROR(_xll.qlIndexFixing(Index3M,H1553,TRUE,_xll.ohTrigger(RecalcTrigger,Trigger3M)),NA())</f>
        <v>2.9174249585523771E-2</v>
      </c>
      <c r="M1553" s="52">
        <f>IFERROR(_xll.qlIndexFixing(ONIndex3M,I1553,TRUE,_xll.ohTrigger(RecalcTrigger,Trigger3M)),NA())</f>
        <v>2.908470553333764E-2</v>
      </c>
      <c r="N1553" s="52">
        <f>IFERROR(_xll.qlIndexFixing(Index6M,$H1553,TRUE,_xll.ohTrigger(RecalcTrigger,Trigger6M)),NA())</f>
        <v>3.0244244314610463E-2</v>
      </c>
      <c r="O1553" s="52">
        <f>IFERROR(_xll.qlIndexFixing(ONIndex6M,I1553,TRUE,_xll.ohTrigger(RecalcTrigger,Trigger6M)),NA())</f>
        <v>3.0045534591174317E-2</v>
      </c>
      <c r="P1553" s="52">
        <f>IFERROR(_xll.qlIndexFixing(Index1Y,$H1553,TRUE,_xll.ohTrigger(RecalcTrigger,Trigger1Y)),NA())</f>
        <v>3.1374052231045654E-2</v>
      </c>
      <c r="Q1553" s="52">
        <f>IFERROR(_xll.qlIndexFixing(ONIndex1Y,I1553,TRUE,_xll.ohTrigger(RecalcTrigger,Trigger1Y)),NA())</f>
        <v>3.090763117185702E-2</v>
      </c>
    </row>
    <row r="1554" spans="2:17" x14ac:dyDescent="0.2">
      <c r="B1554" s="46" t="s">
        <v>51</v>
      </c>
      <c r="D1554" s="49">
        <f>_xll.qlCalendarAdvance(LocalCalendar,$D1553,B1554,"f",FALSE)</f>
        <v>50264</v>
      </c>
      <c r="E1554" s="49">
        <f>_xll.qlInterestRateIndexValueDate(IndexON,D1554)</f>
        <v>50264</v>
      </c>
      <c r="F1554" s="52">
        <f>IFERROR(_xll.qlIndexFixing(IndexON,D1554,TRUE,_xll.ohTrigger(RecalcTrigger,TriggerON)),NA())</f>
        <v>2.6890832636068396E-2</v>
      </c>
      <c r="H1554" s="49">
        <f>_xll.qlCalendarAdvance(IborCalendar,$H1553,B1554,"f",FALSE)</f>
        <v>50263</v>
      </c>
      <c r="I1554" s="49">
        <f>_xll.qlInterestRateIndexValueDate(Index1M,$H1554)</f>
        <v>50265</v>
      </c>
      <c r="J1554" s="52">
        <f>IFERROR(_xll.qlIndexFixing(Index1M,$H1554,TRUE,_xll.ohTrigger(RecalcTrigger,Trigger1M)),NA())</f>
        <v>2.7961043509737438E-2</v>
      </c>
      <c r="K1554" s="52">
        <f>IFERROR(_xll.qlIndexFixing(ONIndex1M,I1554,TRUE,_xll.ohTrigger(RecalcTrigger,Trigger1M)),NA())</f>
        <v>2.7933908606465607E-2</v>
      </c>
      <c r="L1554" s="52">
        <f>IFERROR(_xll.qlIndexFixing(Index3M,H1554,TRUE,_xll.ohTrigger(RecalcTrigger,Trigger3M)),NA())</f>
        <v>2.9171597534435469E-2</v>
      </c>
      <c r="M1554" s="52">
        <f>IFERROR(_xll.qlIndexFixing(ONIndex3M,I1554,TRUE,_xll.ohTrigger(RecalcTrigger,Trigger3M)),NA())</f>
        <v>2.9081925630149996E-2</v>
      </c>
      <c r="N1554" s="52">
        <f>IFERROR(_xll.qlIndexFixing(Index6M,$H1554,TRUE,_xll.ohTrigger(RecalcTrigger,Trigger6M)),NA())</f>
        <v>3.0242843109627188E-2</v>
      </c>
      <c r="O1554" s="52">
        <f>IFERROR(_xll.qlIndexFixing(ONIndex6M,I1554,TRUE,_xll.ohTrigger(RecalcTrigger,Trigger6M)),NA())</f>
        <v>3.0042781903016902E-2</v>
      </c>
      <c r="P1554" s="52">
        <f>IFERROR(_xll.qlIndexFixing(Index1Y,$H1554,TRUE,_xll.ohTrigger(RecalcTrigger,Trigger1Y)),NA())</f>
        <v>3.1373444960776292E-2</v>
      </c>
      <c r="Q1554" s="52">
        <f>IFERROR(_xll.qlIndexFixing(ONIndex1Y,I1554,TRUE,_xll.ohTrigger(RecalcTrigger,Trigger1Y)),NA())</f>
        <v>3.0906428347297066E-2</v>
      </c>
    </row>
    <row r="1555" spans="2:17" x14ac:dyDescent="0.2">
      <c r="B1555" s="46" t="s">
        <v>51</v>
      </c>
      <c r="D1555" s="49">
        <f>_xll.qlCalendarAdvance(LocalCalendar,$D1554,B1555,"f",FALSE)</f>
        <v>50271</v>
      </c>
      <c r="E1555" s="49">
        <f>_xll.qlInterestRateIndexValueDate(IndexON,D1555)</f>
        <v>50271</v>
      </c>
      <c r="F1555" s="52">
        <f>IFERROR(_xll.qlIndexFixing(IndexON,D1555,TRUE,_xll.ohTrigger(RecalcTrigger,TriggerON)),NA())</f>
        <v>2.6890386346183348E-2</v>
      </c>
      <c r="H1555" s="49">
        <f>_xll.qlCalendarAdvance(IborCalendar,$H1554,B1555,"f",FALSE)</f>
        <v>50270</v>
      </c>
      <c r="I1555" s="49">
        <f>_xll.qlInterestRateIndexValueDate(Index1M,$H1555)</f>
        <v>50272</v>
      </c>
      <c r="J1555" s="52">
        <f>IFERROR(_xll.qlIndexFixing(Index1M,$H1555,TRUE,_xll.ohTrigger(RecalcTrigger,Trigger1M)),NA())</f>
        <v>2.7958144171742749E-2</v>
      </c>
      <c r="K1555" s="52">
        <f>IFERROR(_xll.qlIndexFixing(ONIndex1M,I1555,TRUE,_xll.ohTrigger(RecalcTrigger,Trigger1M)),NA())</f>
        <v>2.7930960691113782E-2</v>
      </c>
      <c r="L1555" s="52">
        <f>IFERROR(_xll.qlIndexFixing(Index3M,H1555,TRUE,_xll.ohTrigger(RecalcTrigger,Trigger3M)),NA())</f>
        <v>2.9168968308323859E-2</v>
      </c>
      <c r="M1555" s="52">
        <f>IFERROR(_xll.qlIndexFixing(ONIndex3M,I1555,TRUE,_xll.ohTrigger(RecalcTrigger,Trigger3M)),NA())</f>
        <v>2.9079168383079335E-2</v>
      </c>
      <c r="N1555" s="52">
        <f>IFERROR(_xll.qlIndexFixing(Index6M,$H1555,TRUE,_xll.ohTrigger(RecalcTrigger,Trigger6M)),NA())</f>
        <v>3.0239277516344459E-2</v>
      </c>
      <c r="O1555" s="52">
        <f>IFERROR(_xll.qlIndexFixing(ONIndex6M,I1555,TRUE,_xll.ohTrigger(RecalcTrigger,Trigger6M)),NA())</f>
        <v>3.0040051621575969E-2</v>
      </c>
      <c r="P1555" s="52">
        <f>IFERROR(_xll.qlIndexFixing(Index1Y,$H1555,TRUE,_xll.ohTrigger(RecalcTrigger,Trigger1Y)),NA())</f>
        <v>3.1372862064273067E-2</v>
      </c>
      <c r="Q1555" s="52">
        <f>IFERROR(_xll.qlIndexFixing(ONIndex1Y,I1555,TRUE,_xll.ohTrigger(RecalcTrigger,Trigger1Y)),NA())</f>
        <v>3.0905249146639946E-2</v>
      </c>
    </row>
    <row r="1556" spans="2:17" x14ac:dyDescent="0.2">
      <c r="B1556" s="46" t="s">
        <v>51</v>
      </c>
      <c r="D1556" s="49">
        <f>_xll.qlCalendarAdvance(LocalCalendar,$D1555,B1556,"f",FALSE)</f>
        <v>50278</v>
      </c>
      <c r="E1556" s="49">
        <f>_xll.qlInterestRateIndexValueDate(IndexON,D1556)</f>
        <v>50278</v>
      </c>
      <c r="F1556" s="52">
        <f>IFERROR(_xll.qlIndexFixing(IndexON,D1556,TRUE,_xll.ohTrigger(RecalcTrigger,TriggerON)),NA())</f>
        <v>2.6889944048384962E-2</v>
      </c>
      <c r="H1556" s="49">
        <f>_xll.qlCalendarAdvance(IborCalendar,$H1555,B1556,"f",FALSE)</f>
        <v>50277</v>
      </c>
      <c r="I1556" s="49">
        <f>_xll.qlInterestRateIndexValueDate(Index1M,$H1556)</f>
        <v>50279</v>
      </c>
      <c r="J1556" s="52">
        <f>IFERROR(_xll.qlIndexFixing(Index1M,$H1556,TRUE,_xll.ohTrigger(RecalcTrigger,Trigger1M)),NA())</f>
        <v>2.7955269977807395E-2</v>
      </c>
      <c r="K1556" s="52">
        <f>IFERROR(_xll.qlIndexFixing(ONIndex1M,I1556,TRUE,_xll.ohTrigger(RecalcTrigger,Trigger1M)),NA())</f>
        <v>2.7928037858737653E-2</v>
      </c>
      <c r="L1556" s="52">
        <f>IFERROR(_xll.qlIndexFixing(Index3M,H1556,TRUE,_xll.ohTrigger(RecalcTrigger,Trigger3M)),NA())</f>
        <v>2.9166361907144629E-2</v>
      </c>
      <c r="M1556" s="52">
        <f>IFERROR(_xll.qlIndexFixing(ONIndex3M,I1556,TRUE,_xll.ohTrigger(RecalcTrigger,Trigger3M)),NA())</f>
        <v>2.9076433792205592E-2</v>
      </c>
      <c r="N1556" s="52">
        <f>IFERROR(_xll.qlIndexFixing(Index6M,$H1556,TRUE,_xll.ohTrigger(RecalcTrigger,Trigger6M)),NA())</f>
        <v>3.0233540194542562E-2</v>
      </c>
      <c r="O1556" s="52">
        <f>IFERROR(_xll.qlIndexFixing(ONIndex6M,I1556,TRUE,_xll.ohTrigger(RecalcTrigger,Trigger6M)),NA())</f>
        <v>3.0037343746691647E-2</v>
      </c>
      <c r="P1556" s="52">
        <f>IFERROR(_xll.qlIndexFixing(Index1Y,$H1556,TRUE,_xll.ohTrigger(RecalcTrigger,Trigger1Y)),NA())</f>
        <v>3.1372303541494576E-2</v>
      </c>
      <c r="Q1556" s="52">
        <f>IFERROR(_xll.qlIndexFixing(ONIndex1Y,I1556,TRUE,_xll.ohTrigger(RecalcTrigger,Trigger1Y)),NA())</f>
        <v>3.0904093570125468E-2</v>
      </c>
    </row>
    <row r="1557" spans="2:17" x14ac:dyDescent="0.2">
      <c r="B1557" s="46" t="s">
        <v>51</v>
      </c>
      <c r="D1557" s="49">
        <f>_xll.qlCalendarAdvance(LocalCalendar,$D1556,B1557,"f",FALSE)</f>
        <v>50285</v>
      </c>
      <c r="E1557" s="49">
        <f>_xll.qlInterestRateIndexValueDate(IndexON,D1557)</f>
        <v>50285</v>
      </c>
      <c r="F1557" s="52">
        <f>IFERROR(_xll.qlIndexFixing(IndexON,D1557,TRUE,_xll.ohTrigger(RecalcTrigger,TriggerON)),NA())</f>
        <v>2.6889505742353492E-2</v>
      </c>
      <c r="H1557" s="49">
        <f>_xll.qlCalendarAdvance(IborCalendar,$H1556,B1557,"f",FALSE)</f>
        <v>50284</v>
      </c>
      <c r="I1557" s="49">
        <f>_xll.qlInterestRateIndexValueDate(Index1M,$H1557)</f>
        <v>50286</v>
      </c>
      <c r="J1557" s="52">
        <f>IFERROR(_xll.qlIndexFixing(Index1M,$H1557,TRUE,_xll.ohTrigger(RecalcTrigger,Trigger1M)),NA())</f>
        <v>2.7952420927921384E-2</v>
      </c>
      <c r="K1557" s="52">
        <f>IFERROR(_xll.qlIndexFixing(ONIndex1M,I1557,TRUE,_xll.ohTrigger(RecalcTrigger,Trigger1M)),NA())</f>
        <v>2.7925140109337221E-2</v>
      </c>
      <c r="L1557" s="52">
        <f>IFERROR(_xll.qlIndexFixing(Index3M,H1557,TRUE,_xll.ohTrigger(RecalcTrigger,Trigger3M)),NA())</f>
        <v>2.9162780218420385E-2</v>
      </c>
      <c r="M1557" s="52">
        <f>IFERROR(_xll.qlIndexFixing(ONIndex3M,I1557,TRUE,_xll.ohTrigger(RecalcTrigger,Trigger3M)),NA())</f>
        <v>2.9073721857448831E-2</v>
      </c>
      <c r="N1557" s="52">
        <f>IFERROR(_xll.qlIndexFixing(Index6M,$H1557,TRUE,_xll.ohTrigger(RecalcTrigger,Trigger6M)),NA())</f>
        <v>3.0228915522733771E-2</v>
      </c>
      <c r="O1557" s="52">
        <f>IFERROR(_xll.qlIndexFixing(ONIndex6M,I1557,TRUE,_xll.ohTrigger(RecalcTrigger,Trigger6M)),NA())</f>
        <v>3.0034658278523807E-2</v>
      </c>
      <c r="P1557" s="52">
        <f>IFERROR(_xll.qlIndexFixing(Index1Y,$H1557,TRUE,_xll.ohTrigger(RecalcTrigger,Trigger1Y)),NA())</f>
        <v>3.13717693924003E-2</v>
      </c>
      <c r="Q1557" s="52">
        <f>IFERROR(_xll.qlIndexFixing(ONIndex1Y,I1557,TRUE,_xll.ohTrigger(RecalcTrigger,Trigger1Y)),NA())</f>
        <v>3.090296161759376E-2</v>
      </c>
    </row>
    <row r="1558" spans="2:17" x14ac:dyDescent="0.2">
      <c r="B1558" s="46" t="s">
        <v>51</v>
      </c>
      <c r="D1558" s="49">
        <f>_xll.qlCalendarAdvance(LocalCalendar,$D1557,B1558,"f",FALSE)</f>
        <v>50292</v>
      </c>
      <c r="E1558" s="49">
        <f>_xll.qlInterestRateIndexValueDate(IndexON,D1558)</f>
        <v>50292</v>
      </c>
      <c r="F1558" s="52">
        <f>IFERROR(_xll.qlIndexFixing(IndexON,D1558,TRUE,_xll.ohTrigger(RecalcTrigger,TriggerON)),NA())</f>
        <v>2.688907142848862E-2</v>
      </c>
      <c r="H1558" s="49">
        <f>_xll.qlCalendarAdvance(IborCalendar,$H1557,B1558,"f",FALSE)</f>
        <v>50291</v>
      </c>
      <c r="I1558" s="49">
        <f>_xll.qlInterestRateIndexValueDate(Index1M,$H1558)</f>
        <v>50293</v>
      </c>
      <c r="J1558" s="52">
        <f>IFERROR(_xll.qlIndexFixing(Index1M,$H1558,TRUE,_xll.ohTrigger(RecalcTrigger,Trigger1M)),NA())</f>
        <v>2.7950481753729859E-2</v>
      </c>
      <c r="K1558" s="52">
        <f>IFERROR(_xll.qlIndexFixing(ONIndex1M,I1558,TRUE,_xll.ohTrigger(RecalcTrigger,Trigger1M)),NA())</f>
        <v>2.7922267442832549E-2</v>
      </c>
      <c r="L1558" s="52">
        <f>IFERROR(_xll.qlIndexFixing(Index3M,H1558,TRUE,_xll.ohTrigger(RecalcTrigger,Trigger3M)),NA())</f>
        <v>2.9160218043421626E-2</v>
      </c>
      <c r="M1558" s="52">
        <f>IFERROR(_xll.qlIndexFixing(ONIndex3M,I1558,TRUE,_xll.ohTrigger(RecalcTrigger,Trigger3M)),NA())</f>
        <v>2.9071032578968925E-2</v>
      </c>
      <c r="N1558" s="52">
        <f>IFERROR(_xll.qlIndexFixing(Index6M,$H1558,TRUE,_xll.ohTrigger(RecalcTrigger,Trigger6M)),NA())</f>
        <v>3.0226504653015105E-2</v>
      </c>
      <c r="O1558" s="52">
        <f>IFERROR(_xll.qlIndexFixing(ONIndex6M,I1558,TRUE,_xll.ohTrigger(RecalcTrigger,Trigger6M)),NA())</f>
        <v>3.0031995216992513E-2</v>
      </c>
      <c r="P1558" s="52">
        <f>IFERROR(_xll.qlIndexFixing(Index1Y,$H1558,TRUE,_xll.ohTrigger(RecalcTrigger,Trigger1Y)),NA())</f>
        <v>3.1371259616952148E-2</v>
      </c>
      <c r="Q1558" s="52">
        <f>IFERROR(_xll.qlIndexFixing(ONIndex1Y,I1558,TRUE,_xll.ohTrigger(RecalcTrigger,Trigger1Y)),NA())</f>
        <v>3.0901853289284631E-2</v>
      </c>
    </row>
    <row r="1559" spans="2:17" x14ac:dyDescent="0.2">
      <c r="B1559" s="46" t="s">
        <v>51</v>
      </c>
      <c r="D1559" s="49">
        <f>_xll.qlCalendarAdvance(LocalCalendar,$D1558,B1559,"f",FALSE)</f>
        <v>50299</v>
      </c>
      <c r="E1559" s="49">
        <f>_xll.qlInterestRateIndexValueDate(IndexON,D1559)</f>
        <v>50299</v>
      </c>
      <c r="F1559" s="52">
        <f>IFERROR(_xll.qlIndexFixing(IndexON,D1559,TRUE,_xll.ohTrigger(RecalcTrigger,TriggerON)),NA())</f>
        <v>2.6888641106550537E-2</v>
      </c>
      <c r="H1559" s="49">
        <f>_xll.qlCalendarAdvance(IborCalendar,$H1558,B1559,"f",FALSE)</f>
        <v>50298</v>
      </c>
      <c r="I1559" s="49">
        <f>_xll.qlInterestRateIndexValueDate(Index1M,$H1559)</f>
        <v>50300</v>
      </c>
      <c r="J1559" s="52">
        <f>IFERROR(_xll.qlIndexFixing(Index1M,$H1559,TRUE,_xll.ohTrigger(RecalcTrigger,Trigger1M)),NA())</f>
        <v>2.7946798260204964E-2</v>
      </c>
      <c r="K1559" s="52">
        <f>IFERROR(_xll.qlIndexFixing(ONIndex1M,I1559,TRUE,_xll.ohTrigger(RecalcTrigger,Trigger1M)),NA())</f>
        <v>2.791941985938351E-2</v>
      </c>
      <c r="L1559" s="52">
        <f>IFERROR(_xll.qlIndexFixing(Index3M,H1559,TRUE,_xll.ohTrigger(RecalcTrigger,Trigger3M)),NA())</f>
        <v>2.9157678691362009E-2</v>
      </c>
      <c r="M1559" s="52">
        <f>IFERROR(_xll.qlIndexFixing(ONIndex3M,I1559,TRUE,_xll.ohTrigger(RecalcTrigger,Trigger3M)),NA())</f>
        <v>2.9068365956606002E-2</v>
      </c>
      <c r="N1559" s="52">
        <f>IFERROR(_xll.qlIndexFixing(Index6M,$H1559,TRUE,_xll.ohTrigger(RecalcTrigger,Trigger6M)),NA())</f>
        <v>3.022411653139288E-2</v>
      </c>
      <c r="O1559" s="52">
        <f>IFERROR(_xll.qlIndexFixing(ONIndex6M,I1559,TRUE,_xll.ohTrigger(RecalcTrigger,Trigger6M)),NA())</f>
        <v>3.0029354562097765E-2</v>
      </c>
      <c r="P1559" s="52">
        <f>IFERROR(_xll.qlIndexFixing(Index1Y,$H1559,TRUE,_xll.ohTrigger(RecalcTrigger,Trigger1Y)),NA())</f>
        <v>3.1370774215113313E-2</v>
      </c>
      <c r="Q1559" s="52">
        <f>IFERROR(_xll.qlIndexFixing(ONIndex1Y,I1559,TRUE,_xll.ohTrigger(RecalcTrigger,Trigger1Y)),NA())</f>
        <v>3.0900768584958271E-2</v>
      </c>
    </row>
    <row r="1560" spans="2:17" x14ac:dyDescent="0.2">
      <c r="B1560" s="46" t="s">
        <v>51</v>
      </c>
      <c r="D1560" s="49">
        <f>_xll.qlCalendarAdvance(LocalCalendar,$D1559,B1560,"f",FALSE)</f>
        <v>50306</v>
      </c>
      <c r="E1560" s="49">
        <f>_xll.qlInterestRateIndexValueDate(IndexON,D1560)</f>
        <v>50306</v>
      </c>
      <c r="F1560" s="52">
        <f>IFERROR(_xll.qlIndexFixing(IndexON,D1560,TRUE,_xll.ohTrigger(RecalcTrigger,TriggerON)),NA())</f>
        <v>2.6888214776459307E-2</v>
      </c>
      <c r="H1560" s="49">
        <f>_xll.qlCalendarAdvance(IborCalendar,$H1559,B1560,"f",FALSE)</f>
        <v>50305</v>
      </c>
      <c r="I1560" s="49">
        <f>_xll.qlInterestRateIndexValueDate(Index1M,$H1560)</f>
        <v>50307</v>
      </c>
      <c r="J1560" s="52">
        <f>IFERROR(_xll.qlIndexFixing(Index1M,$H1560,TRUE,_xll.ohTrigger(RecalcTrigger,Trigger1M)),NA())</f>
        <v>2.7944024642337084E-2</v>
      </c>
      <c r="K1560" s="52">
        <f>IFERROR(_xll.qlIndexFixing(ONIndex1M,I1560,TRUE,_xll.ohTrigger(RecalcTrigger,Trigger1M)),NA())</f>
        <v>2.7916597358910167E-2</v>
      </c>
      <c r="L1560" s="52">
        <f>IFERROR(_xll.qlIndexFixing(Index3M,H1560,TRUE,_xll.ohTrigger(RecalcTrigger,Trigger3M)),NA())</f>
        <v>2.9155162162200252E-2</v>
      </c>
      <c r="M1560" s="52">
        <f>IFERROR(_xll.qlIndexFixing(ONIndex3M,I1560,TRUE,_xll.ohTrigger(RecalcTrigger,Trigger3M)),NA())</f>
        <v>2.9065721990519933E-2</v>
      </c>
      <c r="N1560" s="52">
        <f>IFERROR(_xll.qlIndexFixing(Index6M,$H1560,TRUE,_xll.ohTrigger(RecalcTrigger,Trigger6M)),NA())</f>
        <v>3.0221751157787611E-2</v>
      </c>
      <c r="O1560" s="52">
        <f>IFERROR(_xll.qlIndexFixing(ONIndex6M,I1560,TRUE,_xll.ohTrigger(RecalcTrigger,Trigger6M)),NA())</f>
        <v>3.0026736313839564E-2</v>
      </c>
      <c r="P1560" s="52">
        <f>IFERROR(_xll.qlIndexFixing(Index1Y,$H1560,TRUE,_xll.ohTrigger(RecalcTrigger,Trigger1Y)),NA())</f>
        <v>3.1370313186848763E-2</v>
      </c>
      <c r="Q1560" s="52">
        <f>IFERROR(_xll.qlIndexFixing(ONIndex1Y,I1560,TRUE,_xll.ohTrigger(RecalcTrigger,Trigger1Y)),NA())</f>
        <v>3.0899707504534746E-2</v>
      </c>
    </row>
    <row r="1561" spans="2:17" x14ac:dyDescent="0.2">
      <c r="B1561" s="46" t="s">
        <v>51</v>
      </c>
      <c r="D1561" s="49">
        <f>_xll.qlCalendarAdvance(LocalCalendar,$D1560,B1561,"f",FALSE)</f>
        <v>50313</v>
      </c>
      <c r="E1561" s="49">
        <f>_xll.qlInterestRateIndexValueDate(IndexON,D1561)</f>
        <v>50313</v>
      </c>
      <c r="F1561" s="52">
        <f>IFERROR(_xll.qlIndexFixing(IndexON,D1561,TRUE,_xll.ohTrigger(RecalcTrigger,TriggerON)),NA())</f>
        <v>2.6887792438454738E-2</v>
      </c>
      <c r="H1561" s="49">
        <f>_xll.qlCalendarAdvance(IborCalendar,$H1560,B1561,"f",FALSE)</f>
        <v>50312</v>
      </c>
      <c r="I1561" s="49">
        <f>_xll.qlInterestRateIndexValueDate(Index1M,$H1561)</f>
        <v>50314</v>
      </c>
      <c r="J1561" s="52">
        <f>IFERROR(_xll.qlIndexFixing(Index1M,$H1561,TRUE,_xll.ohTrigger(RecalcTrigger,Trigger1M)),NA())</f>
        <v>2.7941276168438611E-2</v>
      </c>
      <c r="K1561" s="52">
        <f>IFERROR(_xll.qlIndexFixing(ONIndex1M,I1561,TRUE,_xll.ohTrigger(RecalcTrigger,Trigger1M)),NA())</f>
        <v>2.7913799941252648E-2</v>
      </c>
      <c r="L1561" s="52">
        <f>IFERROR(_xll.qlIndexFixing(Index3M,H1561,TRUE,_xll.ohTrigger(RecalcTrigger,Trigger3M)),NA())</f>
        <v>2.9156684870838525E-2</v>
      </c>
      <c r="M1561" s="52">
        <f>IFERROR(_xll.qlIndexFixing(ONIndex3M,I1561,TRUE,_xll.ohTrigger(RecalcTrigger,Trigger3M)),NA())</f>
        <v>2.906310068047091E-2</v>
      </c>
      <c r="N1561" s="52">
        <f>IFERROR(_xll.qlIndexFixing(Index6M,$H1561,TRUE,_xll.ohTrigger(RecalcTrigger,Trigger6M)),NA())</f>
        <v>3.0220511090441247E-2</v>
      </c>
      <c r="O1561" s="52">
        <f>IFERROR(_xll.qlIndexFixing(ONIndex6M,I1561,TRUE,_xll.ohTrigger(RecalcTrigger,Trigger6M)),NA())</f>
        <v>3.0024140472137972E-2</v>
      </c>
      <c r="P1561" s="52">
        <f>IFERROR(_xll.qlIndexFixing(Index1Y,$H1561,TRUE,_xll.ohTrigger(RecalcTrigger,Trigger1Y)),NA())</f>
        <v>3.1369876532125862E-2</v>
      </c>
      <c r="Q1561" s="52">
        <f>IFERROR(_xll.qlIndexFixing(ONIndex1Y,I1561,TRUE,_xll.ohTrigger(RecalcTrigger,Trigger1Y)),NA())</f>
        <v>3.0898670048253862E-2</v>
      </c>
    </row>
    <row r="1562" spans="2:17" x14ac:dyDescent="0.2">
      <c r="B1562" s="46" t="s">
        <v>51</v>
      </c>
      <c r="D1562" s="49">
        <f>_xll.qlCalendarAdvance(LocalCalendar,$D1561,B1562,"f",FALSE)</f>
        <v>50320</v>
      </c>
      <c r="E1562" s="49">
        <f>_xll.qlInterestRateIndexValueDate(IndexON,D1562)</f>
        <v>50320</v>
      </c>
      <c r="F1562" s="52">
        <f>IFERROR(_xll.qlIndexFixing(IndexON,D1562,TRUE,_xll.ohTrigger(RecalcTrigger,TriggerON)),NA())</f>
        <v>2.6887374092376959E-2</v>
      </c>
      <c r="H1562" s="49">
        <f>_xll.qlCalendarAdvance(IborCalendar,$H1561,B1562,"f",FALSE)</f>
        <v>50319</v>
      </c>
      <c r="I1562" s="49">
        <f>_xll.qlInterestRateIndexValueDate(Index1M,$H1562)</f>
        <v>50321</v>
      </c>
      <c r="J1562" s="52">
        <f>IFERROR(_xll.qlIndexFixing(Index1M,$H1562,TRUE,_xll.ohTrigger(RecalcTrigger,Trigger1M)),NA())</f>
        <v>2.7938552838492059E-2</v>
      </c>
      <c r="K1562" s="52">
        <f>IFERROR(_xll.qlIndexFixing(ONIndex1M,I1562,TRUE,_xll.ohTrigger(RecalcTrigger,Trigger1M)),NA())</f>
        <v>2.7911027606650762E-2</v>
      </c>
      <c r="L1562" s="52">
        <f>IFERROR(_xll.qlIndexFixing(Index3M,H1562,TRUE,_xll.ohTrigger(RecalcTrigger,Trigger3M)),NA())</f>
        <v>2.9151202821123389E-2</v>
      </c>
      <c r="M1562" s="52">
        <f>IFERROR(_xll.qlIndexFixing(ONIndex3M,I1562,TRUE,_xll.ohTrigger(RecalcTrigger,Trigger3M)),NA())</f>
        <v>2.9060502026618806E-2</v>
      </c>
      <c r="N1562" s="52">
        <f>IFERROR(_xll.qlIndexFixing(Index6M,$H1562,TRUE,_xll.ohTrigger(RecalcTrigger,Trigger6M)),NA())</f>
        <v>3.0218192644327915E-2</v>
      </c>
      <c r="O1562" s="52">
        <f>IFERROR(_xll.qlIndexFixing(ONIndex6M,I1562,TRUE,_xll.ohTrigger(RecalcTrigger,Trigger6M)),NA())</f>
        <v>3.0021567037152863E-2</v>
      </c>
      <c r="P1562" s="52">
        <f>IFERROR(_xll.qlIndexFixing(Index1Y,$H1562,TRUE,_xll.ohTrigger(RecalcTrigger,Trigger1Y)),NA())</f>
        <v>3.136946425091286E-2</v>
      </c>
      <c r="Q1562" s="52">
        <f>IFERROR(_xll.qlIndexFixing(ONIndex1Y,I1562,TRUE,_xll.ohTrigger(RecalcTrigger,Trigger1Y)),NA())</f>
        <v>3.0897656216115621E-2</v>
      </c>
    </row>
    <row r="1563" spans="2:17" x14ac:dyDescent="0.2">
      <c r="B1563" s="46" t="s">
        <v>51</v>
      </c>
      <c r="D1563" s="49">
        <f>_xll.qlCalendarAdvance(LocalCalendar,$D1562,B1563,"f",FALSE)</f>
        <v>50327</v>
      </c>
      <c r="E1563" s="49">
        <f>_xll.qlInterestRateIndexValueDate(IndexON,D1563)</f>
        <v>50327</v>
      </c>
      <c r="F1563" s="52">
        <f>IFERROR(_xll.qlIndexFixing(IndexON,D1563,TRUE,_xll.ohTrigger(RecalcTrigger,TriggerON)),NA())</f>
        <v>2.6886959738225968E-2</v>
      </c>
      <c r="H1563" s="49">
        <f>_xll.qlCalendarAdvance(IborCalendar,$H1562,B1563,"f",FALSE)</f>
        <v>50326</v>
      </c>
      <c r="I1563" s="49">
        <f>_xll.qlInterestRateIndexValueDate(Index1M,$H1563)</f>
        <v>50328</v>
      </c>
      <c r="J1563" s="52">
        <f>IFERROR(_xll.qlIndexFixing(Index1M,$H1563,TRUE,_xll.ohTrigger(RecalcTrigger,Trigger1M)),NA())</f>
        <v>2.7935854652472447E-2</v>
      </c>
      <c r="K1563" s="52">
        <f>IFERROR(_xll.qlIndexFixing(ONIndex1M,I1563,TRUE,_xll.ohTrigger(RecalcTrigger,Trigger1M)),NA())</f>
        <v>2.7908280355024573E-2</v>
      </c>
      <c r="L1563" s="52">
        <f>IFERROR(_xll.qlIndexFixing(Index3M,H1563,TRUE,_xll.ohTrigger(RecalcTrigger,Trigger3M)),NA())</f>
        <v>2.914875619321964E-2</v>
      </c>
      <c r="M1563" s="52">
        <f>IFERROR(_xll.qlIndexFixing(ONIndex3M,I1563,TRUE,_xll.ohTrigger(RecalcTrigger,Trigger3M)),NA())</f>
        <v>2.9057926028963621E-2</v>
      </c>
      <c r="N1563" s="52">
        <f>IFERROR(_xll.qlIndexFixing(Index6M,$H1563,TRUE,_xll.ohTrigger(RecalcTrigger,Trigger6M)),NA())</f>
        <v>3.0215896947896718E-2</v>
      </c>
      <c r="O1563" s="52">
        <f>IFERROR(_xll.qlIndexFixing(ONIndex6M,I1563,TRUE,_xll.ohTrigger(RecalcTrigger,Trigger6M)),NA())</f>
        <v>3.0019016008724364E-2</v>
      </c>
      <c r="P1563" s="52">
        <f>IFERROR(_xll.qlIndexFixing(Index1Y,$H1563,TRUE,_xll.ohTrigger(RecalcTrigger,Trigger1Y)),NA())</f>
        <v>3.1369076343180181E-2</v>
      </c>
      <c r="Q1563" s="52">
        <f>IFERROR(_xll.qlIndexFixing(ONIndex1Y,I1563,TRUE,_xll.ohTrigger(RecalcTrigger,Trigger1Y)),NA())</f>
        <v>3.0896666007880214E-2</v>
      </c>
    </row>
    <row r="1564" spans="2:17" x14ac:dyDescent="0.2">
      <c r="B1564" s="46" t="s">
        <v>51</v>
      </c>
      <c r="D1564" s="49">
        <f>_xll.qlCalendarAdvance(LocalCalendar,$D1563,B1564,"f",FALSE)</f>
        <v>50334</v>
      </c>
      <c r="E1564" s="49">
        <f>_xll.qlInterestRateIndexValueDate(IndexON,D1564)</f>
        <v>50334</v>
      </c>
      <c r="F1564" s="52">
        <f>IFERROR(_xll.qlIndexFixing(IndexON,D1564,TRUE,_xll.ohTrigger(RecalcTrigger,TriggerON)),NA())</f>
        <v>2.6886549375921831E-2</v>
      </c>
      <c r="H1564" s="49">
        <f>_xll.qlCalendarAdvance(IborCalendar,$H1563,B1564,"f",FALSE)</f>
        <v>50333</v>
      </c>
      <c r="I1564" s="49">
        <f>_xll.qlInterestRateIndexValueDate(Index1M,$H1564)</f>
        <v>50335</v>
      </c>
      <c r="J1564" s="52">
        <f>IFERROR(_xll.qlIndexFixing(Index1M,$H1564,TRUE,_xll.ohTrigger(RecalcTrigger,Trigger1M)),NA())</f>
        <v>2.793318161037478E-2</v>
      </c>
      <c r="K1564" s="52">
        <f>IFERROR(_xll.qlIndexFixing(ONIndex1M,I1564,TRUE,_xll.ohTrigger(RecalcTrigger,Trigger1M)),NA())</f>
        <v>2.790555818637408E-2</v>
      </c>
      <c r="L1564" s="52">
        <f>IFERROR(_xll.qlIndexFixing(Index3M,H1564,TRUE,_xll.ohTrigger(RecalcTrigger,Trigger3M)),NA())</f>
        <v>2.9146332389897243E-2</v>
      </c>
      <c r="M1564" s="52">
        <f>IFERROR(_xll.qlIndexFixing(ONIndex3M,I1564,TRUE,_xll.ohTrigger(RecalcTrigger,Trigger3M)),NA())</f>
        <v>2.9055372687505354E-2</v>
      </c>
      <c r="N1564" s="52">
        <f>IFERROR(_xll.qlIndexFixing(Index6M,$H1564,TRUE,_xll.ohTrigger(RecalcTrigger,Trigger6M)),NA())</f>
        <v>3.0213624001071238E-2</v>
      </c>
      <c r="O1564" s="52">
        <f>IFERROR(_xll.qlIndexFixing(ONIndex6M,I1564,TRUE,_xll.ohTrigger(RecalcTrigger,Trigger6M)),NA())</f>
        <v>3.0016487387092283E-2</v>
      </c>
      <c r="P1564" s="52">
        <f>IFERROR(_xll.qlIndexFixing(Index1Y,$H1564,TRUE,_xll.ohTrigger(RecalcTrigger,Trigger1Y)),NA())</f>
        <v>3.1368712808900245E-2</v>
      </c>
      <c r="Q1564" s="52">
        <f>IFERROR(_xll.qlIndexFixing(ONIndex1Y,I1564,TRUE,_xll.ohTrigger(RecalcTrigger,Trigger1Y)),NA())</f>
        <v>3.0895699423707512E-2</v>
      </c>
    </row>
    <row r="1565" spans="2:17" x14ac:dyDescent="0.2">
      <c r="B1565" s="46" t="s">
        <v>51</v>
      </c>
      <c r="D1565" s="49">
        <f>_xll.qlCalendarAdvance(LocalCalendar,$D1564,B1565,"f",FALSE)</f>
        <v>50341</v>
      </c>
      <c r="E1565" s="49">
        <f>_xll.qlInterestRateIndexValueDate(IndexON,D1565)</f>
        <v>50341</v>
      </c>
      <c r="F1565" s="52">
        <f>IFERROR(_xll.qlIndexFixing(IndexON,D1565,TRUE,_xll.ohTrigger(RecalcTrigger,TriggerON)),NA())</f>
        <v>2.6886143005784291E-2</v>
      </c>
      <c r="H1565" s="49">
        <f>_xll.qlCalendarAdvance(IborCalendar,$H1564,B1565,"f",FALSE)</f>
        <v>50340</v>
      </c>
      <c r="I1565" s="49">
        <f>_xll.qlInterestRateIndexValueDate(Index1M,$H1565)</f>
        <v>50342</v>
      </c>
      <c r="J1565" s="52">
        <f>IFERROR(_xll.qlIndexFixing(Index1M,$H1565,TRUE,_xll.ohTrigger(RecalcTrigger,Trigger1M)),NA())</f>
        <v>2.7930533712171579E-2</v>
      </c>
      <c r="K1565" s="52">
        <f>IFERROR(_xll.qlIndexFixing(ONIndex1M,I1565,TRUE,_xll.ohTrigger(RecalcTrigger,Trigger1M)),NA())</f>
        <v>2.7902861100619347E-2</v>
      </c>
      <c r="L1565" s="52">
        <f>IFERROR(_xll.qlIndexFixing(Index3M,H1565,TRUE,_xll.ohTrigger(RecalcTrigger,Trigger3M)),NA())</f>
        <v>2.9143931411112756E-2</v>
      </c>
      <c r="M1565" s="52">
        <f>IFERROR(_xll.qlIndexFixing(ONIndex3M,I1565,TRUE,_xll.ohTrigger(RecalcTrigger,Trigger3M)),NA())</f>
        <v>2.905284200216407E-2</v>
      </c>
      <c r="N1565" s="52">
        <f>IFERROR(_xll.qlIndexFixing(Index6M,$H1565,TRUE,_xll.ohTrigger(RecalcTrigger,Trigger6M)),NA())</f>
        <v>3.0211373803772857E-2</v>
      </c>
      <c r="O1565" s="52">
        <f>IFERROR(_xll.qlIndexFixing(ONIndex6M,I1565,TRUE,_xll.ohTrigger(RecalcTrigger,Trigger6M)),NA())</f>
        <v>3.0013981172016813E-2</v>
      </c>
      <c r="P1565" s="52">
        <f>IFERROR(_xll.qlIndexFixing(Index1Y,$H1565,TRUE,_xll.ohTrigger(RecalcTrigger,Trigger1Y)),NA())</f>
        <v>3.136837364804676E-2</v>
      </c>
      <c r="Q1565" s="52">
        <f>IFERROR(_xll.qlIndexFixing(ONIndex1Y,I1565,TRUE,_xll.ohTrigger(RecalcTrigger,Trigger1Y)),NA())</f>
        <v>3.0894756463757389E-2</v>
      </c>
    </row>
    <row r="1566" spans="2:17" x14ac:dyDescent="0.2">
      <c r="B1566" s="46" t="s">
        <v>51</v>
      </c>
      <c r="D1566" s="49">
        <f>_xll.qlCalendarAdvance(LocalCalendar,$D1565,B1566,"f",FALSE)</f>
        <v>50348</v>
      </c>
      <c r="E1566" s="49">
        <f>_xll.qlInterestRateIndexValueDate(IndexON,D1566)</f>
        <v>50348</v>
      </c>
      <c r="F1566" s="52">
        <f>IFERROR(_xll.qlIndexFixing(IndexON,D1566,TRUE,_xll.ohTrigger(RecalcTrigger,TriggerON)),NA())</f>
        <v>2.6885740627493604E-2</v>
      </c>
      <c r="H1566" s="49">
        <f>_xll.qlCalendarAdvance(IborCalendar,$H1565,B1566,"f",FALSE)</f>
        <v>50347</v>
      </c>
      <c r="I1566" s="49">
        <f>_xll.qlInterestRateIndexValueDate(Index1M,$H1566)</f>
        <v>50349</v>
      </c>
      <c r="J1566" s="52">
        <f>IFERROR(_xll.qlIndexFixing(Index1M,$H1566,TRUE,_xll.ohTrigger(RecalcTrigger,Trigger1M)),NA())</f>
        <v>2.7927910957850355E-2</v>
      </c>
      <c r="K1566" s="52">
        <f>IFERROR(_xll.qlIndexFixing(ONIndex1M,I1566,TRUE,_xll.ohTrigger(RecalcTrigger,Trigger1M)),NA())</f>
        <v>2.7900189097920247E-2</v>
      </c>
      <c r="L1566" s="52">
        <f>IFERROR(_xll.qlIndexFixing(Index3M,H1566,TRUE,_xll.ohTrigger(RecalcTrigger,Trigger3M)),NA())</f>
        <v>2.9141553256824479E-2</v>
      </c>
      <c r="M1566" s="52">
        <f>IFERROR(_xll.qlIndexFixing(ONIndex3M,I1566,TRUE,_xll.ohTrigger(RecalcTrigger,Trigger3M)),NA())</f>
        <v>2.9050333972939768E-2</v>
      </c>
      <c r="N1566" s="52">
        <f>IFERROR(_xll.qlIndexFixing(Index6M,$H1566,TRUE,_xll.ohTrigger(RecalcTrigger,Trigger6M)),NA())</f>
        <v>3.0208036620068209E-2</v>
      </c>
      <c r="O1566" s="52">
        <f>IFERROR(_xll.qlIndexFixing(ONIndex6M,I1566,TRUE,_xll.ohTrigger(RecalcTrigger,Trigger6M)),NA())</f>
        <v>3.0011497363657824E-2</v>
      </c>
      <c r="P1566" s="52">
        <f>IFERROR(_xll.qlIndexFixing(Index1Y,$H1566,TRUE,_xll.ohTrigger(RecalcTrigger,Trigger1Y)),NA())</f>
        <v>3.1368058860594766E-2</v>
      </c>
      <c r="Q1566" s="52">
        <f>IFERROR(_xll.qlIndexFixing(ONIndex1Y,I1566,TRUE,_xll.ohTrigger(RecalcTrigger,Trigger1Y)),NA())</f>
        <v>3.08938371277101E-2</v>
      </c>
    </row>
    <row r="1567" spans="2:17" x14ac:dyDescent="0.2">
      <c r="B1567" s="46" t="s">
        <v>51</v>
      </c>
      <c r="D1567" s="49">
        <f>_xll.qlCalendarAdvance(LocalCalendar,$D1566,B1567,"f",FALSE)</f>
        <v>50356</v>
      </c>
      <c r="E1567" s="49">
        <f>_xll.qlInterestRateIndexValueDate(IndexON,D1567)</f>
        <v>50356</v>
      </c>
      <c r="F1567" s="52">
        <f>IFERROR(_xll.qlIndexFixing(IndexON,D1567,TRUE,_xll.ohTrigger(RecalcTrigger,TriggerON)),NA())</f>
        <v>2.6885285654714153E-2</v>
      </c>
      <c r="H1567" s="49">
        <f>_xll.qlCalendarAdvance(IborCalendar,$H1566,B1567,"f",FALSE)</f>
        <v>50354</v>
      </c>
      <c r="I1567" s="49">
        <f>_xll.qlInterestRateIndexValueDate(Index1M,$H1567)</f>
        <v>50356</v>
      </c>
      <c r="J1567" s="52">
        <f>IFERROR(_xll.qlIndexFixing(Index1M,$H1567,TRUE,_xll.ohTrigger(RecalcTrigger,Trigger1M)),NA())</f>
        <v>2.7925313347383629E-2</v>
      </c>
      <c r="K1567" s="52">
        <f>IFERROR(_xll.qlIndexFixing(ONIndex1M,I1567,TRUE,_xll.ohTrigger(RecalcTrigger,Trigger1M)),NA())</f>
        <v>2.7897542178116908E-2</v>
      </c>
      <c r="L1567" s="52">
        <f>IFERROR(_xll.qlIndexFixing(Index3M,H1567,TRUE,_xll.ohTrigger(RecalcTrigger,Trigger3M)),NA())</f>
        <v>2.9139197926992436E-2</v>
      </c>
      <c r="M1567" s="52">
        <f>IFERROR(_xll.qlIndexFixing(ONIndex3M,I1567,TRUE,_xll.ohTrigger(RecalcTrigger,Trigger3M)),NA())</f>
        <v>2.9047848599992321E-2</v>
      </c>
      <c r="N1567" s="52">
        <f>IFERROR(_xll.qlIndexFixing(Index6M,$H1567,TRUE,_xll.ohTrigger(RecalcTrigger,Trigger6M)),NA())</f>
        <v>3.0205830480380481E-2</v>
      </c>
      <c r="O1567" s="52">
        <f>IFERROR(_xll.qlIndexFixing(ONIndex6M,I1567,TRUE,_xll.ohTrigger(RecalcTrigger,Trigger6M)),NA())</f>
        <v>3.0009035961855446E-2</v>
      </c>
      <c r="P1567" s="52">
        <f>IFERROR(_xll.qlIndexFixing(Index1Y,$H1567,TRUE,_xll.ohTrigger(RecalcTrigger,Trigger1Y)),NA())</f>
        <v>3.1367768446522795E-2</v>
      </c>
      <c r="Q1567" s="52">
        <f>IFERROR(_xll.qlIndexFixing(ONIndex1Y,I1567,TRUE,_xll.ohTrigger(RecalcTrigger,Trigger1Y)),NA())</f>
        <v>3.0892941415805453E-2</v>
      </c>
    </row>
    <row r="1568" spans="2:17" x14ac:dyDescent="0.2">
      <c r="B1568" s="46" t="s">
        <v>51</v>
      </c>
      <c r="D1568" s="49">
        <f>_xll.qlCalendarAdvance(LocalCalendar,$D1567,B1568,"f",FALSE)</f>
        <v>50363</v>
      </c>
      <c r="E1568" s="49">
        <f>_xll.qlInterestRateIndexValueDate(IndexON,D1568)</f>
        <v>50363</v>
      </c>
      <c r="F1568" s="52">
        <f>IFERROR(_xll.qlIndexFixing(IndexON,D1568,TRUE,_xll.ohTrigger(RecalcTrigger,TriggerON)),NA())</f>
        <v>2.6884891830620816E-2</v>
      </c>
      <c r="H1568" s="49">
        <f>_xll.qlCalendarAdvance(IborCalendar,$H1567,B1568,"f",FALSE)</f>
        <v>50361</v>
      </c>
      <c r="I1568" s="49">
        <f>_xll.qlInterestRateIndexValueDate(Index1M,$H1568)</f>
        <v>50363</v>
      </c>
      <c r="J1568" s="52">
        <f>IFERROR(_xll.qlIndexFixing(Index1M,$H1568,TRUE,_xll.ohTrigger(RecalcTrigger,Trigger1M)),NA())</f>
        <v>2.7922740880766406E-2</v>
      </c>
      <c r="K1568" s="52">
        <f>IFERROR(_xll.qlIndexFixing(ONIndex1M,I1568,TRUE,_xll.ohTrigger(RecalcTrigger,Trigger1M)),NA())</f>
        <v>2.7894920341289264E-2</v>
      </c>
      <c r="L1568" s="52">
        <f>IFERROR(_xll.qlIndexFixing(Index3M,H1568,TRUE,_xll.ohTrigger(RecalcTrigger,Trigger3M)),NA())</f>
        <v>2.9136865421574929E-2</v>
      </c>
      <c r="M1568" s="52">
        <f>IFERROR(_xll.qlIndexFixing(ONIndex3M,I1568,TRUE,_xll.ohTrigger(RecalcTrigger,Trigger3M)),NA())</f>
        <v>2.904538588308192E-2</v>
      </c>
      <c r="N1568" s="52">
        <f>IFERROR(_xll.qlIndexFixing(Index6M,$H1568,TRUE,_xll.ohTrigger(RecalcTrigger,Trigger6M)),NA())</f>
        <v>3.0203647088090532E-2</v>
      </c>
      <c r="O1568" s="52">
        <f>IFERROR(_xll.qlIndexFixing(ONIndex6M,I1568,TRUE,_xll.ohTrigger(RecalcTrigger,Trigger6M)),NA())</f>
        <v>3.0006596966689614E-2</v>
      </c>
      <c r="P1568" s="52">
        <f>IFERROR(_xll.qlIndexFixing(Index1Y,$H1568,TRUE,_xll.ohTrigger(RecalcTrigger,Trigger1Y)),NA())</f>
        <v>3.1367502405808732E-2</v>
      </c>
      <c r="Q1568" s="52">
        <f>IFERROR(_xll.qlIndexFixing(ONIndex1Y,I1568,TRUE,_xll.ohTrigger(RecalcTrigger,Trigger1Y)),NA())</f>
        <v>3.089206932780364E-2</v>
      </c>
    </row>
    <row r="1569" spans="2:17" x14ac:dyDescent="0.2">
      <c r="B1569" s="46" t="s">
        <v>51</v>
      </c>
      <c r="D1569" s="49">
        <f>_xll.qlCalendarAdvance(LocalCalendar,$D1568,B1569,"f",FALSE)</f>
        <v>50371</v>
      </c>
      <c r="E1569" s="49">
        <f>_xll.qlInterestRateIndexValueDate(IndexON,D1569)</f>
        <v>50371</v>
      </c>
      <c r="F1569" s="52">
        <f>IFERROR(_xll.qlIndexFixing(IndexON,D1569,TRUE,_xll.ohTrigger(RecalcTrigger,TriggerON)),NA())</f>
        <v>2.6886399124137483E-2</v>
      </c>
      <c r="H1569" s="49">
        <f>_xll.qlCalendarAdvance(IborCalendar,$H1568,B1569,"f",FALSE)</f>
        <v>50368</v>
      </c>
      <c r="I1569" s="49">
        <f>_xll.qlInterestRateIndexValueDate(Index1M,$H1569)</f>
        <v>50371</v>
      </c>
      <c r="J1569" s="52">
        <f>IFERROR(_xll.qlIndexFixing(Index1M,$H1569,TRUE,_xll.ohTrigger(RecalcTrigger,Trigger1M)),NA())</f>
        <v>2.7919831707276799E-2</v>
      </c>
      <c r="K1569" s="52">
        <f>IFERROR(_xll.qlIndexFixing(ONIndex1M,I1569,TRUE,_xll.ohTrigger(RecalcTrigger,Trigger1M)),NA())</f>
        <v>2.7893747437222061E-2</v>
      </c>
      <c r="L1569" s="52">
        <f>IFERROR(_xll.qlIndexFixing(Index3M,H1569,TRUE,_xll.ohTrigger(RecalcTrigger,Trigger3M)),NA())</f>
        <v>2.9133212125423934E-2</v>
      </c>
      <c r="M1569" s="52">
        <f>IFERROR(_xll.qlIndexFixing(ONIndex3M,I1569,TRUE,_xll.ohTrigger(RecalcTrigger,Trigger3M)),NA())</f>
        <v>2.9044595964178299E-2</v>
      </c>
      <c r="N1569" s="52">
        <f>IFERROR(_xll.qlIndexFixing(Index6M,$H1569,TRUE,_xll.ohTrigger(RecalcTrigger,Trigger6M)),NA())</f>
        <v>3.020117963647866E-2</v>
      </c>
      <c r="O1569" s="52">
        <f>IFERROR(_xll.qlIndexFixing(ONIndex6M,I1569,TRUE,_xll.ohTrigger(RecalcTrigger,Trigger6M)),NA())</f>
        <v>3.0005994844177764E-2</v>
      </c>
      <c r="P1569" s="52">
        <f>IFERROR(_xll.qlIndexFixing(Index1Y,$H1569,TRUE,_xll.ohTrigger(RecalcTrigger,Trigger1Y)),NA())</f>
        <v>3.1369931207255466E-2</v>
      </c>
      <c r="Q1569" s="52">
        <f>IFERROR(_xll.qlIndexFixing(ONIndex1Y,I1569,TRUE,_xll.ohTrigger(RecalcTrigger,Trigger1Y)),NA())</f>
        <v>3.0893633723696468E-2</v>
      </c>
    </row>
    <row r="1570" spans="2:17" x14ac:dyDescent="0.2">
      <c r="B1570" s="46" t="s">
        <v>51</v>
      </c>
      <c r="D1570" s="49">
        <f>_xll.qlCalendarAdvance(LocalCalendar,$D1569,B1570,"f",FALSE)</f>
        <v>50378</v>
      </c>
      <c r="E1570" s="49">
        <f>_xll.qlInterestRateIndexValueDate(IndexON,D1570)</f>
        <v>50378</v>
      </c>
      <c r="F1570" s="52">
        <f>IFERROR(_xll.qlIndexFixing(IndexON,D1570,TRUE,_xll.ohTrigger(RecalcTrigger,TriggerON)),NA())</f>
        <v>2.6886014367084599E-2</v>
      </c>
      <c r="H1570" s="49">
        <f>_xll.qlCalendarAdvance(IborCalendar,$H1569,B1570,"f",FALSE)</f>
        <v>50375</v>
      </c>
      <c r="I1570" s="49">
        <f>_xll.qlInterestRateIndexValueDate(Index1M,$H1570)</f>
        <v>50377</v>
      </c>
      <c r="J1570" s="52">
        <f>IFERROR(_xll.qlIndexFixing(Index1M,$H1570,TRUE,_xll.ohTrigger(RecalcTrigger,Trigger1M)),NA())</f>
        <v>2.7917671378993036E-2</v>
      </c>
      <c r="K1570" s="52">
        <f>IFERROR(_xll.qlIndexFixing(ONIndex1M,I1570,TRUE,_xll.ohTrigger(RecalcTrigger,Trigger1M)),NA())</f>
        <v>2.7889751916321259E-2</v>
      </c>
      <c r="L1570" s="52">
        <f>IFERROR(_xll.qlIndexFixing(Index3M,H1570,TRUE,_xll.ohTrigger(RecalcTrigger,Trigger3M)),NA())</f>
        <v>2.9130235550145045E-2</v>
      </c>
      <c r="M1570" s="52">
        <f>IFERROR(_xll.qlIndexFixing(ONIndex3M,I1570,TRUE,_xll.ohTrigger(RecalcTrigger,Trigger3M)),NA())</f>
        <v>2.904052841793181E-2</v>
      </c>
      <c r="N1570" s="52">
        <f>IFERROR(_xll.qlIndexFixing(Index6M,$H1570,TRUE,_xll.ohTrigger(RecalcTrigger,Trigger6M)),NA())</f>
        <v>3.0200464057544243E-2</v>
      </c>
      <c r="O1570" s="52">
        <f>IFERROR(_xll.qlIndexFixing(ONIndex6M,I1570,TRUE,_xll.ohTrigger(RecalcTrigger,Trigger6M)),NA())</f>
        <v>3.0001786196347524E-2</v>
      </c>
      <c r="P1570" s="52">
        <f>IFERROR(_xll.qlIndexFixing(Index1Y,$H1570,TRUE,_xll.ohTrigger(RecalcTrigger,Trigger1Y)),NA())</f>
        <v>3.1367043444382063E-2</v>
      </c>
      <c r="Q1570" s="52">
        <f>IFERROR(_xll.qlIndexFixing(ONIndex1Y,I1570,TRUE,_xll.ohTrigger(RecalcTrigger,Trigger1Y)),NA())</f>
        <v>3.0890396024148004E-2</v>
      </c>
    </row>
    <row r="1571" spans="2:17" x14ac:dyDescent="0.2">
      <c r="B1571" s="46" t="s">
        <v>51</v>
      </c>
      <c r="D1571" s="49">
        <f>_xll.qlCalendarAdvance(LocalCalendar,$D1570,B1571,"f",FALSE)</f>
        <v>50385</v>
      </c>
      <c r="E1571" s="49">
        <f>_xll.qlInterestRateIndexValueDate(IndexON,D1571)</f>
        <v>50385</v>
      </c>
      <c r="F1571" s="52">
        <f>IFERROR(_xll.qlIndexFixing(IndexON,D1571,TRUE,_xll.ohTrigger(RecalcTrigger,TriggerON)),NA())</f>
        <v>2.6885633602597991E-2</v>
      </c>
      <c r="H1571" s="49">
        <f>_xll.qlCalendarAdvance(IborCalendar,$H1570,B1571,"f",FALSE)</f>
        <v>50382</v>
      </c>
      <c r="I1571" s="49">
        <f>_xll.qlInterestRateIndexValueDate(Index1M,$H1571)</f>
        <v>50384</v>
      </c>
      <c r="J1571" s="52">
        <f>IFERROR(_xll.qlIndexFixing(Index1M,$H1571,TRUE,_xll.ohTrigger(RecalcTrigger,Trigger1M)),NA())</f>
        <v>2.7915174343806914E-2</v>
      </c>
      <c r="K1571" s="52">
        <f>IFERROR(_xll.qlIndexFixing(ONIndex1M,I1571,TRUE,_xll.ohTrigger(RecalcTrigger,Trigger1M)),NA())</f>
        <v>2.7887205328340769E-2</v>
      </c>
      <c r="L1571" s="52">
        <f>IFERROR(_xll.qlIndexFixing(Index3M,H1571,TRUE,_xll.ohTrigger(RecalcTrigger,Trigger3M)),NA())</f>
        <v>2.9127968622675304E-2</v>
      </c>
      <c r="M1571" s="52">
        <f>IFERROR(_xll.qlIndexFixing(ONIndex3M,I1571,TRUE,_xll.ohTrigger(RecalcTrigger,Trigger3M)),NA())</f>
        <v>2.9038133669532229E-2</v>
      </c>
      <c r="N1571" s="52">
        <f>IFERROR(_xll.qlIndexFixing(Index6M,$H1571,TRUE,_xll.ohTrigger(RecalcTrigger,Trigger6M)),NA())</f>
        <v>3.0198350355832123E-2</v>
      </c>
      <c r="O1571" s="52">
        <f>IFERROR(_xll.qlIndexFixing(ONIndex6M,I1571,TRUE,_xll.ohTrigger(RecalcTrigger,Trigger6M)),NA())</f>
        <v>2.999941442109133E-2</v>
      </c>
      <c r="P1571" s="52">
        <f>IFERROR(_xll.qlIndexFixing(Index1Y,$H1571,TRUE,_xll.ohTrigger(RecalcTrigger,Trigger1Y)),NA())</f>
        <v>3.1366850523636379E-2</v>
      </c>
      <c r="Q1571" s="52">
        <f>IFERROR(_xll.qlIndexFixing(ONIndex1Y,I1571,TRUE,_xll.ohTrigger(RecalcTrigger,Trigger1Y)),NA())</f>
        <v>3.0889594808414245E-2</v>
      </c>
    </row>
    <row r="1572" spans="2:17" x14ac:dyDescent="0.2">
      <c r="B1572" s="46" t="s">
        <v>51</v>
      </c>
      <c r="D1572" s="49">
        <f>_xll.qlCalendarAdvance(LocalCalendar,$D1571,B1572,"f",FALSE)</f>
        <v>50392</v>
      </c>
      <c r="E1572" s="49">
        <f>_xll.qlInterestRateIndexValueDate(IndexON,D1572)</f>
        <v>50392</v>
      </c>
      <c r="F1572" s="52">
        <f>IFERROR(_xll.qlIndexFixing(IndexON,D1572,TRUE,_xll.ohTrigger(RecalcTrigger,TriggerON)),NA())</f>
        <v>2.6885256830597726E-2</v>
      </c>
      <c r="H1572" s="49">
        <f>_xll.qlCalendarAdvance(IborCalendar,$H1571,B1572,"f",FALSE)</f>
        <v>50389</v>
      </c>
      <c r="I1572" s="49">
        <f>_xll.qlInterestRateIndexValueDate(Index1M,$H1572)</f>
        <v>50391</v>
      </c>
      <c r="J1572" s="52">
        <f>IFERROR(_xll.qlIndexFixing(Index1M,$H1572,TRUE,_xll.ohTrigger(RecalcTrigger,Trigger1M)),NA())</f>
        <v>2.7913609470820496E-2</v>
      </c>
      <c r="K1572" s="52">
        <f>IFERROR(_xll.qlIndexFixing(ONIndex1M,I1572,TRUE,_xll.ohTrigger(RecalcTrigger,Trigger1M)),NA())</f>
        <v>2.7884683823335976E-2</v>
      </c>
      <c r="L1572" s="52">
        <f>IFERROR(_xll.qlIndexFixing(Index3M,H1572,TRUE,_xll.ohTrigger(RecalcTrigger,Trigger3M)),NA())</f>
        <v>2.9125724515758122E-2</v>
      </c>
      <c r="M1572" s="52">
        <f>IFERROR(_xll.qlIndexFixing(ONIndex3M,I1572,TRUE,_xll.ohTrigger(RecalcTrigger,Trigger3M)),NA())</f>
        <v>2.9035761577329566E-2</v>
      </c>
      <c r="N1572" s="52">
        <f>IFERROR(_xll.qlIndexFixing(Index6M,$H1572,TRUE,_xll.ohTrigger(RecalcTrigger,Trigger6M)),NA())</f>
        <v>3.0196259403128832E-2</v>
      </c>
      <c r="O1572" s="52">
        <f>IFERROR(_xll.qlIndexFixing(ONIndex6M,I1572,TRUE,_xll.ohTrigger(RecalcTrigger,Trigger6M)),NA())</f>
        <v>2.9997065052551619E-2</v>
      </c>
      <c r="P1572" s="52">
        <f>IFERROR(_xll.qlIndexFixing(Index1Y,$H1572,TRUE,_xll.ohTrigger(RecalcTrigger,Trigger1Y)),NA())</f>
        <v>3.1366681976183343E-2</v>
      </c>
      <c r="Q1572" s="52">
        <f>IFERROR(_xll.qlIndexFixing(ONIndex1Y,I1572,TRUE,_xll.ohTrigger(RecalcTrigger,Trigger1Y)),NA())</f>
        <v>3.0888817216743192E-2</v>
      </c>
    </row>
    <row r="1573" spans="2:17" x14ac:dyDescent="0.2">
      <c r="B1573" s="46" t="s">
        <v>51</v>
      </c>
      <c r="D1573" s="49">
        <f>_xll.qlCalendarAdvance(LocalCalendar,$D1572,B1573,"f",FALSE)</f>
        <v>50402</v>
      </c>
      <c r="E1573" s="49">
        <f>_xll.qlInterestRateIndexValueDate(IndexON,D1573)</f>
        <v>50402</v>
      </c>
      <c r="F1573" s="52">
        <f>IFERROR(_xll.qlIndexFixing(IndexON,D1573,TRUE,_xll.ohTrigger(RecalcTrigger,TriggerON)),NA())</f>
        <v>2.6882770745233486E-2</v>
      </c>
      <c r="H1573" s="49">
        <f>_xll.qlCalendarAdvance(IborCalendar,$H1572,B1573,"f",FALSE)</f>
        <v>50396</v>
      </c>
      <c r="I1573" s="49">
        <f>_xll.qlInterestRateIndexValueDate(Index1M,$H1573)</f>
        <v>50398</v>
      </c>
      <c r="J1573" s="52">
        <f>IFERROR(_xll.qlIndexFixing(Index1M,$H1573,TRUE,_xll.ohTrigger(RecalcTrigger,Trigger1M)),NA())</f>
        <v>2.791025570474337E-2</v>
      </c>
      <c r="K1573" s="52">
        <f>IFERROR(_xll.qlIndexFixing(ONIndex1M,I1573,TRUE,_xll.ohTrigger(RecalcTrigger,Trigger1M)),NA())</f>
        <v>2.7885798351773516E-2</v>
      </c>
      <c r="L1573" s="52">
        <f>IFERROR(_xll.qlIndexFixing(Index3M,H1573,TRUE,_xll.ohTrigger(RecalcTrigger,Trigger3M)),NA())</f>
        <v>2.9123503229356196E-2</v>
      </c>
      <c r="M1573" s="52">
        <f>IFERROR(_xll.qlIndexFixing(ONIndex3M,I1573,TRUE,_xll.ohTrigger(RecalcTrigger,Trigger3M)),NA())</f>
        <v>2.9037428654829611E-2</v>
      </c>
      <c r="N1573" s="52">
        <f>IFERROR(_xll.qlIndexFixing(Index6M,$H1573,TRUE,_xll.ohTrigger(RecalcTrigger,Trigger6M)),NA())</f>
        <v>3.0194191199362345E-2</v>
      </c>
      <c r="O1573" s="52">
        <f>IFERROR(_xll.qlIndexFixing(ONIndex6M,I1573,TRUE,_xll.ohTrigger(RecalcTrigger,Trigger6M)),NA())</f>
        <v>2.9999076259704438E-2</v>
      </c>
      <c r="P1573" s="52">
        <f>IFERROR(_xll.qlIndexFixing(Index1Y,$H1573,TRUE,_xll.ohTrigger(RecalcTrigger,Trigger1Y)),NA())</f>
        <v>3.1373330427865977E-2</v>
      </c>
      <c r="Q1573" s="52">
        <f>IFERROR(_xll.qlIndexFixing(ONIndex1Y,I1573,TRUE,_xll.ohTrigger(RecalcTrigger,Trigger1Y)),NA())</f>
        <v>3.0893153435982867E-2</v>
      </c>
    </row>
    <row r="1574" spans="2:17" x14ac:dyDescent="0.2">
      <c r="B1574" s="46" t="s">
        <v>51</v>
      </c>
      <c r="D1574" s="49">
        <f>_xll.qlCalendarAdvance(LocalCalendar,$D1573,B1574,"f",FALSE)</f>
        <v>50409</v>
      </c>
      <c r="E1574" s="49">
        <f>_xll.qlInterestRateIndexValueDate(IndexON,D1574)</f>
        <v>50409</v>
      </c>
      <c r="F1574" s="52">
        <f>IFERROR(_xll.qlIndexFixing(IndexON,D1574,TRUE,_xll.ohTrigger(RecalcTrigger,TriggerON)),NA())</f>
        <v>2.6882403153996037E-2</v>
      </c>
      <c r="H1574" s="49">
        <f>_xll.qlCalendarAdvance(IborCalendar,$H1573,B1574,"f",FALSE)</f>
        <v>50403</v>
      </c>
      <c r="I1574" s="49">
        <f>_xll.qlInterestRateIndexValueDate(Index1M,$H1574)</f>
        <v>50405</v>
      </c>
      <c r="J1574" s="52">
        <f>IFERROR(_xll.qlIndexFixing(Index1M,$H1574,TRUE,_xll.ohTrigger(RecalcTrigger,Trigger1M)),NA())</f>
        <v>2.7905104602086707E-2</v>
      </c>
      <c r="K1574" s="52">
        <f>IFERROR(_xll.qlIndexFixing(ONIndex1M,I1574,TRUE,_xll.ohTrigger(RecalcTrigger,Trigger1M)),NA())</f>
        <v>2.7882428778445156E-2</v>
      </c>
      <c r="L1574" s="52">
        <f>IFERROR(_xll.qlIndexFixing(Index3M,H1574,TRUE,_xll.ohTrigger(RecalcTrigger,Trigger3M)),NA())</f>
        <v>2.9121304763431333E-2</v>
      </c>
      <c r="M1574" s="52">
        <f>IFERROR(_xll.qlIndexFixing(ONIndex3M,I1574,TRUE,_xll.ohTrigger(RecalcTrigger,Trigger3M)),NA())</f>
        <v>2.9034101754390473E-2</v>
      </c>
      <c r="N1574" s="52">
        <f>IFERROR(_xll.qlIndexFixing(Index6M,$H1574,TRUE,_xll.ohTrigger(RecalcTrigger,Trigger6M)),NA())</f>
        <v>3.0191024425634042E-2</v>
      </c>
      <c r="O1574" s="52">
        <f>IFERROR(_xll.qlIndexFixing(ONIndex6M,I1574,TRUE,_xll.ohTrigger(RecalcTrigger,Trigger6M)),NA())</f>
        <v>2.9995691097162158E-2</v>
      </c>
      <c r="P1574" s="52">
        <f>IFERROR(_xll.qlIndexFixing(Index1Y,$H1574,TRUE,_xll.ohTrigger(RecalcTrigger,Trigger1Y)),NA())</f>
        <v>3.1365058478523514E-2</v>
      </c>
      <c r="Q1574" s="52">
        <f>IFERROR(_xll.qlIndexFixing(ONIndex1Y,I1574,TRUE,_xll.ohTrigger(RecalcTrigger,Trigger1Y)),NA())</f>
        <v>3.0891155079966204E-2</v>
      </c>
    </row>
    <row r="1575" spans="2:17" x14ac:dyDescent="0.2">
      <c r="B1575" s="46" t="s">
        <v>51</v>
      </c>
      <c r="D1575" s="49">
        <f>_xll.qlCalendarAdvance(LocalCalendar,$D1574,B1575,"f",FALSE)</f>
        <v>50416</v>
      </c>
      <c r="E1575" s="49">
        <f>_xll.qlInterestRateIndexValueDate(IndexON,D1575)</f>
        <v>50416</v>
      </c>
      <c r="F1575" s="52">
        <f>IFERROR(_xll.qlIndexFixing(IndexON,D1575,TRUE,_xll.ohTrigger(RecalcTrigger,TriggerON)),NA())</f>
        <v>2.6882039554765313E-2</v>
      </c>
      <c r="H1575" s="49">
        <f>_xll.qlCalendarAdvance(IborCalendar,$H1574,B1575,"f",FALSE)</f>
        <v>50410</v>
      </c>
      <c r="I1575" s="49">
        <f>_xll.qlInterestRateIndexValueDate(Index1M,$H1575)</f>
        <v>50412</v>
      </c>
      <c r="J1575" s="52">
        <f>IFERROR(_xll.qlIndexFixing(Index1M,$H1575,TRUE,_xll.ohTrigger(RecalcTrigger,Trigger1M)),NA())</f>
        <v>2.7905437640650677E-2</v>
      </c>
      <c r="K1575" s="52">
        <f>IFERROR(_xll.qlIndexFixing(ONIndex1M,I1575,TRUE,_xll.ohTrigger(RecalcTrigger,Trigger1M)),NA())</f>
        <v>2.7877269805935967E-2</v>
      </c>
      <c r="L1575" s="52">
        <f>IFERROR(_xll.qlIndexFixing(Index3M,H1575,TRUE,_xll.ohTrigger(RecalcTrigger,Trigger3M)),NA())</f>
        <v>2.9119129117945342E-2</v>
      </c>
      <c r="M1575" s="52">
        <f>IFERROR(_xll.qlIndexFixing(ONIndex3M,I1575,TRUE,_xll.ohTrigger(RecalcTrigger,Trigger3M)),NA())</f>
        <v>2.9028781237823154E-2</v>
      </c>
      <c r="N1575" s="52">
        <f>IFERROR(_xll.qlIndexFixing(Index6M,$H1575,TRUE,_xll.ohTrigger(RecalcTrigger,Trigger6M)),NA())</f>
        <v>3.018900026310849E-2</v>
      </c>
      <c r="O1575" s="52">
        <f>IFERROR(_xll.qlIndexFixing(ONIndex6M,I1575,TRUE,_xll.ohTrigger(RecalcTrigger,Trigger6M)),NA())</f>
        <v>2.9990151386671826E-2</v>
      </c>
      <c r="P1575" s="52">
        <f>IFERROR(_xll.qlIndexFixing(Index1Y,$H1575,TRUE,_xll.ohTrigger(RecalcTrigger,Trigger1Y)),NA())</f>
        <v>3.1366322573466665E-2</v>
      </c>
      <c r="Q1575" s="52">
        <f>IFERROR(_xll.qlIndexFixing(ONIndex1Y,I1575,TRUE,_xll.ohTrigger(RecalcTrigger,Trigger1Y)),NA())</f>
        <v>3.0886626185946398E-2</v>
      </c>
    </row>
    <row r="1576" spans="2:17" x14ac:dyDescent="0.2">
      <c r="B1576" s="46" t="s">
        <v>51</v>
      </c>
      <c r="D1576" s="49">
        <f>_xll.qlCalendarAdvance(LocalCalendar,$D1575,B1576,"f",FALSE)</f>
        <v>50424</v>
      </c>
      <c r="E1576" s="49">
        <f>_xll.qlInterestRateIndexValueDate(IndexON,D1576)</f>
        <v>50424</v>
      </c>
      <c r="F1576" s="52">
        <f>IFERROR(_xll.qlIndexFixing(IndexON,D1576,TRUE,_xll.ohTrigger(RecalcTrigger,TriggerON)),NA())</f>
        <v>2.6881628900934373E-2</v>
      </c>
      <c r="H1576" s="49">
        <f>_xll.qlCalendarAdvance(IborCalendar,$H1575,B1576,"f",FALSE)</f>
        <v>50417</v>
      </c>
      <c r="I1576" s="49">
        <f>_xll.qlInterestRateIndexValueDate(Index1M,$H1576)</f>
        <v>50419</v>
      </c>
      <c r="J1576" s="52">
        <f>IFERROR(_xll.qlIndexFixing(Index1M,$H1576,TRUE,_xll.ohTrigger(RecalcTrigger,Trigger1M)),NA())</f>
        <v>2.7903979780977393E-2</v>
      </c>
      <c r="K1576" s="52">
        <f>IFERROR(_xll.qlIndexFixing(ONIndex1M,I1576,TRUE,_xll.ohTrigger(RecalcTrigger,Trigger1M)),NA())</f>
        <v>2.7874848632754023E-2</v>
      </c>
      <c r="L1576" s="52">
        <f>IFERROR(_xll.qlIndexFixing(Index3M,H1576,TRUE,_xll.ohTrigger(RecalcTrigger,Trigger3M)),NA())</f>
        <v>2.9116976292861807E-2</v>
      </c>
      <c r="M1576" s="52">
        <f>IFERROR(_xll.qlIndexFixing(ONIndex3M,I1576,TRUE,_xll.ohTrigger(RecalcTrigger,Trigger3M)),NA())</f>
        <v>2.9026499770328229E-2</v>
      </c>
      <c r="N1576" s="52">
        <f>IFERROR(_xll.qlIndexFixing(Index6M,$H1576,TRUE,_xll.ohTrigger(RecalcTrigger,Trigger6M)),NA())</f>
        <v>3.018699884741145E-2</v>
      </c>
      <c r="O1576" s="52">
        <f>IFERROR(_xll.qlIndexFixing(ONIndex6M,I1576,TRUE,_xll.ohTrigger(RecalcTrigger,Trigger6M)),NA())</f>
        <v>2.9987891644678299E-2</v>
      </c>
      <c r="P1576" s="52">
        <f>IFERROR(_xll.qlIndexFixing(Index1Y,$H1576,TRUE,_xll.ohTrigger(RecalcTrigger,Trigger1Y)),NA())</f>
        <v>3.1366251519079957E-2</v>
      </c>
      <c r="Q1576" s="52">
        <f>IFERROR(_xll.qlIndexFixing(ONIndex1Y,I1576,TRUE,_xll.ohTrigger(RecalcTrigger,Trigger1Y)),NA())</f>
        <v>3.0885943090366297E-2</v>
      </c>
    </row>
    <row r="1577" spans="2:17" x14ac:dyDescent="0.2">
      <c r="B1577" s="46" t="s">
        <v>51</v>
      </c>
      <c r="D1577" s="49">
        <f>_xll.qlCalendarAdvance(LocalCalendar,$D1576,B1577,"f",FALSE)</f>
        <v>50431</v>
      </c>
      <c r="E1577" s="49">
        <f>_xll.qlInterestRateIndexValueDate(IndexON,D1577)</f>
        <v>50431</v>
      </c>
      <c r="F1577" s="52">
        <f>IFERROR(_xll.qlIndexFixing(IndexON,D1577,TRUE,_xll.ohTrigger(RecalcTrigger,TriggerON)),NA())</f>
        <v>2.6881273855901E-2</v>
      </c>
      <c r="H1577" s="49">
        <f>_xll.qlCalendarAdvance(IborCalendar,$H1576,B1577,"f",FALSE)</f>
        <v>50424</v>
      </c>
      <c r="I1577" s="49">
        <f>_xll.qlInterestRateIndexValueDate(Index1M,$H1577)</f>
        <v>50426</v>
      </c>
      <c r="J1577" s="52">
        <f>IFERROR(_xll.qlIndexFixing(Index1M,$H1577,TRUE,_xll.ohTrigger(RecalcTrigger,Trigger1M)),NA())</f>
        <v>2.7900720151403935E-2</v>
      </c>
      <c r="K1577" s="52">
        <f>IFERROR(_xll.qlIndexFixing(ONIndex1M,I1577,TRUE,_xll.ohTrigger(RecalcTrigger,Trigger1M)),NA())</f>
        <v>2.787245254246784E-2</v>
      </c>
      <c r="L1577" s="52">
        <f>IFERROR(_xll.qlIndexFixing(Index3M,H1577,TRUE,_xll.ohTrigger(RecalcTrigger,Trigger3M)),NA())</f>
        <v>2.9114846288144314E-2</v>
      </c>
      <c r="M1577" s="52">
        <f>IFERROR(_xll.qlIndexFixing(ONIndex3M,I1577,TRUE,_xll.ohTrigger(RecalcTrigger,Trigger3M)),NA())</f>
        <v>2.9024240958950287E-2</v>
      </c>
      <c r="N1577" s="52">
        <f>IFERROR(_xll.qlIndexFixing(Index6M,$H1577,TRUE,_xll.ohTrigger(RecalcTrigger,Trigger6M)),NA())</f>
        <v>3.0185020178477559E-2</v>
      </c>
      <c r="O1577" s="52">
        <f>IFERROR(_xll.qlIndexFixing(ONIndex6M,I1577,TRUE,_xll.ohTrigger(RecalcTrigger,Trigger6M)),NA())</f>
        <v>2.9985654309241383E-2</v>
      </c>
      <c r="P1577" s="52">
        <f>IFERROR(_xll.qlIndexFixing(Index1Y,$H1577,TRUE,_xll.ohTrigger(RecalcTrigger,Trigger1Y)),NA())</f>
        <v>3.1366204837942974E-2</v>
      </c>
      <c r="Q1577" s="52">
        <f>IFERROR(_xll.qlIndexFixing(ONIndex1Y,I1577,TRUE,_xll.ohTrigger(RecalcTrigger,Trigger1Y)),NA())</f>
        <v>3.0885283618928838E-2</v>
      </c>
    </row>
    <row r="1578" spans="2:17" x14ac:dyDescent="0.2">
      <c r="B1578" s="46" t="s">
        <v>51</v>
      </c>
      <c r="D1578" s="49">
        <f>_xll.qlCalendarAdvance(LocalCalendar,$D1577,B1578,"f",FALSE)</f>
        <v>50438</v>
      </c>
      <c r="E1578" s="49">
        <f>_xll.qlInterestRateIndexValueDate(IndexON,D1578)</f>
        <v>50438</v>
      </c>
      <c r="F1578" s="52">
        <f>IFERROR(_xll.qlIndexFixing(IndexON,D1578,TRUE,_xll.ohTrigger(RecalcTrigger,TriggerON)),NA())</f>
        <v>2.6880922802794416E-2</v>
      </c>
      <c r="H1578" s="49">
        <f>_xll.qlCalendarAdvance(IborCalendar,$H1577,B1578,"f",FALSE)</f>
        <v>50431</v>
      </c>
      <c r="I1578" s="49">
        <f>_xll.qlInterestRateIndexValueDate(Index1M,$H1578)</f>
        <v>50433</v>
      </c>
      <c r="J1578" s="52">
        <f>IFERROR(_xll.qlIndexFixing(Index1M,$H1578,TRUE,_xll.ohTrigger(RecalcTrigger,Trigger1M)),NA())</f>
        <v>2.7895650267780927E-2</v>
      </c>
      <c r="K1578" s="52">
        <f>IFERROR(_xll.qlIndexFixing(ONIndex1M,I1578,TRUE,_xll.ohTrigger(RecalcTrigger,Trigger1M)),NA())</f>
        <v>2.7870081535317226E-2</v>
      </c>
      <c r="L1578" s="52">
        <f>IFERROR(_xll.qlIndexFixing(Index3M,H1578,TRUE,_xll.ohTrigger(RecalcTrigger,Trigger3M)),NA())</f>
        <v>2.9112739103756446E-2</v>
      </c>
      <c r="M1578" s="52">
        <f>IFERROR(_xll.qlIndexFixing(ONIndex3M,I1578,TRUE,_xll.ohTrigger(RecalcTrigger,Trigger3M)),NA())</f>
        <v>2.9022004803769264E-2</v>
      </c>
      <c r="N1578" s="52">
        <f>IFERROR(_xll.qlIndexFixing(Index6M,$H1578,TRUE,_xll.ohTrigger(RecalcTrigger,Trigger6M)),NA())</f>
        <v>3.0183064256237919E-2</v>
      </c>
      <c r="O1578" s="52">
        <f>IFERROR(_xll.qlIndexFixing(ONIndex6M,I1578,TRUE,_xll.ohTrigger(RecalcTrigger,Trigger6M)),NA())</f>
        <v>2.9983439380520949E-2</v>
      </c>
      <c r="P1578" s="52">
        <f>IFERROR(_xll.qlIndexFixing(Index1Y,$H1578,TRUE,_xll.ohTrigger(RecalcTrigger,Trigger1Y)),NA())</f>
        <v>3.136618253005221E-2</v>
      </c>
      <c r="Q1578" s="52">
        <f>IFERROR(_xll.qlIndexFixing(ONIndex1Y,I1578,TRUE,_xll.ohTrigger(RecalcTrigger,Trigger1Y)),NA())</f>
        <v>3.088464777147415E-2</v>
      </c>
    </row>
    <row r="1579" spans="2:17" x14ac:dyDescent="0.2">
      <c r="B1579" s="46" t="s">
        <v>51</v>
      </c>
      <c r="D1579" s="49">
        <f>_xll.qlCalendarAdvance(LocalCalendar,$D1578,B1579,"f",FALSE)</f>
        <v>50445</v>
      </c>
      <c r="E1579" s="49">
        <f>_xll.qlInterestRateIndexValueDate(IndexON,D1579)</f>
        <v>50445</v>
      </c>
      <c r="F1579" s="52">
        <f>IFERROR(_xll.qlIndexFixing(IndexON,D1579,TRUE,_xll.ohTrigger(RecalcTrigger,TriggerON)),NA())</f>
        <v>2.6880575741694557E-2</v>
      </c>
      <c r="H1579" s="49">
        <f>_xll.qlCalendarAdvance(IborCalendar,$H1578,B1579,"f",FALSE)</f>
        <v>50438</v>
      </c>
      <c r="I1579" s="49">
        <f>_xll.qlInterestRateIndexValueDate(Index1M,$H1579)</f>
        <v>50440</v>
      </c>
      <c r="J1579" s="52">
        <f>IFERROR(_xll.qlIndexFixing(Index1M,$H1579,TRUE,_xll.ohTrigger(RecalcTrigger,Trigger1M)),NA())</f>
        <v>2.7892432029269974E-2</v>
      </c>
      <c r="K1579" s="52">
        <f>IFERROR(_xll.qlIndexFixing(ONIndex1M,I1579,TRUE,_xll.ohTrigger(RecalcTrigger,Trigger1M)),NA())</f>
        <v>2.7867735610822564E-2</v>
      </c>
      <c r="L1579" s="52">
        <f>IFERROR(_xll.qlIndexFixing(Index3M,H1579,TRUE,_xll.ohTrigger(RecalcTrigger,Trigger3M)),NA())</f>
        <v>2.9109625271062662E-2</v>
      </c>
      <c r="M1579" s="52">
        <f>IFERROR(_xll.qlIndexFixing(ONIndex3M,I1579,TRUE,_xll.ohTrigger(RecalcTrigger,Trigger3M)),NA())</f>
        <v>2.9019791304705223E-2</v>
      </c>
      <c r="N1579" s="52">
        <f>IFERROR(_xll.qlIndexFixing(Index6M,$H1579,TRUE,_xll.ohTrigger(RecalcTrigger,Trigger6M)),NA())</f>
        <v>3.0181131080626724E-2</v>
      </c>
      <c r="O1579" s="52">
        <f>IFERROR(_xll.qlIndexFixing(ONIndex6M,I1579,TRUE,_xll.ohTrigger(RecalcTrigger,Trigger6M)),NA())</f>
        <v>2.9981246858277188E-2</v>
      </c>
      <c r="P1579" s="52">
        <f>IFERROR(_xll.qlIndexFixing(Index1Y,$H1579,TRUE,_xll.ohTrigger(RecalcTrigger,Trigger1Y)),NA())</f>
        <v>3.1366184595406126E-2</v>
      </c>
      <c r="Q1579" s="52">
        <f>IFERROR(_xll.qlIndexFixing(ONIndex1Y,I1579,TRUE,_xll.ohTrigger(RecalcTrigger,Trigger1Y)),NA())</f>
        <v>3.0884035548082167E-2</v>
      </c>
    </row>
    <row r="1580" spans="2:17" x14ac:dyDescent="0.2">
      <c r="B1580" s="46" t="s">
        <v>51</v>
      </c>
      <c r="D1580" s="49">
        <f>_xll.qlCalendarAdvance(LocalCalendar,$D1579,B1580,"f",FALSE)</f>
        <v>50452</v>
      </c>
      <c r="E1580" s="49">
        <f>_xll.qlInterestRateIndexValueDate(IndexON,D1580)</f>
        <v>50452</v>
      </c>
      <c r="F1580" s="52">
        <f>IFERROR(_xll.qlIndexFixing(IndexON,D1580,TRUE,_xll.ohTrigger(RecalcTrigger,TriggerON)),NA())</f>
        <v>2.6880232672521487E-2</v>
      </c>
      <c r="H1580" s="49">
        <f>_xll.qlCalendarAdvance(IborCalendar,$H1579,B1580,"f",FALSE)</f>
        <v>50445</v>
      </c>
      <c r="I1580" s="49">
        <f>_xll.qlInterestRateIndexValueDate(Index1M,$H1580)</f>
        <v>50447</v>
      </c>
      <c r="J1580" s="52">
        <f>IFERROR(_xll.qlIndexFixing(Index1M,$H1580,TRUE,_xll.ohTrigger(RecalcTrigger,Trigger1M)),NA())</f>
        <v>2.7890154808655039E-2</v>
      </c>
      <c r="K1580" s="52">
        <f>IFERROR(_xll.qlIndexFixing(ONIndex1M,I1580,TRUE,_xll.ohTrigger(RecalcTrigger,Trigger1M)),NA())</f>
        <v>2.786541476946347E-2</v>
      </c>
      <c r="L1580" s="52">
        <f>IFERROR(_xll.qlIndexFixing(Index3M,H1580,TRUE,_xll.ohTrigger(RecalcTrigger,Trigger3M)),NA())</f>
        <v>2.9107562263428276E-2</v>
      </c>
      <c r="M1580" s="52">
        <f>IFERROR(_xll.qlIndexFixing(ONIndex3M,I1580,TRUE,_xll.ohTrigger(RecalcTrigger,Trigger3M)),NA())</f>
        <v>2.90176004618381E-2</v>
      </c>
      <c r="N1580" s="52">
        <f>IFERROR(_xll.qlIndexFixing(Index6M,$H1580,TRUE,_xll.ohTrigger(RecalcTrigger,Trigger6M)),NA())</f>
        <v>3.0179220651579058E-2</v>
      </c>
      <c r="O1580" s="52">
        <f>IFERROR(_xll.qlIndexFixing(ONIndex6M,I1580,TRUE,_xll.ohTrigger(RecalcTrigger,Trigger6M)),NA())</f>
        <v>2.9979076742749911E-2</v>
      </c>
      <c r="P1580" s="52">
        <f>IFERROR(_xll.qlIndexFixing(Index1Y,$H1580,TRUE,_xll.ohTrigger(RecalcTrigger,Trigger1Y)),NA())</f>
        <v>3.1366211034004721E-2</v>
      </c>
      <c r="Q1580" s="52">
        <f>IFERROR(_xll.qlIndexFixing(ONIndex1Y,I1580,TRUE,_xll.ohTrigger(RecalcTrigger,Trigger1Y)),NA())</f>
        <v>3.0883446948832827E-2</v>
      </c>
    </row>
    <row r="1581" spans="2:17" x14ac:dyDescent="0.2">
      <c r="B1581" s="46" t="s">
        <v>51</v>
      </c>
      <c r="D1581" s="49">
        <f>_xll.qlCalendarAdvance(LocalCalendar,$D1580,B1581,"f",FALSE)</f>
        <v>50459</v>
      </c>
      <c r="E1581" s="49">
        <f>_xll.qlInterestRateIndexValueDate(IndexON,D1581)</f>
        <v>50459</v>
      </c>
      <c r="F1581" s="52">
        <f>IFERROR(_xll.qlIndexFixing(IndexON,D1581,TRUE,_xll.ohTrigger(RecalcTrigger,TriggerON)),NA())</f>
        <v>2.6879893595275206E-2</v>
      </c>
      <c r="H1581" s="49">
        <f>_xll.qlCalendarAdvance(IborCalendar,$H1580,B1581,"f",FALSE)</f>
        <v>50452</v>
      </c>
      <c r="I1581" s="49">
        <f>_xll.qlInterestRateIndexValueDate(Index1M,$H1581)</f>
        <v>50454</v>
      </c>
      <c r="J1581" s="52">
        <f>IFERROR(_xll.qlIndexFixing(Index1M,$H1581,TRUE,_xll.ohTrigger(RecalcTrigger,Trigger1M)),NA())</f>
        <v>2.7887902723836407E-2</v>
      </c>
      <c r="K1581" s="52">
        <f>IFERROR(_xll.qlIndexFixing(ONIndex1M,I1581,TRUE,_xll.ohTrigger(RecalcTrigger,Trigger1M)),NA())</f>
        <v>2.7863119010920201E-2</v>
      </c>
      <c r="L1581" s="52">
        <f>IFERROR(_xll.qlIndexFixing(Index3M,H1581,TRUE,_xll.ohTrigger(RecalcTrigger,Trigger3M)),NA())</f>
        <v>2.9105522074172087E-2</v>
      </c>
      <c r="M1581" s="52">
        <f>IFERROR(_xll.qlIndexFixing(ONIndex3M,I1581,TRUE,_xll.ohTrigger(RecalcTrigger,Trigger3M)),NA())</f>
        <v>2.901543227508796E-2</v>
      </c>
      <c r="N1581" s="52">
        <f>IFERROR(_xll.qlIndexFixing(Index6M,$H1581,TRUE,_xll.ohTrigger(RecalcTrigger,Trigger6M)),NA())</f>
        <v>3.0177332969030444E-2</v>
      </c>
      <c r="O1581" s="52">
        <f>IFERROR(_xll.qlIndexFixing(ONIndex6M,I1581,TRUE,_xll.ohTrigger(RecalcTrigger,Trigger6M)),NA())</f>
        <v>2.9976929033939115E-2</v>
      </c>
      <c r="P1581" s="52">
        <f>IFERROR(_xll.qlIndexFixing(Index1Y,$H1581,TRUE,_xll.ohTrigger(RecalcTrigger,Trigger1Y)),NA())</f>
        <v>3.1366261845849758E-2</v>
      </c>
      <c r="Q1581" s="52">
        <f>IFERROR(_xll.qlIndexFixing(ONIndex1Y,I1581,TRUE,_xll.ohTrigger(RecalcTrigger,Trigger1Y)),NA())</f>
        <v>3.088288197348632E-2</v>
      </c>
    </row>
    <row r="1582" spans="2:17" x14ac:dyDescent="0.2">
      <c r="B1582" s="46" t="s">
        <v>51</v>
      </c>
      <c r="D1582" s="49">
        <f>_xll.qlCalendarAdvance(LocalCalendar,$D1581,B1582,"f",FALSE)</f>
        <v>50466</v>
      </c>
      <c r="E1582" s="49">
        <f>_xll.qlInterestRateIndexValueDate(IndexON,D1582)</f>
        <v>50466</v>
      </c>
      <c r="F1582" s="52">
        <f>IFERROR(_xll.qlIndexFixing(IndexON,D1582,TRUE,_xll.ohTrigger(RecalcTrigger,TriggerON)),NA())</f>
        <v>2.6879558509955714E-2</v>
      </c>
      <c r="H1582" s="49">
        <f>_xll.qlCalendarAdvance(IborCalendar,$H1581,B1582,"f",FALSE)</f>
        <v>50459</v>
      </c>
      <c r="I1582" s="49">
        <f>_xll.qlInterestRateIndexValueDate(Index1M,$H1582)</f>
        <v>50461</v>
      </c>
      <c r="J1582" s="52">
        <f>IFERROR(_xll.qlIndexFixing(Index1M,$H1582,TRUE,_xll.ohTrigger(RecalcTrigger,Trigger1M)),NA())</f>
        <v>2.7885675774808365E-2</v>
      </c>
      <c r="K1582" s="52">
        <f>IFERROR(_xll.qlIndexFixing(ONIndex1M,I1582,TRUE,_xll.ohTrigger(RecalcTrigger,Trigger1M)),NA())</f>
        <v>2.7860848335432564E-2</v>
      </c>
      <c r="L1582" s="52">
        <f>IFERROR(_xll.qlIndexFixing(Index3M,H1582,TRUE,_xll.ohTrigger(RecalcTrigger,Trigger3M)),NA())</f>
        <v>2.9103504703256376E-2</v>
      </c>
      <c r="M1582" s="52">
        <f>IFERROR(_xll.qlIndexFixing(ONIndex3M,I1582,TRUE,_xll.ohTrigger(RecalcTrigger,Trigger3M)),NA())</f>
        <v>2.9013286744614675E-2</v>
      </c>
      <c r="N1582" s="52">
        <f>IFERROR(_xll.qlIndexFixing(Index6M,$H1582,TRUE,_xll.ohTrigger(RecalcTrigger,Trigger6M)),NA())</f>
        <v>3.017546803291728E-2</v>
      </c>
      <c r="O1582" s="52">
        <f>IFERROR(_xll.qlIndexFixing(ONIndex6M,I1582,TRUE,_xll.ohTrigger(RecalcTrigger,Trigger6M)),NA())</f>
        <v>2.9974803731764865E-2</v>
      </c>
      <c r="P1582" s="52">
        <f>IFERROR(_xll.qlIndexFixing(Index1Y,$H1582,TRUE,_xll.ohTrigger(RecalcTrigger,Trigger1Y)),NA())</f>
        <v>3.1366337030945164E-2</v>
      </c>
      <c r="Q1582" s="52">
        <f>IFERROR(_xll.qlIndexFixing(ONIndex1Y,I1582,TRUE,_xll.ohTrigger(RecalcTrigger,Trigger1Y)),NA())</f>
        <v>3.0882340622282456E-2</v>
      </c>
    </row>
    <row r="1583" spans="2:17" x14ac:dyDescent="0.2">
      <c r="B1583" s="46" t="s">
        <v>51</v>
      </c>
      <c r="D1583" s="49">
        <f>_xll.qlCalendarAdvance(LocalCalendar,$D1582,B1583,"f",FALSE)</f>
        <v>50473</v>
      </c>
      <c r="E1583" s="49">
        <f>_xll.qlInterestRateIndexValueDate(IndexON,D1583)</f>
        <v>50473</v>
      </c>
      <c r="F1583" s="52">
        <f>IFERROR(_xll.qlIndexFixing(IndexON,D1583,TRUE,_xll.ohTrigger(RecalcTrigger,TriggerON)),NA())</f>
        <v>2.6879227416722884E-2</v>
      </c>
      <c r="H1583" s="49">
        <f>_xll.qlCalendarAdvance(IborCalendar,$H1582,B1583,"f",FALSE)</f>
        <v>50466</v>
      </c>
      <c r="I1583" s="49">
        <f>_xll.qlInterestRateIndexValueDate(Index1M,$H1583)</f>
        <v>50468</v>
      </c>
      <c r="J1583" s="52">
        <f>IFERROR(_xll.qlIndexFixing(Index1M,$H1583,TRUE,_xll.ohTrigger(RecalcTrigger,Trigger1M)),NA())</f>
        <v>2.7887171131495414E-2</v>
      </c>
      <c r="K1583" s="52">
        <f>IFERROR(_xll.qlIndexFixing(ONIndex1M,I1583,TRUE,_xll.ohTrigger(RecalcTrigger,Trigger1M)),NA())</f>
        <v>2.7858602742920624E-2</v>
      </c>
      <c r="L1583" s="52">
        <f>IFERROR(_xll.qlIndexFixing(Index3M,H1583,TRUE,_xll.ohTrigger(RecalcTrigger,Trigger3M)),NA())</f>
        <v>2.9104616743453979E-2</v>
      </c>
      <c r="M1583" s="52">
        <f>IFERROR(_xll.qlIndexFixing(ONIndex3M,I1583,TRUE,_xll.ohTrigger(RecalcTrigger,Trigger3M)),NA())</f>
        <v>2.9011163870178436E-2</v>
      </c>
      <c r="N1583" s="52">
        <f>IFERROR(_xll.qlIndexFixing(Index6M,$H1583,TRUE,_xll.ohTrigger(RecalcTrigger,Trigger6M)),NA())</f>
        <v>3.0180435874684632E-2</v>
      </c>
      <c r="O1583" s="52">
        <f>IFERROR(_xll.qlIndexFixing(ONIndex6M,I1583,TRUE,_xll.ohTrigger(RecalcTrigger,Trigger6M)),NA())</f>
        <v>2.9972700836147226E-2</v>
      </c>
      <c r="P1583" s="52">
        <f>IFERROR(_xll.qlIndexFixing(Index1Y,$H1583,TRUE,_xll.ohTrigger(RecalcTrigger,Trigger1Y)),NA())</f>
        <v>3.1366436589296429E-2</v>
      </c>
      <c r="Q1583" s="52">
        <f>IFERROR(_xll.qlIndexFixing(ONIndex1Y,I1583,TRUE,_xll.ohTrigger(RecalcTrigger,Trigger1Y)),NA())</f>
        <v>3.0881822895061362E-2</v>
      </c>
    </row>
    <row r="1584" spans="2:17" x14ac:dyDescent="0.2">
      <c r="B1584" s="46" t="s">
        <v>51</v>
      </c>
      <c r="D1584" s="49">
        <f>_xll.qlCalendarAdvance(LocalCalendar,$D1583,B1584,"f",FALSE)</f>
        <v>50480</v>
      </c>
      <c r="E1584" s="49">
        <f>_xll.qlInterestRateIndexValueDate(IndexON,D1584)</f>
        <v>50480</v>
      </c>
      <c r="F1584" s="52">
        <f>IFERROR(_xll.qlIndexFixing(IndexON,D1584,TRUE,_xll.ohTrigger(RecalcTrigger,TriggerON)),NA())</f>
        <v>2.6878900315336907E-2</v>
      </c>
      <c r="H1584" s="49">
        <f>_xll.qlCalendarAdvance(IborCalendar,$H1583,B1584,"f",FALSE)</f>
        <v>50473</v>
      </c>
      <c r="I1584" s="49">
        <f>_xll.qlInterestRateIndexValueDate(Index1M,$H1584)</f>
        <v>50475</v>
      </c>
      <c r="J1584" s="52">
        <f>IFERROR(_xll.qlIndexFixing(Index1M,$H1584,TRUE,_xll.ohTrigger(RecalcTrigger,Trigger1M)),NA())</f>
        <v>2.7885000964157081E-2</v>
      </c>
      <c r="K1584" s="52">
        <f>IFERROR(_xll.qlIndexFixing(ONIndex1M,I1584,TRUE,_xll.ohTrigger(RecalcTrigger,Trigger1M)),NA())</f>
        <v>2.7856382233304444E-2</v>
      </c>
      <c r="L1584" s="52">
        <f>IFERROR(_xll.qlIndexFixing(Index3M,H1584,TRUE,_xll.ohTrigger(RecalcTrigger,Trigger3M)),NA())</f>
        <v>2.9102649423429702E-2</v>
      </c>
      <c r="M1584" s="52">
        <f>IFERROR(_xll.qlIndexFixing(ONIndex3M,I1584,TRUE,_xll.ohTrigger(RecalcTrigger,Trigger3M)),NA())</f>
        <v>2.9009063651939115E-2</v>
      </c>
      <c r="N1584" s="52">
        <f>IFERROR(_xll.qlIndexFixing(Index6M,$H1584,TRUE,_xll.ohTrigger(RecalcTrigger,Trigger6M)),NA())</f>
        <v>3.0177488285754742E-2</v>
      </c>
      <c r="O1584" s="52">
        <f>IFERROR(_xll.qlIndexFixing(ONIndex6M,I1584,TRUE,_xll.ohTrigger(RecalcTrigger,Trigger6M)),NA())</f>
        <v>2.9970620347166133E-2</v>
      </c>
      <c r="P1584" s="52">
        <f>IFERROR(_xll.qlIndexFixing(Index1Y,$H1584,TRUE,_xll.ohTrigger(RecalcTrigger,Trigger1Y)),NA())</f>
        <v>3.136656052091033E-2</v>
      </c>
      <c r="Q1584" s="52">
        <f>IFERROR(_xll.qlIndexFixing(ONIndex1Y,I1584,TRUE,_xll.ohTrigger(RecalcTrigger,Trigger1Y)),NA())</f>
        <v>3.0881328791982909E-2</v>
      </c>
    </row>
    <row r="1585" spans="2:17" x14ac:dyDescent="0.2">
      <c r="B1585" s="46" t="s">
        <v>51</v>
      </c>
      <c r="D1585" s="49">
        <f>_xll.qlCalendarAdvance(LocalCalendar,$D1584,B1585,"f",FALSE)</f>
        <v>50487</v>
      </c>
      <c r="E1585" s="49">
        <f>_xll.qlInterestRateIndexValueDate(IndexON,D1585)</f>
        <v>50487</v>
      </c>
      <c r="F1585" s="52">
        <f>IFERROR(_xll.qlIndexFixing(IndexON,D1585,TRUE,_xll.ohTrigger(RecalcTrigger,TriggerON)),NA())</f>
        <v>2.6878577205957654E-2</v>
      </c>
      <c r="H1585" s="49">
        <f>_xll.qlCalendarAdvance(IborCalendar,$H1584,B1585,"f",FALSE)</f>
        <v>50480</v>
      </c>
      <c r="I1585" s="49">
        <f>_xll.qlInterestRateIndexValueDate(Index1M,$H1585)</f>
        <v>50482</v>
      </c>
      <c r="J1585" s="52">
        <f>IFERROR(_xll.qlIndexFixing(Index1M,$H1585,TRUE,_xll.ohTrigger(RecalcTrigger,Trigger1M)),NA())</f>
        <v>2.7882855940398465E-2</v>
      </c>
      <c r="K1585" s="52">
        <f>IFERROR(_xll.qlIndexFixing(ONIndex1M,I1585,TRUE,_xll.ohTrigger(RecalcTrigger,Trigger1M)),NA())</f>
        <v>2.7854186806663961E-2</v>
      </c>
      <c r="L1585" s="52">
        <f>IFERROR(_xll.qlIndexFixing(Index3M,H1585,TRUE,_xll.ohTrigger(RecalcTrigger,Trigger3M)),NA())</f>
        <v>2.9100704927183942E-2</v>
      </c>
      <c r="M1585" s="52">
        <f>IFERROR(_xll.qlIndexFixing(ONIndex3M,I1585,TRUE,_xll.ohTrigger(RecalcTrigger,Trigger3M)),NA())</f>
        <v>2.9006986089816778E-2</v>
      </c>
      <c r="N1585" s="52">
        <f>IFERROR(_xll.qlIndexFixing(Index6M,$H1585,TRUE,_xll.ohTrigger(RecalcTrigger,Trigger6M)),NA())</f>
        <v>3.0175698968188801E-2</v>
      </c>
      <c r="O1585" s="52">
        <f>IFERROR(_xll.qlIndexFixing(ONIndex6M,I1585,TRUE,_xll.ohTrigger(RecalcTrigger,Trigger6M)),NA())</f>
        <v>2.9968562264901522E-2</v>
      </c>
      <c r="P1585" s="52">
        <f>IFERROR(_xll.qlIndexFixing(Index1Y,$H1585,TRUE,_xll.ohTrigger(RecalcTrigger,Trigger1Y)),NA())</f>
        <v>3.1366708825796071E-2</v>
      </c>
      <c r="Q1585" s="52">
        <f>IFERROR(_xll.qlIndexFixing(ONIndex1Y,I1585,TRUE,_xll.ohTrigger(RecalcTrigger,Trigger1Y)),NA())</f>
        <v>3.0880858312967163E-2</v>
      </c>
    </row>
    <row r="1586" spans="2:17" x14ac:dyDescent="0.2">
      <c r="B1586" s="46" t="s">
        <v>51</v>
      </c>
      <c r="D1586" s="49">
        <f>_xll.qlCalendarAdvance(LocalCalendar,$D1585,B1586,"f",FALSE)</f>
        <v>50494</v>
      </c>
      <c r="E1586" s="49">
        <f>_xll.qlInterestRateIndexValueDate(IndexON,D1586)</f>
        <v>50494</v>
      </c>
      <c r="F1586" s="52">
        <f>IFERROR(_xll.qlIndexFixing(IndexON,D1586,TRUE,_xll.ohTrigger(RecalcTrigger,TriggerON)),NA())</f>
        <v>2.6878258088505191E-2</v>
      </c>
      <c r="H1586" s="49">
        <f>_xll.qlCalendarAdvance(IborCalendar,$H1585,B1586,"f",FALSE)</f>
        <v>50487</v>
      </c>
      <c r="I1586" s="49">
        <f>_xll.qlInterestRateIndexValueDate(Index1M,$H1586)</f>
        <v>50489</v>
      </c>
      <c r="J1586" s="52">
        <f>IFERROR(_xll.qlIndexFixing(Index1M,$H1586,TRUE,_xll.ohTrigger(RecalcTrigger,Trigger1M)),NA())</f>
        <v>2.7881665750090111E-2</v>
      </c>
      <c r="K1586" s="52">
        <f>IFERROR(_xll.qlIndexFixing(ONIndex1M,I1586,TRUE,_xll.ohTrigger(RecalcTrigger,Trigger1M)),NA())</f>
        <v>2.7852016462839302E-2</v>
      </c>
      <c r="L1586" s="52">
        <f>IFERROR(_xll.qlIndexFixing(Index3M,H1586,TRUE,_xll.ohTrigger(RecalcTrigger,Trigger3M)),NA())</f>
        <v>2.9098783254685422E-2</v>
      </c>
      <c r="M1586" s="52">
        <f>IFERROR(_xll.qlIndexFixing(ONIndex3M,I1586,TRUE,_xll.ohTrigger(RecalcTrigger,Trigger3M)),NA())</f>
        <v>2.9004931183891358E-2</v>
      </c>
      <c r="N1586" s="52">
        <f>IFERROR(_xll.qlIndexFixing(Index6M,$H1586,TRUE,_xll.ohTrigger(RecalcTrigger,Trigger6M)),NA())</f>
        <v>3.0173932406293322E-2</v>
      </c>
      <c r="O1586" s="52">
        <f>IFERROR(_xll.qlIndexFixing(ONIndex6M,I1586,TRUE,_xll.ohTrigger(RecalcTrigger,Trigger6M)),NA())</f>
        <v>2.9966526589113585E-2</v>
      </c>
      <c r="P1586" s="52">
        <f>IFERROR(_xll.qlIndexFixing(Index1Y,$H1586,TRUE,_xll.ohTrigger(RecalcTrigger,Trigger1Y)),NA())</f>
        <v>3.1366881503964383E-2</v>
      </c>
      <c r="Q1586" s="52">
        <f>IFERROR(_xll.qlIndexFixing(ONIndex1Y,I1586,TRUE,_xll.ohTrigger(RecalcTrigger,Trigger1Y)),NA())</f>
        <v>3.0880411457934187E-2</v>
      </c>
    </row>
    <row r="1587" spans="2:17" x14ac:dyDescent="0.2">
      <c r="B1587" s="46" t="s">
        <v>51</v>
      </c>
      <c r="D1587" s="49">
        <f>_xll.qlCalendarAdvance(LocalCalendar,$D1586,B1587,"f",FALSE)</f>
        <v>50501</v>
      </c>
      <c r="E1587" s="49">
        <f>_xll.qlInterestRateIndexValueDate(IndexON,D1587)</f>
        <v>50501</v>
      </c>
      <c r="F1587" s="52">
        <f>IFERROR(_xll.qlIndexFixing(IndexON,D1587,TRUE,_xll.ohTrigger(RecalcTrigger,TriggerON)),NA())</f>
        <v>2.6877942963059454E-2</v>
      </c>
      <c r="H1587" s="49">
        <f>_xll.qlCalendarAdvance(IborCalendar,$H1586,B1587,"f",FALSE)</f>
        <v>50494</v>
      </c>
      <c r="I1587" s="49">
        <f>_xll.qlInterestRateIndexValueDate(Index1M,$H1587)</f>
        <v>50496</v>
      </c>
      <c r="J1587" s="52">
        <f>IFERROR(_xll.qlIndexFixing(Index1M,$H1587,TRUE,_xll.ohTrigger(RecalcTrigger,Trigger1M)),NA())</f>
        <v>2.7879572647514003E-2</v>
      </c>
      <c r="K1587" s="52">
        <f>IFERROR(_xll.qlIndexFixing(ONIndex1M,I1587,TRUE,_xll.ohTrigger(RecalcTrigger,Trigger1M)),NA())</f>
        <v>2.7849871202230148E-2</v>
      </c>
      <c r="L1587" s="52">
        <f>IFERROR(_xll.qlIndexFixing(Index3M,H1587,TRUE,_xll.ohTrigger(RecalcTrigger,Trigger3M)),NA())</f>
        <v>2.9095842781062139E-2</v>
      </c>
      <c r="M1587" s="52">
        <f>IFERROR(_xll.qlIndexFixing(ONIndex3M,I1587,TRUE,_xll.ohTrigger(RecalcTrigger,Trigger3M)),NA())</f>
        <v>2.9002898934162857E-2</v>
      </c>
      <c r="N1587" s="52">
        <f>IFERROR(_xll.qlIndexFixing(Index6M,$H1587,TRUE,_xll.ohTrigger(RecalcTrigger,Trigger6M)),NA())</f>
        <v>3.0168765552623041E-2</v>
      </c>
      <c r="O1587" s="52">
        <f>IFERROR(_xll.qlIndexFixing(ONIndex6M,I1587,TRUE,_xll.ohTrigger(RecalcTrigger,Trigger6M)),NA())</f>
        <v>2.9964513320202002E-2</v>
      </c>
      <c r="P1587" s="52">
        <f>IFERROR(_xll.qlIndexFixing(Index1Y,$H1587,TRUE,_xll.ohTrigger(RecalcTrigger,Trigger1Y)),NA())</f>
        <v>3.1367078555427093E-2</v>
      </c>
      <c r="Q1587" s="52">
        <f>IFERROR(_xll.qlIndexFixing(ONIndex1Y,I1587,TRUE,_xll.ohTrigger(RecalcTrigger,Trigger1Y)),NA())</f>
        <v>3.0879988226883981E-2</v>
      </c>
    </row>
    <row r="1588" spans="2:17" x14ac:dyDescent="0.2">
      <c r="B1588" s="46" t="s">
        <v>51</v>
      </c>
      <c r="D1588" s="49">
        <f>_xll.qlCalendarAdvance(LocalCalendar,$D1587,B1588,"f",FALSE)</f>
        <v>50508</v>
      </c>
      <c r="E1588" s="49">
        <f>_xll.qlInterestRateIndexValueDate(IndexON,D1588)</f>
        <v>50508</v>
      </c>
      <c r="F1588" s="52">
        <f>IFERROR(_xll.qlIndexFixing(IndexON,D1588,TRUE,_xll.ohTrigger(RecalcTrigger,TriggerON)),NA())</f>
        <v>2.6877631829700377E-2</v>
      </c>
      <c r="H1588" s="49">
        <f>_xll.qlCalendarAdvance(IborCalendar,$H1587,B1588,"f",FALSE)</f>
        <v>50501</v>
      </c>
      <c r="I1588" s="49">
        <f>_xll.qlInterestRateIndexValueDate(Index1M,$H1588)</f>
        <v>50503</v>
      </c>
      <c r="J1588" s="52">
        <f>IFERROR(_xll.qlIndexFixing(Index1M,$H1588,TRUE,_xll.ohTrigger(RecalcTrigger,Trigger1M)),NA())</f>
        <v>2.787657173041358E-2</v>
      </c>
      <c r="K1588" s="52">
        <f>IFERROR(_xll.qlIndexFixing(ONIndex1M,I1588,TRUE,_xll.ohTrigger(RecalcTrigger,Trigger1M)),NA())</f>
        <v>2.7847751024276945E-2</v>
      </c>
      <c r="L1588" s="52">
        <f>IFERROR(_xll.qlIndexFixing(Index3M,H1588,TRUE,_xll.ohTrigger(RecalcTrigger,Trigger3M)),NA())</f>
        <v>2.9093965276884518E-2</v>
      </c>
      <c r="M1588" s="52">
        <f>IFERROR(_xll.qlIndexFixing(ONIndex3M,I1588,TRUE,_xll.ohTrigger(RecalcTrigger,Trigger3M)),NA())</f>
        <v>2.9000889340631275E-2</v>
      </c>
      <c r="N1588" s="52">
        <f>IFERROR(_xll.qlIndexFixing(Index6M,$H1588,TRUE,_xll.ohTrigger(RecalcTrigger,Trigger6M)),NA())</f>
        <v>3.0167040056271341E-2</v>
      </c>
      <c r="O1588" s="52">
        <f>IFERROR(_xll.qlIndexFixing(ONIndex6M,I1588,TRUE,_xll.ohTrigger(RecalcTrigger,Trigger6M)),NA())</f>
        <v>2.9962522457687157E-2</v>
      </c>
      <c r="P1588" s="52">
        <f>IFERROR(_xll.qlIndexFixing(Index1Y,$H1588,TRUE,_xll.ohTrigger(RecalcTrigger,Trigger1Y)),NA())</f>
        <v>3.1372838346276764E-2</v>
      </c>
      <c r="Q1588" s="52">
        <f>IFERROR(_xll.qlIndexFixing(ONIndex1Y,I1588,TRUE,_xll.ohTrigger(RecalcTrigger,Trigger1Y)),NA())</f>
        <v>3.0879588619976417E-2</v>
      </c>
    </row>
    <row r="1589" spans="2:17" x14ac:dyDescent="0.2">
      <c r="B1589" s="46" t="s">
        <v>51</v>
      </c>
      <c r="D1589" s="49">
        <f>_xll.qlCalendarAdvance(LocalCalendar,$D1588,B1589,"f",FALSE)</f>
        <v>50515</v>
      </c>
      <c r="E1589" s="49">
        <f>_xll.qlInterestRateIndexValueDate(IndexON,D1589)</f>
        <v>50515</v>
      </c>
      <c r="F1589" s="52">
        <f>IFERROR(_xll.qlIndexFixing(IndexON,D1589,TRUE,_xll.ohTrigger(RecalcTrigger,TriggerON)),NA())</f>
        <v>2.6877324688028281E-2</v>
      </c>
      <c r="H1589" s="49">
        <f>_xll.qlCalendarAdvance(IborCalendar,$H1588,B1589,"f",FALSE)</f>
        <v>50508</v>
      </c>
      <c r="I1589" s="49">
        <f>_xll.qlInterestRateIndexValueDate(Index1M,$H1589)</f>
        <v>50510</v>
      </c>
      <c r="J1589" s="52">
        <f>IFERROR(_xll.qlIndexFixing(Index1M,$H1589,TRUE,_xll.ohTrigger(RecalcTrigger,Trigger1M)),NA())</f>
        <v>2.7874527280808969E-2</v>
      </c>
      <c r="K1589" s="52">
        <f>IFERROR(_xll.qlIndexFixing(ONIndex1M,I1589,TRUE,_xll.ohTrigger(RecalcTrigger,Trigger1M)),NA())</f>
        <v>2.7845655929539248E-2</v>
      </c>
      <c r="L1589" s="52">
        <f>IFERROR(_xll.qlIndexFixing(Index3M,H1589,TRUE,_xll.ohTrigger(RecalcTrigger,Trigger3M)),NA())</f>
        <v>2.9092110594509363E-2</v>
      </c>
      <c r="M1589" s="52">
        <f>IFERROR(_xll.qlIndexFixing(ONIndex3M,I1589,TRUE,_xll.ohTrigger(RecalcTrigger,Trigger3M)),NA())</f>
        <v>2.8998902403136739E-2</v>
      </c>
      <c r="N1589" s="52">
        <f>IFERROR(_xll.qlIndexFixing(Index6M,$H1589,TRUE,_xll.ohTrigger(RecalcTrigger,Trigger6M)),NA())</f>
        <v>3.0165337309721679E-2</v>
      </c>
      <c r="O1589" s="52">
        <f>IFERROR(_xll.qlIndexFixing(ONIndex6M,I1589,TRUE,_xll.ohTrigger(RecalcTrigger,Trigger6M)),NA())</f>
        <v>2.9960554001968731E-2</v>
      </c>
      <c r="P1589" s="52">
        <f>IFERROR(_xll.qlIndexFixing(Index1Y,$H1589,TRUE,_xll.ohTrigger(RecalcTrigger,Trigger1Y)),NA())</f>
        <v>3.1367545778295924E-2</v>
      </c>
      <c r="Q1589" s="52">
        <f>IFERROR(_xll.qlIndexFixing(ONIndex1Y,I1589,TRUE,_xll.ohTrigger(RecalcTrigger,Trigger1Y)),NA())</f>
        <v>3.0879212637051623E-2</v>
      </c>
    </row>
    <row r="1590" spans="2:17" x14ac:dyDescent="0.2">
      <c r="B1590" s="46" t="s">
        <v>51</v>
      </c>
      <c r="D1590" s="49">
        <f>_xll.qlCalendarAdvance(LocalCalendar,$D1589,B1590,"f",FALSE)</f>
        <v>50522</v>
      </c>
      <c r="E1590" s="49">
        <f>_xll.qlInterestRateIndexValueDate(IndexON,D1590)</f>
        <v>50522</v>
      </c>
      <c r="F1590" s="52">
        <f>IFERROR(_xll.qlIndexFixing(IndexON,D1590,TRUE,_xll.ohTrigger(RecalcTrigger,TriggerON)),NA())</f>
        <v>2.6877021538442847E-2</v>
      </c>
      <c r="H1590" s="49">
        <f>_xll.qlCalendarAdvance(IborCalendar,$H1589,B1590,"f",FALSE)</f>
        <v>50515</v>
      </c>
      <c r="I1590" s="49">
        <f>_xll.qlInterestRateIndexValueDate(Index1M,$H1590)</f>
        <v>50517</v>
      </c>
      <c r="J1590" s="52">
        <f>IFERROR(_xll.qlIndexFixing(Index1M,$H1590,TRUE,_xll.ohTrigger(RecalcTrigger,Trigger1M)),NA())</f>
        <v>2.7872507974709138E-2</v>
      </c>
      <c r="K1590" s="52">
        <f>IFERROR(_xll.qlIndexFixing(ONIndex1M,I1590,TRUE,_xll.ohTrigger(RecalcTrigger,Trigger1M)),NA())</f>
        <v>2.7847306785567127E-2</v>
      </c>
      <c r="L1590" s="52">
        <f>IFERROR(_xll.qlIndexFixing(Index3M,H1590,TRUE,_xll.ohTrigger(RecalcTrigger,Trigger3M)),NA())</f>
        <v>2.9090278733904181E-2</v>
      </c>
      <c r="M1590" s="52">
        <f>IFERROR(_xll.qlIndexFixing(ONIndex3M,I1590,TRUE,_xll.ohTrigger(RecalcTrigger,Trigger3M)),NA())</f>
        <v>2.9001052954905404E-2</v>
      </c>
      <c r="N1590" s="52">
        <f>IFERROR(_xll.qlIndexFixing(Index6M,$H1590,TRUE,_xll.ohTrigger(RecalcTrigger,Trigger6M)),NA())</f>
        <v>3.0163657312914656E-2</v>
      </c>
      <c r="O1590" s="52">
        <f>IFERROR(_xll.qlIndexFixing(ONIndex6M,I1590,TRUE,_xll.ohTrigger(RecalcTrigger,Trigger6M)),NA())</f>
        <v>2.9963042954996411E-2</v>
      </c>
      <c r="P1590" s="52">
        <f>IFERROR(_xll.qlIndexFixing(Index1Y,$H1590,TRUE,_xll.ohTrigger(RecalcTrigger,Trigger1Y)),NA())</f>
        <v>3.1367815949735117E-2</v>
      </c>
      <c r="Q1590" s="52">
        <f>IFERROR(_xll.qlIndexFixing(ONIndex1Y,I1590,TRUE,_xll.ohTrigger(RecalcTrigger,Trigger1Y)),NA())</f>
        <v>3.0884062091537601E-2</v>
      </c>
    </row>
    <row r="1591" spans="2:17" x14ac:dyDescent="0.2">
      <c r="B1591" s="46" t="s">
        <v>51</v>
      </c>
      <c r="D1591" s="49">
        <f>_xll.qlCalendarAdvance(LocalCalendar,$D1590,B1591,"f",FALSE)</f>
        <v>50529</v>
      </c>
      <c r="E1591" s="49">
        <f>_xll.qlInterestRateIndexValueDate(IndexON,D1591)</f>
        <v>50529</v>
      </c>
      <c r="F1591" s="52">
        <f>IFERROR(_xll.qlIndexFixing(IndexON,D1591,TRUE,_xll.ohTrigger(RecalcTrigger,TriggerON)),NA())</f>
        <v>2.6876722380864138E-2</v>
      </c>
      <c r="H1591" s="49">
        <f>_xll.qlCalendarAdvance(IborCalendar,$H1590,B1591,"f",FALSE)</f>
        <v>50522</v>
      </c>
      <c r="I1591" s="49">
        <f>_xll.qlInterestRateIndexValueDate(Index1M,$H1591)</f>
        <v>50524</v>
      </c>
      <c r="J1591" s="52">
        <f>IFERROR(_xll.qlIndexFixing(Index1M,$H1591,TRUE,_xll.ohTrigger(RecalcTrigger,Trigger1M)),NA())</f>
        <v>2.7867701402087407E-2</v>
      </c>
      <c r="K1591" s="52">
        <f>IFERROR(_xll.qlIndexFixing(ONIndex1M,I1591,TRUE,_xll.ohTrigger(RecalcTrigger,Trigger1M)),NA())</f>
        <v>2.7841540988511326E-2</v>
      </c>
      <c r="L1591" s="52">
        <f>IFERROR(_xll.qlIndexFixing(Index3M,H1591,TRUE,_xll.ohTrigger(RecalcTrigger,Trigger3M)),NA())</f>
        <v>2.9088469695036465E-2</v>
      </c>
      <c r="M1591" s="52">
        <f>IFERROR(_xll.qlIndexFixing(ONIndex3M,I1591,TRUE,_xll.ohTrigger(RecalcTrigger,Trigger3M)),NA())</f>
        <v>2.8994996496738423E-2</v>
      </c>
      <c r="N1591" s="52">
        <f>IFERROR(_xll.qlIndexFixing(Index6M,$H1591,TRUE,_xll.ohTrigger(RecalcTrigger,Trigger6M)),NA())</f>
        <v>3.0162000065794354E-2</v>
      </c>
      <c r="O1591" s="52">
        <f>IFERROR(_xll.qlIndexFixing(ONIndex6M,I1591,TRUE,_xll.ohTrigger(RecalcTrigger,Trigger6M)),NA())</f>
        <v>2.9956684310201709E-2</v>
      </c>
      <c r="P1591" s="52">
        <f>IFERROR(_xll.qlIndexFixing(Index1Y,$H1591,TRUE,_xll.ohTrigger(RecalcTrigger,Trigger1Y)),NA())</f>
        <v>3.1368110494536597E-2</v>
      </c>
      <c r="Q1591" s="52">
        <f>IFERROR(_xll.qlIndexFixing(ONIndex1Y,I1591,TRUE,_xll.ohTrigger(RecalcTrigger,Trigger1Y)),NA())</f>
        <v>3.0878531543550025E-2</v>
      </c>
    </row>
    <row r="1592" spans="2:17" x14ac:dyDescent="0.2">
      <c r="B1592" s="46" t="s">
        <v>51</v>
      </c>
      <c r="D1592" s="49">
        <f>_xll.qlCalendarAdvance(LocalCalendar,$D1591,B1592,"f",FALSE)</f>
        <v>50536</v>
      </c>
      <c r="E1592" s="49">
        <f>_xll.qlInterestRateIndexValueDate(IndexON,D1592)</f>
        <v>50536</v>
      </c>
      <c r="F1592" s="52">
        <f>IFERROR(_xll.qlIndexFixing(IndexON,D1592,TRUE,_xll.ohTrigger(RecalcTrigger,TriggerON)),NA())</f>
        <v>2.6876427215132281E-2</v>
      </c>
      <c r="H1592" s="49">
        <f>_xll.qlCalendarAdvance(IborCalendar,$H1591,B1592,"f",FALSE)</f>
        <v>50529</v>
      </c>
      <c r="I1592" s="49">
        <f>_xll.qlInterestRateIndexValueDate(Index1M,$H1592)</f>
        <v>50531</v>
      </c>
      <c r="J1592" s="52">
        <f>IFERROR(_xll.qlIndexFixing(Index1M,$H1592,TRUE,_xll.ohTrigger(RecalcTrigger,Trigger1M)),NA())</f>
        <v>2.7868544792963856E-2</v>
      </c>
      <c r="K1592" s="52">
        <f>IFERROR(_xll.qlIndexFixing(ONIndex1M,I1592,TRUE,_xll.ohTrigger(RecalcTrigger,Trigger1M)),NA())</f>
        <v>2.7839521142540846E-2</v>
      </c>
      <c r="L1592" s="52">
        <f>IFERROR(_xll.qlIndexFixing(Index3M,H1592,TRUE,_xll.ohTrigger(RecalcTrigger,Trigger3M)),NA())</f>
        <v>2.9087732516517403E-2</v>
      </c>
      <c r="M1592" s="52">
        <f>IFERROR(_xll.qlIndexFixing(ONIndex3M,I1592,TRUE,_xll.ohTrigger(RecalcTrigger,Trigger3M)),NA())</f>
        <v>2.8993077527754707E-2</v>
      </c>
      <c r="N1592" s="52">
        <f>IFERROR(_xll.qlIndexFixing(Index6M,$H1592,TRUE,_xll.ohTrigger(RecalcTrigger,Trigger6M)),NA())</f>
        <v>3.0163810900639507E-2</v>
      </c>
      <c r="O1592" s="52">
        <f>IFERROR(_xll.qlIndexFixing(ONIndex6M,I1592,TRUE,_xll.ohTrigger(RecalcTrigger,Trigger6M)),NA())</f>
        <v>2.9954783074233049E-2</v>
      </c>
      <c r="P1592" s="52">
        <f>IFERROR(_xll.qlIndexFixing(Index1Y,$H1592,TRUE,_xll.ohTrigger(RecalcTrigger,Trigger1Y)),NA())</f>
        <v>3.1368429412720736E-2</v>
      </c>
      <c r="Q1592" s="52">
        <f>IFERROR(_xll.qlIndexFixing(ONIndex1Y,I1592,TRUE,_xll.ohTrigger(RecalcTrigger,Trigger1Y)),NA())</f>
        <v>3.0878226432653477E-2</v>
      </c>
    </row>
    <row r="1593" spans="2:17" x14ac:dyDescent="0.2">
      <c r="B1593" s="46" t="s">
        <v>51</v>
      </c>
      <c r="D1593" s="49">
        <f>_xll.qlCalendarAdvance(LocalCalendar,$D1592,B1593,"f",FALSE)</f>
        <v>50543</v>
      </c>
      <c r="E1593" s="49">
        <f>_xll.qlInterestRateIndexValueDate(IndexON,D1593)</f>
        <v>50543</v>
      </c>
      <c r="F1593" s="52">
        <f>IFERROR(_xll.qlIndexFixing(IndexON,D1593,TRUE,_xll.ohTrigger(RecalcTrigger,TriggerON)),NA())</f>
        <v>2.687613604140715E-2</v>
      </c>
      <c r="H1593" s="49">
        <f>_xll.qlCalendarAdvance(IborCalendar,$H1592,B1593,"f",FALSE)</f>
        <v>50536</v>
      </c>
      <c r="I1593" s="49">
        <f>_xll.qlInterestRateIndexValueDate(Index1M,$H1593)</f>
        <v>50538</v>
      </c>
      <c r="J1593" s="52">
        <f>IFERROR(_xll.qlIndexFixing(Index1M,$H1593,TRUE,_xll.ohTrigger(RecalcTrigger,Trigger1M)),NA())</f>
        <v>2.7866600917295925E-2</v>
      </c>
      <c r="K1593" s="52">
        <f>IFERROR(_xll.qlIndexFixing(ONIndex1M,I1593,TRUE,_xll.ohTrigger(RecalcTrigger,Trigger1M)),NA())</f>
        <v>2.7837526379466127E-2</v>
      </c>
      <c r="L1593" s="52">
        <f>IFERROR(_xll.qlIndexFixing(Index3M,H1593,TRUE,_xll.ohTrigger(RecalcTrigger,Trigger3M)),NA())</f>
        <v>2.9085970609327695E-2</v>
      </c>
      <c r="M1593" s="52">
        <f>IFERROR(_xll.qlIndexFixing(ONIndex3M,I1593,TRUE,_xll.ohTrigger(RecalcTrigger,Trigger3M)),NA())</f>
        <v>2.8991181214887973E-2</v>
      </c>
      <c r="N1593" s="52">
        <f>IFERROR(_xll.qlIndexFixing(Index6M,$H1593,TRUE,_xll.ohTrigger(RecalcTrigger,Trigger6M)),NA())</f>
        <v>3.0162203626769808E-2</v>
      </c>
      <c r="O1593" s="52">
        <f>IFERROR(_xll.qlIndexFixing(ONIndex6M,I1593,TRUE,_xll.ohTrigger(RecalcTrigger,Trigger6M)),NA())</f>
        <v>2.9952904244980871E-2</v>
      </c>
      <c r="P1593" s="52">
        <f>IFERROR(_xll.qlIndexFixing(Index1Y,$H1593,TRUE,_xll.ohTrigger(RecalcTrigger,Trigger1Y)),NA())</f>
        <v>3.1368772704311175E-2</v>
      </c>
      <c r="Q1593" s="52">
        <f>IFERROR(_xll.qlIndexFixing(ONIndex1Y,I1593,TRUE,_xll.ohTrigger(RecalcTrigger,Trigger1Y)),NA())</f>
        <v>3.0877944945979507E-2</v>
      </c>
    </row>
    <row r="1594" spans="2:17" x14ac:dyDescent="0.2">
      <c r="B1594" s="46" t="s">
        <v>51</v>
      </c>
      <c r="D1594" s="49">
        <f>_xll.qlCalendarAdvance(LocalCalendar,$D1593,B1594,"f",FALSE)</f>
        <v>50550</v>
      </c>
      <c r="E1594" s="49">
        <f>_xll.qlInterestRateIndexValueDate(IndexON,D1594)</f>
        <v>50550</v>
      </c>
      <c r="F1594" s="52">
        <f>IFERROR(_xll.qlIndexFixing(IndexON,D1594,TRUE,_xll.ohTrigger(RecalcTrigger,TriggerON)),NA())</f>
        <v>2.6875848859688745E-2</v>
      </c>
      <c r="H1594" s="49">
        <f>_xll.qlCalendarAdvance(IborCalendar,$H1593,B1594,"f",FALSE)</f>
        <v>50543</v>
      </c>
      <c r="I1594" s="49">
        <f>_xll.qlInterestRateIndexValueDate(Index1M,$H1594)</f>
        <v>50545</v>
      </c>
      <c r="J1594" s="52">
        <f>IFERROR(_xll.qlIndexFixing(Index1M,$H1594,TRUE,_xll.ohTrigger(RecalcTrigger,Trigger1M)),NA())</f>
        <v>2.7864682185080314E-2</v>
      </c>
      <c r="K1594" s="52">
        <f>IFERROR(_xll.qlIndexFixing(ONIndex1M,I1594,TRUE,_xll.ohTrigger(RecalcTrigger,Trigger1M)),NA())</f>
        <v>2.7835556699367103E-2</v>
      </c>
      <c r="L1594" s="52">
        <f>IFERROR(_xll.qlIndexFixing(Index3M,H1594,TRUE,_xll.ohTrigger(RecalcTrigger,Trigger3M)),NA())</f>
        <v>2.9084231525628907E-2</v>
      </c>
      <c r="M1594" s="52">
        <f>IFERROR(_xll.qlIndexFixing(ONIndex3M,I1594,TRUE,_xll.ohTrigger(RecalcTrigger,Trigger3M)),NA())</f>
        <v>2.8989307558218158E-2</v>
      </c>
      <c r="N1594" s="52">
        <f>IFERROR(_xll.qlIndexFixing(Index6M,$H1594,TRUE,_xll.ohTrigger(RecalcTrigger,Trigger6M)),NA())</f>
        <v>3.0160619108102995E-2</v>
      </c>
      <c r="O1594" s="52">
        <f>IFERROR(_xll.qlIndexFixing(ONIndex6M,I1594,TRUE,_xll.ohTrigger(RecalcTrigger,Trigger6M)),NA())</f>
        <v>2.995104782236524E-2</v>
      </c>
      <c r="P1594" s="52">
        <f>IFERROR(_xll.qlIndexFixing(Index1Y,$H1594,TRUE,_xll.ohTrigger(RecalcTrigger,Trigger1Y)),NA())</f>
        <v>3.136914036933245E-2</v>
      </c>
      <c r="Q1594" s="52">
        <f>IFERROR(_xll.qlIndexFixing(ONIndex1Y,I1594,TRUE,_xll.ohTrigger(RecalcTrigger,Trigger1Y)),NA())</f>
        <v>3.0877687083368244E-2</v>
      </c>
    </row>
    <row r="1595" spans="2:17" x14ac:dyDescent="0.2">
      <c r="B1595" s="46" t="s">
        <v>51</v>
      </c>
      <c r="D1595" s="49">
        <f>_xll.qlCalendarAdvance(LocalCalendar,$D1594,B1595,"f",FALSE)</f>
        <v>50557</v>
      </c>
      <c r="E1595" s="49">
        <f>_xll.qlInterestRateIndexValueDate(IndexON,D1595)</f>
        <v>50557</v>
      </c>
      <c r="F1595" s="52">
        <f>IFERROR(_xll.qlIndexFixing(IndexON,D1595,TRUE,_xll.ohTrigger(RecalcTrigger,TriggerON)),NA())</f>
        <v>2.6875565669897128E-2</v>
      </c>
      <c r="H1595" s="49">
        <f>_xll.qlCalendarAdvance(IborCalendar,$H1594,B1595,"f",FALSE)</f>
        <v>50550</v>
      </c>
      <c r="I1595" s="49">
        <f>_xll.qlInterestRateIndexValueDate(Index1M,$H1595)</f>
        <v>50552</v>
      </c>
      <c r="J1595" s="52">
        <f>IFERROR(_xll.qlIndexFixing(Index1M,$H1595,TRUE,_xll.ohTrigger(RecalcTrigger,Trigger1M)),NA())</f>
        <v>2.7862788596299537E-2</v>
      </c>
      <c r="K1595" s="52">
        <f>IFERROR(_xll.qlIndexFixing(ONIndex1M,I1595,TRUE,_xll.ohTrigger(RecalcTrigger,Trigger1M)),NA())</f>
        <v>2.7833612102083904E-2</v>
      </c>
      <c r="L1595" s="52">
        <f>IFERROR(_xll.qlIndexFixing(Index3M,H1595,TRUE,_xll.ohTrigger(RecalcTrigger,Trigger3M)),NA())</f>
        <v>2.9082515265389762E-2</v>
      </c>
      <c r="M1595" s="52">
        <f>IFERROR(_xll.qlIndexFixing(ONIndex3M,I1595,TRUE,_xll.ohTrigger(RecalcTrigger,Trigger3M)),NA())</f>
        <v>2.8987456557745261E-2</v>
      </c>
      <c r="N1595" s="52">
        <f>IFERROR(_xll.qlIndexFixing(Index6M,$H1595,TRUE,_xll.ohTrigger(RecalcTrigger,Trigger6M)),NA())</f>
        <v>3.0159057344582768E-2</v>
      </c>
      <c r="O1595" s="52">
        <f>IFERROR(_xll.qlIndexFixing(ONIndex6M,I1595,TRUE,_xll.ohTrigger(RecalcTrigger,Trigger6M)),NA())</f>
        <v>2.9949213806386155E-2</v>
      </c>
      <c r="P1595" s="52">
        <f>IFERROR(_xll.qlIndexFixing(Index1Y,$H1595,TRUE,_xll.ohTrigger(RecalcTrigger,Trigger1Y)),NA())</f>
        <v>3.1369532407810409E-2</v>
      </c>
      <c r="Q1595" s="52">
        <f>IFERROR(_xll.qlIndexFixing(ONIndex1Y,I1595,TRUE,_xll.ohTrigger(RecalcTrigger,Trigger1Y)),NA())</f>
        <v>3.087745284473975E-2</v>
      </c>
    </row>
    <row r="1596" spans="2:17" x14ac:dyDescent="0.2">
      <c r="B1596" s="46" t="s">
        <v>51</v>
      </c>
      <c r="D1596" s="49">
        <f>_xll.qlCalendarAdvance(LocalCalendar,$D1595,B1596,"f",FALSE)</f>
        <v>50564</v>
      </c>
      <c r="E1596" s="49">
        <f>_xll.qlInterestRateIndexValueDate(IndexON,D1596)</f>
        <v>50564</v>
      </c>
      <c r="F1596" s="52">
        <f>IFERROR(_xll.qlIndexFixing(IndexON,D1596,TRUE,_xll.ohTrigger(RecalcTrigger,TriggerON)),NA())</f>
        <v>2.68752864720323E-2</v>
      </c>
      <c r="H1596" s="49">
        <f>_xll.qlCalendarAdvance(IborCalendar,$H1595,B1596,"f",FALSE)</f>
        <v>50557</v>
      </c>
      <c r="I1596" s="49">
        <f>_xll.qlInterestRateIndexValueDate(Index1M,$H1596)</f>
        <v>50559</v>
      </c>
      <c r="J1596" s="52">
        <f>IFERROR(_xll.qlIndexFixing(Index1M,$H1596,TRUE,_xll.ohTrigger(RecalcTrigger,Trigger1M)),NA())</f>
        <v>2.7861866269581658E-2</v>
      </c>
      <c r="K1596" s="52">
        <f>IFERROR(_xll.qlIndexFixing(ONIndex1M,I1596,TRUE,_xll.ohTrigger(RecalcTrigger,Trigger1M)),NA())</f>
        <v>2.7831692587856338E-2</v>
      </c>
      <c r="L1596" s="52">
        <f>IFERROR(_xll.qlIndexFixing(Index3M,H1596,TRUE,_xll.ohTrigger(RecalcTrigger,Trigger3M)),NA())</f>
        <v>2.9080821828579854E-2</v>
      </c>
      <c r="M1596" s="52">
        <f>IFERROR(_xll.qlIndexFixing(ONIndex3M,I1596,TRUE,_xll.ohTrigger(RecalcTrigger,Trigger3M)),NA())</f>
        <v>2.8985628213389347E-2</v>
      </c>
      <c r="N1596" s="52">
        <f>IFERROR(_xll.qlIndexFixing(Index6M,$H1596,TRUE,_xll.ohTrigger(RecalcTrigger,Trigger6M)),NA())</f>
        <v>3.0154055073525029E-2</v>
      </c>
      <c r="O1596" s="52">
        <f>IFERROR(_xll.qlIndexFixing(ONIndex6M,I1596,TRUE,_xll.ohTrigger(RecalcTrigger,Trigger6M)),NA())</f>
        <v>2.9947402196883743E-2</v>
      </c>
      <c r="P1596" s="52">
        <f>IFERROR(_xll.qlIndexFixing(Index1Y,$H1596,TRUE,_xll.ohTrigger(RecalcTrigger,Trigger1Y)),NA())</f>
        <v>3.1369948819774167E-2</v>
      </c>
      <c r="Q1596" s="52">
        <f>IFERROR(_xll.qlIndexFixing(ONIndex1Y,I1596,TRUE,_xll.ohTrigger(RecalcTrigger,Trigger1Y)),NA())</f>
        <v>3.0877242230253898E-2</v>
      </c>
    </row>
    <row r="1597" spans="2:17" x14ac:dyDescent="0.2">
      <c r="B1597" s="46" t="s">
        <v>51</v>
      </c>
      <c r="D1597" s="49">
        <f>_xll.qlCalendarAdvance(LocalCalendar,$D1596,B1597,"f",FALSE)</f>
        <v>50571</v>
      </c>
      <c r="E1597" s="49">
        <f>_xll.qlInterestRateIndexValueDate(IndexON,D1597)</f>
        <v>50571</v>
      </c>
      <c r="F1597" s="52">
        <f>IFERROR(_xll.qlIndexFixing(IndexON,D1597,TRUE,_xll.ohTrigger(RecalcTrigger,TriggerON)),NA())</f>
        <v>2.6875011266174198E-2</v>
      </c>
      <c r="H1597" s="49">
        <f>_xll.qlCalendarAdvance(IborCalendar,$H1596,B1597,"f",FALSE)</f>
        <v>50564</v>
      </c>
      <c r="I1597" s="49">
        <f>_xll.qlInterestRateIndexValueDate(Index1M,$H1597)</f>
        <v>50566</v>
      </c>
      <c r="J1597" s="52">
        <f>IFERROR(_xll.qlIndexFixing(Index1M,$H1597,TRUE,_xll.ohTrigger(RecalcTrigger,Trigger1M)),NA())</f>
        <v>2.785907684901251E-2</v>
      </c>
      <c r="K1597" s="52">
        <f>IFERROR(_xll.qlIndexFixing(ONIndex1M,I1597,TRUE,_xll.ohTrigger(RecalcTrigger,Trigger1M)),NA())</f>
        <v>2.7829798156524532E-2</v>
      </c>
      <c r="L1597" s="52">
        <f>IFERROR(_xll.qlIndexFixing(Index3M,H1597,TRUE,_xll.ohTrigger(RecalcTrigger,Trigger3M)),NA())</f>
        <v>2.9079151215171371E-2</v>
      </c>
      <c r="M1597" s="52">
        <f>IFERROR(_xll.qlIndexFixing(ONIndex3M,I1597,TRUE,_xll.ohTrigger(RecalcTrigger,Trigger3M)),NA())</f>
        <v>2.8983822525150416E-2</v>
      </c>
      <c r="N1597" s="52">
        <f>IFERROR(_xll.qlIndexFixing(Index6M,$H1597,TRUE,_xll.ohTrigger(RecalcTrigger,Trigger6M)),NA())</f>
        <v>3.0152534323357922E-2</v>
      </c>
      <c r="O1597" s="52">
        <f>IFERROR(_xll.qlIndexFixing(ONIndex6M,I1597,TRUE,_xll.ohTrigger(RecalcTrigger,Trigger6M)),NA())</f>
        <v>2.9945612994097814E-2</v>
      </c>
      <c r="P1597" s="52">
        <f>IFERROR(_xll.qlIndexFixing(Index1Y,$H1597,TRUE,_xll.ohTrigger(RecalcTrigger,Trigger1Y)),NA())</f>
        <v>3.1370389605252638E-2</v>
      </c>
      <c r="Q1597" s="52">
        <f>IFERROR(_xll.qlIndexFixing(ONIndex1Y,I1597,TRUE,_xll.ohTrigger(RecalcTrigger,Trigger1Y)),NA())</f>
        <v>3.0877055239670881E-2</v>
      </c>
    </row>
    <row r="1598" spans="2:17" x14ac:dyDescent="0.2">
      <c r="B1598" s="46" t="s">
        <v>51</v>
      </c>
      <c r="D1598" s="49">
        <f>_xll.qlCalendarAdvance(LocalCalendar,$D1597,B1598,"f",FALSE)</f>
        <v>50578</v>
      </c>
      <c r="E1598" s="49">
        <f>_xll.qlInterestRateIndexValueDate(IndexON,D1598)</f>
        <v>50578</v>
      </c>
      <c r="F1598" s="52">
        <f>IFERROR(_xll.qlIndexFixing(IndexON,D1598,TRUE,_xll.ohTrigger(RecalcTrigger,TriggerON)),NA())</f>
        <v>2.6874740052242885E-2</v>
      </c>
      <c r="H1598" s="49">
        <f>_xll.qlCalendarAdvance(IborCalendar,$H1597,B1598,"f",FALSE)</f>
        <v>50571</v>
      </c>
      <c r="I1598" s="49">
        <f>_xll.qlInterestRateIndexValueDate(Index1M,$H1598)</f>
        <v>50573</v>
      </c>
      <c r="J1598" s="52">
        <f>IFERROR(_xll.qlIndexFixing(Index1M,$H1598,TRUE,_xll.ohTrigger(RecalcTrigger,Trigger1M)),NA())</f>
        <v>2.7857258690473785E-2</v>
      </c>
      <c r="K1598" s="52">
        <f>IFERROR(_xll.qlIndexFixing(ONIndex1M,I1598,TRUE,_xll.ohTrigger(RecalcTrigger,Trigger1M)),NA())</f>
        <v>2.7827928808168423E-2</v>
      </c>
      <c r="L1598" s="52">
        <f>IFERROR(_xll.qlIndexFixing(Index3M,H1598,TRUE,_xll.ohTrigger(RecalcTrigger,Trigger3M)),NA())</f>
        <v>2.9077503425134779E-2</v>
      </c>
      <c r="M1598" s="52">
        <f>IFERROR(_xll.qlIndexFixing(ONIndex3M,I1598,TRUE,_xll.ohTrigger(RecalcTrigger,Trigger3M)),NA())</f>
        <v>2.8982039493108402E-2</v>
      </c>
      <c r="N1598" s="52">
        <f>IFERROR(_xll.qlIndexFixing(Index6M,$H1598,TRUE,_xll.ohTrigger(RecalcTrigger,Trigger6M)),NA())</f>
        <v>3.015103632249708E-2</v>
      </c>
      <c r="O1598" s="52">
        <f>IFERROR(_xll.qlIndexFixing(ONIndex6M,I1598,TRUE,_xll.ohTrigger(RecalcTrigger,Trigger6M)),NA())</f>
        <v>2.9943846198028368E-2</v>
      </c>
      <c r="P1598" s="52">
        <f>IFERROR(_xll.qlIndexFixing(Index1Y,$H1598,TRUE,_xll.ohTrigger(RecalcTrigger,Trigger1Y)),NA())</f>
        <v>3.1370854764278241E-2</v>
      </c>
      <c r="Q1598" s="52">
        <f>IFERROR(_xll.qlIndexFixing(ONIndex1Y,I1598,TRUE,_xll.ohTrigger(RecalcTrigger,Trigger1Y)),NA())</f>
        <v>3.0876891873310441E-2</v>
      </c>
    </row>
    <row r="1599" spans="2:17" x14ac:dyDescent="0.2">
      <c r="B1599" s="46" t="s">
        <v>51</v>
      </c>
      <c r="D1599" s="49">
        <f>_xll.qlCalendarAdvance(LocalCalendar,$D1598,B1599,"f",FALSE)</f>
        <v>50585</v>
      </c>
      <c r="E1599" s="49">
        <f>_xll.qlInterestRateIndexValueDate(IndexON,D1599)</f>
        <v>50585</v>
      </c>
      <c r="F1599" s="52">
        <f>IFERROR(_xll.qlIndexFixing(IndexON,D1599,TRUE,_xll.ohTrigger(RecalcTrigger,TriggerON)),NA())</f>
        <v>2.6874472830318297E-2</v>
      </c>
      <c r="H1599" s="49">
        <f>_xll.qlCalendarAdvance(IborCalendar,$H1598,B1599,"f",FALSE)</f>
        <v>50578</v>
      </c>
      <c r="I1599" s="49">
        <f>_xll.qlInterestRateIndexValueDate(Index1M,$H1599)</f>
        <v>50580</v>
      </c>
      <c r="J1599" s="52">
        <f>IFERROR(_xll.qlIndexFixing(Index1M,$H1599,TRUE,_xll.ohTrigger(RecalcTrigger,Trigger1M)),NA())</f>
        <v>2.7855465675327429E-2</v>
      </c>
      <c r="K1599" s="52">
        <f>IFERROR(_xll.qlIndexFixing(ONIndex1M,I1599,TRUE,_xll.ohTrigger(RecalcTrigger,Trigger1M)),NA())</f>
        <v>2.782608454278801E-2</v>
      </c>
      <c r="L1599" s="52">
        <f>IFERROR(_xll.qlIndexFixing(Index3M,H1599,TRUE,_xll.ohTrigger(RecalcTrigger,Trigger3M)),NA())</f>
        <v>2.9075878458440535E-2</v>
      </c>
      <c r="M1599" s="52">
        <f>IFERROR(_xll.qlIndexFixing(ONIndex3M,I1599,TRUE,_xll.ohTrigger(RecalcTrigger,Trigger3M)),NA())</f>
        <v>2.8980279117263308E-2</v>
      </c>
      <c r="N1599" s="52">
        <f>IFERROR(_xll.qlIndexFixing(Index6M,$H1599,TRUE,_xll.ohTrigger(RecalcTrigger,Trigger6M)),NA())</f>
        <v>3.0155356729313965E-2</v>
      </c>
      <c r="O1599" s="52">
        <f>IFERROR(_xll.qlIndexFixing(ONIndex6M,I1599,TRUE,_xll.ohTrigger(RecalcTrigger,Trigger6M)),NA())</f>
        <v>2.9942101808435595E-2</v>
      </c>
      <c r="P1599" s="52">
        <f>IFERROR(_xll.qlIndexFixing(Index1Y,$H1599,TRUE,_xll.ohTrigger(RecalcTrigger,Trigger1Y)),NA())</f>
        <v>3.1371344296884034E-2</v>
      </c>
      <c r="Q1599" s="52">
        <f>IFERROR(_xll.qlIndexFixing(ONIndex1Y,I1599,TRUE,_xll.ohTrigger(RecalcTrigger,Trigger1Y)),NA())</f>
        <v>3.08767521307729E-2</v>
      </c>
    </row>
    <row r="1600" spans="2:17" x14ac:dyDescent="0.2">
      <c r="B1600" s="46" t="s">
        <v>51</v>
      </c>
      <c r="D1600" s="49">
        <f>_xll.qlCalendarAdvance(LocalCalendar,$D1599,B1600,"f",FALSE)</f>
        <v>50592</v>
      </c>
      <c r="E1600" s="49">
        <f>_xll.qlInterestRateIndexValueDate(IndexON,D1600)</f>
        <v>50592</v>
      </c>
      <c r="F1600" s="52">
        <f>IFERROR(_xll.qlIndexFixing(IndexON,D1600,TRUE,_xll.ohTrigger(RecalcTrigger,TriggerON)),NA())</f>
        <v>2.6874209600320498E-2</v>
      </c>
      <c r="H1600" s="49">
        <f>_xll.qlCalendarAdvance(IborCalendar,$H1599,B1600,"f",FALSE)</f>
        <v>50585</v>
      </c>
      <c r="I1600" s="49">
        <f>_xll.qlInterestRateIndexValueDate(Index1M,$H1600)</f>
        <v>50587</v>
      </c>
      <c r="J1600" s="52">
        <f>IFERROR(_xll.qlIndexFixing(Index1M,$H1600,TRUE,_xll.ohTrigger(RecalcTrigger,Trigger1M)),NA())</f>
        <v>2.7853697803555955E-2</v>
      </c>
      <c r="K1600" s="52">
        <f>IFERROR(_xll.qlIndexFixing(ONIndex1M,I1600,TRUE,_xll.ohTrigger(RecalcTrigger,Trigger1M)),NA())</f>
        <v>2.7824265360303357E-2</v>
      </c>
      <c r="L1600" s="52">
        <f>IFERROR(_xll.qlIndexFixing(Index3M,H1600,TRUE,_xll.ohTrigger(RecalcTrigger,Trigger3M)),NA())</f>
        <v>2.9074276315062569E-2</v>
      </c>
      <c r="M1600" s="52">
        <f>IFERROR(_xll.qlIndexFixing(ONIndex3M,I1600,TRUE,_xll.ohTrigger(RecalcTrigger,Trigger3M)),NA())</f>
        <v>2.8978541397535196E-2</v>
      </c>
      <c r="N1600" s="52">
        <f>IFERROR(_xll.qlIndexFixing(Index6M,$H1600,TRUE,_xll.ohTrigger(RecalcTrigger,Trigger6M)),NA())</f>
        <v>3.0152750697458819E-2</v>
      </c>
      <c r="O1600" s="52">
        <f>IFERROR(_xll.qlIndexFixing(ONIndex6M,I1600,TRUE,_xll.ohTrigger(RecalcTrigger,Trigger6M)),NA())</f>
        <v>2.9940379825639241E-2</v>
      </c>
      <c r="P1600" s="52">
        <f>IFERROR(_xll.qlIndexFixing(Index1Y,$H1600,TRUE,_xll.ohTrigger(RecalcTrigger,Trigger1Y)),NA())</f>
        <v>3.1371858203105285E-2</v>
      </c>
      <c r="Q1600" s="52">
        <f>IFERROR(_xll.qlIndexFixing(ONIndex1Y,I1600,TRUE,_xll.ohTrigger(RecalcTrigger,Trigger1Y)),NA())</f>
        <v>3.0876636012457936E-2</v>
      </c>
    </row>
    <row r="1601" spans="2:17" x14ac:dyDescent="0.2">
      <c r="B1601" s="46" t="s">
        <v>51</v>
      </c>
      <c r="D1601" s="49">
        <f>_xll.qlCalendarAdvance(LocalCalendar,$D1600,B1601,"f",FALSE)</f>
        <v>50599</v>
      </c>
      <c r="E1601" s="49">
        <f>_xll.qlInterestRateIndexValueDate(IndexON,D1601)</f>
        <v>50599</v>
      </c>
      <c r="F1601" s="52">
        <f>IFERROR(_xll.qlIndexFixing(IndexON,D1601,TRUE,_xll.ohTrigger(RecalcTrigger,TriggerON)),NA())</f>
        <v>2.6873950362169552E-2</v>
      </c>
      <c r="H1601" s="49">
        <f>_xll.qlCalendarAdvance(IborCalendar,$H1600,B1601,"f",FALSE)</f>
        <v>50592</v>
      </c>
      <c r="I1601" s="49">
        <f>_xll.qlInterestRateIndexValueDate(Index1M,$H1601)</f>
        <v>50594</v>
      </c>
      <c r="J1601" s="52">
        <f>IFERROR(_xll.qlIndexFixing(Index1M,$H1601,TRUE,_xll.ohTrigger(RecalcTrigger,Trigger1M)),NA())</f>
        <v>2.7851955075149371E-2</v>
      </c>
      <c r="K1601" s="52">
        <f>IFERROR(_xll.qlIndexFixing(ONIndex1M,I1601,TRUE,_xll.ohTrigger(RecalcTrigger,Trigger1M)),NA())</f>
        <v>2.7822471260714465E-2</v>
      </c>
      <c r="L1601" s="52">
        <f>IFERROR(_xll.qlIndexFixing(Index3M,H1601,TRUE,_xll.ohTrigger(RecalcTrigger,Trigger3M)),NA())</f>
        <v>2.9072696994970473E-2</v>
      </c>
      <c r="M1601" s="52">
        <f>IFERROR(_xll.qlIndexFixing(ONIndex3M,I1601,TRUE,_xll.ohTrigger(RecalcTrigger,Trigger3M)),NA())</f>
        <v>2.8976826333924066E-2</v>
      </c>
      <c r="N1601" s="52">
        <f>IFERROR(_xll.qlIndexFixing(Index6M,$H1601,TRUE,_xll.ohTrigger(RecalcTrigger,Trigger6M)),NA())</f>
        <v>3.0150164618581173E-2</v>
      </c>
      <c r="O1601" s="52">
        <f>IFERROR(_xll.qlIndexFixing(ONIndex6M,I1601,TRUE,_xll.ohTrigger(RecalcTrigger,Trigger6M)),NA())</f>
        <v>2.9938680249399496E-2</v>
      </c>
      <c r="P1601" s="52">
        <f>IFERROR(_xll.qlIndexFixing(Index1Y,$H1601,TRUE,_xll.ohTrigger(RecalcTrigger,Trigger1Y)),NA())</f>
        <v>3.1372396482979216E-2</v>
      </c>
      <c r="Q1601" s="52">
        <f>IFERROR(_xll.qlIndexFixing(ONIndex1Y,I1601,TRUE,_xll.ohTrigger(RecalcTrigger,Trigger1Y)),NA())</f>
        <v>3.0876543518205679E-2</v>
      </c>
    </row>
    <row r="1602" spans="2:17" x14ac:dyDescent="0.2">
      <c r="B1602" s="46" t="s">
        <v>51</v>
      </c>
      <c r="D1602" s="49">
        <f>_xll.qlCalendarAdvance(LocalCalendar,$D1601,B1602,"f",FALSE)</f>
        <v>50606</v>
      </c>
      <c r="E1602" s="49">
        <f>_xll.qlInterestRateIndexValueDate(IndexON,D1602)</f>
        <v>50606</v>
      </c>
      <c r="F1602" s="52">
        <f>IFERROR(_xll.qlIndexFixing(IndexON,D1602,TRUE,_xll.ohTrigger(RecalcTrigger,TriggerON)),NA())</f>
        <v>2.6873695116105267E-2</v>
      </c>
      <c r="H1602" s="49">
        <f>_xll.qlCalendarAdvance(IborCalendar,$H1601,B1602,"f",FALSE)</f>
        <v>50599</v>
      </c>
      <c r="I1602" s="49">
        <f>_xll.qlInterestRateIndexValueDate(Index1M,$H1602)</f>
        <v>50601</v>
      </c>
      <c r="J1602" s="52">
        <f>IFERROR(_xll.qlIndexFixing(Index1M,$H1602,TRUE,_xll.ohTrigger(RecalcTrigger,Trigger1M)),NA())</f>
        <v>2.7850237490097685E-2</v>
      </c>
      <c r="K1602" s="52">
        <f>IFERROR(_xll.qlIndexFixing(ONIndex1M,I1602,TRUE,_xll.ohTrigger(RecalcTrigger,Trigger1M)),NA())</f>
        <v>2.782070224410127E-2</v>
      </c>
      <c r="L1602" s="52">
        <f>IFERROR(_xll.qlIndexFixing(Index3M,H1602,TRUE,_xll.ohTrigger(RecalcTrigger,Trigger3M)),NA())</f>
        <v>2.9071140498137311E-2</v>
      </c>
      <c r="M1602" s="52">
        <f>IFERROR(_xll.qlIndexFixing(ONIndex3M,I1602,TRUE,_xll.ohTrigger(RecalcTrigger,Trigger3M)),NA())</f>
        <v>2.8975133926509855E-2</v>
      </c>
      <c r="N1602" s="52">
        <f>IFERROR(_xll.qlIndexFixing(Index6M,$H1602,TRUE,_xll.ohTrigger(RecalcTrigger,Trigger6M)),NA())</f>
        <v>3.0149926000689282E-2</v>
      </c>
      <c r="O1602" s="52">
        <f>IFERROR(_xll.qlIndexFixing(ONIndex6M,I1602,TRUE,_xll.ohTrigger(RecalcTrigger,Trigger6M)),NA())</f>
        <v>2.9937003079716362E-2</v>
      </c>
      <c r="P1602" s="52">
        <f>IFERROR(_xll.qlIndexFixing(Index1Y,$H1602,TRUE,_xll.ohTrigger(RecalcTrigger,Trigger1Y)),NA())</f>
        <v>3.1372959136543727E-2</v>
      </c>
      <c r="Q1602" s="52">
        <f>IFERROR(_xll.qlIndexFixing(ONIndex1Y,I1602,TRUE,_xll.ohTrigger(RecalcTrigger,Trigger1Y)),NA())</f>
        <v>3.0876474647856256E-2</v>
      </c>
    </row>
    <row r="1603" spans="2:17" x14ac:dyDescent="0.2">
      <c r="B1603" s="46" t="s">
        <v>51</v>
      </c>
      <c r="D1603" s="49">
        <f>_xll.qlCalendarAdvance(LocalCalendar,$D1602,B1603,"f",FALSE)</f>
        <v>50613</v>
      </c>
      <c r="E1603" s="49">
        <f>_xll.qlInterestRateIndexValueDate(IndexON,D1603)</f>
        <v>50613</v>
      </c>
      <c r="F1603" s="52">
        <f>IFERROR(_xll.qlIndexFixing(IndexON,D1603,TRUE,_xll.ohTrigger(RecalcTrigger,TriggerON)),NA())</f>
        <v>2.6873443861967772E-2</v>
      </c>
      <c r="H1603" s="49">
        <f>_xll.qlCalendarAdvance(IborCalendar,$H1602,B1603,"f",FALSE)</f>
        <v>50606</v>
      </c>
      <c r="I1603" s="49">
        <f>_xll.qlInterestRateIndexValueDate(Index1M,$H1603)</f>
        <v>50608</v>
      </c>
      <c r="J1603" s="52">
        <f>IFERROR(_xll.qlIndexFixing(Index1M,$H1603,TRUE,_xll.ohTrigger(RecalcTrigger,Trigger1M)),NA())</f>
        <v>2.7848545048390905E-2</v>
      </c>
      <c r="K1603" s="52">
        <f>IFERROR(_xll.qlIndexFixing(ONIndex1M,I1603,TRUE,_xll.ohTrigger(RecalcTrigger,Trigger1M)),NA())</f>
        <v>2.7818958310463771E-2</v>
      </c>
      <c r="L1603" s="52">
        <f>IFERROR(_xll.qlIndexFixing(Index3M,H1603,TRUE,_xll.ohTrigger(RecalcTrigger,Trigger3M)),NA())</f>
        <v>2.906960682453702E-2</v>
      </c>
      <c r="M1603" s="52">
        <f>IFERROR(_xll.qlIndexFixing(ONIndex3M,I1603,TRUE,_xll.ohTrigger(RecalcTrigger,Trigger3M)),NA())</f>
        <v>2.8973464175212627E-2</v>
      </c>
      <c r="N1603" s="52">
        <f>IFERROR(_xll.qlIndexFixing(Index6M,$H1603,TRUE,_xll.ohTrigger(RecalcTrigger,Trigger6M)),NA())</f>
        <v>3.0147382415394195E-2</v>
      </c>
      <c r="O1603" s="52">
        <f>IFERROR(_xll.qlIndexFixing(ONIndex6M,I1603,TRUE,_xll.ohTrigger(RecalcTrigger,Trigger6M)),NA())</f>
        <v>2.993534831674971E-2</v>
      </c>
      <c r="P1603" s="52">
        <f>IFERROR(_xll.qlIndexFixing(Index1Y,$H1603,TRUE,_xll.ohTrigger(RecalcTrigger,Trigger1Y)),NA())</f>
        <v>3.1373546163839978E-2</v>
      </c>
      <c r="Q1603" s="52">
        <f>IFERROR(_xll.qlIndexFixing(ONIndex1Y,I1603,TRUE,_xll.ohTrigger(RecalcTrigger,Trigger1Y)),NA())</f>
        <v>3.0876429401569538E-2</v>
      </c>
    </row>
    <row r="1604" spans="2:17" x14ac:dyDescent="0.2">
      <c r="B1604" s="46" t="s">
        <v>51</v>
      </c>
      <c r="D1604" s="49">
        <f>_xll.qlCalendarAdvance(LocalCalendar,$D1603,B1604,"f",FALSE)</f>
        <v>50620</v>
      </c>
      <c r="E1604" s="49">
        <f>_xll.qlInterestRateIndexValueDate(IndexON,D1604)</f>
        <v>50620</v>
      </c>
      <c r="F1604" s="52">
        <f>IFERROR(_xll.qlIndexFixing(IndexON,D1604,TRUE,_xll.ohTrigger(RecalcTrigger,TriggerON)),NA())</f>
        <v>2.6873196599916938E-2</v>
      </c>
      <c r="H1604" s="49">
        <f>_xll.qlCalendarAdvance(IborCalendar,$H1603,B1604,"f",FALSE)</f>
        <v>50613</v>
      </c>
      <c r="I1604" s="49">
        <f>_xll.qlInterestRateIndexValueDate(Index1M,$H1604)</f>
        <v>50615</v>
      </c>
      <c r="J1604" s="52">
        <f>IFERROR(_xll.qlIndexFixing(Index1M,$H1604,TRUE,_xll.ohTrigger(RecalcTrigger,Trigger1M)),NA())</f>
        <v>2.7847837152203556E-2</v>
      </c>
      <c r="K1604" s="52">
        <f>IFERROR(_xll.qlIndexFixing(ONIndex1M,I1604,TRUE,_xll.ohTrigger(RecalcTrigger,Trigger1M)),NA())</f>
        <v>2.7817239459722032E-2</v>
      </c>
      <c r="L1604" s="52">
        <f>IFERROR(_xll.qlIndexFixing(Index3M,H1604,TRUE,_xll.ohTrigger(RecalcTrigger,Trigger3M)),NA())</f>
        <v>2.9068095974143532E-2</v>
      </c>
      <c r="M1604" s="52">
        <f>IFERROR(_xll.qlIndexFixing(ONIndex3M,I1604,TRUE,_xll.ohTrigger(RecalcTrigger,Trigger3M)),NA())</f>
        <v>2.8971817080112316E-2</v>
      </c>
      <c r="N1604" s="52">
        <f>IFERROR(_xll.qlIndexFixing(Index6M,$H1604,TRUE,_xll.ohTrigger(RecalcTrigger,Trigger6M)),NA())</f>
        <v>3.0146025445856171E-2</v>
      </c>
      <c r="O1604" s="52">
        <f>IFERROR(_xll.qlIndexFixing(ONIndex6M,I1604,TRUE,_xll.ohTrigger(RecalcTrigger,Trigger6M)),NA())</f>
        <v>2.9933715960339669E-2</v>
      </c>
      <c r="P1604" s="52">
        <f>IFERROR(_xll.qlIndexFixing(Index1Y,$H1604,TRUE,_xll.ohTrigger(RecalcTrigger,Trigger1Y)),NA())</f>
        <v>3.1374157564910021E-2</v>
      </c>
      <c r="Q1604" s="52">
        <f>IFERROR(_xll.qlIndexFixing(ONIndex1Y,I1604,TRUE,_xll.ohTrigger(RecalcTrigger,Trigger1Y)),NA())</f>
        <v>3.0876407779425463E-2</v>
      </c>
    </row>
    <row r="1605" spans="2:17" x14ac:dyDescent="0.2">
      <c r="B1605" s="46" t="s">
        <v>51</v>
      </c>
      <c r="D1605" s="49">
        <f>_xll.qlCalendarAdvance(LocalCalendar,$D1604,B1605,"f",FALSE)</f>
        <v>50627</v>
      </c>
      <c r="E1605" s="49">
        <f>_xll.qlInterestRateIndexValueDate(IndexON,D1605)</f>
        <v>50627</v>
      </c>
      <c r="F1605" s="52">
        <f>IFERROR(_xll.qlIndexFixing(IndexON,D1605,TRUE,_xll.ohTrigger(RecalcTrigger,TriggerON)),NA())</f>
        <v>2.6872953329553084E-2</v>
      </c>
      <c r="H1605" s="49">
        <f>_xll.qlCalendarAdvance(IborCalendar,$H1604,B1605,"f",FALSE)</f>
        <v>50620</v>
      </c>
      <c r="I1605" s="49">
        <f>_xll.qlInterestRateIndexValueDate(Index1M,$H1605)</f>
        <v>50622</v>
      </c>
      <c r="J1605" s="52">
        <f>IFERROR(_xll.qlIndexFixing(Index1M,$H1605,TRUE,_xll.ohTrigger(RecalcTrigger,Trigger1M)),NA())</f>
        <v>2.7846196666364263E-2</v>
      </c>
      <c r="K1605" s="52">
        <f>IFERROR(_xll.qlIndexFixing(ONIndex1M,I1605,TRUE,_xll.ohTrigger(RecalcTrigger,Trigger1M)),NA())</f>
        <v>2.7815545692035926E-2</v>
      </c>
      <c r="L1605" s="52">
        <f>IFERROR(_xll.qlIndexFixing(Index3M,H1605,TRUE,_xll.ohTrigger(RecalcTrigger,Trigger3M)),NA())</f>
        <v>2.906660794692904E-2</v>
      </c>
      <c r="M1605" s="52">
        <f>IFERROR(_xll.qlIndexFixing(ONIndex3M,I1605,TRUE,_xll.ohTrigger(RecalcTrigger,Trigger3M)),NA())</f>
        <v>2.8970192641128989E-2</v>
      </c>
      <c r="N1605" s="52">
        <f>IFERROR(_xll.qlIndexFixing(Index6M,$H1605,TRUE,_xll.ohTrigger(RecalcTrigger,Trigger6M)),NA())</f>
        <v>3.0144691230959756E-2</v>
      </c>
      <c r="O1605" s="52">
        <f>IFERROR(_xll.qlIndexFixing(ONIndex6M,I1605,TRUE,_xll.ohTrigger(RecalcTrigger,Trigger6M)),NA())</f>
        <v>2.9932106010646109E-2</v>
      </c>
      <c r="P1605" s="52">
        <f>IFERROR(_xll.qlIndexFixing(Index1Y,$H1605,TRUE,_xll.ohTrigger(RecalcTrigger,Trigger1Y)),NA())</f>
        <v>3.1374793339797223E-2</v>
      </c>
      <c r="Q1605" s="52">
        <f>IFERROR(_xll.qlIndexFixing(ONIndex1Y,I1605,TRUE,_xll.ohTrigger(RecalcTrigger,Trigger1Y)),NA())</f>
        <v>3.0876409781264158E-2</v>
      </c>
    </row>
    <row r="1606" spans="2:17" x14ac:dyDescent="0.2">
      <c r="B1606" s="46" t="s">
        <v>51</v>
      </c>
      <c r="D1606" s="49">
        <f>_xll.qlCalendarAdvance(LocalCalendar,$D1605,B1606,"f",FALSE)</f>
        <v>50634</v>
      </c>
      <c r="E1606" s="49">
        <f>_xll.qlInterestRateIndexValueDate(IndexON,D1606)</f>
        <v>50634</v>
      </c>
      <c r="F1606" s="52">
        <f>IFERROR(_xll.qlIndexFixing(IndexON,D1606,TRUE,_xll.ohTrigger(RecalcTrigger,TriggerON)),NA())</f>
        <v>2.6872714051355828E-2</v>
      </c>
      <c r="H1606" s="49">
        <f>_xll.qlCalendarAdvance(IborCalendar,$H1605,B1606,"f",FALSE)</f>
        <v>50627</v>
      </c>
      <c r="I1606" s="49">
        <f>_xll.qlInterestRateIndexValueDate(Index1M,$H1606)</f>
        <v>50629</v>
      </c>
      <c r="J1606" s="52">
        <f>IFERROR(_xll.qlIndexFixing(Index1M,$H1606,TRUE,_xll.ohTrigger(RecalcTrigger,Trigger1M)),NA())</f>
        <v>2.7843618583197616E-2</v>
      </c>
      <c r="K1606" s="52">
        <f>IFERROR(_xll.qlIndexFixing(ONIndex1M,I1606,TRUE,_xll.ohTrigger(RecalcTrigger,Trigger1M)),NA())</f>
        <v>2.7813877007085708E-2</v>
      </c>
      <c r="L1606" s="52">
        <f>IFERROR(_xll.qlIndexFixing(Index3M,H1606,TRUE,_xll.ohTrigger(RecalcTrigger,Trigger3M)),NA())</f>
        <v>2.9065142742868352E-2</v>
      </c>
      <c r="M1606" s="52">
        <f>IFERROR(_xll.qlIndexFixing(ONIndex3M,I1606,TRUE,_xll.ohTrigger(RecalcTrigger,Trigger3M)),NA())</f>
        <v>2.896859085834258E-2</v>
      </c>
      <c r="N1606" s="52">
        <f>IFERROR(_xll.qlIndexFixing(Index6M,$H1606,TRUE,_xll.ohTrigger(RecalcTrigger,Trigger6M)),NA())</f>
        <v>3.0143379770656821E-2</v>
      </c>
      <c r="O1606" s="52">
        <f>IFERROR(_xll.qlIndexFixing(ONIndex6M,I1606,TRUE,_xll.ohTrigger(RecalcTrigger,Trigger6M)),NA())</f>
        <v>2.9930518467429224E-2</v>
      </c>
      <c r="P1606" s="52">
        <f>IFERROR(_xll.qlIndexFixing(Index1Y,$H1606,TRUE,_xll.ohTrigger(RecalcTrigger,Trigger1Y)),NA())</f>
        <v>3.1375453488548234E-2</v>
      </c>
      <c r="Q1606" s="52">
        <f>IFERROR(_xll.qlIndexFixing(ONIndex1Y,I1606,TRUE,_xll.ohTrigger(RecalcTrigger,Trigger1Y)),NA())</f>
        <v>3.0876435407245495E-2</v>
      </c>
    </row>
    <row r="1607" spans="2:17" x14ac:dyDescent="0.2">
      <c r="B1607" s="46" t="s">
        <v>51</v>
      </c>
      <c r="D1607" s="49">
        <f>_xll.qlCalendarAdvance(LocalCalendar,$D1606,B1607,"f",FALSE)</f>
        <v>50641</v>
      </c>
      <c r="E1607" s="49">
        <f>_xll.qlInterestRateIndexValueDate(IndexON,D1607)</f>
        <v>50641</v>
      </c>
      <c r="F1607" s="52">
        <f>IFERROR(_xll.qlIndexFixing(IndexON,D1607,TRUE,_xll.ohTrigger(RecalcTrigger,TriggerON)),NA())</f>
        <v>2.6872478765005425E-2</v>
      </c>
      <c r="H1607" s="49">
        <f>_xll.qlCalendarAdvance(IborCalendar,$H1606,B1607,"f",FALSE)</f>
        <v>50634</v>
      </c>
      <c r="I1607" s="49">
        <f>_xll.qlInterestRateIndexValueDate(Index1M,$H1607)</f>
        <v>50636</v>
      </c>
      <c r="J1607" s="52">
        <f>IFERROR(_xll.qlIndexFixing(Index1M,$H1607,TRUE,_xll.ohTrigger(RecalcTrigger,Trigger1M)),NA())</f>
        <v>2.784202671474556E-2</v>
      </c>
      <c r="K1607" s="52">
        <f>IFERROR(_xll.qlIndexFixing(ONIndex1M,I1607,TRUE,_xll.ohTrigger(RecalcTrigger,Trigger1M)),NA())</f>
        <v>2.7812233405191122E-2</v>
      </c>
      <c r="L1607" s="52">
        <f>IFERROR(_xll.qlIndexFixing(Index3M,H1607,TRUE,_xll.ohTrigger(RecalcTrigger,Trigger3M)),NA())</f>
        <v>2.90637003619354E-2</v>
      </c>
      <c r="M1607" s="52">
        <f>IFERROR(_xll.qlIndexFixing(ONIndex3M,I1607,TRUE,_xll.ohTrigger(RecalcTrigger,Trigger3M)),NA())</f>
        <v>2.8967011731593217E-2</v>
      </c>
      <c r="N1607" s="52">
        <f>IFERROR(_xll.qlIndexFixing(Index6M,$H1607,TRUE,_xll.ohTrigger(RecalcTrigger,Trigger6M)),NA())</f>
        <v>3.0143262498938474E-2</v>
      </c>
      <c r="O1607" s="52">
        <f>IFERROR(_xll.qlIndexFixing(ONIndex6M,I1607,TRUE,_xll.ohTrigger(RecalcTrigger,Trigger6M)),NA())</f>
        <v>2.9928953331008756E-2</v>
      </c>
      <c r="P1607" s="52">
        <f>IFERROR(_xll.qlIndexFixing(Index1Y,$H1607,TRUE,_xll.ohTrigger(RecalcTrigger,Trigger1Y)),NA())</f>
        <v>3.1376138011209469E-2</v>
      </c>
      <c r="Q1607" s="52">
        <f>IFERROR(_xll.qlIndexFixing(ONIndex1Y,I1607,TRUE,_xll.ohTrigger(RecalcTrigger,Trigger1Y)),NA())</f>
        <v>3.0876484657209602E-2</v>
      </c>
    </row>
    <row r="1608" spans="2:17" x14ac:dyDescent="0.2">
      <c r="B1608" s="46" t="s">
        <v>51</v>
      </c>
      <c r="D1608" s="49">
        <f>_xll.qlCalendarAdvance(LocalCalendar,$D1607,B1608,"f",FALSE)</f>
        <v>50648</v>
      </c>
      <c r="E1608" s="49">
        <f>_xll.qlInterestRateIndexValueDate(IndexON,D1608)</f>
        <v>50648</v>
      </c>
      <c r="F1608" s="52">
        <f>IFERROR(_xll.qlIndexFixing(IndexON,D1608,TRUE,_xll.ohTrigger(RecalcTrigger,TriggerON)),NA())</f>
        <v>2.6872247470661748E-2</v>
      </c>
      <c r="H1608" s="49">
        <f>_xll.qlCalendarAdvance(IborCalendar,$H1607,B1608,"f",FALSE)</f>
        <v>50641</v>
      </c>
      <c r="I1608" s="49">
        <f>_xll.qlInterestRateIndexValueDate(Index1M,$H1608)</f>
        <v>50643</v>
      </c>
      <c r="J1608" s="52">
        <f>IFERROR(_xll.qlIndexFixing(Index1M,$H1608,TRUE,_xll.ohTrigger(RecalcTrigger,Trigger1M)),NA())</f>
        <v>2.7840459989578459E-2</v>
      </c>
      <c r="K1608" s="52">
        <f>IFERROR(_xll.qlIndexFixing(ONIndex1M,I1608,TRUE,_xll.ohTrigger(RecalcTrigger,Trigger1M)),NA())</f>
        <v>2.7810614886272234E-2</v>
      </c>
      <c r="L1608" s="52">
        <f>IFERROR(_xll.qlIndexFixing(Index3M,H1608,TRUE,_xll.ohTrigger(RecalcTrigger,Trigger3M)),NA())</f>
        <v>2.9062280804105854E-2</v>
      </c>
      <c r="M1608" s="52">
        <f>IFERROR(_xll.qlIndexFixing(ONIndex3M,I1608,TRUE,_xll.ohTrigger(RecalcTrigger,Trigger3M)),NA())</f>
        <v>2.8965455261040773E-2</v>
      </c>
      <c r="N1608" s="52">
        <f>IFERROR(_xll.qlIndexFixing(Index6M,$H1608,TRUE,_xll.ohTrigger(RecalcTrigger,Trigger6M)),NA())</f>
        <v>3.0140825113653461E-2</v>
      </c>
      <c r="O1608" s="52">
        <f>IFERROR(_xll.qlIndexFixing(ONIndex6M,I1608,TRUE,_xll.ohTrigger(RecalcTrigger,Trigger6M)),NA())</f>
        <v>2.9927410601144899E-2</v>
      </c>
      <c r="P1608" s="52">
        <f>IFERROR(_xll.qlIndexFixing(Index1Y,$H1608,TRUE,_xll.ohTrigger(RecalcTrigger,Trigger1Y)),NA())</f>
        <v>3.1376846907830873E-2</v>
      </c>
      <c r="Q1608" s="52">
        <f>IFERROR(_xll.qlIndexFixing(ONIndex1Y,I1608,TRUE,_xll.ohTrigger(RecalcTrigger,Trigger1Y)),NA())</f>
        <v>3.0876557531156479E-2</v>
      </c>
    </row>
    <row r="1609" spans="2:17" x14ac:dyDescent="0.2">
      <c r="B1609" s="46" t="s">
        <v>51</v>
      </c>
      <c r="D1609" s="49">
        <f>_xll.qlCalendarAdvance(LocalCalendar,$D1608,B1609,"f",FALSE)</f>
        <v>50655</v>
      </c>
      <c r="E1609" s="49">
        <f>_xll.qlInterestRateIndexValueDate(IndexON,D1609)</f>
        <v>50655</v>
      </c>
      <c r="F1609" s="52">
        <f>IFERROR(_xll.qlIndexFixing(IndexON,D1609,TRUE,_xll.ohTrigger(RecalcTrigger,TriggerON)),NA())</f>
        <v>2.6872020168324795E-2</v>
      </c>
      <c r="H1609" s="49">
        <f>_xll.qlCalendarAdvance(IborCalendar,$H1608,B1609,"f",FALSE)</f>
        <v>50648</v>
      </c>
      <c r="I1609" s="49">
        <f>_xll.qlInterestRateIndexValueDate(Index1M,$H1609)</f>
        <v>50650</v>
      </c>
      <c r="J1609" s="52">
        <f>IFERROR(_xll.qlIndexFixing(Index1M,$H1609,TRUE,_xll.ohTrigger(RecalcTrigger,Trigger1M)),NA())</f>
        <v>2.7838918407688817E-2</v>
      </c>
      <c r="K1609" s="52">
        <f>IFERROR(_xll.qlIndexFixing(ONIndex1M,I1609,TRUE,_xll.ohTrigger(RecalcTrigger,Trigger1M)),NA())</f>
        <v>2.7809021450329041E-2</v>
      </c>
      <c r="L1609" s="52">
        <f>IFERROR(_xll.qlIndexFixing(Index3M,H1609,TRUE,_xll.ohTrigger(RecalcTrigger,Trigger3M)),NA())</f>
        <v>2.9059809479228822E-2</v>
      </c>
      <c r="M1609" s="52">
        <f>IFERROR(_xll.qlIndexFixing(ONIndex3M,I1609,TRUE,_xll.ohTrigger(RecalcTrigger,Trigger3M)),NA())</f>
        <v>2.8963921446685248E-2</v>
      </c>
      <c r="N1609" s="52">
        <f>IFERROR(_xll.qlIndexFixing(Index6M,$H1609,TRUE,_xll.ohTrigger(RecalcTrigger,Trigger6M)),NA())</f>
        <v>3.0133712698282512E-2</v>
      </c>
      <c r="O1609" s="52">
        <f>IFERROR(_xll.qlIndexFixing(ONIndex6M,I1609,TRUE,_xll.ohTrigger(RecalcTrigger,Trigger6M)),NA())</f>
        <v>2.9925890277917588E-2</v>
      </c>
      <c r="P1609" s="52">
        <f>IFERROR(_xll.qlIndexFixing(Index1Y,$H1609,TRUE,_xll.ohTrigger(RecalcTrigger,Trigger1Y)),NA())</f>
        <v>3.1377580178463031E-2</v>
      </c>
      <c r="Q1609" s="52">
        <f>IFERROR(_xll.qlIndexFixing(ONIndex1Y,I1609,TRUE,_xll.ohTrigger(RecalcTrigger,Trigger1Y)),NA())</f>
        <v>3.0876654029245998E-2</v>
      </c>
    </row>
    <row r="1610" spans="2:17" x14ac:dyDescent="0.2">
      <c r="B1610" s="46" t="s">
        <v>51</v>
      </c>
      <c r="D1610" s="49">
        <f>_xll.qlCalendarAdvance(LocalCalendar,$D1609,B1610,"f",FALSE)</f>
        <v>50662</v>
      </c>
      <c r="E1610" s="49">
        <f>_xll.qlInterestRateIndexValueDate(IndexON,D1610)</f>
        <v>50662</v>
      </c>
      <c r="F1610" s="52">
        <f>IFERROR(_xll.qlIndexFixing(IndexON,D1610,TRUE,_xll.ohTrigger(RecalcTrigger,TriggerON)),NA())</f>
        <v>2.6871796857914632E-2</v>
      </c>
      <c r="H1610" s="49">
        <f>_xll.qlCalendarAdvance(IborCalendar,$H1609,B1610,"f",FALSE)</f>
        <v>50655</v>
      </c>
      <c r="I1610" s="49">
        <f>_xll.qlInterestRateIndexValueDate(Index1M,$H1610)</f>
        <v>50657</v>
      </c>
      <c r="J1610" s="52">
        <f>IFERROR(_xll.qlIndexFixing(Index1M,$H1610,TRUE,_xll.ohTrigger(RecalcTrigger,Trigger1M)),NA())</f>
        <v>2.7838371415814904E-2</v>
      </c>
      <c r="K1610" s="52">
        <f>IFERROR(_xll.qlIndexFixing(ONIndex1M,I1610,TRUE,_xll.ohTrigger(RecalcTrigger,Trigger1M)),NA())</f>
        <v>2.7807453097201673E-2</v>
      </c>
      <c r="L1610" s="52">
        <f>IFERROR(_xll.qlIndexFixing(Index3M,H1610,TRUE,_xll.ohTrigger(RecalcTrigger,Trigger3M)),NA())</f>
        <v>2.9058434047939081E-2</v>
      </c>
      <c r="M1610" s="52">
        <f>IFERROR(_xll.qlIndexFixing(ONIndex3M,I1610,TRUE,_xll.ohTrigger(RecalcTrigger,Trigger3M)),NA())</f>
        <v>2.8962410288446705E-2</v>
      </c>
      <c r="N1610" s="52">
        <f>IFERROR(_xll.qlIndexFixing(Index6M,$H1610,TRUE,_xll.ohTrigger(RecalcTrigger,Trigger6M)),NA())</f>
        <v>3.0132484639572316E-2</v>
      </c>
      <c r="O1610" s="52">
        <f>IFERROR(_xll.qlIndexFixing(ONIndex6M,I1610,TRUE,_xll.ohTrigger(RecalcTrigger,Trigger6M)),NA())</f>
        <v>2.9924392361166952E-2</v>
      </c>
      <c r="P1610" s="52">
        <f>IFERROR(_xll.qlIndexFixing(Index1Y,$H1610,TRUE,_xll.ohTrigger(RecalcTrigger,Trigger1Y)),NA())</f>
        <v>3.1378337823158943E-2</v>
      </c>
      <c r="Q1610" s="52">
        <f>IFERROR(_xll.qlIndexFixing(ONIndex1Y,I1610,TRUE,_xll.ohTrigger(RecalcTrigger,Trigger1Y)),NA())</f>
        <v>3.0876774151398223E-2</v>
      </c>
    </row>
    <row r="1611" spans="2:17" x14ac:dyDescent="0.2">
      <c r="B1611" s="46" t="s">
        <v>51</v>
      </c>
      <c r="D1611" s="49">
        <f>_xll.qlCalendarAdvance(LocalCalendar,$D1610,B1611,"f",FALSE)</f>
        <v>50669</v>
      </c>
      <c r="E1611" s="49">
        <f>_xll.qlInterestRateIndexValueDate(IndexON,D1611)</f>
        <v>50669</v>
      </c>
      <c r="F1611" s="52">
        <f>IFERROR(_xll.qlIndexFixing(IndexON,D1611,TRUE,_xll.ohTrigger(RecalcTrigger,TriggerON)),NA())</f>
        <v>2.6871577539431257E-2</v>
      </c>
      <c r="H1611" s="49">
        <f>_xll.qlCalendarAdvance(IborCalendar,$H1610,B1611,"f",FALSE)</f>
        <v>50662</v>
      </c>
      <c r="I1611" s="49">
        <f>_xll.qlInterestRateIndexValueDate(Index1M,$H1611)</f>
        <v>50664</v>
      </c>
      <c r="J1611" s="52">
        <f>IFERROR(_xll.qlIndexFixing(Index1M,$H1611,TRUE,_xll.ohTrigger(RecalcTrigger,Trigger1M)),NA())</f>
        <v>2.7835910673696951E-2</v>
      </c>
      <c r="K1611" s="52">
        <f>IFERROR(_xll.qlIndexFixing(ONIndex1M,I1611,TRUE,_xll.ohTrigger(RecalcTrigger,Trigger1M)),NA())</f>
        <v>2.7805909827050002E-2</v>
      </c>
      <c r="L1611" s="52">
        <f>IFERROR(_xll.qlIndexFixing(Index3M,H1611,TRUE,_xll.ohTrigger(RecalcTrigger,Trigger3M)),NA())</f>
        <v>2.9057081437841307E-2</v>
      </c>
      <c r="M1611" s="52">
        <f>IFERROR(_xll.qlIndexFixing(ONIndex3M,I1611,TRUE,_xll.ohTrigger(RecalcTrigger,Trigger3M)),NA())</f>
        <v>2.8960921786325144E-2</v>
      </c>
      <c r="N1611" s="52">
        <f>IFERROR(_xll.qlIndexFixing(Index6M,$H1611,TRUE,_xll.ohTrigger(RecalcTrigger,Trigger6M)),NA())</f>
        <v>3.0131279325781444E-2</v>
      </c>
      <c r="O1611" s="52">
        <f>IFERROR(_xll.qlIndexFixing(ONIndex6M,I1611,TRUE,_xll.ohTrigger(RecalcTrigger,Trigger6M)),NA())</f>
        <v>2.9922916851212733E-2</v>
      </c>
      <c r="P1611" s="52">
        <f>IFERROR(_xll.qlIndexFixing(Index1Y,$H1611,TRUE,_xll.ohTrigger(RecalcTrigger,Trigger1Y)),NA())</f>
        <v>3.1379119841972489E-2</v>
      </c>
      <c r="Q1611" s="52">
        <f>IFERROR(_xll.qlIndexFixing(ONIndex1Y,I1611,TRUE,_xll.ohTrigger(RecalcTrigger,Trigger1Y)),NA())</f>
        <v>3.0876917897453282E-2</v>
      </c>
    </row>
    <row r="1612" spans="2:17" x14ac:dyDescent="0.2">
      <c r="B1612" s="46" t="s">
        <v>51</v>
      </c>
      <c r="D1612" s="49">
        <f>_xll.qlCalendarAdvance(LocalCalendar,$D1611,B1612,"f",FALSE)</f>
        <v>50676</v>
      </c>
      <c r="E1612" s="49">
        <f>_xll.qlInterestRateIndexValueDate(IndexON,D1612)</f>
        <v>50676</v>
      </c>
      <c r="F1612" s="52">
        <f>IFERROR(_xll.qlIndexFixing(IndexON,D1612,TRUE,_xll.ohTrigger(RecalcTrigger,TriggerON)),NA())</f>
        <v>2.6871362212874672E-2</v>
      </c>
      <c r="H1612" s="49">
        <f>_xll.qlCalendarAdvance(IborCalendar,$H1611,B1612,"f",FALSE)</f>
        <v>50669</v>
      </c>
      <c r="I1612" s="49">
        <f>_xll.qlInterestRateIndexValueDate(Index1M,$H1612)</f>
        <v>50671</v>
      </c>
      <c r="J1612" s="52">
        <f>IFERROR(_xll.qlIndexFixing(Index1M,$H1612,TRUE,_xll.ohTrigger(RecalcTrigger,Trigger1M)),NA())</f>
        <v>2.7834444521574742E-2</v>
      </c>
      <c r="K1612" s="52">
        <f>IFERROR(_xll.qlIndexFixing(ONIndex1M,I1612,TRUE,_xll.ohTrigger(RecalcTrigger,Trigger1M)),NA())</f>
        <v>2.780439163979409E-2</v>
      </c>
      <c r="L1612" s="52">
        <f>IFERROR(_xll.qlIndexFixing(Index3M,H1612,TRUE,_xll.ohTrigger(RecalcTrigger,Trigger3M)),NA())</f>
        <v>2.9055751648913542E-2</v>
      </c>
      <c r="M1612" s="52">
        <f>IFERROR(_xll.qlIndexFixing(ONIndex3M,I1612,TRUE,_xll.ohTrigger(RecalcTrigger,Trigger3M)),NA())</f>
        <v>2.8959455940480439E-2</v>
      </c>
      <c r="N1612" s="52">
        <f>IFERROR(_xll.qlIndexFixing(Index6M,$H1612,TRUE,_xll.ohTrigger(RecalcTrigger,Trigger6M)),NA())</f>
        <v>3.0130096756869257E-2</v>
      </c>
      <c r="O1612" s="52">
        <f>IFERROR(_xll.qlIndexFixing(ONIndex6M,I1612,TRUE,_xll.ohTrigger(RecalcTrigger,Trigger6M)),NA())</f>
        <v>2.9921463747735189E-2</v>
      </c>
      <c r="P1612" s="52">
        <f>IFERROR(_xll.qlIndexFixing(Index1Y,$H1612,TRUE,_xll.ohTrigger(RecalcTrigger,Trigger1Y)),NA())</f>
        <v>3.1379926234960158E-2</v>
      </c>
      <c r="Q1612" s="52">
        <f>IFERROR(_xll.qlIndexFixing(ONIndex1Y,I1612,TRUE,_xll.ohTrigger(RecalcTrigger,Trigger1Y)),NA())</f>
        <v>3.0877085267650983E-2</v>
      </c>
    </row>
    <row r="1613" spans="2:17" x14ac:dyDescent="0.2">
      <c r="B1613" s="46" t="s">
        <v>51</v>
      </c>
      <c r="D1613" s="49">
        <f>_xll.qlCalendarAdvance(LocalCalendar,$D1612,B1613,"f",FALSE)</f>
        <v>50683</v>
      </c>
      <c r="E1613" s="49">
        <f>_xll.qlInterestRateIndexValueDate(IndexON,D1613)</f>
        <v>50683</v>
      </c>
      <c r="F1613" s="52">
        <f>IFERROR(_xll.qlIndexFixing(IndexON,D1613,TRUE,_xll.ohTrigger(RecalcTrigger,TriggerON)),NA())</f>
        <v>2.6871150878404748E-2</v>
      </c>
      <c r="H1613" s="49">
        <f>_xll.qlCalendarAdvance(IborCalendar,$H1612,B1613,"f",FALSE)</f>
        <v>50676</v>
      </c>
      <c r="I1613" s="49">
        <f>_xll.qlInterestRateIndexValueDate(Index1M,$H1613)</f>
        <v>50678</v>
      </c>
      <c r="J1613" s="52">
        <f>IFERROR(_xll.qlIndexFixing(Index1M,$H1613,TRUE,_xll.ohTrigger(RecalcTrigger,Trigger1M)),NA())</f>
        <v>2.7830081291659179E-2</v>
      </c>
      <c r="K1613" s="52">
        <f>IFERROR(_xll.qlIndexFixing(ONIndex1M,I1613,TRUE,_xll.ohTrigger(RecalcTrigger,Trigger1M)),NA())</f>
        <v>2.7802898535593812E-2</v>
      </c>
      <c r="L1613" s="52">
        <f>IFERROR(_xll.qlIndexFixing(Index3M,H1613,TRUE,_xll.ohTrigger(RecalcTrigger,Trigger3M)),NA())</f>
        <v>2.9054444681129436E-2</v>
      </c>
      <c r="M1613" s="52">
        <f>IFERROR(_xll.qlIndexFixing(ONIndex3M,I1613,TRUE,_xll.ohTrigger(RecalcTrigger,Trigger3M)),NA())</f>
        <v>2.8958012750752715E-2</v>
      </c>
      <c r="N1613" s="52">
        <f>IFERROR(_xll.qlIndexFixing(Index6M,$H1613,TRUE,_xll.ohTrigger(RecalcTrigger,Trigger6M)),NA())</f>
        <v>3.0130116457135592E-2</v>
      </c>
      <c r="O1613" s="52">
        <f>IFERROR(_xll.qlIndexFixing(ONIndex6M,I1613,TRUE,_xll.ohTrigger(RecalcTrigger,Trigger6M)),NA())</f>
        <v>2.9920033051054062E-2</v>
      </c>
      <c r="P1613" s="52">
        <f>IFERROR(_xll.qlIndexFixing(Index1Y,$H1613,TRUE,_xll.ohTrigger(RecalcTrigger,Trigger1Y)),NA())</f>
        <v>3.1380757002180001E-2</v>
      </c>
      <c r="Q1613" s="52">
        <f>IFERROR(_xll.qlIndexFixing(ONIndex1Y,I1613,TRUE,_xll.ohTrigger(RecalcTrigger,Trigger1Y)),NA())</f>
        <v>3.0877276261911391E-2</v>
      </c>
    </row>
    <row r="1614" spans="2:17" x14ac:dyDescent="0.2">
      <c r="B1614" s="46" t="s">
        <v>51</v>
      </c>
      <c r="D1614" s="49">
        <f>_xll.qlCalendarAdvance(LocalCalendar,$D1613,B1614,"f",FALSE)</f>
        <v>50690</v>
      </c>
      <c r="E1614" s="49">
        <f>_xll.qlInterestRateIndexValueDate(IndexON,D1614)</f>
        <v>50690</v>
      </c>
      <c r="F1614" s="52">
        <f>IFERROR(_xll.qlIndexFixing(IndexON,D1614,TRUE,_xll.ohTrigger(RecalcTrigger,TriggerON)),NA())</f>
        <v>2.6870943535701741E-2</v>
      </c>
      <c r="H1614" s="49">
        <f>_xll.qlCalendarAdvance(IborCalendar,$H1613,B1614,"f",FALSE)</f>
        <v>50683</v>
      </c>
      <c r="I1614" s="49">
        <f>_xll.qlInterestRateIndexValueDate(Index1M,$H1614)</f>
        <v>50685</v>
      </c>
      <c r="J1614" s="52">
        <f>IFERROR(_xll.qlIndexFixing(Index1M,$H1614,TRUE,_xll.ohTrigger(RecalcTrigger,Trigger1M)),NA())</f>
        <v>2.7831587647035305E-2</v>
      </c>
      <c r="K1614" s="52">
        <f>IFERROR(_xll.qlIndexFixing(ONIndex1M,I1614,TRUE,_xll.ohTrigger(RecalcTrigger,Trigger1M)),NA())</f>
        <v>2.7801430514209358E-2</v>
      </c>
      <c r="L1614" s="52">
        <f>IFERROR(_xll.qlIndexFixing(Index3M,H1614,TRUE,_xll.ohTrigger(RecalcTrigger,Trigger3M)),NA())</f>
        <v>2.9054242740948165E-2</v>
      </c>
      <c r="M1614" s="52">
        <f>IFERROR(_xll.qlIndexFixing(ONIndex3M,I1614,TRUE,_xll.ohTrigger(RecalcTrigger,Trigger3M)),NA())</f>
        <v>2.8956592217141974E-2</v>
      </c>
      <c r="N1614" s="52">
        <f>IFERROR(_xll.qlIndexFixing(Index6M,$H1614,TRUE,_xll.ohTrigger(RecalcTrigger,Trigger6M)),NA())</f>
        <v>3.0128980908168207E-2</v>
      </c>
      <c r="O1614" s="52">
        <f>IFERROR(_xll.qlIndexFixing(ONIndex6M,I1614,TRUE,_xll.ohTrigger(RecalcTrigger,Trigger6M)),NA())</f>
        <v>2.9918624761009482E-2</v>
      </c>
      <c r="P1614" s="52">
        <f>IFERROR(_xll.qlIndexFixing(Index1Y,$H1614,TRUE,_xll.ohTrigger(RecalcTrigger,Trigger1Y)),NA())</f>
        <v>3.1381612143692013E-2</v>
      </c>
      <c r="Q1614" s="52">
        <f>IFERROR(_xll.qlIndexFixing(ONIndex1Y,I1614,TRUE,_xll.ohTrigger(RecalcTrigger,Trigger1Y)),NA())</f>
        <v>3.087749088031444E-2</v>
      </c>
    </row>
    <row r="1615" spans="2:17" x14ac:dyDescent="0.2">
      <c r="B1615" s="46" t="s">
        <v>51</v>
      </c>
      <c r="D1615" s="49">
        <f>_xll.qlCalendarAdvance(LocalCalendar,$D1614,B1615,"f",FALSE)</f>
        <v>50697</v>
      </c>
      <c r="E1615" s="49">
        <f>_xll.qlInterestRateIndexValueDate(IndexON,D1615)</f>
        <v>50697</v>
      </c>
      <c r="F1615" s="52">
        <f>IFERROR(_xll.qlIndexFixing(IndexON,D1615,TRUE,_xll.ohTrigger(RecalcTrigger,TriggerON)),NA())</f>
        <v>2.6870740185085396E-2</v>
      </c>
      <c r="H1615" s="49">
        <f>_xll.qlCalendarAdvance(IborCalendar,$H1614,B1615,"f",FALSE)</f>
        <v>50690</v>
      </c>
      <c r="I1615" s="49">
        <f>_xll.qlInterestRateIndexValueDate(Index1M,$H1615)</f>
        <v>50692</v>
      </c>
      <c r="J1615" s="52">
        <f>IFERROR(_xll.qlIndexFixing(Index1M,$H1615,TRUE,_xll.ohTrigger(RecalcTrigger,Trigger1M)),NA())</f>
        <v>2.7830196924595596E-2</v>
      </c>
      <c r="K1615" s="52">
        <f>IFERROR(_xll.qlIndexFixing(ONIndex1M,I1615,TRUE,_xll.ohTrigger(RecalcTrigger,Trigger1M)),NA())</f>
        <v>2.7799987575880536E-2</v>
      </c>
      <c r="L1615" s="52">
        <f>IFERROR(_xll.qlIndexFixing(Index3M,H1615,TRUE,_xll.ohTrigger(RecalcTrigger,Trigger3M)),NA())</f>
        <v>2.9052982944173439E-2</v>
      </c>
      <c r="M1615" s="52">
        <f>IFERROR(_xll.qlIndexFixing(ONIndex3M,I1615,TRUE,_xll.ohTrigger(RecalcTrigger,Trigger3M)),NA())</f>
        <v>2.8955194339648216E-2</v>
      </c>
      <c r="N1615" s="52">
        <f>IFERROR(_xll.qlIndexFixing(Index6M,$H1615,TRUE,_xll.ohTrigger(RecalcTrigger,Trigger6M)),NA())</f>
        <v>3.0127868105851979E-2</v>
      </c>
      <c r="O1615" s="52">
        <f>IFERROR(_xll.qlIndexFixing(ONIndex6M,I1615,TRUE,_xll.ohTrigger(RecalcTrigger,Trigger6M)),NA())</f>
        <v>2.9917238877441577E-2</v>
      </c>
      <c r="P1615" s="52">
        <f>IFERROR(_xll.qlIndexFixing(Index1Y,$H1615,TRUE,_xll.ohTrigger(RecalcTrigger,Trigger1Y)),NA())</f>
        <v>3.1382491659556859E-2</v>
      </c>
      <c r="Q1615" s="52">
        <f>IFERROR(_xll.qlIndexFixing(ONIndex1Y,I1615,TRUE,_xll.ohTrigger(RecalcTrigger,Trigger1Y)),NA())</f>
        <v>3.0877729122540387E-2</v>
      </c>
    </row>
    <row r="1616" spans="2:17" x14ac:dyDescent="0.2">
      <c r="B1616" s="46" t="s">
        <v>51</v>
      </c>
      <c r="D1616" s="49">
        <f>_xll.qlCalendarAdvance(LocalCalendar,$D1615,B1616,"f",FALSE)</f>
        <v>50704</v>
      </c>
      <c r="E1616" s="49">
        <f>_xll.qlInterestRateIndexValueDate(IndexON,D1616)</f>
        <v>50704</v>
      </c>
      <c r="F1616" s="52">
        <f>IFERROR(_xll.qlIndexFixing(IndexON,D1616,TRUE,_xll.ohTrigger(RecalcTrigger,TriggerON)),NA())</f>
        <v>2.6870540826475775E-2</v>
      </c>
      <c r="H1616" s="49">
        <f>_xll.qlCalendarAdvance(IborCalendar,$H1615,B1616,"f",FALSE)</f>
        <v>50697</v>
      </c>
      <c r="I1616" s="49">
        <f>_xll.qlInterestRateIndexValueDate(Index1M,$H1616)</f>
        <v>50699</v>
      </c>
      <c r="J1616" s="52">
        <f>IFERROR(_xll.qlIndexFixing(Index1M,$H1616,TRUE,_xll.ohTrigger(RecalcTrigger,Trigger1M)),NA())</f>
        <v>2.7828831345365901E-2</v>
      </c>
      <c r="K1616" s="52">
        <f>IFERROR(_xll.qlIndexFixing(ONIndex1M,I1616,TRUE,_xll.ohTrigger(RecalcTrigger,Trigger1M)),NA())</f>
        <v>2.7798569720447475E-2</v>
      </c>
      <c r="L1616" s="52">
        <f>IFERROR(_xll.qlIndexFixing(Index3M,H1616,TRUE,_xll.ohTrigger(RecalcTrigger,Trigger3M)),NA())</f>
        <v>2.9051745970316182E-2</v>
      </c>
      <c r="M1616" s="52">
        <f>IFERROR(_xll.qlIndexFixing(ONIndex3M,I1616,TRUE,_xll.ohTrigger(RecalcTrigger,Trigger3M)),NA())</f>
        <v>2.895381911827144E-2</v>
      </c>
      <c r="N1616" s="52">
        <f>IFERROR(_xll.qlIndexFixing(Index6M,$H1616,TRUE,_xll.ohTrigger(RecalcTrigger,Trigger6M)),NA())</f>
        <v>3.0126778050148694E-2</v>
      </c>
      <c r="O1616" s="52">
        <f>IFERROR(_xll.qlIndexFixing(ONIndex6M,I1616,TRUE,_xll.ohTrigger(RecalcTrigger,Trigger6M)),NA())</f>
        <v>2.9915875400510217E-2</v>
      </c>
      <c r="P1616" s="52">
        <f>IFERROR(_xll.qlIndexFixing(Index1Y,$H1616,TRUE,_xll.ohTrigger(RecalcTrigger,Trigger1Y)),NA())</f>
        <v>3.1383395549838058E-2</v>
      </c>
      <c r="Q1616" s="52">
        <f>IFERROR(_xll.qlIndexFixing(ONIndex1Y,I1616,TRUE,_xll.ohTrigger(RecalcTrigger,Trigger1Y)),NA())</f>
        <v>3.0877990989068849E-2</v>
      </c>
    </row>
    <row r="1617" spans="2:17" x14ac:dyDescent="0.2">
      <c r="B1617" s="46" t="s">
        <v>51</v>
      </c>
      <c r="D1617" s="49">
        <f>_xll.qlCalendarAdvance(LocalCalendar,$D1616,B1617,"f",FALSE)</f>
        <v>50711</v>
      </c>
      <c r="E1617" s="49">
        <f>_xll.qlInterestRateIndexValueDate(IndexON,D1617)</f>
        <v>50711</v>
      </c>
      <c r="F1617" s="52">
        <f>IFERROR(_xll.qlIndexFixing(IndexON,D1617,TRUE,_xll.ohTrigger(RecalcTrigger,TriggerON)),NA())</f>
        <v>2.6870345459713008E-2</v>
      </c>
      <c r="H1617" s="49">
        <f>_xll.qlCalendarAdvance(IborCalendar,$H1616,B1617,"f",FALSE)</f>
        <v>50704</v>
      </c>
      <c r="I1617" s="49">
        <f>_xll.qlInterestRateIndexValueDate(Index1M,$H1617)</f>
        <v>50706</v>
      </c>
      <c r="J1617" s="52">
        <f>IFERROR(_xll.qlIndexFixing(Index1M,$H1617,TRUE,_xll.ohTrigger(RecalcTrigger,Trigger1M)),NA())</f>
        <v>2.7827490909328734E-2</v>
      </c>
      <c r="K1617" s="52">
        <f>IFERROR(_xll.qlIndexFixing(ONIndex1M,I1617,TRUE,_xll.ohTrigger(RecalcTrigger,Trigger1M)),NA())</f>
        <v>2.7797176947830238E-2</v>
      </c>
      <c r="L1617" s="52">
        <f>IFERROR(_xll.qlIndexFixing(Index3M,H1617,TRUE,_xll.ohTrigger(RecalcTrigger,Trigger3M)),NA())</f>
        <v>2.9050531819354672E-2</v>
      </c>
      <c r="M1617" s="52">
        <f>IFERROR(_xll.qlIndexFixing(ONIndex3M,I1617,TRUE,_xll.ohTrigger(RecalcTrigger,Trigger3M)),NA())</f>
        <v>2.8952466553171519E-2</v>
      </c>
      <c r="N1617" s="52">
        <f>IFERROR(_xll.qlIndexFixing(Index6M,$H1617,TRUE,_xll.ohTrigger(RecalcTrigger,Trigger6M)),NA())</f>
        <v>3.0125710741022341E-2</v>
      </c>
      <c r="O1617" s="52">
        <f>IFERROR(_xll.qlIndexFixing(ONIndex6M,I1617,TRUE,_xll.ohTrigger(RecalcTrigger,Trigger6M)),NA())</f>
        <v>2.9914534330375275E-2</v>
      </c>
      <c r="P1617" s="52">
        <f>IFERROR(_xll.qlIndexFixing(Index1Y,$H1617,TRUE,_xll.ohTrigger(RecalcTrigger,Trigger1Y)),NA())</f>
        <v>3.138432381460065E-2</v>
      </c>
      <c r="Q1617" s="52">
        <f>IFERROR(_xll.qlIndexFixing(ONIndex1Y,I1617,TRUE,_xll.ohTrigger(RecalcTrigger,Trigger1Y)),NA())</f>
        <v>3.0878276479420208E-2</v>
      </c>
    </row>
    <row r="1618" spans="2:17" x14ac:dyDescent="0.2">
      <c r="B1618" s="46" t="s">
        <v>51</v>
      </c>
      <c r="D1618" s="49">
        <f>_xll.qlCalendarAdvance(LocalCalendar,$D1617,B1618,"f",FALSE)</f>
        <v>50718</v>
      </c>
      <c r="E1618" s="49">
        <f>_xll.qlInterestRateIndexValueDate(IndexON,D1618)</f>
        <v>50718</v>
      </c>
      <c r="F1618" s="52">
        <f>IFERROR(_xll.qlIndexFixing(IndexON,D1618,TRUE,_xll.ohTrigger(RecalcTrigger,TriggerON)),NA())</f>
        <v>2.6870154084956965E-2</v>
      </c>
      <c r="H1618" s="49">
        <f>_xll.qlCalendarAdvance(IborCalendar,$H1617,B1618,"f",FALSE)</f>
        <v>50711</v>
      </c>
      <c r="I1618" s="49">
        <f>_xll.qlInterestRateIndexValueDate(Index1M,$H1618)</f>
        <v>50713</v>
      </c>
      <c r="J1618" s="52">
        <f>IFERROR(_xll.qlIndexFixing(Index1M,$H1618,TRUE,_xll.ohTrigger(RecalcTrigger,Trigger1M)),NA())</f>
        <v>2.7826175616486593E-2</v>
      </c>
      <c r="K1618" s="52">
        <f>IFERROR(_xll.qlIndexFixing(ONIndex1M,I1618,TRUE,_xll.ohTrigger(RecalcTrigger,Trigger1M)),NA())</f>
        <v>2.7795809258348569E-2</v>
      </c>
      <c r="L1618" s="52">
        <f>IFERROR(_xll.qlIndexFixing(Index3M,H1618,TRUE,_xll.ohTrigger(RecalcTrigger,Trigger3M)),NA())</f>
        <v>2.904934049126719E-2</v>
      </c>
      <c r="M1618" s="52">
        <f>IFERROR(_xll.qlIndexFixing(ONIndex3M,I1618,TRUE,_xll.ohTrigger(RecalcTrigger,Trigger3M)),NA())</f>
        <v>2.8951136644108644E-2</v>
      </c>
      <c r="N1618" s="52">
        <f>IFERROR(_xll.qlIndexFixing(Index6M,$H1618,TRUE,_xll.ohTrigger(RecalcTrigger,Trigger6M)),NA())</f>
        <v>3.0123478983667337E-2</v>
      </c>
      <c r="O1618" s="52">
        <f>IFERROR(_xll.qlIndexFixing(ONIndex6M,I1618,TRUE,_xll.ohTrigger(RecalcTrigger,Trigger6M)),NA())</f>
        <v>2.9913215666637072E-2</v>
      </c>
      <c r="P1618" s="52">
        <f>IFERROR(_xll.qlIndexFixing(Index1Y,$H1618,TRUE,_xll.ohTrigger(RecalcTrigger,Trigger1Y)),NA())</f>
        <v>3.1385276453911426E-2</v>
      </c>
      <c r="Q1618" s="52">
        <f>IFERROR(_xll.qlIndexFixing(ONIndex1Y,I1618,TRUE,_xll.ohTrigger(RecalcTrigger,Trigger1Y)),NA())</f>
        <v>3.0878585593834273E-2</v>
      </c>
    </row>
    <row r="1619" spans="2:17" x14ac:dyDescent="0.2">
      <c r="B1619" s="46" t="s">
        <v>51</v>
      </c>
      <c r="D1619" s="49">
        <f>_xll.qlCalendarAdvance(LocalCalendar,$D1618,B1619,"f",FALSE)</f>
        <v>50725</v>
      </c>
      <c r="E1619" s="49">
        <f>_xll.qlInterestRateIndexValueDate(IndexON,D1619)</f>
        <v>50725</v>
      </c>
      <c r="F1619" s="52">
        <f>IFERROR(_xll.qlIndexFixing(IndexON,D1619,TRUE,_xll.ohTrigger(RecalcTrigger,TriggerON)),NA())</f>
        <v>2.6869966702047776E-2</v>
      </c>
      <c r="H1619" s="49">
        <f>_xll.qlCalendarAdvance(IborCalendar,$H1618,B1619,"f",FALSE)</f>
        <v>50718</v>
      </c>
      <c r="I1619" s="49">
        <f>_xll.qlInterestRateIndexValueDate(Index1M,$H1619)</f>
        <v>50721</v>
      </c>
      <c r="J1619" s="52">
        <f>IFERROR(_xll.qlIndexFixing(Index1M,$H1619,TRUE,_xll.ohTrigger(RecalcTrigger,Trigger1M)),NA())</f>
        <v>2.7823718537210745E-2</v>
      </c>
      <c r="K1619" s="52">
        <f>IFERROR(_xll.qlIndexFixing(ONIndex1M,I1619,TRUE,_xll.ohTrigger(RecalcTrigger,Trigger1M)),NA())</f>
        <v>2.7796233747485743E-2</v>
      </c>
      <c r="L1619" s="52">
        <f>IFERROR(_xll.qlIndexFixing(Index3M,H1619,TRUE,_xll.ohTrigger(RecalcTrigger,Trigger3M)),NA())</f>
        <v>2.9050187712414372E-2</v>
      </c>
      <c r="M1619" s="52">
        <f>IFERROR(_xll.qlIndexFixing(ONIndex3M,I1619,TRUE,_xll.ohTrigger(RecalcTrigger,Trigger3M)),NA())</f>
        <v>2.8951788243949395E-2</v>
      </c>
      <c r="N1619" s="52">
        <f>IFERROR(_xll.qlIndexFixing(Index6M,$H1619,TRUE,_xll.ohTrigger(RecalcTrigger,Trigger6M)),NA())</f>
        <v>3.0122311290840927E-2</v>
      </c>
      <c r="O1619" s="52">
        <f>IFERROR(_xll.qlIndexFixing(ONIndex6M,I1619,TRUE,_xll.ohTrigger(RecalcTrigger,Trigger6M)),NA())</f>
        <v>2.9914038667877563E-2</v>
      </c>
      <c r="P1619" s="52">
        <f>IFERROR(_xll.qlIndexFixing(Index1Y,$H1619,TRUE,_xll.ohTrigger(RecalcTrigger,Trigger1Y)),NA())</f>
        <v>3.1389275451343221E-2</v>
      </c>
      <c r="Q1619" s="52">
        <f>IFERROR(_xll.qlIndexFixing(ONIndex1Y,I1619,TRUE,_xll.ohTrigger(RecalcTrigger,Trigger1Y)),NA())</f>
        <v>3.0881666625424131E-2</v>
      </c>
    </row>
    <row r="1620" spans="2:17" x14ac:dyDescent="0.2">
      <c r="B1620" s="46" t="s">
        <v>51</v>
      </c>
      <c r="D1620" s="49">
        <f>_xll.qlCalendarAdvance(LocalCalendar,$D1619,B1620,"f",FALSE)</f>
        <v>50732</v>
      </c>
      <c r="E1620" s="49">
        <f>_xll.qlInterestRateIndexValueDate(IndexON,D1620)</f>
        <v>50732</v>
      </c>
      <c r="F1620" s="52">
        <f>IFERROR(_xll.qlIndexFixing(IndexON,D1620,TRUE,_xll.ohTrigger(RecalcTrigger,TriggerON)),NA())</f>
        <v>2.6869783311305184E-2</v>
      </c>
      <c r="H1620" s="49">
        <f>_xll.qlCalendarAdvance(IborCalendar,$H1619,B1620,"f",FALSE)</f>
        <v>50725</v>
      </c>
      <c r="I1620" s="49">
        <f>_xll.qlInterestRateIndexValueDate(Index1M,$H1620)</f>
        <v>50727</v>
      </c>
      <c r="J1620" s="52">
        <f>IFERROR(_xll.qlIndexFixing(Index1M,$H1620,TRUE,_xll.ohTrigger(RecalcTrigger,Trigger1M)),NA())</f>
        <v>2.7823620460332432E-2</v>
      </c>
      <c r="K1620" s="52">
        <f>IFERROR(_xll.qlIndexFixing(ONIndex1M,I1620,TRUE,_xll.ohTrigger(RecalcTrigger,Trigger1M)),NA())</f>
        <v>2.7793149127912642E-2</v>
      </c>
      <c r="L1620" s="52">
        <f>IFERROR(_xll.qlIndexFixing(Index3M,H1620,TRUE,_xll.ohTrigger(RecalcTrigger,Trigger3M)),NA())</f>
        <v>2.9047026303634361E-2</v>
      </c>
      <c r="M1620" s="52">
        <f>IFERROR(_xll.qlIndexFixing(ONIndex3M,I1620,TRUE,_xll.ohTrigger(RecalcTrigger,Trigger3M)),NA())</f>
        <v>2.8948544794493714E-2</v>
      </c>
      <c r="N1620" s="52">
        <f>IFERROR(_xll.qlIndexFixing(Index6M,$H1620,TRUE,_xll.ohTrigger(RecalcTrigger,Trigger6M)),NA())</f>
        <v>3.0121455016574851E-2</v>
      </c>
      <c r="O1620" s="52">
        <f>IFERROR(_xll.qlIndexFixing(ONIndex6M,I1620,TRUE,_xll.ohTrigger(RecalcTrigger,Trigger6M)),NA())</f>
        <v>2.9910645559230176E-2</v>
      </c>
      <c r="P1620" s="52">
        <f>IFERROR(_xll.qlIndexFixing(Index1Y,$H1620,TRUE,_xll.ohTrigger(RecalcTrigger,Trigger1Y)),NA())</f>
        <v>3.1387254856452183E-2</v>
      </c>
      <c r="Q1620" s="52">
        <f>IFERROR(_xll.qlIndexFixing(ONIndex1Y,I1620,TRUE,_xll.ohTrigger(RecalcTrigger,Trigger1Y)),NA())</f>
        <v>3.0879274695010395E-2</v>
      </c>
    </row>
    <row r="1621" spans="2:17" x14ac:dyDescent="0.2">
      <c r="B1621" s="46" t="s">
        <v>51</v>
      </c>
      <c r="D1621" s="49">
        <f>_xll.qlCalendarAdvance(LocalCalendar,$D1620,B1621,"f",FALSE)</f>
        <v>50739</v>
      </c>
      <c r="E1621" s="49">
        <f>_xll.qlInterestRateIndexValueDate(IndexON,D1621)</f>
        <v>50739</v>
      </c>
      <c r="F1621" s="52">
        <f>IFERROR(_xll.qlIndexFixing(IndexON,D1621,TRUE,_xll.ohTrigger(RecalcTrigger,TriggerON)),NA())</f>
        <v>2.6869603912409445E-2</v>
      </c>
      <c r="H1621" s="49">
        <f>_xll.qlCalendarAdvance(IborCalendar,$H1620,B1621,"f",FALSE)</f>
        <v>50732</v>
      </c>
      <c r="I1621" s="49">
        <f>_xll.qlInterestRateIndexValueDate(Index1M,$H1621)</f>
        <v>50735</v>
      </c>
      <c r="J1621" s="52">
        <f>IFERROR(_xll.qlIndexFixing(Index1M,$H1621,TRUE,_xll.ohTrigger(RecalcTrigger,Trigger1M)),NA())</f>
        <v>2.7823193813057274E-2</v>
      </c>
      <c r="K1621" s="52">
        <f>IFERROR(_xll.qlIndexFixing(ONIndex1M,I1621,TRUE,_xll.ohTrigger(RecalcTrigger,Trigger1M)),NA())</f>
        <v>2.7793637715296526E-2</v>
      </c>
      <c r="L1621" s="52">
        <f>IFERROR(_xll.qlIndexFixing(Index3M,H1621,TRUE,_xll.ohTrigger(RecalcTrigger,Trigger3M)),NA())</f>
        <v>2.9047931849375024E-2</v>
      </c>
      <c r="M1621" s="52">
        <f>IFERROR(_xll.qlIndexFixing(ONIndex3M,I1621,TRUE,_xll.ohTrigger(RecalcTrigger,Trigger3M)),NA())</f>
        <v>2.8949254245524969E-2</v>
      </c>
      <c r="N1621" s="52">
        <f>IFERROR(_xll.qlIndexFixing(Index6M,$H1621,TRUE,_xll.ohTrigger(RecalcTrigger,Trigger6M)),NA())</f>
        <v>3.0120339311317166E-2</v>
      </c>
      <c r="O1621" s="52">
        <f>IFERROR(_xll.qlIndexFixing(ONIndex6M,I1621,TRUE,_xll.ohTrigger(RecalcTrigger,Trigger6M)),NA())</f>
        <v>2.9911525759969138E-2</v>
      </c>
      <c r="P1621" s="52">
        <f>IFERROR(_xll.qlIndexFixing(Index1Y,$H1621,TRUE,_xll.ohTrigger(RecalcTrigger,Trigger1Y)),NA())</f>
        <v>3.1391316882228702E-2</v>
      </c>
      <c r="Q1621" s="52">
        <f>IFERROR(_xll.qlIndexFixing(ONIndex1Y,I1621,TRUE,_xll.ohTrigger(RecalcTrigger,Trigger1Y)),NA())</f>
        <v>3.0882416602731055E-2</v>
      </c>
    </row>
    <row r="1622" spans="2:17" x14ac:dyDescent="0.2">
      <c r="B1622" s="46" t="s">
        <v>51</v>
      </c>
      <c r="D1622" s="49">
        <f>_xll.qlCalendarAdvance(LocalCalendar,$D1621,B1622,"f",FALSE)</f>
        <v>50746</v>
      </c>
      <c r="E1622" s="49">
        <f>_xll.qlInterestRateIndexValueDate(IndexON,D1622)</f>
        <v>50746</v>
      </c>
      <c r="F1622" s="52">
        <f>IFERROR(_xll.qlIndexFixing(IndexON,D1622,TRUE,_xll.ohTrigger(RecalcTrigger,TriggerON)),NA())</f>
        <v>2.6869428505520432E-2</v>
      </c>
      <c r="H1622" s="49">
        <f>_xll.qlCalendarAdvance(IborCalendar,$H1621,B1622,"f",FALSE)</f>
        <v>50739</v>
      </c>
      <c r="I1622" s="49">
        <f>_xll.qlInterestRateIndexValueDate(Index1M,$H1622)</f>
        <v>50741</v>
      </c>
      <c r="J1622" s="52">
        <f>IFERROR(_xll.qlIndexFixing(Index1M,$H1622,TRUE,_xll.ohTrigger(RecalcTrigger,Trigger1M)),NA())</f>
        <v>2.782215562296338E-2</v>
      </c>
      <c r="K1622" s="52">
        <f>IFERROR(_xll.qlIndexFixing(ONIndex1M,I1622,TRUE,_xll.ohTrigger(RecalcTrigger,Trigger1M)),NA())</f>
        <v>2.77905893293795E-2</v>
      </c>
      <c r="L1622" s="52">
        <f>IFERROR(_xll.qlIndexFixing(Index3M,H1622,TRUE,_xll.ohTrigger(RecalcTrigger,Trigger3M)),NA())</f>
        <v>2.9042614636806796E-2</v>
      </c>
      <c r="M1622" s="52">
        <f>IFERROR(_xll.qlIndexFixing(ONIndex3M,I1622,TRUE,_xll.ohTrigger(RecalcTrigger,Trigger3M)),NA())</f>
        <v>2.8946043569426649E-2</v>
      </c>
      <c r="N1622" s="52">
        <f>IFERROR(_xll.qlIndexFixing(Index6M,$H1622,TRUE,_xll.ohTrigger(RecalcTrigger,Trigger6M)),NA())</f>
        <v>3.0120715392792773E-2</v>
      </c>
      <c r="O1622" s="52">
        <f>IFERROR(_xll.qlIndexFixing(ONIndex6M,I1622,TRUE,_xll.ohTrigger(RecalcTrigger,Trigger6M)),NA())</f>
        <v>2.9908165078369464E-2</v>
      </c>
      <c r="P1622" s="52">
        <f>IFERROR(_xll.qlIndexFixing(Index1Y,$H1622,TRUE,_xll.ohTrigger(RecalcTrigger,Trigger1Y)),NA())</f>
        <v>3.1389330758029722E-2</v>
      </c>
      <c r="Q1622" s="52">
        <f>IFERROR(_xll.qlIndexFixing(ONIndex1Y,I1622,TRUE,_xll.ohTrigger(RecalcTrigger,Trigger1Y)),NA())</f>
        <v>3.0880058292197532E-2</v>
      </c>
    </row>
    <row r="1623" spans="2:17" x14ac:dyDescent="0.2">
      <c r="B1623" s="46" t="s">
        <v>51</v>
      </c>
      <c r="D1623" s="49">
        <f>_xll.qlCalendarAdvance(LocalCalendar,$D1622,B1623,"f",FALSE)</f>
        <v>50753</v>
      </c>
      <c r="E1623" s="49">
        <f>_xll.qlInterestRateIndexValueDate(IndexON,D1623)</f>
        <v>50753</v>
      </c>
      <c r="F1623" s="52">
        <f>IFERROR(_xll.qlIndexFixing(IndexON,D1623,TRUE,_xll.ohTrigger(RecalcTrigger,TriggerON)),NA())</f>
        <v>2.6869257090478271E-2</v>
      </c>
      <c r="H1623" s="49">
        <f>_xll.qlCalendarAdvance(IborCalendar,$H1622,B1623,"f",FALSE)</f>
        <v>50746</v>
      </c>
      <c r="I1623" s="49">
        <f>_xll.qlInterestRateIndexValueDate(Index1M,$H1623)</f>
        <v>50748</v>
      </c>
      <c r="J1623" s="52">
        <f>IFERROR(_xll.qlIndexFixing(Index1M,$H1623,TRUE,_xll.ohTrigger(RecalcTrigger,Trigger1M)),NA())</f>
        <v>2.7819976299814086E-2</v>
      </c>
      <c r="K1623" s="52">
        <f>IFERROR(_xll.qlIndexFixing(ONIndex1M,I1623,TRUE,_xll.ohTrigger(RecalcTrigger,Trigger1M)),NA())</f>
        <v>2.778934705445657E-2</v>
      </c>
      <c r="L1623" s="52">
        <f>IFERROR(_xll.qlIndexFixing(Index3M,H1623,TRUE,_xll.ohTrigger(RecalcTrigger,Trigger3M)),NA())</f>
        <v>2.9041534336082364E-2</v>
      </c>
      <c r="M1623" s="52">
        <f>IFERROR(_xll.qlIndexFixing(ONIndex3M,I1623,TRUE,_xll.ohTrigger(RecalcTrigger,Trigger3M)),NA())</f>
        <v>2.8944826941268431E-2</v>
      </c>
      <c r="N1623" s="52">
        <f>IFERROR(_xll.qlIndexFixing(Index6M,$H1623,TRUE,_xll.ohTrigger(RecalcTrigger,Trigger6M)),NA())</f>
        <v>3.0119784562390124E-2</v>
      </c>
      <c r="O1623" s="52">
        <f>IFERROR(_xll.qlIndexFixing(ONIndex6M,I1623,TRUE,_xll.ohTrigger(RecalcTrigger,Trigger6M)),NA())</f>
        <v>2.9906958447813992E-2</v>
      </c>
      <c r="P1623" s="52">
        <f>IFERROR(_xll.qlIndexFixing(Index1Y,$H1623,TRUE,_xll.ohTrigger(RecalcTrigger,Trigger1Y)),NA())</f>
        <v>3.1390405271142507E-2</v>
      </c>
      <c r="Q1623" s="52">
        <f>IFERROR(_xll.qlIndexFixing(ONIndex1Y,I1623,TRUE,_xll.ohTrigger(RecalcTrigger,Trigger1Y)),NA())</f>
        <v>3.0880485527085E-2</v>
      </c>
    </row>
    <row r="1624" spans="2:17" x14ac:dyDescent="0.2">
      <c r="B1624" s="46" t="s">
        <v>51</v>
      </c>
      <c r="D1624" s="49">
        <f>_xll.qlCalendarAdvance(LocalCalendar,$D1623,B1624,"f",FALSE)</f>
        <v>50760</v>
      </c>
      <c r="E1624" s="49">
        <f>_xll.qlInterestRateIndexValueDate(IndexON,D1624)</f>
        <v>50760</v>
      </c>
      <c r="F1624" s="52">
        <f>IFERROR(_xll.qlIndexFixing(IndexON,D1624,TRUE,_xll.ohTrigger(RecalcTrigger,TriggerON)),NA())</f>
        <v>2.6869089667522772E-2</v>
      </c>
      <c r="H1624" s="49">
        <f>_xll.qlCalendarAdvance(IborCalendar,$H1623,B1624,"f",FALSE)</f>
        <v>50753</v>
      </c>
      <c r="I1624" s="49">
        <f>_xll.qlInterestRateIndexValueDate(Index1M,$H1624)</f>
        <v>50755</v>
      </c>
      <c r="J1624" s="52">
        <f>IFERROR(_xll.qlIndexFixing(Index1M,$H1624,TRUE,_xll.ohTrigger(RecalcTrigger,Trigger1M)),NA())</f>
        <v>2.781980502251697E-2</v>
      </c>
      <c r="K1624" s="52">
        <f>IFERROR(_xll.qlIndexFixing(ONIndex1M,I1624,TRUE,_xll.ohTrigger(RecalcTrigger,Trigger1M)),NA())</f>
        <v>2.7788129862509336E-2</v>
      </c>
      <c r="L1624" s="52">
        <f>IFERROR(_xll.qlIndexFixing(Index3M,H1624,TRUE,_xll.ohTrigger(RecalcTrigger,Trigger3M)),NA())</f>
        <v>2.9040476854442332E-2</v>
      </c>
      <c r="M1624" s="52">
        <f>IFERROR(_xll.qlIndexFixing(ONIndex3M,I1624,TRUE,_xll.ohTrigger(RecalcTrigger,Trigger3M)),NA())</f>
        <v>2.8943632969067323E-2</v>
      </c>
      <c r="N1624" s="52">
        <f>IFERROR(_xll.qlIndexFixing(Index6M,$H1624,TRUE,_xll.ohTrigger(RecalcTrigger,Trigger6M)),NA())</f>
        <v>3.0118876478325916E-2</v>
      </c>
      <c r="O1624" s="52">
        <f>IFERROR(_xll.qlIndexFixing(ONIndex6M,I1624,TRUE,_xll.ohTrigger(RecalcTrigger,Trigger6M)),NA())</f>
        <v>2.9905774223815129E-2</v>
      </c>
      <c r="P1624" s="52">
        <f>IFERROR(_xll.qlIndexFixing(Index1Y,$H1624,TRUE,_xll.ohTrigger(RecalcTrigger,Trigger1Y)),NA())</f>
        <v>3.1391504159240177E-2</v>
      </c>
      <c r="Q1624" s="52">
        <f>IFERROR(_xll.qlIndexFixing(ONIndex1Y,I1624,TRUE,_xll.ohTrigger(RecalcTrigger,Trigger1Y)),NA())</f>
        <v>3.0880936385795366E-2</v>
      </c>
    </row>
    <row r="1625" spans="2:17" x14ac:dyDescent="0.2">
      <c r="B1625" s="46" t="s">
        <v>51</v>
      </c>
      <c r="D1625" s="49">
        <f>_xll.qlCalendarAdvance(LocalCalendar,$D1624,B1625,"f",FALSE)</f>
        <v>50767</v>
      </c>
      <c r="E1625" s="49">
        <f>_xll.qlInterestRateIndexValueDate(IndexON,D1625)</f>
        <v>50767</v>
      </c>
      <c r="F1625" s="52">
        <f>IFERROR(_xll.qlIndexFixing(IndexON,D1625,TRUE,_xll.ohTrigger(RecalcTrigger,TriggerON)),NA())</f>
        <v>2.6868926236494062E-2</v>
      </c>
      <c r="H1625" s="49">
        <f>_xll.qlCalendarAdvance(IborCalendar,$H1624,B1625,"f",FALSE)</f>
        <v>50760</v>
      </c>
      <c r="I1625" s="49">
        <f>_xll.qlInterestRateIndexValueDate(Index1M,$H1625)</f>
        <v>50762</v>
      </c>
      <c r="J1625" s="52">
        <f>IFERROR(_xll.qlIndexFixing(Index1M,$H1625,TRUE,_xll.ohTrigger(RecalcTrigger,Trigger1M)),NA())</f>
        <v>2.7817672575183028E-2</v>
      </c>
      <c r="K1625" s="52">
        <f>IFERROR(_xll.qlIndexFixing(ONIndex1M,I1625,TRUE,_xll.ohTrigger(RecalcTrigger,Trigger1M)),NA())</f>
        <v>2.7791881117802397E-2</v>
      </c>
      <c r="L1625" s="52">
        <f>IFERROR(_xll.qlIndexFixing(Index3M,H1625,TRUE,_xll.ohTrigger(RecalcTrigger,Trigger3M)),NA())</f>
        <v>2.903944219186716E-2</v>
      </c>
      <c r="M1625" s="52">
        <f>IFERROR(_xll.qlIndexFixing(ONIndex3M,I1625,TRUE,_xll.ohTrigger(RecalcTrigger,Trigger3M)),NA())</f>
        <v>2.8947867074333722E-2</v>
      </c>
      <c r="N1625" s="52">
        <f>IFERROR(_xll.qlIndexFixing(Index6M,$H1625,TRUE,_xll.ohTrigger(RecalcTrigger,Trigger6M)),NA())</f>
        <v>3.0117991140569844E-2</v>
      </c>
      <c r="O1625" s="52">
        <f>IFERROR(_xll.qlIndexFixing(ONIndex6M,I1625,TRUE,_xll.ohTrigger(RecalcTrigger,Trigger6M)),NA())</f>
        <v>2.9910414405267538E-2</v>
      </c>
      <c r="P1625" s="52">
        <f>IFERROR(_xll.qlIndexFixing(Index1Y,$H1625,TRUE,_xll.ohTrigger(RecalcTrigger,Trigger1Y)),NA())</f>
        <v>3.1392627422402002E-2</v>
      </c>
      <c r="Q1625" s="52">
        <f>IFERROR(_xll.qlIndexFixing(ONIndex1Y,I1625,TRUE,_xll.ohTrigger(RecalcTrigger,Trigger1Y)),NA())</f>
        <v>3.0888210237582925E-2</v>
      </c>
    </row>
    <row r="1626" spans="2:17" x14ac:dyDescent="0.2">
      <c r="B1626" s="46" t="s">
        <v>51</v>
      </c>
      <c r="D1626" s="49">
        <f>_xll.qlCalendarAdvance(LocalCalendar,$D1625,B1626,"f",FALSE)</f>
        <v>50774</v>
      </c>
      <c r="E1626" s="49">
        <f>_xll.qlInterestRateIndexValueDate(IndexON,D1626)</f>
        <v>50774</v>
      </c>
      <c r="F1626" s="52">
        <f>IFERROR(_xll.qlIndexFixing(IndexON,D1626,TRUE,_xll.ohTrigger(RecalcTrigger,TriggerON)),NA())</f>
        <v>2.6868766797392141E-2</v>
      </c>
      <c r="H1626" s="49">
        <f>_xll.qlCalendarAdvance(IborCalendar,$H1625,B1626,"f",FALSE)</f>
        <v>50768</v>
      </c>
      <c r="I1626" s="49">
        <f>_xll.qlInterestRateIndexValueDate(Index1M,$H1626)</f>
        <v>50774</v>
      </c>
      <c r="J1626" s="52">
        <f>IFERROR(_xll.qlIndexFixing(Index1M,$H1626,TRUE,_xll.ohTrigger(RecalcTrigger,Trigger1M)),NA())</f>
        <v>2.7814780418627411E-2</v>
      </c>
      <c r="K1626" s="52">
        <f>IFERROR(_xll.qlIndexFixing(ONIndex1M,I1626,TRUE,_xll.ohTrigger(RecalcTrigger,Trigger1M)),NA())</f>
        <v>2.7784952494140924E-2</v>
      </c>
      <c r="L1626" s="52">
        <f>IFERROR(_xll.qlIndexFixing(Index3M,H1626,TRUE,_xll.ohTrigger(RecalcTrigger,Trigger3M)),NA())</f>
        <v>2.9037721573801356E-2</v>
      </c>
      <c r="M1626" s="52">
        <f>IFERROR(_xll.qlIndexFixing(ONIndex3M,I1626,TRUE,_xll.ohTrigger(RecalcTrigger,Trigger3M)),NA())</f>
        <v>2.8940506392949317E-2</v>
      </c>
      <c r="N1626" s="52">
        <f>IFERROR(_xll.qlIndexFixing(Index6M,$H1626,TRUE,_xll.ohTrigger(RecalcTrigger,Trigger6M)),NA())</f>
        <v>3.011652633859694E-2</v>
      </c>
      <c r="O1626" s="52">
        <f>IFERROR(_xll.qlIndexFixing(ONIndex6M,I1626,TRUE,_xll.ohTrigger(RecalcTrigger,Trigger6M)),NA())</f>
        <v>2.9902672849457801E-2</v>
      </c>
      <c r="P1626" s="52">
        <f>IFERROR(_xll.qlIndexFixing(Index1Y,$H1626,TRUE,_xll.ohTrigger(RecalcTrigger,Trigger1Y)),NA())</f>
        <v>3.1394609725959033E-2</v>
      </c>
      <c r="Q1626" s="52">
        <f>IFERROR(_xll.qlIndexFixing(ONIndex1Y,I1626,TRUE,_xll.ohTrigger(RecalcTrigger,Trigger1Y)),NA())</f>
        <v>3.0882279229791365E-2</v>
      </c>
    </row>
    <row r="1627" spans="2:17" x14ac:dyDescent="0.2">
      <c r="B1627" s="46" t="s">
        <v>51</v>
      </c>
      <c r="D1627" s="49">
        <f>_xll.qlCalendarAdvance(LocalCalendar,$D1626,B1627,"f",FALSE)</f>
        <v>50781</v>
      </c>
      <c r="E1627" s="49">
        <f>_xll.qlInterestRateIndexValueDate(IndexON,D1627)</f>
        <v>50781</v>
      </c>
      <c r="F1627" s="52">
        <f>IFERROR(_xll.qlIndexFixing(IndexON,D1627,TRUE,_xll.ohTrigger(RecalcTrigger,TriggerON)),NA())</f>
        <v>2.6868611350217009E-2</v>
      </c>
      <c r="H1627" s="49">
        <f>_xll.qlCalendarAdvance(IborCalendar,$H1626,B1627,"f",FALSE)</f>
        <v>50775</v>
      </c>
      <c r="I1627" s="49">
        <f>_xll.qlInterestRateIndexValueDate(Index1M,$H1627)</f>
        <v>50777</v>
      </c>
      <c r="J1627" s="52">
        <f>IFERROR(_xll.qlIndexFixing(Index1M,$H1627,TRUE,_xll.ohTrigger(RecalcTrigger,Trigger1M)),NA())</f>
        <v>2.7814317586563126E-2</v>
      </c>
      <c r="K1627" s="52">
        <f>IFERROR(_xll.qlIndexFixing(ONIndex1M,I1627,TRUE,_xll.ohTrigger(RecalcTrigger,Trigger1M)),NA())</f>
        <v>2.7786451702365156E-2</v>
      </c>
      <c r="L1627" s="52">
        <f>IFERROR(_xll.qlIndexFixing(Index3M,H1627,TRUE,_xll.ohTrigger(RecalcTrigger,Trigger3M)),NA())</f>
        <v>2.9037301897409051E-2</v>
      </c>
      <c r="M1627" s="52">
        <f>IFERROR(_xll.qlIndexFixing(ONIndex3M,I1627,TRUE,_xll.ohTrigger(RecalcTrigger,Trigger3M)),NA())</f>
        <v>2.8942196085415262E-2</v>
      </c>
      <c r="N1627" s="52">
        <f>IFERROR(_xll.qlIndexFixing(Index6M,$H1627,TRUE,_xll.ohTrigger(RecalcTrigger,Trigger6M)),NA())</f>
        <v>3.0114969239960734E-2</v>
      </c>
      <c r="O1627" s="52">
        <f>IFERROR(_xll.qlIndexFixing(ONIndex6M,I1627,TRUE,_xll.ohTrigger(RecalcTrigger,Trigger6M)),NA())</f>
        <v>2.9904524884702965E-2</v>
      </c>
      <c r="P1627" s="52">
        <f>IFERROR(_xll.qlIndexFixing(Index1Y,$H1627,TRUE,_xll.ohTrigger(RecalcTrigger,Trigger1Y)),NA())</f>
        <v>3.1398026274475715E-2</v>
      </c>
      <c r="Q1627" s="52">
        <f>IFERROR(_xll.qlIndexFixing(ONIndex1Y,I1627,TRUE,_xll.ohTrigger(RecalcTrigger,Trigger1Y)),NA())</f>
        <v>3.0885233609039275E-2</v>
      </c>
    </row>
    <row r="1628" spans="2:17" x14ac:dyDescent="0.2">
      <c r="B1628" s="46" t="s">
        <v>51</v>
      </c>
      <c r="D1628" s="49">
        <f>_xll.qlCalendarAdvance(LocalCalendar,$D1627,B1628,"f",FALSE)</f>
        <v>50788</v>
      </c>
      <c r="E1628" s="49">
        <f>_xll.qlInterestRateIndexValueDate(IndexON,D1628)</f>
        <v>50788</v>
      </c>
      <c r="F1628" s="52">
        <f>IFERROR(_xll.qlIndexFixing(IndexON,D1628,TRUE,_xll.ohTrigger(RecalcTrigger,TriggerON)),NA())</f>
        <v>2.6868459895048602E-2</v>
      </c>
      <c r="H1628" s="49">
        <f>_xll.qlCalendarAdvance(IborCalendar,$H1627,B1628,"f",FALSE)</f>
        <v>50782</v>
      </c>
      <c r="I1628" s="49">
        <f>_xll.qlInterestRateIndexValueDate(Index1M,$H1628)</f>
        <v>50784</v>
      </c>
      <c r="J1628" s="52">
        <f>IFERROR(_xll.qlIndexFixing(Index1M,$H1628,TRUE,_xll.ohTrigger(RecalcTrigger,Trigger1M)),NA())</f>
        <v>2.781325560305296E-2</v>
      </c>
      <c r="K1628" s="52">
        <f>IFERROR(_xll.qlIndexFixing(ONIndex1M,I1628,TRUE,_xll.ohTrigger(RecalcTrigger,Trigger1M)),NA())</f>
        <v>2.7786335866657463E-2</v>
      </c>
      <c r="L1628" s="52">
        <f>IFERROR(_xll.qlIndexFixing(Index3M,H1628,TRUE,_xll.ohTrigger(RecalcTrigger,Trigger3M)),NA())</f>
        <v>2.9036338951787144E-2</v>
      </c>
      <c r="M1628" s="52">
        <f>IFERROR(_xll.qlIndexFixing(ONIndex3M,I1628,TRUE,_xll.ohTrigger(RecalcTrigger,Trigger3M)),NA())</f>
        <v>2.8942184922884362E-2</v>
      </c>
      <c r="N1628" s="52">
        <f>IFERROR(_xll.qlIndexFixing(Index6M,$H1628,TRUE,_xll.ohTrigger(RecalcTrigger,Trigger6M)),NA())</f>
        <v>3.0114153833384439E-2</v>
      </c>
      <c r="O1628" s="52">
        <f>IFERROR(_xll.qlIndexFixing(ONIndex6M,I1628,TRUE,_xll.ohTrigger(RecalcTrigger,Trigger6M)),NA())</f>
        <v>2.9904601648997886E-2</v>
      </c>
      <c r="P1628" s="52">
        <f>IFERROR(_xll.qlIndexFixing(Index1Y,$H1628,TRUE,_xll.ohTrigger(RecalcTrigger,Trigger1Y)),NA())</f>
        <v>3.1400686960437019E-2</v>
      </c>
      <c r="Q1628" s="52">
        <f>IFERROR(_xll.qlIndexFixing(ONIndex1Y,I1628,TRUE,_xll.ohTrigger(RecalcTrigger,Trigger1Y)),NA())</f>
        <v>3.0887151128995427E-2</v>
      </c>
    </row>
    <row r="1629" spans="2:17" x14ac:dyDescent="0.2">
      <c r="B1629" s="46" t="s">
        <v>51</v>
      </c>
      <c r="D1629" s="49">
        <f>_xll.qlCalendarAdvance(LocalCalendar,$D1628,B1629,"f",FALSE)</f>
        <v>50795</v>
      </c>
      <c r="E1629" s="49">
        <f>_xll.qlInterestRateIndexValueDate(IndexON,D1629)</f>
        <v>50795</v>
      </c>
      <c r="F1629" s="52">
        <f>IFERROR(_xll.qlIndexFixing(IndexON,D1629,TRUE,_xll.ohTrigger(RecalcTrigger,TriggerON)),NA())</f>
        <v>2.6868312431727048E-2</v>
      </c>
      <c r="H1629" s="49">
        <f>_xll.qlCalendarAdvance(IborCalendar,$H1628,B1629,"f",FALSE)</f>
        <v>50789</v>
      </c>
      <c r="I1629" s="49">
        <f>_xll.qlInterestRateIndexValueDate(Index1M,$H1629)</f>
        <v>50791</v>
      </c>
      <c r="J1629" s="52">
        <f>IFERROR(_xll.qlIndexFixing(Index1M,$H1629,TRUE,_xll.ohTrigger(RecalcTrigger,Trigger1M)),NA())</f>
        <v>2.7813220507516001E-2</v>
      </c>
      <c r="K1629" s="52">
        <f>IFERROR(_xll.qlIndexFixing(ONIndex1M,I1629,TRUE,_xll.ohTrigger(RecalcTrigger,Trigger1M)),NA())</f>
        <v>2.7784257059231265E-2</v>
      </c>
      <c r="L1629" s="52">
        <f>IFERROR(_xll.qlIndexFixing(Index3M,H1629,TRUE,_xll.ohTrigger(RecalcTrigger,Trigger3M)),NA())</f>
        <v>2.903539882515993E-2</v>
      </c>
      <c r="M1629" s="52">
        <f>IFERROR(_xll.qlIndexFixing(ONIndex3M,I1629,TRUE,_xll.ohTrigger(RecalcTrigger,Trigger3M)),NA())</f>
        <v>2.8940024643748785E-2</v>
      </c>
      <c r="N1629" s="52">
        <f>IFERROR(_xll.qlIndexFixing(Index6M,$H1629,TRUE,_xll.ohTrigger(RecalcTrigger,Trigger6M)),NA())</f>
        <v>3.0113361171107408E-2</v>
      </c>
      <c r="O1629" s="52">
        <f>IFERROR(_xll.qlIndexFixing(ONIndex6M,I1629,TRUE,_xll.ohTrigger(RecalcTrigger,Trigger6M)),NA())</f>
        <v>2.9902370542425061E-2</v>
      </c>
      <c r="P1629" s="52">
        <f>IFERROR(_xll.qlIndexFixing(Index1Y,$H1629,TRUE,_xll.ohTrigger(RecalcTrigger,Trigger1Y)),NA())</f>
        <v>3.1400457773909339E-2</v>
      </c>
      <c r="Q1629" s="52">
        <f>IFERROR(_xll.qlIndexFixing(ONIndex1Y,I1629,TRUE,_xll.ohTrigger(RecalcTrigger,Trigger1Y)),NA())</f>
        <v>3.0886361635991122E-2</v>
      </c>
    </row>
    <row r="1630" spans="2:17" x14ac:dyDescent="0.2">
      <c r="B1630" s="46" t="s">
        <v>51</v>
      </c>
      <c r="D1630" s="49">
        <f>_xll.qlCalendarAdvance(LocalCalendar,$D1629,B1630,"f",FALSE)</f>
        <v>50802</v>
      </c>
      <c r="E1630" s="49">
        <f>_xll.qlInterestRateIndexValueDate(IndexON,D1630)</f>
        <v>50802</v>
      </c>
      <c r="F1630" s="52">
        <f>IFERROR(_xll.qlIndexFixing(IndexON,D1630,TRUE,_xll.ohTrigger(RecalcTrigger,TriggerON)),NA())</f>
        <v>2.6868168960492156E-2</v>
      </c>
      <c r="H1630" s="49">
        <f>_xll.qlCalendarAdvance(IborCalendar,$H1629,B1630,"f",FALSE)</f>
        <v>50796</v>
      </c>
      <c r="I1630" s="49">
        <f>_xll.qlInterestRateIndexValueDate(Index1M,$H1630)</f>
        <v>50798</v>
      </c>
      <c r="J1630" s="52">
        <f>IFERROR(_xll.qlIndexFixing(Index1M,$H1630,TRUE,_xll.ohTrigger(RecalcTrigger,Trigger1M)),NA())</f>
        <v>2.7811207059503976E-2</v>
      </c>
      <c r="K1630" s="52">
        <f>IFERROR(_xll.qlIndexFixing(ONIndex1M,I1630,TRUE,_xll.ohTrigger(RecalcTrigger,Trigger1M)),NA())</f>
        <v>2.7783197367883261E-2</v>
      </c>
      <c r="L1630" s="52">
        <f>IFERROR(_xll.qlIndexFixing(Index3M,H1630,TRUE,_xll.ohTrigger(RecalcTrigger,Trigger3M)),NA())</f>
        <v>2.90344815175132E-2</v>
      </c>
      <c r="M1630" s="52">
        <f>IFERROR(_xll.qlIndexFixing(ONIndex3M,I1630,TRUE,_xll.ohTrigger(RecalcTrigger,Trigger3M)),NA())</f>
        <v>2.8938972912619931E-2</v>
      </c>
      <c r="N1630" s="52">
        <f>IFERROR(_xll.qlIndexFixing(Index6M,$H1630,TRUE,_xll.ohTrigger(RecalcTrigger,Trigger6M)),NA())</f>
        <v>3.0112591253104025E-2</v>
      </c>
      <c r="O1630" s="52">
        <f>IFERROR(_xll.qlIndexFixing(ONIndex6M,I1630,TRUE,_xll.ohTrigger(RecalcTrigger,Trigger6M)),NA())</f>
        <v>2.9901326986756516E-2</v>
      </c>
      <c r="P1630" s="52">
        <f>IFERROR(_xll.qlIndexFixing(Index1Y,$H1630,TRUE,_xll.ohTrigger(RecalcTrigger,Trigger1Y)),NA())</f>
        <v>3.1401710093139891E-2</v>
      </c>
      <c r="Q1630" s="52">
        <f>IFERROR(_xll.qlIndexFixing(ONIndex1Y,I1630,TRUE,_xll.ohTrigger(RecalcTrigger,Trigger1Y)),NA())</f>
        <v>3.0886961091596277E-2</v>
      </c>
    </row>
    <row r="1631" spans="2:17" x14ac:dyDescent="0.2">
      <c r="B1631" s="46" t="s">
        <v>51</v>
      </c>
      <c r="D1631" s="49">
        <f>_xll.qlCalendarAdvance(LocalCalendar,$D1630,B1631,"f",FALSE)</f>
        <v>50809</v>
      </c>
      <c r="E1631" s="49">
        <f>_xll.qlInterestRateIndexValueDate(IndexON,D1631)</f>
        <v>50809</v>
      </c>
      <c r="F1631" s="52">
        <f>IFERROR(_xll.qlIndexFixing(IndexON,D1631,TRUE,_xll.ohTrigger(RecalcTrigger,TriggerON)),NA())</f>
        <v>2.6868029481263989E-2</v>
      </c>
      <c r="H1631" s="49">
        <f>_xll.qlCalendarAdvance(IborCalendar,$H1630,B1631,"f",FALSE)</f>
        <v>50803</v>
      </c>
      <c r="I1631" s="49">
        <f>_xll.qlInterestRateIndexValueDate(Index1M,$H1631)</f>
        <v>50805</v>
      </c>
      <c r="J1631" s="52">
        <f>IFERROR(_xll.qlIndexFixing(Index1M,$H1631,TRUE,_xll.ohTrigger(RecalcTrigger,Trigger1M)),NA())</f>
        <v>2.7807206240118326E-2</v>
      </c>
      <c r="K1631" s="52">
        <f>IFERROR(_xll.qlIndexFixing(ONIndex1M,I1631,TRUE,_xll.ohTrigger(RecalcTrigger,Trigger1M)),NA())</f>
        <v>2.7782162763347884E-2</v>
      </c>
      <c r="L1631" s="52">
        <f>IFERROR(_xll.qlIndexFixing(Index3M,H1631,TRUE,_xll.ohTrigger(RecalcTrigger,Trigger3M)),NA())</f>
        <v>2.9032478777013936E-2</v>
      </c>
      <c r="M1631" s="52">
        <f>IFERROR(_xll.qlIndexFixing(ONIndex3M,I1631,TRUE,_xll.ohTrigger(RecalcTrigger,Trigger3M)),NA())</f>
        <v>2.8937943841285119E-2</v>
      </c>
      <c r="N1631" s="52">
        <f>IFERROR(_xll.qlIndexFixing(Index6M,$H1631,TRUE,_xll.ohTrigger(RecalcTrigger,Trigger6M)),NA())</f>
        <v>3.0111844079347787E-2</v>
      </c>
      <c r="O1631" s="52">
        <f>IFERROR(_xll.qlIndexFixing(ONIndex6M,I1631,TRUE,_xll.ohTrigger(RecalcTrigger,Trigger6M)),NA())</f>
        <v>2.9900305841508157E-2</v>
      </c>
      <c r="P1631" s="52">
        <f>IFERROR(_xll.qlIndexFixing(Index1Y,$H1631,TRUE,_xll.ohTrigger(RecalcTrigger,Trigger1Y)),NA())</f>
        <v>3.1402986792166063E-2</v>
      </c>
      <c r="Q1631" s="52">
        <f>IFERROR(_xll.qlIndexFixing(ONIndex1Y,I1631,TRUE,_xll.ohTrigger(RecalcTrigger,Trigger1Y)),NA())</f>
        <v>3.0887584175340876E-2</v>
      </c>
    </row>
    <row r="1632" spans="2:17" x14ac:dyDescent="0.2">
      <c r="B1632" s="46" t="s">
        <v>51</v>
      </c>
      <c r="D1632" s="49">
        <f>_xll.qlCalendarAdvance(LocalCalendar,$D1631,B1632,"f",FALSE)</f>
        <v>50816</v>
      </c>
      <c r="E1632" s="49">
        <f>_xll.qlInterestRateIndexValueDate(IndexON,D1632)</f>
        <v>50816</v>
      </c>
      <c r="F1632" s="52">
        <f>IFERROR(_xll.qlIndexFixing(IndexON,D1632,TRUE,_xll.ohTrigger(RecalcTrigger,TriggerON)),NA())</f>
        <v>2.6867893993802738E-2</v>
      </c>
      <c r="H1632" s="49">
        <f>_xll.qlCalendarAdvance(IborCalendar,$H1631,B1632,"f",FALSE)</f>
        <v>50810</v>
      </c>
      <c r="I1632" s="49">
        <f>_xll.qlInterestRateIndexValueDate(Index1M,$H1632)</f>
        <v>50812</v>
      </c>
      <c r="J1632" s="52">
        <f>IFERROR(_xll.qlIndexFixing(Index1M,$H1632,TRUE,_xll.ohTrigger(RecalcTrigger,Trigger1M)),NA())</f>
        <v>2.7806239657581458E-2</v>
      </c>
      <c r="K1632" s="52">
        <f>IFERROR(_xll.qlIndexFixing(ONIndex1M,I1632,TRUE,_xll.ohTrigger(RecalcTrigger,Trigger1M)),NA())</f>
        <v>2.7781153245625134E-2</v>
      </c>
      <c r="L1632" s="52">
        <f>IFERROR(_xll.qlIndexFixing(Index3M,H1632,TRUE,_xll.ohTrigger(RecalcTrigger,Trigger3M)),NA())</f>
        <v>2.9031605547528809E-2</v>
      </c>
      <c r="M1632" s="52">
        <f>IFERROR(_xll.qlIndexFixing(ONIndex3M,I1632,TRUE,_xll.ohTrigger(RecalcTrigger,Trigger3M)),NA())</f>
        <v>2.8936937429717702E-2</v>
      </c>
      <c r="N1632" s="52">
        <f>IFERROR(_xll.qlIndexFixing(Index6M,$H1632,TRUE,_xll.ohTrigger(RecalcTrigger,Trigger6M)),NA())</f>
        <v>3.0111119649813528E-2</v>
      </c>
      <c r="O1632" s="52">
        <f>IFERROR(_xll.qlIndexFixing(ONIndex6M,I1632,TRUE,_xll.ohTrigger(RecalcTrigger,Trigger6M)),NA())</f>
        <v>2.9899307106573403E-2</v>
      </c>
      <c r="P1632" s="52">
        <f>IFERROR(_xll.qlIndexFixing(Index1Y,$H1632,TRUE,_xll.ohTrigger(RecalcTrigger,Trigger1Y)),NA())</f>
        <v>3.1404287871080204E-2</v>
      </c>
      <c r="Q1632" s="52">
        <f>IFERROR(_xll.qlIndexFixing(ONIndex1Y,I1632,TRUE,_xll.ohTrigger(RecalcTrigger,Trigger1Y)),NA())</f>
        <v>3.088823088717163E-2</v>
      </c>
    </row>
    <row r="1633" spans="2:17" x14ac:dyDescent="0.2">
      <c r="B1633" s="46" t="s">
        <v>51</v>
      </c>
      <c r="D1633" s="49">
        <f>_xll.qlCalendarAdvance(LocalCalendar,$D1632,B1633,"f",FALSE)</f>
        <v>50823</v>
      </c>
      <c r="E1633" s="49">
        <f>_xll.qlInterestRateIndexValueDate(IndexON,D1633)</f>
        <v>50823</v>
      </c>
      <c r="F1633" s="52">
        <f>IFERROR(_xll.qlIndexFixing(IndexON,D1633,TRUE,_xll.ohTrigger(RecalcTrigger,TriggerON)),NA())</f>
        <v>2.6867762498508085E-2</v>
      </c>
      <c r="H1633" s="49">
        <f>_xll.qlCalendarAdvance(IborCalendar,$H1632,B1633,"f",FALSE)</f>
        <v>50817</v>
      </c>
      <c r="I1633" s="49">
        <f>_xll.qlInterestRateIndexValueDate(Index1M,$H1633)</f>
        <v>50819</v>
      </c>
      <c r="J1633" s="52">
        <f>IFERROR(_xll.qlIndexFixing(Index1M,$H1633,TRUE,_xll.ohTrigger(RecalcTrigger,Trigger1M)),NA())</f>
        <v>2.7805298210349858E-2</v>
      </c>
      <c r="K1633" s="52">
        <f>IFERROR(_xll.qlIndexFixing(ONIndex1M,I1633,TRUE,_xll.ohTrigger(RecalcTrigger,Trigger1M)),NA())</f>
        <v>2.7781171405039107E-2</v>
      </c>
      <c r="L1633" s="52">
        <f>IFERROR(_xll.qlIndexFixing(Index3M,H1633,TRUE,_xll.ohTrigger(RecalcTrigger,Trigger3M)),NA())</f>
        <v>2.9030755135143804E-2</v>
      </c>
      <c r="M1633" s="52">
        <f>IFERROR(_xll.qlIndexFixing(ONIndex3M,I1633,TRUE,_xll.ohTrigger(RecalcTrigger,Trigger3M)),NA())</f>
        <v>2.8937047246040404E-2</v>
      </c>
      <c r="N1633" s="52">
        <f>IFERROR(_xll.qlIndexFixing(Index6M,$H1633,TRUE,_xll.ohTrigger(RecalcTrigger,Trigger6M)),NA())</f>
        <v>3.011041796447651E-2</v>
      </c>
      <c r="O1633" s="52">
        <f>IFERROR(_xll.qlIndexFixing(ONIndex6M,I1633,TRUE,_xll.ohTrigger(RecalcTrigger,Trigger6M)),NA())</f>
        <v>2.9899503502912594E-2</v>
      </c>
      <c r="P1633" s="52">
        <f>IFERROR(_xll.qlIndexFixing(Index1Y,$H1633,TRUE,_xll.ohTrigger(RecalcTrigger,Trigger1Y)),NA())</f>
        <v>3.1407079712085499E-2</v>
      </c>
      <c r="Q1633" s="52">
        <f>IFERROR(_xll.qlIndexFixing(ONIndex1Y,I1633,TRUE,_xll.ohTrigger(RecalcTrigger,Trigger1Y)),NA())</f>
        <v>3.0890275254253918E-2</v>
      </c>
    </row>
    <row r="1634" spans="2:17" x14ac:dyDescent="0.2">
      <c r="B1634" s="46" t="s">
        <v>51</v>
      </c>
      <c r="D1634" s="49">
        <f>_xll.qlCalendarAdvance(LocalCalendar,$D1633,B1634,"f",FALSE)</f>
        <v>50830</v>
      </c>
      <c r="E1634" s="49">
        <f>_xll.qlInterestRateIndexValueDate(IndexON,D1634)</f>
        <v>50830</v>
      </c>
      <c r="F1634" s="52">
        <f>IFERROR(_xll.qlIndexFixing(IndexON,D1634,TRUE,_xll.ohTrigger(RecalcTrigger,TriggerON)),NA())</f>
        <v>2.6867634995060286E-2</v>
      </c>
      <c r="H1634" s="49">
        <f>_xll.qlCalendarAdvance(IborCalendar,$H1633,B1634,"f",FALSE)</f>
        <v>50824</v>
      </c>
      <c r="I1634" s="49">
        <f>_xll.qlInterestRateIndexValueDate(Index1M,$H1634)</f>
        <v>50826</v>
      </c>
      <c r="J1634" s="52">
        <f>IFERROR(_xll.qlIndexFixing(Index1M,$H1634,TRUE,_xll.ohTrigger(RecalcTrigger,Trigger1M)),NA())</f>
        <v>2.7804381898423523E-2</v>
      </c>
      <c r="K1634" s="52">
        <f>IFERROR(_xll.qlIndexFixing(ONIndex1M,I1634,TRUE,_xll.ohTrigger(RecalcTrigger,Trigger1M)),NA())</f>
        <v>2.7779209470564226E-2</v>
      </c>
      <c r="L1634" s="52">
        <f>IFERROR(_xll.qlIndexFixing(Index3M,H1634,TRUE,_xll.ohTrigger(RecalcTrigger,Trigger3M)),NA())</f>
        <v>2.9029927539841852E-2</v>
      </c>
      <c r="M1634" s="52">
        <f>IFERROR(_xll.qlIndexFixing(ONIndex3M,I1634,TRUE,_xll.ohTrigger(RecalcTrigger,Trigger3M)),NA())</f>
        <v>2.8934992585964991E-2</v>
      </c>
      <c r="N1634" s="52">
        <f>IFERROR(_xll.qlIndexFixing(Index6M,$H1634,TRUE,_xll.ohTrigger(RecalcTrigger,Trigger6M)),NA())</f>
        <v>3.0109739023313771E-2</v>
      </c>
      <c r="O1634" s="52">
        <f>IFERROR(_xll.qlIndexFixing(ONIndex6M,I1634,TRUE,_xll.ohTrigger(RecalcTrigger,Trigger6M)),NA())</f>
        <v>2.9897376867724645E-2</v>
      </c>
      <c r="P1634" s="52">
        <f>IFERROR(_xll.qlIndexFixing(Index1Y,$H1634,TRUE,_xll.ohTrigger(RecalcTrigger,Trigger1Y)),NA())</f>
        <v>3.1406963168951176E-2</v>
      </c>
      <c r="Q1634" s="52">
        <f>IFERROR(_xll.qlIndexFixing(ONIndex1Y,I1634,TRUE,_xll.ohTrigger(RecalcTrigger,Trigger1Y)),NA())</f>
        <v>3.0889595195144892E-2</v>
      </c>
    </row>
    <row r="1635" spans="2:17" x14ac:dyDescent="0.2">
      <c r="B1635" s="46" t="s">
        <v>51</v>
      </c>
      <c r="D1635" s="49">
        <f>_xll.qlCalendarAdvance(LocalCalendar,$D1634,B1635,"f",FALSE)</f>
        <v>50837</v>
      </c>
      <c r="E1635" s="49">
        <f>_xll.qlInterestRateIndexValueDate(IndexON,D1635)</f>
        <v>50837</v>
      </c>
      <c r="F1635" s="52">
        <f>IFERROR(_xll.qlIndexFixing(IndexON,D1635,TRUE,_xll.ohTrigger(RecalcTrigger,TriggerON)),NA())</f>
        <v>2.6867511483539275E-2</v>
      </c>
      <c r="H1635" s="49">
        <f>_xll.qlCalendarAdvance(IborCalendar,$H1634,B1635,"f",FALSE)</f>
        <v>50831</v>
      </c>
      <c r="I1635" s="49">
        <f>_xll.qlInterestRateIndexValueDate(Index1M,$H1635)</f>
        <v>50833</v>
      </c>
      <c r="J1635" s="52">
        <f>IFERROR(_xll.qlIndexFixing(Index1M,$H1635,TRUE,_xll.ohTrigger(RecalcTrigger,Trigger1M)),NA())</f>
        <v>2.7806525670565539E-2</v>
      </c>
      <c r="K1635" s="52">
        <f>IFERROR(_xll.qlIndexFixing(ONIndex1M,I1635,TRUE,_xll.ohTrigger(RecalcTrigger,Trigger1M)),NA())</f>
        <v>2.7778275213252712E-2</v>
      </c>
      <c r="L1635" s="52">
        <f>IFERROR(_xll.qlIndexFixing(Index3M,H1635,TRUE,_xll.ohTrigger(RecalcTrigger,Trigger3M)),NA())</f>
        <v>2.9034697364030804E-2</v>
      </c>
      <c r="M1635" s="52">
        <f>IFERROR(_xll.qlIndexFixing(ONIndex3M,I1635,TRUE,_xll.ohTrigger(RecalcTrigger,Trigger3M)),NA())</f>
        <v>2.8934054153779698E-2</v>
      </c>
      <c r="N1635" s="52">
        <f>IFERROR(_xll.qlIndexFixing(Index6M,$H1635,TRUE,_xll.ohTrigger(RecalcTrigger,Trigger6M)),NA())</f>
        <v>3.0115154263211971E-2</v>
      </c>
      <c r="O1635" s="52">
        <f>IFERROR(_xll.qlIndexFixing(ONIndex6M,I1635,TRUE,_xll.ohTrigger(RecalcTrigger,Trigger6M)),NA())</f>
        <v>2.9896445363837287E-2</v>
      </c>
      <c r="P1635" s="52">
        <f>IFERROR(_xll.qlIndexFixing(Index1Y,$H1635,TRUE,_xll.ohTrigger(RecalcTrigger,Trigger1Y)),NA())</f>
        <v>3.140833738810099E-2</v>
      </c>
      <c r="Q1635" s="52">
        <f>IFERROR(_xll.qlIndexFixing(ONIndex1Y,I1635,TRUE,_xll.ohTrigger(RecalcTrigger,Trigger1Y)),NA())</f>
        <v>3.0890312791314045E-2</v>
      </c>
    </row>
    <row r="1636" spans="2:17" x14ac:dyDescent="0.2">
      <c r="B1636" s="46" t="s">
        <v>51</v>
      </c>
      <c r="D1636" s="49">
        <f>_xll.qlCalendarAdvance(LocalCalendar,$D1635,B1636,"f",FALSE)</f>
        <v>50844</v>
      </c>
      <c r="E1636" s="49">
        <f>_xll.qlInterestRateIndexValueDate(IndexON,D1636)</f>
        <v>50844</v>
      </c>
      <c r="F1636" s="52">
        <f>IFERROR(_xll.qlIndexFixing(IndexON,D1636,TRUE,_xll.ohTrigger(RecalcTrigger,TriggerON)),NA())</f>
        <v>2.6867391964104925E-2</v>
      </c>
      <c r="H1636" s="49">
        <f>_xll.qlCalendarAdvance(IborCalendar,$H1635,B1636,"f",FALSE)</f>
        <v>50838</v>
      </c>
      <c r="I1636" s="49">
        <f>_xll.qlInterestRateIndexValueDate(Index1M,$H1636)</f>
        <v>50840</v>
      </c>
      <c r="J1636" s="52">
        <f>IFERROR(_xll.qlIndexFixing(Index1M,$H1636,TRUE,_xll.ohTrigger(RecalcTrigger,Trigger1M)),NA())</f>
        <v>2.7806678628812254E-2</v>
      </c>
      <c r="K1636" s="52">
        <f>IFERROR(_xll.qlIndexFixing(ONIndex1M,I1636,TRUE,_xll.ohTrigger(RecalcTrigger,Trigger1M)),NA())</f>
        <v>2.7777366042780471E-2</v>
      </c>
      <c r="L1636" s="52">
        <f>IFERROR(_xll.qlIndexFixing(Index3M,H1636,TRUE,_xll.ohTrigger(RecalcTrigger,Trigger3M)),NA())</f>
        <v>2.9033923240872887E-2</v>
      </c>
      <c r="M1636" s="52">
        <f>IFERROR(_xll.qlIndexFixing(ONIndex3M,I1636,TRUE,_xll.ohTrigger(RecalcTrigger,Trigger3M)),NA())</f>
        <v>2.8933138381388446E-2</v>
      </c>
      <c r="N1636" s="52">
        <f>IFERROR(_xll.qlIndexFixing(Index6M,$H1636,TRUE,_xll.ohTrigger(RecalcTrigger,Trigger6M)),NA())</f>
        <v>3.0113312377492627E-2</v>
      </c>
      <c r="O1636" s="52">
        <f>IFERROR(_xll.qlIndexFixing(ONIndex6M,I1636,TRUE,_xll.ohTrigger(RecalcTrigger,Trigger6M)),NA())</f>
        <v>2.9895536270263534E-2</v>
      </c>
      <c r="P1636" s="52">
        <f>IFERROR(_xll.qlIndexFixing(Index1Y,$H1636,TRUE,_xll.ohTrigger(RecalcTrigger,Trigger1Y)),NA())</f>
        <v>3.1409735987524945E-2</v>
      </c>
      <c r="Q1636" s="52">
        <f>IFERROR(_xll.qlIndexFixing(ONIndex1Y,I1636,TRUE,_xll.ohTrigger(RecalcTrigger,Trigger1Y)),NA())</f>
        <v>3.0891054015542707E-2</v>
      </c>
    </row>
    <row r="1637" spans="2:17" x14ac:dyDescent="0.2">
      <c r="B1637" s="46" t="s">
        <v>51</v>
      </c>
      <c r="D1637" s="49">
        <f>_xll.qlCalendarAdvance(LocalCalendar,$D1636,B1637,"f",FALSE)</f>
        <v>50851</v>
      </c>
      <c r="E1637" s="49">
        <f>_xll.qlInterestRateIndexValueDate(IndexON,D1637)</f>
        <v>50851</v>
      </c>
      <c r="F1637" s="52">
        <f>IFERROR(_xll.qlIndexFixing(IndexON,D1637,TRUE,_xll.ohTrigger(RecalcTrigger,TriggerON)),NA())</f>
        <v>2.6867276436437493E-2</v>
      </c>
      <c r="H1637" s="49">
        <f>_xll.qlCalendarAdvance(IborCalendar,$H1636,B1637,"f",FALSE)</f>
        <v>50845</v>
      </c>
      <c r="I1637" s="49">
        <f>_xll.qlInterestRateIndexValueDate(Index1M,$H1637)</f>
        <v>50847</v>
      </c>
      <c r="J1637" s="52">
        <f>IFERROR(_xll.qlIndexFixing(Index1M,$H1637,TRUE,_xll.ohTrigger(RecalcTrigger,Trigger1M)),NA())</f>
        <v>2.7804829102840524E-2</v>
      </c>
      <c r="K1637" s="52">
        <f>IFERROR(_xll.qlIndexFixing(ONIndex1M,I1637,TRUE,_xll.ohTrigger(RecalcTrigger,Trigger1M)),NA())</f>
        <v>2.7776481959120858E-2</v>
      </c>
      <c r="L1637" s="52">
        <f>IFERROR(_xll.qlIndexFixing(Index3M,H1637,TRUE,_xll.ohTrigger(RecalcTrigger,Trigger3M)),NA())</f>
        <v>2.9033171943933331E-2</v>
      </c>
      <c r="M1637" s="52">
        <f>IFERROR(_xll.qlIndexFixing(ONIndex3M,I1637,TRUE,_xll.ohTrigger(RecalcTrigger,Trigger3M)),NA())</f>
        <v>2.893224526881788E-2</v>
      </c>
      <c r="N1637" s="52">
        <f>IFERROR(_xll.qlIndexFixing(Index6M,$H1637,TRUE,_xll.ohTrigger(RecalcTrigger,Trigger6M)),NA())</f>
        <v>3.0112707966373421E-2</v>
      </c>
      <c r="O1637" s="52">
        <f>IFERROR(_xll.qlIndexFixing(ONIndex6M,I1637,TRUE,_xll.ohTrigger(RecalcTrigger,Trigger6M)),NA())</f>
        <v>2.9894649587083322E-2</v>
      </c>
      <c r="P1637" s="52">
        <f>IFERROR(_xll.qlIndexFixing(Index1Y,$H1637,TRUE,_xll.ohTrigger(RecalcTrigger,Trigger1Y)),NA())</f>
        <v>3.1411158967325208E-2</v>
      </c>
      <c r="Q1637" s="52">
        <f>IFERROR(_xll.qlIndexFixing(ONIndex1Y,I1637,TRUE,_xll.ohTrigger(RecalcTrigger,Trigger1Y)),NA())</f>
        <v>3.0891818867910814E-2</v>
      </c>
    </row>
    <row r="1638" spans="2:17" x14ac:dyDescent="0.2">
      <c r="B1638" s="46" t="s">
        <v>51</v>
      </c>
      <c r="D1638" s="49">
        <f>_xll.qlCalendarAdvance(LocalCalendar,$D1637,B1638,"f",FALSE)</f>
        <v>50858</v>
      </c>
      <c r="E1638" s="49">
        <f>_xll.qlInterestRateIndexValueDate(IndexON,D1638)</f>
        <v>50858</v>
      </c>
      <c r="F1638" s="52">
        <f>IFERROR(_xll.qlIndexFixing(IndexON,D1638,TRUE,_xll.ohTrigger(RecalcTrigger,TriggerON)),NA())</f>
        <v>2.6867164900856721E-2</v>
      </c>
      <c r="H1638" s="49">
        <f>_xll.qlCalendarAdvance(IborCalendar,$H1637,B1638,"f",FALSE)</f>
        <v>50852</v>
      </c>
      <c r="I1638" s="49">
        <f>_xll.qlInterestRateIndexValueDate(Index1M,$H1638)</f>
        <v>50854</v>
      </c>
      <c r="J1638" s="52">
        <f>IFERROR(_xll.qlIndexFixing(Index1M,$H1638,TRUE,_xll.ohTrigger(RecalcTrigger,Trigger1M)),NA())</f>
        <v>2.7804018530635039E-2</v>
      </c>
      <c r="K1638" s="52">
        <f>IFERROR(_xll.qlIndexFixing(ONIndex1M,I1638,TRUE,_xll.ohTrigger(RecalcTrigger,Trigger1M)),NA())</f>
        <v>2.7775622962220581E-2</v>
      </c>
      <c r="L1638" s="52">
        <f>IFERROR(_xll.qlIndexFixing(Index3M,H1638,TRUE,_xll.ohTrigger(RecalcTrigger,Trigger3M)),NA())</f>
        <v>2.9032443473195984E-2</v>
      </c>
      <c r="M1638" s="52">
        <f>IFERROR(_xll.qlIndexFixing(ONIndex3M,I1638,TRUE,_xll.ohTrigger(RecalcTrigger,Trigger3M)),NA())</f>
        <v>2.8931374815988065E-2</v>
      </c>
      <c r="N1638" s="52">
        <f>IFERROR(_xll.qlIndexFixing(Index6M,$H1638,TRUE,_xll.ohTrigger(RecalcTrigger,Trigger6M)),NA())</f>
        <v>3.0112126306891328E-2</v>
      </c>
      <c r="O1638" s="52">
        <f>IFERROR(_xll.qlIndexFixing(ONIndex6M,I1638,TRUE,_xll.ohTrigger(RecalcTrigger,Trigger6M)),NA())</f>
        <v>2.9893785314216714E-2</v>
      </c>
      <c r="P1638" s="52">
        <f>IFERROR(_xll.qlIndexFixing(Index1Y,$H1638,TRUE,_xll.ohTrigger(RecalcTrigger,Trigger1Y)),NA())</f>
        <v>3.1412606327603482E-2</v>
      </c>
      <c r="Q1638" s="52">
        <f>IFERROR(_xll.qlIndexFixing(ONIndex1Y,I1638,TRUE,_xll.ohTrigger(RecalcTrigger,Trigger1Y)),NA())</f>
        <v>3.0892607348391721E-2</v>
      </c>
    </row>
    <row r="1639" spans="2:17" x14ac:dyDescent="0.2">
      <c r="B1639" s="46" t="s">
        <v>51</v>
      </c>
      <c r="D1639" s="49">
        <f>_xll.qlCalendarAdvance(LocalCalendar,$D1638,B1639,"f",FALSE)</f>
        <v>50865</v>
      </c>
      <c r="E1639" s="49">
        <f>_xll.qlInterestRateIndexValueDate(IndexON,D1639)</f>
        <v>50865</v>
      </c>
      <c r="F1639" s="52">
        <f>IFERROR(_xll.qlIndexFixing(IndexON,D1639,TRUE,_xll.ohTrigger(RecalcTrigger,TriggerON)),NA())</f>
        <v>2.6867057357282675E-2</v>
      </c>
      <c r="H1639" s="49">
        <f>_xll.qlCalendarAdvance(IborCalendar,$H1638,B1639,"f",FALSE)</f>
        <v>50859</v>
      </c>
      <c r="I1639" s="49">
        <f>_xll.qlInterestRateIndexValueDate(Index1M,$H1639)</f>
        <v>50861</v>
      </c>
      <c r="J1639" s="52">
        <f>IFERROR(_xll.qlIndexFixing(Index1M,$H1639,TRUE,_xll.ohTrigger(RecalcTrigger,Trigger1M)),NA())</f>
        <v>2.7804252112391958E-2</v>
      </c>
      <c r="K1639" s="52">
        <f>IFERROR(_xll.qlIndexFixing(ONIndex1M,I1639,TRUE,_xll.ohTrigger(RecalcTrigger,Trigger1M)),NA())</f>
        <v>2.7774789052132931E-2</v>
      </c>
      <c r="L1639" s="52">
        <f>IFERROR(_xll.qlIndexFixing(Index3M,H1639,TRUE,_xll.ohTrigger(RecalcTrigger,Trigger3M)),NA())</f>
        <v>2.9028373591838495E-2</v>
      </c>
      <c r="M1639" s="52">
        <f>IFERROR(_xll.qlIndexFixing(ONIndex3M,I1639,TRUE,_xll.ohTrigger(RecalcTrigger,Trigger3M)),NA())</f>
        <v>2.8930527023005581E-2</v>
      </c>
      <c r="N1639" s="52">
        <f>IFERROR(_xll.qlIndexFixing(Index6M,$H1639,TRUE,_xll.ohTrigger(RecalcTrigger,Trigger6M)),NA())</f>
        <v>3.0111567399027338E-2</v>
      </c>
      <c r="O1639" s="52">
        <f>IFERROR(_xll.qlIndexFixing(ONIndex6M,I1639,TRUE,_xll.ohTrigger(RecalcTrigger,Trigger6M)),NA())</f>
        <v>2.9892943451717002E-2</v>
      </c>
      <c r="P1639" s="52">
        <f>IFERROR(_xll.qlIndexFixing(Index1Y,$H1639,TRUE,_xll.ohTrigger(RecalcTrigger,Trigger1Y)),NA())</f>
        <v>3.1415555627334509E-2</v>
      </c>
      <c r="Q1639" s="52">
        <f>IFERROR(_xll.qlIndexFixing(ONIndex1Y,I1639,TRUE,_xll.ohTrigger(RecalcTrigger,Trigger1Y)),NA())</f>
        <v>3.0893419456958782E-2</v>
      </c>
    </row>
    <row r="1640" spans="2:17" x14ac:dyDescent="0.2">
      <c r="B1640" s="46" t="s">
        <v>51</v>
      </c>
      <c r="D1640" s="49">
        <f>_xll.qlCalendarAdvance(LocalCalendar,$D1639,B1640,"f",FALSE)</f>
        <v>50872</v>
      </c>
      <c r="E1640" s="49">
        <f>_xll.qlInterestRateIndexValueDate(IndexON,D1640)</f>
        <v>50872</v>
      </c>
      <c r="F1640" s="52">
        <f>IFERROR(_xll.qlIndexFixing(IndexON,D1640,TRUE,_xll.ohTrigger(RecalcTrigger,TriggerON)),NA())</f>
        <v>2.6866953805475546E-2</v>
      </c>
      <c r="H1640" s="49">
        <f>_xll.qlCalendarAdvance(IborCalendar,$H1639,B1640,"f",FALSE)</f>
        <v>50866</v>
      </c>
      <c r="I1640" s="49">
        <f>_xll.qlInterestRateIndexValueDate(Index1M,$H1640)</f>
        <v>50872</v>
      </c>
      <c r="J1640" s="52">
        <f>IFERROR(_xll.qlIndexFixing(Index1M,$H1640,TRUE,_xll.ohTrigger(RecalcTrigger,Trigger1M)),NA())</f>
        <v>2.7801028120488347E-2</v>
      </c>
      <c r="K1640" s="52">
        <f>IFERROR(_xll.qlIndexFixing(ONIndex1M,I1640,TRUE,_xll.ohTrigger(RecalcTrigger,Trigger1M)),NA())</f>
        <v>2.7771498666009364E-2</v>
      </c>
      <c r="L1640" s="52">
        <f>IFERROR(_xll.qlIndexFixing(Index3M,H1640,TRUE,_xll.ohTrigger(RecalcTrigger,Trigger3M)),NA())</f>
        <v>2.9027303411625915E-2</v>
      </c>
      <c r="M1640" s="52">
        <f>IFERROR(_xll.qlIndexFixing(ONIndex3M,I1640,TRUE,_xll.ohTrigger(RecalcTrigger,Trigger3M)),NA())</f>
        <v>2.8927030611818338E-2</v>
      </c>
      <c r="N1640" s="52">
        <f>IFERROR(_xll.qlIndexFixing(Index6M,$H1640,TRUE,_xll.ohTrigger(RecalcTrigger,Trigger6M)),NA())</f>
        <v>3.010828871681059E-2</v>
      </c>
      <c r="O1640" s="52">
        <f>IFERROR(_xll.qlIndexFixing(ONIndex6M,I1640,TRUE,_xll.ohTrigger(RecalcTrigger,Trigger6M)),NA())</f>
        <v>2.9889297861220854E-2</v>
      </c>
      <c r="P1640" s="52">
        <f>IFERROR(_xll.qlIndexFixing(Index1Y,$H1640,TRUE,_xll.ohTrigger(RecalcTrigger,Trigger1Y)),NA())</f>
        <v>3.1414959829466099E-2</v>
      </c>
      <c r="Q1640" s="52">
        <f>IFERROR(_xll.qlIndexFixing(ONIndex1Y,I1640,TRUE,_xll.ohTrigger(RecalcTrigger,Trigger1Y)),NA())</f>
        <v>3.0891969491424476E-2</v>
      </c>
    </row>
    <row r="1641" spans="2:17" x14ac:dyDescent="0.2">
      <c r="B1641" s="46" t="s">
        <v>51</v>
      </c>
      <c r="D1641" s="49">
        <f>_xll.qlCalendarAdvance(LocalCalendar,$D1640,B1641,"f",FALSE)</f>
        <v>50879</v>
      </c>
      <c r="E1641" s="49">
        <f>_xll.qlInterestRateIndexValueDate(IndexON,D1641)</f>
        <v>50879</v>
      </c>
      <c r="F1641" s="52">
        <f>IFERROR(_xll.qlIndexFixing(IndexON,D1641,TRUE,_xll.ohTrigger(RecalcTrigger,TriggerON)),NA())</f>
        <v>2.6866854245835015E-2</v>
      </c>
      <c r="H1641" s="49">
        <f>_xll.qlCalendarAdvance(IborCalendar,$H1640,B1641,"f",FALSE)</f>
        <v>50873</v>
      </c>
      <c r="I1641" s="49">
        <f>_xll.qlInterestRateIndexValueDate(Index1M,$H1641)</f>
        <v>50875</v>
      </c>
      <c r="J1641" s="52">
        <f>IFERROR(_xll.qlIndexFixing(Index1M,$H1641,TRUE,_xll.ohTrigger(RecalcTrigger,Trigger1M)),NA())</f>
        <v>2.7801737660592525E-2</v>
      </c>
      <c r="K1641" s="52">
        <f>IFERROR(_xll.qlIndexFixing(ONIndex1M,I1641,TRUE,_xll.ohTrigger(RecalcTrigger,Trigger1M)),NA())</f>
        <v>2.7773196492395513E-2</v>
      </c>
      <c r="L1641" s="52">
        <f>IFERROR(_xll.qlIndexFixing(Index3M,H1641,TRUE,_xll.ohTrigger(RecalcTrigger,Trigger3M)),NA())</f>
        <v>2.9027021324578569E-2</v>
      </c>
      <c r="M1641" s="52">
        <f>IFERROR(_xll.qlIndexFixing(ONIndex3M,I1641,TRUE,_xll.ohTrigger(RecalcTrigger,Trigger3M)),NA())</f>
        <v>2.8928899416316156E-2</v>
      </c>
      <c r="N1641" s="52">
        <f>IFERROR(_xll.qlIndexFixing(Index6M,$H1641,TRUE,_xll.ohTrigger(RecalcTrigger,Trigger6M)),NA())</f>
        <v>3.011051783807589E-2</v>
      </c>
      <c r="O1641" s="52">
        <f>IFERROR(_xll.qlIndexFixing(ONIndex6M,I1641,TRUE,_xll.ohTrigger(RecalcTrigger,Trigger6M)),NA())</f>
        <v>2.9891326957685038E-2</v>
      </c>
      <c r="P1641" s="52">
        <f>IFERROR(_xll.qlIndexFixing(Index1Y,$H1641,TRUE,_xll.ohTrigger(RecalcTrigger,Trigger1Y)),NA())</f>
        <v>3.1417094692364318E-2</v>
      </c>
      <c r="Q1641" s="52">
        <f>IFERROR(_xll.qlIndexFixing(ONIndex1Y,I1641,TRUE,_xll.ohTrigger(RecalcTrigger,Trigger1Y)),NA())</f>
        <v>3.0895114558431302E-2</v>
      </c>
    </row>
    <row r="1642" spans="2:17" x14ac:dyDescent="0.2">
      <c r="B1642" s="46" t="s">
        <v>51</v>
      </c>
      <c r="D1642" s="49">
        <f>_xll.qlCalendarAdvance(LocalCalendar,$D1641,B1642,"f",FALSE)</f>
        <v>50886</v>
      </c>
      <c r="E1642" s="49">
        <f>_xll.qlInterestRateIndexValueDate(IndexON,D1642)</f>
        <v>50886</v>
      </c>
      <c r="F1642" s="52">
        <f>IFERROR(_xll.qlIndexFixing(IndexON,D1642,TRUE,_xll.ohTrigger(RecalcTrigger,TriggerON)),NA())</f>
        <v>2.6866758678041336E-2</v>
      </c>
      <c r="H1642" s="49">
        <f>_xll.qlCalendarAdvance(IborCalendar,$H1641,B1642,"f",FALSE)</f>
        <v>50880</v>
      </c>
      <c r="I1642" s="49">
        <f>_xll.qlInterestRateIndexValueDate(Index1M,$H1642)</f>
        <v>50882</v>
      </c>
      <c r="J1642" s="52">
        <f>IFERROR(_xll.qlIndexFixing(Index1M,$H1642,TRUE,_xll.ohTrigger(RecalcTrigger,Trigger1M)),NA())</f>
        <v>2.7801027652754193E-2</v>
      </c>
      <c r="K1642" s="52">
        <f>IFERROR(_xll.qlIndexFixing(ONIndex1M,I1642,TRUE,_xll.ohTrigger(RecalcTrigger,Trigger1M)),NA())</f>
        <v>2.7772437842745745E-2</v>
      </c>
      <c r="L1642" s="52">
        <f>IFERROR(_xll.qlIndexFixing(Index3M,H1642,TRUE,_xll.ohTrigger(RecalcTrigger,Trigger3M)),NA())</f>
        <v>2.9026379421933243E-2</v>
      </c>
      <c r="M1642" s="52">
        <f>IFERROR(_xll.qlIndexFixing(ONIndex3M,I1642,TRUE,_xll.ohTrigger(RecalcTrigger,Trigger3M)),NA())</f>
        <v>2.8928119602662505E-2</v>
      </c>
      <c r="N1642" s="52">
        <f>IFERROR(_xll.qlIndexFixing(Index6M,$H1642,TRUE,_xll.ohTrigger(RecalcTrigger,Trigger6M)),NA())</f>
        <v>3.0110027184952138E-2</v>
      </c>
      <c r="O1642" s="52">
        <f>IFERROR(_xll.qlIndexFixing(ONIndex6M,I1642,TRUE,_xll.ohTrigger(RecalcTrigger,Trigger6M)),NA())</f>
        <v>2.9890552326179431E-2</v>
      </c>
      <c r="P1642" s="52">
        <f>IFERROR(_xll.qlIndexFixing(Index1Y,$H1642,TRUE,_xll.ohTrigger(RecalcTrigger,Trigger1Y)),NA())</f>
        <v>3.1418639575619758E-2</v>
      </c>
      <c r="Q1642" s="52">
        <f>IFERROR(_xll.qlIndexFixing(ONIndex1Y,I1642,TRUE,_xll.ohTrigger(RecalcTrigger,Trigger1Y)),NA())</f>
        <v>3.0895997551336762E-2</v>
      </c>
    </row>
    <row r="1643" spans="2:17" x14ac:dyDescent="0.2">
      <c r="B1643" s="46" t="s">
        <v>51</v>
      </c>
      <c r="D1643" s="49">
        <f>_xll.qlCalendarAdvance(LocalCalendar,$D1642,B1643,"f",FALSE)</f>
        <v>50893</v>
      </c>
      <c r="E1643" s="49">
        <f>_xll.qlInterestRateIndexValueDate(IndexON,D1643)</f>
        <v>50893</v>
      </c>
      <c r="F1643" s="52">
        <f>IFERROR(_xll.qlIndexFixing(IndexON,D1643,TRUE,_xll.ohTrigger(RecalcTrigger,TriggerON)),NA())</f>
        <v>2.6866667102254382E-2</v>
      </c>
      <c r="H1643" s="49">
        <f>_xll.qlCalendarAdvance(IborCalendar,$H1642,B1643,"f",FALSE)</f>
        <v>50887</v>
      </c>
      <c r="I1643" s="49">
        <f>_xll.qlInterestRateIndexValueDate(Index1M,$H1643)</f>
        <v>50889</v>
      </c>
      <c r="J1643" s="52">
        <f>IFERROR(_xll.qlIndexFixing(Index1M,$H1643,TRUE,_xll.ohTrigger(RecalcTrigger,Trigger1M)),NA())</f>
        <v>2.7801368759625411E-2</v>
      </c>
      <c r="K1643" s="52">
        <f>IFERROR(_xll.qlIndexFixing(ONIndex1M,I1643,TRUE,_xll.ohTrigger(RecalcTrigger,Trigger1M)),NA())</f>
        <v>2.7772724137693494E-2</v>
      </c>
      <c r="L1643" s="52">
        <f>IFERROR(_xll.qlIndexFixing(Index3M,H1643,TRUE,_xll.ohTrigger(RecalcTrigger,Trigger3M)),NA())</f>
        <v>2.9025760339928243E-2</v>
      </c>
      <c r="M1643" s="52">
        <f>IFERROR(_xll.qlIndexFixing(ONIndex3M,I1643,TRUE,_xll.ohTrigger(RecalcTrigger,Trigger3M)),NA())</f>
        <v>2.8928471513356424E-2</v>
      </c>
      <c r="N1643" s="52">
        <f>IFERROR(_xll.qlIndexFixing(Index6M,$H1643,TRUE,_xll.ohTrigger(RecalcTrigger,Trigger6M)),NA())</f>
        <v>3.0109559283373898E-2</v>
      </c>
      <c r="O1643" s="52">
        <f>IFERROR(_xll.qlIndexFixing(ONIndex6M,I1643,TRUE,_xll.ohTrigger(RecalcTrigger,Trigger6M)),NA())</f>
        <v>2.9890988126368701E-2</v>
      </c>
      <c r="P1643" s="52">
        <f>IFERROR(_xll.qlIndexFixing(Index1Y,$H1643,TRUE,_xll.ohTrigger(RecalcTrigger,Trigger1Y)),NA())</f>
        <v>3.1420208839894465E-2</v>
      </c>
      <c r="Q1643" s="52">
        <f>IFERROR(_xll.qlIndexFixing(ONIndex1Y,I1643,TRUE,_xll.ohTrigger(RecalcTrigger,Trigger1Y)),NA())</f>
        <v>3.0898295764849593E-2</v>
      </c>
    </row>
    <row r="1644" spans="2:17" x14ac:dyDescent="0.2">
      <c r="B1644" s="46" t="s">
        <v>51</v>
      </c>
      <c r="D1644" s="49">
        <f>_xll.qlCalendarAdvance(LocalCalendar,$D1643,B1644,"f",FALSE)</f>
        <v>50900</v>
      </c>
      <c r="E1644" s="49">
        <f>_xll.qlInterestRateIndexValueDate(IndexON,D1644)</f>
        <v>50900</v>
      </c>
      <c r="F1644" s="52">
        <f>IFERROR(_xll.qlIndexFixing(IndexON,D1644,TRUE,_xll.ohTrigger(RecalcTrigger,TriggerON)),NA())</f>
        <v>2.6866579518394218E-2</v>
      </c>
      <c r="H1644" s="49">
        <f>_xll.qlCalendarAdvance(IborCalendar,$H1643,B1644,"f",FALSE)</f>
        <v>50894</v>
      </c>
      <c r="I1644" s="49">
        <f>_xll.qlInterestRateIndexValueDate(Index1M,$H1644)</f>
        <v>50896</v>
      </c>
      <c r="J1644" s="52">
        <f>IFERROR(_xll.qlIndexFixing(Index1M,$H1644,TRUE,_xll.ohTrigger(RecalcTrigger,Trigger1M)),NA())</f>
        <v>2.7799683060309069E-2</v>
      </c>
      <c r="K1644" s="52">
        <f>IFERROR(_xll.qlIndexFixing(ONIndex1M,I1644,TRUE,_xll.ohTrigger(RecalcTrigger,Trigger1M)),NA())</f>
        <v>2.77709958038308E-2</v>
      </c>
      <c r="L1644" s="52">
        <f>IFERROR(_xll.qlIndexFixing(Index3M,H1644,TRUE,_xll.ohTrigger(RecalcTrigger,Trigger3M)),NA())</f>
        <v>2.9028551998337034E-2</v>
      </c>
      <c r="M1644" s="52">
        <f>IFERROR(_xll.qlIndexFixing(ONIndex3M,I1644,TRUE,_xll.ohTrigger(RecalcTrigger,Trigger3M)),NA())</f>
        <v>2.8926627954710682E-2</v>
      </c>
      <c r="N1644" s="52">
        <f>IFERROR(_xll.qlIndexFixing(Index6M,$H1644,TRUE,_xll.ohTrigger(RecalcTrigger,Trigger6M)),NA())</f>
        <v>3.0109114133323889E-2</v>
      </c>
      <c r="O1644" s="52">
        <f>IFERROR(_xll.qlIndexFixing(ONIndex6M,I1644,TRUE,_xll.ohTrigger(RecalcTrigger,Trigger6M)),NA())</f>
        <v>2.9889070294215614E-2</v>
      </c>
      <c r="P1644" s="52">
        <f>IFERROR(_xll.qlIndexFixing(Index1Y,$H1644,TRUE,_xll.ohTrigger(RecalcTrigger,Trigger1Y)),NA())</f>
        <v>3.1423289416110202E-2</v>
      </c>
      <c r="Q1644" s="52">
        <f>IFERROR(_xll.qlIndexFixing(ONIndex1Y,I1644,TRUE,_xll.ohTrigger(RecalcTrigger,Trigger1Y)),NA())</f>
        <v>3.0897834421486081E-2</v>
      </c>
    </row>
    <row r="1645" spans="2:17" x14ac:dyDescent="0.2">
      <c r="B1645" s="46" t="s">
        <v>51</v>
      </c>
      <c r="D1645" s="49">
        <f>_xll.qlCalendarAdvance(LocalCalendar,$D1644,B1645,"f",FALSE)</f>
        <v>50907</v>
      </c>
      <c r="E1645" s="49">
        <f>_xll.qlInterestRateIndexValueDate(IndexON,D1645)</f>
        <v>50907</v>
      </c>
      <c r="F1645" s="52">
        <f>IFERROR(_xll.qlIndexFixing(IndexON,D1645,TRUE,_xll.ohTrigger(RecalcTrigger,TriggerON)),NA())</f>
        <v>2.6866495926460843E-2</v>
      </c>
      <c r="H1645" s="49">
        <f>_xll.qlCalendarAdvance(IborCalendar,$H1644,B1645,"f",FALSE)</f>
        <v>50901</v>
      </c>
      <c r="I1645" s="49">
        <f>_xll.qlInterestRateIndexValueDate(Index1M,$H1645)</f>
        <v>50903</v>
      </c>
      <c r="J1645" s="52">
        <f>IFERROR(_xll.qlIndexFixing(Index1M,$H1645,TRUE,_xll.ohTrigger(RecalcTrigger,Trigger1M)),NA())</f>
        <v>2.7799048475694536E-2</v>
      </c>
      <c r="K1645" s="52">
        <f>IFERROR(_xll.qlIndexFixing(ONIndex1M,I1645,TRUE,_xll.ohTrigger(RecalcTrigger,Trigger1M)),NA())</f>
        <v>2.7770312414538978E-2</v>
      </c>
      <c r="L1645" s="52">
        <f>IFERROR(_xll.qlIndexFixing(Index3M,H1645,TRUE,_xll.ohTrigger(RecalcTrigger,Trigger3M)),NA())</f>
        <v>2.9027983310681769E-2</v>
      </c>
      <c r="M1645" s="52">
        <f>IFERROR(_xll.qlIndexFixing(ONIndex3M,I1645,TRUE,_xll.ohTrigger(RecalcTrigger,Trigger3M)),NA())</f>
        <v>2.8925916120439155E-2</v>
      </c>
      <c r="N1645" s="52">
        <f>IFERROR(_xll.qlIndexFixing(Index6M,$H1645,TRUE,_xll.ohTrigger(RecalcTrigger,Trigger6M)),NA())</f>
        <v>3.0108691734789146E-2</v>
      </c>
      <c r="O1645" s="52">
        <f>IFERROR(_xll.qlIndexFixing(ONIndex6M,I1645,TRUE,_xll.ohTrigger(RecalcTrigger,Trigger6M)),NA())</f>
        <v>2.9888362893730758E-2</v>
      </c>
      <c r="P1645" s="52">
        <f>IFERROR(_xll.qlIndexFixing(Index1Y,$H1645,TRUE,_xll.ohTrigger(RecalcTrigger,Trigger1Y)),NA())</f>
        <v>3.1423420511955624E-2</v>
      </c>
      <c r="Q1645" s="52">
        <f>IFERROR(_xll.qlIndexFixing(ONIndex1Y,I1645,TRUE,_xll.ohTrigger(RecalcTrigger,Trigger1Y)),NA())</f>
        <v>3.0898788298703295E-2</v>
      </c>
    </row>
    <row r="1646" spans="2:17" x14ac:dyDescent="0.2">
      <c r="B1646" s="46" t="s">
        <v>51</v>
      </c>
      <c r="D1646" s="49">
        <f>_xll.qlCalendarAdvance(LocalCalendar,$D1645,B1646,"f",FALSE)</f>
        <v>50914</v>
      </c>
      <c r="E1646" s="49">
        <f>_xll.qlInterestRateIndexValueDate(IndexON,D1646)</f>
        <v>50914</v>
      </c>
      <c r="F1646" s="52">
        <f>IFERROR(_xll.qlIndexFixing(IndexON,D1646,TRUE,_xll.ohTrigger(RecalcTrigger,TriggerON)),NA())</f>
        <v>2.6866416326454257E-2</v>
      </c>
      <c r="H1646" s="49">
        <f>_xll.qlCalendarAdvance(IborCalendar,$H1645,B1646,"f",FALSE)</f>
        <v>50908</v>
      </c>
      <c r="I1646" s="49">
        <f>_xll.qlInterestRateIndexValueDate(Index1M,$H1646)</f>
        <v>50910</v>
      </c>
      <c r="J1646" s="52">
        <f>IFERROR(_xll.qlIndexFixing(Index1M,$H1646,TRUE,_xll.ohTrigger(RecalcTrigger,Trigger1M)),NA())</f>
        <v>2.7798439032148584E-2</v>
      </c>
      <c r="K1646" s="52">
        <f>IFERROR(_xll.qlIndexFixing(ONIndex1M,I1646,TRUE,_xll.ohTrigger(RecalcTrigger,Trigger1M)),NA())</f>
        <v>2.7769654112113074E-2</v>
      </c>
      <c r="L1646" s="52">
        <f>IFERROR(_xll.qlIndexFixing(Index3M,H1646,TRUE,_xll.ohTrigger(RecalcTrigger,Trigger3M)),NA())</f>
        <v>2.902743744913602E-2</v>
      </c>
      <c r="M1646" s="52">
        <f>IFERROR(_xll.qlIndexFixing(ONIndex3M,I1646,TRUE,_xll.ohTrigger(RecalcTrigger,Trigger3M)),NA())</f>
        <v>2.8925226945961668E-2</v>
      </c>
      <c r="N1646" s="52">
        <f>IFERROR(_xll.qlIndexFixing(Index6M,$H1646,TRUE,_xll.ohTrigger(RecalcTrigger,Trigger6M)),NA())</f>
        <v>3.0108292087752817E-2</v>
      </c>
      <c r="O1646" s="52">
        <f>IFERROR(_xll.qlIndexFixing(ONIndex6M,I1646,TRUE,_xll.ohTrigger(RecalcTrigger,Trigger6M)),NA())</f>
        <v>2.9887677903666088E-2</v>
      </c>
      <c r="P1646" s="52">
        <f>IFERROR(_xll.qlIndexFixing(Index1Y,$H1646,TRUE,_xll.ohTrigger(RecalcTrigger,Trigger1Y)),NA())</f>
        <v>3.142506291997426E-2</v>
      </c>
      <c r="Q1646" s="52">
        <f>IFERROR(_xll.qlIndexFixing(ONIndex1Y,I1646,TRUE,_xll.ohTrigger(RecalcTrigger,Trigger1Y)),NA())</f>
        <v>3.0899765804033308E-2</v>
      </c>
    </row>
    <row r="1647" spans="2:17" x14ac:dyDescent="0.2">
      <c r="B1647" s="46" t="s">
        <v>51</v>
      </c>
      <c r="D1647" s="49">
        <f>_xll.qlCalendarAdvance(LocalCalendar,$D1646,B1647,"f",FALSE)</f>
        <v>50921</v>
      </c>
      <c r="E1647" s="49">
        <f>_xll.qlInterestRateIndexValueDate(IndexON,D1647)</f>
        <v>50921</v>
      </c>
      <c r="F1647" s="52">
        <f>IFERROR(_xll.qlIndexFixing(IndexON,D1647,TRUE,_xll.ohTrigger(RecalcTrigger,TriggerON)),NA())</f>
        <v>2.6866340718534332E-2</v>
      </c>
      <c r="H1647" s="49">
        <f>_xll.qlCalendarAdvance(IborCalendar,$H1646,B1647,"f",FALSE)</f>
        <v>50915</v>
      </c>
      <c r="I1647" s="49">
        <f>_xll.qlInterestRateIndexValueDate(Index1M,$H1647)</f>
        <v>50917</v>
      </c>
      <c r="J1647" s="52">
        <f>IFERROR(_xll.qlIndexFixing(Index1M,$H1647,TRUE,_xll.ohTrigger(RecalcTrigger,Trigger1M)),NA())</f>
        <v>2.7797854729663476E-2</v>
      </c>
      <c r="K1647" s="52">
        <f>IFERROR(_xll.qlIndexFixing(ONIndex1M,I1647,TRUE,_xll.ohTrigger(RecalcTrigger,Trigger1M)),NA())</f>
        <v>2.77700477155296E-2</v>
      </c>
      <c r="L1647" s="52">
        <f>IFERROR(_xll.qlIndexFixing(Index3M,H1647,TRUE,_xll.ohTrigger(RecalcTrigger,Trigger3M)),NA())</f>
        <v>2.9028048903917636E-2</v>
      </c>
      <c r="M1647" s="52">
        <f>IFERROR(_xll.qlIndexFixing(ONIndex3M,I1647,TRUE,_xll.ohTrigger(RecalcTrigger,Trigger3M)),NA())</f>
        <v>2.8925675745399282E-2</v>
      </c>
      <c r="N1647" s="52">
        <f>IFERROR(_xll.qlIndexFixing(Index6M,$H1647,TRUE,_xll.ohTrigger(RecalcTrigger,Trigger6M)),NA())</f>
        <v>3.0107915192201073E-2</v>
      </c>
      <c r="O1647" s="52">
        <f>IFERROR(_xll.qlIndexFixing(ONIndex6M,I1647,TRUE,_xll.ohTrigger(RecalcTrigger,Trigger6M)),NA())</f>
        <v>2.9888209517465736E-2</v>
      </c>
      <c r="P1647" s="52">
        <f>IFERROR(_xll.qlIndexFixing(Index1Y,$H1647,TRUE,_xll.ohTrigger(RecalcTrigger,Trigger1Y)),NA())</f>
        <v>3.1428222288769674E-2</v>
      </c>
      <c r="Q1647" s="52">
        <f>IFERROR(_xll.qlIndexFixing(ONIndex1Y,I1647,TRUE,_xll.ohTrigger(RecalcTrigger,Trigger1Y)),NA())</f>
        <v>3.0902165612971544E-2</v>
      </c>
    </row>
    <row r="1648" spans="2:17" x14ac:dyDescent="0.2">
      <c r="B1648" s="46" t="s">
        <v>51</v>
      </c>
      <c r="D1648" s="49">
        <f>_xll.qlCalendarAdvance(LocalCalendar,$D1647,B1648,"f",FALSE)</f>
        <v>50928</v>
      </c>
      <c r="E1648" s="49">
        <f>_xll.qlInterestRateIndexValueDate(IndexON,D1648)</f>
        <v>50928</v>
      </c>
      <c r="F1648" s="52">
        <f>IFERROR(_xll.qlIndexFixing(IndexON,D1648,TRUE,_xll.ohTrigger(RecalcTrigger,TriggerON)),NA())</f>
        <v>2.686626910246126E-2</v>
      </c>
      <c r="H1648" s="49">
        <f>_xll.qlCalendarAdvance(IborCalendar,$H1647,B1648,"f",FALSE)</f>
        <v>50922</v>
      </c>
      <c r="I1648" s="49">
        <f>_xll.qlInterestRateIndexValueDate(Index1M,$H1648)</f>
        <v>50924</v>
      </c>
      <c r="J1648" s="52">
        <f>IFERROR(_xll.qlIndexFixing(Index1M,$H1648,TRUE,_xll.ohTrigger(RecalcTrigger,Trigger1M)),NA())</f>
        <v>2.779833028648232E-2</v>
      </c>
      <c r="K1648" s="52">
        <f>IFERROR(_xll.qlIndexFixing(ONIndex1M,I1648,TRUE,_xll.ohTrigger(RecalcTrigger,Trigger1M)),NA())</f>
        <v>2.7768412767619211E-2</v>
      </c>
      <c r="L1648" s="52">
        <f>IFERROR(_xll.qlIndexFixing(Index3M,H1648,TRUE,_xll.ohTrigger(RecalcTrigger,Trigger3M)),NA())</f>
        <v>2.9027550284950045E-2</v>
      </c>
      <c r="M1648" s="52">
        <f>IFERROR(_xll.qlIndexFixing(ONIndex3M,I1648,TRUE,_xll.ohTrigger(RecalcTrigger,Trigger3M)),NA())</f>
        <v>2.8923916576282238E-2</v>
      </c>
      <c r="N1648" s="52">
        <f>IFERROR(_xll.qlIndexFixing(Index6M,$H1648,TRUE,_xll.ohTrigger(RecalcTrigger,Trigger6M)),NA())</f>
        <v>3.0107561048121824E-2</v>
      </c>
      <c r="O1648" s="52">
        <f>IFERROR(_xll.qlIndexFixing(ONIndex6M,I1648,TRUE,_xll.ohTrigger(RecalcTrigger,Trigger6M)),NA())</f>
        <v>2.9886375154370981E-2</v>
      </c>
      <c r="P1648" s="52">
        <f>IFERROR(_xll.qlIndexFixing(Index1Y,$H1648,TRUE,_xll.ohTrigger(RecalcTrigger,Trigger1Y)),NA())</f>
        <v>3.1428420880580947E-2</v>
      </c>
      <c r="Q1648" s="52">
        <f>IFERROR(_xll.qlIndexFixing(ONIndex1Y,I1648,TRUE,_xll.ohTrigger(RecalcTrigger,Trigger1Y)),NA())</f>
        <v>3.0901791699085024E-2</v>
      </c>
    </row>
    <row r="1649" spans="2:17" x14ac:dyDescent="0.2">
      <c r="B1649" s="46" t="s">
        <v>51</v>
      </c>
      <c r="D1649" s="49">
        <f>_xll.qlCalendarAdvance(LocalCalendar,$D1648,B1649,"f",FALSE)</f>
        <v>50935</v>
      </c>
      <c r="E1649" s="49">
        <f>_xll.qlInterestRateIndexValueDate(IndexON,D1649)</f>
        <v>50935</v>
      </c>
      <c r="F1649" s="52">
        <f>IFERROR(_xll.qlIndexFixing(IndexON,D1649,TRUE,_xll.ohTrigger(RecalcTrigger,TriggerON)),NA())</f>
        <v>2.6866201478314977E-2</v>
      </c>
      <c r="H1649" s="49">
        <f>_xll.qlCalendarAdvance(IborCalendar,$H1648,B1649,"f",FALSE)</f>
        <v>50929</v>
      </c>
      <c r="I1649" s="49">
        <f>_xll.qlInterestRateIndexValueDate(Index1M,$H1649)</f>
        <v>50931</v>
      </c>
      <c r="J1649" s="52">
        <f>IFERROR(_xll.qlIndexFixing(Index1M,$H1649,TRUE,_xll.ohTrigger(RecalcTrigger,Trigger1M)),NA())</f>
        <v>2.7796761547865489E-2</v>
      </c>
      <c r="K1649" s="52">
        <f>IFERROR(_xll.qlIndexFixing(ONIndex1M,I1649,TRUE,_xll.ohTrigger(RecalcTrigger,Trigger1M)),NA())</f>
        <v>2.7767829725551252E-2</v>
      </c>
      <c r="L1649" s="52">
        <f>IFERROR(_xll.qlIndexFixing(Index3M,H1649,TRUE,_xll.ohTrigger(RecalcTrigger,Trigger3M)),NA())</f>
        <v>2.9025936821072504E-2</v>
      </c>
      <c r="M1649" s="52">
        <f>IFERROR(_xll.qlIndexFixing(ONIndex3M,I1649,TRUE,_xll.ohTrigger(RecalcTrigger,Trigger3M)),NA())</f>
        <v>2.8923295381133585E-2</v>
      </c>
      <c r="N1649" s="52">
        <f>IFERROR(_xll.qlIndexFixing(Index6M,$H1649,TRUE,_xll.ohTrigger(RecalcTrigger,Trigger6M)),NA())</f>
        <v>3.0107229655503397E-2</v>
      </c>
      <c r="O1649" s="52">
        <f>IFERROR(_xll.qlIndexFixing(ONIndex6M,I1649,TRUE,_xll.ohTrigger(RecalcTrigger,Trigger6M)),NA())</f>
        <v>2.9885757395273771E-2</v>
      </c>
      <c r="P1649" s="52">
        <f>IFERROR(_xll.qlIndexFixing(Index1Y,$H1649,TRUE,_xll.ohTrigger(RecalcTrigger,Trigger1Y)),NA())</f>
        <v>3.1430136433411644E-2</v>
      </c>
      <c r="Q1649" s="52">
        <f>IFERROR(_xll.qlIndexFixing(ONIndex1Y,I1649,TRUE,_xll.ohTrigger(RecalcTrigger,Trigger1Y)),NA())</f>
        <v>3.0902840088753436E-2</v>
      </c>
    </row>
    <row r="1650" spans="2:17" x14ac:dyDescent="0.2">
      <c r="B1650" s="46" t="s">
        <v>51</v>
      </c>
      <c r="D1650" s="49">
        <f>_xll.qlCalendarAdvance(LocalCalendar,$D1649,B1650,"f",FALSE)</f>
        <v>50942</v>
      </c>
      <c r="E1650" s="49">
        <f>_xll.qlInterestRateIndexValueDate(IndexON,D1650)</f>
        <v>50942</v>
      </c>
      <c r="F1650" s="52">
        <f>IFERROR(_xll.qlIndexFixing(IndexON,D1650,TRUE,_xll.ohTrigger(RecalcTrigger,TriggerON)),NA())</f>
        <v>2.6866137846335292E-2</v>
      </c>
      <c r="H1650" s="49">
        <f>_xll.qlCalendarAdvance(IborCalendar,$H1649,B1650,"f",FALSE)</f>
        <v>50936</v>
      </c>
      <c r="I1650" s="49">
        <f>_xll.qlInterestRateIndexValueDate(Index1M,$H1650)</f>
        <v>50938</v>
      </c>
      <c r="J1650" s="52">
        <f>IFERROR(_xll.qlIndexFixing(Index1M,$H1650,TRUE,_xll.ohTrigger(RecalcTrigger,Trigger1M)),NA())</f>
        <v>2.779625266854745E-2</v>
      </c>
      <c r="K1650" s="52">
        <f>IFERROR(_xll.qlIndexFixing(ONIndex1M,I1650,TRUE,_xll.ohTrigger(RecalcTrigger,Trigger1M)),NA())</f>
        <v>2.776727177029592E-2</v>
      </c>
      <c r="L1650" s="52">
        <f>IFERROR(_xll.qlIndexFixing(Index3M,H1650,TRUE,_xll.ohTrigger(RecalcTrigger,Trigger3M)),NA())</f>
        <v>2.9025482263878067E-2</v>
      </c>
      <c r="M1650" s="52">
        <f>IFERROR(_xll.qlIndexFixing(ONIndex3M,I1650,TRUE,_xll.ohTrigger(RecalcTrigger,Trigger3M)),NA())</f>
        <v>2.8922696845778972E-2</v>
      </c>
      <c r="N1650" s="52">
        <f>IFERROR(_xll.qlIndexFixing(Index6M,$H1650,TRUE,_xll.ohTrigger(RecalcTrigger,Trigger6M)),NA())</f>
        <v>3.0106921014333262E-2</v>
      </c>
      <c r="O1650" s="52">
        <f>IFERROR(_xll.qlIndexFixing(ONIndex6M,I1650,TRUE,_xll.ohTrigger(RecalcTrigger,Trigger6M)),NA())</f>
        <v>2.9885162046490166E-2</v>
      </c>
      <c r="P1650" s="52">
        <f>IFERROR(_xll.qlIndexFixing(Index1Y,$H1650,TRUE,_xll.ohTrigger(RecalcTrigger,Trigger1Y)),NA())</f>
        <v>3.1431876368091902E-2</v>
      </c>
      <c r="Q1650" s="52">
        <f>IFERROR(_xll.qlIndexFixing(ONIndex1Y,I1650,TRUE,_xll.ohTrigger(RecalcTrigger,Trigger1Y)),NA())</f>
        <v>3.0903912106534648E-2</v>
      </c>
    </row>
    <row r="1651" spans="2:17" x14ac:dyDescent="0.2">
      <c r="B1651" s="46" t="s">
        <v>51</v>
      </c>
      <c r="D1651" s="49">
        <f>_xll.qlCalendarAdvance(LocalCalendar,$D1650,B1651,"f",FALSE)</f>
        <v>50949</v>
      </c>
      <c r="E1651" s="49">
        <f>_xll.qlInterestRateIndexValueDate(IndexON,D1651)</f>
        <v>50949</v>
      </c>
      <c r="F1651" s="52">
        <f>IFERROR(_xll.qlIndexFixing(IndexON,D1651,TRUE,_xll.ohTrigger(RecalcTrigger,TriggerON)),NA())</f>
        <v>2.6866078206122523E-2</v>
      </c>
      <c r="H1651" s="49">
        <f>_xll.qlCalendarAdvance(IborCalendar,$H1650,B1651,"f",FALSE)</f>
        <v>50943</v>
      </c>
      <c r="I1651" s="49">
        <f>_xll.qlInterestRateIndexValueDate(Index1M,$H1651)</f>
        <v>50945</v>
      </c>
      <c r="J1651" s="52">
        <f>IFERROR(_xll.qlIndexFixing(Index1M,$H1651,TRUE,_xll.ohTrigger(RecalcTrigger,Trigger1M)),NA())</f>
        <v>2.7795768930279942E-2</v>
      </c>
      <c r="K1651" s="52">
        <f>IFERROR(_xll.qlIndexFixing(ONIndex1M,I1651,TRUE,_xll.ohTrigger(RecalcTrigger,Trigger1M)),NA())</f>
        <v>2.7766738901879862E-2</v>
      </c>
      <c r="L1651" s="52">
        <f>IFERROR(_xll.qlIndexFixing(Index3M,H1651,TRUE,_xll.ohTrigger(RecalcTrigger,Trigger3M)),NA())</f>
        <v>2.9025050532751475E-2</v>
      </c>
      <c r="M1651" s="52">
        <f>IFERROR(_xll.qlIndexFixing(ONIndex3M,I1651,TRUE,_xll.ohTrigger(RecalcTrigger,Trigger3M)),NA())</f>
        <v>2.8922120970218401E-2</v>
      </c>
      <c r="N1651" s="52">
        <f>IFERROR(_xll.qlIndexFixing(Index6M,$H1651,TRUE,_xll.ohTrigger(RecalcTrigger,Trigger6M)),NA())</f>
        <v>3.0109115587819035E-2</v>
      </c>
      <c r="O1651" s="52">
        <f>IFERROR(_xll.qlIndexFixing(ONIndex6M,I1651,TRUE,_xll.ohTrigger(RecalcTrigger,Trigger6M)),NA())</f>
        <v>2.9884589108046811E-2</v>
      </c>
      <c r="P1651" s="52">
        <f>IFERROR(_xll.qlIndexFixing(Index1Y,$H1651,TRUE,_xll.ohTrigger(RecalcTrigger,Trigger1Y)),NA())</f>
        <v>3.1433640684747181E-2</v>
      </c>
      <c r="Q1651" s="52">
        <f>IFERROR(_xll.qlIndexFixing(ONIndex1Y,I1651,TRUE,_xll.ohTrigger(RecalcTrigger,Trigger1Y)),NA())</f>
        <v>3.0905007752428659E-2</v>
      </c>
    </row>
    <row r="1652" spans="2:17" x14ac:dyDescent="0.2">
      <c r="B1652" s="46" t="s">
        <v>51</v>
      </c>
      <c r="D1652" s="49">
        <f>_xll.qlCalendarAdvance(LocalCalendar,$D1651,B1652,"f",FALSE)</f>
        <v>50956</v>
      </c>
      <c r="E1652" s="49">
        <f>_xll.qlInterestRateIndexValueDate(IndexON,D1652)</f>
        <v>50956</v>
      </c>
      <c r="F1652" s="52">
        <f>IFERROR(_xll.qlIndexFixing(IndexON,D1652,TRUE,_xll.ohTrigger(RecalcTrigger,TriggerON)),NA())</f>
        <v>2.6866022557996416E-2</v>
      </c>
      <c r="H1652" s="49">
        <f>_xll.qlCalendarAdvance(IborCalendar,$H1651,B1652,"f",FALSE)</f>
        <v>50950</v>
      </c>
      <c r="I1652" s="49">
        <f>_xll.qlInterestRateIndexValueDate(Index1M,$H1652)</f>
        <v>50952</v>
      </c>
      <c r="J1652" s="52">
        <f>IFERROR(_xll.qlIndexFixing(Index1M,$H1652,TRUE,_xll.ohTrigger(RecalcTrigger,Trigger1M)),NA())</f>
        <v>2.7795310333052655E-2</v>
      </c>
      <c r="K1652" s="52">
        <f>IFERROR(_xll.qlIndexFixing(ONIndex1M,I1652,TRUE,_xll.ohTrigger(RecalcTrigger,Trigger1M)),NA())</f>
        <v>2.7767266684364245E-2</v>
      </c>
      <c r="L1652" s="52">
        <f>IFERROR(_xll.qlIndexFixing(Index3M,H1652,TRUE,_xll.ohTrigger(RecalcTrigger,Trigger3M)),NA())</f>
        <v>2.9024641627682521E-2</v>
      </c>
      <c r="M1652" s="52">
        <f>IFERROR(_xll.qlIndexFixing(ONIndex3M,I1652,TRUE,_xll.ohTrigger(RecalcTrigger,Trigger3M)),NA())</f>
        <v>2.8922690921571181E-2</v>
      </c>
      <c r="N1652" s="52">
        <f>IFERROR(_xll.qlIndexFixing(Index6M,$H1652,TRUE,_xll.ohTrigger(RecalcTrigger,Trigger6M)),NA())</f>
        <v>3.0107613710237686E-2</v>
      </c>
      <c r="O1652" s="52">
        <f>IFERROR(_xll.qlIndexFixing(ONIndex6M,I1652,TRUE,_xll.ohTrigger(RecalcTrigger,Trigger6M)),NA())</f>
        <v>2.9885240530869162E-2</v>
      </c>
      <c r="P1652" s="52">
        <f>IFERROR(_xll.qlIndexFixing(Index1Y,$H1652,TRUE,_xll.ohTrigger(RecalcTrigger,Trigger1Y)),NA())</f>
        <v>3.1435429383505333E-2</v>
      </c>
      <c r="Q1652" s="52">
        <f>IFERROR(_xll.qlIndexFixing(ONIndex1Y,I1652,TRUE,_xll.ohTrigger(RecalcTrigger,Trigger1Y)),NA())</f>
        <v>3.0907534601365416E-2</v>
      </c>
    </row>
    <row r="1653" spans="2:17" x14ac:dyDescent="0.2">
      <c r="B1653" s="46" t="s">
        <v>51</v>
      </c>
      <c r="D1653" s="49">
        <f>_xll.qlCalendarAdvance(LocalCalendar,$D1652,B1653,"f",FALSE)</f>
        <v>50963</v>
      </c>
      <c r="E1653" s="49">
        <f>_xll.qlInterestRateIndexValueDate(IndexON,D1653)</f>
        <v>50963</v>
      </c>
      <c r="F1653" s="52">
        <f>IFERROR(_xll.qlIndexFixing(IndexON,D1653,TRUE,_xll.ohTrigger(RecalcTrigger,TriggerON)),NA())</f>
        <v>2.6865970901717162E-2</v>
      </c>
      <c r="H1653" s="49">
        <f>_xll.qlCalendarAdvance(IborCalendar,$H1652,B1653,"f",FALSE)</f>
        <v>50957</v>
      </c>
      <c r="I1653" s="49">
        <f>_xll.qlInterestRateIndexValueDate(Index1M,$H1653)</f>
        <v>50959</v>
      </c>
      <c r="J1653" s="52">
        <f>IFERROR(_xll.qlIndexFixing(Index1M,$H1653,TRUE,_xll.ohTrigger(RecalcTrigger,Trigger1M)),NA())</f>
        <v>2.7794876876870739E-2</v>
      </c>
      <c r="K1653" s="52">
        <f>IFERROR(_xll.qlIndexFixing(ONIndex1M,I1653,TRUE,_xll.ohTrigger(RecalcTrigger,Trigger1M)),NA())</f>
        <v>2.7765748425352399E-2</v>
      </c>
      <c r="L1653" s="52">
        <f>IFERROR(_xll.qlIndexFixing(Index3M,H1653,TRUE,_xll.ohTrigger(RecalcTrigger,Trigger3M)),NA())</f>
        <v>2.9025399608698221E-2</v>
      </c>
      <c r="M1653" s="52">
        <f>IFERROR(_xll.qlIndexFixing(ONIndex3M,I1653,TRUE,_xll.ohTrigger(RecalcTrigger,Trigger3M)),NA())</f>
        <v>2.8921037198399446E-2</v>
      </c>
      <c r="N1653" s="52">
        <f>IFERROR(_xll.qlIndexFixing(Index6M,$H1653,TRUE,_xll.ohTrigger(RecalcTrigger,Trigger6M)),NA())</f>
        <v>3.0106131599411074E-2</v>
      </c>
      <c r="O1653" s="52">
        <f>IFERROR(_xll.qlIndexFixing(ONIndex6M,I1653,TRUE,_xll.ohTrigger(RecalcTrigger,Trigger6M)),NA())</f>
        <v>2.9883510462207497E-2</v>
      </c>
      <c r="P1653" s="52">
        <f>IFERROR(_xll.qlIndexFixing(Index1Y,$H1653,TRUE,_xll.ohTrigger(RecalcTrigger,Trigger1Y)),NA())</f>
        <v>3.143724246449553E-2</v>
      </c>
      <c r="Q1653" s="52">
        <f>IFERROR(_xll.qlIndexFixing(ONIndex1Y,I1653,TRUE,_xll.ohTrigger(RecalcTrigger,Trigger1Y)),NA())</f>
        <v>3.0907269928608372E-2</v>
      </c>
    </row>
    <row r="1654" spans="2:17" x14ac:dyDescent="0.2">
      <c r="B1654" s="46" t="s">
        <v>51</v>
      </c>
      <c r="D1654" s="49">
        <f>_xll.qlCalendarAdvance(LocalCalendar,$D1653,B1654,"f",FALSE)</f>
        <v>50970</v>
      </c>
      <c r="E1654" s="49">
        <f>_xll.qlInterestRateIndexValueDate(IndexON,D1654)</f>
        <v>50970</v>
      </c>
      <c r="F1654" s="52">
        <f>IFERROR(_xll.qlIndexFixing(IndexON,D1654,TRUE,_xll.ohTrigger(RecalcTrigger,TriggerON)),NA())</f>
        <v>2.6865923237444633E-2</v>
      </c>
      <c r="H1654" s="49">
        <f>_xll.qlCalendarAdvance(IborCalendar,$H1653,B1654,"f",FALSE)</f>
        <v>50964</v>
      </c>
      <c r="I1654" s="49">
        <f>_xll.qlInterestRateIndexValueDate(Index1M,$H1654)</f>
        <v>50966</v>
      </c>
      <c r="J1654" s="52">
        <f>IFERROR(_xll.qlIndexFixing(Index1M,$H1654,TRUE,_xll.ohTrigger(RecalcTrigger,Trigger1M)),NA())</f>
        <v>2.7794468561729041E-2</v>
      </c>
      <c r="K1654" s="52">
        <f>IFERROR(_xll.qlIndexFixing(ONIndex1M,I1654,TRUE,_xll.ohTrigger(RecalcTrigger,Trigger1M)),NA())</f>
        <v>2.7765290817294286E-2</v>
      </c>
      <c r="L1654" s="52">
        <f>IFERROR(_xll.qlIndexFixing(Index3M,H1654,TRUE,_xll.ohTrigger(RecalcTrigger,Trigger3M)),NA())</f>
        <v>2.9023892295693722E-2</v>
      </c>
      <c r="M1654" s="52">
        <f>IFERROR(_xll.qlIndexFixing(ONIndex3M,I1654,TRUE,_xll.ohTrigger(RecalcTrigger,Trigger3M)),NA())</f>
        <v>2.8920529302167708E-2</v>
      </c>
      <c r="N1654" s="52">
        <f>IFERROR(_xll.qlIndexFixing(Index6M,$H1654,TRUE,_xll.ohTrigger(RecalcTrigger,Trigger6M)),NA())</f>
        <v>3.0107158900334829E-2</v>
      </c>
      <c r="O1654" s="52">
        <f>IFERROR(_xll.qlIndexFixing(ONIndex6M,I1654,TRUE,_xll.ohTrigger(RecalcTrigger,Trigger6M)),NA())</f>
        <v>2.9883004754731601E-2</v>
      </c>
      <c r="P1654" s="52">
        <f>IFERROR(_xll.qlIndexFixing(Index1Y,$H1654,TRUE,_xll.ohTrigger(RecalcTrigger,Trigger1Y)),NA())</f>
        <v>3.1439079927848446E-2</v>
      </c>
      <c r="Q1654" s="52">
        <f>IFERROR(_xll.qlIndexFixing(ONIndex1Y,I1654,TRUE,_xll.ohTrigger(RecalcTrigger,Trigger1Y)),NA())</f>
        <v>3.0908436458840782E-2</v>
      </c>
    </row>
    <row r="1655" spans="2:17" x14ac:dyDescent="0.2">
      <c r="B1655" s="46" t="s">
        <v>51</v>
      </c>
      <c r="D1655" s="49">
        <f>_xll.qlCalendarAdvance(LocalCalendar,$D1654,B1655,"f",FALSE)</f>
        <v>50977</v>
      </c>
      <c r="E1655" s="49">
        <f>_xll.qlInterestRateIndexValueDate(IndexON,D1655)</f>
        <v>50977</v>
      </c>
      <c r="F1655" s="52">
        <f>IFERROR(_xll.qlIndexFixing(IndexON,D1655,TRUE,_xll.ohTrigger(RecalcTrigger,TriggerON)),NA())</f>
        <v>2.6865879565098894E-2</v>
      </c>
      <c r="H1655" s="49">
        <f>_xll.qlCalendarAdvance(IborCalendar,$H1654,B1655,"f",FALSE)</f>
        <v>50971</v>
      </c>
      <c r="I1655" s="49">
        <f>_xll.qlInterestRateIndexValueDate(Index1M,$H1655)</f>
        <v>50973</v>
      </c>
      <c r="J1655" s="52">
        <f>IFERROR(_xll.qlIndexFixing(Index1M,$H1655,TRUE,_xll.ohTrigger(RecalcTrigger,Trigger1M)),NA())</f>
        <v>2.779408538762498E-2</v>
      </c>
      <c r="K1655" s="52">
        <f>IFERROR(_xll.qlIndexFixing(ONIndex1M,I1655,TRUE,_xll.ohTrigger(RecalcTrigger,Trigger1M)),NA())</f>
        <v>2.7764858296075445E-2</v>
      </c>
      <c r="L1655" s="52">
        <f>IFERROR(_xll.qlIndexFixing(Index3M,H1655,TRUE,_xll.ohTrigger(RecalcTrigger,Trigger3M)),NA())</f>
        <v>2.902355186875942E-2</v>
      </c>
      <c r="M1655" s="52">
        <f>IFERROR(_xll.qlIndexFixing(ONIndex3M,I1655,TRUE,_xll.ohTrigger(RecalcTrigger,Trigger3M)),NA())</f>
        <v>2.8920044065730011E-2</v>
      </c>
      <c r="N1655" s="52">
        <f>IFERROR(_xll.qlIndexFixing(Index6M,$H1655,TRUE,_xll.ohTrigger(RecalcTrigger,Trigger6M)),NA())</f>
        <v>3.0105719079864767E-2</v>
      </c>
      <c r="O1655" s="52">
        <f>IFERROR(_xll.qlIndexFixing(ONIndex6M,I1655,TRUE,_xll.ohTrigger(RecalcTrigger,Trigger6M)),NA())</f>
        <v>2.9882521457675892E-2</v>
      </c>
      <c r="P1655" s="52">
        <f>IFERROR(_xll.qlIndexFixing(Index1Y,$H1655,TRUE,_xll.ohTrigger(RecalcTrigger,Trigger1Y)),NA())</f>
        <v>3.1440941773696947E-2</v>
      </c>
      <c r="Q1655" s="52">
        <f>IFERROR(_xll.qlIndexFixing(ONIndex1Y,I1655,TRUE,_xll.ohTrigger(RecalcTrigger,Trigger1Y)),NA())</f>
        <v>3.0909626617212638E-2</v>
      </c>
    </row>
    <row r="1656" spans="2:17" x14ac:dyDescent="0.2">
      <c r="B1656" s="46" t="s">
        <v>51</v>
      </c>
      <c r="D1656" s="49">
        <f>_xll.qlCalendarAdvance(LocalCalendar,$D1655,B1656,"f",FALSE)</f>
        <v>50984</v>
      </c>
      <c r="E1656" s="49">
        <f>_xll.qlInterestRateIndexValueDate(IndexON,D1656)</f>
        <v>50984</v>
      </c>
      <c r="F1656" s="52">
        <f>IFERROR(_xll.qlIndexFixing(IndexON,D1656,TRUE,_xll.ohTrigger(RecalcTrigger,TriggerON)),NA())</f>
        <v>2.6865839884759879E-2</v>
      </c>
      <c r="H1656" s="49">
        <f>_xll.qlCalendarAdvance(IborCalendar,$H1655,B1656,"f",FALSE)</f>
        <v>50978</v>
      </c>
      <c r="I1656" s="49">
        <f>_xll.qlInterestRateIndexValueDate(Index1M,$H1656)</f>
        <v>50980</v>
      </c>
      <c r="J1656" s="52">
        <f>IFERROR(_xll.qlIndexFixing(Index1M,$H1656,TRUE,_xll.ohTrigger(RecalcTrigger,Trigger1M)),NA())</f>
        <v>2.7795825198104755E-2</v>
      </c>
      <c r="K1656" s="52">
        <f>IFERROR(_xll.qlIndexFixing(ONIndex1M,I1656,TRUE,_xll.ohTrigger(RecalcTrigger,Trigger1M)),NA())</f>
        <v>2.7764450861642587E-2</v>
      </c>
      <c r="L1656" s="52">
        <f>IFERROR(_xll.qlIndexFixing(Index3M,H1656,TRUE,_xll.ohTrigger(RecalcTrigger,Trigger3M)),NA())</f>
        <v>2.9023234267858945E-2</v>
      </c>
      <c r="M1656" s="52">
        <f>IFERROR(_xll.qlIndexFixing(ONIndex3M,I1656,TRUE,_xll.ohTrigger(RecalcTrigger,Trigger3M)),NA())</f>
        <v>2.8919581489033064E-2</v>
      </c>
      <c r="N1656" s="52">
        <f>IFERROR(_xll.qlIndexFixing(Index6M,$H1656,TRUE,_xll.ohTrigger(RecalcTrigger,Trigger6M)),NA())</f>
        <v>3.0106795103597147E-2</v>
      </c>
      <c r="O1656" s="52">
        <f>IFERROR(_xll.qlIndexFixing(ONIndex6M,I1656,TRUE,_xll.ohTrigger(RecalcTrigger,Trigger6M)),NA())</f>
        <v>2.9882060570907143E-2</v>
      </c>
      <c r="P1656" s="52">
        <f>IFERROR(_xll.qlIndexFixing(Index1Y,$H1656,TRUE,_xll.ohTrigger(RecalcTrigger,Trigger1Y)),NA())</f>
        <v>3.1444337641012989E-2</v>
      </c>
      <c r="Q1656" s="52">
        <f>IFERROR(_xll.qlIndexFixing(ONIndex1Y,I1656,TRUE,_xll.ohTrigger(RecalcTrigger,Trigger1Y)),NA())</f>
        <v>3.0910840403697293E-2</v>
      </c>
    </row>
    <row r="1657" spans="2:17" x14ac:dyDescent="0.2">
      <c r="B1657" s="46" t="s">
        <v>51</v>
      </c>
      <c r="D1657" s="49">
        <f>_xll.qlCalendarAdvance(LocalCalendar,$D1656,B1657,"f",FALSE)</f>
        <v>50991</v>
      </c>
      <c r="E1657" s="49">
        <f>_xll.qlInterestRateIndexValueDate(IndexON,D1657)</f>
        <v>50991</v>
      </c>
      <c r="F1657" s="52">
        <f>IFERROR(_xll.qlIndexFixing(IndexON,D1657,TRUE,_xll.ohTrigger(RecalcTrigger,TriggerON)),NA())</f>
        <v>2.6865804196347653E-2</v>
      </c>
      <c r="H1657" s="49">
        <f>_xll.qlCalendarAdvance(IborCalendar,$H1656,B1657,"f",FALSE)</f>
        <v>50985</v>
      </c>
      <c r="I1657" s="49">
        <f>_xll.qlInterestRateIndexValueDate(Index1M,$H1657)</f>
        <v>50987</v>
      </c>
      <c r="J1657" s="52">
        <f>IFERROR(_xll.qlIndexFixing(Index1M,$H1657,TRUE,_xll.ohTrigger(RecalcTrigger,Trigger1M)),NA())</f>
        <v>2.779444504325268E-2</v>
      </c>
      <c r="K1657" s="52">
        <f>IFERROR(_xll.qlIndexFixing(ONIndex1M,I1657,TRUE,_xll.ohTrigger(RecalcTrigger,Trigger1M)),NA())</f>
        <v>2.776406851399571E-2</v>
      </c>
      <c r="L1657" s="52">
        <f>IFERROR(_xll.qlIndexFixing(Index3M,H1657,TRUE,_xll.ohTrigger(RecalcTrigger,Trigger3M)),NA())</f>
        <v>2.9022939492983801E-2</v>
      </c>
      <c r="M1657" s="52">
        <f>IFERROR(_xll.qlIndexFixing(ONIndex3M,I1657,TRUE,_xll.ohTrigger(RecalcTrigger,Trigger3M)),NA())</f>
        <v>2.8919141572156803E-2</v>
      </c>
      <c r="N1657" s="52">
        <f>IFERROR(_xll.qlIndexFixing(Index6M,$H1657,TRUE,_xll.ohTrigger(RecalcTrigger,Trigger6M)),NA())</f>
        <v>3.0105397565904232E-2</v>
      </c>
      <c r="O1657" s="52">
        <f>IFERROR(_xll.qlIndexFixing(ONIndex6M,I1657,TRUE,_xll.ohTrigger(RecalcTrigger,Trigger6M)),NA())</f>
        <v>2.9881622094478644E-2</v>
      </c>
      <c r="P1657" s="52">
        <f>IFERROR(_xll.qlIndexFixing(Index1Y,$H1657,TRUE,_xll.ohTrigger(RecalcTrigger,Trigger1Y)),NA())</f>
        <v>3.1444738613421529E-2</v>
      </c>
      <c r="Q1657" s="52">
        <f>IFERROR(_xll.qlIndexFixing(ONIndex1Y,I1657,TRUE,_xll.ohTrigger(RecalcTrigger,Trigger1Y)),NA())</f>
        <v>3.0912077818348038E-2</v>
      </c>
    </row>
    <row r="1658" spans="2:17" x14ac:dyDescent="0.2">
      <c r="B1658" s="46" t="s">
        <v>51</v>
      </c>
      <c r="D1658" s="49">
        <f>_xll.qlCalendarAdvance(LocalCalendar,$D1657,B1658,"f",FALSE)</f>
        <v>50998</v>
      </c>
      <c r="E1658" s="49">
        <f>_xll.qlInterestRateIndexValueDate(IndexON,D1658)</f>
        <v>50998</v>
      </c>
      <c r="F1658" s="52">
        <f>IFERROR(_xll.qlIndexFixing(IndexON,D1658,TRUE,_xll.ohTrigger(RecalcTrigger,TriggerON)),NA())</f>
        <v>2.6865772499862217E-2</v>
      </c>
      <c r="H1658" s="49">
        <f>_xll.qlCalendarAdvance(IborCalendar,$H1657,B1658,"f",FALSE)</f>
        <v>50992</v>
      </c>
      <c r="I1658" s="49">
        <f>_xll.qlInterestRateIndexValueDate(Index1M,$H1658)</f>
        <v>50994</v>
      </c>
      <c r="J1658" s="52">
        <f>IFERROR(_xll.qlIndexFixing(Index1M,$H1658,TRUE,_xll.ohTrigger(RecalcTrigger,Trigger1M)),NA())</f>
        <v>2.7793086711507695E-2</v>
      </c>
      <c r="K1658" s="52">
        <f>IFERROR(_xll.qlIndexFixing(ONIndex1M,I1658,TRUE,_xll.ohTrigger(RecalcTrigger,Trigger1M)),NA())</f>
        <v>2.7763711253134815E-2</v>
      </c>
      <c r="L1658" s="52">
        <f>IFERROR(_xll.qlIndexFixing(Index3M,H1658,TRUE,_xll.ohTrigger(RecalcTrigger,Trigger3M)),NA())</f>
        <v>2.9022667544129726E-2</v>
      </c>
      <c r="M1658" s="52">
        <f>IFERROR(_xll.qlIndexFixing(ONIndex3M,I1658,TRUE,_xll.ohTrigger(RecalcTrigger,Trigger3M)),NA())</f>
        <v>2.8918724315074584E-2</v>
      </c>
      <c r="N1658" s="52">
        <f>IFERROR(_xll.qlIndexFixing(Index6M,$H1658,TRUE,_xll.ohTrigger(RecalcTrigger,Trigger6M)),NA())</f>
        <v>3.0105270936005016E-2</v>
      </c>
      <c r="O1658" s="52">
        <f>IFERROR(_xll.qlIndexFixing(ONIndex6M,I1658,TRUE,_xll.ohTrigger(RecalcTrigger,Trigger6M)),NA())</f>
        <v>2.9881206028443685E-2</v>
      </c>
      <c r="P1658" s="52">
        <f>IFERROR(_xll.qlIndexFixing(Index1Y,$H1658,TRUE,_xll.ohTrigger(RecalcTrigger,Trigger1Y)),NA())</f>
        <v>3.1446673607571182E-2</v>
      </c>
      <c r="Q1658" s="52">
        <f>IFERROR(_xll.qlIndexFixing(ONIndex1Y,I1658,TRUE,_xll.ohTrigger(RecalcTrigger,Trigger1Y)),NA())</f>
        <v>3.0913338861058293E-2</v>
      </c>
    </row>
    <row r="1659" spans="2:17" x14ac:dyDescent="0.2">
      <c r="B1659" s="46" t="s">
        <v>51</v>
      </c>
      <c r="D1659" s="49">
        <f>_xll.qlCalendarAdvance(LocalCalendar,$D1658,B1659,"f",FALSE)</f>
        <v>51005</v>
      </c>
      <c r="E1659" s="49">
        <f>_xll.qlInterestRateIndexValueDate(IndexON,D1659)</f>
        <v>51005</v>
      </c>
      <c r="F1659" s="52">
        <f>IFERROR(_xll.qlIndexFixing(IndexON,D1659,TRUE,_xll.ohTrigger(RecalcTrigger,TriggerON)),NA())</f>
        <v>2.6865744795383506E-2</v>
      </c>
      <c r="H1659" s="49">
        <f>_xll.qlCalendarAdvance(IborCalendar,$H1658,B1659,"f",FALSE)</f>
        <v>50999</v>
      </c>
      <c r="I1659" s="49">
        <f>_xll.qlInterestRateIndexValueDate(Index1M,$H1659)</f>
        <v>51001</v>
      </c>
      <c r="J1659" s="52">
        <f>IFERROR(_xll.qlIndexFixing(Index1M,$H1659,TRUE,_xll.ohTrigger(RecalcTrigger,Trigger1M)),NA())</f>
        <v>2.7792804101525827E-2</v>
      </c>
      <c r="K1659" s="52">
        <f>IFERROR(_xll.qlIndexFixing(ONIndex1M,I1659,TRUE,_xll.ohTrigger(RecalcTrigger,Trigger1M)),NA())</f>
        <v>2.7763379079059902E-2</v>
      </c>
      <c r="L1659" s="52">
        <f>IFERROR(_xll.qlIndexFixing(Index3M,H1659,TRUE,_xll.ohTrigger(RecalcTrigger,Trigger3M)),NA())</f>
        <v>2.9022418421292471E-2</v>
      </c>
      <c r="M1659" s="52">
        <f>IFERROR(_xll.qlIndexFixing(ONIndex3M,I1659,TRUE,_xll.ohTrigger(RecalcTrigger,Trigger3M)),NA())</f>
        <v>2.8918329717759761E-2</v>
      </c>
      <c r="N1659" s="52">
        <f>IFERROR(_xll.qlIndexFixing(Index6M,$H1659,TRUE,_xll.ohTrigger(RecalcTrigger,Trigger6M)),NA())</f>
        <v>3.0106420058067462E-2</v>
      </c>
      <c r="O1659" s="52">
        <f>IFERROR(_xll.qlIndexFixing(ONIndex6M,I1659,TRUE,_xll.ohTrigger(RecalcTrigger,Trigger6M)),NA())</f>
        <v>2.9880812372669041E-2</v>
      </c>
      <c r="P1659" s="52">
        <f>IFERROR(_xll.qlIndexFixing(Index1Y,$H1659,TRUE,_xll.ohTrigger(RecalcTrigger,Trigger1Y)),NA())</f>
        <v>3.1448632984765301E-2</v>
      </c>
      <c r="Q1659" s="52">
        <f>IFERROR(_xll.qlIndexFixing(ONIndex1Y,I1659,TRUE,_xll.ohTrigger(RecalcTrigger,Trigger1Y)),NA())</f>
        <v>3.0914623531907992E-2</v>
      </c>
    </row>
    <row r="1660" spans="2:17" x14ac:dyDescent="0.2">
      <c r="B1660" s="46" t="s">
        <v>51</v>
      </c>
      <c r="D1660" s="49">
        <f>_xll.qlCalendarAdvance(LocalCalendar,$D1659,B1660,"f",FALSE)</f>
        <v>51012</v>
      </c>
      <c r="E1660" s="49">
        <f>_xll.qlInterestRateIndexValueDate(IndexON,D1660)</f>
        <v>51012</v>
      </c>
      <c r="F1660" s="52">
        <f>IFERROR(_xll.qlIndexFixing(IndexON,D1660,TRUE,_xll.ohTrigger(RecalcTrigger,TriggerON)),NA())</f>
        <v>2.686572108291152E-2</v>
      </c>
      <c r="H1660" s="49">
        <f>_xll.qlCalendarAdvance(IborCalendar,$H1659,B1660,"f",FALSE)</f>
        <v>51006</v>
      </c>
      <c r="I1660" s="49">
        <f>_xll.qlInterestRateIndexValueDate(Index1M,$H1660)</f>
        <v>51008</v>
      </c>
      <c r="J1660" s="52">
        <f>IFERROR(_xll.qlIndexFixing(Index1M,$H1660,TRUE,_xll.ohTrigger(RecalcTrigger,Trigger1M)),NA())</f>
        <v>2.7792546632568704E-2</v>
      </c>
      <c r="K1660" s="52">
        <f>IFERROR(_xll.qlIndexFixing(ONIndex1M,I1660,TRUE,_xll.ohTrigger(RecalcTrigger,Trigger1M)),NA())</f>
        <v>2.7764121648752305E-2</v>
      </c>
      <c r="L1660" s="52">
        <f>IFERROR(_xll.qlIndexFixing(Index3M,H1660,TRUE,_xll.ohTrigger(RecalcTrigger,Trigger3M)),NA())</f>
        <v>2.9022192124468639E-2</v>
      </c>
      <c r="M1660" s="52">
        <f>IFERROR(_xll.qlIndexFixing(ONIndex3M,I1660,TRUE,_xll.ohTrigger(RecalcTrigger,Trigger3M)),NA())</f>
        <v>2.8919093606925017E-2</v>
      </c>
      <c r="N1660" s="52">
        <f>IFERROR(_xll.qlIndexFixing(Index6M,$H1660,TRUE,_xll.ohTrigger(RecalcTrigger,Trigger6M)),NA())</f>
        <v>3.010508593034536E-2</v>
      </c>
      <c r="O1660" s="52">
        <f>IFERROR(_xll.qlIndexFixing(ONIndex6M,I1660,TRUE,_xll.ohTrigger(RecalcTrigger,Trigger6M)),NA())</f>
        <v>2.9881655586547762E-2</v>
      </c>
      <c r="P1660" s="52">
        <f>IFERROR(_xll.qlIndexFixing(Index1Y,$H1660,TRUE,_xll.ohTrigger(RecalcTrigger,Trigger1Y)),NA())</f>
        <v>3.145213402100111E-2</v>
      </c>
      <c r="Q1660" s="52">
        <f>IFERROR(_xll.qlIndexFixing(ONIndex1Y,I1660,TRUE,_xll.ohTrigger(RecalcTrigger,Trigger1Y)),NA())</f>
        <v>3.0917353750519183E-2</v>
      </c>
    </row>
    <row r="1661" spans="2:17" x14ac:dyDescent="0.2">
      <c r="B1661" s="46" t="s">
        <v>51</v>
      </c>
      <c r="D1661" s="49">
        <f>_xll.qlCalendarAdvance(LocalCalendar,$D1660,B1661,"f",FALSE)</f>
        <v>51019</v>
      </c>
      <c r="E1661" s="49">
        <f>_xll.qlInterestRateIndexValueDate(IndexON,D1661)</f>
        <v>51019</v>
      </c>
      <c r="F1661" s="52">
        <f>IFERROR(_xll.qlIndexFixing(IndexON,D1661,TRUE,_xll.ohTrigger(RecalcTrigger,TriggerON)),NA())</f>
        <v>2.6865701362366323E-2</v>
      </c>
      <c r="H1661" s="49">
        <f>_xll.qlCalendarAdvance(IborCalendar,$H1660,B1661,"f",FALSE)</f>
        <v>51013</v>
      </c>
      <c r="I1661" s="49">
        <f>_xll.qlInterestRateIndexValueDate(Index1M,$H1661)</f>
        <v>51015</v>
      </c>
      <c r="J1661" s="52">
        <f>IFERROR(_xll.qlIndexFixing(Index1M,$H1661,TRUE,_xll.ohTrigger(RecalcTrigger,Trigger1M)),NA())</f>
        <v>2.7792314304638906E-2</v>
      </c>
      <c r="K1661" s="52">
        <f>IFERROR(_xll.qlIndexFixing(ONIndex1M,I1661,TRUE,_xll.ohTrigger(RecalcTrigger,Trigger1M)),NA())</f>
        <v>2.7763841418613211E-2</v>
      </c>
      <c r="L1661" s="52">
        <f>IFERROR(_xll.qlIndexFixing(Index3M,H1661,TRUE,_xll.ohTrigger(RecalcTrigger,Trigger3M)),NA())</f>
        <v>2.9018519183220147E-2</v>
      </c>
      <c r="M1661" s="52">
        <f>IFERROR(_xll.qlIndexFixing(ONIndex3M,I1661,TRUE,_xll.ohTrigger(RecalcTrigger,Trigger3M)),NA())</f>
        <v>2.8918745919805922E-2</v>
      </c>
      <c r="N1661" s="52">
        <f>IFERROR(_xll.qlIndexFixing(Index6M,$H1661,TRUE,_xll.ohTrigger(RecalcTrigger,Trigger6M)),NA())</f>
        <v>3.0101260184638826E-2</v>
      </c>
      <c r="O1661" s="52">
        <f>IFERROR(_xll.qlIndexFixing(ONIndex6M,I1661,TRUE,_xll.ohTrigger(RecalcTrigger,Trigger6M)),NA())</f>
        <v>2.9881308323369549E-2</v>
      </c>
      <c r="P1661" s="52">
        <f>IFERROR(_xll.qlIndexFixing(Index1Y,$H1661,TRUE,_xll.ohTrigger(RecalcTrigger,Trigger1Y)),NA())</f>
        <v>3.1454144079258999E-2</v>
      </c>
      <c r="Q1661" s="52">
        <f>IFERROR(_xll.qlIndexFixing(ONIndex1Y,I1661,TRUE,_xll.ohTrigger(RecalcTrigger,Trigger1Y)),NA())</f>
        <v>3.0918687479866147E-2</v>
      </c>
    </row>
    <row r="1662" spans="2:17" x14ac:dyDescent="0.2">
      <c r="B1662" s="46" t="s">
        <v>51</v>
      </c>
      <c r="D1662" s="49">
        <f>_xll.qlCalendarAdvance(LocalCalendar,$D1661,B1662,"f",FALSE)</f>
        <v>51026</v>
      </c>
      <c r="E1662" s="49">
        <f>_xll.qlInterestRateIndexValueDate(IndexON,D1662)</f>
        <v>51026</v>
      </c>
      <c r="F1662" s="52">
        <f>IFERROR(_xll.qlIndexFixing(IndexON,D1662,TRUE,_xll.ohTrigger(RecalcTrigger,TriggerON)),NA())</f>
        <v>2.6865685633747916E-2</v>
      </c>
      <c r="H1662" s="49">
        <f>_xll.qlCalendarAdvance(IborCalendar,$H1661,B1662,"f",FALSE)</f>
        <v>51020</v>
      </c>
      <c r="I1662" s="49">
        <f>_xll.qlInterestRateIndexValueDate(Index1M,$H1662)</f>
        <v>51022</v>
      </c>
      <c r="J1662" s="52">
        <f>IFERROR(_xll.qlIndexFixing(Index1M,$H1662,TRUE,_xll.ohTrigger(RecalcTrigger,Trigger1M)),NA())</f>
        <v>2.7793166578828354E-2</v>
      </c>
      <c r="K1662" s="52">
        <f>IFERROR(_xll.qlIndexFixing(ONIndex1M,I1662,TRUE,_xll.ohTrigger(RecalcTrigger,Trigger1M)),NA())</f>
        <v>2.7762533077710927E-2</v>
      </c>
      <c r="L1662" s="52">
        <f>IFERROR(_xll.qlIndexFixing(Index3M,H1662,TRUE,_xll.ohTrigger(RecalcTrigger,Trigger3M)),NA())</f>
        <v>2.9018333691820327E-2</v>
      </c>
      <c r="M1662" s="52">
        <f>IFERROR(_xll.qlIndexFixing(ONIndex3M,I1662,TRUE,_xll.ohTrigger(RecalcTrigger,Trigger3M)),NA())</f>
        <v>2.8917281884526247E-2</v>
      </c>
      <c r="N1662" s="52">
        <f>IFERROR(_xll.qlIndexFixing(Index6M,$H1662,TRUE,_xll.ohTrigger(RecalcTrigger,Trigger6M)),NA())</f>
        <v>3.0101219695032433E-2</v>
      </c>
      <c r="O1662" s="52">
        <f>IFERROR(_xll.qlIndexFixing(ONIndex6M,I1662,TRUE,_xll.ohTrigger(RecalcTrigger,Trigger6M)),NA())</f>
        <v>2.98797658674399E-2</v>
      </c>
      <c r="P1662" s="52">
        <f>IFERROR(_xll.qlIndexFixing(Index1Y,$H1662,TRUE,_xll.ohTrigger(RecalcTrigger,Trigger1Y)),NA())</f>
        <v>3.1454657416038055E-2</v>
      </c>
      <c r="Q1662" s="52">
        <f>IFERROR(_xll.qlIndexFixing(ONIndex1Y,I1662,TRUE,_xll.ohTrigger(RecalcTrigger,Trigger1Y)),NA())</f>
        <v>3.0918619313160534E-2</v>
      </c>
    </row>
    <row r="1663" spans="2:17" x14ac:dyDescent="0.2">
      <c r="B1663" s="46" t="s">
        <v>51</v>
      </c>
      <c r="D1663" s="49">
        <f>_xll.qlCalendarAdvance(LocalCalendar,$D1662,B1663,"f",FALSE)</f>
        <v>51033</v>
      </c>
      <c r="E1663" s="49">
        <f>_xll.qlInterestRateIndexValueDate(IndexON,D1663)</f>
        <v>51033</v>
      </c>
      <c r="F1663" s="52">
        <f>IFERROR(_xll.qlIndexFixing(IndexON,D1663,TRUE,_xll.ohTrigger(RecalcTrigger,TriggerON)),NA())</f>
        <v>2.6865673897056297E-2</v>
      </c>
      <c r="H1663" s="49">
        <f>_xll.qlCalendarAdvance(IborCalendar,$H1662,B1663,"f",FALSE)</f>
        <v>51027</v>
      </c>
      <c r="I1663" s="49">
        <f>_xll.qlInterestRateIndexValueDate(Index1M,$H1663)</f>
        <v>51029</v>
      </c>
      <c r="J1663" s="52">
        <f>IFERROR(_xll.qlIndexFixing(Index1M,$H1663,TRUE,_xll.ohTrigger(RecalcTrigger,Trigger1M)),NA())</f>
        <v>2.7791925071845813E-2</v>
      </c>
      <c r="K1663" s="52">
        <f>IFERROR(_xll.qlIndexFixing(ONIndex1M,I1663,TRUE,_xll.ohTrigger(RecalcTrigger,Trigger1M)),NA())</f>
        <v>2.7762301250833232E-2</v>
      </c>
      <c r="L1663" s="52">
        <f>IFERROR(_xll.qlIndexFixing(Index3M,H1663,TRUE,_xll.ohTrigger(RecalcTrigger,Trigger3M)),NA())</f>
        <v>2.9018171020922037E-2</v>
      </c>
      <c r="M1663" s="52">
        <f>IFERROR(_xll.qlIndexFixing(ONIndex3M,I1663,TRUE,_xll.ohTrigger(RecalcTrigger,Trigger3M)),NA())</f>
        <v>2.8916977926307652E-2</v>
      </c>
      <c r="N1663" s="52">
        <f>IFERROR(_xll.qlIndexFixing(Index6M,$H1663,TRUE,_xll.ohTrigger(RecalcTrigger,Trigger6M)),NA())</f>
        <v>3.0101201951134214E-2</v>
      </c>
      <c r="O1663" s="52">
        <f>IFERROR(_xll.qlIndexFixing(ONIndex6M,I1663,TRUE,_xll.ohTrigger(RecalcTrigger,Trigger6M)),NA())</f>
        <v>2.9879461853026257E-2</v>
      </c>
      <c r="P1663" s="52">
        <f>IFERROR(_xll.qlIndexFixing(Index1Y,$H1663,TRUE,_xll.ohTrigger(RecalcTrigger,Trigger1Y)),NA())</f>
        <v>3.145671415564829E-2</v>
      </c>
      <c r="Q1663" s="52">
        <f>IFERROR(_xll.qlIndexFixing(ONIndex1Y,I1663,TRUE,_xll.ohTrigger(RecalcTrigger,Trigger1Y)),NA())</f>
        <v>3.0919998496488077E-2</v>
      </c>
    </row>
    <row r="1664" spans="2:17" x14ac:dyDescent="0.2">
      <c r="B1664" s="46" t="s">
        <v>51</v>
      </c>
      <c r="D1664" s="49">
        <f>_xll.qlCalendarAdvance(LocalCalendar,$D1663,B1664,"f",FALSE)</f>
        <v>51040</v>
      </c>
      <c r="E1664" s="49">
        <f>_xll.qlInterestRateIndexValueDate(IndexON,D1664)</f>
        <v>51040</v>
      </c>
      <c r="F1664" s="52">
        <f>IFERROR(_xll.qlIndexFixing(IndexON,D1664,TRUE,_xll.ohTrigger(RecalcTrigger,TriggerON)),NA())</f>
        <v>2.6865666152371404E-2</v>
      </c>
      <c r="H1664" s="49">
        <f>_xll.qlCalendarAdvance(IborCalendar,$H1663,B1664,"f",FALSE)</f>
        <v>51034</v>
      </c>
      <c r="I1664" s="49">
        <f>_xll.qlInterestRateIndexValueDate(Index1M,$H1664)</f>
        <v>51036</v>
      </c>
      <c r="J1664" s="52">
        <f>IFERROR(_xll.qlIndexFixing(Index1M,$H1664,TRUE,_xll.ohTrigger(RecalcTrigger,Trigger1M)),NA())</f>
        <v>2.7791768166985097E-2</v>
      </c>
      <c r="K1664" s="52">
        <f>IFERROR(_xll.qlIndexFixing(ONIndex1M,I1664,TRUE,_xll.ohTrigger(RecalcTrigger,Trigger1M)),NA())</f>
        <v>2.7762094510768165E-2</v>
      </c>
      <c r="L1664" s="52">
        <f>IFERROR(_xll.qlIndexFixing(Index3M,H1664,TRUE,_xll.ohTrigger(RecalcTrigger,Trigger3M)),NA())</f>
        <v>2.9018031170523522E-2</v>
      </c>
      <c r="M1664" s="52">
        <f>IFERROR(_xll.qlIndexFixing(ONIndex3M,I1664,TRUE,_xll.ohTrigger(RecalcTrigger,Trigger3M)),NA())</f>
        <v>2.8916696627909744E-2</v>
      </c>
      <c r="N1664" s="52">
        <f>IFERROR(_xll.qlIndexFixing(Index6M,$H1664,TRUE,_xll.ohTrigger(RecalcTrigger,Trigger6M)),NA())</f>
        <v>3.0101206952943292E-2</v>
      </c>
      <c r="O1664" s="52">
        <f>IFERROR(_xll.qlIndexFixing(ONIndex6M,I1664,TRUE,_xll.ohTrigger(RecalcTrigger,Trigger6M)),NA())</f>
        <v>2.9879180248979509E-2</v>
      </c>
      <c r="P1664" s="52">
        <f>IFERROR(_xll.qlIndexFixing(Index1Y,$H1664,TRUE,_xll.ohTrigger(RecalcTrigger,Trigger1Y)),NA())</f>
        <v>3.1458794251860399E-2</v>
      </c>
      <c r="Q1664" s="52">
        <f>IFERROR(_xll.qlIndexFixing(ONIndex1Y,I1664,TRUE,_xll.ohTrigger(RecalcTrigger,Trigger1Y)),NA())</f>
        <v>3.092140130792842E-2</v>
      </c>
    </row>
    <row r="1665" spans="2:17" x14ac:dyDescent="0.2">
      <c r="B1665" s="46" t="s">
        <v>51</v>
      </c>
      <c r="D1665" s="49">
        <f>_xll.qlCalendarAdvance(LocalCalendar,$D1664,B1665,"f",FALSE)</f>
        <v>51047</v>
      </c>
      <c r="E1665" s="49">
        <f>_xll.qlInterestRateIndexValueDate(IndexON,D1665)</f>
        <v>51047</v>
      </c>
      <c r="F1665" s="52">
        <f>IFERROR(_xll.qlIndexFixing(IndexON,D1665,TRUE,_xll.ohTrigger(RecalcTrigger,TriggerON)),NA())</f>
        <v>2.6865662399613299E-2</v>
      </c>
      <c r="H1665" s="49">
        <f>_xll.qlCalendarAdvance(IborCalendar,$H1664,B1665,"f",FALSE)</f>
        <v>51041</v>
      </c>
      <c r="I1665" s="49">
        <f>_xll.qlInterestRateIndexValueDate(Index1M,$H1665)</f>
        <v>51043</v>
      </c>
      <c r="J1665" s="52">
        <f>IFERROR(_xll.qlIndexFixing(Index1M,$H1665,TRUE,_xll.ohTrigger(RecalcTrigger,Trigger1M)),NA())</f>
        <v>2.7791636403138812E-2</v>
      </c>
      <c r="K1665" s="52">
        <f>IFERROR(_xll.qlIndexFixing(ONIndex1M,I1665,TRUE,_xll.ohTrigger(RecalcTrigger,Trigger1M)),NA())</f>
        <v>2.7761912857489079E-2</v>
      </c>
      <c r="L1665" s="52">
        <f>IFERROR(_xll.qlIndexFixing(Index3M,H1665,TRUE,_xll.ohTrigger(RecalcTrigger,Trigger3M)),NA())</f>
        <v>2.9017914140623904E-2</v>
      </c>
      <c r="M1665" s="52">
        <f>IFERROR(_xll.qlIndexFixing(ONIndex3M,I1665,TRUE,_xll.ohTrigger(RecalcTrigger,Trigger3M)),NA())</f>
        <v>2.8916437989305876E-2</v>
      </c>
      <c r="N1665" s="52">
        <f>IFERROR(_xll.qlIndexFixing(Index6M,$H1665,TRUE,_xll.ohTrigger(RecalcTrigger,Trigger6M)),NA())</f>
        <v>3.0099972863706349E-2</v>
      </c>
      <c r="O1665" s="52">
        <f>IFERROR(_xll.qlIndexFixing(ONIndex6M,I1665,TRUE,_xll.ohTrigger(RecalcTrigger,Trigger6M)),NA())</f>
        <v>2.9878921055246366E-2</v>
      </c>
      <c r="P1665" s="52">
        <f>IFERROR(_xll.qlIndexFixing(Index1Y,$H1665,TRUE,_xll.ohTrigger(RecalcTrigger,Trigger1Y)),NA())</f>
        <v>3.1456319392643727E-2</v>
      </c>
      <c r="Q1665" s="52">
        <f>IFERROR(_xll.qlIndexFixing(ONIndex1Y,I1665,TRUE,_xll.ohTrigger(RecalcTrigger,Trigger1Y)),NA())</f>
        <v>3.0922827747508208E-2</v>
      </c>
    </row>
    <row r="1666" spans="2:17" x14ac:dyDescent="0.2">
      <c r="B1666" s="46" t="s">
        <v>51</v>
      </c>
      <c r="D1666" s="49">
        <f>_xll.qlCalendarAdvance(LocalCalendar,$D1665,B1666,"f",FALSE)</f>
        <v>51054</v>
      </c>
      <c r="E1666" s="49">
        <f>_xll.qlInterestRateIndexValueDate(IndexON,D1666)</f>
        <v>51054</v>
      </c>
      <c r="F1666" s="52">
        <f>IFERROR(_xll.qlIndexFixing(IndexON,D1666,TRUE,_xll.ohTrigger(RecalcTrigger,TriggerON)),NA())</f>
        <v>2.6865662638781984E-2</v>
      </c>
      <c r="H1666" s="49">
        <f>_xll.qlCalendarAdvance(IborCalendar,$H1665,B1666,"f",FALSE)</f>
        <v>51048</v>
      </c>
      <c r="I1666" s="49">
        <f>_xll.qlInterestRateIndexValueDate(Index1M,$H1666)</f>
        <v>51050</v>
      </c>
      <c r="J1666" s="52">
        <f>IFERROR(_xll.qlIndexFixing(Index1M,$H1666,TRUE,_xll.ohTrigger(RecalcTrigger,Trigger1M)),NA())</f>
        <v>2.7791529780309535E-2</v>
      </c>
      <c r="K1666" s="52">
        <f>IFERROR(_xll.qlIndexFixing(ONIndex1M,I1666,TRUE,_xll.ohTrigger(RecalcTrigger,Trigger1M)),NA())</f>
        <v>2.776281659882418E-2</v>
      </c>
      <c r="L1666" s="52">
        <f>IFERROR(_xll.qlIndexFixing(Index3M,H1666,TRUE,_xll.ohTrigger(RecalcTrigger,Trigger3M)),NA())</f>
        <v>2.9021313689579557E-2</v>
      </c>
      <c r="M1666" s="52">
        <f>IFERROR(_xll.qlIndexFixing(ONIndex3M,I1666,TRUE,_xll.ohTrigger(RecalcTrigger,Trigger3M)),NA())</f>
        <v>2.8917347408219385E-2</v>
      </c>
      <c r="N1666" s="52">
        <f>IFERROR(_xll.qlIndexFixing(Index6M,$H1666,TRUE,_xll.ohTrigger(RecalcTrigger,Trigger6M)),NA())</f>
        <v>3.0105076946321023E-2</v>
      </c>
      <c r="O1666" s="52">
        <f>IFERROR(_xll.qlIndexFixing(ONIndex6M,I1666,TRUE,_xll.ohTrigger(RecalcTrigger,Trigger6M)),NA())</f>
        <v>2.9879908190559856E-2</v>
      </c>
      <c r="P1666" s="52">
        <f>IFERROR(_xll.qlIndexFixing(Index1Y,$H1666,TRUE,_xll.ohTrigger(RecalcTrigger,Trigger1Y)),NA())</f>
        <v>3.1464548016619749E-2</v>
      </c>
      <c r="Q1666" s="52">
        <f>IFERROR(_xll.qlIndexFixing(ONIndex1Y,I1666,TRUE,_xll.ohTrigger(RecalcTrigger,Trigger1Y)),NA())</f>
        <v>3.0925710578888488E-2</v>
      </c>
    </row>
    <row r="1667" spans="2:17" x14ac:dyDescent="0.2">
      <c r="B1667" s="46" t="s">
        <v>51</v>
      </c>
      <c r="D1667" s="49">
        <f>_xll.qlCalendarAdvance(LocalCalendar,$D1666,B1667,"f",FALSE)</f>
        <v>51061</v>
      </c>
      <c r="E1667" s="49">
        <f>_xll.qlInterestRateIndexValueDate(IndexON,D1667)</f>
        <v>51061</v>
      </c>
      <c r="F1667" s="52">
        <f>IFERROR(_xll.qlIndexFixing(IndexON,D1667,TRUE,_xll.ohTrigger(RecalcTrigger,TriggerON)),NA())</f>
        <v>2.6865666869957394E-2</v>
      </c>
      <c r="H1667" s="49">
        <f>_xll.qlCalendarAdvance(IborCalendar,$H1666,B1667,"f",FALSE)</f>
        <v>51055</v>
      </c>
      <c r="I1667" s="49">
        <f>_xll.qlInterestRateIndexValueDate(Index1M,$H1667)</f>
        <v>51057</v>
      </c>
      <c r="J1667" s="52">
        <f>IFERROR(_xll.qlIndexFixing(Index1M,$H1667,TRUE,_xll.ohTrigger(RecalcTrigger,Trigger1M)),NA())</f>
        <v>2.7791448298502427E-2</v>
      </c>
      <c r="K1667" s="52">
        <f>IFERROR(_xll.qlIndexFixing(ONIndex1M,I1667,TRUE,_xll.ohTrigger(RecalcTrigger,Trigger1M)),NA())</f>
        <v>2.7761624811342145E-2</v>
      </c>
      <c r="L1667" s="52">
        <f>IFERROR(_xll.qlIndexFixing(Index3M,H1667,TRUE,_xll.ohTrigger(RecalcTrigger,Trigger3M)),NA())</f>
        <v>2.9022413820998613E-2</v>
      </c>
      <c r="M1667" s="52">
        <f>IFERROR(_xll.qlIndexFixing(ONIndex3M,I1667,TRUE,_xll.ohTrigger(RecalcTrigger,Trigger3M)),NA())</f>
        <v>2.8915988691373684E-2</v>
      </c>
      <c r="N1667" s="52">
        <f>IFERROR(_xll.qlIndexFixing(Index6M,$H1667,TRUE,_xll.ohTrigger(RecalcTrigger,Trigger6M)),NA())</f>
        <v>3.0105155078786711E-2</v>
      </c>
      <c r="O1667" s="52">
        <f>IFERROR(_xll.qlIndexFixing(ONIndex6M,I1667,TRUE,_xll.ohTrigger(RecalcTrigger,Trigger6M)),NA())</f>
        <v>2.9878469898774185E-2</v>
      </c>
      <c r="P1667" s="52">
        <f>IFERROR(_xll.qlIndexFixing(Index1Y,$H1667,TRUE,_xll.ohTrigger(RecalcTrigger,Trigger1Y)),NA())</f>
        <v>3.1465164409815317E-2</v>
      </c>
      <c r="Q1667" s="52">
        <f>IFERROR(_xll.qlIndexFixing(ONIndex1Y,I1667,TRUE,_xll.ohTrigger(RecalcTrigger,Trigger1Y)),NA())</f>
        <v>3.0925751511059474E-2</v>
      </c>
    </row>
    <row r="1668" spans="2:17" x14ac:dyDescent="0.2">
      <c r="B1668" s="46" t="s">
        <v>51</v>
      </c>
      <c r="D1668" s="49">
        <f>_xll.qlCalendarAdvance(LocalCalendar,$D1667,B1668,"f",FALSE)</f>
        <v>51068</v>
      </c>
      <c r="E1668" s="49">
        <f>_xll.qlInterestRateIndexValueDate(IndexON,D1668)</f>
        <v>51068</v>
      </c>
      <c r="F1668" s="52">
        <f>IFERROR(_xll.qlIndexFixing(IndexON,D1668,TRUE,_xll.ohTrigger(RecalcTrigger,TriggerON)),NA())</f>
        <v>2.6865675093059593E-2</v>
      </c>
      <c r="H1668" s="49">
        <f>_xll.qlCalendarAdvance(IborCalendar,$H1667,B1668,"f",FALSE)</f>
        <v>51062</v>
      </c>
      <c r="I1668" s="49">
        <f>_xll.qlInterestRateIndexValueDate(Index1M,$H1668)</f>
        <v>51064</v>
      </c>
      <c r="J1668" s="52">
        <f>IFERROR(_xll.qlIndexFixing(Index1M,$H1668,TRUE,_xll.ohTrigger(RecalcTrigger,Trigger1M)),NA())</f>
        <v>2.7791391957714909E-2</v>
      </c>
      <c r="K1668" s="52">
        <f>IFERROR(_xll.qlIndexFixing(ONIndex1M,I1668,TRUE,_xll.ohTrigger(RecalcTrigger,Trigger1M)),NA())</f>
        <v>2.7761518418474296E-2</v>
      </c>
      <c r="L1668" s="52">
        <f>IFERROR(_xll.qlIndexFixing(Index3M,H1668,TRUE,_xll.ohTrigger(RecalcTrigger,Trigger3M)),NA())</f>
        <v>2.9021203485912937E-2</v>
      </c>
      <c r="M1668" s="52">
        <f>IFERROR(_xll.qlIndexFixing(ONIndex3M,I1668,TRUE,_xll.ohTrigger(RecalcTrigger,Trigger3M)),NA())</f>
        <v>2.8915798032072004E-2</v>
      </c>
      <c r="N1668" s="52">
        <f>IFERROR(_xll.qlIndexFixing(Index6M,$H1668,TRUE,_xll.ohTrigger(RecalcTrigger,Trigger6M)),NA())</f>
        <v>3.0105255962628964E-2</v>
      </c>
      <c r="O1668" s="52">
        <f>IFERROR(_xll.qlIndexFixing(ONIndex6M,I1668,TRUE,_xll.ohTrigger(RecalcTrigger,Trigger6M)),NA())</f>
        <v>2.9878277936035147E-2</v>
      </c>
      <c r="P1668" s="52">
        <f>IFERROR(_xll.qlIndexFixing(Index1Y,$H1668,TRUE,_xll.ohTrigger(RecalcTrigger,Trigger1Y)),NA())</f>
        <v>3.1467327662107164E-2</v>
      </c>
      <c r="Q1668" s="52">
        <f>IFERROR(_xll.qlIndexFixing(ONIndex1Y,I1668,TRUE,_xll.ohTrigger(RecalcTrigger,Trigger1Y)),NA())</f>
        <v>3.0927248835030952E-2</v>
      </c>
    </row>
    <row r="1669" spans="2:17" x14ac:dyDescent="0.2">
      <c r="B1669" s="46" t="s">
        <v>51</v>
      </c>
      <c r="D1669" s="49">
        <f>_xll.qlCalendarAdvance(LocalCalendar,$D1668,B1669,"f",FALSE)</f>
        <v>51075</v>
      </c>
      <c r="E1669" s="49">
        <f>_xll.qlInterestRateIndexValueDate(IndexON,D1669)</f>
        <v>51075</v>
      </c>
      <c r="F1669" s="52">
        <f>IFERROR(_xll.qlIndexFixing(IndexON,D1669,TRUE,_xll.ohTrigger(RecalcTrigger,TriggerON)),NA())</f>
        <v>2.6865687308248454E-2</v>
      </c>
      <c r="H1669" s="49">
        <f>_xll.qlCalendarAdvance(IborCalendar,$H1668,B1669,"f",FALSE)</f>
        <v>51069</v>
      </c>
      <c r="I1669" s="49">
        <f>_xll.qlInterestRateIndexValueDate(Index1M,$H1669)</f>
        <v>51071</v>
      </c>
      <c r="J1669" s="52">
        <f>IFERROR(_xll.qlIndexFixing(Index1M,$H1669,TRUE,_xll.ohTrigger(RecalcTrigger,Trigger1M)),NA())</f>
        <v>2.779136075793924E-2</v>
      </c>
      <c r="K1669" s="52">
        <f>IFERROR(_xll.qlIndexFixing(ONIndex1M,I1669,TRUE,_xll.ohTrigger(RecalcTrigger,Trigger1M)),NA())</f>
        <v>2.7761437112392429E-2</v>
      </c>
      <c r="L1669" s="52">
        <f>IFERROR(_xll.qlIndexFixing(Index3M,H1669,TRUE,_xll.ohTrigger(RecalcTrigger,Trigger3M)),NA())</f>
        <v>2.9021182623066168E-2</v>
      </c>
      <c r="M1669" s="52">
        <f>IFERROR(_xll.qlIndexFixing(ONIndex3M,I1669,TRUE,_xll.ohTrigger(RecalcTrigger,Trigger3M)),NA())</f>
        <v>2.8915630032617656E-2</v>
      </c>
      <c r="N1669" s="52">
        <f>IFERROR(_xll.qlIndexFixing(Index6M,$H1669,TRUE,_xll.ohTrigger(RecalcTrigger,Trigger6M)),NA())</f>
        <v>3.0105379597852536E-2</v>
      </c>
      <c r="O1669" s="52">
        <f>IFERROR(_xll.qlIndexFixing(ONIndex6M,I1669,TRUE,_xll.ohTrigger(RecalcTrigger,Trigger6M)),NA())</f>
        <v>2.9878108383663005E-2</v>
      </c>
      <c r="P1669" s="52">
        <f>IFERROR(_xll.qlIndexFixing(Index1Y,$H1669,TRUE,_xll.ohTrigger(RecalcTrigger,Trigger1Y)),NA())</f>
        <v>3.1469509135800294E-2</v>
      </c>
      <c r="Q1669" s="52">
        <f>IFERROR(_xll.qlIndexFixing(ONIndex1Y,I1669,TRUE,_xll.ohTrigger(RecalcTrigger,Trigger1Y)),NA())</f>
        <v>3.0928769787115229E-2</v>
      </c>
    </row>
    <row r="1670" spans="2:17" x14ac:dyDescent="0.2">
      <c r="B1670" s="46" t="s">
        <v>51</v>
      </c>
      <c r="D1670" s="49">
        <f>_xll.qlCalendarAdvance(LocalCalendar,$D1669,B1670,"f",FALSE)</f>
        <v>51082</v>
      </c>
      <c r="E1670" s="49">
        <f>_xll.qlInterestRateIndexValueDate(IndexON,D1670)</f>
        <v>51082</v>
      </c>
      <c r="F1670" s="52">
        <f>IFERROR(_xll.qlIndexFixing(IndexON,D1670,TRUE,_xll.ohTrigger(RecalcTrigger,TriggerON)),NA())</f>
        <v>2.6865703515204231E-2</v>
      </c>
      <c r="H1670" s="49">
        <f>_xll.qlCalendarAdvance(IborCalendar,$H1669,B1670,"f",FALSE)</f>
        <v>51076</v>
      </c>
      <c r="I1670" s="49">
        <f>_xll.qlInterestRateIndexValueDate(Index1M,$H1670)</f>
        <v>51078</v>
      </c>
      <c r="J1670" s="52">
        <f>IFERROR(_xll.qlIndexFixing(Index1M,$H1670,TRUE,_xll.ohTrigger(RecalcTrigger,Trigger1M)),NA())</f>
        <v>2.7791354699180586E-2</v>
      </c>
      <c r="K1670" s="52">
        <f>IFERROR(_xll.qlIndexFixing(ONIndex1M,I1670,TRUE,_xll.ohTrigger(RecalcTrigger,Trigger1M)),NA())</f>
        <v>2.7761380893096543E-2</v>
      </c>
      <c r="L1670" s="52">
        <f>IFERROR(_xll.qlIndexFixing(Index3M,H1670,TRUE,_xll.ohTrigger(RecalcTrigger,Trigger3M)),NA())</f>
        <v>2.9021184586208157E-2</v>
      </c>
      <c r="M1670" s="52">
        <f>IFERROR(_xll.qlIndexFixing(ONIndex3M,I1670,TRUE,_xll.ohTrigger(RecalcTrigger,Trigger3M)),NA())</f>
        <v>2.8915484692850768E-2</v>
      </c>
      <c r="N1670" s="52">
        <f>IFERROR(_xll.qlIndexFixing(Index6M,$H1670,TRUE,_xll.ohTrigger(RecalcTrigger,Trigger6M)),NA())</f>
        <v>3.0101714623713329E-2</v>
      </c>
      <c r="O1670" s="52">
        <f>IFERROR(_xll.qlIndexFixing(ONIndex6M,I1670,TRUE,_xll.ohTrigger(RecalcTrigger,Trigger6M)),NA())</f>
        <v>2.9877961241551176E-2</v>
      </c>
      <c r="P1670" s="52">
        <f>IFERROR(_xll.qlIndexFixing(Index1Y,$H1670,TRUE,_xll.ohTrigger(RecalcTrigger,Trigger1Y)),NA())</f>
        <v>3.1471707803832454E-2</v>
      </c>
      <c r="Q1670" s="52">
        <f>IFERROR(_xll.qlIndexFixing(ONIndex1Y,I1670,TRUE,_xll.ohTrigger(RecalcTrigger,Trigger1Y)),NA())</f>
        <v>3.0930314367312306E-2</v>
      </c>
    </row>
    <row r="1671" spans="2:17" x14ac:dyDescent="0.2">
      <c r="B1671" s="46" t="s">
        <v>51</v>
      </c>
      <c r="D1671" s="49">
        <f>_xll.qlCalendarAdvance(LocalCalendar,$D1670,B1671,"f",FALSE)</f>
        <v>51089</v>
      </c>
      <c r="E1671" s="49">
        <f>_xll.qlInterestRateIndexValueDate(IndexON,D1671)</f>
        <v>51089</v>
      </c>
      <c r="F1671" s="52">
        <f>IFERROR(_xll.qlIndexFixing(IndexON,D1671,TRUE,_xll.ohTrigger(RecalcTrigger,TriggerON)),NA())</f>
        <v>2.6865723714326606E-2</v>
      </c>
      <c r="H1671" s="49">
        <f>_xll.qlCalendarAdvance(IborCalendar,$H1670,B1671,"f",FALSE)</f>
        <v>51083</v>
      </c>
      <c r="I1671" s="49">
        <f>_xll.qlInterestRateIndexValueDate(Index1M,$H1671)</f>
        <v>51088</v>
      </c>
      <c r="J1671" s="52">
        <f>IFERROR(_xll.qlIndexFixing(Index1M,$H1671,TRUE,_xll.ohTrigger(RecalcTrigger,Trigger1M)),NA())</f>
        <v>2.7790313543806455E-2</v>
      </c>
      <c r="K1671" s="52">
        <f>IFERROR(_xll.qlIndexFixing(ONIndex1M,I1671,TRUE,_xll.ohTrigger(RecalcTrigger,Trigger1M)),NA())</f>
        <v>2.7759204765871459E-2</v>
      </c>
      <c r="L1671" s="52">
        <f>IFERROR(_xll.qlIndexFixing(Index3M,H1671,TRUE,_xll.ohTrigger(RecalcTrigger,Trigger3M)),NA())</f>
        <v>2.9018879912129033E-2</v>
      </c>
      <c r="M1671" s="52">
        <f>IFERROR(_xll.qlIndexFixing(ONIndex3M,I1671,TRUE,_xll.ohTrigger(RecalcTrigger,Trigger3M)),NA())</f>
        <v>2.8913008790354411E-2</v>
      </c>
      <c r="N1671" s="52">
        <f>IFERROR(_xll.qlIndexFixing(Index6M,$H1671,TRUE,_xll.ohTrigger(RecalcTrigger,Trigger6M)),NA())</f>
        <v>3.010195618927429E-2</v>
      </c>
      <c r="O1671" s="52">
        <f>IFERROR(_xll.qlIndexFixing(ONIndex6M,I1671,TRUE,_xll.ohTrigger(RecalcTrigger,Trigger6M)),NA())</f>
        <v>2.9875325503230243E-2</v>
      </c>
      <c r="P1671" s="52">
        <f>IFERROR(_xll.qlIndexFixing(Index1Y,$H1671,TRUE,_xll.ohTrigger(RecalcTrigger,Trigger1Y)),NA())</f>
        <v>3.1473343602381347E-2</v>
      </c>
      <c r="Q1671" s="52">
        <f>IFERROR(_xll.qlIndexFixing(ONIndex1Y,I1671,TRUE,_xll.ohTrigger(RecalcTrigger,Trigger1Y)),NA())</f>
        <v>3.0929677391187127E-2</v>
      </c>
    </row>
    <row r="1672" spans="2:17" x14ac:dyDescent="0.2">
      <c r="B1672" s="46" t="s">
        <v>51</v>
      </c>
      <c r="D1672" s="49">
        <f>_xll.qlCalendarAdvance(LocalCalendar,$D1671,B1672,"f",FALSE)</f>
        <v>51096</v>
      </c>
      <c r="E1672" s="49">
        <f>_xll.qlInterestRateIndexValueDate(IndexON,D1672)</f>
        <v>51096</v>
      </c>
      <c r="F1672" s="52">
        <f>IFERROR(_xll.qlIndexFixing(IndexON,D1672,TRUE,_xll.ohTrigger(RecalcTrigger,TriggerON)),NA())</f>
        <v>2.6865747905135962E-2</v>
      </c>
      <c r="H1672" s="49">
        <f>_xll.qlCalendarAdvance(IborCalendar,$H1671,B1672,"f",FALSE)</f>
        <v>51090</v>
      </c>
      <c r="I1672" s="49">
        <f>_xll.qlInterestRateIndexValueDate(Index1M,$H1672)</f>
        <v>51092</v>
      </c>
      <c r="J1672" s="52">
        <f>IFERROR(_xll.qlIndexFixing(Index1M,$H1672,TRUE,_xll.ohTrigger(RecalcTrigger,Trigger1M)),NA())</f>
        <v>2.7791418004716881E-2</v>
      </c>
      <c r="K1672" s="52">
        <f>IFERROR(_xll.qlIndexFixing(ONIndex1M,I1672,TRUE,_xll.ohTrigger(RecalcTrigger,Trigger1M)),NA())</f>
        <v>2.7761343714942655E-2</v>
      </c>
      <c r="L1672" s="52">
        <f>IFERROR(_xll.qlIndexFixing(Index3M,H1672,TRUE,_xll.ohTrigger(RecalcTrigger,Trigger3M)),NA())</f>
        <v>2.9022431790296239E-2</v>
      </c>
      <c r="M1672" s="52">
        <f>IFERROR(_xll.qlIndexFixing(ONIndex3M,I1672,TRUE,_xll.ohTrigger(RecalcTrigger,Trigger3M)),NA())</f>
        <v>2.8915261992752406E-2</v>
      </c>
      <c r="N1672" s="52">
        <f>IFERROR(_xll.qlIndexFixing(Index6M,$H1672,TRUE,_xll.ohTrigger(RecalcTrigger,Trigger6M)),NA())</f>
        <v>3.0102065813059502E-2</v>
      </c>
      <c r="O1672" s="52">
        <f>IFERROR(_xll.qlIndexFixing(ONIndex6M,I1672,TRUE,_xll.ohTrigger(RecalcTrigger,Trigger6M)),NA())</f>
        <v>2.9877734188454852E-2</v>
      </c>
      <c r="P1672" s="52">
        <f>IFERROR(_xll.qlIndexFixing(Index1Y,$H1672,TRUE,_xll.ohTrigger(RecalcTrigger,Trigger1Y)),NA())</f>
        <v>3.1476152614622402E-2</v>
      </c>
      <c r="Q1672" s="52">
        <f>IFERROR(_xll.qlIndexFixing(ONIndex1Y,I1672,TRUE,_xll.ohTrigger(RecalcTrigger,Trigger1Y)),NA())</f>
        <v>3.093347441215144E-2</v>
      </c>
    </row>
    <row r="1673" spans="2:17" x14ac:dyDescent="0.2">
      <c r="B1673" s="46" t="s">
        <v>51</v>
      </c>
      <c r="D1673" s="49">
        <f>_xll.qlCalendarAdvance(LocalCalendar,$D1672,B1673,"f",FALSE)</f>
        <v>51103</v>
      </c>
      <c r="E1673" s="49">
        <f>_xll.qlInterestRateIndexValueDate(IndexON,D1673)</f>
        <v>51103</v>
      </c>
      <c r="F1673" s="52">
        <f>IFERROR(_xll.qlIndexFixing(IndexON,D1673,TRUE,_xll.ohTrigger(RecalcTrigger,TriggerON)),NA())</f>
        <v>2.6865776088191851E-2</v>
      </c>
      <c r="H1673" s="49">
        <f>_xll.qlCalendarAdvance(IborCalendar,$H1672,B1673,"f",FALSE)</f>
        <v>51097</v>
      </c>
      <c r="I1673" s="49">
        <f>_xll.qlInterestRateIndexValueDate(Index1M,$H1673)</f>
        <v>51099</v>
      </c>
      <c r="J1673" s="52">
        <f>IFERROR(_xll.qlIndexFixing(Index1M,$H1673,TRUE,_xll.ohTrigger(RecalcTrigger,Trigger1M)),NA())</f>
        <v>2.7793645933273131E-2</v>
      </c>
      <c r="K1673" s="52">
        <f>IFERROR(_xll.qlIndexFixing(ONIndex1M,I1673,TRUE,_xll.ohTrigger(RecalcTrigger,Trigger1M)),NA())</f>
        <v>2.776136275603136E-2</v>
      </c>
      <c r="L1673" s="52">
        <f>IFERROR(_xll.qlIndexFixing(Index3M,H1673,TRUE,_xll.ohTrigger(RecalcTrigger,Trigger3M)),NA())</f>
        <v>2.9021327431581985E-2</v>
      </c>
      <c r="M1673" s="52">
        <f>IFERROR(_xll.qlIndexFixing(ONIndex3M,I1673,TRUE,_xll.ohTrigger(RecalcTrigger,Trigger3M)),NA())</f>
        <v>2.8915184632394286E-2</v>
      </c>
      <c r="N1673" s="52">
        <f>IFERROR(_xll.qlIndexFixing(Index6M,$H1673,TRUE,_xll.ohTrigger(RecalcTrigger,Trigger6M)),NA())</f>
        <v>3.010227552633438E-2</v>
      </c>
      <c r="O1673" s="52">
        <f>IFERROR(_xll.qlIndexFixing(ONIndex6M,I1673,TRUE,_xll.ohTrigger(RecalcTrigger,Trigger6M)),NA())</f>
        <v>2.9877654277417065E-2</v>
      </c>
      <c r="P1673" s="52">
        <f>IFERROR(_xll.qlIndexFixing(Index1Y,$H1673,TRUE,_xll.ohTrigger(RecalcTrigger,Trigger1Y)),NA())</f>
        <v>3.1478396703213868E-2</v>
      </c>
      <c r="Q1673" s="52">
        <f>IFERROR(_xll.qlIndexFixing(ONIndex1Y,I1673,TRUE,_xll.ohTrigger(RecalcTrigger,Trigger1Y)),NA())</f>
        <v>3.0935089876766853E-2</v>
      </c>
    </row>
    <row r="1674" spans="2:17" x14ac:dyDescent="0.2">
      <c r="B1674" s="46" t="s">
        <v>51</v>
      </c>
      <c r="D1674" s="49">
        <f>_xll.qlCalendarAdvance(LocalCalendar,$D1673,B1674,"f",FALSE)</f>
        <v>51110</v>
      </c>
      <c r="E1674" s="49">
        <f>_xll.qlInterestRateIndexValueDate(IndexON,D1674)</f>
        <v>51110</v>
      </c>
      <c r="F1674" s="52">
        <f>IFERROR(_xll.qlIndexFixing(IndexON,D1674,TRUE,_xll.ohTrigger(RecalcTrigger,TriggerON)),NA())</f>
        <v>2.6865808263014657E-2</v>
      </c>
      <c r="H1674" s="49">
        <f>_xll.qlCalendarAdvance(IborCalendar,$H1673,B1674,"f",FALSE)</f>
        <v>51104</v>
      </c>
      <c r="I1674" s="49">
        <f>_xll.qlInterestRateIndexValueDate(Index1M,$H1674)</f>
        <v>51106</v>
      </c>
      <c r="J1674" s="52">
        <f>IFERROR(_xll.qlIndexFixing(Index1M,$H1674,TRUE,_xll.ohTrigger(RecalcTrigger,Trigger1M)),NA())</f>
        <v>2.7792662846020388E-2</v>
      </c>
      <c r="K1674" s="52">
        <f>IFERROR(_xll.qlIndexFixing(ONIndex1M,I1674,TRUE,_xll.ohTrigger(RecalcTrigger,Trigger1M)),NA())</f>
        <v>2.7761406883932693E-2</v>
      </c>
      <c r="L1674" s="52">
        <f>IFERROR(_xll.qlIndexFixing(Index3M,H1674,TRUE,_xll.ohTrigger(RecalcTrigger,Trigger3M)),NA())</f>
        <v>2.9017887793706291E-2</v>
      </c>
      <c r="M1674" s="52">
        <f>IFERROR(_xll.qlIndexFixing(ONIndex3M,I1674,TRUE,_xll.ohTrigger(RecalcTrigger,Trigger3M)),NA())</f>
        <v>2.8915129931750272E-2</v>
      </c>
      <c r="N1674" s="52">
        <f>IFERROR(_xll.qlIndexFixing(Index6M,$H1674,TRUE,_xll.ohTrigger(RecalcTrigger,Trigger6M)),NA())</f>
        <v>3.0106339044851358E-2</v>
      </c>
      <c r="O1674" s="52">
        <f>IFERROR(_xll.qlIndexFixing(ONIndex6M,I1674,TRUE,_xll.ohTrigger(RecalcTrigger,Trigger6M)),NA())</f>
        <v>2.9877596776666238E-2</v>
      </c>
      <c r="P1674" s="52">
        <f>IFERROR(_xll.qlIndexFixing(Index1Y,$H1674,TRUE,_xll.ohTrigger(RecalcTrigger,Trigger1Y)),NA())</f>
        <v>3.1480653877811508E-2</v>
      </c>
      <c r="Q1674" s="52">
        <f>IFERROR(_xll.qlIndexFixing(ONIndex1Y,I1674,TRUE,_xll.ohTrigger(RecalcTrigger,Trigger1Y)),NA())</f>
        <v>3.0936728969495064E-2</v>
      </c>
    </row>
    <row r="1675" spans="2:17" x14ac:dyDescent="0.2">
      <c r="B1675" s="46" t="s">
        <v>51</v>
      </c>
      <c r="D1675" s="49">
        <f>_xll.qlCalendarAdvance(LocalCalendar,$D1674,B1675,"f",FALSE)</f>
        <v>51117</v>
      </c>
      <c r="E1675" s="49">
        <f>_xll.qlInterestRateIndexValueDate(IndexON,D1675)</f>
        <v>51117</v>
      </c>
      <c r="F1675" s="52">
        <f>IFERROR(_xll.qlIndexFixing(IndexON,D1675,TRUE,_xll.ohTrigger(RecalcTrigger,TriggerON)),NA())</f>
        <v>2.6865844429924124E-2</v>
      </c>
      <c r="H1675" s="49">
        <f>_xll.qlCalendarAdvance(IborCalendar,$H1674,B1675,"f",FALSE)</f>
        <v>51111</v>
      </c>
      <c r="I1675" s="49">
        <f>_xll.qlInterestRateIndexValueDate(Index1M,$H1675)</f>
        <v>51113</v>
      </c>
      <c r="J1675" s="52">
        <f>IFERROR(_xll.qlIndexFixing(Index1M,$H1675,TRUE,_xll.ohTrigger(RecalcTrigger,Trigger1M)),NA())</f>
        <v>2.7791701520652773E-2</v>
      </c>
      <c r="K1675" s="52">
        <f>IFERROR(_xll.qlIndexFixing(ONIndex1M,I1675,TRUE,_xll.ohTrigger(RecalcTrigger,Trigger1M)),NA())</f>
        <v>2.7761476098646654E-2</v>
      </c>
      <c r="L1675" s="52">
        <f>IFERROR(_xll.qlIndexFixing(Index3M,H1675,TRUE,_xll.ohTrigger(RecalcTrigger,Trigger3M)),NA())</f>
        <v>2.9017998968734155E-2</v>
      </c>
      <c r="M1675" s="52">
        <f>IFERROR(_xll.qlIndexFixing(ONIndex3M,I1675,TRUE,_xll.ohTrigger(RecalcTrigger,Trigger3M)),NA())</f>
        <v>2.8915097890953589E-2</v>
      </c>
      <c r="N1675" s="52">
        <f>IFERROR(_xll.qlIndexFixing(Index6M,$H1675,TRUE,_xll.ohTrigger(RecalcTrigger,Trigger6M)),NA())</f>
        <v>3.0106599188473894E-2</v>
      </c>
      <c r="O1675" s="52">
        <f>IFERROR(_xll.qlIndexFixing(ONIndex6M,I1675,TRUE,_xll.ohTrigger(RecalcTrigger,Trigger6M)),NA())</f>
        <v>2.9877561686282306E-2</v>
      </c>
      <c r="P1675" s="52">
        <f>IFERROR(_xll.qlIndexFixing(Index1Y,$H1675,TRUE,_xll.ohTrigger(RecalcTrigger,Trigger1Y)),NA())</f>
        <v>3.1482923111311248E-2</v>
      </c>
      <c r="Q1675" s="52">
        <f>IFERROR(_xll.qlIndexFixing(ONIndex1Y,I1675,TRUE,_xll.ohTrigger(RecalcTrigger,Trigger1Y)),NA())</f>
        <v>3.0938391690389366E-2</v>
      </c>
    </row>
    <row r="1676" spans="2:17" x14ac:dyDescent="0.2">
      <c r="B1676" s="46" t="s">
        <v>51</v>
      </c>
      <c r="D1676" s="49">
        <f>_xll.qlCalendarAdvance(LocalCalendar,$D1675,B1676,"f",FALSE)</f>
        <v>51124</v>
      </c>
      <c r="E1676" s="49">
        <f>_xll.qlInterestRateIndexValueDate(IndexON,D1676)</f>
        <v>51124</v>
      </c>
      <c r="F1676" s="52">
        <f>IFERROR(_xll.qlIndexFixing(IndexON,D1676,TRUE,_xll.ohTrigger(RecalcTrigger,TriggerON)),NA())</f>
        <v>2.6865884588680444E-2</v>
      </c>
      <c r="H1676" s="49">
        <f>_xll.qlCalendarAdvance(IborCalendar,$H1675,B1676,"f",FALSE)</f>
        <v>51118</v>
      </c>
      <c r="I1676" s="49">
        <f>_xll.qlInterestRateIndexValueDate(Index1M,$H1676)</f>
        <v>51120</v>
      </c>
      <c r="J1676" s="52">
        <f>IFERROR(_xll.qlIndexFixing(Index1M,$H1676,TRUE,_xll.ohTrigger(RecalcTrigger,Trigger1M)),NA())</f>
        <v>2.7792930891943346E-2</v>
      </c>
      <c r="K1676" s="52">
        <f>IFERROR(_xll.qlIndexFixing(ONIndex1M,I1676,TRUE,_xll.ohTrigger(RecalcTrigger,Trigger1M)),NA())</f>
        <v>2.7761570400146596E-2</v>
      </c>
      <c r="L1676" s="52">
        <f>IFERROR(_xll.qlIndexFixing(Index3M,H1676,TRUE,_xll.ohTrigger(RecalcTrigger,Trigger3M)),NA())</f>
        <v>2.9018132964260916E-2</v>
      </c>
      <c r="M1676" s="52">
        <f>IFERROR(_xll.qlIndexFixing(ONIndex3M,I1676,TRUE,_xll.ohTrigger(RecalcTrigger,Trigger3M)),NA())</f>
        <v>2.8915088509924303E-2</v>
      </c>
      <c r="N1676" s="52">
        <f>IFERROR(_xll.qlIndexFixing(Index6M,$H1676,TRUE,_xll.ohTrigger(RecalcTrigger,Trigger6M)),NA())</f>
        <v>3.0106882083523551E-2</v>
      </c>
      <c r="O1676" s="52">
        <f>IFERROR(_xll.qlIndexFixing(ONIndex6M,I1676,TRUE,_xll.ohTrigger(RecalcTrigger,Trigger6M)),NA())</f>
        <v>2.9877549006211979E-2</v>
      </c>
      <c r="P1676" s="52">
        <f>IFERROR(_xll.qlIndexFixing(Index1Y,$H1676,TRUE,_xll.ohTrigger(RecalcTrigger,Trigger1Y)),NA())</f>
        <v>3.1485203376599449E-2</v>
      </c>
      <c r="Q1676" s="52">
        <f>IFERROR(_xll.qlIndexFixing(ONIndex1Y,I1676,TRUE,_xll.ohTrigger(RecalcTrigger,Trigger1Y)),NA())</f>
        <v>3.0940078039396468E-2</v>
      </c>
    </row>
    <row r="1677" spans="2:17" x14ac:dyDescent="0.2">
      <c r="B1677" s="46" t="s">
        <v>51</v>
      </c>
      <c r="D1677" s="49">
        <f>_xll.qlCalendarAdvance(LocalCalendar,$D1676,B1677,"f",FALSE)</f>
        <v>51131</v>
      </c>
      <c r="E1677" s="49">
        <f>_xll.qlInterestRateIndexValueDate(IndexON,D1677)</f>
        <v>51131</v>
      </c>
      <c r="F1677" s="52">
        <f>IFERROR(_xll.qlIndexFixing(IndexON,D1677,TRUE,_xll.ohTrigger(RecalcTrigger,TriggerON)),NA())</f>
        <v>2.6865928739363554E-2</v>
      </c>
      <c r="H1677" s="49">
        <f>_xll.qlCalendarAdvance(IborCalendar,$H1676,B1677,"f",FALSE)</f>
        <v>51125</v>
      </c>
      <c r="I1677" s="49">
        <f>_xll.qlInterestRateIndexValueDate(Index1M,$H1677)</f>
        <v>51127</v>
      </c>
      <c r="J1677" s="52">
        <f>IFERROR(_xll.qlIndexFixing(Index1M,$H1677,TRUE,_xll.ohTrigger(RecalcTrigger,Trigger1M)),NA())</f>
        <v>2.7792016236369486E-2</v>
      </c>
      <c r="K1677" s="52">
        <f>IFERROR(_xll.qlIndexFixing(ONIndex1M,I1677,TRUE,_xll.ohTrigger(RecalcTrigger,Trigger1M)),NA())</f>
        <v>2.7763850046143901E-2</v>
      </c>
      <c r="L1677" s="52">
        <f>IFERROR(_xll.qlIndexFixing(Index3M,H1677,TRUE,_xll.ohTrigger(RecalcTrigger,Trigger3M)),NA())</f>
        <v>2.9018289780286578E-2</v>
      </c>
      <c r="M1677" s="52">
        <f>IFERROR(_xll.qlIndexFixing(ONIndex3M,I1677,TRUE,_xll.ohTrigger(RecalcTrigger,Trigger3M)),NA())</f>
        <v>2.8917428235244458E-2</v>
      </c>
      <c r="N1677" s="52">
        <f>IFERROR(_xll.qlIndexFixing(Index6M,$H1677,TRUE,_xll.ohTrigger(RecalcTrigger,Trigger6M)),NA())</f>
        <v>3.0107187730010265E-2</v>
      </c>
      <c r="O1677" s="52">
        <f>IFERROR(_xll.qlIndexFixing(ONIndex6M,I1677,TRUE,_xll.ohTrigger(RecalcTrigger,Trigger6M)),NA())</f>
        <v>2.9880041827617276E-2</v>
      </c>
      <c r="P1677" s="52">
        <f>IFERROR(_xll.qlIndexFixing(Index1Y,$H1677,TRUE,_xll.ohTrigger(RecalcTrigger,Trigger1Y)),NA())</f>
        <v>3.1487493646554607E-2</v>
      </c>
      <c r="Q1677" s="52">
        <f>IFERROR(_xll.qlIndexFixing(ONIndex1Y,I1677,TRUE,_xll.ohTrigger(RecalcTrigger,Trigger1Y)),NA())</f>
        <v>3.0944693943924406E-2</v>
      </c>
    </row>
    <row r="1678" spans="2:17" x14ac:dyDescent="0.2">
      <c r="B1678" s="46" t="s">
        <v>51</v>
      </c>
      <c r="D1678" s="49">
        <f>_xll.qlCalendarAdvance(LocalCalendar,$D1677,B1678,"f",FALSE)</f>
        <v>51138</v>
      </c>
      <c r="E1678" s="49">
        <f>_xll.qlInterestRateIndexValueDate(IndexON,D1678)</f>
        <v>51138</v>
      </c>
      <c r="F1678" s="52">
        <f>IFERROR(_xll.qlIndexFixing(IndexON,D1678,TRUE,_xll.ohTrigger(RecalcTrigger,TriggerON)),NA())</f>
        <v>2.6865976882133324E-2</v>
      </c>
      <c r="H1678" s="49">
        <f>_xll.qlCalendarAdvance(IborCalendar,$H1677,B1678,"f",FALSE)</f>
        <v>51132</v>
      </c>
      <c r="I1678" s="49">
        <f>_xll.qlInterestRateIndexValueDate(Index1M,$H1678)</f>
        <v>51134</v>
      </c>
      <c r="J1678" s="52">
        <f>IFERROR(_xll.qlIndexFixing(Index1M,$H1678,TRUE,_xll.ohTrigger(RecalcTrigger,Trigger1M)),NA())</f>
        <v>2.7793299509699665E-2</v>
      </c>
      <c r="K1678" s="52">
        <f>IFERROR(_xll.qlIndexFixing(ONIndex1M,I1678,TRUE,_xll.ohTrigger(RecalcTrigger,Trigger1M)),NA())</f>
        <v>2.7762916081965905E-2</v>
      </c>
      <c r="L1678" s="52">
        <f>IFERROR(_xll.qlIndexFixing(Index3M,H1678,TRUE,_xll.ohTrigger(RecalcTrigger,Trigger3M)),NA())</f>
        <v>2.9017285654453495E-2</v>
      </c>
      <c r="M1678" s="52">
        <f>IFERROR(_xll.qlIndexFixing(ONIndex3M,I1678,TRUE,_xll.ohTrigger(RecalcTrigger,Trigger3M)),NA())</f>
        <v>2.8916302463708465E-2</v>
      </c>
      <c r="N1678" s="52">
        <f>IFERROR(_xll.qlIndexFixing(Index6M,$H1678,TRUE,_xll.ohTrigger(RecalcTrigger,Trigger6M)),NA())</f>
        <v>3.0103665279034995E-2</v>
      </c>
      <c r="O1678" s="52">
        <f>IFERROR(_xll.qlIndexFixing(ONIndex6M,I1678,TRUE,_xll.ohTrigger(RecalcTrigger,Trigger6M)),NA())</f>
        <v>2.9878833915510938E-2</v>
      </c>
      <c r="P1678" s="52">
        <f>IFERROR(_xll.qlIndexFixing(Index1Y,$H1678,TRUE,_xll.ohTrigger(RecalcTrigger,Trigger1Y)),NA())</f>
        <v>3.1489792894045646E-2</v>
      </c>
      <c r="Q1678" s="52">
        <f>IFERROR(_xll.qlIndexFixing(ONIndex1Y,I1678,TRUE,_xll.ohTrigger(RecalcTrigger,Trigger1Y)),NA())</f>
        <v>3.0944976293312276E-2</v>
      </c>
    </row>
    <row r="1679" spans="2:17" x14ac:dyDescent="0.2">
      <c r="B1679" s="46" t="s">
        <v>51</v>
      </c>
      <c r="D1679" s="49">
        <f>_xll.qlCalendarAdvance(LocalCalendar,$D1678,B1679,"f",FALSE)</f>
        <v>51145</v>
      </c>
      <c r="E1679" s="49">
        <f>_xll.qlInterestRateIndexValueDate(IndexON,D1679)</f>
        <v>51145</v>
      </c>
      <c r="F1679" s="52">
        <f>IFERROR(_xll.qlIndexFixing(IndexON,D1679,TRUE,_xll.ohTrigger(RecalcTrigger,TriggerON)),NA())</f>
        <v>2.6866029016749948E-2</v>
      </c>
      <c r="H1679" s="49">
        <f>_xll.qlCalendarAdvance(IborCalendar,$H1678,B1679,"f",FALSE)</f>
        <v>51139</v>
      </c>
      <c r="I1679" s="49">
        <f>_xll.qlInterestRateIndexValueDate(Index1M,$H1679)</f>
        <v>51141</v>
      </c>
      <c r="J1679" s="52">
        <f>IFERROR(_xll.qlIndexFixing(Index1M,$H1679,TRUE,_xll.ohTrigger(RecalcTrigger,Trigger1M)),NA())</f>
        <v>2.7792431516172288E-2</v>
      </c>
      <c r="K1679" s="52">
        <f>IFERROR(_xll.qlIndexFixing(ONIndex1M,I1679,TRUE,_xll.ohTrigger(RecalcTrigger,Trigger1M)),NA())</f>
        <v>2.7762003825362314E-2</v>
      </c>
      <c r="L1679" s="52">
        <f>IFERROR(_xll.qlIndexFixing(Index3M,H1679,TRUE,_xll.ohTrigger(RecalcTrigger,Trigger3M)),NA())</f>
        <v>2.901867187384425E-2</v>
      </c>
      <c r="M1679" s="52">
        <f>IFERROR(_xll.qlIndexFixing(ONIndex3M,I1679,TRUE,_xll.ohTrigger(RecalcTrigger,Trigger3M)),NA())</f>
        <v>2.8915196325440817E-2</v>
      </c>
      <c r="N1679" s="52">
        <f>IFERROR(_xll.qlIndexFixing(Index6M,$H1679,TRUE,_xll.ohTrigger(RecalcTrigger,Trigger6M)),NA())</f>
        <v>3.010401146690677E-2</v>
      </c>
      <c r="O1679" s="52">
        <f>IFERROR(_xll.qlIndexFixing(ONIndex6M,I1679,TRUE,_xll.ohTrigger(RecalcTrigger,Trigger6M)),NA())</f>
        <v>2.9877645428015853E-2</v>
      </c>
      <c r="P1679" s="52">
        <f>IFERROR(_xll.qlIndexFixing(Index1Y,$H1679,TRUE,_xll.ohTrigger(RecalcTrigger,Trigger1Y)),NA())</f>
        <v>3.1492100091932332E-2</v>
      </c>
      <c r="Q1679" s="52">
        <f>IFERROR(_xll.qlIndexFixing(ONIndex1Y,I1679,TRUE,_xll.ohTrigger(RecalcTrigger,Trigger1Y)),NA())</f>
        <v>3.0945278855227798E-2</v>
      </c>
    </row>
    <row r="1680" spans="2:17" x14ac:dyDescent="0.2">
      <c r="B1680" s="46" t="s">
        <v>51</v>
      </c>
      <c r="D1680" s="49">
        <f>_xll.qlCalendarAdvance(LocalCalendar,$D1679,B1680,"f",FALSE)</f>
        <v>51152</v>
      </c>
      <c r="E1680" s="49">
        <f>_xll.qlInterestRateIndexValueDate(IndexON,D1680)</f>
        <v>51152</v>
      </c>
      <c r="F1680" s="52">
        <f>IFERROR(_xll.qlIndexFixing(IndexON,D1680,TRUE,_xll.ohTrigger(RecalcTrigger,TriggerON)),NA())</f>
        <v>2.6866085143373297E-2</v>
      </c>
      <c r="H1680" s="49">
        <f>_xll.qlCalendarAdvance(IborCalendar,$H1679,B1680,"f",FALSE)</f>
        <v>51146</v>
      </c>
      <c r="I1680" s="49">
        <f>_xll.qlInterestRateIndexValueDate(Index1M,$H1680)</f>
        <v>51148</v>
      </c>
      <c r="J1680" s="52">
        <f>IFERROR(_xll.qlIndexFixing(Index1M,$H1680,TRUE,_xll.ohTrigger(RecalcTrigger,Trigger1M)),NA())</f>
        <v>2.7792676867606943E-2</v>
      </c>
      <c r="K1680" s="52">
        <f>IFERROR(_xll.qlIndexFixing(ONIndex1M,I1680,TRUE,_xll.ohTrigger(RecalcTrigger,Trigger1M)),NA())</f>
        <v>2.7763283904738145E-2</v>
      </c>
      <c r="L1680" s="52">
        <f>IFERROR(_xll.qlIndexFixing(Index3M,H1680,TRUE,_xll.ohTrigger(RecalcTrigger,Trigger3M)),NA())</f>
        <v>2.9018897151385926E-2</v>
      </c>
      <c r="M1680" s="52">
        <f>IFERROR(_xll.qlIndexFixing(ONIndex3M,I1680,TRUE,_xll.ohTrigger(RecalcTrigger,Trigger3M)),NA())</f>
        <v>2.8916445568696325E-2</v>
      </c>
      <c r="N1680" s="52">
        <f>IFERROR(_xll.qlIndexFixing(Index6M,$H1680,TRUE,_xll.ohTrigger(RecalcTrigger,Trigger6M)),NA())</f>
        <v>3.0104380400581148E-2</v>
      </c>
      <c r="O1680" s="52">
        <f>IFERROR(_xll.qlIndexFixing(ONIndex6M,I1680,TRUE,_xll.ohTrigger(RecalcTrigger,Trigger6M)),NA())</f>
        <v>2.9878968640382197E-2</v>
      </c>
      <c r="P1680" s="52">
        <f>IFERROR(_xll.qlIndexFixing(Index1Y,$H1680,TRUE,_xll.ohTrigger(RecalcTrigger,Trigger1Y)),NA())</f>
        <v>3.1494414213065744E-2</v>
      </c>
      <c r="Q1680" s="52">
        <f>IFERROR(_xll.qlIndexFixing(ONIndex1Y,I1680,TRUE,_xll.ohTrigger(RecalcTrigger,Trigger1Y)),NA())</f>
        <v>3.0948518068125708E-2</v>
      </c>
    </row>
    <row r="1681" spans="2:17" x14ac:dyDescent="0.2">
      <c r="B1681" s="46" t="s">
        <v>51</v>
      </c>
      <c r="D1681" s="49">
        <f>_xll.qlCalendarAdvance(LocalCalendar,$D1680,B1681,"f",FALSE)</f>
        <v>51159</v>
      </c>
      <c r="E1681" s="49">
        <f>_xll.qlInterestRateIndexValueDate(IndexON,D1681)</f>
        <v>51159</v>
      </c>
      <c r="F1681" s="52">
        <f>IFERROR(_xll.qlIndexFixing(IndexON,D1681,TRUE,_xll.ohTrigger(RecalcTrigger,TriggerON)),NA())</f>
        <v>2.6866145261923435E-2</v>
      </c>
      <c r="H1681" s="49">
        <f>_xll.qlCalendarAdvance(IborCalendar,$H1680,B1681,"f",FALSE)</f>
        <v>51153</v>
      </c>
      <c r="I1681" s="49">
        <f>_xll.qlInterestRateIndexValueDate(Index1M,$H1681)</f>
        <v>51155</v>
      </c>
      <c r="J1681" s="52">
        <f>IFERROR(_xll.qlIndexFixing(Index1M,$H1681,TRUE,_xll.ohTrigger(RecalcTrigger,Trigger1M)),NA())</f>
        <v>2.779404100854449E-2</v>
      </c>
      <c r="K1681" s="52">
        <f>IFERROR(_xll.qlIndexFixing(ONIndex1M,I1681,TRUE,_xll.ohTrigger(RecalcTrigger,Trigger1M)),NA())</f>
        <v>2.7762418209569262E-2</v>
      </c>
      <c r="L1681" s="52">
        <f>IFERROR(_xll.qlIndexFixing(Index3M,H1681,TRUE,_xll.ohTrigger(RecalcTrigger,Trigger3M)),NA())</f>
        <v>2.9019145249439673E-2</v>
      </c>
      <c r="M1681" s="52">
        <f>IFERROR(_xll.qlIndexFixing(ONIndex3M,I1681,TRUE,_xll.ohTrigger(RecalcTrigger,Trigger3M)),NA())</f>
        <v>2.8915381501422033E-2</v>
      </c>
      <c r="N1681" s="52">
        <f>IFERROR(_xll.qlIndexFixing(Index6M,$H1681,TRUE,_xll.ohTrigger(RecalcTrigger,Trigger6M)),NA())</f>
        <v>3.0104772080070872E-2</v>
      </c>
      <c r="O1681" s="52">
        <f>IFERROR(_xll.qlIndexFixing(ONIndex6M,I1681,TRUE,_xll.ohTrigger(RecalcTrigger,Trigger6M)),NA())</f>
        <v>2.9877821760937451E-2</v>
      </c>
      <c r="P1681" s="52">
        <f>IFERROR(_xll.qlIndexFixing(Index1Y,$H1681,TRUE,_xll.ohTrigger(RecalcTrigger,Trigger1Y)),NA())</f>
        <v>3.1498268630566532E-2</v>
      </c>
      <c r="Q1681" s="52">
        <f>IFERROR(_xll.qlIndexFixing(ONIndex1Y,I1681,TRUE,_xll.ohTrigger(RecalcTrigger,Trigger1Y)),NA())</f>
        <v>3.0948864206470361E-2</v>
      </c>
    </row>
    <row r="1682" spans="2:17" x14ac:dyDescent="0.2">
      <c r="B1682" s="46" t="s">
        <v>51</v>
      </c>
      <c r="D1682" s="49">
        <f>_xll.qlCalendarAdvance(LocalCalendar,$D1681,B1682,"f",FALSE)</f>
        <v>51166</v>
      </c>
      <c r="E1682" s="49">
        <f>_xll.qlInterestRateIndexValueDate(IndexON,D1682)</f>
        <v>51166</v>
      </c>
      <c r="F1682" s="52">
        <f>IFERROR(_xll.qlIndexFixing(IndexON,D1682,TRUE,_xll.ohTrigger(RecalcTrigger,TriggerON)),NA())</f>
        <v>2.6866209372480299E-2</v>
      </c>
      <c r="H1682" s="49">
        <f>_xll.qlCalendarAdvance(IborCalendar,$H1681,B1682,"f",FALSE)</f>
        <v>51160</v>
      </c>
      <c r="I1682" s="49">
        <f>_xll.qlInterestRateIndexValueDate(Index1M,$H1682)</f>
        <v>51162</v>
      </c>
      <c r="J1682" s="52">
        <f>IFERROR(_xll.qlIndexFixing(Index1M,$H1682,TRUE,_xll.ohTrigger(RecalcTrigger,Trigger1M)),NA())</f>
        <v>2.7793242993558221E-2</v>
      </c>
      <c r="K1682" s="52">
        <f>IFERROR(_xll.qlIndexFixing(ONIndex1M,I1682,TRUE,_xll.ohTrigger(RecalcTrigger,Trigger1M)),NA())</f>
        <v>2.7762663031838386E-2</v>
      </c>
      <c r="L1682" s="52">
        <f>IFERROR(_xll.qlIndexFixing(Index3M,H1682,TRUE,_xll.ohTrigger(RecalcTrigger,Trigger3M)),NA())</f>
        <v>2.9019416168008134E-2</v>
      </c>
      <c r="M1682" s="52">
        <f>IFERROR(_xll.qlIndexFixing(ONIndex3M,I1682,TRUE,_xll.ohTrigger(RecalcTrigger,Trigger3M)),NA())</f>
        <v>2.8915508079050412E-2</v>
      </c>
      <c r="N1682" s="52">
        <f>IFERROR(_xll.qlIndexFixing(Index6M,$H1682,TRUE,_xll.ohTrigger(RecalcTrigger,Trigger6M)),NA())</f>
        <v>3.0105186505389108E-2</v>
      </c>
      <c r="O1682" s="52">
        <f>IFERROR(_xll.qlIndexFixing(ONIndex6M,I1682,TRUE,_xll.ohTrigger(RecalcTrigger,Trigger6M)),NA())</f>
        <v>2.9877943542855334E-2</v>
      </c>
      <c r="P1682" s="52">
        <f>IFERROR(_xll.qlIndexFixing(Index1Y,$H1682,TRUE,_xll.ohTrigger(RecalcTrigger,Trigger1Y)),NA())</f>
        <v>3.1499059116429265E-2</v>
      </c>
      <c r="Q1682" s="52">
        <f>IFERROR(_xll.qlIndexFixing(ONIndex1Y,I1682,TRUE,_xll.ohTrigger(RecalcTrigger,Trigger1Y)),NA())</f>
        <v>3.0950692324340778E-2</v>
      </c>
    </row>
    <row r="1683" spans="2:17" x14ac:dyDescent="0.2">
      <c r="B1683" s="46" t="s">
        <v>51</v>
      </c>
      <c r="D1683" s="49">
        <f>_xll.qlCalendarAdvance(LocalCalendar,$D1682,B1683,"f",FALSE)</f>
        <v>51173</v>
      </c>
      <c r="E1683" s="49">
        <f>_xll.qlInterestRateIndexValueDate(IndexON,D1683)</f>
        <v>51173</v>
      </c>
      <c r="F1683" s="52">
        <f>IFERROR(_xll.qlIndexFixing(IndexON,D1683,TRUE,_xll.ohTrigger(RecalcTrigger,TriggerON)),NA())</f>
        <v>2.6866277475043887E-2</v>
      </c>
      <c r="H1683" s="49">
        <f>_xll.qlCalendarAdvance(IborCalendar,$H1682,B1683,"f",FALSE)</f>
        <v>51167</v>
      </c>
      <c r="I1683" s="49">
        <f>_xll.qlInterestRateIndexValueDate(Index1M,$H1683)</f>
        <v>51169</v>
      </c>
      <c r="J1683" s="52">
        <f>IFERROR(_xll.qlIndexFixing(Index1M,$H1683,TRUE,_xll.ohTrigger(RecalcTrigger,Trigger1M)),NA())</f>
        <v>2.7793563768077425E-2</v>
      </c>
      <c r="K1683" s="52">
        <f>IFERROR(_xll.qlIndexFixing(ONIndex1M,I1683,TRUE,_xll.ohTrigger(RecalcTrigger,Trigger1M)),NA())</f>
        <v>2.7762932940920138E-2</v>
      </c>
      <c r="L1683" s="52">
        <f>IFERROR(_xll.qlIndexFixing(Index3M,H1683,TRUE,_xll.ohTrigger(RecalcTrigger,Trigger3M)),NA())</f>
        <v>2.901851789558485E-2</v>
      </c>
      <c r="M1683" s="52">
        <f>IFERROR(_xll.qlIndexFixing(ONIndex3M,I1683,TRUE,_xll.ohTrigger(RecalcTrigger,Trigger3M)),NA())</f>
        <v>2.8915657316446186E-2</v>
      </c>
      <c r="N1683" s="52">
        <f>IFERROR(_xll.qlIndexFixing(Index6M,$H1683,TRUE,_xll.ohTrigger(RecalcTrigger,Trigger6M)),NA())</f>
        <v>3.0105623676549481E-2</v>
      </c>
      <c r="O1683" s="52">
        <f>IFERROR(_xll.qlIndexFixing(ONIndex6M,I1683,TRUE,_xll.ohTrigger(RecalcTrigger,Trigger6M)),NA())</f>
        <v>2.9878087735140113E-2</v>
      </c>
      <c r="P1683" s="52">
        <f>IFERROR(_xll.qlIndexFixing(Index1Y,$H1683,TRUE,_xll.ohTrigger(RecalcTrigger,Trigger1Y)),NA())</f>
        <v>3.150138784431445E-2</v>
      </c>
      <c r="Q1683" s="52">
        <f>IFERROR(_xll.qlIndexFixing(ONIndex1Y,I1683,TRUE,_xll.ohTrigger(RecalcTrigger,Trigger1Y)),NA())</f>
        <v>3.095254407029735E-2</v>
      </c>
    </row>
    <row r="1684" spans="2:17" x14ac:dyDescent="0.2">
      <c r="B1684" s="46" t="s">
        <v>51</v>
      </c>
      <c r="D1684" s="49">
        <f>_xll.qlCalendarAdvance(LocalCalendar,$D1683,B1684,"f",FALSE)</f>
        <v>51180</v>
      </c>
      <c r="E1684" s="49">
        <f>_xll.qlInterestRateIndexValueDate(IndexON,D1684)</f>
        <v>51180</v>
      </c>
      <c r="F1684" s="52">
        <f>IFERROR(_xll.qlIndexFixing(IndexON,D1684,TRUE,_xll.ohTrigger(RecalcTrigger,TriggerON)),NA())</f>
        <v>2.6866349569454329E-2</v>
      </c>
      <c r="H1684" s="49">
        <f>_xll.qlCalendarAdvance(IborCalendar,$H1683,B1684,"f",FALSE)</f>
        <v>51174</v>
      </c>
      <c r="I1684" s="49">
        <f>_xll.qlInterestRateIndexValueDate(Index1M,$H1684)</f>
        <v>51176</v>
      </c>
      <c r="J1684" s="52">
        <f>IFERROR(_xll.qlIndexFixing(Index1M,$H1684,TRUE,_xll.ohTrigger(RecalcTrigger,Trigger1M)),NA())</f>
        <v>2.7793909683623955E-2</v>
      </c>
      <c r="K1684" s="52">
        <f>IFERROR(_xll.qlIndexFixing(ONIndex1M,I1684,TRUE,_xll.ohTrigger(RecalcTrigger,Trigger1M)),NA())</f>
        <v>2.7763227936787871E-2</v>
      </c>
      <c r="L1684" s="52">
        <f>IFERROR(_xll.qlIndexFixing(Index3M,H1684,TRUE,_xll.ohTrigger(RecalcTrigger,Trigger3M)),NA())</f>
        <v>2.9018832799870609E-2</v>
      </c>
      <c r="M1684" s="52">
        <f>IFERROR(_xll.qlIndexFixing(ONIndex3M,I1684,TRUE,_xll.ohTrigger(RecalcTrigger,Trigger3M)),NA())</f>
        <v>2.8915829213662647E-2</v>
      </c>
      <c r="N1684" s="52">
        <f>IFERROR(_xll.qlIndexFixing(Index6M,$H1684,TRUE,_xll.ohTrigger(RecalcTrigger,Trigger6M)),NA())</f>
        <v>3.0106083593568676E-2</v>
      </c>
      <c r="O1684" s="52">
        <f>IFERROR(_xll.qlIndexFixing(ONIndex6M,I1684,TRUE,_xll.ohTrigger(RecalcTrigger,Trigger6M)),NA())</f>
        <v>2.9878254337738497E-2</v>
      </c>
      <c r="P1684" s="52">
        <f>IFERROR(_xll.qlIndexFixing(Index1Y,$H1684,TRUE,_xll.ohTrigger(RecalcTrigger,Trigger1Y)),NA())</f>
        <v>3.1503719386756723E-2</v>
      </c>
      <c r="Q1684" s="52">
        <f>IFERROR(_xll.qlIndexFixing(ONIndex1Y,I1684,TRUE,_xll.ohTrigger(RecalcTrigger,Trigger1Y)),NA())</f>
        <v>3.0954419444420012E-2</v>
      </c>
    </row>
    <row r="1685" spans="2:17" x14ac:dyDescent="0.2">
      <c r="B1685" s="46" t="s">
        <v>51</v>
      </c>
      <c r="D1685" s="49">
        <f>_xll.qlCalendarAdvance(LocalCalendar,$D1684,B1685,"f",FALSE)</f>
        <v>51187</v>
      </c>
      <c r="E1685" s="49">
        <f>_xll.qlInterestRateIndexValueDate(IndexON,D1685)</f>
        <v>51187</v>
      </c>
      <c r="F1685" s="52">
        <f>IFERROR(_xll.qlIndexFixing(IndexON,D1685,TRUE,_xll.ohTrigger(RecalcTrigger,TriggerON)),NA())</f>
        <v>2.6866425655871495E-2</v>
      </c>
      <c r="H1685" s="49">
        <f>_xll.qlCalendarAdvance(IborCalendar,$H1684,B1685,"f",FALSE)</f>
        <v>51181</v>
      </c>
      <c r="I1685" s="49">
        <f>_xll.qlInterestRateIndexValueDate(Index1M,$H1685)</f>
        <v>51183</v>
      </c>
      <c r="J1685" s="52">
        <f>IFERROR(_xll.qlIndexFixing(Index1M,$H1685,TRUE,_xll.ohTrigger(RecalcTrigger,Trigger1M)),NA())</f>
        <v>2.7794280740208125E-2</v>
      </c>
      <c r="K1685" s="52">
        <f>IFERROR(_xll.qlIndexFixing(ONIndex1M,I1685,TRUE,_xll.ohTrigger(RecalcTrigger,Trigger1M)),NA())</f>
        <v>2.7764642514442883E-2</v>
      </c>
      <c r="L1685" s="52">
        <f>IFERROR(_xll.qlIndexFixing(Index3M,H1685,TRUE,_xll.ohTrigger(RecalcTrigger,Trigger3M)),NA())</f>
        <v>2.9019170522857074E-2</v>
      </c>
      <c r="M1685" s="52">
        <f>IFERROR(_xll.qlIndexFixing(ONIndex3M,I1685,TRUE,_xll.ohTrigger(RecalcTrigger,Trigger3M)),NA())</f>
        <v>2.8917199909146429E-2</v>
      </c>
      <c r="N1685" s="52">
        <f>IFERROR(_xll.qlIndexFixing(Index6M,$H1685,TRUE,_xll.ohTrigger(RecalcTrigger,Trigger6M)),NA())</f>
        <v>3.0106566256459869E-2</v>
      </c>
      <c r="O1685" s="52">
        <f>IFERROR(_xll.qlIndexFixing(ONIndex6M,I1685,TRUE,_xll.ohTrigger(RecalcTrigger,Trigger6M)),NA())</f>
        <v>2.9879697665982086E-2</v>
      </c>
      <c r="P1685" s="52">
        <f>IFERROR(_xll.qlIndexFixing(Index1Y,$H1685,TRUE,_xll.ohTrigger(RecalcTrigger,Trigger1Y)),NA())</f>
        <v>3.1507585021218948E-2</v>
      </c>
      <c r="Q1685" s="52">
        <f>IFERROR(_xll.qlIndexFixing(ONIndex1Y,I1685,TRUE,_xll.ohTrigger(RecalcTrigger,Trigger1Y)),NA())</f>
        <v>3.0957786033360968E-2</v>
      </c>
    </row>
    <row r="1686" spans="2:17" x14ac:dyDescent="0.2">
      <c r="B1686" s="46" t="s">
        <v>51</v>
      </c>
      <c r="D1686" s="49">
        <f>_xll.qlCalendarAdvance(LocalCalendar,$D1685,B1686,"f",FALSE)</f>
        <v>51194</v>
      </c>
      <c r="E1686" s="49">
        <f>_xll.qlInterestRateIndexValueDate(IndexON,D1686)</f>
        <v>51194</v>
      </c>
      <c r="F1686" s="52">
        <f>IFERROR(_xll.qlIndexFixing(IndexON,D1686,TRUE,_xll.ohTrigger(RecalcTrigger,TriggerON)),NA())</f>
        <v>2.6866505734215451E-2</v>
      </c>
      <c r="H1686" s="49">
        <f>_xll.qlCalendarAdvance(IborCalendar,$H1685,B1686,"f",FALSE)</f>
        <v>51188</v>
      </c>
      <c r="I1686" s="49">
        <f>_xll.qlInterestRateIndexValueDate(Index1M,$H1686)</f>
        <v>51190</v>
      </c>
      <c r="J1686" s="52">
        <f>IFERROR(_xll.qlIndexFixing(Index1M,$H1686,TRUE,_xll.ohTrigger(RecalcTrigger,Trigger1M)),NA())</f>
        <v>2.7794676937824773E-2</v>
      </c>
      <c r="K1686" s="52">
        <f>IFERROR(_xll.qlIndexFixing(ONIndex1M,I1686,TRUE,_xll.ohTrigger(RecalcTrigger,Trigger1M)),NA())</f>
        <v>2.7763893188934574E-2</v>
      </c>
      <c r="L1686" s="52">
        <f>IFERROR(_xll.qlIndexFixing(Index3M,H1686,TRUE,_xll.ohTrigger(RecalcTrigger,Trigger3M)),NA())</f>
        <v>2.9019531064544246E-2</v>
      </c>
      <c r="M1686" s="52">
        <f>IFERROR(_xll.qlIndexFixing(ONIndex3M,I1686,TRUE,_xll.ohTrigger(RecalcTrigger,Trigger3M)),NA())</f>
        <v>2.8916240987397757E-2</v>
      </c>
      <c r="N1686" s="52">
        <f>IFERROR(_xll.qlIndexFixing(Index6M,$H1686,TRUE,_xll.ohTrigger(RecalcTrigger,Trigger6M)),NA())</f>
        <v>3.0107071665241507E-2</v>
      </c>
      <c r="O1686" s="52">
        <f>IFERROR(_xll.qlIndexFixing(ONIndex6M,I1686,TRUE,_xll.ohTrigger(RecalcTrigger,Trigger6M)),NA())</f>
        <v>2.987865477398266E-2</v>
      </c>
      <c r="P1686" s="52">
        <f>IFERROR(_xll.qlIndexFixing(Index1Y,$H1686,TRUE,_xll.ohTrigger(RecalcTrigger,Trigger1Y)),NA())</f>
        <v>3.1508386806518796E-2</v>
      </c>
      <c r="Q1686" s="52">
        <f>IFERROR(_xll.qlIndexFixing(ONIndex1Y,I1686,TRUE,_xll.ohTrigger(RecalcTrigger,Trigger1Y)),NA())</f>
        <v>3.0958241077110316E-2</v>
      </c>
    </row>
    <row r="1687" spans="2:17" x14ac:dyDescent="0.2">
      <c r="B1687" s="46" t="s">
        <v>51</v>
      </c>
      <c r="D1687" s="49">
        <f>_xll.qlCalendarAdvance(LocalCalendar,$D1686,B1687,"f",FALSE)</f>
        <v>51201</v>
      </c>
      <c r="E1687" s="49">
        <f>_xll.qlInterestRateIndexValueDate(IndexON,D1687)</f>
        <v>51201</v>
      </c>
      <c r="F1687" s="52">
        <f>IFERROR(_xll.qlIndexFixing(IndexON,D1687,TRUE,_xll.ohTrigger(RecalcTrigger,TriggerON)),NA())</f>
        <v>2.6866589804566132E-2</v>
      </c>
      <c r="H1687" s="49">
        <f>_xll.qlCalendarAdvance(IborCalendar,$H1686,B1687,"f",FALSE)</f>
        <v>51195</v>
      </c>
      <c r="I1687" s="49">
        <f>_xll.qlInterestRateIndexValueDate(Index1M,$H1687)</f>
        <v>51197</v>
      </c>
      <c r="J1687" s="52">
        <f>IFERROR(_xll.qlIndexFixing(Index1M,$H1687,TRUE,_xll.ohTrigger(RecalcTrigger,Trigger1M)),NA())</f>
        <v>2.7796202866387232E-2</v>
      </c>
      <c r="K1687" s="52">
        <f>IFERROR(_xll.qlIndexFixing(ONIndex1M,I1687,TRUE,_xll.ohTrigger(RecalcTrigger,Trigger1M)),NA())</f>
        <v>2.7764263445213544E-2</v>
      </c>
      <c r="L1687" s="52">
        <f>IFERROR(_xll.qlIndexFixing(Index3M,H1687,TRUE,_xll.ohTrigger(RecalcTrigger,Trigger3M)),NA())</f>
        <v>2.9024710337752495E-2</v>
      </c>
      <c r="M1687" s="52">
        <f>IFERROR(_xll.qlIndexFixing(ONIndex3M,I1687,TRUE,_xll.ohTrigger(RecalcTrigger,Trigger3M)),NA())</f>
        <v>2.891648086394305E-2</v>
      </c>
      <c r="N1687" s="52">
        <f>IFERROR(_xll.qlIndexFixing(Index6M,$H1687,TRUE,_xll.ohTrigger(RecalcTrigger,Trigger6M)),NA())</f>
        <v>3.0112794559093416E-2</v>
      </c>
      <c r="O1687" s="52">
        <f>IFERROR(_xll.qlIndexFixing(ONIndex6M,I1687,TRUE,_xll.ohTrigger(RecalcTrigger,Trigger6M)),NA())</f>
        <v>2.9878888607575149E-2</v>
      </c>
      <c r="P1687" s="52">
        <f>IFERROR(_xll.qlIndexFixing(Index1Y,$H1687,TRUE,_xll.ohTrigger(RecalcTrigger,Trigger1Y)),NA())</f>
        <v>3.1510720629418093E-2</v>
      </c>
      <c r="Q1687" s="52">
        <f>IFERROR(_xll.qlIndexFixing(ONIndex1Y,I1687,TRUE,_xll.ohTrigger(RecalcTrigger,Trigger1Y)),NA())</f>
        <v>3.0960187335677958E-2</v>
      </c>
    </row>
    <row r="1688" spans="2:17" x14ac:dyDescent="0.2">
      <c r="B1688" s="46" t="s">
        <v>51</v>
      </c>
      <c r="D1688" s="49">
        <f>_xll.qlCalendarAdvance(LocalCalendar,$D1687,B1688,"f",FALSE)</f>
        <v>51208</v>
      </c>
      <c r="E1688" s="49">
        <f>_xll.qlInterestRateIndexValueDate(IndexON,D1688)</f>
        <v>51208</v>
      </c>
      <c r="F1688" s="52">
        <f>IFERROR(_xll.qlIndexFixing(IndexON,D1688,TRUE,_xll.ohTrigger(RecalcTrigger,TriggerON)),NA())</f>
        <v>2.6866677866843602E-2</v>
      </c>
      <c r="H1688" s="49">
        <f>_xll.qlCalendarAdvance(IborCalendar,$H1687,B1688,"f",FALSE)</f>
        <v>51202</v>
      </c>
      <c r="I1688" s="49">
        <f>_xll.qlInterestRateIndexValueDate(Index1M,$H1688)</f>
        <v>51204</v>
      </c>
      <c r="J1688" s="52">
        <f>IFERROR(_xll.qlIndexFixing(Index1M,$H1688,TRUE,_xll.ohTrigger(RecalcTrigger,Trigger1M)),NA())</f>
        <v>2.7795544756178726E-2</v>
      </c>
      <c r="K1688" s="52">
        <f>IFERROR(_xll.qlIndexFixing(ONIndex1M,I1688,TRUE,_xll.ohTrigger(RecalcTrigger,Trigger1M)),NA())</f>
        <v>2.7764658788278496E-2</v>
      </c>
      <c r="L1688" s="52">
        <f>IFERROR(_xll.qlIndexFixing(Index3M,H1688,TRUE,_xll.ohTrigger(RecalcTrigger,Trigger3M)),NA())</f>
        <v>2.9025123169119031E-2</v>
      </c>
      <c r="M1688" s="52">
        <f>IFERROR(_xll.qlIndexFixing(ONIndex3M,I1688,TRUE,_xll.ohTrigger(RecalcTrigger,Trigger3M)),NA())</f>
        <v>2.8916743400282385E-2</v>
      </c>
      <c r="N1688" s="52">
        <f>IFERROR(_xll.qlIndexFixing(Index6M,$H1688,TRUE,_xll.ohTrigger(RecalcTrigger,Trigger6M)),NA())</f>
        <v>3.0112051439754404E-2</v>
      </c>
      <c r="O1688" s="52">
        <f>IFERROR(_xll.qlIndexFixing(ONIndex6M,I1688,TRUE,_xll.ohTrigger(RecalcTrigger,Trigger6M)),NA())</f>
        <v>2.9879144851561179E-2</v>
      </c>
      <c r="P1688" s="52">
        <f>IFERROR(_xll.qlIndexFixing(Index1Y,$H1688,TRUE,_xll.ohTrigger(RecalcTrigger,Trigger1Y)),NA())</f>
        <v>3.1513053158034342E-2</v>
      </c>
      <c r="Q1688" s="52">
        <f>IFERROR(_xll.qlIndexFixing(ONIndex1Y,I1688,TRUE,_xll.ohTrigger(RecalcTrigger,Trigger1Y)),NA())</f>
        <v>3.09621572223584E-2</v>
      </c>
    </row>
    <row r="1689" spans="2:17" x14ac:dyDescent="0.2">
      <c r="B1689" s="46" t="s">
        <v>51</v>
      </c>
      <c r="D1689" s="49">
        <f>_xll.qlCalendarAdvance(LocalCalendar,$D1688,B1689,"f",FALSE)</f>
        <v>51215</v>
      </c>
      <c r="E1689" s="49">
        <f>_xll.qlInterestRateIndexValueDate(IndexON,D1689)</f>
        <v>51215</v>
      </c>
      <c r="F1689" s="52">
        <f>IFERROR(_xll.qlIndexFixing(IndexON,D1689,TRUE,_xll.ohTrigger(RecalcTrigger,TriggerON)),NA())</f>
        <v>2.6866769921127798E-2</v>
      </c>
      <c r="H1689" s="49">
        <f>_xll.qlCalendarAdvance(IborCalendar,$H1688,B1689,"f",FALSE)</f>
        <v>51209</v>
      </c>
      <c r="I1689" s="49">
        <f>_xll.qlInterestRateIndexValueDate(Index1M,$H1689)</f>
        <v>51211</v>
      </c>
      <c r="J1689" s="52">
        <f>IFERROR(_xll.qlIndexFixing(Index1M,$H1689,TRUE,_xll.ohTrigger(RecalcTrigger,Trigger1M)),NA())</f>
        <v>2.7796016376921185E-2</v>
      </c>
      <c r="K1689" s="52">
        <f>IFERROR(_xll.qlIndexFixing(ONIndex1M,I1689,TRUE,_xll.ohTrigger(RecalcTrigger,Trigger1M)),NA())</f>
        <v>2.7765079218156075E-2</v>
      </c>
      <c r="L1689" s="52">
        <f>IFERROR(_xll.qlIndexFixing(Index3M,H1689,TRUE,_xll.ohTrigger(RecalcTrigger,Trigger3M)),NA())</f>
        <v>2.9025558826544912E-2</v>
      </c>
      <c r="M1689" s="52">
        <f>IFERROR(_xll.qlIndexFixing(ONIndex3M,I1689,TRUE,_xll.ohTrigger(RecalcTrigger,Trigger3M)),NA())</f>
        <v>2.8917028596362471E-2</v>
      </c>
      <c r="N1689" s="52">
        <f>IFERROR(_xll.qlIndexFixing(Index6M,$H1689,TRUE,_xll.ohTrigger(RecalcTrigger,Trigger6M)),NA())</f>
        <v>3.0112629833552128E-2</v>
      </c>
      <c r="O1689" s="52">
        <f>IFERROR(_xll.qlIndexFixing(ONIndex6M,I1689,TRUE,_xll.ohTrigger(RecalcTrigger,Trigger6M)),NA())</f>
        <v>2.9879423505834168E-2</v>
      </c>
      <c r="P1689" s="52">
        <f>IFERROR(_xll.qlIndexFixing(Index1Y,$H1689,TRUE,_xll.ohTrigger(RecalcTrigger,Trigger1Y)),NA())</f>
        <v>3.1515383365132793E-2</v>
      </c>
      <c r="Q1689" s="52">
        <f>IFERROR(_xll.qlIndexFixing(ONIndex1Y,I1689,TRUE,_xll.ohTrigger(RecalcTrigger,Trigger1Y)),NA())</f>
        <v>3.0964150737231577E-2</v>
      </c>
    </row>
    <row r="1690" spans="2:17" x14ac:dyDescent="0.2">
      <c r="B1690" s="46" t="s">
        <v>51</v>
      </c>
      <c r="D1690" s="49">
        <f>_xll.qlCalendarAdvance(LocalCalendar,$D1689,B1690,"f",FALSE)</f>
        <v>51222</v>
      </c>
      <c r="E1690" s="49">
        <f>_xll.qlInterestRateIndexValueDate(IndexON,D1690)</f>
        <v>51222</v>
      </c>
      <c r="F1690" s="52">
        <f>IFERROR(_xll.qlIndexFixing(IndexON,D1690,TRUE,_xll.ohTrigger(RecalcTrigger,TriggerON)),NA())</f>
        <v>2.6866865967338782E-2</v>
      </c>
      <c r="H1690" s="49">
        <f>_xll.qlCalendarAdvance(IborCalendar,$H1689,B1690,"f",FALSE)</f>
        <v>51216</v>
      </c>
      <c r="I1690" s="49">
        <f>_xll.qlInterestRateIndexValueDate(Index1M,$H1690)</f>
        <v>51218</v>
      </c>
      <c r="J1690" s="52">
        <f>IFERROR(_xll.qlIndexFixing(Index1M,$H1690,TRUE,_xll.ohTrigger(RecalcTrigger,Trigger1M)),NA())</f>
        <v>2.7796513138706441E-2</v>
      </c>
      <c r="K1690" s="52">
        <f>IFERROR(_xll.qlIndexFixing(ONIndex1M,I1690,TRUE,_xll.ohTrigger(RecalcTrigger,Trigger1M)),NA())</f>
        <v>2.776552473479299E-2</v>
      </c>
      <c r="L1690" s="52">
        <f>IFERROR(_xll.qlIndexFixing(Index3M,H1690,TRUE,_xll.ohTrigger(RecalcTrigger,Trigger3M)),NA())</f>
        <v>2.9026017310037785E-2</v>
      </c>
      <c r="M1690" s="52">
        <f>IFERROR(_xll.qlIndexFixing(ONIndex3M,I1690,TRUE,_xll.ohTrigger(RecalcTrigger,Trigger3M)),NA())</f>
        <v>2.8917336452263243E-2</v>
      </c>
      <c r="N1690" s="52">
        <f>IFERROR(_xll.qlIndexFixing(Index6M,$H1690,TRUE,_xll.ohTrigger(RecalcTrigger,Trigger6M)),NA())</f>
        <v>3.0113229353132053E-2</v>
      </c>
      <c r="O1690" s="52">
        <f>IFERROR(_xll.qlIndexFixing(ONIndex6M,I1690,TRUE,_xll.ohTrigger(RecalcTrigger,Trigger6M)),NA())</f>
        <v>2.9879724570447408E-2</v>
      </c>
      <c r="P1690" s="52">
        <f>IFERROR(_xll.qlIndexFixing(Index1Y,$H1690,TRUE,_xll.ohTrigger(RecalcTrigger,Trigger1Y)),NA())</f>
        <v>3.1517710223471281E-2</v>
      </c>
      <c r="Q1690" s="52">
        <f>IFERROR(_xll.qlIndexFixing(ONIndex1Y,I1690,TRUE,_xll.ohTrigger(RecalcTrigger,Trigger1Y)),NA())</f>
        <v>3.0966167880217554E-2</v>
      </c>
    </row>
    <row r="1691" spans="2:17" x14ac:dyDescent="0.2">
      <c r="B1691" s="46" t="s">
        <v>51</v>
      </c>
      <c r="D1691" s="49">
        <f>_xll.qlCalendarAdvance(LocalCalendar,$D1690,B1691,"f",FALSE)</f>
        <v>51229</v>
      </c>
      <c r="E1691" s="49">
        <f>_xll.qlInterestRateIndexValueDate(IndexON,D1691)</f>
        <v>51229</v>
      </c>
      <c r="F1691" s="52">
        <f>IFERROR(_xll.qlIndexFixing(IndexON,D1691,TRUE,_xll.ohTrigger(RecalcTrigger,TriggerON)),NA())</f>
        <v>2.6866966005476556E-2</v>
      </c>
      <c r="H1691" s="49">
        <f>_xll.qlCalendarAdvance(IborCalendar,$H1690,B1691,"f",FALSE)</f>
        <v>51223</v>
      </c>
      <c r="I1691" s="49">
        <f>_xll.qlInterestRateIndexValueDate(Index1M,$H1691)</f>
        <v>51229</v>
      </c>
      <c r="J1691" s="52">
        <f>IFERROR(_xll.qlIndexFixing(Index1M,$H1691,TRUE,_xll.ohTrigger(RecalcTrigger,Trigger1M)),NA())</f>
        <v>2.7796231818884465E-2</v>
      </c>
      <c r="K1691" s="52">
        <f>IFERROR(_xll.qlIndexFixing(ONIndex1M,I1691,TRUE,_xll.ohTrigger(RecalcTrigger,Trigger1M)),NA())</f>
        <v>2.7764063248207904E-2</v>
      </c>
      <c r="L1691" s="52">
        <f>IFERROR(_xll.qlIndexFixing(Index3M,H1691,TRUE,_xll.ohTrigger(RecalcTrigger,Trigger3M)),NA())</f>
        <v>2.9023163778673006E-2</v>
      </c>
      <c r="M1691" s="52">
        <f>IFERROR(_xll.qlIndexFixing(ONIndex3M,I1691,TRUE,_xll.ohTrigger(RecalcTrigger,Trigger3M)),NA())</f>
        <v>2.8915492821894873E-2</v>
      </c>
      <c r="N1691" s="52">
        <f>IFERROR(_xll.qlIndexFixing(Index6M,$H1691,TRUE,_xll.ohTrigger(RecalcTrigger,Trigger6M)),NA())</f>
        <v>3.011160017794693E-2</v>
      </c>
      <c r="O1691" s="52">
        <f>IFERROR(_xll.qlIndexFixing(ONIndex6M,I1691,TRUE,_xll.ohTrigger(RecalcTrigger,Trigger6M)),NA())</f>
        <v>2.987771365626557E-2</v>
      </c>
      <c r="P1691" s="52">
        <f>IFERROR(_xll.qlIndexFixing(Index1Y,$H1691,TRUE,_xll.ohTrigger(RecalcTrigger,Trigger1Y)),NA())</f>
        <v>3.1518305104611663E-2</v>
      </c>
      <c r="Q1691" s="52">
        <f>IFERROR(_xll.qlIndexFixing(ONIndex1Y,I1691,TRUE,_xll.ohTrigger(RecalcTrigger,Trigger1Y)),NA())</f>
        <v>3.09664265980647E-2</v>
      </c>
    </row>
    <row r="1692" spans="2:17" x14ac:dyDescent="0.2">
      <c r="B1692" s="46" t="s">
        <v>51</v>
      </c>
      <c r="D1692" s="49">
        <f>_xll.qlCalendarAdvance(LocalCalendar,$D1691,B1692,"f",FALSE)</f>
        <v>51236</v>
      </c>
      <c r="E1692" s="49">
        <f>_xll.qlInterestRateIndexValueDate(IndexON,D1692)</f>
        <v>51236</v>
      </c>
      <c r="F1692" s="52">
        <f>IFERROR(_xll.qlIndexFixing(IndexON,D1692,TRUE,_xll.ohTrigger(RecalcTrigger,TriggerON)),NA())</f>
        <v>2.6867070035541119E-2</v>
      </c>
      <c r="H1692" s="49">
        <f>_xll.qlCalendarAdvance(IborCalendar,$H1691,B1692,"f",FALSE)</f>
        <v>51230</v>
      </c>
      <c r="I1692" s="49">
        <f>_xll.qlInterestRateIndexValueDate(Index1M,$H1692)</f>
        <v>51232</v>
      </c>
      <c r="J1692" s="52">
        <f>IFERROR(_xll.qlIndexFixing(Index1M,$H1692,TRUE,_xll.ohTrigger(RecalcTrigger,Trigger1M)),NA())</f>
        <v>2.7798695846542043E-2</v>
      </c>
      <c r="K1692" s="52">
        <f>IFERROR(_xll.qlIndexFixing(ONIndex1M,I1692,TRUE,_xll.ohTrigger(RecalcTrigger,Trigger1M)),NA())</f>
        <v>2.7766491028504703E-2</v>
      </c>
      <c r="L1692" s="52">
        <f>IFERROR(_xll.qlIndexFixing(Index3M,H1692,TRUE,_xll.ohTrigger(RecalcTrigger,Trigger3M)),NA())</f>
        <v>2.9023380483340404E-2</v>
      </c>
      <c r="M1692" s="52">
        <f>IFERROR(_xll.qlIndexFixing(ONIndex3M,I1692,TRUE,_xll.ohTrigger(RecalcTrigger,Trigger3M)),NA())</f>
        <v>2.8918020143366974E-2</v>
      </c>
      <c r="N1692" s="52">
        <f>IFERROR(_xll.qlIndexFixing(Index6M,$H1692,TRUE,_xll.ohTrigger(RecalcTrigger,Trigger6M)),NA())</f>
        <v>3.0115790851418207E-2</v>
      </c>
      <c r="O1692" s="52">
        <f>IFERROR(_xll.qlIndexFixing(ONIndex6M,I1692,TRUE,_xll.ohTrigger(RecalcTrigger,Trigger6M)),NA())</f>
        <v>2.9880393930667992E-2</v>
      </c>
      <c r="P1692" s="52">
        <f>IFERROR(_xll.qlIndexFixing(Index1Y,$H1692,TRUE,_xll.ohTrigger(RecalcTrigger,Trigger1Y)),NA())</f>
        <v>3.1522349784846145E-2</v>
      </c>
      <c r="Q1692" s="52">
        <f>IFERROR(_xll.qlIndexFixing(ONIndex1Y,I1692,TRUE,_xll.ohTrigger(RecalcTrigger,Trigger1Y)),NA())</f>
        <v>3.0970273050661135E-2</v>
      </c>
    </row>
    <row r="1693" spans="2:17" x14ac:dyDescent="0.2">
      <c r="B1693" s="46" t="s">
        <v>51</v>
      </c>
      <c r="D1693" s="49">
        <f>_xll.qlCalendarAdvance(LocalCalendar,$D1692,B1693,"f",FALSE)</f>
        <v>51243</v>
      </c>
      <c r="E1693" s="49">
        <f>_xll.qlInterestRateIndexValueDate(IndexON,D1693)</f>
        <v>51243</v>
      </c>
      <c r="F1693" s="52">
        <f>IFERROR(_xll.qlIndexFixing(IndexON,D1693,TRUE,_xll.ohTrigger(RecalcTrigger,TriggerON)),NA())</f>
        <v>2.6867178057612406E-2</v>
      </c>
      <c r="H1693" s="49">
        <f>_xll.qlCalendarAdvance(IborCalendar,$H1692,B1693,"f",FALSE)</f>
        <v>51237</v>
      </c>
      <c r="I1693" s="49">
        <f>_xll.qlInterestRateIndexValueDate(Index1M,$H1693)</f>
        <v>51239</v>
      </c>
      <c r="J1693" s="52">
        <f>IFERROR(_xll.qlIndexFixing(Index1M,$H1693,TRUE,_xll.ohTrigger(RecalcTrigger,Trigger1M)),NA())</f>
        <v>2.7798154270391184E-2</v>
      </c>
      <c r="K1693" s="52">
        <f>IFERROR(_xll.qlIndexFixing(ONIndex1M,I1693,TRUE,_xll.ohTrigger(RecalcTrigger,Trigger1M)),NA())</f>
        <v>2.7767011805606145E-2</v>
      </c>
      <c r="L1693" s="52">
        <f>IFERROR(_xll.qlIndexFixing(Index3M,H1693,TRUE,_xll.ohTrigger(RecalcTrigger,Trigger3M)),NA())</f>
        <v>2.9023902427987025E-2</v>
      </c>
      <c r="M1693" s="52">
        <f>IFERROR(_xll.qlIndexFixing(ONIndex3M,I1693,TRUE,_xll.ohTrigger(RecalcTrigger,Trigger3M)),NA())</f>
        <v>2.8918395978596578E-2</v>
      </c>
      <c r="N1693" s="52">
        <f>IFERROR(_xll.qlIndexFixing(Index6M,$H1693,TRUE,_xll.ohTrigger(RecalcTrigger,Trigger6M)),NA())</f>
        <v>3.0115138408215149E-2</v>
      </c>
      <c r="O1693" s="52">
        <f>IFERROR(_xll.qlIndexFixing(ONIndex6M,I1693,TRUE,_xll.ohTrigger(RecalcTrigger,Trigger6M)),NA())</f>
        <v>2.9880762226301982E-2</v>
      </c>
      <c r="P1693" s="52">
        <f>IFERROR(_xll.qlIndexFixing(Index1Y,$H1693,TRUE,_xll.ohTrigger(RecalcTrigger,Trigger1Y)),NA())</f>
        <v>3.1524660433349637E-2</v>
      </c>
      <c r="Q1693" s="52">
        <f>IFERROR(_xll.qlIndexFixing(ONIndex1Y,I1693,TRUE,_xll.ohTrigger(RecalcTrigger,Trigger1Y)),NA())</f>
        <v>3.0972361078145383E-2</v>
      </c>
    </row>
    <row r="1694" spans="2:17" x14ac:dyDescent="0.2">
      <c r="B1694" s="46" t="s">
        <v>51</v>
      </c>
      <c r="D1694" s="49">
        <f>_xll.qlCalendarAdvance(LocalCalendar,$D1693,B1694,"f",FALSE)</f>
        <v>51250</v>
      </c>
      <c r="E1694" s="49">
        <f>_xll.qlInterestRateIndexValueDate(IndexON,D1694)</f>
        <v>51250</v>
      </c>
      <c r="F1694" s="52">
        <f>IFERROR(_xll.qlIndexFixing(IndexON,D1694,TRUE,_xll.ohTrigger(RecalcTrigger,TriggerON)),NA())</f>
        <v>2.6867290071690419E-2</v>
      </c>
      <c r="H1694" s="49">
        <f>_xll.qlCalendarAdvance(IborCalendar,$H1693,B1694,"f",FALSE)</f>
        <v>51244</v>
      </c>
      <c r="I1694" s="49">
        <f>_xll.qlInterestRateIndexValueDate(Index1M,$H1694)</f>
        <v>51246</v>
      </c>
      <c r="J1694" s="52">
        <f>IFERROR(_xll.qlIndexFixing(Index1M,$H1694,TRUE,_xll.ohTrigger(RecalcTrigger,Trigger1M)),NA())</f>
        <v>2.7798751596399194E-2</v>
      </c>
      <c r="K1694" s="52">
        <f>IFERROR(_xll.qlIndexFixing(ONIndex1M,I1694,TRUE,_xll.ohTrigger(RecalcTrigger,Trigger1M)),NA())</f>
        <v>2.7767557669466925E-2</v>
      </c>
      <c r="L1694" s="52">
        <f>IFERROR(_xll.qlIndexFixing(Index3M,H1694,TRUE,_xll.ohTrigger(RecalcTrigger,Trigger3M)),NA())</f>
        <v>2.9024447193231807E-2</v>
      </c>
      <c r="M1694" s="52">
        <f>IFERROR(_xll.qlIndexFixing(ONIndex3M,I1694,TRUE,_xll.ohTrigger(RecalcTrigger,Trigger3M)),NA())</f>
        <v>2.8918794473593579E-2</v>
      </c>
      <c r="N1694" s="52">
        <f>IFERROR(_xll.qlIndexFixing(Index6M,$H1694,TRUE,_xll.ohTrigger(RecalcTrigger,Trigger6M)),NA())</f>
        <v>3.0115806172566206E-2</v>
      </c>
      <c r="O1694" s="52">
        <f>IFERROR(_xll.qlIndexFixing(ONIndex6M,I1694,TRUE,_xll.ohTrigger(RecalcTrigger,Trigger6M)),NA())</f>
        <v>2.9881152932249577E-2</v>
      </c>
      <c r="P1694" s="52">
        <f>IFERROR(_xll.qlIndexFixing(Index1Y,$H1694,TRUE,_xll.ohTrigger(RecalcTrigger,Trigger1Y)),NA())</f>
        <v>3.1528486675558014E-2</v>
      </c>
      <c r="Q1694" s="52">
        <f>IFERROR(_xll.qlIndexFixing(ONIndex1Y,I1694,TRUE,_xll.ohTrigger(RecalcTrigger,Trigger1Y)),NA())</f>
        <v>3.0974472733742431E-2</v>
      </c>
    </row>
    <row r="1695" spans="2:17" x14ac:dyDescent="0.2">
      <c r="B1695" s="46" t="s">
        <v>51</v>
      </c>
      <c r="D1695" s="49">
        <f>_xll.qlCalendarAdvance(LocalCalendar,$D1694,B1695,"f",FALSE)</f>
        <v>51257</v>
      </c>
      <c r="E1695" s="49">
        <f>_xll.qlInterestRateIndexValueDate(IndexON,D1695)</f>
        <v>51257</v>
      </c>
      <c r="F1695" s="52">
        <f>IFERROR(_xll.qlIndexFixing(IndexON,D1695,TRUE,_xll.ohTrigger(RecalcTrigger,TriggerON)),NA())</f>
        <v>2.6867406077695222E-2</v>
      </c>
      <c r="H1695" s="49">
        <f>_xll.qlCalendarAdvance(IborCalendar,$H1694,B1695,"f",FALSE)</f>
        <v>51251</v>
      </c>
      <c r="I1695" s="49">
        <f>_xll.qlInterestRateIndexValueDate(Index1M,$H1695)</f>
        <v>51253</v>
      </c>
      <c r="J1695" s="52">
        <f>IFERROR(_xll.qlIndexFixing(Index1M,$H1695,TRUE,_xll.ohTrigger(RecalcTrigger,Trigger1M)),NA())</f>
        <v>2.7800493350575162E-2</v>
      </c>
      <c r="K1695" s="52">
        <f>IFERROR(_xll.qlIndexFixing(ONIndex1M,I1695,TRUE,_xll.ohTrigger(RecalcTrigger,Trigger1M)),NA())</f>
        <v>2.7768128620113686E-2</v>
      </c>
      <c r="L1695" s="52">
        <f>IFERROR(_xll.qlIndexFixing(Index3M,H1695,TRUE,_xll.ohTrigger(RecalcTrigger,Trigger3M)),NA())</f>
        <v>2.9025014779085291E-2</v>
      </c>
      <c r="M1695" s="52">
        <f>IFERROR(_xll.qlIndexFixing(ONIndex3M,I1695,TRUE,_xll.ohTrigger(RecalcTrigger,Trigger3M)),NA())</f>
        <v>2.8919215628411266E-2</v>
      </c>
      <c r="N1695" s="52">
        <f>IFERROR(_xll.qlIndexFixing(Index6M,$H1695,TRUE,_xll.ohTrigger(RecalcTrigger,Trigger6M)),NA())</f>
        <v>3.0116486933513063E-2</v>
      </c>
      <c r="O1695" s="52">
        <f>IFERROR(_xll.qlIndexFixing(ONIndex6M,I1695,TRUE,_xll.ohTrigger(RecalcTrigger,Trigger6M)),NA())</f>
        <v>2.9881566048564068E-2</v>
      </c>
      <c r="P1695" s="52">
        <f>IFERROR(_xll.qlIndexFixing(Index1Y,$H1695,TRUE,_xll.ohTrigger(RecalcTrigger,Trigger1Y)),NA())</f>
        <v>3.1529258329585585E-2</v>
      </c>
      <c r="Q1695" s="52">
        <f>IFERROR(_xll.qlIndexFixing(ONIndex1Y,I1695,TRUE,_xll.ohTrigger(RecalcTrigger,Trigger1Y)),NA())</f>
        <v>3.0976608017532214E-2</v>
      </c>
    </row>
    <row r="1696" spans="2:17" x14ac:dyDescent="0.2">
      <c r="B1696" s="46" t="s">
        <v>51</v>
      </c>
      <c r="D1696" s="49">
        <f>_xll.qlCalendarAdvance(LocalCalendar,$D1695,B1696,"f",FALSE)</f>
        <v>51264</v>
      </c>
      <c r="E1696" s="49">
        <f>_xll.qlInterestRateIndexValueDate(IndexON,D1696)</f>
        <v>51264</v>
      </c>
      <c r="F1696" s="52">
        <f>IFERROR(_xll.qlIndexFixing(IndexON,D1696,TRUE,_xll.ohTrigger(RecalcTrigger,TriggerON)),NA())</f>
        <v>2.6867526075626813E-2</v>
      </c>
      <c r="H1696" s="49">
        <f>_xll.qlCalendarAdvance(IborCalendar,$H1695,B1696,"f",FALSE)</f>
        <v>51258</v>
      </c>
      <c r="I1696" s="49">
        <f>_xll.qlInterestRateIndexValueDate(Index1M,$H1696)</f>
        <v>51260</v>
      </c>
      <c r="J1696" s="52">
        <f>IFERROR(_xll.qlIndexFixing(Index1M,$H1696,TRUE,_xll.ohTrigger(RecalcTrigger,Trigger1M)),NA())</f>
        <v>2.7800021671620961E-2</v>
      </c>
      <c r="K1696" s="52">
        <f>IFERROR(_xll.qlIndexFixing(ONIndex1M,I1696,TRUE,_xll.ohTrigger(RecalcTrigger,Trigger1M)),NA())</f>
        <v>2.7769839264393248E-2</v>
      </c>
      <c r="L1696" s="52">
        <f>IFERROR(_xll.qlIndexFixing(Index3M,H1696,TRUE,_xll.ohTrigger(RecalcTrigger,Trigger3M)),NA())</f>
        <v>2.9029247558913829E-2</v>
      </c>
      <c r="M1696" s="52">
        <f>IFERROR(_xll.qlIndexFixing(ONIndex3M,I1696,TRUE,_xll.ohTrigger(RecalcTrigger,Trigger3M)),NA())</f>
        <v>2.892085367905306E-2</v>
      </c>
      <c r="N1696" s="52">
        <f>IFERROR(_xll.qlIndexFixing(Index6M,$H1696,TRUE,_xll.ohTrigger(RecalcTrigger,Trigger6M)),NA())</f>
        <v>3.0117179065211615E-2</v>
      </c>
      <c r="O1696" s="52">
        <f>IFERROR(_xll.qlIndexFixing(ONIndex6M,I1696,TRUE,_xll.ohTrigger(RecalcTrigger,Trigger6M)),NA())</f>
        <v>2.9883273795354715E-2</v>
      </c>
      <c r="P1696" s="52">
        <f>IFERROR(_xll.qlIndexFixing(Index1Y,$H1696,TRUE,_xll.ohTrigger(RecalcTrigger,Trigger1Y)),NA())</f>
        <v>3.15330638133468E-2</v>
      </c>
      <c r="Q1696" s="52">
        <f>IFERROR(_xll.qlIndexFixing(ONIndex1Y,I1696,TRUE,_xll.ohTrigger(RecalcTrigger,Trigger1Y)),NA())</f>
        <v>3.0980255013577374E-2</v>
      </c>
    </row>
    <row r="1697" spans="2:17" x14ac:dyDescent="0.2">
      <c r="B1697" s="46" t="s">
        <v>51</v>
      </c>
      <c r="D1697" s="49">
        <f>_xll.qlCalendarAdvance(LocalCalendar,$D1696,B1697,"f",FALSE)</f>
        <v>51271</v>
      </c>
      <c r="E1697" s="49">
        <f>_xll.qlInterestRateIndexValueDate(IndexON,D1697)</f>
        <v>51271</v>
      </c>
      <c r="F1697" s="52">
        <f>IFERROR(_xll.qlIndexFixing(IndexON,D1697,TRUE,_xll.ohTrigger(RecalcTrigger,TriggerON)),NA())</f>
        <v>2.686765006556513E-2</v>
      </c>
      <c r="H1697" s="49">
        <f>_xll.qlCalendarAdvance(IborCalendar,$H1696,B1697,"f",FALSE)</f>
        <v>51265</v>
      </c>
      <c r="I1697" s="49">
        <f>_xll.qlInterestRateIndexValueDate(Index1M,$H1697)</f>
        <v>51267</v>
      </c>
      <c r="J1697" s="52">
        <f>IFERROR(_xll.qlIndexFixing(Index1M,$H1697,TRUE,_xll.ohTrigger(RecalcTrigger,Trigger1M)),NA())</f>
        <v>2.7800694420837296E-2</v>
      </c>
      <c r="K1697" s="52">
        <f>IFERROR(_xll.qlIndexFixing(ONIndex1M,I1697,TRUE,_xll.ohTrigger(RecalcTrigger,Trigger1M)),NA())</f>
        <v>2.7769345781871735E-2</v>
      </c>
      <c r="L1697" s="52">
        <f>IFERROR(_xll.qlIndexFixing(Index3M,H1697,TRUE,_xll.ohTrigger(RecalcTrigger,Trigger3M)),NA())</f>
        <v>2.9029865825133328E-2</v>
      </c>
      <c r="M1697" s="52">
        <f>IFERROR(_xll.qlIndexFixing(ONIndex3M,I1697,TRUE,_xll.ohTrigger(RecalcTrigger,Trigger3M)),NA())</f>
        <v>2.8920125917322181E-2</v>
      </c>
      <c r="N1697" s="52">
        <f>IFERROR(_xll.qlIndexFixing(Index6M,$H1697,TRUE,_xll.ohTrigger(RecalcTrigger,Trigger6M)),NA())</f>
        <v>3.0119188312869732E-2</v>
      </c>
      <c r="O1697" s="52">
        <f>IFERROR(_xll.qlIndexFixing(ONIndex6M,I1697,TRUE,_xll.ohTrigger(RecalcTrigger,Trigger6M)),NA())</f>
        <v>2.9882459512187154E-2</v>
      </c>
      <c r="P1697" s="52">
        <f>IFERROR(_xll.qlIndexFixing(Index1Y,$H1697,TRUE,_xll.ohTrigger(RecalcTrigger,Trigger1Y)),NA())</f>
        <v>3.1533818176149135E-2</v>
      </c>
      <c r="Q1697" s="52">
        <f>IFERROR(_xll.qlIndexFixing(ONIndex1Y,I1697,TRUE,_xll.ohTrigger(RecalcTrigger,Trigger1Y)),NA())</f>
        <v>3.0980949469556762E-2</v>
      </c>
    </row>
    <row r="1698" spans="2:17" x14ac:dyDescent="0.2">
      <c r="B1698" s="46" t="s">
        <v>51</v>
      </c>
      <c r="D1698" s="49">
        <f>_xll.qlCalendarAdvance(LocalCalendar,$D1697,B1698,"f",FALSE)</f>
        <v>51278</v>
      </c>
      <c r="E1698" s="49">
        <f>_xll.qlInterestRateIndexValueDate(IndexON,D1698)</f>
        <v>51278</v>
      </c>
      <c r="F1698" s="52">
        <f>IFERROR(_xll.qlIndexFixing(IndexON,D1698,TRUE,_xll.ohTrigger(RecalcTrigger,TriggerON)),NA())</f>
        <v>2.6867778047430235E-2</v>
      </c>
      <c r="H1698" s="49">
        <f>_xll.qlCalendarAdvance(IborCalendar,$H1697,B1698,"f",FALSE)</f>
        <v>51272</v>
      </c>
      <c r="I1698" s="49">
        <f>_xll.qlInterestRateIndexValueDate(Index1M,$H1698)</f>
        <v>51274</v>
      </c>
      <c r="J1698" s="52">
        <f>IFERROR(_xll.qlIndexFixing(Index1M,$H1698,TRUE,_xll.ohTrigger(RecalcTrigger,Trigger1M)),NA())</f>
        <v>2.7801392311127368E-2</v>
      </c>
      <c r="K1698" s="52">
        <f>IFERROR(_xll.qlIndexFixing(ONIndex1M,I1698,TRUE,_xll.ohTrigger(RecalcTrigger,Trigger1M)),NA())</f>
        <v>2.7769991992903087E-2</v>
      </c>
      <c r="L1698" s="52">
        <f>IFERROR(_xll.qlIndexFixing(Index3M,H1698,TRUE,_xll.ohTrigger(RecalcTrigger,Trigger3M)),NA())</f>
        <v>2.9030506917498054E-2</v>
      </c>
      <c r="M1698" s="52">
        <f>IFERROR(_xll.qlIndexFixing(ONIndex3M,I1698,TRUE,_xll.ohTrigger(RecalcTrigger,Trigger3M)),NA())</f>
        <v>2.8920615051495346E-2</v>
      </c>
      <c r="N1698" s="52">
        <f>IFERROR(_xll.qlIndexFixing(Index6M,$H1698,TRUE,_xll.ohTrigger(RecalcTrigger,Trigger6M)),NA())</f>
        <v>3.0118590937486488E-2</v>
      </c>
      <c r="O1698" s="52">
        <f>IFERROR(_xll.qlIndexFixing(ONIndex6M,I1698,TRUE,_xll.ohTrigger(RecalcTrigger,Trigger6M)),NA())</f>
        <v>2.9882939859469104E-2</v>
      </c>
      <c r="P1698" s="52">
        <f>IFERROR(_xll.qlIndexFixing(Index1Y,$H1698,TRUE,_xll.ohTrigger(RecalcTrigger,Trigger1Y)),NA())</f>
        <v>3.1536081262528361E-2</v>
      </c>
      <c r="Q1698" s="52">
        <f>IFERROR(_xll.qlIndexFixing(ONIndex1Y,I1698,TRUE,_xll.ohTrigger(RecalcTrigger,Trigger1Y)),NA())</f>
        <v>3.0983155637791526E-2</v>
      </c>
    </row>
    <row r="1699" spans="2:17" x14ac:dyDescent="0.2">
      <c r="B1699" s="46" t="s">
        <v>51</v>
      </c>
      <c r="D1699" s="49">
        <f>_xll.qlCalendarAdvance(LocalCalendar,$D1698,B1699,"f",FALSE)</f>
        <v>51285</v>
      </c>
      <c r="E1699" s="49">
        <f>_xll.qlInterestRateIndexValueDate(IndexON,D1699)</f>
        <v>51285</v>
      </c>
      <c r="F1699" s="52">
        <f>IFERROR(_xll.qlIndexFixing(IndexON,D1699,TRUE,_xll.ohTrigger(RecalcTrigger,TriggerON)),NA())</f>
        <v>2.686791002122213E-2</v>
      </c>
      <c r="H1699" s="49">
        <f>_xll.qlCalendarAdvance(IborCalendar,$H1698,B1699,"f",FALSE)</f>
        <v>51279</v>
      </c>
      <c r="I1699" s="49">
        <f>_xll.qlInterestRateIndexValueDate(Index1M,$H1699)</f>
        <v>51281</v>
      </c>
      <c r="J1699" s="52">
        <f>IFERROR(_xll.qlIndexFixing(Index1M,$H1699,TRUE,_xll.ohTrigger(RecalcTrigger,Trigger1M)),NA())</f>
        <v>2.7802115342504076E-2</v>
      </c>
      <c r="K1699" s="52">
        <f>IFERROR(_xll.qlIndexFixing(ONIndex1M,I1699,TRUE,_xll.ohTrigger(RecalcTrigger,Trigger1M)),NA())</f>
        <v>2.7771783423247154E-2</v>
      </c>
      <c r="L1699" s="52">
        <f>IFERROR(_xll.qlIndexFixing(Index3M,H1699,TRUE,_xll.ohTrigger(RecalcTrigger,Trigger3M)),NA())</f>
        <v>2.9032390457427601E-2</v>
      </c>
      <c r="M1699" s="52">
        <f>IFERROR(_xll.qlIndexFixing(ONIndex3M,I1699,TRUE,_xll.ohTrigger(RecalcTrigger,Trigger3M)),NA())</f>
        <v>2.892232605539391E-2</v>
      </c>
      <c r="N1699" s="52">
        <f>IFERROR(_xll.qlIndexFixing(Index6M,$H1699,TRUE,_xll.ohTrigger(RecalcTrigger,Trigger6M)),NA())</f>
        <v>3.0119307426365958E-2</v>
      </c>
      <c r="O1699" s="52">
        <f>IFERROR(_xll.qlIndexFixing(ONIndex6M,I1699,TRUE,_xll.ohTrigger(RecalcTrigger,Trigger6M)),NA())</f>
        <v>2.9884719759483147E-2</v>
      </c>
      <c r="P1699" s="52">
        <f>IFERROR(_xll.qlIndexFixing(Index1Y,$H1699,TRUE,_xll.ohTrigger(RecalcTrigger,Trigger1Y)),NA())</f>
        <v>3.1539847517919224E-2</v>
      </c>
      <c r="Q1699" s="52">
        <f>IFERROR(_xll.qlIndexFixing(ONIndex1Y,I1699,TRUE,_xll.ohTrigger(RecalcTrigger,Trigger1Y)),NA())</f>
        <v>3.0986879151475577E-2</v>
      </c>
    </row>
    <row r="1700" spans="2:17" x14ac:dyDescent="0.2">
      <c r="B1700" s="46" t="s">
        <v>51</v>
      </c>
      <c r="D1700" s="49">
        <f>_xll.qlCalendarAdvance(LocalCalendar,$D1699,B1700,"f",FALSE)</f>
        <v>51292</v>
      </c>
      <c r="E1700" s="49">
        <f>_xll.qlInterestRateIndexValueDate(IndexON,D1700)</f>
        <v>51292</v>
      </c>
      <c r="F1700" s="52">
        <f>IFERROR(_xll.qlIndexFixing(IndexON,D1700,TRUE,_xll.ohTrigger(RecalcTrigger,TriggerON)),NA())</f>
        <v>2.686804598702075E-2</v>
      </c>
      <c r="H1700" s="49">
        <f>_xll.qlCalendarAdvance(IborCalendar,$H1699,B1700,"f",FALSE)</f>
        <v>51286</v>
      </c>
      <c r="I1700" s="49">
        <f>_xll.qlInterestRateIndexValueDate(Index1M,$H1700)</f>
        <v>51288</v>
      </c>
      <c r="J1700" s="52">
        <f>IFERROR(_xll.qlIndexFixing(Index1M,$H1700,TRUE,_xll.ohTrigger(RecalcTrigger,Trigger1M)),NA())</f>
        <v>2.7802863514967413E-2</v>
      </c>
      <c r="K1700" s="52">
        <f>IFERROR(_xll.qlIndexFixing(ONIndex1M,I1700,TRUE,_xll.ohTrigger(RecalcTrigger,Trigger1M)),NA())</f>
        <v>2.7771359675483609E-2</v>
      </c>
      <c r="L1700" s="52">
        <f>IFERROR(_xll.qlIndexFixing(Index3M,H1700,TRUE,_xll.ohTrigger(RecalcTrigger,Trigger3M)),NA())</f>
        <v>2.9033078887862784E-2</v>
      </c>
      <c r="M1700" s="52">
        <f>IFERROR(_xll.qlIndexFixing(ONIndex3M,I1700,TRUE,_xll.ohTrigger(RecalcTrigger,Trigger3M)),NA())</f>
        <v>2.8921661299117218E-2</v>
      </c>
      <c r="N1700" s="52">
        <f>IFERROR(_xll.qlIndexFixing(Index6M,$H1700,TRUE,_xll.ohTrigger(RecalcTrigger,Trigger6M)),NA())</f>
        <v>3.0120028782605567E-2</v>
      </c>
      <c r="O1700" s="52">
        <f>IFERROR(_xll.qlIndexFixing(ONIndex6M,I1700,TRUE,_xll.ohTrigger(RecalcTrigger,Trigger6M)),NA())</f>
        <v>2.9883967785107046E-2</v>
      </c>
      <c r="P1700" s="52">
        <f>IFERROR(_xll.qlIndexFixing(Index1Y,$H1700,TRUE,_xll.ohTrigger(RecalcTrigger,Trigger1Y)),NA())</f>
        <v>3.1540568624854222E-2</v>
      </c>
      <c r="Q1700" s="52">
        <f>IFERROR(_xll.qlIndexFixing(ONIndex1Y,I1700,TRUE,_xll.ohTrigger(RecalcTrigger,Trigger1Y)),NA())</f>
        <v>3.0987638858785971E-2</v>
      </c>
    </row>
    <row r="1701" spans="2:17" x14ac:dyDescent="0.2">
      <c r="B1701" s="46" t="s">
        <v>51</v>
      </c>
      <c r="D1701" s="49">
        <f>_xll.qlCalendarAdvance(LocalCalendar,$D1700,B1701,"f",FALSE)</f>
        <v>51299</v>
      </c>
      <c r="E1701" s="49">
        <f>_xll.qlInterestRateIndexValueDate(IndexON,D1701)</f>
        <v>51299</v>
      </c>
      <c r="F1701" s="52">
        <f>IFERROR(_xll.qlIndexFixing(IndexON,D1701,TRUE,_xll.ohTrigger(RecalcTrigger,TriggerON)),NA())</f>
        <v>2.6868185944746159E-2</v>
      </c>
      <c r="H1701" s="49">
        <f>_xll.qlCalendarAdvance(IborCalendar,$H1700,B1701,"f",FALSE)</f>
        <v>51293</v>
      </c>
      <c r="I1701" s="49">
        <f>_xll.qlInterestRateIndexValueDate(Index1M,$H1701)</f>
        <v>51295</v>
      </c>
      <c r="J1701" s="52">
        <f>IFERROR(_xll.qlIndexFixing(Index1M,$H1701,TRUE,_xll.ohTrigger(RecalcTrigger,Trigger1M)),NA())</f>
        <v>2.7803636828522538E-2</v>
      </c>
      <c r="K1701" s="52">
        <f>IFERROR(_xll.qlIndexFixing(ONIndex1M,I1701,TRUE,_xll.ohTrigger(RecalcTrigger,Trigger1M)),NA())</f>
        <v>2.7772081146952843E-2</v>
      </c>
      <c r="L1701" s="52">
        <f>IFERROR(_xll.qlIndexFixing(Index3M,H1701,TRUE,_xll.ohTrigger(RecalcTrigger,Trigger3M)),NA())</f>
        <v>2.9032567151572458E-2</v>
      </c>
      <c r="M1701" s="52">
        <f>IFERROR(_xll.qlIndexFixing(ONIndex3M,I1701,TRUE,_xll.ohTrigger(RecalcTrigger,Trigger3M)),NA())</f>
        <v>2.8922218412592571E-2</v>
      </c>
      <c r="N1701" s="52">
        <f>IFERROR(_xll.qlIndexFixing(Index6M,$H1701,TRUE,_xll.ohTrigger(RecalcTrigger,Trigger6M)),NA())</f>
        <v>3.0120753380350831E-2</v>
      </c>
      <c r="O1701" s="52">
        <f>IFERROR(_xll.qlIndexFixing(ONIndex6M,I1701,TRUE,_xll.ohTrigger(RecalcTrigger,Trigger6M)),NA())</f>
        <v>2.9884515363383102E-2</v>
      </c>
      <c r="P1701" s="52">
        <f>IFERROR(_xll.qlIndexFixing(Index1Y,$H1701,TRUE,_xll.ohTrigger(RecalcTrigger,Trigger1Y)),NA())</f>
        <v>3.1542790846122916E-2</v>
      </c>
      <c r="Q1701" s="52">
        <f>IFERROR(_xll.qlIndexFixing(ONIndex1Y,I1701,TRUE,_xll.ohTrigger(RecalcTrigger,Trigger1Y)),NA())</f>
        <v>3.0989915911492361E-2</v>
      </c>
    </row>
    <row r="1702" spans="2:17" x14ac:dyDescent="0.2">
      <c r="B1702" s="46" t="s">
        <v>51</v>
      </c>
      <c r="D1702" s="49">
        <f>_xll.qlCalendarAdvance(LocalCalendar,$D1701,B1702,"f",FALSE)</f>
        <v>51306</v>
      </c>
      <c r="E1702" s="49">
        <f>_xll.qlInterestRateIndexValueDate(IndexON,D1702)</f>
        <v>51306</v>
      </c>
      <c r="F1702" s="52">
        <f>IFERROR(_xll.qlIndexFixing(IndexON,D1702,TRUE,_xll.ohTrigger(RecalcTrigger,TriggerON)),NA())</f>
        <v>2.6868329894478293E-2</v>
      </c>
      <c r="H1702" s="49">
        <f>_xll.qlCalendarAdvance(IborCalendar,$H1701,B1702,"f",FALSE)</f>
        <v>51300</v>
      </c>
      <c r="I1702" s="49">
        <f>_xll.qlInterestRateIndexValueDate(Index1M,$H1702)</f>
        <v>51302</v>
      </c>
      <c r="J1702" s="52">
        <f>IFERROR(_xll.qlIndexFixing(Index1M,$H1702,TRUE,_xll.ohTrigger(RecalcTrigger,Trigger1M)),NA())</f>
        <v>2.7804435283172033E-2</v>
      </c>
      <c r="K1702" s="52">
        <f>IFERROR(_xll.qlIndexFixing(ONIndex1M,I1702,TRUE,_xll.ohTrigger(RecalcTrigger,Trigger1M)),NA())</f>
        <v>2.7772827705234704E-2</v>
      </c>
      <c r="L1702" s="52">
        <f>IFERROR(_xll.qlIndexFixing(Index3M,H1702,TRUE,_xll.ohTrigger(RecalcTrigger,Trigger3M)),NA())</f>
        <v>2.9033299016244303E-2</v>
      </c>
      <c r="M1702" s="52">
        <f>IFERROR(_xll.qlIndexFixing(ONIndex3M,I1702,TRUE,_xll.ohTrigger(RecalcTrigger,Trigger3M)),NA())</f>
        <v>2.8922798185915255E-2</v>
      </c>
      <c r="N1702" s="52">
        <f>IFERROR(_xll.qlIndexFixing(Index6M,$H1702,TRUE,_xll.ohTrigger(RecalcTrigger,Trigger6M)),NA())</f>
        <v>3.0121479593747277E-2</v>
      </c>
      <c r="O1702" s="52">
        <f>IFERROR(_xll.qlIndexFixing(ONIndex6M,I1702,TRUE,_xll.ohTrigger(RecalcTrigger,Trigger6M)),NA())</f>
        <v>2.9885085352052698E-2</v>
      </c>
      <c r="P1702" s="52">
        <f>IFERROR(_xll.qlIndexFixing(Index1Y,$H1702,TRUE,_xll.ohTrigger(RecalcTrigger,Trigger1Y)),NA())</f>
        <v>3.1544997390997143E-2</v>
      </c>
      <c r="Q1702" s="52">
        <f>IFERROR(_xll.qlIndexFixing(ONIndex1Y,I1702,TRUE,_xll.ohTrigger(RecalcTrigger,Trigger1Y)),NA())</f>
        <v>3.0992216592418131E-2</v>
      </c>
    </row>
    <row r="1703" spans="2:17" x14ac:dyDescent="0.2">
      <c r="B1703" s="46" t="s">
        <v>51</v>
      </c>
      <c r="D1703" s="49">
        <f>_xll.qlCalendarAdvance(LocalCalendar,$D1702,B1703,"f",FALSE)</f>
        <v>51313</v>
      </c>
      <c r="E1703" s="49">
        <f>_xll.qlInterestRateIndexValueDate(IndexON,D1703)</f>
        <v>51313</v>
      </c>
      <c r="F1703" s="52">
        <f>IFERROR(_xll.qlIndexFixing(IndexON,D1703,TRUE,_xll.ohTrigger(RecalcTrigger,TriggerON)),NA())</f>
        <v>2.6868477836137217E-2</v>
      </c>
      <c r="H1703" s="49">
        <f>_xll.qlCalendarAdvance(IborCalendar,$H1702,B1703,"f",FALSE)</f>
        <v>51307</v>
      </c>
      <c r="I1703" s="49">
        <f>_xll.qlInterestRateIndexValueDate(Index1M,$H1703)</f>
        <v>51309</v>
      </c>
      <c r="J1703" s="52">
        <f>IFERROR(_xll.qlIndexFixing(Index1M,$H1703,TRUE,_xll.ohTrigger(RecalcTrigger,Trigger1M)),NA())</f>
        <v>2.7805258878921053E-2</v>
      </c>
      <c r="K1703" s="52">
        <f>IFERROR(_xll.qlIndexFixing(ONIndex1M,I1703,TRUE,_xll.ohTrigger(RecalcTrigger,Trigger1M)),NA())</f>
        <v>2.7773599350302547E-2</v>
      </c>
      <c r="L1703" s="52">
        <f>IFERROR(_xll.qlIndexFixing(Index3M,H1703,TRUE,_xll.ohTrigger(RecalcTrigger,Trigger3M)),NA())</f>
        <v>2.9034050512791849E-2</v>
      </c>
      <c r="M1703" s="52">
        <f>IFERROR(_xll.qlIndexFixing(ONIndex3M,I1703,TRUE,_xll.ohTrigger(RecalcTrigger,Trigger3M)),NA())</f>
        <v>2.8923400618925399E-2</v>
      </c>
      <c r="N1703" s="52">
        <f>IFERROR(_xll.qlIndexFixing(Index6M,$H1703,TRUE,_xll.ohTrigger(RecalcTrigger,Trigger6M)),NA())</f>
        <v>3.0122205796935669E-2</v>
      </c>
      <c r="O1703" s="52">
        <f>IFERROR(_xll.qlIndexFixing(ONIndex6M,I1703,TRUE,_xll.ohTrigger(RecalcTrigger,Trigger6M)),NA())</f>
        <v>2.9885677751062545E-2</v>
      </c>
      <c r="P1703" s="52">
        <f>IFERROR(_xll.qlIndexFixing(Index1Y,$H1703,TRUE,_xll.ohTrigger(RecalcTrigger,Trigger1Y)),NA())</f>
        <v>3.1547187232116698E-2</v>
      </c>
      <c r="Q1703" s="52">
        <f>IFERROR(_xll.qlIndexFixing(ONIndex1Y,I1703,TRUE,_xll.ohTrigger(RecalcTrigger,Trigger1Y)),NA())</f>
        <v>3.0994540901456702E-2</v>
      </c>
    </row>
    <row r="1704" spans="2:17" x14ac:dyDescent="0.2">
      <c r="B1704" s="46" t="s">
        <v>51</v>
      </c>
      <c r="D1704" s="49">
        <f>_xll.qlCalendarAdvance(LocalCalendar,$D1703,B1704,"f",FALSE)</f>
        <v>51320</v>
      </c>
      <c r="E1704" s="49">
        <f>_xll.qlInterestRateIndexValueDate(IndexON,D1704)</f>
        <v>51320</v>
      </c>
      <c r="F1704" s="52">
        <f>IFERROR(_xll.qlIndexFixing(IndexON,D1704,TRUE,_xll.ohTrigger(RecalcTrigger,TriggerON)),NA())</f>
        <v>2.6869643457057002E-2</v>
      </c>
      <c r="H1704" s="49">
        <f>_xll.qlCalendarAdvance(IborCalendar,$H1703,B1704,"f",FALSE)</f>
        <v>51314</v>
      </c>
      <c r="I1704" s="49">
        <f>_xll.qlInterestRateIndexValueDate(Index1M,$H1704)</f>
        <v>51316</v>
      </c>
      <c r="J1704" s="52">
        <f>IFERROR(_xll.qlIndexFixing(Index1M,$H1704,TRUE,_xll.ohTrigger(RecalcTrigger,Trigger1M)),NA())</f>
        <v>2.7807243585693531E-2</v>
      </c>
      <c r="K1704" s="52">
        <f>IFERROR(_xll.qlIndexFixing(ONIndex1M,I1704,TRUE,_xll.ohTrigger(RecalcTrigger,Trigger1M)),NA())</f>
        <v>2.7774396082209662E-2</v>
      </c>
      <c r="L1704" s="52">
        <f>IFERROR(_xll.qlIndexFixing(Index3M,H1704,TRUE,_xll.ohTrigger(RecalcTrigger,Trigger3M)),NA())</f>
        <v>2.90311406325265E-2</v>
      </c>
      <c r="M1704" s="52">
        <f>IFERROR(_xll.qlIndexFixing(ONIndex3M,I1704,TRUE,_xll.ohTrigger(RecalcTrigger,Trigger3M)),NA())</f>
        <v>2.892402571180952E-2</v>
      </c>
      <c r="N1704" s="52">
        <f>IFERROR(_xll.qlIndexFixing(Index6M,$H1704,TRUE,_xll.ohTrigger(RecalcTrigger,Trigger6M)),NA())</f>
        <v>3.0122930364054189E-2</v>
      </c>
      <c r="O1704" s="52">
        <f>IFERROR(_xll.qlIndexFixing(ONIndex6M,I1704,TRUE,_xll.ohTrigger(RecalcTrigger,Trigger6M)),NA())</f>
        <v>2.9886292560385996E-2</v>
      </c>
      <c r="P1704" s="52">
        <f>IFERROR(_xll.qlIndexFixing(Index1Y,$H1704,TRUE,_xll.ohTrigger(RecalcTrigger,Trigger1Y)),NA())</f>
        <v>3.1544836666860539E-2</v>
      </c>
      <c r="Q1704" s="52">
        <f>IFERROR(_xll.qlIndexFixing(ONIndex1Y,I1704,TRUE,_xll.ohTrigger(RecalcTrigger,Trigger1Y)),NA())</f>
        <v>3.0996888838688008E-2</v>
      </c>
    </row>
    <row r="1705" spans="2:17" x14ac:dyDescent="0.2">
      <c r="B1705" s="46" t="s">
        <v>51</v>
      </c>
      <c r="D1705" s="49">
        <f>_xll.qlCalendarAdvance(LocalCalendar,$D1704,B1705,"f",FALSE)</f>
        <v>51327</v>
      </c>
      <c r="E1705" s="49">
        <f>_xll.qlInterestRateIndexValueDate(IndexON,D1705)</f>
        <v>51327</v>
      </c>
      <c r="F1705" s="52">
        <f>IFERROR(_xll.qlIndexFixing(IndexON,D1705,TRUE,_xll.ohTrigger(RecalcTrigger,TriggerON)),NA())</f>
        <v>2.6868785695315367E-2</v>
      </c>
      <c r="H1705" s="49">
        <f>_xll.qlCalendarAdvance(IborCalendar,$H1704,B1705,"f",FALSE)</f>
        <v>51321</v>
      </c>
      <c r="I1705" s="49">
        <f>_xll.qlInterestRateIndexValueDate(Index1M,$H1705)</f>
        <v>51323</v>
      </c>
      <c r="J1705" s="52">
        <f>IFERROR(_xll.qlIndexFixing(Index1M,$H1705,TRUE,_xll.ohTrigger(RecalcTrigger,Trigger1M)),NA())</f>
        <v>2.7806981493753768E-2</v>
      </c>
      <c r="K1705" s="52">
        <f>IFERROR(_xll.qlIndexFixing(ONIndex1M,I1705,TRUE,_xll.ohTrigger(RecalcTrigger,Trigger1M)),NA())</f>
        <v>2.777521790090276E-2</v>
      </c>
      <c r="L1705" s="52">
        <f>IFERROR(_xll.qlIndexFixing(Index3M,H1705,TRUE,_xll.ohTrigger(RecalcTrigger,Trigger3M)),NA())</f>
        <v>2.9036826000561226E-2</v>
      </c>
      <c r="M1705" s="52">
        <f>IFERROR(_xll.qlIndexFixing(ONIndex3M,I1705,TRUE,_xll.ohTrigger(RecalcTrigger,Trigger3M)),NA())</f>
        <v>2.8924673464407746E-2</v>
      </c>
      <c r="N1705" s="52">
        <f>IFERROR(_xll.qlIndexFixing(Index6M,$H1705,TRUE,_xll.ohTrigger(RecalcTrigger,Trigger6M)),NA())</f>
        <v>3.0123651669240581E-2</v>
      </c>
      <c r="O1705" s="52">
        <f>IFERROR(_xll.qlIndexFixing(ONIndex6M,I1705,TRUE,_xll.ohTrigger(RecalcTrigger,Trigger6M)),NA())</f>
        <v>2.9886929780049698E-2</v>
      </c>
      <c r="P1705" s="52">
        <f>IFERROR(_xll.qlIndexFixing(Index1Y,$H1705,TRUE,_xll.ohTrigger(RecalcTrigger,Trigger1Y)),NA())</f>
        <v>3.1551512693613906E-2</v>
      </c>
      <c r="Q1705" s="52">
        <f>IFERROR(_xll.qlIndexFixing(ONIndex1Y,I1705,TRUE,_xll.ohTrigger(RecalcTrigger,Trigger1Y)),NA())</f>
        <v>3.099926040411205E-2</v>
      </c>
    </row>
    <row r="1706" spans="2:17" x14ac:dyDescent="0.2">
      <c r="B1706" s="46" t="s">
        <v>51</v>
      </c>
      <c r="D1706" s="49">
        <f>_xll.qlCalendarAdvance(LocalCalendar,$D1705,B1706,"f",FALSE)</f>
        <v>51334</v>
      </c>
      <c r="E1706" s="49">
        <f>_xll.qlInterestRateIndexValueDate(IndexON,D1706)</f>
        <v>51334</v>
      </c>
      <c r="F1706" s="52">
        <f>IFERROR(_xll.qlIndexFixing(IndexON,D1706,TRUE,_xll.ohTrigger(RecalcTrigger,TriggerON)),NA())</f>
        <v>2.6868945612834594E-2</v>
      </c>
      <c r="H1706" s="49">
        <f>_xll.qlCalendarAdvance(IborCalendar,$H1705,B1706,"f",FALSE)</f>
        <v>51328</v>
      </c>
      <c r="I1706" s="49">
        <f>_xll.qlInterestRateIndexValueDate(Index1M,$H1706)</f>
        <v>51330</v>
      </c>
      <c r="J1706" s="52">
        <f>IFERROR(_xll.qlIndexFixing(Index1M,$H1706,TRUE,_xll.ohTrigger(RecalcTrigger,Trigger1M)),NA())</f>
        <v>2.7807880512842619E-2</v>
      </c>
      <c r="K1706" s="52">
        <f>IFERROR(_xll.qlIndexFixing(ONIndex1M,I1706,TRUE,_xll.ohTrigger(RecalcTrigger,Trigger1M)),NA())</f>
        <v>2.7776064806408485E-2</v>
      </c>
      <c r="L1706" s="52">
        <f>IFERROR(_xll.qlIndexFixing(Index3M,H1706,TRUE,_xll.ohTrigger(RecalcTrigger,Trigger3M)),NA())</f>
        <v>2.9036390850512912E-2</v>
      </c>
      <c r="M1706" s="52">
        <f>IFERROR(_xll.qlIndexFixing(ONIndex3M,I1706,TRUE,_xll.ohTrigger(RecalcTrigger,Trigger3M)),NA())</f>
        <v>2.8925343876853304E-2</v>
      </c>
      <c r="N1706" s="52">
        <f>IFERROR(_xll.qlIndexFixing(Index6M,$H1706,TRUE,_xll.ohTrigger(RecalcTrigger,Trigger6M)),NA())</f>
        <v>3.0124368086628696E-2</v>
      </c>
      <c r="O1706" s="52">
        <f>IFERROR(_xll.qlIndexFixing(ONIndex6M,I1706,TRUE,_xll.ohTrigger(RecalcTrigger,Trigger6M)),NA())</f>
        <v>2.988758941005365E-2</v>
      </c>
      <c r="P1706" s="52">
        <f>IFERROR(_xll.qlIndexFixing(Index1Y,$H1706,TRUE,_xll.ohTrigger(RecalcTrigger,Trigger1Y)),NA())</f>
        <v>3.1553646259233015E-2</v>
      </c>
      <c r="Q1706" s="52">
        <f>IFERROR(_xll.qlIndexFixing(ONIndex1Y,I1706,TRUE,_xll.ohTrigger(RecalcTrigger,Trigger1Y)),NA())</f>
        <v>3.1001655597675537E-2</v>
      </c>
    </row>
    <row r="1707" spans="2:17" x14ac:dyDescent="0.2">
      <c r="B1707" s="46" t="s">
        <v>51</v>
      </c>
      <c r="D1707" s="49">
        <f>_xll.qlCalendarAdvance(LocalCalendar,$D1706,B1707,"f",FALSE)</f>
        <v>51341</v>
      </c>
      <c r="E1707" s="49">
        <f>_xll.qlInterestRateIndexValueDate(IndexON,D1707)</f>
        <v>51341</v>
      </c>
      <c r="F1707" s="52">
        <f>IFERROR(_xll.qlIndexFixing(IndexON,D1707,TRUE,_xll.ohTrigger(RecalcTrigger,TriggerON)),NA())</f>
        <v>2.6869109522360546E-2</v>
      </c>
      <c r="H1707" s="49">
        <f>_xll.qlCalendarAdvance(IborCalendar,$H1706,B1707,"f",FALSE)</f>
        <v>51335</v>
      </c>
      <c r="I1707" s="49">
        <f>_xll.qlInterestRateIndexValueDate(Index1M,$H1707)</f>
        <v>51337</v>
      </c>
      <c r="J1707" s="52">
        <f>IFERROR(_xll.qlIndexFixing(Index1M,$H1707,TRUE,_xll.ohTrigger(RecalcTrigger,Trigger1M)),NA())</f>
        <v>2.7808804673054202E-2</v>
      </c>
      <c r="K1707" s="52">
        <f>IFERROR(_xll.qlIndexFixing(ONIndex1M,I1707,TRUE,_xll.ohTrigger(RecalcTrigger,Trigger1M)),NA())</f>
        <v>2.7776936798673546E-2</v>
      </c>
      <c r="L1707" s="52">
        <f>IFERROR(_xll.qlIndexFixing(Index3M,H1707,TRUE,_xll.ohTrigger(RecalcTrigger,Trigger3M)),NA())</f>
        <v>2.9037188931372183E-2</v>
      </c>
      <c r="M1707" s="52">
        <f>IFERROR(_xll.qlIndexFixing(ONIndex3M,I1707,TRUE,_xll.ohTrigger(RecalcTrigger,Trigger3M)),NA())</f>
        <v>2.8926036949066258E-2</v>
      </c>
      <c r="N1707" s="52">
        <f>IFERROR(_xll.qlIndexFixing(Index6M,$H1707,TRUE,_xll.ohTrigger(RecalcTrigger,Trigger6M)),NA())</f>
        <v>3.0126378632877947E-2</v>
      </c>
      <c r="O1707" s="52">
        <f>IFERROR(_xll.qlIndexFixing(ONIndex6M,I1707,TRUE,_xll.ohTrigger(RecalcTrigger,Trigger6M)),NA())</f>
        <v>2.9888271450424497E-2</v>
      </c>
      <c r="P1707" s="52">
        <f>IFERROR(_xll.qlIndexFixing(Index1Y,$H1707,TRUE,_xll.ohTrigger(RecalcTrigger,Trigger1Y)),NA())</f>
        <v>3.1555759011579927E-2</v>
      </c>
      <c r="Q1707" s="52">
        <f>IFERROR(_xll.qlIndexFixing(ONIndex1Y,I1707,TRUE,_xll.ohTrigger(RecalcTrigger,Trigger1Y)),NA())</f>
        <v>3.100407441943176E-2</v>
      </c>
    </row>
    <row r="1708" spans="2:17" x14ac:dyDescent="0.2">
      <c r="B1708" s="46" t="s">
        <v>51</v>
      </c>
      <c r="D1708" s="49">
        <f>_xll.qlCalendarAdvance(LocalCalendar,$D1707,B1708,"f",FALSE)</f>
        <v>51348</v>
      </c>
      <c r="E1708" s="49">
        <f>_xll.qlInterestRateIndexValueDate(IndexON,D1708)</f>
        <v>51348</v>
      </c>
      <c r="F1708" s="52">
        <f>IFERROR(_xll.qlIndexFixing(IndexON,D1708,TRUE,_xll.ohTrigger(RecalcTrigger,TriggerON)),NA())</f>
        <v>2.6869277423813287E-2</v>
      </c>
      <c r="H1708" s="49">
        <f>_xll.qlCalendarAdvance(IborCalendar,$H1707,B1708,"f",FALSE)</f>
        <v>51342</v>
      </c>
      <c r="I1708" s="49">
        <f>_xll.qlInterestRateIndexValueDate(Index1M,$H1708)</f>
        <v>51344</v>
      </c>
      <c r="J1708" s="52">
        <f>IFERROR(_xll.qlIndexFixing(Index1M,$H1708,TRUE,_xll.ohTrigger(RecalcTrigger,Trigger1M)),NA())</f>
        <v>2.7810897409377144E-2</v>
      </c>
      <c r="K1708" s="52">
        <f>IFERROR(_xll.qlIndexFixing(ONIndex1M,I1708,TRUE,_xll.ohTrigger(RecalcTrigger,Trigger1M)),NA())</f>
        <v>2.777783387777788E-2</v>
      </c>
      <c r="L1708" s="52">
        <f>IFERROR(_xll.qlIndexFixing(Index3M,H1708,TRUE,_xll.ohTrigger(RecalcTrigger,Trigger3M)),NA())</f>
        <v>2.9037990672495888E-2</v>
      </c>
      <c r="M1708" s="52">
        <f>IFERROR(_xll.qlIndexFixing(ONIndex3M,I1708,TRUE,_xll.ohTrigger(RecalcTrigger,Trigger3M)),NA())</f>
        <v>2.8926752680993317E-2</v>
      </c>
      <c r="N1708" s="52">
        <f>IFERROR(_xll.qlIndexFixing(Index6M,$H1708,TRUE,_xll.ohTrigger(RecalcTrigger,Trigger6M)),NA())</f>
        <v>3.0125779754536456E-2</v>
      </c>
      <c r="O1708" s="52">
        <f>IFERROR(_xll.qlIndexFixing(ONIndex6M,I1708,TRUE,_xll.ohTrigger(RecalcTrigger,Trigger6M)),NA())</f>
        <v>2.9888975901082304E-2</v>
      </c>
      <c r="P1708" s="52">
        <f>IFERROR(_xll.qlIndexFixing(Index1Y,$H1708,TRUE,_xll.ohTrigger(RecalcTrigger,Trigger1Y)),NA())</f>
        <v>3.1557849923256755E-2</v>
      </c>
      <c r="Q1708" s="52">
        <f>IFERROR(_xll.qlIndexFixing(ONIndex1Y,I1708,TRUE,_xll.ohTrigger(RecalcTrigger,Trigger1Y)),NA())</f>
        <v>3.1006516869354073E-2</v>
      </c>
    </row>
    <row r="1709" spans="2:17" x14ac:dyDescent="0.2">
      <c r="B1709" s="46" t="s">
        <v>51</v>
      </c>
      <c r="D1709" s="49">
        <f>_xll.qlCalendarAdvance(LocalCalendar,$D1708,B1709,"f",FALSE)</f>
        <v>51355</v>
      </c>
      <c r="E1709" s="49">
        <f>_xll.qlInterestRateIndexValueDate(IndexON,D1709)</f>
        <v>51355</v>
      </c>
      <c r="F1709" s="52">
        <f>IFERROR(_xll.qlIndexFixing(IndexON,D1709,TRUE,_xll.ohTrigger(RecalcTrigger,TriggerON)),NA())</f>
        <v>2.6869449317112881E-2</v>
      </c>
      <c r="H1709" s="49">
        <f>_xll.qlCalendarAdvance(IborCalendar,$H1708,B1709,"f",FALSE)</f>
        <v>51349</v>
      </c>
      <c r="I1709" s="49">
        <f>_xll.qlInterestRateIndexValueDate(Index1M,$H1709)</f>
        <v>51351</v>
      </c>
      <c r="J1709" s="52">
        <f>IFERROR(_xll.qlIndexFixing(Index1M,$H1709,TRUE,_xll.ohTrigger(RecalcTrigger,Trigger1M)),NA())</f>
        <v>2.7811873722982106E-2</v>
      </c>
      <c r="K1709" s="52">
        <f>IFERROR(_xll.qlIndexFixing(ONIndex1M,I1709,TRUE,_xll.ohTrigger(RecalcTrigger,Trigger1M)),NA())</f>
        <v>2.7778756043748132E-2</v>
      </c>
      <c r="L1709" s="52">
        <f>IFERROR(_xll.qlIndexFixing(Index3M,H1709,TRUE,_xll.ohTrigger(RecalcTrigger,Trigger3M)),NA())</f>
        <v>2.9038792879556668E-2</v>
      </c>
      <c r="M1709" s="52">
        <f>IFERROR(_xll.qlIndexFixing(ONIndex3M,I1709,TRUE,_xll.ohTrigger(RecalcTrigger,Trigger3M)),NA())</f>
        <v>2.8927491072820999E-2</v>
      </c>
      <c r="N1709" s="52">
        <f>IFERROR(_xll.qlIndexFixing(Index6M,$H1709,TRUE,_xll.ohTrigger(RecalcTrigger,Trigger6M)),NA())</f>
        <v>3.0126471753313872E-2</v>
      </c>
      <c r="O1709" s="52">
        <f>IFERROR(_xll.qlIndexFixing(ONIndex6M,I1709,TRUE,_xll.ohTrigger(RecalcTrigger,Trigger6M)),NA())</f>
        <v>2.9889702762133652E-2</v>
      </c>
      <c r="P1709" s="52">
        <f>IFERROR(_xll.qlIndexFixing(Index1Y,$H1709,TRUE,_xll.ohTrigger(RecalcTrigger,Trigger1Y)),NA())</f>
        <v>3.1559917966858184E-2</v>
      </c>
      <c r="Q1709" s="52">
        <f>IFERROR(_xll.qlIndexFixing(ONIndex1Y,I1709,TRUE,_xll.ohTrigger(RecalcTrigger,Trigger1Y)),NA())</f>
        <v>3.1008982947442476E-2</v>
      </c>
    </row>
    <row r="1710" spans="2:17" x14ac:dyDescent="0.2">
      <c r="B1710" s="46" t="s">
        <v>51</v>
      </c>
      <c r="D1710" s="49">
        <f>_xll.qlCalendarAdvance(LocalCalendar,$D1709,B1710,"f",FALSE)</f>
        <v>51362</v>
      </c>
      <c r="E1710" s="49">
        <f>_xll.qlInterestRateIndexValueDate(IndexON,D1710)</f>
        <v>51362</v>
      </c>
      <c r="F1710" s="52">
        <f>IFERROR(_xll.qlIndexFixing(IndexON,D1710,TRUE,_xll.ohTrigger(RecalcTrigger,TriggerON)),NA())</f>
        <v>2.6869625202499137E-2</v>
      </c>
      <c r="H1710" s="49">
        <f>_xll.qlCalendarAdvance(IborCalendar,$H1709,B1710,"f",FALSE)</f>
        <v>51356</v>
      </c>
      <c r="I1710" s="49">
        <f>_xll.qlInterestRateIndexValueDate(Index1M,$H1710)</f>
        <v>51358</v>
      </c>
      <c r="J1710" s="52">
        <f>IFERROR(_xll.qlIndexFixing(Index1M,$H1710,TRUE,_xll.ohTrigger(RecalcTrigger,Trigger1M)),NA())</f>
        <v>2.7811728000500122E-2</v>
      </c>
      <c r="K1710" s="52">
        <f>IFERROR(_xll.qlIndexFixing(ONIndex1M,I1710,TRUE,_xll.ohTrigger(RecalcTrigger,Trigger1M)),NA())</f>
        <v>2.7779703296424429E-2</v>
      </c>
      <c r="L1710" s="52">
        <f>IFERROR(_xll.qlIndexFixing(Index3M,H1710,TRUE,_xll.ohTrigger(RecalcTrigger,Trigger3M)),NA())</f>
        <v>2.904081609812979E-2</v>
      </c>
      <c r="M1710" s="52">
        <f>IFERROR(_xll.qlIndexFixing(ONIndex3M,I1710,TRUE,_xll.ohTrigger(RecalcTrigger,Trigger3M)),NA())</f>
        <v>2.8928252124362785E-2</v>
      </c>
      <c r="N1710" s="52">
        <f>IFERROR(_xll.qlIndexFixing(Index6M,$H1710,TRUE,_xll.ohTrigger(RecalcTrigger,Trigger6M)),NA())</f>
        <v>3.0127152360807263E-2</v>
      </c>
      <c r="O1710" s="52">
        <f>IFERROR(_xll.qlIndexFixing(ONIndex6M,I1710,TRUE,_xll.ohTrigger(RecalcTrigger,Trigger6M)),NA())</f>
        <v>2.9890452033471959E-2</v>
      </c>
      <c r="P1710" s="52">
        <f>IFERROR(_xll.qlIndexFixing(Index1Y,$H1710,TRUE,_xll.ohTrigger(RecalcTrigger,Trigger1Y)),NA())</f>
        <v>3.1561962114971961E-2</v>
      </c>
      <c r="Q1710" s="52">
        <f>IFERROR(_xll.qlIndexFixing(ONIndex1Y,I1710,TRUE,_xll.ohTrigger(RecalcTrigger,Trigger1Y)),NA())</f>
        <v>3.101147265369697E-2</v>
      </c>
    </row>
    <row r="1711" spans="2:17" x14ac:dyDescent="0.2">
      <c r="B1711" s="46" t="s">
        <v>51</v>
      </c>
      <c r="D1711" s="49">
        <f>_xll.qlCalendarAdvance(LocalCalendar,$D1710,B1711,"f",FALSE)</f>
        <v>51369</v>
      </c>
      <c r="E1711" s="49">
        <f>_xll.qlInterestRateIndexValueDate(IndexON,D1711)</f>
        <v>51369</v>
      </c>
      <c r="F1711" s="52">
        <f>IFERROR(_xll.qlIndexFixing(IndexON,D1711,TRUE,_xll.ohTrigger(RecalcTrigger,TriggerON)),NA())</f>
        <v>2.6869805079892117E-2</v>
      </c>
      <c r="H1711" s="49">
        <f>_xll.qlCalendarAdvance(IborCalendar,$H1710,B1711,"f",FALSE)</f>
        <v>51363</v>
      </c>
      <c r="I1711" s="49">
        <f>_xll.qlInterestRateIndexValueDate(Index1M,$H1711)</f>
        <v>51365</v>
      </c>
      <c r="J1711" s="52">
        <f>IFERROR(_xll.qlIndexFixing(Index1M,$H1711,TRUE,_xll.ohTrigger(RecalcTrigger,Trigger1M)),NA())</f>
        <v>2.7812751041818878E-2</v>
      </c>
      <c r="K1711" s="52">
        <f>IFERROR(_xll.qlIndexFixing(ONIndex1M,I1711,TRUE,_xll.ohTrigger(RecalcTrigger,Trigger1M)),NA())</f>
        <v>2.778067563599329E-2</v>
      </c>
      <c r="L1711" s="52">
        <f>IFERROR(_xll.qlIndexFixing(Index3M,H1711,TRUE,_xll.ohTrigger(RecalcTrigger,Trigger3M)),NA())</f>
        <v>2.9040385914151968E-2</v>
      </c>
      <c r="M1711" s="52">
        <f>IFERROR(_xll.qlIndexFixing(ONIndex3M,I1711,TRUE,_xll.ohTrigger(RecalcTrigger,Trigger3M)),NA())</f>
        <v>2.8929035835698613E-2</v>
      </c>
      <c r="N1711" s="52">
        <f>IFERROR(_xll.qlIndexFixing(Index6M,$H1711,TRUE,_xll.ohTrigger(RecalcTrigger,Trigger6M)),NA())</f>
        <v>3.0129115583042518E-2</v>
      </c>
      <c r="O1711" s="52">
        <f>IFERROR(_xll.qlIndexFixing(ONIndex6M,I1711,TRUE,_xll.ohTrigger(RecalcTrigger,Trigger6M)),NA())</f>
        <v>2.9891223715203807E-2</v>
      </c>
      <c r="P1711" s="52">
        <f>IFERROR(_xll.qlIndexFixing(Index1Y,$H1711,TRUE,_xll.ohTrigger(RecalcTrigger,Trigger1Y)),NA())</f>
        <v>3.1563981340179272E-2</v>
      </c>
      <c r="Q1711" s="52">
        <f>IFERROR(_xll.qlIndexFixing(ONIndex1Y,I1711,TRUE,_xll.ohTrigger(RecalcTrigger,Trigger1Y)),NA())</f>
        <v>3.1013985988144199E-2</v>
      </c>
    </row>
    <row r="1712" spans="2:17" x14ac:dyDescent="0.2">
      <c r="B1712" s="46" t="s">
        <v>51</v>
      </c>
      <c r="D1712" s="49">
        <f>_xll.qlCalendarAdvance(LocalCalendar,$D1711,B1712,"f",FALSE)</f>
        <v>51376</v>
      </c>
      <c r="E1712" s="49">
        <f>_xll.qlInterestRateIndexValueDate(IndexON,D1712)</f>
        <v>51376</v>
      </c>
      <c r="F1712" s="52">
        <f>IFERROR(_xll.qlIndexFixing(IndexON,D1712,TRUE,_xll.ohTrigger(RecalcTrigger,TriggerON)),NA())</f>
        <v>2.6869988949211887E-2</v>
      </c>
      <c r="H1712" s="49">
        <f>_xll.qlCalendarAdvance(IborCalendar,$H1711,B1712,"f",FALSE)</f>
        <v>51370</v>
      </c>
      <c r="I1712" s="49">
        <f>_xll.qlInterestRateIndexValueDate(Index1M,$H1712)</f>
        <v>51372</v>
      </c>
      <c r="J1712" s="52">
        <f>IFERROR(_xll.qlIndexFixing(Index1M,$H1712,TRUE,_xll.ohTrigger(RecalcTrigger,Trigger1M)),NA())</f>
        <v>2.7813789123573629E-2</v>
      </c>
      <c r="K1712" s="52">
        <f>IFERROR(_xll.qlIndexFixing(ONIndex1M,I1712,TRUE,_xll.ohTrigger(RecalcTrigger,Trigger1M)),NA())</f>
        <v>2.7782817340886723E-2</v>
      </c>
      <c r="L1712" s="52">
        <f>IFERROR(_xll.qlIndexFixing(Index3M,H1712,TRUE,_xll.ohTrigger(RecalcTrigger,Trigger3M)),NA())</f>
        <v>2.9041170353014772E-2</v>
      </c>
      <c r="M1712" s="52">
        <f>IFERROR(_xll.qlIndexFixing(ONIndex3M,I1712,TRUE,_xll.ohTrigger(RecalcTrigger,Trigger3M)),NA())</f>
        <v>2.893106315999372E-2</v>
      </c>
      <c r="N1712" s="52">
        <f>IFERROR(_xll.qlIndexFixing(Index6M,$H1712,TRUE,_xll.ohTrigger(RecalcTrigger,Trigger6M)),NA())</f>
        <v>3.0128472898435482E-2</v>
      </c>
      <c r="O1712" s="52">
        <f>IFERROR(_xll.qlIndexFixing(ONIndex6M,I1712,TRUE,_xll.ohTrigger(RecalcTrigger,Trigger6M)),NA())</f>
        <v>2.9893316472804354E-2</v>
      </c>
      <c r="P1712" s="52">
        <f>IFERROR(_xll.qlIndexFixing(Index1Y,$H1712,TRUE,_xll.ohTrigger(RecalcTrigger,Trigger1Y)),NA())</f>
        <v>3.1567467096043154E-2</v>
      </c>
      <c r="Q1712" s="52">
        <f>IFERROR(_xll.qlIndexFixing(ONIndex1Y,I1712,TRUE,_xll.ohTrigger(RecalcTrigger,Trigger1Y)),NA())</f>
        <v>3.1018041291543952E-2</v>
      </c>
    </row>
    <row r="1713" spans="2:17" x14ac:dyDescent="0.2">
      <c r="B1713" s="46" t="s">
        <v>51</v>
      </c>
      <c r="D1713" s="49">
        <f>_xll.qlCalendarAdvance(LocalCalendar,$D1712,B1713,"f",FALSE)</f>
        <v>51383</v>
      </c>
      <c r="E1713" s="49">
        <f>_xll.qlInterestRateIndexValueDate(IndexON,D1713)</f>
        <v>51383</v>
      </c>
      <c r="F1713" s="52">
        <f>IFERROR(_xll.qlIndexFixing(IndexON,D1713,TRUE,_xll.ohTrigger(RecalcTrigger,TriggerON)),NA())</f>
        <v>2.687017681037851E-2</v>
      </c>
      <c r="H1713" s="49">
        <f>_xll.qlCalendarAdvance(IborCalendar,$H1712,B1713,"f",FALSE)</f>
        <v>51377</v>
      </c>
      <c r="I1713" s="49">
        <f>_xll.qlInterestRateIndexValueDate(Index1M,$H1713)</f>
        <v>51379</v>
      </c>
      <c r="J1713" s="52">
        <f>IFERROR(_xll.qlIndexFixing(Index1M,$H1713,TRUE,_xll.ohTrigger(RecalcTrigger,Trigger1M)),NA())</f>
        <v>2.7811388915758455E-2</v>
      </c>
      <c r="K1713" s="52">
        <f>IFERROR(_xll.qlIndexFixing(ONIndex1M,I1713,TRUE,_xll.ohTrigger(RecalcTrigger,Trigger1M)),NA())</f>
        <v>2.7783841725004255E-2</v>
      </c>
      <c r="L1713" s="52">
        <f>IFERROR(_xll.qlIndexFixing(Index3M,H1713,TRUE,_xll.ohTrigger(RecalcTrigger,Trigger3M)),NA())</f>
        <v>2.9038281794182358E-2</v>
      </c>
      <c r="M1713" s="52">
        <f>IFERROR(_xll.qlIndexFixing(ONIndex3M,I1713,TRUE,_xll.ohTrigger(RecalcTrigger,Trigger3M)),NA())</f>
        <v>2.893189387622952E-2</v>
      </c>
      <c r="N1713" s="52">
        <f>IFERROR(_xll.qlIndexFixing(Index6M,$H1713,TRUE,_xll.ohTrigger(RecalcTrigger,Trigger6M)),NA())</f>
        <v>3.0123937341608995E-2</v>
      </c>
      <c r="O1713" s="52">
        <f>IFERROR(_xll.qlIndexFixing(ONIndex6M,I1713,TRUE,_xll.ohTrigger(RecalcTrigger,Trigger6M)),NA())</f>
        <v>2.9894134643875248E-2</v>
      </c>
      <c r="P1713" s="52">
        <f>IFERROR(_xll.qlIndexFixing(Index1Y,$H1713,TRUE,_xll.ohTrigger(RecalcTrigger,Trigger1Y)),NA())</f>
        <v>3.1563468657044867E-2</v>
      </c>
      <c r="Q1713" s="52">
        <f>IFERROR(_xll.qlIndexFixing(ONIndex1Y,I1713,TRUE,_xll.ohTrigger(RecalcTrigger,Trigger1Y)),NA())</f>
        <v>3.1020603790836709E-2</v>
      </c>
    </row>
    <row r="1714" spans="2:17" x14ac:dyDescent="0.2">
      <c r="B1714" s="46" t="s">
        <v>51</v>
      </c>
      <c r="D1714" s="49">
        <f>_xll.qlCalendarAdvance(LocalCalendar,$D1713,B1714,"f",FALSE)</f>
        <v>51390</v>
      </c>
      <c r="E1714" s="49">
        <f>_xll.qlInterestRateIndexValueDate(IndexON,D1714)</f>
        <v>51390</v>
      </c>
      <c r="F1714" s="52">
        <f>IFERROR(_xll.qlIndexFixing(IndexON,D1714,TRUE,_xll.ohTrigger(RecalcTrigger,TriggerON)),NA())</f>
        <v>2.6870367757236835E-2</v>
      </c>
      <c r="H1714" s="49">
        <f>_xll.qlCalendarAdvance(IborCalendar,$H1713,B1714,"f",FALSE)</f>
        <v>51384</v>
      </c>
      <c r="I1714" s="49">
        <f>_xll.qlInterestRateIndexValueDate(Index1M,$H1714)</f>
        <v>51386</v>
      </c>
      <c r="J1714" s="52">
        <f>IFERROR(_xll.qlIndexFixing(Index1M,$H1714,TRUE,_xll.ohTrigger(RecalcTrigger,Trigger1M)),NA())</f>
        <v>2.7817016467277522E-2</v>
      </c>
      <c r="K1714" s="52">
        <f>IFERROR(_xll.qlIndexFixing(ONIndex1M,I1714,TRUE,_xll.ohTrigger(RecalcTrigger,Trigger1M)),NA())</f>
        <v>2.778374317544241E-2</v>
      </c>
      <c r="L1714" s="52">
        <f>IFERROR(_xll.qlIndexFixing(Index3M,H1714,TRUE,_xll.ohTrigger(RecalcTrigger,Trigger3M)),NA())</f>
        <v>2.9039042483186891E-2</v>
      </c>
      <c r="M1714" s="52">
        <f>IFERROR(_xll.qlIndexFixing(ONIndex3M,I1714,TRUE,_xll.ohTrigger(RecalcTrigger,Trigger3M)),NA())</f>
        <v>2.8931522928496989E-2</v>
      </c>
      <c r="N1714" s="52">
        <f>IFERROR(_xll.qlIndexFixing(Index6M,$H1714,TRUE,_xll.ohTrigger(RecalcTrigger,Trigger6M)),NA())</f>
        <v>3.012456167718229E-2</v>
      </c>
      <c r="O1714" s="52">
        <f>IFERROR(_xll.qlIndexFixing(ONIndex6M,I1714,TRUE,_xll.ohTrigger(RecalcTrigger,Trigger6M)),NA())</f>
        <v>2.9893673222387562E-2</v>
      </c>
      <c r="P1714" s="52">
        <f>IFERROR(_xll.qlIndexFixing(Index1Y,$H1714,TRUE,_xll.ohTrigger(RecalcTrigger,Trigger1Y)),NA())</f>
        <v>3.1569879204079644E-2</v>
      </c>
      <c r="Q1714" s="52">
        <f>IFERROR(_xll.qlIndexFixing(ONIndex1Y,I1714,TRUE,_xll.ohTrigger(RecalcTrigger,Trigger1Y)),NA())</f>
        <v>3.1021667760589011E-2</v>
      </c>
    </row>
    <row r="1715" spans="2:17" x14ac:dyDescent="0.2">
      <c r="B1715" s="46" t="s">
        <v>51</v>
      </c>
      <c r="D1715" s="49">
        <f>_xll.qlCalendarAdvance(LocalCalendar,$D1714,B1715,"f",FALSE)</f>
        <v>51397</v>
      </c>
      <c r="E1715" s="49">
        <f>_xll.qlInterestRateIndexValueDate(IndexON,D1715)</f>
        <v>51397</v>
      </c>
      <c r="F1715" s="52">
        <f>IFERROR(_xll.qlIndexFixing(IndexON,D1715,TRUE,_xll.ohTrigger(RecalcTrigger,TriggerON)),NA())</f>
        <v>2.687053641432513E-2</v>
      </c>
      <c r="H1715" s="49">
        <f>_xll.qlCalendarAdvance(IborCalendar,$H1714,B1715,"f",FALSE)</f>
        <v>51391</v>
      </c>
      <c r="I1715" s="49">
        <f>_xll.qlInterestRateIndexValueDate(Index1M,$H1715)</f>
        <v>51393</v>
      </c>
      <c r="J1715" s="52">
        <f>IFERROR(_xll.qlIndexFixing(Index1M,$H1715,TRUE,_xll.ohTrigger(RecalcTrigger,Trigger1M)),NA())</f>
        <v>2.7816892918412835E-2</v>
      </c>
      <c r="K1715" s="52">
        <f>IFERROR(_xll.qlIndexFixing(ONIndex1M,I1715,TRUE,_xll.ohTrigger(RecalcTrigger,Trigger1M)),NA())</f>
        <v>2.7784801742916088E-2</v>
      </c>
      <c r="L1715" s="52">
        <f>IFERROR(_xll.qlIndexFixing(Index3M,H1715,TRUE,_xll.ohTrigger(RecalcTrigger,Trigger3M)),NA())</f>
        <v>2.9039784624310831E-2</v>
      </c>
      <c r="M1715" s="52">
        <f>IFERROR(_xll.qlIndexFixing(ONIndex3M,I1715,TRUE,_xll.ohTrigger(RecalcTrigger,Trigger3M)),NA())</f>
        <v>2.8932383808930595E-2</v>
      </c>
      <c r="N1715" s="52">
        <f>IFERROR(_xll.qlIndexFixing(Index6M,$H1715,TRUE,_xll.ohTrigger(RecalcTrigger,Trigger6M)),NA())</f>
        <v>3.0125166565610696E-2</v>
      </c>
      <c r="O1715" s="52">
        <f>IFERROR(_xll.qlIndexFixing(ONIndex6M,I1715,TRUE,_xll.ohTrigger(RecalcTrigger,Trigger6M)),NA())</f>
        <v>2.9894521157043386E-2</v>
      </c>
      <c r="P1715" s="52">
        <f>IFERROR(_xll.qlIndexFixing(Index1Y,$H1715,TRUE,_xll.ohTrigger(RecalcTrigger,Trigger1Y)),NA())</f>
        <v>3.1571788495295017E-2</v>
      </c>
      <c r="Q1715" s="52">
        <f>IFERROR(_xll.qlIndexFixing(ONIndex1Y,I1715,TRUE,_xll.ohTrigger(RecalcTrigger,Trigger1Y)),NA())</f>
        <v>3.1024259097733875E-2</v>
      </c>
    </row>
    <row r="1716" spans="2:17" x14ac:dyDescent="0.2">
      <c r="B1716" s="46" t="s">
        <v>51</v>
      </c>
      <c r="D1716" s="49">
        <f>_xll.qlCalendarAdvance(LocalCalendar,$D1715,B1716,"f",FALSE)</f>
        <v>51404</v>
      </c>
      <c r="E1716" s="49">
        <f>_xll.qlInterestRateIndexValueDate(IndexON,D1716)</f>
        <v>51404</v>
      </c>
      <c r="F1716" s="52">
        <f>IFERROR(_xll.qlIndexFixing(IndexON,D1716,TRUE,_xll.ohTrigger(RecalcTrigger,TriggerON)),NA())</f>
        <v>2.6870670999787905E-2</v>
      </c>
      <c r="H1716" s="49">
        <f>_xll.qlCalendarAdvance(IborCalendar,$H1715,B1716,"f",FALSE)</f>
        <v>51398</v>
      </c>
      <c r="I1716" s="49">
        <f>_xll.qlInterestRateIndexValueDate(Index1M,$H1716)</f>
        <v>51400</v>
      </c>
      <c r="J1716" s="52">
        <f>IFERROR(_xll.qlIndexFixing(Index1M,$H1716,TRUE,_xll.ohTrigger(RecalcTrigger,Trigger1M)),NA())</f>
        <v>2.7817896373208219E-2</v>
      </c>
      <c r="K1716" s="52">
        <f>IFERROR(_xll.qlIndexFixing(ONIndex1M,I1716,TRUE,_xll.ohTrigger(RecalcTrigger,Trigger1M)),NA())</f>
        <v>2.7785842128373872E-2</v>
      </c>
      <c r="L1716" s="52">
        <f>IFERROR(_xll.qlIndexFixing(Index3M,H1716,TRUE,_xll.ohTrigger(RecalcTrigger,Trigger3M)),NA())</f>
        <v>2.9040506744439799E-2</v>
      </c>
      <c r="M1716" s="52">
        <f>IFERROR(_xll.qlIndexFixing(ONIndex3M,I1716,TRUE,_xll.ohTrigger(RecalcTrigger,Trigger3M)),NA())</f>
        <v>2.89332260699382E-2</v>
      </c>
      <c r="N1716" s="52">
        <f>IFERROR(_xll.qlIndexFixing(Index6M,$H1716,TRUE,_xll.ohTrigger(RecalcTrigger,Trigger6M)),NA())</f>
        <v>3.0125751265046526E-2</v>
      </c>
      <c r="O1716" s="52">
        <f>IFERROR(_xll.qlIndexFixing(ONIndex6M,I1716,TRUE,_xll.ohTrigger(RecalcTrigger,Trigger6M)),NA())</f>
        <v>2.9895350472965987E-2</v>
      </c>
      <c r="P1716" s="52">
        <f>IFERROR(_xll.qlIndexFixing(Index1Y,$H1716,TRUE,_xll.ohTrigger(RecalcTrigger,Trigger1Y)),NA())</f>
        <v>3.1573668326915737E-2</v>
      </c>
      <c r="Q1716" s="52">
        <f>IFERROR(_xll.qlIndexFixing(ONIndex1Y,I1716,TRUE,_xll.ohTrigger(RecalcTrigger,Trigger1Y)),NA())</f>
        <v>3.1026823467810161E-2</v>
      </c>
    </row>
    <row r="1717" spans="2:17" x14ac:dyDescent="0.2">
      <c r="B1717" s="46" t="s">
        <v>51</v>
      </c>
      <c r="D1717" s="49">
        <f>_xll.qlCalendarAdvance(LocalCalendar,$D1716,B1717,"f",FALSE)</f>
        <v>51411</v>
      </c>
      <c r="E1717" s="49">
        <f>_xll.qlInterestRateIndexValueDate(IndexON,D1717)</f>
        <v>51411</v>
      </c>
      <c r="F1717" s="52">
        <f>IFERROR(_xll.qlIndexFixing(IndexON,D1717,TRUE,_xll.ohTrigger(RecalcTrigger,TriggerON)),NA())</f>
        <v>2.687077151378503E-2</v>
      </c>
      <c r="H1717" s="49">
        <f>_xll.qlCalendarAdvance(IborCalendar,$H1716,B1717,"f",FALSE)</f>
        <v>51405</v>
      </c>
      <c r="I1717" s="49">
        <f>_xll.qlInterestRateIndexValueDate(Index1M,$H1717)</f>
        <v>51407</v>
      </c>
      <c r="J1717" s="52">
        <f>IFERROR(_xll.qlIndexFixing(Index1M,$H1717,TRUE,_xll.ohTrigger(RecalcTrigger,Trigger1M)),NA())</f>
        <v>2.7821165169769978E-2</v>
      </c>
      <c r="K1717" s="52">
        <f>IFERROR(_xll.qlIndexFixing(ONIndex1M,I1717,TRUE,_xll.ohTrigger(RecalcTrigger,Trigger1M)),NA())</f>
        <v>2.7786862965442083E-2</v>
      </c>
      <c r="L1717" s="52">
        <f>IFERROR(_xll.qlIndexFixing(Index3M,H1717,TRUE,_xll.ohTrigger(RecalcTrigger,Trigger3M)),NA())</f>
        <v>2.9044853041466832E-2</v>
      </c>
      <c r="M1717" s="52">
        <f>IFERROR(_xll.qlIndexFixing(ONIndex3M,I1717,TRUE,_xll.ohTrigger(RecalcTrigger,Trigger3M)),NA())</f>
        <v>2.893404840794922E-2</v>
      </c>
      <c r="N1717" s="52">
        <f>IFERROR(_xll.qlIndexFixing(Index6M,$H1717,TRUE,_xll.ohTrigger(RecalcTrigger,Trigger6M)),NA())</f>
        <v>3.0127603331662593E-2</v>
      </c>
      <c r="O1717" s="52">
        <f>IFERROR(_xll.qlIndexFixing(ONIndex6M,I1717,TRUE,_xll.ohTrigger(RecalcTrigger,Trigger6M)),NA())</f>
        <v>2.9896159874525097E-2</v>
      </c>
      <c r="P1717" s="52">
        <f>IFERROR(_xll.qlIndexFixing(Index1Y,$H1717,TRUE,_xll.ohTrigger(RecalcTrigger,Trigger1Y)),NA())</f>
        <v>3.1575518685300834E-2</v>
      </c>
      <c r="Q1717" s="52">
        <f>IFERROR(_xll.qlIndexFixing(ONIndex1Y,I1717,TRUE,_xll.ohTrigger(RecalcTrigger,Trigger1Y)),NA())</f>
        <v>3.1029359273082591E-2</v>
      </c>
    </row>
    <row r="1718" spans="2:17" x14ac:dyDescent="0.2">
      <c r="B1718" s="46" t="s">
        <v>51</v>
      </c>
      <c r="D1718" s="49">
        <f>_xll.qlCalendarAdvance(LocalCalendar,$D1717,B1718,"f",FALSE)</f>
        <v>51418</v>
      </c>
      <c r="E1718" s="49">
        <f>_xll.qlInterestRateIndexValueDate(IndexON,D1718)</f>
        <v>51418</v>
      </c>
      <c r="F1718" s="52">
        <f>IFERROR(_xll.qlIndexFixing(IndexON,D1718,TRUE,_xll.ohTrigger(RecalcTrigger,TriggerON)),NA())</f>
        <v>2.6870837956156635E-2</v>
      </c>
      <c r="H1718" s="49">
        <f>_xll.qlCalendarAdvance(IborCalendar,$H1717,B1718,"f",FALSE)</f>
        <v>51412</v>
      </c>
      <c r="I1718" s="49">
        <f>_xll.qlInterestRateIndexValueDate(Index1M,$H1718)</f>
        <v>51414</v>
      </c>
      <c r="J1718" s="52">
        <f>IFERROR(_xll.qlIndexFixing(Index1M,$H1718,TRUE,_xll.ohTrigger(RecalcTrigger,Trigger1M)),NA())</f>
        <v>2.7819844510978034E-2</v>
      </c>
      <c r="K1718" s="52">
        <f>IFERROR(_xll.qlIndexFixing(ONIndex1M,I1718,TRUE,_xll.ohTrigger(RecalcTrigger,Trigger1M)),NA())</f>
        <v>2.7789007312581937E-2</v>
      </c>
      <c r="L1718" s="52">
        <f>IFERROR(_xll.qlIndexFixing(Index3M,H1718,TRUE,_xll.ohTrigger(RecalcTrigger,Trigger3M)),NA())</f>
        <v>2.9045530896954316E-2</v>
      </c>
      <c r="M1718" s="52">
        <f>IFERROR(_xll.qlIndexFixing(ONIndex3M,I1718,TRUE,_xll.ohTrigger(RecalcTrigger,Trigger3M)),NA())</f>
        <v>2.8936070012925974E-2</v>
      </c>
      <c r="N1718" s="52">
        <f>IFERROR(_xll.qlIndexFixing(Index6M,$H1718,TRUE,_xll.ohTrigger(RecalcTrigger,Trigger6M)),NA())</f>
        <v>3.0128146210928967E-2</v>
      </c>
      <c r="O1718" s="52">
        <f>IFERROR(_xll.qlIndexFixing(ONIndex6M,I1718,TRUE,_xll.ohTrigger(RecalcTrigger,Trigger6M)),NA())</f>
        <v>2.9898246236201853E-2</v>
      </c>
      <c r="P1718" s="52">
        <f>IFERROR(_xll.qlIndexFixing(Index1Y,$H1718,TRUE,_xll.ohTrigger(RecalcTrigger,Trigger1Y)),NA())</f>
        <v>3.1577339570288035E-2</v>
      </c>
      <c r="Q1718" s="52">
        <f>IFERROR(_xll.qlIndexFixing(ONIndex1Y,I1718,TRUE,_xll.ohTrigger(RecalcTrigger,Trigger1Y)),NA())</f>
        <v>3.103338174527126E-2</v>
      </c>
    </row>
    <row r="1719" spans="2:17" x14ac:dyDescent="0.2">
      <c r="B1719" s="46" t="s">
        <v>51</v>
      </c>
      <c r="D1719" s="49">
        <f>_xll.qlCalendarAdvance(LocalCalendar,$D1718,B1719,"f",FALSE)</f>
        <v>51425</v>
      </c>
      <c r="E1719" s="49">
        <f>_xll.qlInterestRateIndexValueDate(IndexON,D1719)</f>
        <v>51425</v>
      </c>
      <c r="F1719" s="52">
        <f>IFERROR(_xll.qlIndexFixing(IndexON,D1719,TRUE,_xll.ohTrigger(RecalcTrigger,TriggerON)),NA())</f>
        <v>2.6870870327142526E-2</v>
      </c>
      <c r="H1719" s="49">
        <f>_xll.qlCalendarAdvance(IborCalendar,$H1718,B1719,"f",FALSE)</f>
        <v>51419</v>
      </c>
      <c r="I1719" s="49">
        <f>_xll.qlInterestRateIndexValueDate(Index1M,$H1719)</f>
        <v>51421</v>
      </c>
      <c r="J1719" s="52">
        <f>IFERROR(_xll.qlIndexFixing(Index1M,$H1719,TRUE,_xll.ohTrigger(RecalcTrigger,Trigger1M)),NA())</f>
        <v>2.782192904232178E-2</v>
      </c>
      <c r="K1719" s="52">
        <f>IFERROR(_xll.qlIndexFixing(ONIndex1M,I1719,TRUE,_xll.ohTrigger(RecalcTrigger,Trigger1M)),NA())</f>
        <v>2.7788845994409783E-2</v>
      </c>
      <c r="L1719" s="52">
        <f>IFERROR(_xll.qlIndexFixing(Index3M,H1719,TRUE,_xll.ohTrigger(RecalcTrigger,Trigger3M)),NA())</f>
        <v>2.9046188683298859E-2</v>
      </c>
      <c r="M1719" s="52">
        <f>IFERROR(_xll.qlIndexFixing(ONIndex3M,I1719,TRUE,_xll.ohTrigger(RecalcTrigger,Trigger3M)),NA())</f>
        <v>2.8935633314981501E-2</v>
      </c>
      <c r="N1719" s="52">
        <f>IFERROR(_xll.qlIndexFixing(Index6M,$H1719,TRUE,_xll.ohTrigger(RecalcTrigger,Trigger6M)),NA())</f>
        <v>3.0128668877677969E-2</v>
      </c>
      <c r="O1719" s="52">
        <f>IFERROR(_xll.qlIndexFixing(ONIndex6M,I1719,TRUE,_xll.ohTrigger(RecalcTrigger,Trigger6M)),NA())</f>
        <v>2.9897718934579487E-2</v>
      </c>
      <c r="P1719" s="52">
        <f>IFERROR(_xll.qlIndexFixing(Index1Y,$H1719,TRUE,_xll.ohTrigger(RecalcTrigger,Trigger1Y)),NA())</f>
        <v>3.1580609866989053E-2</v>
      </c>
      <c r="Q1719" s="52">
        <f>IFERROR(_xll.qlIndexFixing(ONIndex1Y,I1719,TRUE,_xll.ohTrigger(RecalcTrigger,Trigger1Y)),NA())</f>
        <v>3.1034345189215884E-2</v>
      </c>
    </row>
    <row r="1720" spans="2:17" x14ac:dyDescent="0.2">
      <c r="B1720" s="46" t="s">
        <v>51</v>
      </c>
      <c r="D1720" s="49">
        <f>_xll.qlCalendarAdvance(LocalCalendar,$D1719,B1720,"f",FALSE)</f>
        <v>51432</v>
      </c>
      <c r="E1720" s="49">
        <f>_xll.qlInterestRateIndexValueDate(IndexON,D1720)</f>
        <v>51432</v>
      </c>
      <c r="F1720" s="52">
        <f>IFERROR(_xll.qlIndexFixing(IndexON,D1720,TRUE,_xll.ohTrigger(RecalcTrigger,TriggerON)),NA())</f>
        <v>2.6870868626662769E-2</v>
      </c>
      <c r="H1720" s="49">
        <f>_xll.qlCalendarAdvance(IborCalendar,$H1719,B1720,"f",FALSE)</f>
        <v>51426</v>
      </c>
      <c r="I1720" s="49">
        <f>_xll.qlInterestRateIndexValueDate(Index1M,$H1720)</f>
        <v>51428</v>
      </c>
      <c r="J1720" s="52">
        <f>IFERROR(_xll.qlIndexFixing(Index1M,$H1720,TRUE,_xll.ohTrigger(RecalcTrigger,Trigger1M)),NA())</f>
        <v>2.782171428628552E-2</v>
      </c>
      <c r="K1720" s="52">
        <f>IFERROR(_xll.qlIndexFixing(ONIndex1M,I1720,TRUE,_xll.ohTrigger(RecalcTrigger,Trigger1M)),NA())</f>
        <v>2.7789808186335918E-2</v>
      </c>
      <c r="L1720" s="52">
        <f>IFERROR(_xll.qlIndexFixing(Index3M,H1720,TRUE,_xll.ohTrigger(RecalcTrigger,Trigger3M)),NA())</f>
        <v>2.9048036872376951E-2</v>
      </c>
      <c r="M1720" s="52">
        <f>IFERROR(_xll.qlIndexFixing(ONIndex3M,I1720,TRUE,_xll.ohTrigger(RecalcTrigger,Trigger3M)),NA())</f>
        <v>2.8936395884029409E-2</v>
      </c>
      <c r="N1720" s="52">
        <f>IFERROR(_xll.qlIndexFixing(Index6M,$H1720,TRUE,_xll.ohTrigger(RecalcTrigger,Trigger6M)),NA())</f>
        <v>3.0134304209389159E-2</v>
      </c>
      <c r="O1720" s="52">
        <f>IFERROR(_xll.qlIndexFixing(ONIndex6M,I1720,TRUE,_xll.ohTrigger(RecalcTrigger,Trigger6M)),NA())</f>
        <v>2.9898468593074767E-2</v>
      </c>
      <c r="P1720" s="52">
        <f>IFERROR(_xll.qlIndexFixing(Index1Y,$H1720,TRUE,_xll.ohTrigger(RecalcTrigger,Trigger1Y)),NA())</f>
        <v>3.1580892919435818E-2</v>
      </c>
      <c r="Q1720" s="52">
        <f>IFERROR(_xll.qlIndexFixing(ONIndex1Y,I1720,TRUE,_xll.ohTrigger(RecalcTrigger,Trigger1Y)),NA())</f>
        <v>3.1036795300103392E-2</v>
      </c>
    </row>
    <row r="1721" spans="2:17" x14ac:dyDescent="0.2">
      <c r="B1721" s="46" t="s">
        <v>51</v>
      </c>
      <c r="D1721" s="49">
        <f>_xll.qlCalendarAdvance(LocalCalendar,$D1720,B1721,"f",FALSE)</f>
        <v>51439</v>
      </c>
      <c r="E1721" s="49">
        <f>_xll.qlInterestRateIndexValueDate(IndexON,D1721)</f>
        <v>51439</v>
      </c>
      <c r="F1721" s="52">
        <f>IFERROR(_xll.qlIndexFixing(IndexON,D1721,TRUE,_xll.ohTrigger(RecalcTrigger,TriggerON)),NA())</f>
        <v>2.6870832854717364E-2</v>
      </c>
      <c r="H1721" s="49">
        <f>_xll.qlCalendarAdvance(IborCalendar,$H1720,B1721,"f",FALSE)</f>
        <v>51433</v>
      </c>
      <c r="I1721" s="49">
        <f>_xll.qlInterestRateIndexValueDate(Index1M,$H1721)</f>
        <v>51435</v>
      </c>
      <c r="J1721" s="52">
        <f>IFERROR(_xll.qlIndexFixing(Index1M,$H1721,TRUE,_xll.ohTrigger(RecalcTrigger,Trigger1M)),NA())</f>
        <v>2.7822619788000418E-2</v>
      </c>
      <c r="K1721" s="52">
        <f>IFERROR(_xll.qlIndexFixing(ONIndex1M,I1721,TRUE,_xll.ohTrigger(RecalcTrigger,Trigger1M)),NA())</f>
        <v>2.7790750829819189E-2</v>
      </c>
      <c r="L1721" s="52">
        <f>IFERROR(_xll.qlIndexFixing(Index3M,H1721,TRUE,_xll.ohTrigger(RecalcTrigger,Trigger3M)),NA())</f>
        <v>2.9047444048519996E-2</v>
      </c>
      <c r="M1721" s="52">
        <f>IFERROR(_xll.qlIndexFixing(ONIndex3M,I1721,TRUE,_xll.ohTrigger(RecalcTrigger,Trigger3M)),NA())</f>
        <v>2.8937138530054085E-2</v>
      </c>
      <c r="N1721" s="52">
        <f>IFERROR(_xll.qlIndexFixing(Index6M,$H1721,TRUE,_xll.ohTrigger(RecalcTrigger,Trigger6M)),NA())</f>
        <v>3.0129653573564119E-2</v>
      </c>
      <c r="O1721" s="52">
        <f>IFERROR(_xll.qlIndexFixing(ONIndex6M,I1721,TRUE,_xll.ohTrigger(RecalcTrigger,Trigger6M)),NA())</f>
        <v>2.9899198337206556E-2</v>
      </c>
      <c r="P1721" s="52">
        <f>IFERROR(_xll.qlIndexFixing(Index1Y,$H1721,TRUE,_xll.ohTrigger(RecalcTrigger,Trigger1Y)),NA())</f>
        <v>3.1582625383285802E-2</v>
      </c>
      <c r="Q1721" s="52">
        <f>IFERROR(_xll.qlIndexFixing(ONIndex1Y,I1721,TRUE,_xll.ohTrigger(RecalcTrigger,Trigger1Y)),NA())</f>
        <v>3.1039216846107109E-2</v>
      </c>
    </row>
    <row r="1722" spans="2:17" x14ac:dyDescent="0.2">
      <c r="B1722" s="46" t="s">
        <v>51</v>
      </c>
      <c r="D1722" s="49">
        <f>_xll.qlCalendarAdvance(LocalCalendar,$D1721,B1722,"f",FALSE)</f>
        <v>51446</v>
      </c>
      <c r="E1722" s="49">
        <f>_xll.qlInterestRateIndexValueDate(IndexON,D1722)</f>
        <v>51446</v>
      </c>
      <c r="F1722" s="52">
        <f>IFERROR(_xll.qlIndexFixing(IndexON,D1722,TRUE,_xll.ohTrigger(RecalcTrigger,TriggerON)),NA())</f>
        <v>2.6870763011226373E-2</v>
      </c>
      <c r="H1722" s="49">
        <f>_xll.qlCalendarAdvance(IborCalendar,$H1721,B1722,"f",FALSE)</f>
        <v>51440</v>
      </c>
      <c r="I1722" s="49">
        <f>_xll.qlInterestRateIndexValueDate(Index1M,$H1722)</f>
        <v>51442</v>
      </c>
      <c r="J1722" s="52">
        <f>IFERROR(_xll.qlIndexFixing(Index1M,$H1722,TRUE,_xll.ohTrigger(RecalcTrigger,Trigger1M)),NA())</f>
        <v>2.7823505699084268E-2</v>
      </c>
      <c r="K1722" s="52">
        <f>IFERROR(_xll.qlIndexFixing(ONIndex1M,I1722,TRUE,_xll.ohTrigger(RecalcTrigger,Trigger1M)),NA())</f>
        <v>2.7791673924939531E-2</v>
      </c>
      <c r="L1722" s="52">
        <f>IFERROR(_xll.qlIndexFixing(Index3M,H1722,TRUE,_xll.ohTrigger(RecalcTrigger,Trigger3M)),NA())</f>
        <v>2.9048041627377882E-2</v>
      </c>
      <c r="M1722" s="52">
        <f>IFERROR(_xll.qlIndexFixing(ONIndex3M,I1722,TRUE,_xll.ohTrigger(RecalcTrigger,Trigger3M)),NA())</f>
        <v>2.8937861253108821E-2</v>
      </c>
      <c r="N1722" s="52">
        <f>IFERROR(_xll.qlIndexFixing(Index6M,$H1722,TRUE,_xll.ohTrigger(RecalcTrigger,Trigger6M)),NA())</f>
        <v>3.012883503419728E-2</v>
      </c>
      <c r="O1722" s="52">
        <f>IFERROR(_xll.qlIndexFixing(ONIndex6M,I1722,TRUE,_xll.ohTrigger(RecalcTrigger,Trigger6M)),NA())</f>
        <v>2.9899908166948208E-2</v>
      </c>
      <c r="P1722" s="52">
        <f>IFERROR(_xll.qlIndexFixing(Index1Y,$H1722,TRUE,_xll.ohTrigger(RecalcTrigger,Trigger1Y)),NA())</f>
        <v>3.1584328373118011E-2</v>
      </c>
      <c r="Q1722" s="52">
        <f>IFERROR(_xll.qlIndexFixing(ONIndex1Y,I1722,TRUE,_xll.ohTrigger(RecalcTrigger,Trigger1Y)),NA())</f>
        <v>3.1041609827360261E-2</v>
      </c>
    </row>
    <row r="1723" spans="2:17" x14ac:dyDescent="0.2">
      <c r="B1723" s="46" t="s">
        <v>51</v>
      </c>
      <c r="D1723" s="49">
        <f>_xll.qlCalendarAdvance(LocalCalendar,$D1722,B1723,"f",FALSE)</f>
        <v>51453</v>
      </c>
      <c r="E1723" s="49">
        <f>_xll.qlInterestRateIndexValueDate(IndexON,D1723)</f>
        <v>51453</v>
      </c>
      <c r="F1723" s="52">
        <f>IFERROR(_xll.qlIndexFixing(IndexON,D1723,TRUE,_xll.ohTrigger(RecalcTrigger,TriggerON)),NA())</f>
        <v>2.6870659096269733E-2</v>
      </c>
      <c r="H1723" s="49">
        <f>_xll.qlCalendarAdvance(IborCalendar,$H1722,B1723,"f",FALSE)</f>
        <v>51447</v>
      </c>
      <c r="I1723" s="49">
        <f>_xll.qlInterestRateIndexValueDate(Index1M,$H1723)</f>
        <v>51449</v>
      </c>
      <c r="J1723" s="52">
        <f>IFERROR(_xll.qlIndexFixing(Index1M,$H1723,TRUE,_xll.ohTrigger(RecalcTrigger,Trigger1M)),NA())</f>
        <v>2.7824372019539641E-2</v>
      </c>
      <c r="K1723" s="52">
        <f>IFERROR(_xll.qlIndexFixing(ONIndex1M,I1723,TRUE,_xll.ohTrigger(RecalcTrigger,Trigger1M)),NA())</f>
        <v>2.779371391181229E-2</v>
      </c>
      <c r="L1723" s="52">
        <f>IFERROR(_xll.qlIndexFixing(Index3M,H1723,TRUE,_xll.ohTrigger(RecalcTrigger,Trigger3M)),NA())</f>
        <v>2.904861913705541E-2</v>
      </c>
      <c r="M1723" s="52">
        <f>IFERROR(_xll.qlIndexFixing(ONIndex3M,I1723,TRUE,_xll.ohTrigger(RecalcTrigger,Trigger3M)),NA())</f>
        <v>2.8939776425642716E-2</v>
      </c>
      <c r="N1723" s="52">
        <f>IFERROR(_xll.qlIndexFixing(Index6M,$H1723,TRUE,_xll.ohTrigger(RecalcTrigger,Trigger6M)),NA())</f>
        <v>3.0129278257667581E-2</v>
      </c>
      <c r="O1723" s="52">
        <f>IFERROR(_xll.qlIndexFixing(ONIndex6M,I1723,TRUE,_xll.ohTrigger(RecalcTrigger,Trigger6M)),NA())</f>
        <v>2.9901888146954825E-2</v>
      </c>
      <c r="P1723" s="52">
        <f>IFERROR(_xll.qlIndexFixing(Index1Y,$H1723,TRUE,_xll.ohTrigger(RecalcTrigger,Trigger1Y)),NA())</f>
        <v>3.1587472945359449E-2</v>
      </c>
      <c r="Q1723" s="52">
        <f>IFERROR(_xll.qlIndexFixing(ONIndex1Y,I1723,TRUE,_xll.ohTrigger(RecalcTrigger,Trigger1Y)),NA())</f>
        <v>3.1045480316695961E-2</v>
      </c>
    </row>
    <row r="1724" spans="2:17" x14ac:dyDescent="0.2">
      <c r="B1724" s="46" t="s">
        <v>51</v>
      </c>
      <c r="D1724" s="49">
        <f>_xll.qlCalendarAdvance(LocalCalendar,$D1723,B1724,"f",FALSE)</f>
        <v>51460</v>
      </c>
      <c r="E1724" s="49">
        <f>_xll.qlInterestRateIndexValueDate(IndexON,D1724)</f>
        <v>51460</v>
      </c>
      <c r="F1724" s="52">
        <f>IFERROR(_xll.qlIndexFixing(IndexON,D1724,TRUE,_xll.ohTrigger(RecalcTrigger,TriggerON)),NA())</f>
        <v>2.6870521109767509E-2</v>
      </c>
      <c r="H1724" s="49">
        <f>_xll.qlCalendarAdvance(IborCalendar,$H1723,B1724,"f",FALSE)</f>
        <v>51454</v>
      </c>
      <c r="I1724" s="49">
        <f>_xll.qlInterestRateIndexValueDate(Index1M,$H1724)</f>
        <v>51456</v>
      </c>
      <c r="J1724" s="52">
        <f>IFERROR(_xll.qlIndexFixing(Index1M,$H1724,TRUE,_xll.ohTrigger(RecalcTrigger,Trigger1M)),NA())</f>
        <v>2.7825218749351066E-2</v>
      </c>
      <c r="K1724" s="52">
        <f>IFERROR(_xll.qlIndexFixing(ONIndex1M,I1724,TRUE,_xll.ohTrigger(RecalcTrigger,Trigger1M)),NA())</f>
        <v>2.7793461469984848E-2</v>
      </c>
      <c r="L1724" s="52">
        <f>IFERROR(_xll.qlIndexFixing(Index3M,H1724,TRUE,_xll.ohTrigger(RecalcTrigger,Trigger3M)),NA())</f>
        <v>2.9050381503836879E-2</v>
      </c>
      <c r="M1724" s="52">
        <f>IFERROR(_xll.qlIndexFixing(ONIndex3M,I1724,TRUE,_xll.ohTrigger(RecalcTrigger,Trigger3M)),NA())</f>
        <v>2.893924693020189E-2</v>
      </c>
      <c r="N1724" s="52">
        <f>IFERROR(_xll.qlIndexFixing(Index6M,$H1724,TRUE,_xll.ohTrigger(RecalcTrigger,Trigger6M)),NA())</f>
        <v>3.0129701270227811E-2</v>
      </c>
      <c r="O1724" s="52">
        <f>IFERROR(_xll.qlIndexFixing(ONIndex6M,I1724,TRUE,_xll.ohTrigger(RecalcTrigger,Trigger6M)),NA())</f>
        <v>2.9901268083367682E-2</v>
      </c>
      <c r="P1724" s="52">
        <f>IFERROR(_xll.qlIndexFixing(Index1Y,$H1724,TRUE,_xll.ohTrigger(RecalcTrigger,Trigger1Y)),NA())</f>
        <v>3.1587645930134252E-2</v>
      </c>
      <c r="Q1724" s="52">
        <f>IFERROR(_xll.qlIndexFixing(ONIndex1Y,I1724,TRUE,_xll.ohTrigger(RecalcTrigger,Trigger1Y)),NA())</f>
        <v>3.1046310095375063E-2</v>
      </c>
    </row>
    <row r="1725" spans="2:17" x14ac:dyDescent="0.2">
      <c r="B1725" s="46" t="s">
        <v>51</v>
      </c>
      <c r="D1725" s="49">
        <f>_xll.qlCalendarAdvance(LocalCalendar,$D1724,B1725,"f",FALSE)</f>
        <v>51467</v>
      </c>
      <c r="E1725" s="49">
        <f>_xll.qlInterestRateIndexValueDate(IndexON,D1725)</f>
        <v>51467</v>
      </c>
      <c r="F1725" s="52">
        <f>IFERROR(_xll.qlIndexFixing(IndexON,D1725,TRUE,_xll.ohTrigger(RecalcTrigger,TriggerON)),NA())</f>
        <v>2.6870349051799636E-2</v>
      </c>
      <c r="H1725" s="49">
        <f>_xll.qlCalendarAdvance(IborCalendar,$H1724,B1725,"f",FALSE)</f>
        <v>51461</v>
      </c>
      <c r="I1725" s="49">
        <f>_xll.qlInterestRateIndexValueDate(Index1M,$H1725)</f>
        <v>51463</v>
      </c>
      <c r="J1725" s="52">
        <f>IFERROR(_xll.qlIndexFixing(Index1M,$H1725,TRUE,_xll.ohTrigger(RecalcTrigger,Trigger1M)),NA())</f>
        <v>2.7826045888523703E-2</v>
      </c>
      <c r="K1725" s="52">
        <f>IFERROR(_xll.qlIndexFixing(ONIndex1M,I1725,TRUE,_xll.ohTrigger(RecalcTrigger,Trigger1M)),NA())</f>
        <v>2.7794325919936469E-2</v>
      </c>
      <c r="L1725" s="52">
        <f>IFERROR(_xll.qlIndexFixing(Index3M,H1725,TRUE,_xll.ohTrigger(RecalcTrigger,Trigger3M)),NA())</f>
        <v>2.9049713948825162E-2</v>
      </c>
      <c r="M1725" s="52">
        <f>IFERROR(_xll.qlIndexFixing(ONIndex3M,I1725,TRUE,_xll.ohTrigger(RecalcTrigger,Trigger3M)),NA())</f>
        <v>2.8939909884240222E-2</v>
      </c>
      <c r="N1725" s="52">
        <f>IFERROR(_xll.qlIndexFixing(Index6M,$H1725,TRUE,_xll.ohTrigger(RecalcTrigger,Trigger6M)),NA())</f>
        <v>3.0130104071864276E-2</v>
      </c>
      <c r="O1725" s="52">
        <f>IFERROR(_xll.qlIndexFixing(ONIndex6M,I1725,TRUE,_xll.ohTrigger(RecalcTrigger,Trigger6M)),NA())</f>
        <v>2.9901918170045505E-2</v>
      </c>
      <c r="P1725" s="52">
        <f>IFERROR(_xll.qlIndexFixing(Index1Y,$H1725,TRUE,_xll.ohTrigger(RecalcTrigger,Trigger1Y)),NA())</f>
        <v>3.1589260497029037E-2</v>
      </c>
      <c r="Q1725" s="52">
        <f>IFERROR(_xll.qlIndexFixing(ONIndex1Y,I1725,TRUE,_xll.ohTrigger(RecalcTrigger,Trigger1Y)),NA())</f>
        <v>3.1048617382163357E-2</v>
      </c>
    </row>
    <row r="1726" spans="2:17" x14ac:dyDescent="0.2">
      <c r="B1726" s="46" t="s">
        <v>51</v>
      </c>
      <c r="D1726" s="49">
        <f>_xll.qlCalendarAdvance(LocalCalendar,$D1725,B1726,"f",FALSE)</f>
        <v>51474</v>
      </c>
      <c r="E1726" s="49">
        <f>_xll.qlInterestRateIndexValueDate(IndexON,D1726)</f>
        <v>51474</v>
      </c>
      <c r="F1726" s="52">
        <f>IFERROR(_xll.qlIndexFixing(IndexON,D1726,TRUE,_xll.ohTrigger(RecalcTrigger,TriggerON)),NA())</f>
        <v>2.6870142922366114E-2</v>
      </c>
      <c r="H1726" s="49">
        <f>_xll.qlCalendarAdvance(IborCalendar,$H1725,B1726,"f",FALSE)</f>
        <v>51468</v>
      </c>
      <c r="I1726" s="49">
        <f>_xll.qlInterestRateIndexValueDate(Index1M,$H1726)</f>
        <v>51470</v>
      </c>
      <c r="J1726" s="52">
        <f>IFERROR(_xll.qlIndexFixing(Index1M,$H1726,TRUE,_xll.ohTrigger(RecalcTrigger,Trigger1M)),NA())</f>
        <v>2.7826853437044663E-2</v>
      </c>
      <c r="K1726" s="52">
        <f>IFERROR(_xll.qlIndexFixing(ONIndex1M,I1726,TRUE,_xll.ohTrigger(RecalcTrigger,Trigger1M)),NA())</f>
        <v>2.7795170821445225E-2</v>
      </c>
      <c r="L1726" s="52">
        <f>IFERROR(_xll.qlIndexFixing(Index3M,H1726,TRUE,_xll.ohTrigger(RecalcTrigger,Trigger3M)),NA())</f>
        <v>2.9045421990727682E-2</v>
      </c>
      <c r="M1726" s="52">
        <f>IFERROR(_xll.qlIndexFixing(ONIndex3M,I1726,TRUE,_xll.ohTrigger(RecalcTrigger,Trigger3M)),NA())</f>
        <v>2.894055291528197E-2</v>
      </c>
      <c r="N1726" s="52">
        <f>IFERROR(_xll.qlIndexFixing(Index6M,$H1726,TRUE,_xll.ohTrigger(RecalcTrigger,Trigger6M)),NA())</f>
        <v>3.0131761593204721E-2</v>
      </c>
      <c r="O1726" s="52">
        <f>IFERROR(_xll.qlIndexFixing(ONIndex6M,I1726,TRUE,_xll.ohTrigger(RecalcTrigger,Trigger6M)),NA())</f>
        <v>2.9902548342306545E-2</v>
      </c>
      <c r="P1726" s="52">
        <f>IFERROR(_xll.qlIndexFixing(Index1Y,$H1726,TRUE,_xll.ohTrigger(RecalcTrigger,Trigger1Y)),NA())</f>
        <v>3.1586449483725604E-2</v>
      </c>
      <c r="Q1726" s="52">
        <f>IFERROR(_xll.qlIndexFixing(ONIndex1Y,I1726,TRUE,_xll.ohTrigger(RecalcTrigger,Trigger1Y)),NA())</f>
        <v>3.1050896104094505E-2</v>
      </c>
    </row>
    <row r="1727" spans="2:17" x14ac:dyDescent="0.2">
      <c r="B1727" s="46" t="s">
        <v>51</v>
      </c>
      <c r="D1727" s="49">
        <f>_xll.qlCalendarAdvance(LocalCalendar,$D1726,B1727,"f",FALSE)</f>
        <v>51481</v>
      </c>
      <c r="E1727" s="49">
        <f>_xll.qlInterestRateIndexValueDate(IndexON,D1727)</f>
        <v>51481</v>
      </c>
      <c r="F1727" s="52">
        <f>IFERROR(_xll.qlIndexFixing(IndexON,D1727,TRUE,_xll.ohTrigger(RecalcTrigger,TriggerON)),NA())</f>
        <v>2.6869902721387007E-2</v>
      </c>
      <c r="H1727" s="49">
        <f>_xll.qlCalendarAdvance(IborCalendar,$H1726,B1727,"f",FALSE)</f>
        <v>51475</v>
      </c>
      <c r="I1727" s="49">
        <f>_xll.qlInterestRateIndexValueDate(Index1M,$H1727)</f>
        <v>51477</v>
      </c>
      <c r="J1727" s="52">
        <f>IFERROR(_xll.qlIndexFixing(Index1M,$H1727,TRUE,_xll.ohTrigger(RecalcTrigger,Trigger1M)),NA())</f>
        <v>2.7827641394913935E-2</v>
      </c>
      <c r="K1727" s="52">
        <f>IFERROR(_xll.qlIndexFixing(ONIndex1M,I1727,TRUE,_xll.ohTrigger(RecalcTrigger,Trigger1M)),NA())</f>
        <v>2.7795996174591053E-2</v>
      </c>
      <c r="L1727" s="52">
        <f>IFERROR(_xll.qlIndexFixing(Index3M,H1727,TRUE,_xll.ohTrigger(RecalcTrigger,Trigger3M)),NA())</f>
        <v>2.9045924795945588E-2</v>
      </c>
      <c r="M1727" s="52">
        <f>IFERROR(_xll.qlIndexFixing(ONIndex3M,I1727,TRUE,_xll.ohTrigger(RecalcTrigger,Trigger3M)),NA())</f>
        <v>2.8941176023380422E-2</v>
      </c>
      <c r="N1727" s="52">
        <f>IFERROR(_xll.qlIndexFixing(Index6M,$H1727,TRUE,_xll.ohTrigger(RecalcTrigger,Trigger6M)),NA())</f>
        <v>3.0132122559302615E-2</v>
      </c>
      <c r="O1727" s="52">
        <f>IFERROR(_xll.qlIndexFixing(ONIndex6M,I1727,TRUE,_xll.ohTrigger(RecalcTrigger,Trigger6M)),NA())</f>
        <v>2.9903158600230739E-2</v>
      </c>
      <c r="P1727" s="52">
        <f>IFERROR(_xll.qlIndexFixing(Index1Y,$H1727,TRUE,_xll.ohTrigger(RecalcTrigger,Trigger1Y)),NA())</f>
        <v>3.1592401206886667E-2</v>
      </c>
      <c r="Q1727" s="52">
        <f>IFERROR(_xll.qlIndexFixing(ONIndex1Y,I1727,TRUE,_xll.ohTrigger(RecalcTrigger,Trigger1Y)),NA())</f>
        <v>3.1053146261248443E-2</v>
      </c>
    </row>
    <row r="1728" spans="2:17" x14ac:dyDescent="0.2">
      <c r="B1728" s="46" t="s">
        <v>51</v>
      </c>
      <c r="D1728" s="49">
        <f>_xll.qlCalendarAdvance(LocalCalendar,$D1727,B1728,"f",FALSE)</f>
        <v>51488</v>
      </c>
      <c r="E1728" s="49">
        <f>_xll.qlInterestRateIndexValueDate(IndexON,D1728)</f>
        <v>51488</v>
      </c>
      <c r="F1728" s="52">
        <f>IFERROR(_xll.qlIndexFixing(IndexON,D1728,TRUE,_xll.ohTrigger(RecalcTrigger,TriggerON)),NA())</f>
        <v>2.6869628448942251E-2</v>
      </c>
      <c r="H1728" s="49">
        <f>_xll.qlCalendarAdvance(IborCalendar,$H1727,B1728,"f",FALSE)</f>
        <v>51482</v>
      </c>
      <c r="I1728" s="49">
        <f>_xll.qlInterestRateIndexValueDate(Index1M,$H1728)</f>
        <v>51484</v>
      </c>
      <c r="J1728" s="52">
        <f>IFERROR(_xll.qlIndexFixing(Index1M,$H1728,TRUE,_xll.ohTrigger(RecalcTrigger,Trigger1M)),NA())</f>
        <v>2.782840976213153E-2</v>
      </c>
      <c r="K1728" s="52">
        <f>IFERROR(_xll.qlIndexFixing(ONIndex1M,I1728,TRUE,_xll.ohTrigger(RecalcTrigger,Trigger1M)),NA())</f>
        <v>2.7796801979294017E-2</v>
      </c>
      <c r="L1728" s="52">
        <f>IFERROR(_xll.qlIndexFixing(Index3M,H1728,TRUE,_xll.ohTrigger(RecalcTrigger,Trigger3M)),NA())</f>
        <v>2.9046407538390717E-2</v>
      </c>
      <c r="M1728" s="52">
        <f>IFERROR(_xll.qlIndexFixing(ONIndex3M,I1728,TRUE,_xll.ohTrigger(RecalcTrigger,Trigger3M)),NA())</f>
        <v>2.8941779208428997E-2</v>
      </c>
      <c r="N1728" s="52">
        <f>IFERROR(_xll.qlIndexFixing(Index6M,$H1728,TRUE,_xll.ohTrigger(RecalcTrigger,Trigger6M)),NA())</f>
        <v>3.0132463312764105E-2</v>
      </c>
      <c r="O1728" s="52">
        <f>IFERROR(_xll.qlIndexFixing(ONIndex6M,I1728,TRUE,_xll.ohTrigger(RecalcTrigger,Trigger6M)),NA())</f>
        <v>2.9903748943791442E-2</v>
      </c>
      <c r="P1728" s="52">
        <f>IFERROR(_xll.qlIndexFixing(Index1Y,$H1728,TRUE,_xll.ohTrigger(RecalcTrigger,Trigger1Y)),NA())</f>
        <v>3.1593927349575078E-2</v>
      </c>
      <c r="Q1728" s="52">
        <f>IFERROR(_xll.qlIndexFixing(ONIndex1Y,I1728,TRUE,_xll.ohTrigger(RecalcTrigger,Trigger1Y)),NA())</f>
        <v>3.1055367853545235E-2</v>
      </c>
    </row>
    <row r="1729" spans="2:17" x14ac:dyDescent="0.2">
      <c r="B1729" s="46" t="s">
        <v>51</v>
      </c>
      <c r="D1729" s="49">
        <f>_xll.qlCalendarAdvance(LocalCalendar,$D1728,B1729,"f",FALSE)</f>
        <v>51496</v>
      </c>
      <c r="E1729" s="49">
        <f>_xll.qlInterestRateIndexValueDate(IndexON,D1729)</f>
        <v>51496</v>
      </c>
      <c r="F1729" s="52">
        <f>IFERROR(_xll.qlIndexFixing(IndexON,D1729,TRUE,_xll.ohTrigger(RecalcTrigger,TriggerON)),NA())</f>
        <v>2.68692732744924E-2</v>
      </c>
      <c r="H1729" s="49">
        <f>_xll.qlCalendarAdvance(IborCalendar,$H1728,B1729,"f",FALSE)</f>
        <v>51489</v>
      </c>
      <c r="I1729" s="49">
        <f>_xll.qlInterestRateIndexValueDate(Index1M,$H1729)</f>
        <v>51491</v>
      </c>
      <c r="J1729" s="52">
        <f>IFERROR(_xll.qlIndexFixing(Index1M,$H1729,TRUE,_xll.ohTrigger(RecalcTrigger,Trigger1M)),NA())</f>
        <v>2.7830285038806524E-2</v>
      </c>
      <c r="K1729" s="52">
        <f>IFERROR(_xll.qlIndexFixing(ONIndex1M,I1729,TRUE,_xll.ohTrigger(RecalcTrigger,Trigger1M)),NA())</f>
        <v>2.7797588235660697E-2</v>
      </c>
      <c r="L1729" s="52">
        <f>IFERROR(_xll.qlIndexFixing(Index3M,H1729,TRUE,_xll.ohTrigger(RecalcTrigger,Trigger3M)),NA())</f>
        <v>2.9046870218058629E-2</v>
      </c>
      <c r="M1729" s="52">
        <f>IFERROR(_xll.qlIndexFixing(ONIndex3M,I1729,TRUE,_xll.ohTrigger(RecalcTrigger,Trigger3M)),NA())</f>
        <v>2.8942362470507632E-2</v>
      </c>
      <c r="N1729" s="52">
        <f>IFERROR(_xll.qlIndexFixing(Index6M,$H1729,TRUE,_xll.ohTrigger(RecalcTrigger,Trigger6M)),NA())</f>
        <v>3.0132783853578218E-2</v>
      </c>
      <c r="O1729" s="52">
        <f>IFERROR(_xll.qlIndexFixing(ONIndex6M,I1729,TRUE,_xll.ohTrigger(RecalcTrigger,Trigger6M)),NA())</f>
        <v>2.9904319372988653E-2</v>
      </c>
      <c r="P1729" s="52">
        <f>IFERROR(_xll.qlIndexFixing(Index1Y,$H1729,TRUE,_xll.ohTrigger(RecalcTrigger,Trigger1Y)),NA())</f>
        <v>3.1595424017258379E-2</v>
      </c>
      <c r="Q1729" s="52">
        <f>IFERROR(_xll.qlIndexFixing(ONIndex1Y,I1729,TRUE,_xll.ohTrigger(RecalcTrigger,Trigger1Y)),NA())</f>
        <v>3.1057560881064816E-2</v>
      </c>
    </row>
    <row r="1730" spans="2:17" x14ac:dyDescent="0.2">
      <c r="B1730" s="46" t="s">
        <v>51</v>
      </c>
      <c r="D1730" s="49">
        <f>_xll.qlCalendarAdvance(LocalCalendar,$D1729,B1730,"f",FALSE)</f>
        <v>51503</v>
      </c>
      <c r="E1730" s="49">
        <f>_xll.qlInterestRateIndexValueDate(IndexON,D1730)</f>
        <v>51503</v>
      </c>
      <c r="F1730" s="52">
        <f>IFERROR(_xll.qlIndexFixing(IndexON,D1730,TRUE,_xll.ohTrigger(RecalcTrigger,TriggerON)),NA())</f>
        <v>2.6868925991729853E-2</v>
      </c>
      <c r="H1730" s="49">
        <f>_xll.qlCalendarAdvance(IborCalendar,$H1729,B1730,"f",FALSE)</f>
        <v>51497</v>
      </c>
      <c r="I1730" s="49">
        <f>_xll.qlInterestRateIndexValueDate(Index1M,$H1730)</f>
        <v>51501</v>
      </c>
      <c r="J1730" s="52">
        <f>IFERROR(_xll.qlIndexFixing(Index1M,$H1730,TRUE,_xll.ohTrigger(RecalcTrigger,Trigger1M)),NA())</f>
        <v>2.7830194235678524E-2</v>
      </c>
      <c r="K1730" s="52">
        <f>IFERROR(_xll.qlIndexFixing(ONIndex1M,I1730,TRUE,_xll.ohTrigger(RecalcTrigger,Trigger1M)),NA())</f>
        <v>2.7797550941346394E-2</v>
      </c>
      <c r="L1730" s="52">
        <f>IFERROR(_xll.qlIndexFixing(Index3M,H1730,TRUE,_xll.ohTrigger(RecalcTrigger,Trigger3M)),NA())</f>
        <v>2.9045103702833662E-2</v>
      </c>
      <c r="M1730" s="52">
        <f>IFERROR(_xll.qlIndexFixing(ONIndex3M,I1730,TRUE,_xll.ohTrigger(RecalcTrigger,Trigger3M)),NA())</f>
        <v>2.8941958905019938E-2</v>
      </c>
      <c r="N1730" s="52">
        <f>IFERROR(_xll.qlIndexFixing(Index6M,$H1730,TRUE,_xll.ohTrigger(RecalcTrigger,Trigger6M)),NA())</f>
        <v>3.0129400537279846E-2</v>
      </c>
      <c r="O1730" s="52">
        <f>IFERROR(_xll.qlIndexFixing(ONIndex6M,I1730,TRUE,_xll.ohTrigger(RecalcTrigger,Trigger6M)),NA())</f>
        <v>2.9903819795276121E-2</v>
      </c>
      <c r="P1730" s="52">
        <f>IFERROR(_xll.qlIndexFixing(Index1Y,$H1730,TRUE,_xll.ohTrigger(RecalcTrigger,Trigger1Y)),NA())</f>
        <v>3.1594597844685421E-2</v>
      </c>
      <c r="Q1730" s="52">
        <f>IFERROR(_xll.qlIndexFixing(ONIndex1Y,I1730,TRUE,_xll.ohTrigger(RecalcTrigger,Trigger1Y)),NA())</f>
        <v>3.1059151782795169E-2</v>
      </c>
    </row>
    <row r="1731" spans="2:17" x14ac:dyDescent="0.2">
      <c r="B1731" s="46" t="s">
        <v>51</v>
      </c>
      <c r="D1731" s="49">
        <f>_xll.qlCalendarAdvance(LocalCalendar,$D1730,B1731,"f",FALSE)</f>
        <v>51510</v>
      </c>
      <c r="E1731" s="49">
        <f>_xll.qlInterestRateIndexValueDate(IndexON,D1731)</f>
        <v>51510</v>
      </c>
      <c r="F1731" s="52">
        <f>IFERROR(_xll.qlIndexFixing(IndexON,D1731,TRUE,_xll.ohTrigger(RecalcTrigger,TriggerON)),NA())</f>
        <v>2.6868544637341785E-2</v>
      </c>
      <c r="H1731" s="49">
        <f>_xll.qlCalendarAdvance(IborCalendar,$H1730,B1731,"f",FALSE)</f>
        <v>51504</v>
      </c>
      <c r="I1731" s="49">
        <f>_xll.qlInterestRateIndexValueDate(Index1M,$H1731)</f>
        <v>51508</v>
      </c>
      <c r="J1731" s="52">
        <f>IFERROR(_xll.qlIndexFixing(Index1M,$H1731,TRUE,_xll.ohTrigger(RecalcTrigger,Trigger1M)),NA())</f>
        <v>2.7830895434908815E-2</v>
      </c>
      <c r="K1731" s="52">
        <f>IFERROR(_xll.qlIndexFixing(ONIndex1M,I1731,TRUE,_xll.ohTrigger(RecalcTrigger,Trigger1M)),NA())</f>
        <v>2.7797165724487982E-2</v>
      </c>
      <c r="L1731" s="52">
        <f>IFERROR(_xll.qlIndexFixing(Index3M,H1731,TRUE,_xll.ohTrigger(RecalcTrigger,Trigger3M)),NA())</f>
        <v>2.9049105179668678E-2</v>
      </c>
      <c r="M1731" s="52">
        <f>IFERROR(_xll.qlIndexFixing(ONIndex3M,I1731,TRUE,_xll.ohTrigger(RecalcTrigger,Trigger3M)),NA())</f>
        <v>2.8941294238657989E-2</v>
      </c>
      <c r="N1731" s="52">
        <f>IFERROR(_xll.qlIndexFixing(Index6M,$H1731,TRUE,_xll.ohTrigger(RecalcTrigger,Trigger6M)),NA())</f>
        <v>3.0133478159169697E-2</v>
      </c>
      <c r="O1731" s="52">
        <f>IFERROR(_xll.qlIndexFixing(ONIndex6M,I1731,TRUE,_xll.ohTrigger(RecalcTrigger,Trigger6M)),NA())</f>
        <v>2.9903064627108122E-2</v>
      </c>
      <c r="P1731" s="52">
        <f>IFERROR(_xll.qlIndexFixing(Index1Y,$H1731,TRUE,_xll.ohTrigger(RecalcTrigger,Trigger1Y)),NA())</f>
        <v>3.1596026893565089E-2</v>
      </c>
      <c r="Q1731" s="52">
        <f>IFERROR(_xll.qlIndexFixing(ONIndex1Y,I1731,TRUE,_xll.ohTrigger(RecalcTrigger,Trigger1Y)),NA())</f>
        <v>3.1059786617699814E-2</v>
      </c>
    </row>
    <row r="1732" spans="2:17" x14ac:dyDescent="0.2">
      <c r="B1732" s="46" t="s">
        <v>51</v>
      </c>
      <c r="D1732" s="49">
        <f>_xll.qlCalendarAdvance(LocalCalendar,$D1731,B1732,"f",FALSE)</f>
        <v>51517</v>
      </c>
      <c r="E1732" s="49">
        <f>_xll.qlInterestRateIndexValueDate(IndexON,D1732)</f>
        <v>51517</v>
      </c>
      <c r="F1732" s="52">
        <f>IFERROR(_xll.qlIndexFixing(IndexON,D1732,TRUE,_xll.ohTrigger(RecalcTrigger,TriggerON)),NA())</f>
        <v>2.686812921164794E-2</v>
      </c>
      <c r="H1732" s="49">
        <f>_xll.qlCalendarAdvance(IborCalendar,$H1731,B1732,"f",FALSE)</f>
        <v>51511</v>
      </c>
      <c r="I1732" s="49">
        <f>_xll.qlInterestRateIndexValueDate(Index1M,$H1732)</f>
        <v>51515</v>
      </c>
      <c r="J1732" s="52">
        <f>IFERROR(_xll.qlIndexFixing(Index1M,$H1732,TRUE,_xll.ohTrigger(RecalcTrigger,Trigger1M)),NA())</f>
        <v>2.783157704346164E-2</v>
      </c>
      <c r="K1732" s="52">
        <f>IFERROR(_xll.qlIndexFixing(ONIndex1M,I1732,TRUE,_xll.ohTrigger(RecalcTrigger,Trigger1M)),NA())</f>
        <v>2.7797887638856267E-2</v>
      </c>
      <c r="L1732" s="52">
        <f>IFERROR(_xll.qlIndexFixing(Index3M,H1732,TRUE,_xll.ohTrigger(RecalcTrigger,Trigger3M)),NA())</f>
        <v>2.9049497671111979E-2</v>
      </c>
      <c r="M1732" s="52">
        <f>IFERROR(_xll.qlIndexFixing(ONIndex3M,I1732,TRUE,_xll.ohTrigger(RecalcTrigger,Trigger3M)),NA())</f>
        <v>2.8941811956286756E-2</v>
      </c>
      <c r="N1732" s="52">
        <f>IFERROR(_xll.qlIndexFixing(Index6M,$H1732,TRUE,_xll.ohTrigger(RecalcTrigger,Trigger6M)),NA())</f>
        <v>3.0133729399409299E-2</v>
      </c>
      <c r="O1732" s="52">
        <f>IFERROR(_xll.qlIndexFixing(ONIndex6M,I1732,TRUE,_xll.ohTrigger(RecalcTrigger,Trigger6M)),NA())</f>
        <v>2.9903569539539987E-2</v>
      </c>
      <c r="P1732" s="52">
        <f>IFERROR(_xll.qlIndexFixing(Index1Y,$H1732,TRUE,_xll.ohTrigger(RecalcTrigger,Trigger1Y)),NA())</f>
        <v>3.1597426472099906E-2</v>
      </c>
      <c r="Q1732" s="52">
        <f>IFERROR(_xll.qlIndexFixing(ONIndex1Y,I1732,TRUE,_xll.ohTrigger(RecalcTrigger,Trigger1Y)),NA())</f>
        <v>3.1061885427146052E-2</v>
      </c>
    </row>
    <row r="1733" spans="2:17" x14ac:dyDescent="0.2">
      <c r="B1733" s="46" t="s">
        <v>51</v>
      </c>
      <c r="D1733" s="49">
        <f>_xll.qlCalendarAdvance(LocalCalendar,$D1732,B1733,"f",FALSE)</f>
        <v>51524</v>
      </c>
      <c r="E1733" s="49">
        <f>_xll.qlInterestRateIndexValueDate(IndexON,D1733)</f>
        <v>51524</v>
      </c>
      <c r="F1733" s="52">
        <f>IFERROR(_xll.qlIndexFixing(IndexON,D1733,TRUE,_xll.ohTrigger(RecalcTrigger,TriggerON)),NA())</f>
        <v>2.6867679714328574E-2</v>
      </c>
      <c r="H1733" s="49">
        <f>_xll.qlCalendarAdvance(IborCalendar,$H1732,B1733,"f",FALSE)</f>
        <v>51518</v>
      </c>
      <c r="I1733" s="49">
        <f>_xll.qlInterestRateIndexValueDate(Index1M,$H1733)</f>
        <v>51523</v>
      </c>
      <c r="J1733" s="52">
        <f>IFERROR(_xll.qlIndexFixing(Index1M,$H1733,TRUE,_xll.ohTrigger(RecalcTrigger,Trigger1M)),NA())</f>
        <v>2.7832332036082322E-2</v>
      </c>
      <c r="K1733" s="52">
        <f>IFERROR(_xll.qlIndexFixing(ONIndex1M,I1733,TRUE,_xll.ohTrigger(RecalcTrigger,Trigger1M)),NA())</f>
        <v>2.7798688750753087E-2</v>
      </c>
      <c r="L1733" s="52">
        <f>IFERROR(_xll.qlIndexFixing(Index3M,H1733,TRUE,_xll.ohTrigger(RecalcTrigger,Trigger3M)),NA())</f>
        <v>2.9049921664083701E-2</v>
      </c>
      <c r="M1733" s="52">
        <f>IFERROR(_xll.qlIndexFixing(ONIndex3M,I1733,TRUE,_xll.ohTrigger(RecalcTrigger,Trigger3M)),NA())</f>
        <v>2.8942379241865268E-2</v>
      </c>
      <c r="N1733" s="52">
        <f>IFERROR(_xll.qlIndexFixing(Index6M,$H1733,TRUE,_xll.ohTrigger(RecalcTrigger,Trigger6M)),NA())</f>
        <v>3.0132727595425322E-2</v>
      </c>
      <c r="O1733" s="52">
        <f>IFERROR(_xll.qlIndexFixing(ONIndex6M,I1733,TRUE,_xll.ohTrigger(RecalcTrigger,Trigger6M)),NA())</f>
        <v>2.9904122201376282E-2</v>
      </c>
      <c r="P1733" s="52">
        <f>IFERROR(_xll.qlIndexFixing(Index1Y,$H1733,TRUE,_xll.ohTrigger(RecalcTrigger,Trigger1Y)),NA())</f>
        <v>3.1598989904133165E-2</v>
      </c>
      <c r="Q1733" s="52">
        <f>IFERROR(_xll.qlIndexFixing(ONIndex1Y,I1733,TRUE,_xll.ohTrigger(RecalcTrigger,Trigger1Y)),NA())</f>
        <v>3.106424909520733E-2</v>
      </c>
    </row>
    <row r="1734" spans="2:17" x14ac:dyDescent="0.2">
      <c r="B1734" s="46" t="s">
        <v>51</v>
      </c>
      <c r="D1734" s="49">
        <f>_xll.qlCalendarAdvance(LocalCalendar,$D1733,B1734,"f",FALSE)</f>
        <v>51531</v>
      </c>
      <c r="E1734" s="49">
        <f>_xll.qlInterestRateIndexValueDate(IndexON,D1734)</f>
        <v>51531</v>
      </c>
      <c r="F1734" s="52">
        <f>IFERROR(_xll.qlIndexFixing(IndexON,D1734,TRUE,_xll.ohTrigger(RecalcTrigger,TriggerON)),NA())</f>
        <v>2.6867196145543559E-2</v>
      </c>
      <c r="H1734" s="49">
        <f>_xll.qlCalendarAdvance(IborCalendar,$H1733,B1734,"f",FALSE)</f>
        <v>51525</v>
      </c>
      <c r="I1734" s="49">
        <f>_xll.qlInterestRateIndexValueDate(Index1M,$H1734)</f>
        <v>51529</v>
      </c>
      <c r="J1734" s="52">
        <f>IFERROR(_xll.qlIndexFixing(Index1M,$H1734,TRUE,_xll.ohTrigger(RecalcTrigger,Trigger1M)),NA())</f>
        <v>2.7832881488540046E-2</v>
      </c>
      <c r="K1734" s="52">
        <f>IFERROR(_xll.qlIndexFixing(ONIndex1M,I1734,TRUE,_xll.ohTrigger(RecalcTrigger,Trigger1M)),NA())</f>
        <v>2.7799272831536825E-2</v>
      </c>
      <c r="L1734" s="52">
        <f>IFERROR(_xll.qlIndexFixing(Index3M,H1734,TRUE,_xll.ohTrigger(RecalcTrigger,Trigger3M)),NA())</f>
        <v>2.9050222460733705E-2</v>
      </c>
      <c r="M1734" s="52">
        <f>IFERROR(_xll.qlIndexFixing(ONIndex3M,I1734,TRUE,_xll.ohTrigger(RecalcTrigger,Trigger3M)),NA())</f>
        <v>2.8942787631986988E-2</v>
      </c>
      <c r="N1734" s="52">
        <f>IFERROR(_xll.qlIndexFixing(Index6M,$H1734,TRUE,_xll.ohTrigger(RecalcTrigger,Trigger6M)),NA())</f>
        <v>3.0134171241825582E-2</v>
      </c>
      <c r="O1734" s="52">
        <f>IFERROR(_xll.qlIndexFixing(ONIndex6M,I1734,TRUE,_xll.ohTrigger(RecalcTrigger,Trigger6M)),NA())</f>
        <v>2.990451963106544E-2</v>
      </c>
      <c r="P1734" s="52">
        <f>IFERROR(_xll.qlIndexFixing(Index1Y,$H1734,TRUE,_xll.ohTrigger(RecalcTrigger,Trigger1Y)),NA())</f>
        <v>3.1600137217651876E-2</v>
      </c>
      <c r="Q1734" s="52">
        <f>IFERROR(_xll.qlIndexFixing(ONIndex1Y,I1734,TRUE,_xll.ohTrigger(RecalcTrigger,Trigger1Y)),NA())</f>
        <v>3.106599736625526E-2</v>
      </c>
    </row>
    <row r="1735" spans="2:17" x14ac:dyDescent="0.2">
      <c r="B1735" s="46" t="s">
        <v>51</v>
      </c>
      <c r="D1735" s="49">
        <f>_xll.qlCalendarAdvance(LocalCalendar,$D1734,B1735,"f",FALSE)</f>
        <v>51538</v>
      </c>
      <c r="E1735" s="49">
        <f>_xll.qlInterestRateIndexValueDate(IndexON,D1735)</f>
        <v>51538</v>
      </c>
      <c r="F1735" s="52">
        <f>IFERROR(_xll.qlIndexFixing(IndexON,D1735,TRUE,_xll.ohTrigger(RecalcTrigger,TriggerON)),NA())</f>
        <v>2.686667850521296E-2</v>
      </c>
      <c r="H1735" s="49">
        <f>_xll.qlCalendarAdvance(IborCalendar,$H1734,B1735,"f",FALSE)</f>
        <v>51532</v>
      </c>
      <c r="I1735" s="49">
        <f>_xll.qlInterestRateIndexValueDate(Index1M,$H1735)</f>
        <v>51536</v>
      </c>
      <c r="J1735" s="52">
        <f>IFERROR(_xll.qlIndexFixing(Index1M,$H1735,TRUE,_xll.ohTrigger(RecalcTrigger,Trigger1M)),NA())</f>
        <v>2.7830150379475338E-2</v>
      </c>
      <c r="K1735" s="52">
        <f>IFERROR(_xll.qlIndexFixing(ONIndex1M,I1735,TRUE,_xll.ohTrigger(RecalcTrigger,Trigger1M)),NA())</f>
        <v>2.7799936109769163E-2</v>
      </c>
      <c r="L1735" s="52">
        <f>IFERROR(_xll.qlIndexFixing(Index3M,H1735,TRUE,_xll.ohTrigger(RecalcTrigger,Trigger3M)),NA())</f>
        <v>2.9051743910330087E-2</v>
      </c>
      <c r="M1735" s="52">
        <f>IFERROR(_xll.qlIndexFixing(ONIndex3M,I1735,TRUE,_xll.ohTrigger(RecalcTrigger,Trigger3M)),NA())</f>
        <v>2.8943245590058453E-2</v>
      </c>
      <c r="N1735" s="52">
        <f>IFERROR(_xll.qlIndexFixing(Index6M,$H1735,TRUE,_xll.ohTrigger(RecalcTrigger,Trigger6M)),NA())</f>
        <v>3.0134361843989082E-2</v>
      </c>
      <c r="O1735" s="52">
        <f>IFERROR(_xll.qlIndexFixing(ONIndex6M,I1735,TRUE,_xll.ohTrigger(RecalcTrigger,Trigger6M)),NA())</f>
        <v>2.9904964810238965E-2</v>
      </c>
      <c r="P1735" s="52">
        <f>IFERROR(_xll.qlIndexFixing(Index1Y,$H1735,TRUE,_xll.ohTrigger(RecalcTrigger,Trigger1Y)),NA())</f>
        <v>3.1601448384433385E-2</v>
      </c>
      <c r="Q1735" s="52">
        <f>IFERROR(_xll.qlIndexFixing(ONIndex1Y,I1735,TRUE,_xll.ohTrigger(RecalcTrigger,Trigger1Y)),NA())</f>
        <v>3.106801049591823E-2</v>
      </c>
    </row>
    <row r="1736" spans="2:17" x14ac:dyDescent="0.2">
      <c r="B1736" s="46" t="s">
        <v>51</v>
      </c>
      <c r="D1736" s="49">
        <f>_xll.qlCalendarAdvance(LocalCalendar,$D1735,B1736,"f",FALSE)</f>
        <v>51545</v>
      </c>
      <c r="E1736" s="49">
        <f>_xll.qlInterestRateIndexValueDate(IndexON,D1736)</f>
        <v>51545</v>
      </c>
      <c r="F1736" s="52">
        <f>IFERROR(_xll.qlIndexFixing(IndexON,D1736,TRUE,_xll.ohTrigger(RecalcTrigger,TriggerON)),NA())</f>
        <v>2.6866126793496647E-2</v>
      </c>
      <c r="H1736" s="49">
        <f>_xll.qlCalendarAdvance(IborCalendar,$H1735,B1736,"f",FALSE)</f>
        <v>51539</v>
      </c>
      <c r="I1736" s="49">
        <f>_xll.qlInterestRateIndexValueDate(Index1M,$H1736)</f>
        <v>51543</v>
      </c>
      <c r="J1736" s="52">
        <f>IFERROR(_xll.qlIndexFixing(Index1M,$H1736,TRUE,_xll.ohTrigger(RecalcTrigger,Trigger1M)),NA())</f>
        <v>2.7830757682603124E-2</v>
      </c>
      <c r="K1736" s="52">
        <f>IFERROR(_xll.qlIndexFixing(ONIndex1M,I1736,TRUE,_xll.ohTrigger(RecalcTrigger,Trigger1M)),NA())</f>
        <v>2.7800579842596207E-2</v>
      </c>
      <c r="L1736" s="52">
        <f>IFERROR(_xll.qlIndexFixing(Index3M,H1736,TRUE,_xll.ohTrigger(RecalcTrigger,Trigger3M)),NA())</f>
        <v>2.9050866992629692E-2</v>
      </c>
      <c r="M1736" s="52">
        <f>IFERROR(_xll.qlIndexFixing(ONIndex3M,I1736,TRUE,_xll.ohTrigger(RecalcTrigger,Trigger3M)),NA())</f>
        <v>2.8943683628384065E-2</v>
      </c>
      <c r="N1736" s="52">
        <f>IFERROR(_xll.qlIndexFixing(Index6M,$H1736,TRUE,_xll.ohTrigger(RecalcTrigger,Trigger6M)),NA())</f>
        <v>3.0134532233447229E-2</v>
      </c>
      <c r="O1736" s="52">
        <f>IFERROR(_xll.qlIndexFixing(ONIndex6M,I1736,TRUE,_xll.ohTrigger(RecalcTrigger,Trigger6M)),NA())</f>
        <v>2.9905390078459604E-2</v>
      </c>
      <c r="P1736" s="52">
        <f>IFERROR(_xll.qlIndexFixing(Index1Y,$H1736,TRUE,_xll.ohTrigger(RecalcTrigger,Trigger1Y)),NA())</f>
        <v>3.1602730080399183E-2</v>
      </c>
      <c r="Q1736" s="52">
        <f>IFERROR(_xll.qlIndexFixing(ONIndex1Y,I1736,TRUE,_xll.ohTrigger(RecalcTrigger,Trigger1Y)),NA())</f>
        <v>3.1069995065626799E-2</v>
      </c>
    </row>
    <row r="1737" spans="2:17" x14ac:dyDescent="0.2">
      <c r="B1737" s="46" t="s">
        <v>51</v>
      </c>
      <c r="D1737" s="49">
        <f>_xll.qlCalendarAdvance(LocalCalendar,$D1736,B1737,"f",FALSE)</f>
        <v>51552</v>
      </c>
      <c r="E1737" s="49">
        <f>_xll.qlInterestRateIndexValueDate(IndexON,D1737)</f>
        <v>51552</v>
      </c>
      <c r="F1737" s="52">
        <f>IFERROR(_xll.qlIndexFixing(IndexON,D1737,TRUE,_xll.ohTrigger(RecalcTrigger,TriggerON)),NA())</f>
        <v>2.6865541010314686E-2</v>
      </c>
      <c r="H1737" s="49">
        <f>_xll.qlCalendarAdvance(IborCalendar,$H1736,B1737,"f",FALSE)</f>
        <v>51546</v>
      </c>
      <c r="I1737" s="49">
        <f>_xll.qlInterestRateIndexValueDate(Index1M,$H1737)</f>
        <v>51551</v>
      </c>
      <c r="J1737" s="52">
        <f>IFERROR(_xll.qlIndexFixing(Index1M,$H1737,TRUE,_xll.ohTrigger(RecalcTrigger,Trigger1M)),NA())</f>
        <v>2.7831427760279328E-2</v>
      </c>
      <c r="K1737" s="52">
        <f>IFERROR(_xll.qlIndexFixing(ONIndex1M,I1737,TRUE,_xll.ohTrigger(RecalcTrigger,Trigger1M)),NA())</f>
        <v>2.7801291604285794E-2</v>
      </c>
      <c r="L1737" s="52">
        <f>IFERROR(_xll.qlIndexFixing(Index3M,H1737,TRUE,_xll.ohTrigger(RecalcTrigger,Trigger3M)),NA())</f>
        <v>2.9050013059491064E-2</v>
      </c>
      <c r="M1737" s="52">
        <f>IFERROR(_xll.qlIndexFixing(ONIndex3M,I1737,TRUE,_xll.ohTrigger(RecalcTrigger,Trigger3M)),NA())</f>
        <v>2.8944159852084539E-2</v>
      </c>
      <c r="N1737" s="52">
        <f>IFERROR(_xll.qlIndexFixing(Index6M,$H1737,TRUE,_xll.ohTrigger(RecalcTrigger,Trigger6M)),NA())</f>
        <v>3.0133443744105572E-2</v>
      </c>
      <c r="O1737" s="52">
        <f>IFERROR(_xll.qlIndexFixing(ONIndex6M,I1737,TRUE,_xll.ohTrigger(RecalcTrigger,Trigger6M)),NA())</f>
        <v>2.9905851718226018E-2</v>
      </c>
      <c r="P1737" s="52">
        <f>IFERROR(_xll.qlIndexFixing(Index1Y,$H1737,TRUE,_xll.ohTrigger(RecalcTrigger,Trigger1Y)),NA())</f>
        <v>3.1604158788933238E-2</v>
      </c>
      <c r="Q1737" s="52">
        <f>IFERROR(_xll.qlIndexFixing(ONIndex1Y,I1737,TRUE,_xll.ohTrigger(RecalcTrigger,Trigger1Y)),NA())</f>
        <v>3.1072228173965044E-2</v>
      </c>
    </row>
    <row r="1738" spans="2:17" x14ac:dyDescent="0.2">
      <c r="B1738" s="46" t="s">
        <v>51</v>
      </c>
      <c r="D1738" s="49">
        <f>_xll.qlCalendarAdvance(LocalCalendar,$D1737,B1738,"f",FALSE)</f>
        <v>51559</v>
      </c>
      <c r="E1738" s="49">
        <f>_xll.qlInterestRateIndexValueDate(IndexON,D1738)</f>
        <v>51559</v>
      </c>
      <c r="F1738" s="52">
        <f>IFERROR(_xll.qlIndexFixing(IndexON,D1738,TRUE,_xll.ohTrigger(RecalcTrigger,TriggerON)),NA())</f>
        <v>2.686492115558714E-2</v>
      </c>
      <c r="H1738" s="49">
        <f>_xll.qlCalendarAdvance(IborCalendar,$H1737,B1738,"f",FALSE)</f>
        <v>51553</v>
      </c>
      <c r="I1738" s="49">
        <f>_xll.qlInterestRateIndexValueDate(Index1M,$H1738)</f>
        <v>51557</v>
      </c>
      <c r="J1738" s="52">
        <f>IFERROR(_xll.qlIndexFixing(Index1M,$H1738,TRUE,_xll.ohTrigger(RecalcTrigger,Trigger1M)),NA())</f>
        <v>2.7831913530400598E-2</v>
      </c>
      <c r="K1738" s="52">
        <f>IFERROR(_xll.qlIndexFixing(ONIndex1M,I1738,TRUE,_xll.ohTrigger(RecalcTrigger,Trigger1M)),NA())</f>
        <v>2.7801808672194284E-2</v>
      </c>
      <c r="L1738" s="52">
        <f>IFERROR(_xll.qlIndexFixing(Index3M,H1738,TRUE,_xll.ohTrigger(RecalcTrigger,Trigger3M)),NA())</f>
        <v>2.905261618880128E-2</v>
      </c>
      <c r="M1738" s="52">
        <f>IFERROR(_xll.qlIndexFixing(ONIndex3M,I1738,TRUE,_xll.ohTrigger(RecalcTrigger,Trigger3M)),NA())</f>
        <v>2.894449994579773E-2</v>
      </c>
      <c r="N1738" s="52">
        <f>IFERROR(_xll.qlIndexFixing(Index6M,$H1738,TRUE,_xll.ohTrigger(RecalcTrigger,Trigger6M)),NA())</f>
        <v>3.0136069548337825E-2</v>
      </c>
      <c r="O1738" s="52">
        <f>IFERROR(_xll.qlIndexFixing(ONIndex6M,I1738,TRUE,_xll.ohTrigger(RecalcTrigger,Trigger6M)),NA())</f>
        <v>2.9906180881482669E-2</v>
      </c>
      <c r="P1738" s="52">
        <f>IFERROR(_xll.qlIndexFixing(Index1Y,$H1738,TRUE,_xll.ohTrigger(RecalcTrigger,Trigger1Y)),NA())</f>
        <v>3.1605205059441276E-2</v>
      </c>
      <c r="Q1738" s="52">
        <f>IFERROR(_xll.qlIndexFixing(ONIndex1Y,I1738,TRUE,_xll.ohTrigger(RecalcTrigger,Trigger1Y)),NA())</f>
        <v>3.1073878525340604E-2</v>
      </c>
    </row>
    <row r="1739" spans="2:17" x14ac:dyDescent="0.2">
      <c r="B1739" s="46" t="s">
        <v>51</v>
      </c>
      <c r="D1739" s="49">
        <f>_xll.qlCalendarAdvance(LocalCalendar,$D1738,B1739,"f",FALSE)</f>
        <v>51566</v>
      </c>
      <c r="E1739" s="49">
        <f>_xll.qlInterestRateIndexValueDate(IndexON,D1739)</f>
        <v>51566</v>
      </c>
      <c r="F1739" s="52">
        <f>IFERROR(_xll.qlIndexFixing(IndexON,D1739,TRUE,_xll.ohTrigger(RecalcTrigger,TriggerON)),NA())</f>
        <v>2.6864267229314009E-2</v>
      </c>
      <c r="H1739" s="49">
        <f>_xll.qlCalendarAdvance(IborCalendar,$H1738,B1739,"f",FALSE)</f>
        <v>51560</v>
      </c>
      <c r="I1739" s="49">
        <f>_xll.qlInterestRateIndexValueDate(Index1M,$H1739)</f>
        <v>51564</v>
      </c>
      <c r="J1739" s="52">
        <f>IFERROR(_xll.qlIndexFixing(Index1M,$H1739,TRUE,_xll.ohTrigger(RecalcTrigger,Trigger1M)),NA())</f>
        <v>2.7835799764254029E-2</v>
      </c>
      <c r="K1739" s="52">
        <f>IFERROR(_xll.qlIndexFixing(ONIndex1M,I1739,TRUE,_xll.ohTrigger(RecalcTrigger,Trigger1M)),NA())</f>
        <v>2.7802393768965317E-2</v>
      </c>
      <c r="L1739" s="52">
        <f>IFERROR(_xll.qlIndexFixing(Index3M,H1739,TRUE,_xll.ohTrigger(RecalcTrigger,Trigger3M)),NA())</f>
        <v>2.9052866816173181E-2</v>
      </c>
      <c r="M1739" s="52">
        <f>IFERROR(_xll.qlIndexFixing(ONIndex3M,I1739,TRUE,_xll.ohTrigger(RecalcTrigger,Trigger3M)),NA())</f>
        <v>2.8944878224725912E-2</v>
      </c>
      <c r="N1739" s="52">
        <f>IFERROR(_xll.qlIndexFixing(Index6M,$H1739,TRUE,_xll.ohTrigger(RecalcTrigger,Trigger6M)),NA())</f>
        <v>3.0137433536427515E-2</v>
      </c>
      <c r="O1739" s="52">
        <f>IFERROR(_xll.qlIndexFixing(ONIndex6M,I1739,TRUE,_xll.ohTrigger(RecalcTrigger,Trigger6M)),NA())</f>
        <v>2.9906546416444968E-2</v>
      </c>
      <c r="P1739" s="52">
        <f>IFERROR(_xll.qlIndexFixing(Index1Y,$H1739,TRUE,_xll.ohTrigger(RecalcTrigger,Trigger1Y)),NA())</f>
        <v>3.1606398342302514E-2</v>
      </c>
      <c r="Q1739" s="52">
        <f>IFERROR(_xll.qlIndexFixing(ONIndex1Y,I1739,TRUE,_xll.ohTrigger(RecalcTrigger,Trigger1Y)),NA())</f>
        <v>3.1075777415265904E-2</v>
      </c>
    </row>
    <row r="1740" spans="2:17" x14ac:dyDescent="0.2">
      <c r="B1740" s="46" t="s">
        <v>51</v>
      </c>
      <c r="D1740" s="49">
        <f>_xll.qlCalendarAdvance(LocalCalendar,$D1739,B1740,"f",FALSE)</f>
        <v>51573</v>
      </c>
      <c r="E1740" s="49">
        <f>_xll.qlInterestRateIndexValueDate(IndexON,D1740)</f>
        <v>51573</v>
      </c>
      <c r="F1740" s="52">
        <f>IFERROR(_xll.qlIndexFixing(IndexON,D1740,TRUE,_xll.ohTrigger(RecalcTrigger,TriggerON)),NA())</f>
        <v>2.6863579231655166E-2</v>
      </c>
      <c r="H1740" s="49">
        <f>_xll.qlCalendarAdvance(IborCalendar,$H1739,B1740,"f",FALSE)</f>
        <v>51567</v>
      </c>
      <c r="I1740" s="49">
        <f>_xll.qlInterestRateIndexValueDate(Index1M,$H1740)</f>
        <v>51571</v>
      </c>
      <c r="J1740" s="52">
        <f>IFERROR(_xll.qlIndexFixing(Index1M,$H1740,TRUE,_xll.ohTrigger(RecalcTrigger,Trigger1M)),NA())</f>
        <v>2.7836324647317497E-2</v>
      </c>
      <c r="K1740" s="52">
        <f>IFERROR(_xll.qlIndexFixing(ONIndex1M,I1740,TRUE,_xll.ohTrigger(RecalcTrigger,Trigger1M)),NA())</f>
        <v>2.7802959320331055E-2</v>
      </c>
      <c r="L1740" s="52">
        <f>IFERROR(_xll.qlIndexFixing(Index3M,H1740,TRUE,_xll.ohTrigger(RecalcTrigger,Trigger3M)),NA())</f>
        <v>2.9053097377478011E-2</v>
      </c>
      <c r="M1740" s="52">
        <f>IFERROR(_xll.qlIndexFixing(ONIndex3M,I1740,TRUE,_xll.ohTrigger(RecalcTrigger,Trigger3M)),NA())</f>
        <v>2.894523658390824E-2</v>
      </c>
      <c r="N1740" s="52">
        <f>IFERROR(_xll.qlIndexFixing(Index6M,$H1740,TRUE,_xll.ohTrigger(RecalcTrigger,Trigger6M)),NA())</f>
        <v>3.0137520201888847E-2</v>
      </c>
      <c r="O1740" s="52">
        <f>IFERROR(_xll.qlIndexFixing(ONIndex6M,I1740,TRUE,_xll.ohTrigger(RecalcTrigger,Trigger6M)),NA())</f>
        <v>2.9906892040294508E-2</v>
      </c>
      <c r="P1740" s="52">
        <f>IFERROR(_xll.qlIndexFixing(Index1Y,$H1740,TRUE,_xll.ohTrigger(RecalcTrigger,Trigger1Y)),NA())</f>
        <v>3.1607562153917919E-2</v>
      </c>
      <c r="Q1740" s="52">
        <f>IFERROR(_xll.qlIndexFixing(ONIndex1Y,I1740,TRUE,_xll.ohTrigger(RecalcTrigger,Trigger1Y)),NA())</f>
        <v>3.1077647745236803E-2</v>
      </c>
    </row>
    <row r="1741" spans="2:17" x14ac:dyDescent="0.2">
      <c r="B1741" s="46" t="s">
        <v>51</v>
      </c>
      <c r="D1741" s="49">
        <f>_xll.qlCalendarAdvance(LocalCalendar,$D1740,B1741,"f",FALSE)</f>
        <v>51580</v>
      </c>
      <c r="E1741" s="49">
        <f>_xll.qlInterestRateIndexValueDate(IndexON,D1741)</f>
        <v>51580</v>
      </c>
      <c r="F1741" s="52">
        <f>IFERROR(_xll.qlIndexFixing(IndexON,D1741,TRUE,_xll.ohTrigger(RecalcTrigger,TriggerON)),NA())</f>
        <v>2.6862857162370801E-2</v>
      </c>
      <c r="H1741" s="49">
        <f>_xll.qlCalendarAdvance(IborCalendar,$H1740,B1741,"f",FALSE)</f>
        <v>51574</v>
      </c>
      <c r="I1741" s="49">
        <f>_xll.qlInterestRateIndexValueDate(Index1M,$H1741)</f>
        <v>51578</v>
      </c>
      <c r="J1741" s="52">
        <f>IFERROR(_xll.qlIndexFixing(Index1M,$H1741,TRUE,_xll.ohTrigger(RecalcTrigger,Trigger1M)),NA())</f>
        <v>2.7836829939685444E-2</v>
      </c>
      <c r="K1741" s="52">
        <f>IFERROR(_xll.qlIndexFixing(ONIndex1M,I1741,TRUE,_xll.ohTrigger(RecalcTrigger,Trigger1M)),NA())</f>
        <v>2.78035053262915E-2</v>
      </c>
      <c r="L1741" s="52">
        <f>IFERROR(_xll.qlIndexFixing(Index3M,H1741,TRUE,_xll.ohTrigger(RecalcTrigger,Trigger3M)),NA())</f>
        <v>2.9053307872711428E-2</v>
      </c>
      <c r="M1741" s="52">
        <f>IFERROR(_xll.qlIndexFixing(ONIndex3M,I1741,TRUE,_xll.ohTrigger(RecalcTrigger,Trigger3M)),NA())</f>
        <v>2.894557502326478E-2</v>
      </c>
      <c r="N1741" s="52">
        <f>IFERROR(_xll.qlIndexFixing(Index6M,$H1741,TRUE,_xll.ohTrigger(RecalcTrigger,Trigger6M)),NA())</f>
        <v>3.0137586651267454E-2</v>
      </c>
      <c r="O1741" s="52">
        <f>IFERROR(_xll.qlIndexFixing(ONIndex6M,I1741,TRUE,_xll.ohTrigger(RecalcTrigger,Trigger6M)),NA())</f>
        <v>2.9907217753191162E-2</v>
      </c>
      <c r="P1741" s="52">
        <f>IFERROR(_xll.qlIndexFixing(Index1Y,$H1741,TRUE,_xll.ohTrigger(RecalcTrigger,Trigger1Y)),NA())</f>
        <v>3.1608696494187197E-2</v>
      </c>
      <c r="Q1741" s="52">
        <f>IFERROR(_xll.qlIndexFixing(ONIndex1Y,I1741,TRUE,_xll.ohTrigger(RecalcTrigger,Trigger1Y)),NA())</f>
        <v>3.1079489515413172E-2</v>
      </c>
    </row>
    <row r="1742" spans="2:17" x14ac:dyDescent="0.2">
      <c r="B1742" s="46" t="s">
        <v>51</v>
      </c>
      <c r="D1742" s="49">
        <f>_xll.qlCalendarAdvance(LocalCalendar,$D1741,B1742,"f",FALSE)</f>
        <v>51587</v>
      </c>
      <c r="E1742" s="49">
        <f>_xll.qlInterestRateIndexValueDate(IndexON,D1742)</f>
        <v>51587</v>
      </c>
      <c r="F1742" s="52">
        <f>IFERROR(_xll.qlIndexFixing(IndexON,D1742,TRUE,_xll.ohTrigger(RecalcTrigger,TriggerON)),NA())</f>
        <v>2.6862101021620788E-2</v>
      </c>
      <c r="H1742" s="49">
        <f>_xll.qlCalendarAdvance(IborCalendar,$H1741,B1742,"f",FALSE)</f>
        <v>51581</v>
      </c>
      <c r="I1742" s="49">
        <f>_xll.qlInterestRateIndexValueDate(Index1M,$H1742)</f>
        <v>51585</v>
      </c>
      <c r="J1742" s="52">
        <f>IFERROR(_xll.qlIndexFixing(Index1M,$H1742,TRUE,_xll.ohTrigger(RecalcTrigger,Trigger1M)),NA())</f>
        <v>2.7837315641350138E-2</v>
      </c>
      <c r="K1742" s="52">
        <f>IFERROR(_xll.qlIndexFixing(ONIndex1M,I1742,TRUE,_xll.ohTrigger(RecalcTrigger,Trigger1M)),NA())</f>
        <v>2.780403178684665E-2</v>
      </c>
      <c r="L1742" s="52">
        <f>IFERROR(_xll.qlIndexFixing(Index3M,H1742,TRUE,_xll.ohTrigger(RecalcTrigger,Trigger3M)),NA())</f>
        <v>2.9053498301873433E-2</v>
      </c>
      <c r="M1742" s="52">
        <f>IFERROR(_xll.qlIndexFixing(ONIndex3M,I1742,TRUE,_xll.ohTrigger(RecalcTrigger,Trigger3M)),NA())</f>
        <v>2.8945893542795531E-2</v>
      </c>
      <c r="N1742" s="52">
        <f>IFERROR(_xll.qlIndexFixing(Index6M,$H1742,TRUE,_xll.ohTrigger(RecalcTrigger,Trigger6M)),NA())</f>
        <v>3.0137632884561168E-2</v>
      </c>
      <c r="O1742" s="52">
        <f>IFERROR(_xll.qlIndexFixing(ONIndex6M,I1742,TRUE,_xll.ohTrigger(RecalcTrigger,Trigger6M)),NA())</f>
        <v>2.9907523554815185E-2</v>
      </c>
      <c r="P1742" s="52">
        <f>IFERROR(_xll.qlIndexFixing(Index1Y,$H1742,TRUE,_xll.ohTrigger(RecalcTrigger,Trigger1Y)),NA())</f>
        <v>3.1609801363010698E-2</v>
      </c>
      <c r="Q1742" s="52">
        <f>IFERROR(_xll.qlIndexFixing(ONIndex1Y,I1742,TRUE,_xll.ohTrigger(RecalcTrigger,Trigger1Y)),NA())</f>
        <v>3.1081302725475268E-2</v>
      </c>
    </row>
    <row r="1743" spans="2:17" x14ac:dyDescent="0.2">
      <c r="B1743" s="46" t="s">
        <v>51</v>
      </c>
      <c r="D1743" s="49">
        <f>_xll.qlCalendarAdvance(LocalCalendar,$D1742,B1743,"f",FALSE)</f>
        <v>51594</v>
      </c>
      <c r="E1743" s="49">
        <f>_xll.qlInterestRateIndexValueDate(IndexON,D1743)</f>
        <v>51594</v>
      </c>
      <c r="F1743" s="52">
        <f>IFERROR(_xll.qlIndexFixing(IndexON,D1743,TRUE,_xll.ohTrigger(RecalcTrigger,TriggerON)),NA())</f>
        <v>2.6861310809485062E-2</v>
      </c>
      <c r="H1743" s="49">
        <f>_xll.qlCalendarAdvance(IborCalendar,$H1742,B1743,"f",FALSE)</f>
        <v>51588</v>
      </c>
      <c r="I1743" s="49">
        <f>_xll.qlInterestRateIndexValueDate(Index1M,$H1743)</f>
        <v>51592</v>
      </c>
      <c r="J1743" s="52">
        <f>IFERROR(_xll.qlIndexFixing(Index1M,$H1743,TRUE,_xll.ohTrigger(RecalcTrigger,Trigger1M)),NA())</f>
        <v>2.7836674705209674E-2</v>
      </c>
      <c r="K1743" s="52">
        <f>IFERROR(_xll.qlIndexFixing(ONIndex1M,I1743,TRUE,_xll.ohTrigger(RecalcTrigger,Trigger1M)),NA())</f>
        <v>2.7804538701996506E-2</v>
      </c>
      <c r="L1743" s="52">
        <f>IFERROR(_xll.qlIndexFixing(Index3M,H1743,TRUE,_xll.ohTrigger(RecalcTrigger,Trigger3M)),NA())</f>
        <v>2.9052490824179798E-2</v>
      </c>
      <c r="M1743" s="52">
        <f>IFERROR(_xll.qlIndexFixing(ONIndex3M,I1743,TRUE,_xll.ohTrigger(RecalcTrigger,Trigger3M)),NA())</f>
        <v>2.8946192142580429E-2</v>
      </c>
      <c r="N1743" s="52">
        <f>IFERROR(_xll.qlIndexFixing(Index6M,$H1743,TRUE,_xll.ohTrigger(RecalcTrigger,Trigger6M)),NA())</f>
        <v>3.0136408987050591E-2</v>
      </c>
      <c r="O1743" s="52">
        <f>IFERROR(_xll.qlIndexFixing(ONIndex6M,I1743,TRUE,_xll.ohTrigger(RecalcTrigger,Trigger6M)),NA())</f>
        <v>2.9907809445566258E-2</v>
      </c>
      <c r="P1743" s="52">
        <f>IFERROR(_xll.qlIndexFixing(Index1Y,$H1743,TRUE,_xll.ohTrigger(RecalcTrigger,Trigger1Y)),NA())</f>
        <v>3.1610876760293151E-2</v>
      </c>
      <c r="Q1743" s="52">
        <f>IFERROR(_xll.qlIndexFixing(ONIndex1Y,I1743,TRUE,_xll.ohTrigger(RecalcTrigger,Trigger1Y)),NA())</f>
        <v>3.1083087375742835E-2</v>
      </c>
    </row>
    <row r="1744" spans="2:17" x14ac:dyDescent="0.2">
      <c r="B1744" s="46" t="s">
        <v>51</v>
      </c>
      <c r="D1744" s="49">
        <f>_xll.qlCalendarAdvance(LocalCalendar,$D1743,B1744,"f",FALSE)</f>
        <v>51601</v>
      </c>
      <c r="E1744" s="49">
        <f>_xll.qlInterestRateIndexValueDate(IndexON,D1744)</f>
        <v>51601</v>
      </c>
      <c r="F1744" s="52">
        <f>IFERROR(_xll.qlIndexFixing(IndexON,D1744,TRUE,_xll.ohTrigger(RecalcTrigger,TriggerON)),NA())</f>
        <v>2.6860486525803751E-2</v>
      </c>
      <c r="H1744" s="49">
        <f>_xll.qlCalendarAdvance(IborCalendar,$H1743,B1744,"f",FALSE)</f>
        <v>51595</v>
      </c>
      <c r="I1744" s="49">
        <f>_xll.qlInterestRateIndexValueDate(Index1M,$H1744)</f>
        <v>51599</v>
      </c>
      <c r="J1744" s="52">
        <f>IFERROR(_xll.qlIndexFixing(Index1M,$H1744,TRUE,_xll.ohTrigger(RecalcTrigger,Trigger1M)),NA())</f>
        <v>2.7837122590205432E-2</v>
      </c>
      <c r="K1744" s="52">
        <f>IFERROR(_xll.qlIndexFixing(ONIndex1M,I1744,TRUE,_xll.ohTrigger(RecalcTrigger,Trigger1M)),NA())</f>
        <v>2.7805026071821004E-2</v>
      </c>
      <c r="L1744" s="52">
        <f>IFERROR(_xll.qlIndexFixing(Index3M,H1744,TRUE,_xll.ohTrigger(RecalcTrigger,Trigger3M)),NA())</f>
        <v>2.9052642542278979E-2</v>
      </c>
      <c r="M1744" s="52">
        <f>IFERROR(_xll.qlIndexFixing(ONIndex3M,I1744,TRUE,_xll.ohTrigger(RecalcTrigger,Trigger3M)),NA())</f>
        <v>2.8946470822619474E-2</v>
      </c>
      <c r="N1744" s="52">
        <f>IFERROR(_xll.qlIndexFixing(Index6M,$H1744,TRUE,_xll.ohTrigger(RecalcTrigger,Trigger6M)),NA())</f>
        <v>3.0136416231575133E-2</v>
      </c>
      <c r="O1744" s="52">
        <f>IFERROR(_xll.qlIndexFixing(ONIndex6M,I1744,TRUE,_xll.ohTrigger(RecalcTrigger,Trigger6M)),NA())</f>
        <v>2.9908075425204572E-2</v>
      </c>
      <c r="P1744" s="52">
        <f>IFERROR(_xll.qlIndexFixing(Index1Y,$H1744,TRUE,_xll.ohTrigger(RecalcTrigger,Trigger1Y)),NA())</f>
        <v>3.1611922685941055E-2</v>
      </c>
      <c r="Q1744" s="52">
        <f>IFERROR(_xll.qlIndexFixing(ONIndex1Y,I1744,TRUE,_xll.ohTrigger(RecalcTrigger,Trigger1Y)),NA())</f>
        <v>3.1084843465976064E-2</v>
      </c>
    </row>
    <row r="1745" spans="2:17" x14ac:dyDescent="0.2">
      <c r="B1745" s="46" t="s">
        <v>51</v>
      </c>
      <c r="D1745" s="49">
        <f>_xll.qlCalendarAdvance(LocalCalendar,$D1744,B1745,"f",FALSE)</f>
        <v>51608</v>
      </c>
      <c r="E1745" s="49">
        <f>_xll.qlInterestRateIndexValueDate(IndexON,D1745)</f>
        <v>51608</v>
      </c>
      <c r="F1745" s="52">
        <f>IFERROR(_xll.qlIndexFixing(IndexON,D1745,TRUE,_xll.ohTrigger(RecalcTrigger,TriggerON)),NA())</f>
        <v>2.6859628170656791E-2</v>
      </c>
      <c r="H1745" s="49">
        <f>_xll.qlCalendarAdvance(IborCalendar,$H1744,B1745,"f",FALSE)</f>
        <v>51602</v>
      </c>
      <c r="I1745" s="49">
        <f>_xll.qlInterestRateIndexValueDate(Index1M,$H1745)</f>
        <v>51606</v>
      </c>
      <c r="J1745" s="52">
        <f>IFERROR(_xll.qlIndexFixing(Index1M,$H1745,TRUE,_xll.ohTrigger(RecalcTrigger,Trigger1M)),NA())</f>
        <v>2.7837550886006923E-2</v>
      </c>
      <c r="K1745" s="52">
        <f>IFERROR(_xll.qlIndexFixing(ONIndex1M,I1745,TRUE,_xll.ohTrigger(RecalcTrigger,Trigger1M)),NA())</f>
        <v>2.7805493896240208E-2</v>
      </c>
      <c r="L1745" s="52">
        <f>IFERROR(_xll.qlIndexFixing(Index3M,H1745,TRUE,_xll.ohTrigger(RecalcTrigger,Trigger3M)),NA())</f>
        <v>2.9052774195910274E-2</v>
      </c>
      <c r="M1745" s="52">
        <f>IFERROR(_xll.qlIndexFixing(ONIndex3M,I1745,TRUE,_xll.ohTrigger(RecalcTrigger,Trigger3M)),NA())</f>
        <v>2.8946729582752795E-2</v>
      </c>
      <c r="N1745" s="52">
        <f>IFERROR(_xll.qlIndexFixing(Index6M,$H1745,TRUE,_xll.ohTrigger(RecalcTrigger,Trigger6M)),NA())</f>
        <v>3.0136403261690734E-2</v>
      </c>
      <c r="O1745" s="52">
        <f>IFERROR(_xll.qlIndexFixing(ONIndex6M,I1745,TRUE,_xll.ohTrigger(RecalcTrigger,Trigger6M)),NA())</f>
        <v>2.9908321493730128E-2</v>
      </c>
      <c r="P1745" s="52">
        <f>IFERROR(_xll.qlIndexFixing(Index1Y,$H1745,TRUE,_xll.ohTrigger(RecalcTrigger,Trigger1Y)),NA())</f>
        <v>3.1612939139863509E-2</v>
      </c>
      <c r="Q1745" s="52">
        <f>IFERROR(_xll.qlIndexFixing(ONIndex1Y,I1745,TRUE,_xll.ohTrigger(RecalcTrigger,Trigger1Y)),NA())</f>
        <v>3.1086570996334828E-2</v>
      </c>
    </row>
    <row r="1746" spans="2:17" x14ac:dyDescent="0.2">
      <c r="B1746" s="46" t="s">
        <v>51</v>
      </c>
      <c r="D1746" s="49">
        <f>_xll.qlCalendarAdvance(LocalCalendar,$D1745,B1746,"f",FALSE)</f>
        <v>51615</v>
      </c>
      <c r="E1746" s="49">
        <f>_xll.qlInterestRateIndexValueDate(IndexON,D1746)</f>
        <v>51615</v>
      </c>
      <c r="F1746" s="52">
        <f>IFERROR(_xll.qlIndexFixing(IndexON,D1746,TRUE,_xll.ohTrigger(RecalcTrigger,TriggerON)),NA())</f>
        <v>2.685873574388431E-2</v>
      </c>
      <c r="H1746" s="49">
        <f>_xll.qlCalendarAdvance(IborCalendar,$H1745,B1746,"f",FALSE)</f>
        <v>51609</v>
      </c>
      <c r="I1746" s="49">
        <f>_xll.qlInterestRateIndexValueDate(Index1M,$H1746)</f>
        <v>51615</v>
      </c>
      <c r="J1746" s="52">
        <f>IFERROR(_xll.qlIndexFixing(Index1M,$H1746,TRUE,_xll.ohTrigger(RecalcTrigger,Trigger1M)),NA())</f>
        <v>2.783807276790462E-2</v>
      </c>
      <c r="K1746" s="52">
        <f>IFERROR(_xll.qlIndexFixing(ONIndex1M,I1746,TRUE,_xll.ohTrigger(RecalcTrigger,Trigger1M)),NA())</f>
        <v>2.7806066665032603E-2</v>
      </c>
      <c r="L1746" s="52">
        <f>IFERROR(_xll.qlIndexFixing(Index3M,H1746,TRUE,_xll.ohTrigger(RecalcTrigger,Trigger3M)),NA())</f>
        <v>2.9052913982377509E-2</v>
      </c>
      <c r="M1746" s="52">
        <f>IFERROR(_xll.qlIndexFixing(ONIndex3M,I1746,TRUE,_xll.ohTrigger(RecalcTrigger,Trigger3M)),NA())</f>
        <v>2.8947033004520506E-2</v>
      </c>
      <c r="N1746" s="52">
        <f>IFERROR(_xll.qlIndexFixing(Index6M,$H1746,TRUE,_xll.ohTrigger(RecalcTrigger,Trigger6M)),NA())</f>
        <v>3.0136356883323358E-2</v>
      </c>
      <c r="O1746" s="52">
        <f>IFERROR(_xll.qlIndexFixing(ONIndex6M,I1746,TRUE,_xll.ohTrigger(RecalcTrigger,Trigger6M)),NA())</f>
        <v>2.9908608610540455E-2</v>
      </c>
      <c r="P1746" s="52">
        <f>IFERROR(_xll.qlIndexFixing(Index1Y,$H1746,TRUE,_xll.ohTrigger(RecalcTrigger,Trigger1Y)),NA())</f>
        <v>3.1614202703658036E-2</v>
      </c>
      <c r="Q1746" s="52">
        <f>IFERROR(_xll.qlIndexFixing(ONIndex1Y,I1746,TRUE,_xll.ohTrigger(RecalcTrigger,Trigger1Y)),NA())</f>
        <v>3.1088750141119448E-2</v>
      </c>
    </row>
    <row r="1747" spans="2:17" x14ac:dyDescent="0.2">
      <c r="B1747" s="46" t="s">
        <v>51</v>
      </c>
      <c r="D1747" s="49">
        <f>_xll.qlCalendarAdvance(LocalCalendar,$D1746,B1747,"f",FALSE)</f>
        <v>51622</v>
      </c>
      <c r="E1747" s="49">
        <f>_xll.qlInterestRateIndexValueDate(IndexON,D1747)</f>
        <v>51622</v>
      </c>
      <c r="F1747" s="52">
        <f>IFERROR(_xll.qlIndexFixing(IndexON,D1747,TRUE,_xll.ohTrigger(RecalcTrigger,TriggerON)),NA())</f>
        <v>2.6857809245726116E-2</v>
      </c>
      <c r="H1747" s="49">
        <f>_xll.qlCalendarAdvance(IborCalendar,$H1746,B1747,"f",FALSE)</f>
        <v>51616</v>
      </c>
      <c r="I1747" s="49">
        <f>_xll.qlInterestRateIndexValueDate(Index1M,$H1747)</f>
        <v>51620</v>
      </c>
      <c r="J1747" s="52">
        <f>IFERROR(_xll.qlIndexFixing(Index1M,$H1747,TRUE,_xll.ohTrigger(RecalcTrigger,Trigger1M)),NA())</f>
        <v>2.7838348710005789E-2</v>
      </c>
      <c r="K1747" s="52">
        <f>IFERROR(_xll.qlIndexFixing(ONIndex1M,I1747,TRUE,_xll.ohTrigger(RecalcTrigger,Trigger1M)),NA())</f>
        <v>2.7806370908862732E-2</v>
      </c>
      <c r="L1747" s="52">
        <f>IFERROR(_xll.qlIndexFixing(Index3M,H1747,TRUE,_xll.ohTrigger(RecalcTrigger,Trigger3M)),NA())</f>
        <v>2.9052977309761287E-2</v>
      </c>
      <c r="M1747" s="52">
        <f>IFERROR(_xll.qlIndexFixing(ONIndex3M,I1747,TRUE,_xll.ohTrigger(RecalcTrigger,Trigger3M)),NA())</f>
        <v>2.8947187343781877E-2</v>
      </c>
      <c r="N1747" s="52">
        <f>IFERROR(_xll.qlIndexFixing(Index6M,$H1747,TRUE,_xll.ohTrigger(RecalcTrigger,Trigger6M)),NA())</f>
        <v>3.0136316678701213E-2</v>
      </c>
      <c r="O1747" s="52">
        <f>IFERROR(_xll.qlIndexFixing(ONIndex6M,I1747,TRUE,_xll.ohTrigger(RecalcTrigger,Trigger6M)),NA())</f>
        <v>2.9908753897682772E-2</v>
      </c>
      <c r="P1747" s="52">
        <f>IFERROR(_xll.qlIndexFixing(Index1Y,$H1747,TRUE,_xll.ohTrigger(RecalcTrigger,Trigger1Y)),NA())</f>
        <v>3.1614883632181463E-2</v>
      </c>
      <c r="Q1747" s="52">
        <f>IFERROR(_xll.qlIndexFixing(ONIndex1Y,I1747,TRUE,_xll.ohTrigger(RecalcTrigger,Trigger1Y)),NA())</f>
        <v>3.1089940377269087E-2</v>
      </c>
    </row>
    <row r="1748" spans="2:17" x14ac:dyDescent="0.2">
      <c r="B1748" s="46" t="s">
        <v>51</v>
      </c>
      <c r="D1748" s="49">
        <f>_xll.qlCalendarAdvance(LocalCalendar,$D1747,B1748,"f",FALSE)</f>
        <v>51629</v>
      </c>
      <c r="E1748" s="49">
        <f>_xll.qlInterestRateIndexValueDate(IndexON,D1748)</f>
        <v>51629</v>
      </c>
      <c r="F1748" s="52">
        <f>IFERROR(_xll.qlIndexFixing(IndexON,D1748,TRUE,_xll.ohTrigger(RecalcTrigger,TriggerON)),NA())</f>
        <v>2.6856848676102274E-2</v>
      </c>
      <c r="H1748" s="49">
        <f>_xll.qlCalendarAdvance(IborCalendar,$H1747,B1748,"f",FALSE)</f>
        <v>51623</v>
      </c>
      <c r="I1748" s="49">
        <f>_xll.qlInterestRateIndexValueDate(Index1M,$H1748)</f>
        <v>51628</v>
      </c>
      <c r="J1748" s="52">
        <f>IFERROR(_xll.qlIndexFixing(Index1M,$H1748,TRUE,_xll.ohTrigger(RecalcTrigger,Trigger1M)),NA())</f>
        <v>2.7839869441135975E-2</v>
      </c>
      <c r="K1748" s="52">
        <f>IFERROR(_xll.qlIndexFixing(ONIndex1M,I1748,TRUE,_xll.ohTrigger(RecalcTrigger,Trigger1M)),NA())</f>
        <v>2.7806836957022796E-2</v>
      </c>
      <c r="L1748" s="52">
        <f>IFERROR(_xll.qlIndexFixing(Index3M,H1748,TRUE,_xll.ohTrigger(RecalcTrigger,Trigger3M)),NA())</f>
        <v>2.9054227855782891E-2</v>
      </c>
      <c r="M1748" s="52">
        <f>IFERROR(_xll.qlIndexFixing(ONIndex3M,I1748,TRUE,_xll.ohTrigger(RecalcTrigger,Trigger3M)),NA())</f>
        <v>2.8947413147077938E-2</v>
      </c>
      <c r="N1748" s="52">
        <f>IFERROR(_xll.qlIndexFixing(Index6M,$H1748,TRUE,_xll.ohTrigger(RecalcTrigger,Trigger6M)),NA())</f>
        <v>3.0137473372890342E-2</v>
      </c>
      <c r="O1748" s="52">
        <f>IFERROR(_xll.qlIndexFixing(ONIndex6M,I1748,TRUE,_xll.ohTrigger(RecalcTrigger,Trigger6M)),NA())</f>
        <v>2.9908965227036788E-2</v>
      </c>
      <c r="P1748" s="52">
        <f>IFERROR(_xll.qlIndexFixing(Index1Y,$H1748,TRUE,_xll.ohTrigger(RecalcTrigger,Trigger1Y)),NA())</f>
        <v>3.1615941841416549E-2</v>
      </c>
      <c r="Q1748" s="52">
        <f>IFERROR(_xll.qlIndexFixing(ONIndex1Y,I1748,TRUE,_xll.ohTrigger(RecalcTrigger,Trigger1Y)),NA())</f>
        <v>3.1091814446408961E-2</v>
      </c>
    </row>
    <row r="1749" spans="2:17" x14ac:dyDescent="0.2">
      <c r="B1749" s="46" t="s">
        <v>51</v>
      </c>
      <c r="D1749" s="49">
        <f>_xll.qlCalendarAdvance(LocalCalendar,$D1748,B1749,"f",FALSE)</f>
        <v>51636</v>
      </c>
      <c r="E1749" s="49">
        <f>_xll.qlInterestRateIndexValueDate(IndexON,D1749)</f>
        <v>51636</v>
      </c>
      <c r="F1749" s="52">
        <f>IFERROR(_xll.qlIndexFixing(IndexON,D1749,TRUE,_xll.ohTrigger(RecalcTrigger,TriggerON)),NA())</f>
        <v>2.6855854034932847E-2</v>
      </c>
      <c r="H1749" s="49">
        <f>_xll.qlCalendarAdvance(IborCalendar,$H1748,B1749,"f",FALSE)</f>
        <v>51630</v>
      </c>
      <c r="I1749" s="49">
        <f>_xll.qlInterestRateIndexValueDate(Index1M,$H1749)</f>
        <v>51634</v>
      </c>
      <c r="J1749" s="52">
        <f>IFERROR(_xll.qlIndexFixing(Index1M,$H1749,TRUE,_xll.ohTrigger(RecalcTrigger,Trigger1M)),NA())</f>
        <v>2.7840167013152034E-2</v>
      </c>
      <c r="K1749" s="52">
        <f>IFERROR(_xll.qlIndexFixing(ONIndex1M,I1749,TRUE,_xll.ohTrigger(RecalcTrigger,Trigger1M)),NA())</f>
        <v>2.7807169740023951E-2</v>
      </c>
      <c r="L1749" s="52">
        <f>IFERROR(_xll.qlIndexFixing(Index3M,H1749,TRUE,_xll.ohTrigger(RecalcTrigger,Trigger3M)),NA())</f>
        <v>2.905426945574897E-2</v>
      </c>
      <c r="M1749" s="52">
        <f>IFERROR(_xll.qlIndexFixing(ONIndex3M,I1749,TRUE,_xll.ohTrigger(RecalcTrigger,Trigger3M)),NA())</f>
        <v>2.894756542558774E-2</v>
      </c>
      <c r="N1749" s="52">
        <f>IFERROR(_xll.qlIndexFixing(Index6M,$H1749,TRUE,_xll.ohTrigger(RecalcTrigger,Trigger6M)),NA())</f>
        <v>3.013739046719412E-2</v>
      </c>
      <c r="O1749" s="52">
        <f>IFERROR(_xll.qlIndexFixing(ONIndex6M,I1749,TRUE,_xll.ohTrigger(RecalcTrigger,Trigger6M)),NA())</f>
        <v>2.9909106657344253E-2</v>
      </c>
      <c r="P1749" s="52">
        <f>IFERROR(_xll.qlIndexFixing(Index1Y,$H1749,TRUE,_xll.ohTrigger(RecalcTrigger,Trigger1Y)),NA())</f>
        <v>3.1616710236571401E-2</v>
      </c>
      <c r="Q1749" s="52">
        <f>IFERROR(_xll.qlIndexFixing(ONIndex1Y,I1749,TRUE,_xll.ohTrigger(RecalcTrigger,Trigger1Y)),NA())</f>
        <v>3.1093195518385741E-2</v>
      </c>
    </row>
    <row r="1750" spans="2:17" x14ac:dyDescent="0.2">
      <c r="B1750" s="46" t="s">
        <v>51</v>
      </c>
      <c r="D1750" s="49">
        <f>_xll.qlCalendarAdvance(LocalCalendar,$D1749,B1750,"f",FALSE)</f>
        <v>51643</v>
      </c>
      <c r="E1750" s="49">
        <f>_xll.qlInterestRateIndexValueDate(IndexON,D1750)</f>
        <v>51643</v>
      </c>
      <c r="F1750" s="52">
        <f>IFERROR(_xll.qlIndexFixing(IndexON,D1750,TRUE,_xll.ohTrigger(RecalcTrigger,TriggerON)),NA())</f>
        <v>2.6854825322377707E-2</v>
      </c>
      <c r="H1750" s="49">
        <f>_xll.qlCalendarAdvance(IborCalendar,$H1749,B1750,"f",FALSE)</f>
        <v>51637</v>
      </c>
      <c r="I1750" s="49">
        <f>_xll.qlInterestRateIndexValueDate(Index1M,$H1750)</f>
        <v>51641</v>
      </c>
      <c r="J1750" s="52">
        <f>IFERROR(_xll.qlIndexFixing(Index1M,$H1750,TRUE,_xll.ohTrigger(RecalcTrigger,Trigger1M)),NA())</f>
        <v>2.784049598912108E-2</v>
      </c>
      <c r="K1750" s="52">
        <f>IFERROR(_xll.qlIndexFixing(ONIndex1M,I1750,TRUE,_xll.ohTrigger(RecalcTrigger,Trigger1M)),NA())</f>
        <v>2.7807539837656492E-2</v>
      </c>
      <c r="L1750" s="52">
        <f>IFERROR(_xll.qlIndexFixing(Index3M,H1750,TRUE,_xll.ohTrigger(RecalcTrigger,Trigger3M)),NA())</f>
        <v>2.9054299356245834E-2</v>
      </c>
      <c r="M1750" s="52">
        <f>IFERROR(_xll.qlIndexFixing(ONIndex3M,I1750,TRUE,_xll.ohTrigger(RecalcTrigger,Trigger3M)),NA())</f>
        <v>2.8947724586831924E-2</v>
      </c>
      <c r="N1750" s="52">
        <f>IFERROR(_xll.qlIndexFixing(Index6M,$H1750,TRUE,_xll.ohTrigger(RecalcTrigger,Trigger6M)),NA())</f>
        <v>3.0137274971808257E-2</v>
      </c>
      <c r="O1750" s="52">
        <f>IFERROR(_xll.qlIndexFixing(ONIndex6M,I1750,TRUE,_xll.ohTrigger(RecalcTrigger,Trigger6M)),NA())</f>
        <v>2.9909253170705696E-2</v>
      </c>
      <c r="P1750" s="52">
        <f>IFERROR(_xll.qlIndexFixing(Index1Y,$H1750,TRUE,_xll.ohTrigger(RecalcTrigger,Trigger1Y)),NA())</f>
        <v>3.1617579330593351E-2</v>
      </c>
      <c r="Q1750" s="52">
        <f>IFERROR(_xll.qlIndexFixing(ONIndex1Y,I1750,TRUE,_xll.ohTrigger(RecalcTrigger,Trigger1Y)),NA())</f>
        <v>3.109478024913237E-2</v>
      </c>
    </row>
    <row r="1751" spans="2:17" x14ac:dyDescent="0.2">
      <c r="B1751" s="46" t="s">
        <v>51</v>
      </c>
      <c r="D1751" s="49">
        <f>_xll.qlCalendarAdvance(LocalCalendar,$D1750,B1751,"f",FALSE)</f>
        <v>51650</v>
      </c>
      <c r="E1751" s="49">
        <f>_xll.qlInterestRateIndexValueDate(IndexON,D1751)</f>
        <v>51650</v>
      </c>
      <c r="F1751" s="52">
        <f>IFERROR(_xll.qlIndexFixing(IndexON,D1751,TRUE,_xll.ohTrigger(RecalcTrigger,TriggerON)),NA())</f>
        <v>2.6853762538197046E-2</v>
      </c>
      <c r="H1751" s="49">
        <f>_xll.qlCalendarAdvance(IborCalendar,$H1750,B1751,"f",FALSE)</f>
        <v>51644</v>
      </c>
      <c r="I1751" s="49">
        <f>_xll.qlInterestRateIndexValueDate(Index1M,$H1751)</f>
        <v>51649</v>
      </c>
      <c r="J1751" s="52">
        <f>IFERROR(_xll.qlIndexFixing(Index1M,$H1751,TRUE,_xll.ohTrigger(RecalcTrigger,Trigger1M)),NA())</f>
        <v>2.784084797302375E-2</v>
      </c>
      <c r="K1751" s="52">
        <f>IFERROR(_xll.qlIndexFixing(ONIndex1M,I1751,TRUE,_xll.ohTrigger(RecalcTrigger,Trigger1M)),NA())</f>
        <v>2.7807938873021243E-2</v>
      </c>
      <c r="L1751" s="52">
        <f>IFERROR(_xll.qlIndexFixing(Index3M,H1751,TRUE,_xll.ohTrigger(RecalcTrigger,Trigger3M)),NA())</f>
        <v>2.9054308957522128E-2</v>
      </c>
      <c r="M1751" s="52">
        <f>IFERROR(_xll.qlIndexFixing(ONIndex3M,I1751,TRUE,_xll.ohTrigger(RecalcTrigger,Trigger3M)),NA())</f>
        <v>2.8947882093639521E-2</v>
      </c>
      <c r="N1751" s="52">
        <f>IFERROR(_xll.qlIndexFixing(Index6M,$H1751,TRUE,_xll.ohTrigger(RecalcTrigger,Trigger6M)),NA())</f>
        <v>3.0138356264406734E-2</v>
      </c>
      <c r="O1751" s="52">
        <f>IFERROR(_xll.qlIndexFixing(ONIndex6M,I1751,TRUE,_xll.ohTrigger(RecalcTrigger,Trigger6M)),NA())</f>
        <v>2.9909396233467334E-2</v>
      </c>
      <c r="P1751" s="52">
        <f>IFERROR(_xll.qlIndexFixing(Index1Y,$H1751,TRUE,_xll.ohTrigger(RecalcTrigger,Trigger1Y)),NA())</f>
        <v>3.1618536492471004E-2</v>
      </c>
      <c r="Q1751" s="52">
        <f>IFERROR(_xll.qlIndexFixing(ONIndex1Y,I1751,TRUE,_xll.ohTrigger(RecalcTrigger,Trigger1Y)),NA())</f>
        <v>3.1096556398440001E-2</v>
      </c>
    </row>
    <row r="1752" spans="2:17" x14ac:dyDescent="0.2">
      <c r="B1752" s="46" t="s">
        <v>51</v>
      </c>
      <c r="D1752" s="49">
        <f>_xll.qlCalendarAdvance(LocalCalendar,$D1751,B1752,"f",FALSE)</f>
        <v>51657</v>
      </c>
      <c r="E1752" s="49">
        <f>_xll.qlInterestRateIndexValueDate(IndexON,D1752)</f>
        <v>51657</v>
      </c>
      <c r="F1752" s="52">
        <f>IFERROR(_xll.qlIndexFixing(IndexON,D1752,TRUE,_xll.ohTrigger(RecalcTrigger,TriggerON)),NA())</f>
        <v>2.6852665682630672E-2</v>
      </c>
      <c r="H1752" s="49">
        <f>_xll.qlCalendarAdvance(IborCalendar,$H1751,B1752,"f",FALSE)</f>
        <v>51651</v>
      </c>
      <c r="I1752" s="49">
        <f>_xll.qlInterestRateIndexValueDate(Index1M,$H1752)</f>
        <v>51655</v>
      </c>
      <c r="J1752" s="52">
        <f>IFERROR(_xll.qlIndexFixing(Index1M,$H1752,TRUE,_xll.ohTrigger(RecalcTrigger,Trigger1M)),NA())</f>
        <v>2.784000045894075E-2</v>
      </c>
      <c r="K1752" s="52">
        <f>IFERROR(_xll.qlIndexFixing(ONIndex1M,I1752,TRUE,_xll.ohTrigger(RecalcTrigger,Trigger1M)),NA())</f>
        <v>2.780822139630601E-2</v>
      </c>
      <c r="L1752" s="52">
        <f>IFERROR(_xll.qlIndexFixing(Index3M,H1752,TRUE,_xll.ohTrigger(RecalcTrigger,Trigger3M)),NA())</f>
        <v>2.9054298958974052E-2</v>
      </c>
      <c r="M1752" s="52">
        <f>IFERROR(_xll.qlIndexFixing(ONIndex3M,I1752,TRUE,_xll.ohTrigger(RecalcTrigger,Trigger3M)),NA())</f>
        <v>2.8947983149683054E-2</v>
      </c>
      <c r="N1752" s="52">
        <f>IFERROR(_xll.qlIndexFixing(Index6M,$H1752,TRUE,_xll.ohTrigger(RecalcTrigger,Trigger6M)),NA())</f>
        <v>3.0135746469189255E-2</v>
      </c>
      <c r="O1752" s="52">
        <f>IFERROR(_xll.qlIndexFixing(ONIndex6M,I1752,TRUE,_xll.ohTrigger(RecalcTrigger,Trigger6M)),NA())</f>
        <v>2.9909486463930435E-2</v>
      </c>
      <c r="P1752" s="52">
        <f>IFERROR(_xll.qlIndexFixing(Index1Y,$H1752,TRUE,_xll.ohTrigger(RecalcTrigger,Trigger1Y)),NA())</f>
        <v>3.1619229101913893E-2</v>
      </c>
      <c r="Q1752" s="52">
        <f>IFERROR(_xll.qlIndexFixing(ONIndex1Y,I1752,TRUE,_xll.ohTrigger(RecalcTrigger,Trigger1Y)),NA())</f>
        <v>3.1097864030602551E-2</v>
      </c>
    </row>
    <row r="1753" spans="2:17" x14ac:dyDescent="0.2">
      <c r="B1753" s="46" t="s">
        <v>51</v>
      </c>
      <c r="D1753" s="49">
        <f>_xll.qlCalendarAdvance(LocalCalendar,$D1752,B1753,"f",FALSE)</f>
        <v>51664</v>
      </c>
      <c r="E1753" s="49">
        <f>_xll.qlInterestRateIndexValueDate(IndexON,D1753)</f>
        <v>51664</v>
      </c>
      <c r="F1753" s="52">
        <f>IFERROR(_xll.qlIndexFixing(IndexON,D1753,TRUE,_xll.ohTrigger(RecalcTrigger,TriggerON)),NA())</f>
        <v>2.6851534755438777E-2</v>
      </c>
      <c r="H1753" s="49">
        <f>_xll.qlCalendarAdvance(IborCalendar,$H1752,B1753,"f",FALSE)</f>
        <v>51658</v>
      </c>
      <c r="I1753" s="49">
        <f>_xll.qlInterestRateIndexValueDate(Index1M,$H1753)</f>
        <v>51662</v>
      </c>
      <c r="J1753" s="52">
        <f>IFERROR(_xll.qlIndexFixing(Index1M,$H1753,TRUE,_xll.ohTrigger(RecalcTrigger,Trigger1M)),NA())</f>
        <v>2.7840272041108172E-2</v>
      </c>
      <c r="K1753" s="52">
        <f>IFERROR(_xll.qlIndexFixing(ONIndex1M,I1753,TRUE,_xll.ohTrigger(RecalcTrigger,Trigger1M)),NA())</f>
        <v>2.7808532857722668E-2</v>
      </c>
      <c r="L1753" s="52">
        <f>IFERROR(_xll.qlIndexFixing(Index3M,H1753,TRUE,_xll.ohTrigger(RecalcTrigger,Trigger3M)),NA())</f>
        <v>2.9054268661206278E-2</v>
      </c>
      <c r="M1753" s="52">
        <f>IFERROR(_xll.qlIndexFixing(ONIndex3M,I1753,TRUE,_xll.ohTrigger(RecalcTrigger,Trigger3M)),NA())</f>
        <v>2.8948082551529808E-2</v>
      </c>
      <c r="N1753" s="52">
        <f>IFERROR(_xll.qlIndexFixing(Index6M,$H1753,TRUE,_xll.ohTrigger(RecalcTrigger,Trigger6M)),NA())</f>
        <v>3.0135571784106682E-2</v>
      </c>
      <c r="O1753" s="52">
        <f>IFERROR(_xll.qlIndexFixing(ONIndex6M,I1753,TRUE,_xll.ohTrigger(RecalcTrigger,Trigger6M)),NA())</f>
        <v>2.9909573244033538E-2</v>
      </c>
      <c r="P1753" s="52">
        <f>IFERROR(_xll.qlIndexFixing(Index1Y,$H1753,TRUE,_xll.ohTrigger(RecalcTrigger,Trigger1Y)),NA())</f>
        <v>3.1620009779069473E-2</v>
      </c>
      <c r="Q1753" s="52">
        <f>IFERROR(_xll.qlIndexFixing(ONIndex1Y,I1753,TRUE,_xll.ohTrigger(RecalcTrigger,Trigger1Y)),NA())</f>
        <v>3.1099363081485976E-2</v>
      </c>
    </row>
    <row r="1754" spans="2:17" x14ac:dyDescent="0.2">
      <c r="B1754" s="46" t="s">
        <v>51</v>
      </c>
      <c r="D1754" s="49">
        <f>_xll.qlCalendarAdvance(LocalCalendar,$D1753,B1754,"f",FALSE)</f>
        <v>51671</v>
      </c>
      <c r="E1754" s="49">
        <f>_xll.qlInterestRateIndexValueDate(IndexON,D1754)</f>
        <v>51671</v>
      </c>
      <c r="F1754" s="52">
        <f>IFERROR(_xll.qlIndexFixing(IndexON,D1754,TRUE,_xll.ohTrigger(RecalcTrigger,TriggerON)),NA())</f>
        <v>2.6850369756941106E-2</v>
      </c>
      <c r="H1754" s="49">
        <f>_xll.qlCalendarAdvance(IborCalendar,$H1753,B1754,"f",FALSE)</f>
        <v>51665</v>
      </c>
      <c r="I1754" s="49">
        <f>_xll.qlInterestRateIndexValueDate(Index1M,$H1754)</f>
        <v>51669</v>
      </c>
      <c r="J1754" s="52">
        <f>IFERROR(_xll.qlIndexFixing(Index1M,$H1754,TRUE,_xll.ohTrigger(RecalcTrigger,Trigger1M)),NA())</f>
        <v>2.7840524034054681E-2</v>
      </c>
      <c r="K1754" s="52">
        <f>IFERROR(_xll.qlIndexFixing(ONIndex1M,I1754,TRUE,_xll.ohTrigger(RecalcTrigger,Trigger1M)),NA())</f>
        <v>2.7808824773734031E-2</v>
      </c>
      <c r="L1754" s="52">
        <f>IFERROR(_xll.qlIndexFixing(Index3M,H1754,TRUE,_xll.ohTrigger(RecalcTrigger,Trigger3M)),NA())</f>
        <v>2.9054218297350585E-2</v>
      </c>
      <c r="M1754" s="52">
        <f>IFERROR(_xll.qlIndexFixing(ONIndex3M,I1754,TRUE,_xll.ohTrigger(RecalcTrigger,Trigger3M)),NA())</f>
        <v>2.8948162033470837E-2</v>
      </c>
      <c r="N1754" s="52">
        <f>IFERROR(_xll.qlIndexFixing(Index6M,$H1754,TRUE,_xll.ohTrigger(RecalcTrigger,Trigger6M)),NA())</f>
        <v>3.0135376884641806E-2</v>
      </c>
      <c r="O1754" s="52">
        <f>IFERROR(_xll.qlIndexFixing(ONIndex6M,I1754,TRUE,_xll.ohTrigger(RecalcTrigger,Trigger6M)),NA())</f>
        <v>2.9909640113023883E-2</v>
      </c>
      <c r="P1754" s="52">
        <f>IFERROR(_xll.qlIndexFixing(Index1Y,$H1754,TRUE,_xll.ohTrigger(RecalcTrigger,Trigger1Y)),NA())</f>
        <v>3.1620760983796611E-2</v>
      </c>
      <c r="Q1754" s="52">
        <f>IFERROR(_xll.qlIndexFixing(ONIndex1Y,I1754,TRUE,_xll.ohTrigger(RecalcTrigger,Trigger1Y)),NA())</f>
        <v>3.1100833572335063E-2</v>
      </c>
    </row>
    <row r="1755" spans="2:17" x14ac:dyDescent="0.2">
      <c r="B1755" s="46" t="s">
        <v>51</v>
      </c>
      <c r="D1755" s="49">
        <f>_xll.qlCalendarAdvance(LocalCalendar,$D1754,B1755,"f",FALSE)</f>
        <v>51678</v>
      </c>
      <c r="E1755" s="49">
        <f>_xll.qlInterestRateIndexValueDate(IndexON,D1755)</f>
        <v>51678</v>
      </c>
      <c r="F1755" s="52">
        <f>IFERROR(_xll.qlIndexFixing(IndexON,D1755,TRUE,_xll.ohTrigger(RecalcTrigger,TriggerON)),NA())</f>
        <v>2.6849170686817914E-2</v>
      </c>
      <c r="H1755" s="49">
        <f>_xll.qlCalendarAdvance(IborCalendar,$H1754,B1755,"f",FALSE)</f>
        <v>51672</v>
      </c>
      <c r="I1755" s="49">
        <f>_xll.qlInterestRateIndexValueDate(Index1M,$H1755)</f>
        <v>51676</v>
      </c>
      <c r="J1755" s="52">
        <f>IFERROR(_xll.qlIndexFixing(Index1M,$H1755,TRUE,_xll.ohTrigger(RecalcTrigger,Trigger1M)),NA())</f>
        <v>2.784075643779893E-2</v>
      </c>
      <c r="K1755" s="52">
        <f>IFERROR(_xll.qlIndexFixing(ONIndex1M,I1755,TRUE,_xll.ohTrigger(RecalcTrigger,Trigger1M)),NA())</f>
        <v>2.7809097144420036E-2</v>
      </c>
      <c r="L1755" s="52">
        <f>IFERROR(_xll.qlIndexFixing(Index3M,H1755,TRUE,_xll.ohTrigger(RecalcTrigger,Trigger3M)),NA())</f>
        <v>2.9054147867406968E-2</v>
      </c>
      <c r="M1755" s="52">
        <f>IFERROR(_xll.qlIndexFixing(ONIndex3M,I1755,TRUE,_xll.ohTrigger(RecalcTrigger,Trigger3M)),NA())</f>
        <v>2.8948221595745949E-2</v>
      </c>
      <c r="N1755" s="52">
        <f>IFERROR(_xll.qlIndexFixing(Index6M,$H1755,TRUE,_xll.ohTrigger(RecalcTrigger,Trigger6M)),NA())</f>
        <v>3.013516177080075E-2</v>
      </c>
      <c r="O1755" s="52">
        <f>IFERROR(_xll.qlIndexFixing(ONIndex6M,I1755,TRUE,_xll.ohTrigger(RecalcTrigger,Trigger6M)),NA())</f>
        <v>2.9909687070981406E-2</v>
      </c>
      <c r="P1755" s="52">
        <f>IFERROR(_xll.qlIndexFixing(Index1Y,$H1755,TRUE,_xll.ohTrigger(RecalcTrigger,Trigger1Y)),NA())</f>
        <v>3.162148271603113E-2</v>
      </c>
      <c r="Q1755" s="52">
        <f>IFERROR(_xll.qlIndexFixing(ONIndex1Y,I1755,TRUE,_xll.ohTrigger(RecalcTrigger,Trigger1Y)),NA())</f>
        <v>3.110227550338962E-2</v>
      </c>
    </row>
    <row r="1756" spans="2:17" x14ac:dyDescent="0.2">
      <c r="B1756" s="46" t="s">
        <v>51</v>
      </c>
      <c r="D1756" s="49">
        <f>_xll.qlCalendarAdvance(LocalCalendar,$D1755,B1756,"f",FALSE)</f>
        <v>51685</v>
      </c>
      <c r="E1756" s="49">
        <f>_xll.qlInterestRateIndexValueDate(IndexON,D1756)</f>
        <v>51685</v>
      </c>
      <c r="F1756" s="52">
        <f>IFERROR(_xll.qlIndexFixing(IndexON,D1756,TRUE,_xll.ohTrigger(RecalcTrigger,TriggerON)),NA())</f>
        <v>2.684884919374575E-2</v>
      </c>
      <c r="H1756" s="49">
        <f>_xll.qlCalendarAdvance(IborCalendar,$H1755,B1756,"f",FALSE)</f>
        <v>51679</v>
      </c>
      <c r="I1756" s="49">
        <f>_xll.qlInterestRateIndexValueDate(Index1M,$H1756)</f>
        <v>51683</v>
      </c>
      <c r="J1756" s="52">
        <f>IFERROR(_xll.qlIndexFixing(Index1M,$H1756,TRUE,_xll.ohTrigger(RecalcTrigger,Trigger1M)),NA())</f>
        <v>2.7842058439764786E-2</v>
      </c>
      <c r="K1756" s="52">
        <f>IFERROR(_xll.qlIndexFixing(ONIndex1M,I1756,TRUE,_xll.ohTrigger(RecalcTrigger,Trigger1M)),NA())</f>
        <v>2.7809349969540875E-2</v>
      </c>
      <c r="L1756" s="52">
        <f>IFERROR(_xll.qlIndexFixing(Index3M,H1756,TRUE,_xll.ohTrigger(RecalcTrigger,Trigger3M)),NA())</f>
        <v>2.905405737137717E-2</v>
      </c>
      <c r="M1756" s="52">
        <f>IFERROR(_xll.qlIndexFixing(ONIndex3M,I1756,TRUE,_xll.ohTrigger(RecalcTrigger,Trigger3M)),NA())</f>
        <v>2.8948261238195272E-2</v>
      </c>
      <c r="N1756" s="52">
        <f>IFERROR(_xll.qlIndexFixing(Index6M,$H1756,TRUE,_xll.ohTrigger(RecalcTrigger,Trigger6M)),NA())</f>
        <v>3.0137388409645641E-2</v>
      </c>
      <c r="O1756" s="52">
        <f>IFERROR(_xll.qlIndexFixing(ONIndex6M,I1756,TRUE,_xll.ohTrigger(RecalcTrigger,Trigger6M)),NA())</f>
        <v>2.9909714117826169E-2</v>
      </c>
      <c r="P1756" s="52">
        <f>IFERROR(_xll.qlIndexFixing(Index1Y,$H1756,TRUE,_xll.ohTrigger(RecalcTrigger,Trigger1Y)),NA())</f>
        <v>3.1622174975709537E-2</v>
      </c>
      <c r="Q1756" s="52">
        <f>IFERROR(_xll.qlIndexFixing(ONIndex1Y,I1756,TRUE,_xll.ohTrigger(RecalcTrigger,Trigger1Y)),NA())</f>
        <v>3.1103688874409841E-2</v>
      </c>
    </row>
    <row r="1757" spans="2:17" x14ac:dyDescent="0.2">
      <c r="B1757" s="46" t="s">
        <v>51</v>
      </c>
      <c r="D1757" s="49">
        <f>_xll.qlCalendarAdvance(LocalCalendar,$D1756,B1757,"f",FALSE)</f>
        <v>51692</v>
      </c>
      <c r="E1757" s="49">
        <f>_xll.qlInterestRateIndexValueDate(IndexON,D1757)</f>
        <v>51692</v>
      </c>
      <c r="F1757" s="52">
        <f>IFERROR(_xll.qlIndexFixing(IndexON,D1757,TRUE,_xll.ohTrigger(RecalcTrigger,TriggerON)),NA())</f>
        <v>2.6846670332174583E-2</v>
      </c>
      <c r="H1757" s="49">
        <f>_xll.qlCalendarAdvance(IborCalendar,$H1756,B1757,"f",FALSE)</f>
        <v>51686</v>
      </c>
      <c r="I1757" s="49">
        <f>_xll.qlInterestRateIndexValueDate(Index1M,$H1757)</f>
        <v>51690</v>
      </c>
      <c r="J1757" s="52">
        <f>IFERROR(_xll.qlIndexFixing(Index1M,$H1757,TRUE,_xll.ohTrigger(RecalcTrigger,Trigger1M)),NA())</f>
        <v>2.7842250280661503E-2</v>
      </c>
      <c r="K1757" s="52">
        <f>IFERROR(_xll.qlIndexFixing(ONIndex1M,I1757,TRUE,_xll.ohTrigger(RecalcTrigger,Trigger1M)),NA())</f>
        <v>2.7809583249336356E-2</v>
      </c>
      <c r="L1757" s="52">
        <f>IFERROR(_xll.qlIndexFixing(Index3M,H1757,TRUE,_xll.ohTrigger(RecalcTrigger,Trigger3M)),NA())</f>
        <v>2.9053946809263792E-2</v>
      </c>
      <c r="M1757" s="52">
        <f>IFERROR(_xll.qlIndexFixing(ONIndex3M,I1757,TRUE,_xll.ohTrigger(RecalcTrigger,Trigger3M)),NA())</f>
        <v>2.8948280960818806E-2</v>
      </c>
      <c r="N1757" s="52">
        <f>IFERROR(_xll.qlIndexFixing(Index6M,$H1757,TRUE,_xll.ohTrigger(RecalcTrigger,Trigger6M)),NA())</f>
        <v>3.0135900454269338E-2</v>
      </c>
      <c r="O1757" s="52">
        <f>IFERROR(_xll.qlIndexFixing(ONIndex6M,I1757,TRUE,_xll.ohTrigger(RecalcTrigger,Trigger6M)),NA())</f>
        <v>2.9909721253638111E-2</v>
      </c>
      <c r="P1757" s="52">
        <f>IFERROR(_xll.qlIndexFixing(Index1Y,$H1757,TRUE,_xll.ohTrigger(RecalcTrigger,Trigger1Y)),NA())</f>
        <v>3.1622837762772027E-2</v>
      </c>
      <c r="Q1757" s="52">
        <f>IFERROR(_xll.qlIndexFixing(ONIndex1Y,I1757,TRUE,_xll.ohTrigger(RecalcTrigger,Trigger1Y)),NA())</f>
        <v>3.1105073685635531E-2</v>
      </c>
    </row>
    <row r="1758" spans="2:17" x14ac:dyDescent="0.2">
      <c r="B1758" s="46" t="s">
        <v>51</v>
      </c>
      <c r="D1758" s="49">
        <f>_xll.qlCalendarAdvance(LocalCalendar,$D1757,B1758,"f",FALSE)</f>
        <v>51699</v>
      </c>
      <c r="E1758" s="49">
        <f>_xll.qlInterestRateIndexValueDate(IndexON,D1758)</f>
        <v>51699</v>
      </c>
      <c r="F1758" s="52">
        <f>IFERROR(_xll.qlIndexFixing(IndexON,D1758,TRUE,_xll.ohTrigger(RecalcTrigger,TriggerON)),NA())</f>
        <v>2.6845369047574508E-2</v>
      </c>
      <c r="H1758" s="49">
        <f>_xll.qlCalendarAdvance(IborCalendar,$H1757,B1758,"f",FALSE)</f>
        <v>51693</v>
      </c>
      <c r="I1758" s="49">
        <f>_xll.qlInterestRateIndexValueDate(Index1M,$H1758)</f>
        <v>51697</v>
      </c>
      <c r="J1758" s="52">
        <f>IFERROR(_xll.qlIndexFixing(Index1M,$H1758,TRUE,_xll.ohTrigger(RecalcTrigger,Trigger1M)),NA())</f>
        <v>2.7842422530829178E-2</v>
      </c>
      <c r="K1758" s="52">
        <f>IFERROR(_xll.qlIndexFixing(ONIndex1M,I1758,TRUE,_xll.ohTrigger(RecalcTrigger,Trigger1M)),NA())</f>
        <v>2.7809796983726542E-2</v>
      </c>
      <c r="L1758" s="52">
        <f>IFERROR(_xll.qlIndexFixing(Index3M,H1758,TRUE,_xll.ohTrigger(RecalcTrigger,Trigger3M)),NA())</f>
        <v>2.9053816181066835E-2</v>
      </c>
      <c r="M1758" s="52">
        <f>IFERROR(_xll.qlIndexFixing(ONIndex3M,I1758,TRUE,_xll.ohTrigger(RecalcTrigger,Trigger3M)),NA())</f>
        <v>2.8948280763536616E-2</v>
      </c>
      <c r="N1758" s="52">
        <f>IFERROR(_xll.qlIndexFixing(Index6M,$H1758,TRUE,_xll.ohTrigger(RecalcTrigger,Trigger6M)),NA())</f>
        <v>3.0135623230430234E-2</v>
      </c>
      <c r="O1758" s="52">
        <f>IFERROR(_xll.qlIndexFixing(ONIndex6M,I1758,TRUE,_xll.ohTrigger(RecalcTrigger,Trigger6M)),NA())</f>
        <v>2.9909708478337294E-2</v>
      </c>
      <c r="P1758" s="52">
        <f>IFERROR(_xll.qlIndexFixing(Index1Y,$H1758,TRUE,_xll.ohTrigger(RecalcTrigger,Trigger1Y)),NA())</f>
        <v>3.1623471077161014E-2</v>
      </c>
      <c r="Q1758" s="52">
        <f>IFERROR(_xll.qlIndexFixing(ONIndex1Y,I1758,TRUE,_xll.ohTrigger(RecalcTrigger,Trigger1Y)),NA())</f>
        <v>3.1106429936746949E-2</v>
      </c>
    </row>
    <row r="1759" spans="2:17" x14ac:dyDescent="0.2">
      <c r="B1759" s="46" t="s">
        <v>51</v>
      </c>
      <c r="D1759" s="49">
        <f>_xll.qlCalendarAdvance(LocalCalendar,$D1758,B1759,"f",FALSE)</f>
        <v>51706</v>
      </c>
      <c r="E1759" s="49">
        <f>_xll.qlInterestRateIndexValueDate(IndexON,D1759)</f>
        <v>51706</v>
      </c>
      <c r="F1759" s="52">
        <f>IFERROR(_xll.qlIndexFixing(IndexON,D1759,TRUE,_xll.ohTrigger(RecalcTrigger,TriggerON)),NA())</f>
        <v>2.6844033691668656E-2</v>
      </c>
      <c r="H1759" s="49">
        <f>_xll.qlCalendarAdvance(IborCalendar,$H1758,B1759,"f",FALSE)</f>
        <v>51700</v>
      </c>
      <c r="I1759" s="49">
        <f>_xll.qlInterestRateIndexValueDate(Index1M,$H1759)</f>
        <v>51704</v>
      </c>
      <c r="J1759" s="52">
        <f>IFERROR(_xll.qlIndexFixing(Index1M,$H1759,TRUE,_xll.ohTrigger(RecalcTrigger,Trigger1M)),NA())</f>
        <v>2.7842575190267817E-2</v>
      </c>
      <c r="K1759" s="52">
        <f>IFERROR(_xll.qlIndexFixing(ONIndex1M,I1759,TRUE,_xll.ohTrigger(RecalcTrigger,Trigger1M)),NA())</f>
        <v>2.7809991172711435E-2</v>
      </c>
      <c r="L1759" s="52">
        <f>IFERROR(_xll.qlIndexFixing(Index3M,H1759,TRUE,_xll.ohTrigger(RecalcTrigger,Trigger3M)),NA())</f>
        <v>2.9053665486789778E-2</v>
      </c>
      <c r="M1759" s="52">
        <f>IFERROR(_xll.qlIndexFixing(ONIndex3M,I1759,TRUE,_xll.ohTrigger(RecalcTrigger,Trigger3M)),NA())</f>
        <v>2.8948260646668444E-2</v>
      </c>
      <c r="N1759" s="52">
        <f>IFERROR(_xll.qlIndexFixing(Index6M,$H1759,TRUE,_xll.ohTrigger(RecalcTrigger,Trigger6M)),NA())</f>
        <v>3.0135325790565756E-2</v>
      </c>
      <c r="O1759" s="52">
        <f>IFERROR(_xll.qlIndexFixing(ONIndex6M,I1759,TRUE,_xll.ohTrigger(RecalcTrigger,Trigger6M)),NA())</f>
        <v>2.9909675792163526E-2</v>
      </c>
      <c r="P1759" s="52">
        <f>IFERROR(_xll.qlIndexFixing(Index1Y,$H1759,TRUE,_xll.ohTrigger(RecalcTrigger,Trigger1Y)),NA())</f>
        <v>3.1624074918821084E-2</v>
      </c>
      <c r="Q1759" s="52">
        <f>IFERROR(_xll.qlIndexFixing(ONIndex1Y,I1759,TRUE,_xll.ohTrigger(RecalcTrigger,Trigger1Y)),NA())</f>
        <v>3.1107757627983901E-2</v>
      </c>
    </row>
    <row r="1760" spans="2:17" x14ac:dyDescent="0.2">
      <c r="B1760" s="46" t="s">
        <v>51</v>
      </c>
      <c r="D1760" s="49">
        <f>_xll.qlCalendarAdvance(LocalCalendar,$D1759,B1760,"f",FALSE)</f>
        <v>51713</v>
      </c>
      <c r="E1760" s="49">
        <f>_xll.qlInterestRateIndexValueDate(IndexON,D1760)</f>
        <v>51713</v>
      </c>
      <c r="F1760" s="52">
        <f>IFERROR(_xll.qlIndexFixing(IndexON,D1760,TRUE,_xll.ohTrigger(RecalcTrigger,TriggerON)),NA())</f>
        <v>2.6842664264057348E-2</v>
      </c>
      <c r="H1760" s="49">
        <f>_xll.qlCalendarAdvance(IborCalendar,$H1759,B1760,"f",FALSE)</f>
        <v>51707</v>
      </c>
      <c r="I1760" s="49">
        <f>_xll.qlInterestRateIndexValueDate(Index1M,$H1760)</f>
        <v>51711</v>
      </c>
      <c r="J1760" s="52">
        <f>IFERROR(_xll.qlIndexFixing(Index1M,$H1760,TRUE,_xll.ohTrigger(RecalcTrigger,Trigger1M)),NA())</f>
        <v>2.7842708258979998E-2</v>
      </c>
      <c r="K1760" s="52">
        <f>IFERROR(_xll.qlIndexFixing(ONIndex1M,I1760,TRUE,_xll.ohTrigger(RecalcTrigger,Trigger1M)),NA())</f>
        <v>2.7810165816370969E-2</v>
      </c>
      <c r="L1760" s="52">
        <f>IFERROR(_xll.qlIndexFixing(Index3M,H1760,TRUE,_xll.ohTrigger(RecalcTrigger,Trigger3M)),NA())</f>
        <v>2.9053494726433489E-2</v>
      </c>
      <c r="M1760" s="52">
        <f>IFERROR(_xll.qlIndexFixing(ONIndex3M,I1760,TRUE,_xll.ohTrigger(RecalcTrigger,Trigger3M)),NA())</f>
        <v>2.8948220609814612E-2</v>
      </c>
      <c r="N1760" s="52">
        <f>IFERROR(_xll.qlIndexFixing(Index6M,$H1760,TRUE,_xll.ohTrigger(RecalcTrigger,Trigger6M)),NA())</f>
        <v>3.0135008134685462E-2</v>
      </c>
      <c r="O1760" s="52">
        <f>IFERROR(_xll.qlIndexFixing(ONIndex6M,I1760,TRUE,_xll.ohTrigger(RecalcTrigger,Trigger6M)),NA())</f>
        <v>2.9909623194717128E-2</v>
      </c>
      <c r="P1760" s="52">
        <f>IFERROR(_xll.qlIndexFixing(Index1Y,$H1760,TRUE,_xll.ohTrigger(RecalcTrigger,Trigger1Y)),NA())</f>
        <v>3.1624649287700556E-2</v>
      </c>
      <c r="Q1760" s="52">
        <f>IFERROR(_xll.qlIndexFixing(ONIndex1Y,I1760,TRUE,_xll.ohTrigger(RecalcTrigger,Trigger1Y)),NA())</f>
        <v>3.1109056759346387E-2</v>
      </c>
    </row>
    <row r="1761" spans="2:17" x14ac:dyDescent="0.2">
      <c r="B1761" s="46" t="s">
        <v>51</v>
      </c>
      <c r="D1761" s="49">
        <f>_xll.qlCalendarAdvance(LocalCalendar,$D1760,B1761,"f",FALSE)</f>
        <v>51720</v>
      </c>
      <c r="E1761" s="49">
        <f>_xll.qlInterestRateIndexValueDate(IndexON,D1761)</f>
        <v>51720</v>
      </c>
      <c r="F1761" s="52">
        <f>IFERROR(_xll.qlIndexFixing(IndexON,D1761,TRUE,_xll.ohTrigger(RecalcTrigger,TriggerON)),NA())</f>
        <v>2.6841260765140262E-2</v>
      </c>
      <c r="H1761" s="49">
        <f>_xll.qlCalendarAdvance(IborCalendar,$H1760,B1761,"f",FALSE)</f>
        <v>51714</v>
      </c>
      <c r="I1761" s="49">
        <f>_xll.qlInterestRateIndexValueDate(Index1M,$H1761)</f>
        <v>51718</v>
      </c>
      <c r="J1761" s="52">
        <f>IFERROR(_xll.qlIndexFixing(Index1M,$H1761,TRUE,_xll.ohTrigger(RecalcTrigger,Trigger1M)),NA())</f>
        <v>2.7842821736957978E-2</v>
      </c>
      <c r="K1761" s="52">
        <f>IFERROR(_xll.qlIndexFixing(ONIndex1M,I1761,TRUE,_xll.ohTrigger(RecalcTrigger,Trigger1M)),NA())</f>
        <v>2.7810320914625208E-2</v>
      </c>
      <c r="L1761" s="52">
        <f>IFERROR(_xll.qlIndexFixing(Index3M,H1761,TRUE,_xll.ohTrigger(RecalcTrigger,Trigger3M)),NA())</f>
        <v>2.9053303900000573E-2</v>
      </c>
      <c r="M1761" s="52">
        <f>IFERROR(_xll.qlIndexFixing(ONIndex3M,I1761,TRUE,_xll.ohTrigger(RecalcTrigger,Trigger3M)),NA())</f>
        <v>2.8948160653214927E-2</v>
      </c>
      <c r="N1761" s="52">
        <f>IFERROR(_xll.qlIndexFixing(Index6M,$H1761,TRUE,_xll.ohTrigger(RecalcTrigger,Trigger6M)),NA())</f>
        <v>3.0134670262798473E-2</v>
      </c>
      <c r="O1761" s="52">
        <f>IFERROR(_xll.qlIndexFixing(ONIndex6M,I1761,TRUE,_xll.ohTrigger(RecalcTrigger,Trigger6M)),NA())</f>
        <v>2.9909550686237907E-2</v>
      </c>
      <c r="P1761" s="52">
        <f>IFERROR(_xll.qlIndexFixing(Index1Y,$H1761,TRUE,_xll.ohTrigger(RecalcTrigger,Trigger1Y)),NA())</f>
        <v>3.162519418374906E-2</v>
      </c>
      <c r="Q1761" s="52">
        <f>IFERROR(_xll.qlIndexFixing(ONIndex1Y,I1761,TRUE,_xll.ohTrigger(RecalcTrigger,Trigger1Y)),NA())</f>
        <v>3.1110327330674536E-2</v>
      </c>
    </row>
    <row r="1762" spans="2:17" x14ac:dyDescent="0.2">
      <c r="B1762" s="46" t="s">
        <v>51</v>
      </c>
      <c r="D1762" s="49">
        <f>_xll.qlCalendarAdvance(LocalCalendar,$D1761,B1762,"f",FALSE)</f>
        <v>51727</v>
      </c>
      <c r="E1762" s="49">
        <f>_xll.qlInterestRateIndexValueDate(IndexON,D1762)</f>
        <v>51727</v>
      </c>
      <c r="F1762" s="52">
        <f>IFERROR(_xll.qlIndexFixing(IndexON,D1762,TRUE,_xll.ohTrigger(RecalcTrigger,TriggerON)),NA())</f>
        <v>2.6839823194597656E-2</v>
      </c>
      <c r="H1762" s="49">
        <f>_xll.qlCalendarAdvance(IborCalendar,$H1761,B1762,"f",FALSE)</f>
        <v>51721</v>
      </c>
      <c r="I1762" s="49">
        <f>_xll.qlInterestRateIndexValueDate(Index1M,$H1762)</f>
        <v>51725</v>
      </c>
      <c r="J1762" s="52">
        <f>IFERROR(_xll.qlIndexFixing(Index1M,$H1762,TRUE,_xll.ohTrigger(RecalcTrigger,Trigger1M)),NA())</f>
        <v>2.7842915624204344E-2</v>
      </c>
      <c r="K1762" s="52">
        <f>IFERROR(_xll.qlIndexFixing(ONIndex1M,I1762,TRUE,_xll.ohTrigger(RecalcTrigger,Trigger1M)),NA())</f>
        <v>2.781045646755409E-2</v>
      </c>
      <c r="L1762" s="52">
        <f>IFERROR(_xll.qlIndexFixing(Index3M,H1762,TRUE,_xll.ohTrigger(RecalcTrigger,Trigger3M)),NA())</f>
        <v>2.9053093007496242E-2</v>
      </c>
      <c r="M1762" s="52">
        <f>IFERROR(_xll.qlIndexFixing(ONIndex3M,I1762,TRUE,_xll.ohTrigger(RecalcTrigger,Trigger3M)),NA())</f>
        <v>2.8948080776869389E-2</v>
      </c>
      <c r="N1762" s="52">
        <f>IFERROR(_xll.qlIndexFixing(Index6M,$H1762,TRUE,_xll.ohTrigger(RecalcTrigger,Trigger6M)),NA())</f>
        <v>3.0134312174916519E-2</v>
      </c>
      <c r="O1762" s="52">
        <f>IFERROR(_xll.qlIndexFixing(ONIndex6M,I1762,TRUE,_xll.ohTrigger(RecalcTrigger,Trigger6M)),NA())</f>
        <v>2.99094582668058E-2</v>
      </c>
      <c r="P1762" s="52">
        <f>IFERROR(_xll.qlIndexFixing(Index1Y,$H1762,TRUE,_xll.ohTrigger(RecalcTrigger,Trigger1Y)),NA())</f>
        <v>3.1625709606919065E-2</v>
      </c>
      <c r="Q1762" s="52">
        <f>IFERROR(_xll.qlIndexFixing(ONIndex1Y,I1762,TRUE,_xll.ohTrigger(RecalcTrigger,Trigger1Y)),NA())</f>
        <v>3.111156934212822E-2</v>
      </c>
    </row>
    <row r="1763" spans="2:17" x14ac:dyDescent="0.2">
      <c r="B1763" s="46" t="s">
        <v>51</v>
      </c>
      <c r="D1763" s="49">
        <f>_xll.qlCalendarAdvance(LocalCalendar,$D1762,B1763,"f",FALSE)</f>
        <v>51734</v>
      </c>
      <c r="E1763" s="49">
        <f>_xll.qlInterestRateIndexValueDate(IndexON,D1763)</f>
        <v>51734</v>
      </c>
      <c r="F1763" s="52">
        <f>IFERROR(_xll.qlIndexFixing(IndexON,D1763,TRUE,_xll.ohTrigger(RecalcTrigger,TriggerON)),NA())</f>
        <v>2.6838351552589401E-2</v>
      </c>
      <c r="H1763" s="49">
        <f>_xll.qlCalendarAdvance(IborCalendar,$H1762,B1763,"f",FALSE)</f>
        <v>51728</v>
      </c>
      <c r="I1763" s="49">
        <f>_xll.qlInterestRateIndexValueDate(Index1M,$H1763)</f>
        <v>51732</v>
      </c>
      <c r="J1763" s="52">
        <f>IFERROR(_xll.qlIndexFixing(Index1M,$H1763,TRUE,_xll.ohTrigger(RecalcTrigger,Trigger1M)),NA())</f>
        <v>2.7842989920713934E-2</v>
      </c>
      <c r="K1763" s="52">
        <f>IFERROR(_xll.qlIndexFixing(ONIndex1M,I1763,TRUE,_xll.ohTrigger(RecalcTrigger,Trigger1M)),NA())</f>
        <v>2.7810572474997741E-2</v>
      </c>
      <c r="L1763" s="52">
        <f>IFERROR(_xll.qlIndexFixing(Index3M,H1763,TRUE,_xll.ohTrigger(RecalcTrigger,Trigger3M)),NA())</f>
        <v>2.9052862048920502E-2</v>
      </c>
      <c r="M1763" s="52">
        <f>IFERROR(_xll.qlIndexFixing(ONIndex3M,I1763,TRUE,_xll.ohTrigger(RecalcTrigger,Trigger3M)),NA())</f>
        <v>2.8947980980698063E-2</v>
      </c>
      <c r="N1763" s="52">
        <f>IFERROR(_xll.qlIndexFixing(Index6M,$H1763,TRUE,_xll.ohTrigger(RecalcTrigger,Trigger6M)),NA())</f>
        <v>3.0133933871048287E-2</v>
      </c>
      <c r="O1763" s="52">
        <f>IFERROR(_xll.qlIndexFixing(ONIndex6M,I1763,TRUE,_xll.ohTrigger(RecalcTrigger,Trigger6M)),NA())</f>
        <v>2.9909345936180998E-2</v>
      </c>
      <c r="P1763" s="52">
        <f>IFERROR(_xll.qlIndexFixing(Index1Y,$H1763,TRUE,_xll.ohTrigger(RecalcTrigger,Trigger1Y)),NA())</f>
        <v>3.1626195557166344E-2</v>
      </c>
      <c r="Q1763" s="52">
        <f>IFERROR(_xll.qlIndexFixing(ONIndex1Y,I1763,TRUE,_xll.ohTrigger(RecalcTrigger,Trigger1Y)),NA())</f>
        <v>3.1112782793627503E-2</v>
      </c>
    </row>
    <row r="1764" spans="2:17" x14ac:dyDescent="0.2">
      <c r="B1764" s="46" t="s">
        <v>51</v>
      </c>
      <c r="D1764" s="49">
        <f>_xll.qlCalendarAdvance(LocalCalendar,$D1763,B1764,"f",FALSE)</f>
        <v>51741</v>
      </c>
      <c r="E1764" s="49">
        <f>_xll.qlInterestRateIndexValueDate(IndexON,D1764)</f>
        <v>51741</v>
      </c>
      <c r="F1764" s="52">
        <f>IFERROR(_xll.qlIndexFixing(IndexON,D1764,TRUE,_xll.ohTrigger(RecalcTrigger,TriggerON)),NA())</f>
        <v>2.6836845839115497E-2</v>
      </c>
      <c r="H1764" s="49">
        <f>_xll.qlCalendarAdvance(IborCalendar,$H1763,B1764,"f",FALSE)</f>
        <v>51735</v>
      </c>
      <c r="I1764" s="49">
        <f>_xll.qlInterestRateIndexValueDate(Index1M,$H1764)</f>
        <v>51740</v>
      </c>
      <c r="J1764" s="52">
        <f>IFERROR(_xll.qlIndexFixing(Index1M,$H1764,TRUE,_xll.ohTrigger(RecalcTrigger,Trigger1M)),NA())</f>
        <v>2.7843050842363593E-2</v>
      </c>
      <c r="K1764" s="52">
        <f>IFERROR(_xll.qlIndexFixing(ONIndex1M,I1764,TRUE,_xll.ohTrigger(RecalcTrigger,Trigger1M)),NA())</f>
        <v>2.7810681122009129E-2</v>
      </c>
      <c r="L1764" s="52">
        <f>IFERROR(_xll.qlIndexFixing(Index3M,H1764,TRUE,_xll.ohTrigger(RecalcTrigger,Trigger3M)),NA())</f>
        <v>2.9052573525569204E-2</v>
      </c>
      <c r="M1764" s="52">
        <f>IFERROR(_xll.qlIndexFixing(ONIndex3M,I1764,TRUE,_xll.ohTrigger(RecalcTrigger,Trigger3M)),NA())</f>
        <v>2.8947842536402035E-2</v>
      </c>
      <c r="N1764" s="52">
        <f>IFERROR(_xll.qlIndexFixing(Index6M,$H1764,TRUE,_xll.ohTrigger(RecalcTrigger,Trigger6M)),NA())</f>
        <v>3.0133476769518181E-2</v>
      </c>
      <c r="O1764" s="52">
        <f>IFERROR(_xll.qlIndexFixing(ONIndex6M,I1764,TRUE,_xll.ohTrigger(RecalcTrigger,Trigger6M)),NA())</f>
        <v>2.9909193177575233E-2</v>
      </c>
      <c r="P1764" s="52">
        <f>IFERROR(_xll.qlIndexFixing(Index1Y,$H1764,TRUE,_xll.ohTrigger(RecalcTrigger,Trigger1Y)),NA())</f>
        <v>3.1626714839529863E-2</v>
      </c>
      <c r="Q1764" s="52">
        <f>IFERROR(_xll.qlIndexFixing(ONIndex1Y,I1764,TRUE,_xll.ohTrigger(RecalcTrigger,Trigger1Y)),NA())</f>
        <v>3.1114134624035117E-2</v>
      </c>
    </row>
    <row r="1765" spans="2:17" x14ac:dyDescent="0.2">
      <c r="B1765" s="46" t="s">
        <v>51</v>
      </c>
      <c r="D1765" s="49">
        <f>_xll.qlCalendarAdvance(LocalCalendar,$D1764,B1765,"f",FALSE)</f>
        <v>51748</v>
      </c>
      <c r="E1765" s="49">
        <f>_xll.qlInterestRateIndexValueDate(IndexON,D1765)</f>
        <v>51748</v>
      </c>
      <c r="F1765" s="52">
        <f>IFERROR(_xll.qlIndexFixing(IndexON,D1765,TRUE,_xll.ohTrigger(RecalcTrigger,TriggerON)),NA())</f>
        <v>2.6835306054175945E-2</v>
      </c>
      <c r="H1765" s="49">
        <f>_xll.qlCalendarAdvance(IborCalendar,$H1764,B1765,"f",FALSE)</f>
        <v>51742</v>
      </c>
      <c r="I1765" s="49">
        <f>_xll.qlInterestRateIndexValueDate(Index1M,$H1765)</f>
        <v>51747</v>
      </c>
      <c r="J1765" s="52">
        <f>IFERROR(_xll.qlIndexFixing(Index1M,$H1765,TRUE,_xll.ohTrigger(RecalcTrigger,Trigger1M)),NA())</f>
        <v>2.7842006685096621E-2</v>
      </c>
      <c r="K1765" s="52">
        <f>IFERROR(_xll.qlIndexFixing(ONIndex1M,I1765,TRUE,_xll.ohTrigger(RecalcTrigger,Trigger1M)),NA())</f>
        <v>2.7810755246475694E-2</v>
      </c>
      <c r="L1765" s="52">
        <f>IFERROR(_xll.qlIndexFixing(Index3M,H1765,TRUE,_xll.ohTrigger(RecalcTrigger,Trigger3M)),NA())</f>
        <v>2.9051153572199437E-2</v>
      </c>
      <c r="M1765" s="52">
        <f>IFERROR(_xll.qlIndexFixing(ONIndex3M,I1765,TRUE,_xll.ohTrigger(RecalcTrigger,Trigger3M)),NA())</f>
        <v>2.8947700054855474E-2</v>
      </c>
      <c r="N1765" s="52">
        <f>IFERROR(_xll.qlIndexFixing(Index6M,$H1765,TRUE,_xll.ohTrigger(RecalcTrigger,Trigger6M)),NA())</f>
        <v>3.0129402241625268E-2</v>
      </c>
      <c r="O1765" s="52">
        <f>IFERROR(_xll.qlIndexFixing(ONIndex6M,I1765,TRUE,_xll.ohTrigger(RecalcTrigger,Trigger6M)),NA())</f>
        <v>2.990903818036017E-2</v>
      </c>
      <c r="P1765" s="52">
        <f>IFERROR(_xll.qlIndexFixing(Index1Y,$H1765,TRUE,_xll.ohTrigger(RecalcTrigger,Trigger1Y)),NA())</f>
        <v>3.1627137633374512E-2</v>
      </c>
      <c r="Q1765" s="52">
        <f>IFERROR(_xll.qlIndexFixing(ONIndex1Y,I1765,TRUE,_xll.ohTrigger(RecalcTrigger,Trigger1Y)),NA())</f>
        <v>3.1115286875609272E-2</v>
      </c>
    </row>
    <row r="1766" spans="2:17" x14ac:dyDescent="0.2">
      <c r="B1766" s="46" t="s">
        <v>51</v>
      </c>
      <c r="D1766" s="49">
        <f>_xll.qlCalendarAdvance(LocalCalendar,$D1765,B1766,"f",FALSE)</f>
        <v>51755</v>
      </c>
      <c r="E1766" s="49">
        <f>_xll.qlInterestRateIndexValueDate(IndexON,D1766)</f>
        <v>51755</v>
      </c>
      <c r="F1766" s="52">
        <f>IFERROR(_xll.qlIndexFixing(IndexON,D1766,TRUE,_xll.ohTrigger(RecalcTrigger,TriggerON)),NA())</f>
        <v>2.6833732197690807E-2</v>
      </c>
      <c r="H1766" s="49">
        <f>_xll.qlCalendarAdvance(IborCalendar,$H1765,B1766,"f",FALSE)</f>
        <v>51749</v>
      </c>
      <c r="I1766" s="49">
        <f>_xll.qlInterestRateIndexValueDate(Index1M,$H1766)</f>
        <v>51753</v>
      </c>
      <c r="J1766" s="52">
        <f>IFERROR(_xll.qlIndexFixing(Index1M,$H1766,TRUE,_xll.ohTrigger(RecalcTrigger,Trigger1M)),NA())</f>
        <v>2.7842019990623967E-2</v>
      </c>
      <c r="K1766" s="52">
        <f>IFERROR(_xll.qlIndexFixing(ONIndex1M,I1766,TRUE,_xll.ohTrigger(RecalcTrigger,Trigger1M)),NA())</f>
        <v>2.7810803225216674E-2</v>
      </c>
      <c r="L1766" s="52">
        <f>IFERROR(_xll.qlIndexFixing(Index3M,H1766,TRUE,_xll.ohTrigger(RecalcTrigger,Trigger3M)),NA())</f>
        <v>2.9050904029324285E-2</v>
      </c>
      <c r="M1766" s="52">
        <f>IFERROR(_xll.qlIndexFixing(ONIndex3M,I1766,TRUE,_xll.ohTrigger(RecalcTrigger,Trigger3M)),NA())</f>
        <v>2.8947562073389221E-2</v>
      </c>
      <c r="N1766" s="52">
        <f>IFERROR(_xll.qlIndexFixing(Index6M,$H1766,TRUE,_xll.ohTrigger(RecalcTrigger,Trigger6M)),NA())</f>
        <v>3.0130245006046448E-2</v>
      </c>
      <c r="O1766" s="52">
        <f>IFERROR(_xll.qlIndexFixing(ONIndex6M,I1766,TRUE,_xll.ohTrigger(RecalcTrigger,Trigger6M)),NA())</f>
        <v>2.9908889478189593E-2</v>
      </c>
      <c r="P1766" s="52">
        <f>IFERROR(_xll.qlIndexFixing(Index1Y,$H1766,TRUE,_xll.ohTrigger(RecalcTrigger,Trigger1Y)),NA())</f>
        <v>3.1627476569960483E-2</v>
      </c>
      <c r="Q1766" s="52">
        <f>IFERROR(_xll.qlIndexFixing(ONIndex1Y,I1766,TRUE,_xll.ohTrigger(RecalcTrigger,Trigger1Y)),NA())</f>
        <v>3.1116251788478877E-2</v>
      </c>
    </row>
    <row r="1767" spans="2:17" x14ac:dyDescent="0.2">
      <c r="B1767" s="46" t="s">
        <v>51</v>
      </c>
      <c r="D1767" s="49">
        <f>_xll.qlCalendarAdvance(LocalCalendar,$D1766,B1767,"f",FALSE)</f>
        <v>51762</v>
      </c>
      <c r="E1767" s="49">
        <f>_xll.qlInterestRateIndexValueDate(IndexON,D1767)</f>
        <v>51762</v>
      </c>
      <c r="F1767" s="52">
        <f>IFERROR(_xll.qlIndexFixing(IndexON,D1767,TRUE,_xll.ohTrigger(RecalcTrigger,TriggerON)),NA())</f>
        <v>2.6832124269899893E-2</v>
      </c>
      <c r="H1767" s="49">
        <f>_xll.qlCalendarAdvance(IborCalendar,$H1766,B1767,"f",FALSE)</f>
        <v>51756</v>
      </c>
      <c r="I1767" s="49">
        <f>_xll.qlInterestRateIndexValueDate(Index1M,$H1767)</f>
        <v>51760</v>
      </c>
      <c r="J1767" s="52">
        <f>IFERROR(_xll.qlIndexFixing(Index1M,$H1767,TRUE,_xll.ohTrigger(RecalcTrigger,Trigger1M)),NA())</f>
        <v>2.7842017323749246E-2</v>
      </c>
      <c r="K1767" s="52">
        <f>IFERROR(_xll.qlIndexFixing(ONIndex1M,I1767,TRUE,_xll.ohTrigger(RecalcTrigger,Trigger1M)),NA())</f>
        <v>2.781084105119902E-2</v>
      </c>
      <c r="L1767" s="52">
        <f>IFERROR(_xll.qlIndexFixing(Index3M,H1767,TRUE,_xll.ohTrigger(RecalcTrigger,Trigger3M)),NA())</f>
        <v>2.9050594264703297E-2</v>
      </c>
      <c r="M1767" s="52">
        <f>IFERROR(_xll.qlIndexFixing(ONIndex3M,I1767,TRUE,_xll.ohTrigger(RecalcTrigger,Trigger3M)),NA())</f>
        <v>2.8947382597994675E-2</v>
      </c>
      <c r="N1767" s="52">
        <f>IFERROR(_xll.qlIndexFixing(Index6M,$H1767,TRUE,_xll.ohTrigger(RecalcTrigger,Trigger6M)),NA())</f>
        <v>3.0129788802140588E-2</v>
      </c>
      <c r="O1767" s="52">
        <f>IFERROR(_xll.qlIndexFixing(ONIndex6M,I1767,TRUE,_xll.ohTrigger(RecalcTrigger,Trigger6M)),NA())</f>
        <v>2.9908697503273629E-2</v>
      </c>
      <c r="P1767" s="52">
        <f>IFERROR(_xll.qlIndexFixing(Index1Y,$H1767,TRUE,_xll.ohTrigger(RecalcTrigger,Trigger1Y)),NA())</f>
        <v>3.1627844628119121E-2</v>
      </c>
      <c r="Q1767" s="52">
        <f>IFERROR(_xll.qlIndexFixing(ONIndex1Y,I1767,TRUE,_xll.ohTrigger(RecalcTrigger,Trigger1Y)),NA())</f>
        <v>3.1117351000160554E-2</v>
      </c>
    </row>
    <row r="1768" spans="2:17" x14ac:dyDescent="0.2">
      <c r="B1768" s="46" t="s">
        <v>51</v>
      </c>
      <c r="D1768" s="49">
        <f>_xll.qlCalendarAdvance(LocalCalendar,$D1767,B1768,"f",FALSE)</f>
        <v>51769</v>
      </c>
      <c r="E1768" s="49">
        <f>_xll.qlInterestRateIndexValueDate(IndexON,D1768)</f>
        <v>51769</v>
      </c>
      <c r="F1768" s="52">
        <f>IFERROR(_xll.qlIndexFixing(IndexON,D1768,TRUE,_xll.ohTrigger(RecalcTrigger,TriggerON)),NA())</f>
        <v>2.6830482270483458E-2</v>
      </c>
      <c r="H1768" s="49">
        <f>_xll.qlCalendarAdvance(IborCalendar,$H1767,B1768,"f",FALSE)</f>
        <v>51763</v>
      </c>
      <c r="I1768" s="49">
        <f>_xll.qlInterestRateIndexValueDate(Index1M,$H1768)</f>
        <v>51767</v>
      </c>
      <c r="J1768" s="52">
        <f>IFERROR(_xll.qlIndexFixing(Index1M,$H1768,TRUE,_xll.ohTrigger(RecalcTrigger,Trigger1M)),NA())</f>
        <v>2.7841995067653613E-2</v>
      </c>
      <c r="K1768" s="52">
        <f>IFERROR(_xll.qlIndexFixing(ONIndex1M,I1768,TRUE,_xll.ohTrigger(RecalcTrigger,Trigger1M)),NA())</f>
        <v>2.7810859331856008E-2</v>
      </c>
      <c r="L1768" s="52">
        <f>IFERROR(_xll.qlIndexFixing(Index3M,H1768,TRUE,_xll.ohTrigger(RecalcTrigger,Trigger3M)),NA())</f>
        <v>2.9050264435645165E-2</v>
      </c>
      <c r="M1768" s="52">
        <f>IFERROR(_xll.qlIndexFixing(ONIndex3M,I1768,TRUE,_xll.ohTrigger(RecalcTrigger,Trigger3M)),NA())</f>
        <v>2.8947183202854276E-2</v>
      </c>
      <c r="N1768" s="52">
        <f>IFERROR(_xll.qlIndexFixing(Index6M,$H1768,TRUE,_xll.ohTrigger(RecalcTrigger,Trigger6M)),NA())</f>
        <v>3.0129312385669477E-2</v>
      </c>
      <c r="O1768" s="52">
        <f>IFERROR(_xll.qlIndexFixing(ONIndex6M,I1768,TRUE,_xll.ohTrigger(RecalcTrigger,Trigger6M)),NA())</f>
        <v>2.9908485617404779E-2</v>
      </c>
      <c r="P1768" s="52">
        <f>IFERROR(_xll.qlIndexFixing(Index1Y,$H1768,TRUE,_xll.ohTrigger(RecalcTrigger,Trigger1Y)),NA())</f>
        <v>3.1628183213169306E-2</v>
      </c>
      <c r="Q1768" s="52">
        <f>IFERROR(_xll.qlIndexFixing(ONIndex1Y,I1768,TRUE,_xll.ohTrigger(RecalcTrigger,Trigger1Y)),NA())</f>
        <v>3.1118421652047701E-2</v>
      </c>
    </row>
    <row r="1769" spans="2:17" x14ac:dyDescent="0.2">
      <c r="B1769" s="46" t="s">
        <v>51</v>
      </c>
      <c r="D1769" s="49">
        <f>_xll.qlCalendarAdvance(LocalCalendar,$D1768,B1769,"f",FALSE)</f>
        <v>51776</v>
      </c>
      <c r="E1769" s="49">
        <f>_xll.qlInterestRateIndexValueDate(IndexON,D1769)</f>
        <v>51776</v>
      </c>
      <c r="F1769" s="52">
        <f>IFERROR(_xll.qlIndexFixing(IndexON,D1769,TRUE,_xll.ohTrigger(RecalcTrigger,TriggerON)),NA())</f>
        <v>2.6828806199521438E-2</v>
      </c>
      <c r="H1769" s="49">
        <f>_xll.qlCalendarAdvance(IborCalendar,$H1768,B1769,"f",FALSE)</f>
        <v>51770</v>
      </c>
      <c r="I1769" s="49">
        <f>_xll.qlInterestRateIndexValueDate(Index1M,$H1769)</f>
        <v>51774</v>
      </c>
      <c r="J1769" s="52">
        <f>IFERROR(_xll.qlIndexFixing(Index1M,$H1769,TRUE,_xll.ohTrigger(RecalcTrigger,Trigger1M)),NA())</f>
        <v>2.7843024294397188E-2</v>
      </c>
      <c r="K1769" s="52">
        <f>IFERROR(_xll.qlIndexFixing(ONIndex1M,I1769,TRUE,_xll.ohTrigger(RecalcTrigger,Trigger1M)),NA())</f>
        <v>2.781085806694783E-2</v>
      </c>
      <c r="L1769" s="52">
        <f>IFERROR(_xll.qlIndexFixing(Index3M,H1769,TRUE,_xll.ohTrigger(RecalcTrigger,Trigger3M)),NA())</f>
        <v>2.9051054910217474E-2</v>
      </c>
      <c r="M1769" s="52">
        <f>IFERROR(_xll.qlIndexFixing(ONIndex3M,I1769,TRUE,_xll.ohTrigger(RecalcTrigger,Trigger3M)),NA())</f>
        <v>2.8946963887888089E-2</v>
      </c>
      <c r="N1769" s="52">
        <f>IFERROR(_xll.qlIndexFixing(Index6M,$H1769,TRUE,_xll.ohTrigger(RecalcTrigger,Trigger6M)),NA())</f>
        <v>3.012881575664542E-2</v>
      </c>
      <c r="O1769" s="52">
        <f>IFERROR(_xll.qlIndexFixing(ONIndex6M,I1769,TRUE,_xll.ohTrigger(RecalcTrigger,Trigger6M)),NA())</f>
        <v>2.9908253820503106E-2</v>
      </c>
      <c r="P1769" s="52">
        <f>IFERROR(_xll.qlIndexFixing(Index1Y,$H1769,TRUE,_xll.ohTrigger(RecalcTrigger,Trigger1Y)),NA())</f>
        <v>3.1628492325081484E-2</v>
      </c>
      <c r="Q1769" s="52">
        <f>IFERROR(_xll.qlIndexFixing(ONIndex1Y,I1769,TRUE,_xll.ohTrigger(RecalcTrigger,Trigger1Y)),NA())</f>
        <v>3.1119463743820575E-2</v>
      </c>
    </row>
    <row r="1770" spans="2:17" x14ac:dyDescent="0.2">
      <c r="B1770" s="46" t="s">
        <v>51</v>
      </c>
      <c r="D1770" s="49">
        <f>_xll.qlCalendarAdvance(LocalCalendar,$D1769,B1770,"f",FALSE)</f>
        <v>51783</v>
      </c>
      <c r="E1770" s="49">
        <f>_xll.qlInterestRateIndexValueDate(IndexON,D1770)</f>
        <v>51783</v>
      </c>
      <c r="F1770" s="52">
        <f>IFERROR(_xll.qlIndexFixing(IndexON,D1770,TRUE,_xll.ohTrigger(RecalcTrigger,TriggerON)),NA())</f>
        <v>2.6827096057253641E-2</v>
      </c>
      <c r="H1770" s="49">
        <f>_xll.qlCalendarAdvance(IborCalendar,$H1769,B1770,"f",FALSE)</f>
        <v>51777</v>
      </c>
      <c r="I1770" s="49">
        <f>_xll.qlInterestRateIndexValueDate(Index1M,$H1770)</f>
        <v>51781</v>
      </c>
      <c r="J1770" s="52">
        <f>IFERROR(_xll.qlIndexFixing(Index1M,$H1770,TRUE,_xll.ohTrigger(RecalcTrigger,Trigger1M)),NA())</f>
        <v>2.7842961455777717E-2</v>
      </c>
      <c r="K1770" s="52">
        <f>IFERROR(_xll.qlIndexFixing(ONIndex1M,I1770,TRUE,_xll.ohTrigger(RecalcTrigger,Trigger1M)),NA())</f>
        <v>2.7810837256714294E-2</v>
      </c>
      <c r="L1770" s="52">
        <f>IFERROR(_xll.qlIndexFixing(Index3M,H1770,TRUE,_xll.ohTrigger(RecalcTrigger,Trigger3M)),NA())</f>
        <v>2.9050683489269563E-2</v>
      </c>
      <c r="M1770" s="52">
        <f>IFERROR(_xll.qlIndexFixing(ONIndex3M,I1770,TRUE,_xll.ohTrigger(RecalcTrigger,Trigger3M)),NA())</f>
        <v>2.8946724653096112E-2</v>
      </c>
      <c r="N1770" s="52">
        <f>IFERROR(_xll.qlIndexFixing(Index6M,$H1770,TRUE,_xll.ohTrigger(RecalcTrigger,Trigger6M)),NA())</f>
        <v>3.0129509343901316E-2</v>
      </c>
      <c r="O1770" s="52">
        <f>IFERROR(_xll.qlIndexFixing(ONIndex6M,I1770,TRUE,_xll.ohTrigger(RecalcTrigger,Trigger6M)),NA())</f>
        <v>2.9908002112408738E-2</v>
      </c>
      <c r="P1770" s="52">
        <f>IFERROR(_xll.qlIndexFixing(Index1Y,$H1770,TRUE,_xll.ohTrigger(RecalcTrigger,Trigger1Y)),NA())</f>
        <v>3.1628771963829148E-2</v>
      </c>
      <c r="Q1770" s="52">
        <f>IFERROR(_xll.qlIndexFixing(ONIndex1Y,I1770,TRUE,_xll.ohTrigger(RecalcTrigger,Trigger1Y)),NA())</f>
        <v>3.1120477275798919E-2</v>
      </c>
    </row>
    <row r="1771" spans="2:17" x14ac:dyDescent="0.2">
      <c r="B1771" s="46" t="s">
        <v>51</v>
      </c>
      <c r="D1771" s="49">
        <f>_xll.qlCalendarAdvance(LocalCalendar,$D1770,B1771,"f",FALSE)</f>
        <v>51790</v>
      </c>
      <c r="E1771" s="49">
        <f>_xll.qlInterestRateIndexValueDate(IndexON,D1771)</f>
        <v>51790</v>
      </c>
      <c r="F1771" s="52">
        <f>IFERROR(_xll.qlIndexFixing(IndexON,D1771,TRUE,_xll.ohTrigger(RecalcTrigger,TriggerON)),NA())</f>
        <v>2.6825351843360323E-2</v>
      </c>
      <c r="H1771" s="49">
        <f>_xll.qlCalendarAdvance(IborCalendar,$H1770,B1771,"f",FALSE)</f>
        <v>51784</v>
      </c>
      <c r="I1771" s="49">
        <f>_xll.qlInterestRateIndexValueDate(Index1M,$H1771)</f>
        <v>51789</v>
      </c>
      <c r="J1771" s="52">
        <f>IFERROR(_xll.qlIndexFixing(Index1M,$H1771,TRUE,_xll.ohTrigger(RecalcTrigger,Trigger1M)),NA())</f>
        <v>2.7842865651561546E-2</v>
      </c>
      <c r="K1771" s="52">
        <f>IFERROR(_xll.qlIndexFixing(ONIndex1M,I1771,TRUE,_xll.ohTrigger(RecalcTrigger,Trigger1M)),NA())</f>
        <v>2.7810789540563263E-2</v>
      </c>
      <c r="L1771" s="52">
        <f>IFERROR(_xll.qlIndexFixing(Index3M,H1771,TRUE,_xll.ohTrigger(RecalcTrigger,Trigger3M)),NA())</f>
        <v>2.9050234437532896E-2</v>
      </c>
      <c r="M1771" s="52">
        <f>IFERROR(_xll.qlIndexFixing(ONIndex3M,I1771,TRUE,_xll.ohTrigger(RecalcTrigger,Trigger3M)),NA())</f>
        <v>2.8946426850353646E-2</v>
      </c>
      <c r="N1771" s="52">
        <f>IFERROR(_xll.qlIndexFixing(Index6M,$H1771,TRUE,_xll.ohTrigger(RecalcTrigger,Trigger6M)),NA())</f>
        <v>3.0127683488990399E-2</v>
      </c>
      <c r="O1771" s="52">
        <f>IFERROR(_xll.qlIndexFixing(ONIndex6M,I1771,TRUE,_xll.ohTrigger(RecalcTrigger,Trigger6M)),NA())</f>
        <v>2.9907690065300585E-2</v>
      </c>
      <c r="P1771" s="52">
        <f>IFERROR(_xll.qlIndexFixing(Index1Y,$H1771,TRUE,_xll.ohTrigger(RecalcTrigger,Trigger1Y)),NA())</f>
        <v>3.1629055461348747E-2</v>
      </c>
      <c r="Q1771" s="52">
        <f>IFERROR(_xll.qlIndexFixing(ONIndex1Y,I1771,TRUE,_xll.ohTrigger(RecalcTrigger,Trigger1Y)),NA())</f>
        <v>3.1121600626651258E-2</v>
      </c>
    </row>
    <row r="1772" spans="2:17" x14ac:dyDescent="0.2">
      <c r="B1772" s="46" t="s">
        <v>51</v>
      </c>
      <c r="D1772" s="49">
        <f>_xll.qlCalendarAdvance(LocalCalendar,$D1771,B1772,"f",FALSE)</f>
        <v>51797</v>
      </c>
      <c r="E1772" s="49">
        <f>_xll.qlInterestRateIndexValueDate(IndexON,D1772)</f>
        <v>51797</v>
      </c>
      <c r="F1772" s="52">
        <f>IFERROR(_xll.qlIndexFixing(IndexON,D1772,TRUE,_xll.ohTrigger(RecalcTrigger,TriggerON)),NA())</f>
        <v>2.6823573558081293E-2</v>
      </c>
      <c r="H1772" s="49">
        <f>_xll.qlCalendarAdvance(IborCalendar,$H1771,B1772,"f",FALSE)</f>
        <v>51791</v>
      </c>
      <c r="I1772" s="49">
        <f>_xll.qlInterestRateIndexValueDate(Index1M,$H1772)</f>
        <v>51795</v>
      </c>
      <c r="J1772" s="52">
        <f>IFERROR(_xll.qlIndexFixing(Index1M,$H1772,TRUE,_xll.ohTrigger(RecalcTrigger,Trigger1M)),NA())</f>
        <v>2.7842777006341347E-2</v>
      </c>
      <c r="K1772" s="52">
        <f>IFERROR(_xll.qlIndexFixing(ONIndex1M,I1772,TRUE,_xll.ohTrigger(RecalcTrigger,Trigger1M)),NA())</f>
        <v>2.781073700019121E-2</v>
      </c>
      <c r="L1772" s="52">
        <f>IFERROR(_xll.qlIndexFixing(Index3M,H1772,TRUE,_xll.ohTrigger(RecalcTrigger,Trigger3M)),NA())</f>
        <v>2.9049880449277667E-2</v>
      </c>
      <c r="M1772" s="52">
        <f>IFERROR(_xll.qlIndexFixing(ONIndex3M,I1772,TRUE,_xll.ohTrigger(RecalcTrigger,Trigger3M)),NA())</f>
        <v>2.8946186424194664E-2</v>
      </c>
      <c r="N1772" s="52">
        <f>IFERROR(_xll.qlIndexFixing(Index6M,$H1772,TRUE,_xll.ohTrigger(RecalcTrigger,Trigger6M)),NA())</f>
        <v>3.0127204594414977E-2</v>
      </c>
      <c r="O1772" s="52">
        <f>IFERROR(_xll.qlIndexFixing(ONIndex6M,I1772,TRUE,_xll.ohTrigger(RecalcTrigger,Trigger6M)),NA())</f>
        <v>2.9907438963281407E-2</v>
      </c>
      <c r="P1772" s="52">
        <f>IFERROR(_xll.qlIndexFixing(Index1Y,$H1772,TRUE,_xll.ohTrigger(RecalcTrigger,Trigger1Y)),NA())</f>
        <v>3.1629242821735459E-2</v>
      </c>
      <c r="Q1772" s="52">
        <f>IFERROR(_xll.qlIndexFixing(ONIndex1Y,I1772,TRUE,_xll.ohTrigger(RecalcTrigger,Trigger1Y)),NA())</f>
        <v>3.1122418659732531E-2</v>
      </c>
    </row>
    <row r="1773" spans="2:17" x14ac:dyDescent="0.2">
      <c r="B1773" s="46" t="s">
        <v>51</v>
      </c>
      <c r="D1773" s="49">
        <f>_xll.qlCalendarAdvance(LocalCalendar,$D1772,B1773,"f",FALSE)</f>
        <v>51804</v>
      </c>
      <c r="E1773" s="49">
        <f>_xll.qlInterestRateIndexValueDate(IndexON,D1773)</f>
        <v>51804</v>
      </c>
      <c r="F1773" s="52">
        <f>IFERROR(_xll.qlIndexFixing(IndexON,D1773,TRUE,_xll.ohTrigger(RecalcTrigger,TriggerON)),NA())</f>
        <v>2.6821761201176741E-2</v>
      </c>
      <c r="H1773" s="49">
        <f>_xll.qlCalendarAdvance(IborCalendar,$H1772,B1773,"f",FALSE)</f>
        <v>51798</v>
      </c>
      <c r="I1773" s="49">
        <f>_xll.qlInterestRateIndexValueDate(Index1M,$H1773)</f>
        <v>51802</v>
      </c>
      <c r="J1773" s="52">
        <f>IFERROR(_xll.qlIndexFixing(Index1M,$H1773,TRUE,_xll.ohTrigger(RecalcTrigger,Trigger1M)),NA())</f>
        <v>2.7843720762702473E-2</v>
      </c>
      <c r="K1773" s="52">
        <f>IFERROR(_xll.qlIndexFixing(ONIndex1M,I1773,TRUE,_xll.ohTrigger(RecalcTrigger,Trigger1M)),NA())</f>
        <v>2.7810657553821727E-2</v>
      </c>
      <c r="L1773" s="52">
        <f>IFERROR(_xll.qlIndexFixing(Index3M,H1773,TRUE,_xll.ohTrigger(RecalcTrigger,Trigger3M)),NA())</f>
        <v>2.9049448830249323E-2</v>
      </c>
      <c r="M1773" s="52">
        <f>IFERROR(_xll.qlIndexFixing(ONIndex3M,I1773,TRUE,_xll.ohTrigger(RecalcTrigger,Trigger3M)),NA())</f>
        <v>2.8945887430005257E-2</v>
      </c>
      <c r="N1773" s="52">
        <f>IFERROR(_xll.qlIndexFixing(Index6M,$H1773,TRUE,_xll.ohTrigger(RecalcTrigger,Trigger6M)),NA())</f>
        <v>3.0126627115339429E-2</v>
      </c>
      <c r="O1773" s="52">
        <f>IFERROR(_xll.qlIndexFixing(ONIndex6M,I1773,TRUE,_xll.ohTrigger(RecalcTrigger,Trigger6M)),NA())</f>
        <v>2.9907127522008636E-2</v>
      </c>
      <c r="P1773" s="52">
        <f>IFERROR(_xll.qlIndexFixing(Index1Y,$H1773,TRUE,_xll.ohTrigger(RecalcTrigger,Trigger1Y)),NA())</f>
        <v>3.1629434040853367E-2</v>
      </c>
      <c r="Q1773" s="52">
        <f>IFERROR(_xll.qlIndexFixing(ONIndex1Y,I1773,TRUE,_xll.ohTrigger(RecalcTrigger,Trigger1Y)),NA())</f>
        <v>3.1123346511847672E-2</v>
      </c>
    </row>
    <row r="1774" spans="2:17" x14ac:dyDescent="0.2">
      <c r="B1774" s="46" t="s">
        <v>51</v>
      </c>
      <c r="D1774" s="49">
        <f>_xll.qlCalendarAdvance(LocalCalendar,$D1773,B1774,"f",FALSE)</f>
        <v>51811</v>
      </c>
      <c r="E1774" s="49">
        <f>_xll.qlInterestRateIndexValueDate(IndexON,D1774)</f>
        <v>51811</v>
      </c>
      <c r="F1774" s="52">
        <f>IFERROR(_xll.qlIndexFixing(IndexON,D1774,TRUE,_xll.ohTrigger(RecalcTrigger,TriggerON)),NA())</f>
        <v>2.6819914773046349E-2</v>
      </c>
      <c r="H1774" s="49">
        <f>_xll.qlCalendarAdvance(IborCalendar,$H1773,B1774,"f",FALSE)</f>
        <v>51805</v>
      </c>
      <c r="I1774" s="49">
        <f>_xll.qlInterestRateIndexValueDate(Index1M,$H1774)</f>
        <v>51809</v>
      </c>
      <c r="J1774" s="52">
        <f>IFERROR(_xll.qlIndexFixing(Index1M,$H1774,TRUE,_xll.ohTrigger(RecalcTrigger,Trigger1M)),NA())</f>
        <v>2.7841450157469971E-2</v>
      </c>
      <c r="K1774" s="52">
        <f>IFERROR(_xll.qlIndexFixing(ONIndex1M,I1774,TRUE,_xll.ohTrigger(RecalcTrigger,Trigger1M)),NA())</f>
        <v>2.7810558562206822E-2</v>
      </c>
      <c r="L1774" s="52">
        <f>IFERROR(_xll.qlIndexFixing(Index3M,H1774,TRUE,_xll.ohTrigger(RecalcTrigger,Trigger3M)),NA())</f>
        <v>2.9048997145204303E-2</v>
      </c>
      <c r="M1774" s="52">
        <f>IFERROR(_xll.qlIndexFixing(ONIndex3M,I1774,TRUE,_xll.ohTrigger(RecalcTrigger,Trigger3M)),NA())</f>
        <v>2.8945568516149933E-2</v>
      </c>
      <c r="N1774" s="52">
        <f>IFERROR(_xll.qlIndexFixing(Index6M,$H1774,TRUE,_xll.ohTrigger(RecalcTrigger,Trigger6M)),NA())</f>
        <v>3.0127233888638853E-2</v>
      </c>
      <c r="O1774" s="52">
        <f>IFERROR(_xll.qlIndexFixing(ONIndex6M,I1774,TRUE,_xll.ohTrigger(RecalcTrigger,Trigger6M)),NA())</f>
        <v>2.9906796169782979E-2</v>
      </c>
      <c r="P1774" s="52">
        <f>IFERROR(_xll.qlIndexFixing(Index1Y,$H1774,TRUE,_xll.ohTrigger(RecalcTrigger,Trigger1Y)),NA())</f>
        <v>3.162959578672464E-2</v>
      </c>
      <c r="Q1774" s="52">
        <f>IFERROR(_xll.qlIndexFixing(ONIndex1Y,I1774,TRUE,_xll.ohTrigger(RecalcTrigger,Trigger1Y)),NA())</f>
        <v>3.1124245803928474E-2</v>
      </c>
    </row>
    <row r="1775" spans="2:17" x14ac:dyDescent="0.2">
      <c r="B1775" s="46" t="s">
        <v>51</v>
      </c>
      <c r="D1775" s="49">
        <f>_xll.qlCalendarAdvance(LocalCalendar,$D1774,B1775,"f",FALSE)</f>
        <v>51818</v>
      </c>
      <c r="E1775" s="49">
        <f>_xll.qlInterestRateIndexValueDate(IndexON,D1775)</f>
        <v>51818</v>
      </c>
      <c r="F1775" s="52">
        <f>IFERROR(_xll.qlIndexFixing(IndexON,D1775,TRUE,_xll.ohTrigger(RecalcTrigger,TriggerON)),NA())</f>
        <v>2.68180342732105E-2</v>
      </c>
      <c r="H1775" s="49">
        <f>_xll.qlCalendarAdvance(IborCalendar,$H1774,B1775,"f",FALSE)</f>
        <v>51812</v>
      </c>
      <c r="I1775" s="49">
        <f>_xll.qlInterestRateIndexValueDate(Index1M,$H1775)</f>
        <v>51817</v>
      </c>
      <c r="J1775" s="52">
        <f>IFERROR(_xll.qlIndexFixing(Index1M,$H1775,TRUE,_xll.ohTrigger(RecalcTrigger,Trigger1M)),NA())</f>
        <v>2.7841266409061483E-2</v>
      </c>
      <c r="K1775" s="52">
        <f>IFERROR(_xll.qlIndexFixing(ONIndex1M,I1775,TRUE,_xll.ohTrigger(RecalcTrigger,Trigger1M)),NA())</f>
        <v>2.7810421495528814E-2</v>
      </c>
      <c r="L1775" s="52">
        <f>IFERROR(_xll.qlIndexFixing(Index3M,H1775,TRUE,_xll.ohTrigger(RecalcTrigger,Trigger3M)),NA())</f>
        <v>2.9048456363104335E-2</v>
      </c>
      <c r="M1775" s="52">
        <f>IFERROR(_xll.qlIndexFixing(ONIndex3M,I1775,TRUE,_xll.ohTrigger(RecalcTrigger,Trigger3M)),NA())</f>
        <v>2.8945179651449493E-2</v>
      </c>
      <c r="N1775" s="52">
        <f>IFERROR(_xll.qlIndexFixing(Index6M,$H1775,TRUE,_xll.ohTrigger(RecalcTrigger,Trigger6M)),NA())</f>
        <v>3.0124118765370311E-2</v>
      </c>
      <c r="O1775" s="52">
        <f>IFERROR(_xll.qlIndexFixing(ONIndex6M,I1775,TRUE,_xll.ohTrigger(RecalcTrigger,Trigger6M)),NA())</f>
        <v>2.9906393100604944E-2</v>
      </c>
      <c r="P1775" s="52">
        <f>IFERROR(_xll.qlIndexFixing(Index1Y,$H1775,TRUE,_xll.ohTrigger(RecalcTrigger,Trigger1Y)),NA())</f>
        <v>3.1629744549441854E-2</v>
      </c>
      <c r="Q1775" s="52">
        <f>IFERROR(_xll.qlIndexFixing(ONIndex1Y,I1775,TRUE,_xll.ohTrigger(RecalcTrigger,Trigger1Y)),NA())</f>
        <v>3.112523859505778E-2</v>
      </c>
    </row>
    <row r="1776" spans="2:17" x14ac:dyDescent="0.2">
      <c r="B1776" s="46" t="s">
        <v>51</v>
      </c>
      <c r="D1776" s="49">
        <f>_xll.qlCalendarAdvance(LocalCalendar,$D1775,B1776,"f",FALSE)</f>
        <v>51825</v>
      </c>
      <c r="E1776" s="49">
        <f>_xll.qlInterestRateIndexValueDate(IndexON,D1776)</f>
        <v>51825</v>
      </c>
      <c r="F1776" s="52">
        <f>IFERROR(_xll.qlIndexFixing(IndexON,D1776,TRUE,_xll.ohTrigger(RecalcTrigger,TriggerON)),NA())</f>
        <v>2.6816119701988939E-2</v>
      </c>
      <c r="H1776" s="49">
        <f>_xll.qlCalendarAdvance(IborCalendar,$H1775,B1776,"f",FALSE)</f>
        <v>51819</v>
      </c>
      <c r="I1776" s="49">
        <f>_xll.qlInterestRateIndexValueDate(Index1M,$H1776)</f>
        <v>51823</v>
      </c>
      <c r="J1776" s="52">
        <f>IFERROR(_xll.qlIndexFixing(Index1M,$H1776,TRUE,_xll.ohTrigger(RecalcTrigger,Trigger1M)),NA())</f>
        <v>2.7841111806999663E-2</v>
      </c>
      <c r="K1776" s="52">
        <f>IFERROR(_xll.qlIndexFixing(ONIndex1M,I1776,TRUE,_xll.ohTrigger(RecalcTrigger,Trigger1M)),NA())</f>
        <v>2.7810301942601257E-2</v>
      </c>
      <c r="L1776" s="52">
        <f>IFERROR(_xll.qlIndexFixing(Index3M,H1776,TRUE,_xll.ohTrigger(RecalcTrigger,Trigger3M)),NA())</f>
        <v>2.9048033577100736E-2</v>
      </c>
      <c r="M1776" s="52">
        <f>IFERROR(_xll.qlIndexFixing(ONIndex3M,I1776,TRUE,_xll.ohTrigger(RecalcTrigger,Trigger3M)),NA())</f>
        <v>2.8944870928802047E-2</v>
      </c>
      <c r="N1776" s="52">
        <f>IFERROR(_xll.qlIndexFixing(Index6M,$H1776,TRUE,_xll.ohTrigger(RecalcTrigger,Trigger6M)),NA())</f>
        <v>3.0124773403359031E-2</v>
      </c>
      <c r="O1776" s="52">
        <f>IFERROR(_xll.qlIndexFixing(ONIndex6M,I1776,TRUE,_xll.ohTrigger(RecalcTrigger,Trigger6M)),NA())</f>
        <v>2.9906073732073324E-2</v>
      </c>
      <c r="P1776" s="52">
        <f>IFERROR(_xll.qlIndexFixing(Index1Y,$H1776,TRUE,_xll.ohTrigger(RecalcTrigger,Trigger1Y)),NA())</f>
        <v>3.1629830858674275E-2</v>
      </c>
      <c r="Q1776" s="52">
        <f>IFERROR(_xll.qlIndexFixing(ONIndex1Y,I1776,TRUE,_xll.ohTrigger(RecalcTrigger,Trigger1Y)),NA())</f>
        <v>3.1125958708386747E-2</v>
      </c>
    </row>
    <row r="1777" spans="2:17" x14ac:dyDescent="0.2">
      <c r="B1777" s="46" t="s">
        <v>51</v>
      </c>
      <c r="D1777" s="49">
        <f>_xll.qlCalendarAdvance(LocalCalendar,$D1776,B1777,"f",FALSE)</f>
        <v>51832</v>
      </c>
      <c r="E1777" s="49">
        <f>_xll.qlInterestRateIndexValueDate(IndexON,D1777)</f>
        <v>51832</v>
      </c>
      <c r="F1777" s="52">
        <f>IFERROR(_xll.qlIndexFixing(IndexON,D1777,TRUE,_xll.ohTrigger(RecalcTrigger,TriggerON)),NA())</f>
        <v>2.6815029080156094E-2</v>
      </c>
      <c r="H1777" s="49">
        <f>_xll.qlCalendarAdvance(IborCalendar,$H1776,B1777,"f",FALSE)</f>
        <v>51826</v>
      </c>
      <c r="I1777" s="49">
        <f>_xll.qlInterestRateIndexValueDate(Index1M,$H1777)</f>
        <v>51830</v>
      </c>
      <c r="J1777" s="52">
        <f>IFERROR(_xll.qlIndexFixing(Index1M,$H1777,TRUE,_xll.ohTrigger(RecalcTrigger,Trigger1M)),NA())</f>
        <v>2.7843032761643849E-2</v>
      </c>
      <c r="K1777" s="52">
        <f>IFERROR(_xll.qlIndexFixing(ONIndex1M,I1777,TRUE,_xll.ohTrigger(RecalcTrigger,Trigger1M)),NA())</f>
        <v>2.7810144314690532E-2</v>
      </c>
      <c r="L1777" s="52">
        <f>IFERROR(_xll.qlIndexFixing(Index3M,H1777,TRUE,_xll.ohTrigger(RecalcTrigger,Trigger3M)),NA())</f>
        <v>2.9047521694056957E-2</v>
      </c>
      <c r="M1777" s="52">
        <f>IFERROR(_xll.qlIndexFixing(ONIndex3M,I1777,TRUE,_xll.ohTrigger(RecalcTrigger,Trigger3M)),NA())</f>
        <v>2.8944492255469356E-2</v>
      </c>
      <c r="N1777" s="52">
        <f>IFERROR(_xll.qlIndexFixing(Index6M,$H1777,TRUE,_xll.ohTrigger(RecalcTrigger,Trigger6M)),NA())</f>
        <v>3.012531504877633E-2</v>
      </c>
      <c r="O1777" s="52">
        <f>IFERROR(_xll.qlIndexFixing(ONIndex6M,I1777,TRUE,_xll.ohTrigger(RecalcTrigger,Trigger6M)),NA())</f>
        <v>2.9905682646669263E-2</v>
      </c>
      <c r="P1777" s="52">
        <f>IFERROR(_xll.qlIndexFixing(Index1Y,$H1777,TRUE,_xll.ohTrigger(RecalcTrigger,Trigger1Y)),NA())</f>
        <v>3.1629904184732043E-2</v>
      </c>
      <c r="Q1777" s="52">
        <f>IFERROR(_xll.qlIndexFixing(ONIndex1Y,I1777,TRUE,_xll.ohTrigger(RecalcTrigger,Trigger1Y)),NA())</f>
        <v>3.1126772320764218E-2</v>
      </c>
    </row>
    <row r="1778" spans="2:17" x14ac:dyDescent="0.2">
      <c r="B1778" s="46" t="s">
        <v>51</v>
      </c>
      <c r="D1778" s="49">
        <f>_xll.qlCalendarAdvance(LocalCalendar,$D1777,B1778,"f",FALSE)</f>
        <v>51839</v>
      </c>
      <c r="E1778" s="49">
        <f>_xll.qlInterestRateIndexValueDate(IndexON,D1778)</f>
        <v>51839</v>
      </c>
      <c r="F1778" s="52">
        <f>IFERROR(_xll.qlIndexFixing(IndexON,D1778,TRUE,_xll.ohTrigger(RecalcTrigger,TriggerON)),NA())</f>
        <v>2.6812188345068932E-2</v>
      </c>
      <c r="H1778" s="49">
        <f>_xll.qlCalendarAdvance(IborCalendar,$H1777,B1778,"f",FALSE)</f>
        <v>51833</v>
      </c>
      <c r="I1778" s="49">
        <f>_xll.qlInterestRateIndexValueDate(Index1M,$H1778)</f>
        <v>51837</v>
      </c>
      <c r="J1778" s="52">
        <f>IFERROR(_xll.qlIndexFixing(Index1M,$H1778,TRUE,_xll.ohTrigger(RecalcTrigger,Trigger1M)),NA())</f>
        <v>2.7841753480494044E-2</v>
      </c>
      <c r="K1778" s="52">
        <f>IFERROR(_xll.qlIndexFixing(ONIndex1M,I1778,TRUE,_xll.ohTrigger(RecalcTrigger,Trigger1M)),NA())</f>
        <v>2.7809967141374514E-2</v>
      </c>
      <c r="L1778" s="52">
        <f>IFERROR(_xll.qlIndexFixing(Index3M,H1778,TRUE,_xll.ohTrigger(RecalcTrigger,Trigger3M)),NA())</f>
        <v>2.9045862602304261E-2</v>
      </c>
      <c r="M1778" s="52">
        <f>IFERROR(_xll.qlIndexFixing(ONIndex3M,I1778,TRUE,_xll.ohTrigger(RecalcTrigger,Trigger3M)),NA())</f>
        <v>2.8944093662310877E-2</v>
      </c>
      <c r="N1778" s="52">
        <f>IFERROR(_xll.qlIndexFixing(Index6M,$H1778,TRUE,_xll.ohTrigger(RecalcTrigger,Trigger6M)),NA())</f>
        <v>3.012343653326616E-2</v>
      </c>
      <c r="O1778" s="52">
        <f>IFERROR(_xll.qlIndexFixing(ONIndex6M,I1778,TRUE,_xll.ohTrigger(RecalcTrigger,Trigger6M)),NA())</f>
        <v>2.9905271650152443E-2</v>
      </c>
      <c r="P1778" s="52">
        <f>IFERROR(_xll.qlIndexFixing(Index1Y,$H1778,TRUE,_xll.ohTrigger(RecalcTrigger,Trigger1Y)),NA())</f>
        <v>3.1629948037502444E-2</v>
      </c>
      <c r="Q1778" s="52">
        <f>IFERROR(_xll.qlIndexFixing(ONIndex1Y,I1778,TRUE,_xll.ohTrigger(RecalcTrigger,Trigger1Y)),NA())</f>
        <v>3.1127557373107351E-2</v>
      </c>
    </row>
    <row r="1779" spans="2:17" x14ac:dyDescent="0.2">
      <c r="B1779" s="46" t="s">
        <v>51</v>
      </c>
      <c r="D1779" s="49">
        <f>_xll.qlCalendarAdvance(LocalCalendar,$D1778,B1779,"f",FALSE)</f>
        <v>51846</v>
      </c>
      <c r="E1779" s="49">
        <f>_xll.qlInterestRateIndexValueDate(IndexON,D1779)</f>
        <v>51846</v>
      </c>
      <c r="F1779" s="52">
        <f>IFERROR(_xll.qlIndexFixing(IndexON,D1779,TRUE,_xll.ohTrigger(RecalcTrigger,TriggerON)),NA())</f>
        <v>2.6810171559370488E-2</v>
      </c>
      <c r="H1779" s="49">
        <f>_xll.qlCalendarAdvance(IborCalendar,$H1778,B1779,"f",FALSE)</f>
        <v>51840</v>
      </c>
      <c r="I1779" s="49">
        <f>_xll.qlInterestRateIndexValueDate(Index1M,$H1779)</f>
        <v>51844</v>
      </c>
      <c r="J1779" s="52">
        <f>IFERROR(_xll.qlIndexFixing(Index1M,$H1779,TRUE,_xll.ohTrigger(RecalcTrigger,Trigger1M)),NA())</f>
        <v>2.7841514325302911E-2</v>
      </c>
      <c r="K1779" s="52">
        <f>IFERROR(_xll.qlIndexFixing(ONIndex1M,I1779,TRUE,_xll.ohTrigger(RecalcTrigger,Trigger1M)),NA())</f>
        <v>2.7809770422733138E-2</v>
      </c>
      <c r="L1779" s="52">
        <f>IFERROR(_xll.qlIndexFixing(Index3M,H1779,TRUE,_xll.ohTrigger(RecalcTrigger,Trigger3M)),NA())</f>
        <v>2.9045312064839852E-2</v>
      </c>
      <c r="M1779" s="52">
        <f>IFERROR(_xll.qlIndexFixing(ONIndex3M,I1779,TRUE,_xll.ohTrigger(RecalcTrigger,Trigger3M)),NA())</f>
        <v>2.8943675149326609E-2</v>
      </c>
      <c r="N1779" s="52">
        <f>IFERROR(_xll.qlIndexFixing(Index6M,$H1779,TRUE,_xll.ohTrigger(RecalcTrigger,Trigger6M)),NA())</f>
        <v>3.0122737779648117E-2</v>
      </c>
      <c r="O1779" s="52">
        <f>IFERROR(_xll.qlIndexFixing(ONIndex6M,I1779,TRUE,_xll.ohTrigger(RecalcTrigger,Trigger6M)),NA())</f>
        <v>2.9904840742522865E-2</v>
      </c>
      <c r="P1779" s="52">
        <f>IFERROR(_xll.qlIndexFixing(Index1Y,$H1779,TRUE,_xll.ohTrigger(RecalcTrigger,Trigger1Y)),NA())</f>
        <v>3.1629962416981537E-2</v>
      </c>
      <c r="Q1779" s="52">
        <f>IFERROR(_xll.qlIndexFixing(ONIndex1Y,I1779,TRUE,_xll.ohTrigger(RecalcTrigger,Trigger1Y)),NA())</f>
        <v>3.1128313865576018E-2</v>
      </c>
    </row>
    <row r="1780" spans="2:17" x14ac:dyDescent="0.2">
      <c r="B1780" s="46" t="s">
        <v>51</v>
      </c>
      <c r="D1780" s="49">
        <f>_xll.qlCalendarAdvance(LocalCalendar,$D1779,B1780,"f",FALSE)</f>
        <v>51853</v>
      </c>
      <c r="E1780" s="49">
        <f>_xll.qlInterestRateIndexValueDate(IndexON,D1780)</f>
        <v>51853</v>
      </c>
      <c r="F1780" s="52">
        <f>IFERROR(_xll.qlIndexFixing(IndexON,D1780,TRUE,_xll.ohTrigger(RecalcTrigger,TriggerON)),NA())</f>
        <v>2.6808120702206395E-2</v>
      </c>
      <c r="H1780" s="49">
        <f>_xll.qlCalendarAdvance(IborCalendar,$H1779,B1780,"f",FALSE)</f>
        <v>51847</v>
      </c>
      <c r="I1780" s="49">
        <f>_xll.qlInterestRateIndexValueDate(Index1M,$H1780)</f>
        <v>51851</v>
      </c>
      <c r="J1780" s="52">
        <f>IFERROR(_xll.qlIndexFixing(Index1M,$H1780,TRUE,_xll.ohTrigger(RecalcTrigger,Trigger1M)),NA())</f>
        <v>2.7841255579387894E-2</v>
      </c>
      <c r="K1780" s="52">
        <f>IFERROR(_xll.qlIndexFixing(ONIndex1M,I1780,TRUE,_xll.ohTrigger(RecalcTrigger,Trigger1M)),NA())</f>
        <v>2.7809554158686467E-2</v>
      </c>
      <c r="L1780" s="52">
        <f>IFERROR(_xll.qlIndexFixing(Index3M,H1780,TRUE,_xll.ohTrigger(RecalcTrigger,Trigger3M)),NA())</f>
        <v>2.9044741463018237E-2</v>
      </c>
      <c r="M1780" s="52">
        <f>IFERROR(_xll.qlIndexFixing(ONIndex3M,I1780,TRUE,_xll.ohTrigger(RecalcTrigger,Trigger3M)),NA())</f>
        <v>2.8943236716676424E-2</v>
      </c>
      <c r="N1780" s="52">
        <f>IFERROR(_xll.qlIndexFixing(Index6M,$H1780,TRUE,_xll.ohTrigger(RecalcTrigger,Trigger6M)),NA())</f>
        <v>3.0122018813675645E-2</v>
      </c>
      <c r="O1780" s="52">
        <f>IFERROR(_xll.qlIndexFixing(ONIndex6M,I1780,TRUE,_xll.ohTrigger(RecalcTrigger,Trigger6M)),NA())</f>
        <v>2.9904389923860464E-2</v>
      </c>
      <c r="P1780" s="52">
        <f>IFERROR(_xll.qlIndexFixing(Index1Y,$H1780,TRUE,_xll.ohTrigger(RecalcTrigger,Trigger1Y)),NA())</f>
        <v>3.162994732316865E-2</v>
      </c>
      <c r="Q1780" s="52">
        <f>IFERROR(_xll.qlIndexFixing(ONIndex1Y,I1780,TRUE,_xll.ohTrigger(RecalcTrigger,Trigger1Y)),NA())</f>
        <v>3.1129041798010348E-2</v>
      </c>
    </row>
    <row r="1781" spans="2:17" x14ac:dyDescent="0.2">
      <c r="B1781" s="46" t="s">
        <v>51</v>
      </c>
      <c r="D1781" s="49">
        <f>_xll.qlCalendarAdvance(LocalCalendar,$D1780,B1781,"f",FALSE)</f>
        <v>51861</v>
      </c>
      <c r="E1781" s="49">
        <f>_xll.qlInterestRateIndexValueDate(IndexON,D1781)</f>
        <v>51861</v>
      </c>
      <c r="F1781" s="52">
        <f>IFERROR(_xll.qlIndexFixing(IndexON,D1781,TRUE,_xll.ohTrigger(RecalcTrigger,TriggerON)),NA())</f>
        <v>2.6805735145254417E-2</v>
      </c>
      <c r="H1781" s="49">
        <f>_xll.qlCalendarAdvance(IborCalendar,$H1780,B1781,"f",FALSE)</f>
        <v>51854</v>
      </c>
      <c r="I1781" s="49">
        <f>_xll.qlInterestRateIndexValueDate(Index1M,$H1781)</f>
        <v>51858</v>
      </c>
      <c r="J1781" s="52">
        <f>IFERROR(_xll.qlIndexFixing(Index1M,$H1781,TRUE,_xll.ohTrigger(RecalcTrigger,Trigger1M)),NA())</f>
        <v>2.7840977242751575E-2</v>
      </c>
      <c r="K1781" s="52">
        <f>IFERROR(_xll.qlIndexFixing(ONIndex1M,I1781,TRUE,_xll.ohTrigger(RecalcTrigger,Trigger1M)),NA())</f>
        <v>2.7809318349314438E-2</v>
      </c>
      <c r="L1781" s="52">
        <f>IFERROR(_xll.qlIndexFixing(Index3M,H1781,TRUE,_xll.ohTrigger(RecalcTrigger,Trigger3M)),NA())</f>
        <v>2.9044150796849074E-2</v>
      </c>
      <c r="M1781" s="52">
        <f>IFERROR(_xll.qlIndexFixing(ONIndex3M,I1781,TRUE,_xll.ohTrigger(RecalcTrigger,Trigger3M)),NA())</f>
        <v>2.8942778364120514E-2</v>
      </c>
      <c r="N1781" s="52">
        <f>IFERROR(_xll.qlIndexFixing(Index6M,$H1781,TRUE,_xll.ohTrigger(RecalcTrigger,Trigger6M)),NA())</f>
        <v>3.0121279635372027E-2</v>
      </c>
      <c r="O1781" s="52">
        <f>IFERROR(_xll.qlIndexFixing(ONIndex6M,I1781,TRUE,_xll.ohTrigger(RecalcTrigger,Trigger6M)),NA())</f>
        <v>2.9903919194245177E-2</v>
      </c>
      <c r="P1781" s="52">
        <f>IFERROR(_xll.qlIndexFixing(Index1Y,$H1781,TRUE,_xll.ohTrigger(RecalcTrigger,Trigger1Y)),NA())</f>
        <v>3.1629902756064233E-2</v>
      </c>
      <c r="Q1781" s="52">
        <f>IFERROR(_xll.qlIndexFixing(ONIndex1Y,I1781,TRUE,_xll.ohTrigger(RecalcTrigger,Trigger1Y)),NA())</f>
        <v>3.1129741170570213E-2</v>
      </c>
    </row>
    <row r="1782" spans="2:17" x14ac:dyDescent="0.2">
      <c r="B1782" s="46" t="s">
        <v>51</v>
      </c>
      <c r="D1782" s="49">
        <f>_xll.qlCalendarAdvance(LocalCalendar,$D1781,B1782,"f",FALSE)</f>
        <v>51868</v>
      </c>
      <c r="E1782" s="49">
        <f>_xll.qlInterestRateIndexValueDate(IndexON,D1782)</f>
        <v>51868</v>
      </c>
      <c r="F1782" s="52">
        <f>IFERROR(_xll.qlIndexFixing(IndexON,D1782,TRUE,_xll.ohTrigger(RecalcTrigger,TriggerON)),NA())</f>
        <v>2.6803611277852468E-2</v>
      </c>
      <c r="H1782" s="49">
        <f>_xll.qlCalendarAdvance(IborCalendar,$H1781,B1782,"f",FALSE)</f>
        <v>51862</v>
      </c>
      <c r="I1782" s="49">
        <f>_xll.qlInterestRateIndexValueDate(Index1M,$H1782)</f>
        <v>51866</v>
      </c>
      <c r="J1782" s="52">
        <f>IFERROR(_xll.qlIndexFixing(Index1M,$H1782,TRUE,_xll.ohTrigger(RecalcTrigger,Trigger1M)),NA())</f>
        <v>2.7840635155092729E-2</v>
      </c>
      <c r="K1782" s="52">
        <f>IFERROR(_xll.qlIndexFixing(ONIndex1M,I1782,TRUE,_xll.ohTrigger(RecalcTrigger,Trigger1M)),NA())</f>
        <v>2.7810079767243145E-2</v>
      </c>
      <c r="L1782" s="52">
        <f>IFERROR(_xll.qlIndexFixing(Index3M,H1782,TRUE,_xll.ohTrigger(RecalcTrigger,Trigger3M)),NA())</f>
        <v>2.904233008874435E-2</v>
      </c>
      <c r="M1782" s="52">
        <f>IFERROR(_xll.qlIndexFixing(ONIndex3M,I1782,TRUE,_xll.ohTrigger(RecalcTrigger,Trigger3M)),NA())</f>
        <v>2.8943358366166905E-2</v>
      </c>
      <c r="N1782" s="52">
        <f>IFERROR(_xll.qlIndexFixing(Index6M,$H1782,TRUE,_xll.ohTrigger(RecalcTrigger,Trigger6M)),NA())</f>
        <v>3.0119217791153795E-2</v>
      </c>
      <c r="O1782" s="52">
        <f>IFERROR(_xll.qlIndexFixing(ONIndex6M,I1782,TRUE,_xll.ohTrigger(RecalcTrigger,Trigger6M)),NA())</f>
        <v>2.9904562731268847E-2</v>
      </c>
      <c r="P1782" s="52">
        <f>IFERROR(_xll.qlIndexFixing(Index1Y,$H1782,TRUE,_xll.ohTrigger(RecalcTrigger,Trigger1Y)),NA())</f>
        <v>3.1629815732491663E-2</v>
      </c>
      <c r="Q1782" s="52">
        <f>IFERROR(_xll.qlIndexFixing(ONIndex1Y,I1782,TRUE,_xll.ohTrigger(RecalcTrigger,Trigger1Y)),NA())</f>
        <v>3.1131897928102781E-2</v>
      </c>
    </row>
    <row r="1783" spans="2:17" x14ac:dyDescent="0.2">
      <c r="B1783" s="46" t="s">
        <v>51</v>
      </c>
      <c r="D1783" s="49">
        <f>_xll.qlCalendarAdvance(LocalCalendar,$D1782,B1783,"f",FALSE)</f>
        <v>51875</v>
      </c>
      <c r="E1783" s="49">
        <f>_xll.qlInterestRateIndexValueDate(IndexON,D1783)</f>
        <v>51875</v>
      </c>
      <c r="F1783" s="52">
        <f>IFERROR(_xll.qlIndexFixing(IndexON,D1783,TRUE,_xll.ohTrigger(RecalcTrigger,TriggerON)),NA())</f>
        <v>2.6801453338904935E-2</v>
      </c>
      <c r="H1783" s="49">
        <f>_xll.qlCalendarAdvance(IborCalendar,$H1782,B1783,"f",FALSE)</f>
        <v>51869</v>
      </c>
      <c r="I1783" s="49">
        <f>_xll.qlInterestRateIndexValueDate(Index1M,$H1783)</f>
        <v>51873</v>
      </c>
      <c r="J1783" s="52">
        <f>IFERROR(_xll.qlIndexFixing(Index1M,$H1783,TRUE,_xll.ohTrigger(RecalcTrigger,Trigger1M)),NA())</f>
        <v>2.7840314838333807E-2</v>
      </c>
      <c r="K1783" s="52">
        <f>IFERROR(_xll.qlIndexFixing(ONIndex1M,I1783,TRUE,_xll.ohTrigger(RecalcTrigger,Trigger1M)),NA())</f>
        <v>2.7808747227284769E-2</v>
      </c>
      <c r="L1783" s="52">
        <f>IFERROR(_xll.qlIndexFixing(Index3M,H1783,TRUE,_xll.ohTrigger(RecalcTrigger,Trigger3M)),NA())</f>
        <v>2.9042817520048461E-2</v>
      </c>
      <c r="M1783" s="52">
        <f>IFERROR(_xll.qlIndexFixing(ONIndex3M,I1783,TRUE,_xll.ohTrigger(RecalcTrigger,Trigger3M)),NA())</f>
        <v>2.8941729103202363E-2</v>
      </c>
      <c r="N1783" s="52">
        <f>IFERROR(_xll.qlIndexFixing(Index6M,$H1783,TRUE,_xll.ohTrigger(RecalcTrigger,Trigger6M)),NA())</f>
        <v>3.0118436809370243E-2</v>
      </c>
      <c r="O1783" s="52">
        <f>IFERROR(_xll.qlIndexFixing(ONIndex6M,I1783,TRUE,_xll.ohTrigger(RecalcTrigger,Trigger6M)),NA())</f>
        <v>2.990284344027927E-2</v>
      </c>
      <c r="P1783" s="52">
        <f>IFERROR(_xll.qlIndexFixing(Index1Y,$H1783,TRUE,_xll.ohTrigger(RecalcTrigger,Trigger1Y)),NA())</f>
        <v>3.1629708008351479E-2</v>
      </c>
      <c r="Q1783" s="52">
        <f>IFERROR(_xll.qlIndexFixing(ONIndex1Y,I1783,TRUE,_xll.ohTrigger(RecalcTrigger,Trigger1Y)),NA())</f>
        <v>3.1131143654858917E-2</v>
      </c>
    </row>
    <row r="1784" spans="2:17" x14ac:dyDescent="0.2">
      <c r="B1784" s="46" t="s">
        <v>51</v>
      </c>
      <c r="D1784" s="49">
        <f>_xll.qlCalendarAdvance(LocalCalendar,$D1783,B1784,"f",FALSE)</f>
        <v>51882</v>
      </c>
      <c r="E1784" s="49">
        <f>_xll.qlInterestRateIndexValueDate(IndexON,D1784)</f>
        <v>51882</v>
      </c>
      <c r="F1784" s="52">
        <f>IFERROR(_xll.qlIndexFixing(IndexON,D1784,TRUE,_xll.ohTrigger(RecalcTrigger,TriggerON)),NA())</f>
        <v>2.6799261328491752E-2</v>
      </c>
      <c r="H1784" s="49">
        <f>_xll.qlCalendarAdvance(IborCalendar,$H1783,B1784,"f",FALSE)</f>
        <v>51876</v>
      </c>
      <c r="I1784" s="49">
        <f>_xll.qlInterestRateIndexValueDate(Index1M,$H1784)</f>
        <v>51880</v>
      </c>
      <c r="J1784" s="52">
        <f>IFERROR(_xll.qlIndexFixing(Index1M,$H1784,TRUE,_xll.ohTrigger(RecalcTrigger,Trigger1M)),NA())</f>
        <v>2.7839974930853578E-2</v>
      </c>
      <c r="K1784" s="52">
        <f>IFERROR(_xll.qlIndexFixing(ONIndex1M,I1784,TRUE,_xll.ohTrigger(RecalcTrigger,Trigger1M)),NA())</f>
        <v>2.7808449989450423E-2</v>
      </c>
      <c r="L1784" s="52">
        <f>IFERROR(_xll.qlIndexFixing(Index3M,H1784,TRUE,_xll.ohTrigger(RecalcTrigger,Trigger3M)),NA())</f>
        <v>2.9041045671658772E-2</v>
      </c>
      <c r="M1784" s="52">
        <f>IFERROR(_xll.qlIndexFixing(ONIndex3M,I1784,TRUE,_xll.ohTrigger(RecalcTrigger,Trigger3M)),NA())</f>
        <v>2.8941208145685238E-2</v>
      </c>
      <c r="N1784" s="52">
        <f>IFERROR(_xll.qlIndexFixing(Index6M,$H1784,TRUE,_xll.ohTrigger(RecalcTrigger,Trigger6M)),NA())</f>
        <v>3.0117635617001662E-2</v>
      </c>
      <c r="O1784" s="52">
        <f>IFERROR(_xll.qlIndexFixing(ONIndex6M,I1784,TRUE,_xll.ohTrigger(RecalcTrigger,Trigger6M)),NA())</f>
        <v>2.9902310132881027E-2</v>
      </c>
      <c r="P1784" s="52">
        <f>IFERROR(_xll.qlIndexFixing(Index1Y,$H1784,TRUE,_xll.ohTrigger(RecalcTrigger,Trigger1Y)),NA())</f>
        <v>3.1629570810940567E-2</v>
      </c>
      <c r="Q1784" s="52">
        <f>IFERROR(_xll.qlIndexFixing(ONIndex1Y,I1784,TRUE,_xll.ohTrigger(RecalcTrigger,Trigger1Y)),NA())</f>
        <v>3.1131753267539253E-2</v>
      </c>
    </row>
    <row r="1785" spans="2:17" x14ac:dyDescent="0.2">
      <c r="B1785" s="46" t="s">
        <v>51</v>
      </c>
      <c r="D1785" s="49">
        <f>_xll.qlCalendarAdvance(LocalCalendar,$D1784,B1785,"f",FALSE)</f>
        <v>51889</v>
      </c>
      <c r="E1785" s="49">
        <f>_xll.qlInterestRateIndexValueDate(IndexON,D1785)</f>
        <v>51889</v>
      </c>
      <c r="F1785" s="52">
        <f>IFERROR(_xll.qlIndexFixing(IndexON,D1785,TRUE,_xll.ohTrigger(RecalcTrigger,TriggerON)),NA())</f>
        <v>2.6797035246612921E-2</v>
      </c>
      <c r="H1785" s="49">
        <f>_xll.qlCalendarAdvance(IborCalendar,$H1784,B1785,"f",FALSE)</f>
        <v>51883</v>
      </c>
      <c r="I1785" s="49">
        <f>_xll.qlInterestRateIndexValueDate(Index1M,$H1785)</f>
        <v>51887</v>
      </c>
      <c r="J1785" s="52">
        <f>IFERROR(_xll.qlIndexFixing(Index1M,$H1785,TRUE,_xll.ohTrigger(RecalcTrigger,Trigger1M)),NA())</f>
        <v>2.7839615432659785E-2</v>
      </c>
      <c r="K1785" s="52">
        <f>IFERROR(_xll.qlIndexFixing(ONIndex1M,I1785,TRUE,_xll.ohTrigger(RecalcTrigger,Trigger1M)),NA())</f>
        <v>2.7808133206290719E-2</v>
      </c>
      <c r="L1785" s="52">
        <f>IFERROR(_xll.qlIndexFixing(Index3M,H1785,TRUE,_xll.ohTrigger(RecalcTrigger,Trigger3M)),NA())</f>
        <v>2.9040373369063843E-2</v>
      </c>
      <c r="M1785" s="52">
        <f>IFERROR(_xll.qlIndexFixing(ONIndex3M,I1785,TRUE,_xll.ohTrigger(RecalcTrigger,Trigger3M)),NA())</f>
        <v>2.8940667268262388E-2</v>
      </c>
      <c r="N1785" s="52">
        <f>IFERROR(_xll.qlIndexFixing(Index6M,$H1785,TRUE,_xll.ohTrigger(RecalcTrigger,Trigger6M)),NA())</f>
        <v>3.0116814214072783E-2</v>
      </c>
      <c r="O1785" s="52">
        <f>IFERROR(_xll.qlIndexFixing(ONIndex6M,I1785,TRUE,_xll.ohTrigger(RecalcTrigger,Trigger6M)),NA())</f>
        <v>2.9901756914529898E-2</v>
      </c>
      <c r="P1785" s="52">
        <f>IFERROR(_xll.qlIndexFixing(Index1Y,$H1785,TRUE,_xll.ohTrigger(RecalcTrigger,Trigger1Y)),NA())</f>
        <v>3.1629404140271634E-2</v>
      </c>
      <c r="Q1785" s="52">
        <f>IFERROR(_xll.qlIndexFixing(ONIndex1Y,I1785,TRUE,_xll.ohTrigger(RecalcTrigger,Trigger1Y)),NA())</f>
        <v>3.1132334320345123E-2</v>
      </c>
    </row>
    <row r="1786" spans="2:17" x14ac:dyDescent="0.2">
      <c r="B1786" s="46" t="s">
        <v>51</v>
      </c>
      <c r="D1786" s="49">
        <f>_xll.qlCalendarAdvance(LocalCalendar,$D1785,B1786,"f",FALSE)</f>
        <v>51896</v>
      </c>
      <c r="E1786" s="49">
        <f>_xll.qlInterestRateIndexValueDate(IndexON,D1786)</f>
        <v>51896</v>
      </c>
      <c r="F1786" s="52">
        <f>IFERROR(_xll.qlIndexFixing(IndexON,D1786,TRUE,_xll.ohTrigger(RecalcTrigger,TriggerON)),NA())</f>
        <v>2.6794775093268441E-2</v>
      </c>
      <c r="H1786" s="49">
        <f>_xll.qlCalendarAdvance(IborCalendar,$H1785,B1786,"f",FALSE)</f>
        <v>51890</v>
      </c>
      <c r="I1786" s="49">
        <f>_xll.qlInterestRateIndexValueDate(Index1M,$H1786)</f>
        <v>51894</v>
      </c>
      <c r="J1786" s="52">
        <f>IFERROR(_xll.qlIndexFixing(Index1M,$H1786,TRUE,_xll.ohTrigger(RecalcTrigger,Trigger1M)),NA())</f>
        <v>2.7839236343752422E-2</v>
      </c>
      <c r="K1786" s="52">
        <f>IFERROR(_xll.qlIndexFixing(ONIndex1M,I1786,TRUE,_xll.ohTrigger(RecalcTrigger,Trigger1M)),NA())</f>
        <v>2.7807796877725721E-2</v>
      </c>
      <c r="L1786" s="52">
        <f>IFERROR(_xll.qlIndexFixing(Index3M,H1786,TRUE,_xll.ohTrigger(RecalcTrigger,Trigger3M)),NA())</f>
        <v>2.9039681003779627E-2</v>
      </c>
      <c r="M1786" s="52">
        <f>IFERROR(_xll.qlIndexFixing(ONIndex3M,I1786,TRUE,_xll.ohTrigger(RecalcTrigger,Trigger3M)),NA())</f>
        <v>2.8940106471013749E-2</v>
      </c>
      <c r="N1786" s="52">
        <f>IFERROR(_xll.qlIndexFixing(Index6M,$H1786,TRUE,_xll.ohTrigger(RecalcTrigger,Trigger6M)),NA())</f>
        <v>3.0115972600607454E-2</v>
      </c>
      <c r="O1786" s="52">
        <f>IFERROR(_xll.qlIndexFixing(ONIndex6M,I1786,TRUE,_xll.ohTrigger(RecalcTrigger,Trigger6M)),NA())</f>
        <v>2.9901183785145946E-2</v>
      </c>
      <c r="P1786" s="52">
        <f>IFERROR(_xll.qlIndexFixing(Index1Y,$H1786,TRUE,_xll.ohTrigger(RecalcTrigger,Trigger1Y)),NA())</f>
        <v>3.1629207996358683E-2</v>
      </c>
      <c r="Q1786" s="52">
        <f>IFERROR(_xll.qlIndexFixing(ONIndex1Y,I1786,TRUE,_xll.ohTrigger(RecalcTrigger,Trigger1Y)),NA())</f>
        <v>3.1132886813196592E-2</v>
      </c>
    </row>
    <row r="1787" spans="2:17" x14ac:dyDescent="0.2">
      <c r="B1787" s="46" t="s">
        <v>51</v>
      </c>
      <c r="D1787" s="49">
        <f>_xll.qlCalendarAdvance(LocalCalendar,$D1786,B1787,"f",FALSE)</f>
        <v>51903</v>
      </c>
      <c r="E1787" s="49">
        <f>_xll.qlInterestRateIndexValueDate(IndexON,D1787)</f>
        <v>51903</v>
      </c>
      <c r="F1787" s="52">
        <f>IFERROR(_xll.qlIndexFixing(IndexON,D1787,TRUE,_xll.ohTrigger(RecalcTrigger,TriggerON)),NA())</f>
        <v>2.6792480868378377E-2</v>
      </c>
      <c r="H1787" s="49">
        <f>_xll.qlCalendarAdvance(IborCalendar,$H1786,B1787,"f",FALSE)</f>
        <v>51897</v>
      </c>
      <c r="I1787" s="49">
        <f>_xll.qlInterestRateIndexValueDate(Index1M,$H1787)</f>
        <v>51901</v>
      </c>
      <c r="J1787" s="52">
        <f>IFERROR(_xll.qlIndexFixing(Index1M,$H1787,TRUE,_xll.ohTrigger(RecalcTrigger,Trigger1M)),NA())</f>
        <v>2.7835701328615681E-2</v>
      </c>
      <c r="K1787" s="52">
        <f>IFERROR(_xll.qlIndexFixing(ONIndex1M,I1787,TRUE,_xll.ohTrigger(RecalcTrigger,Trigger1M)),NA())</f>
        <v>2.7807441003915301E-2</v>
      </c>
      <c r="L1787" s="52">
        <f>IFERROR(_xll.qlIndexFixing(Index3M,H1787,TRUE,_xll.ohTrigger(RecalcTrigger,Trigger3M)),NA())</f>
        <v>2.9040082232274597E-2</v>
      </c>
      <c r="M1787" s="52">
        <f>IFERROR(_xll.qlIndexFixing(ONIndex3M,I1787,TRUE,_xll.ohTrigger(RecalcTrigger,Trigger3M)),NA())</f>
        <v>2.8939525754099193E-2</v>
      </c>
      <c r="N1787" s="52">
        <f>IFERROR(_xll.qlIndexFixing(Index6M,$H1787,TRUE,_xll.ohTrigger(RecalcTrigger,Trigger6M)),NA())</f>
        <v>3.0115110776631735E-2</v>
      </c>
      <c r="O1787" s="52">
        <f>IFERROR(_xll.qlIndexFixing(ONIndex6M,I1787,TRUE,_xll.ohTrigger(RecalcTrigger,Trigger6M)),NA())</f>
        <v>2.99005907445693E-2</v>
      </c>
      <c r="P1787" s="52">
        <f>IFERROR(_xll.qlIndexFixing(Index1Y,$H1787,TRUE,_xll.ohTrigger(RecalcTrigger,Trigger1Y)),NA())</f>
        <v>3.1628982379218594E-2</v>
      </c>
      <c r="Q1787" s="52">
        <f>IFERROR(_xll.qlIndexFixing(ONIndex1Y,I1787,TRUE,_xll.ohTrigger(RecalcTrigger,Trigger1Y)),NA())</f>
        <v>3.1133410746093659E-2</v>
      </c>
    </row>
    <row r="1788" spans="2:17" x14ac:dyDescent="0.2">
      <c r="B1788" s="46" t="s">
        <v>51</v>
      </c>
      <c r="D1788" s="49">
        <f>_xll.qlCalendarAdvance(LocalCalendar,$D1787,B1788,"f",FALSE)</f>
        <v>51910</v>
      </c>
      <c r="E1788" s="49">
        <f>_xll.qlInterestRateIndexValueDate(IndexON,D1788)</f>
        <v>51910</v>
      </c>
      <c r="F1788" s="52">
        <f>IFERROR(_xll.qlIndexFixing(IndexON,D1788,TRUE,_xll.ohTrigger(RecalcTrigger,TriggerON)),NA())</f>
        <v>2.6790152572102599E-2</v>
      </c>
      <c r="H1788" s="49">
        <f>_xll.qlCalendarAdvance(IborCalendar,$H1787,B1788,"f",FALSE)</f>
        <v>51904</v>
      </c>
      <c r="I1788" s="49">
        <f>_xll.qlInterestRateIndexValueDate(Index1M,$H1788)</f>
        <v>51908</v>
      </c>
      <c r="J1788" s="52">
        <f>IFERROR(_xll.qlIndexFixing(Index1M,$H1788,TRUE,_xll.ohTrigger(RecalcTrigger,Trigger1M)),NA())</f>
        <v>2.783528735221966E-2</v>
      </c>
      <c r="K1788" s="52">
        <f>IFERROR(_xll.qlIndexFixing(ONIndex1M,I1788,TRUE,_xll.ohTrigger(RecalcTrigger,Trigger1M)),NA())</f>
        <v>2.7807065584539714E-2</v>
      </c>
      <c r="L1788" s="52">
        <f>IFERROR(_xll.qlIndexFixing(Index3M,H1788,TRUE,_xll.ohTrigger(RecalcTrigger,Trigger3M)),NA())</f>
        <v>2.9038236085188629E-2</v>
      </c>
      <c r="M1788" s="52">
        <f>IFERROR(_xll.qlIndexFixing(ONIndex3M,I1788,TRUE,_xll.ohTrigger(RecalcTrigger,Trigger3M)),NA())</f>
        <v>2.8938925117198977E-2</v>
      </c>
      <c r="N1788" s="52">
        <f>IFERROR(_xll.qlIndexFixing(Index6M,$H1788,TRUE,_xll.ohTrigger(RecalcTrigger,Trigger6M)),NA())</f>
        <v>3.0114228742170797E-2</v>
      </c>
      <c r="O1788" s="52">
        <f>IFERROR(_xll.qlIndexFixing(ONIndex6M,I1788,TRUE,_xll.ohTrigger(RecalcTrigger,Trigger6M)),NA())</f>
        <v>2.9899977793039767E-2</v>
      </c>
      <c r="P1788" s="52">
        <f>IFERROR(_xll.qlIndexFixing(Index1Y,$H1788,TRUE,_xll.ohTrigger(RecalcTrigger,Trigger1Y)),NA())</f>
        <v>3.1628727288871498E-2</v>
      </c>
      <c r="Q1788" s="52">
        <f>IFERROR(_xll.qlIndexFixing(ONIndex1Y,I1788,TRUE,_xll.ohTrigger(RecalcTrigger,Trigger1Y)),NA())</f>
        <v>3.1133906119036325E-2</v>
      </c>
    </row>
    <row r="1789" spans="2:17" x14ac:dyDescent="0.2">
      <c r="B1789" s="46" t="s">
        <v>51</v>
      </c>
      <c r="D1789" s="49">
        <f>_xll.qlCalendarAdvance(LocalCalendar,$D1788,B1789,"f",FALSE)</f>
        <v>51917</v>
      </c>
      <c r="E1789" s="49">
        <f>_xll.qlInterestRateIndexValueDate(IndexON,D1789)</f>
        <v>51917</v>
      </c>
      <c r="F1789" s="52">
        <f>IFERROR(_xll.qlIndexFixing(IndexON,D1789,TRUE,_xll.ohTrigger(RecalcTrigger,TriggerON)),NA())</f>
        <v>2.6787790204361173E-2</v>
      </c>
      <c r="H1789" s="49">
        <f>_xll.qlCalendarAdvance(IborCalendar,$H1788,B1789,"f",FALSE)</f>
        <v>51911</v>
      </c>
      <c r="I1789" s="49">
        <f>_xll.qlInterestRateIndexValueDate(Index1M,$H1789)</f>
        <v>51915</v>
      </c>
      <c r="J1789" s="52">
        <f>IFERROR(_xll.qlIndexFixing(Index1M,$H1789,TRUE,_xll.ohTrigger(RecalcTrigger,Trigger1M)),NA())</f>
        <v>2.7834853789656666E-2</v>
      </c>
      <c r="K1789" s="52">
        <f>IFERROR(_xll.qlIndexFixing(ONIndex1M,I1789,TRUE,_xll.ohTrigger(RecalcTrigger,Trigger1M)),NA())</f>
        <v>2.7806670619918705E-2</v>
      </c>
      <c r="L1789" s="52">
        <f>IFERROR(_xll.qlIndexFixing(Index3M,H1789,TRUE,_xll.ohTrigger(RecalcTrigger,Trigger3M)),NA())</f>
        <v>2.9037483531902275E-2</v>
      </c>
      <c r="M1789" s="52">
        <f>IFERROR(_xll.qlIndexFixing(ONIndex3M,I1789,TRUE,_xll.ohTrigger(RecalcTrigger,Trigger3M)),NA())</f>
        <v>2.893830456071278E-2</v>
      </c>
      <c r="N1789" s="52">
        <f>IFERROR(_xll.qlIndexFixing(Index6M,$H1789,TRUE,_xll.ohTrigger(RecalcTrigger,Trigger6M)),NA())</f>
        <v>3.0113326497251135E-2</v>
      </c>
      <c r="O1789" s="52">
        <f>IFERROR(_xll.qlIndexFixing(ONIndex6M,I1789,TRUE,_xll.ohTrigger(RecalcTrigger,Trigger6M)),NA())</f>
        <v>2.9899344930397476E-2</v>
      </c>
      <c r="P1789" s="52">
        <f>IFERROR(_xll.qlIndexFixing(Index1Y,$H1789,TRUE,_xll.ohTrigger(RecalcTrigger,Trigger1Y)),NA())</f>
        <v>3.1628442725339309E-2</v>
      </c>
      <c r="Q1789" s="52">
        <f>IFERROR(_xll.qlIndexFixing(ONIndex1Y,I1789,TRUE,_xll.ohTrigger(RecalcTrigger,Trigger1Y)),NA())</f>
        <v>3.1134372932104526E-2</v>
      </c>
    </row>
    <row r="1790" spans="2:17" x14ac:dyDescent="0.2">
      <c r="B1790" s="46" t="s">
        <v>51</v>
      </c>
      <c r="D1790" s="49">
        <f>_xll.qlCalendarAdvance(LocalCalendar,$D1789,B1790,"f",FALSE)</f>
        <v>51924</v>
      </c>
      <c r="E1790" s="49">
        <f>_xll.qlInterestRateIndexValueDate(IndexON,D1790)</f>
        <v>51924</v>
      </c>
      <c r="F1790" s="52">
        <f>IFERROR(_xll.qlIndexFixing(IndexON,D1790,TRUE,_xll.ohTrigger(RecalcTrigger,TriggerON)),NA())</f>
        <v>2.6785393765074161E-2</v>
      </c>
      <c r="H1790" s="49">
        <f>_xll.qlCalendarAdvance(IborCalendar,$H1789,B1790,"f",FALSE)</f>
        <v>51918</v>
      </c>
      <c r="I1790" s="49">
        <f>_xll.qlInterestRateIndexValueDate(Index1M,$H1790)</f>
        <v>51922</v>
      </c>
      <c r="J1790" s="52">
        <f>IFERROR(_xll.qlIndexFixing(Index1M,$H1790,TRUE,_xll.ohTrigger(RecalcTrigger,Trigger1M)),NA())</f>
        <v>2.7834400640918133E-2</v>
      </c>
      <c r="K1790" s="52">
        <f>IFERROR(_xll.qlIndexFixing(ONIndex1M,I1790,TRUE,_xll.ohTrigger(RecalcTrigger,Trigger1M)),NA())</f>
        <v>2.780625610973253E-2</v>
      </c>
      <c r="L1790" s="52">
        <f>IFERROR(_xll.qlIndexFixing(Index3M,H1790,TRUE,_xll.ohTrigger(RecalcTrigger,Trigger3M)),NA())</f>
        <v>2.9037820091491334E-2</v>
      </c>
      <c r="M1790" s="52">
        <f>IFERROR(_xll.qlIndexFixing(ONIndex3M,I1790,TRUE,_xll.ohTrigger(RecalcTrigger,Trigger3M)),NA())</f>
        <v>2.8937664084240922E-2</v>
      </c>
      <c r="N1790" s="52">
        <f>IFERROR(_xll.qlIndexFixing(Index6M,$H1790,TRUE,_xll.ohTrigger(RecalcTrigger,Trigger6M)),NA())</f>
        <v>3.0113584245595629E-2</v>
      </c>
      <c r="O1790" s="52">
        <f>IFERROR(_xll.qlIndexFixing(ONIndex6M,I1790,TRUE,_xll.ohTrigger(RecalcTrigger,Trigger6M)),NA())</f>
        <v>2.9898692156722362E-2</v>
      </c>
      <c r="P1790" s="52">
        <f>IFERROR(_xll.qlIndexFixing(Index1Y,$H1790,TRUE,_xll.ohTrigger(RecalcTrigger,Trigger1Y)),NA())</f>
        <v>3.1628128688646548E-2</v>
      </c>
      <c r="Q1790" s="52">
        <f>IFERROR(_xll.qlIndexFixing(ONIndex1Y,I1790,TRUE,_xll.ohTrigger(RecalcTrigger,Trigger1Y)),NA())</f>
        <v>3.1134811185058453E-2</v>
      </c>
    </row>
    <row r="1791" spans="2:17" x14ac:dyDescent="0.2">
      <c r="B1791" s="46" t="s">
        <v>51</v>
      </c>
      <c r="D1791" s="49">
        <f>_xll.qlCalendarAdvance(LocalCalendar,$D1790,B1791,"f",FALSE)</f>
        <v>51931</v>
      </c>
      <c r="E1791" s="49">
        <f>_xll.qlInterestRateIndexValueDate(IndexON,D1791)</f>
        <v>51931</v>
      </c>
      <c r="F1791" s="52">
        <f>IFERROR(_xll.qlIndexFixing(IndexON,D1791,TRUE,_xll.ohTrigger(RecalcTrigger,TriggerON)),NA())</f>
        <v>2.6782963254401437E-2</v>
      </c>
      <c r="H1791" s="49">
        <f>_xll.qlCalendarAdvance(IborCalendar,$H1790,B1791,"f",FALSE)</f>
        <v>51925</v>
      </c>
      <c r="I1791" s="49">
        <f>_xll.qlInterestRateIndexValueDate(Index1M,$H1791)</f>
        <v>51929</v>
      </c>
      <c r="J1791" s="52">
        <f>IFERROR(_xll.qlIndexFixing(Index1M,$H1791,TRUE,_xll.ohTrigger(RecalcTrigger,Trigger1M)),NA())</f>
        <v>2.7841204713882611E-2</v>
      </c>
      <c r="K1791" s="52">
        <f>IFERROR(_xll.qlIndexFixing(ONIndex1M,I1791,TRUE,_xll.ohTrigger(RecalcTrigger,Trigger1M)),NA())</f>
        <v>2.7805822054380869E-2</v>
      </c>
      <c r="L1791" s="52">
        <f>IFERROR(_xll.qlIndexFixing(Index3M,H1791,TRUE,_xll.ohTrigger(RecalcTrigger,Trigger3M)),NA())</f>
        <v>2.9038133511116341E-2</v>
      </c>
      <c r="M1791" s="52">
        <f>IFERROR(_xll.qlIndexFixing(ONIndex3M,I1791,TRUE,_xll.ohTrigger(RecalcTrigger,Trigger3M)),NA())</f>
        <v>2.8937003688103147E-2</v>
      </c>
      <c r="N1791" s="52">
        <f>IFERROR(_xll.qlIndexFixing(Index6M,$H1791,TRUE,_xll.ohTrigger(RecalcTrigger,Trigger6M)),NA())</f>
        <v>3.0114997180018678E-2</v>
      </c>
      <c r="O1791" s="52">
        <f>IFERROR(_xll.qlIndexFixing(ONIndex6M,I1791,TRUE,_xll.ohTrigger(RecalcTrigger,Trigger6M)),NA())</f>
        <v>2.9898019472014425E-2</v>
      </c>
      <c r="P1791" s="52">
        <f>IFERROR(_xll.qlIndexFixing(Index1Y,$H1791,TRUE,_xll.ohTrigger(RecalcTrigger,Trigger1Y)),NA())</f>
        <v>3.1627785178820811E-2</v>
      </c>
      <c r="Q1791" s="52">
        <f>IFERROR(_xll.qlIndexFixing(ONIndex1Y,I1791,TRUE,_xll.ohTrigger(RecalcTrigger,Trigger1Y)),NA())</f>
        <v>3.1135220878217851E-2</v>
      </c>
    </row>
    <row r="1792" spans="2:17" x14ac:dyDescent="0.2">
      <c r="B1792" s="46" t="s">
        <v>51</v>
      </c>
      <c r="D1792" s="49">
        <f>_xll.qlCalendarAdvance(LocalCalendar,$D1791,B1792,"f",FALSE)</f>
        <v>51938</v>
      </c>
      <c r="E1792" s="49">
        <f>_xll.qlInterestRateIndexValueDate(IndexON,D1792)</f>
        <v>51938</v>
      </c>
      <c r="F1792" s="52">
        <f>IFERROR(_xll.qlIndexFixing(IndexON,D1792,TRUE,_xll.ohTrigger(RecalcTrigger,TriggerON)),NA())</f>
        <v>2.6780498672183128E-2</v>
      </c>
      <c r="H1792" s="49">
        <f>_xll.qlCalendarAdvance(IborCalendar,$H1791,B1792,"f",FALSE)</f>
        <v>51932</v>
      </c>
      <c r="I1792" s="49">
        <f>_xll.qlInterestRateIndexValueDate(Index1M,$H1792)</f>
        <v>51936</v>
      </c>
      <c r="J1792" s="52">
        <f>IFERROR(_xll.qlIndexFixing(Index1M,$H1792,TRUE,_xll.ohTrigger(RecalcTrigger,Trigger1M)),NA())</f>
        <v>2.7836550405372328E-2</v>
      </c>
      <c r="K1792" s="52">
        <f>IFERROR(_xll.qlIndexFixing(ONIndex1M,I1792,TRUE,_xll.ohTrigger(RecalcTrigger,Trigger1M)),NA())</f>
        <v>2.7805368453464041E-2</v>
      </c>
      <c r="L1792" s="52">
        <f>IFERROR(_xll.qlIndexFixing(Index3M,H1792,TRUE,_xll.ohTrigger(RecalcTrigger,Trigger3M)),NA())</f>
        <v>2.9037317772743841E-2</v>
      </c>
      <c r="M1792" s="52">
        <f>IFERROR(_xll.qlIndexFixing(ONIndex3M,I1792,TRUE,_xll.ohTrigger(RecalcTrigger,Trigger3M)),NA())</f>
        <v>2.8936323372139583E-2</v>
      </c>
      <c r="N1792" s="52">
        <f>IFERROR(_xll.qlIndexFixing(Index6M,$H1792,TRUE,_xll.ohTrigger(RecalcTrigger,Trigger6M)),NA())</f>
        <v>3.0114029732201172E-2</v>
      </c>
      <c r="O1792" s="52">
        <f>IFERROR(_xll.qlIndexFixing(ONIndex6M,I1792,TRUE,_xll.ohTrigger(RecalcTrigger,Trigger6M)),NA())</f>
        <v>2.9897326876113794E-2</v>
      </c>
      <c r="P1792" s="52">
        <f>IFERROR(_xll.qlIndexFixing(Index1Y,$H1792,TRUE,_xll.ohTrigger(RecalcTrigger,Trigger1Y)),NA())</f>
        <v>3.1627412195891672E-2</v>
      </c>
      <c r="Q1792" s="52">
        <f>IFERROR(_xll.qlIndexFixing(ONIndex1Y,I1792,TRUE,_xll.ohTrigger(RecalcTrigger,Trigger1Y)),NA())</f>
        <v>3.1135602011342911E-2</v>
      </c>
    </row>
    <row r="1793" spans="2:17" x14ac:dyDescent="0.2">
      <c r="B1793" s="46" t="s">
        <v>51</v>
      </c>
      <c r="D1793" s="49">
        <f>_xll.qlCalendarAdvance(LocalCalendar,$D1792,B1793,"f",FALSE)</f>
        <v>51945</v>
      </c>
      <c r="E1793" s="49">
        <f>_xll.qlInterestRateIndexValueDate(IndexON,D1793)</f>
        <v>51945</v>
      </c>
      <c r="F1793" s="52">
        <f>IFERROR(_xll.qlIndexFixing(IndexON,D1793,TRUE,_xll.ohTrigger(RecalcTrigger,TriggerON)),NA())</f>
        <v>2.6778000018579107E-2</v>
      </c>
      <c r="H1793" s="49">
        <f>_xll.qlCalendarAdvance(IborCalendar,$H1792,B1793,"f",FALSE)</f>
        <v>51939</v>
      </c>
      <c r="I1793" s="49">
        <f>_xll.qlInterestRateIndexValueDate(Index1M,$H1793)</f>
        <v>51943</v>
      </c>
      <c r="J1793" s="52">
        <f>IFERROR(_xll.qlIndexFixing(Index1M,$H1793,TRUE,_xll.ohTrigger(RecalcTrigger,Trigger1M)),NA())</f>
        <v>2.7836034181508672E-2</v>
      </c>
      <c r="K1793" s="52">
        <f>IFERROR(_xll.qlIndexFixing(ONIndex1M,I1793,TRUE,_xll.ohTrigger(RecalcTrigger,Trigger1M)),NA())</f>
        <v>2.7804895307221855E-2</v>
      </c>
      <c r="L1793" s="52">
        <f>IFERROR(_xll.qlIndexFixing(Index3M,H1793,TRUE,_xll.ohTrigger(RecalcTrigger,Trigger3M)),NA())</f>
        <v>2.9036481968543207E-2</v>
      </c>
      <c r="M1793" s="52">
        <f>IFERROR(_xll.qlIndexFixing(ONIndex3M,I1793,TRUE,_xll.ohTrigger(RecalcTrigger,Trigger3M)),NA())</f>
        <v>2.893562313635023E-2</v>
      </c>
      <c r="N1793" s="52">
        <f>IFERROR(_xll.qlIndexFixing(Index6M,$H1793,TRUE,_xll.ohTrigger(RecalcTrigger,Trigger6M)),NA())</f>
        <v>3.0113042069018194E-2</v>
      </c>
      <c r="O1793" s="52">
        <f>IFERROR(_xll.qlIndexFixing(ONIndex6M,I1793,TRUE,_xll.ohTrigger(RecalcTrigger,Trigger6M)),NA())</f>
        <v>2.9896614369340213E-2</v>
      </c>
      <c r="P1793" s="52">
        <f>IFERROR(_xll.qlIndexFixing(Index1Y,$H1793,TRUE,_xll.ohTrigger(RecalcTrigger,Trigger1Y)),NA())</f>
        <v>3.1627009739891528E-2</v>
      </c>
      <c r="Q1793" s="52">
        <f>IFERROR(_xll.qlIndexFixing(ONIndex1Y,I1793,TRUE,_xll.ohTrigger(RecalcTrigger,Trigger1Y)),NA())</f>
        <v>3.1135954584593506E-2</v>
      </c>
    </row>
    <row r="1794" spans="2:17" x14ac:dyDescent="0.2">
      <c r="B1794" s="46" t="s">
        <v>51</v>
      </c>
      <c r="D1794" s="49">
        <f>_xll.qlCalendarAdvance(LocalCalendar,$D1793,B1794,"f",FALSE)</f>
        <v>51952</v>
      </c>
      <c r="E1794" s="49">
        <f>_xll.qlInterestRateIndexValueDate(IndexON,D1794)</f>
        <v>51952</v>
      </c>
      <c r="F1794" s="52">
        <f>IFERROR(_xll.qlIndexFixing(IndexON,D1794,TRUE,_xll.ohTrigger(RecalcTrigger,TriggerON)),NA())</f>
        <v>2.6775467293509436E-2</v>
      </c>
      <c r="H1794" s="49">
        <f>_xll.qlCalendarAdvance(IborCalendar,$H1793,B1794,"f",FALSE)</f>
        <v>51946</v>
      </c>
      <c r="I1794" s="49">
        <f>_xll.qlInterestRateIndexValueDate(Index1M,$H1794)</f>
        <v>51950</v>
      </c>
      <c r="J1794" s="52">
        <f>IFERROR(_xll.qlIndexFixing(Index1M,$H1794,TRUE,_xll.ohTrigger(RecalcTrigger,Trigger1M)),NA())</f>
        <v>2.7835498366949499E-2</v>
      </c>
      <c r="K1794" s="52">
        <f>IFERROR(_xll.qlIndexFixing(ONIndex1M,I1794,TRUE,_xll.ohTrigger(RecalcTrigger,Trigger1M)),NA())</f>
        <v>2.7804402615574375E-2</v>
      </c>
      <c r="L1794" s="52">
        <f>IFERROR(_xll.qlIndexFixing(Index3M,H1794,TRUE,_xll.ohTrigger(RecalcTrigger,Trigger3M)),NA())</f>
        <v>2.9035626098524871E-2</v>
      </c>
      <c r="M1794" s="52">
        <f>IFERROR(_xll.qlIndexFixing(ONIndex3M,I1794,TRUE,_xll.ohTrigger(RecalcTrigger,Trigger3M)),NA())</f>
        <v>2.8934902980815025E-2</v>
      </c>
      <c r="N1794" s="52">
        <f>IFERROR(_xll.qlIndexFixing(Index6M,$H1794,TRUE,_xll.ohTrigger(RecalcTrigger,Trigger6M)),NA())</f>
        <v>3.0112034190498852E-2</v>
      </c>
      <c r="O1794" s="52">
        <f>IFERROR(_xll.qlIndexFixing(ONIndex6M,I1794,TRUE,_xll.ohTrigger(RecalcTrigger,Trigger6M)),NA())</f>
        <v>2.9895881951294001E-2</v>
      </c>
      <c r="P1794" s="52">
        <f>IFERROR(_xll.qlIndexFixing(Index1Y,$H1794,TRUE,_xll.ohTrigger(RecalcTrigger,Trigger1Y)),NA())</f>
        <v>3.1626577810855427E-2</v>
      </c>
      <c r="Q1794" s="52">
        <f>IFERROR(_xll.qlIndexFixing(ONIndex1Y,I1794,TRUE,_xll.ohTrigger(RecalcTrigger,Trigger1Y)),NA())</f>
        <v>3.1136278597809763E-2</v>
      </c>
    </row>
    <row r="1795" spans="2:17" x14ac:dyDescent="0.2">
      <c r="B1795" s="46" t="s">
        <v>51</v>
      </c>
      <c r="D1795" s="49">
        <f>_xll.qlCalendarAdvance(LocalCalendar,$D1794,B1795,"f",FALSE)</f>
        <v>51959</v>
      </c>
      <c r="E1795" s="49">
        <f>_xll.qlInterestRateIndexValueDate(IndexON,D1795)</f>
        <v>51959</v>
      </c>
      <c r="F1795" s="52">
        <f>IFERROR(_xll.qlIndexFixing(IndexON,D1795,TRUE,_xll.ohTrigger(RecalcTrigger,TriggerON)),NA())</f>
        <v>2.6772900496894181E-2</v>
      </c>
      <c r="H1795" s="49">
        <f>_xll.qlCalendarAdvance(IborCalendar,$H1794,B1795,"f",FALSE)</f>
        <v>51953</v>
      </c>
      <c r="I1795" s="49">
        <f>_xll.qlInterestRateIndexValueDate(Index1M,$H1795)</f>
        <v>51957</v>
      </c>
      <c r="J1795" s="52">
        <f>IFERROR(_xll.qlIndexFixing(Index1M,$H1795,TRUE,_xll.ohTrigger(RecalcTrigger,Trigger1M)),NA())</f>
        <v>2.7833909093637921E-2</v>
      </c>
      <c r="K1795" s="52">
        <f>IFERROR(_xll.qlIndexFixing(ONIndex1M,I1795,TRUE,_xll.ohTrigger(RecalcTrigger,Trigger1M)),NA())</f>
        <v>2.7803890378601537E-2</v>
      </c>
      <c r="L1795" s="52">
        <f>IFERROR(_xll.qlIndexFixing(Index3M,H1795,TRUE,_xll.ohTrigger(RecalcTrigger,Trigger3M)),NA())</f>
        <v>2.9033648572147751E-2</v>
      </c>
      <c r="M1795" s="52">
        <f>IFERROR(_xll.qlIndexFixing(ONIndex3M,I1795,TRUE,_xll.ohTrigger(RecalcTrigger,Trigger3M)),NA())</f>
        <v>2.8934162905454031E-2</v>
      </c>
      <c r="N1795" s="52">
        <f>IFERROR(_xll.qlIndexFixing(Index6M,$H1795,TRUE,_xll.ohTrigger(RecalcTrigger,Trigger6M)),NA())</f>
        <v>3.010983368242745E-2</v>
      </c>
      <c r="O1795" s="52">
        <f>IFERROR(_xll.qlIndexFixing(ONIndex6M,I1795,TRUE,_xll.ohTrigger(RecalcTrigger,Trigger6M)),NA())</f>
        <v>2.9895129622294903E-2</v>
      </c>
      <c r="P1795" s="52">
        <f>IFERROR(_xll.qlIndexFixing(Index1Y,$H1795,TRUE,_xll.ohTrigger(RecalcTrigger,Trigger1Y)),NA())</f>
        <v>3.1626116408821042E-2</v>
      </c>
      <c r="Q1795" s="52">
        <f>IFERROR(_xll.qlIndexFixing(ONIndex1Y,I1795,TRUE,_xll.ohTrigger(RecalcTrigger,Trigger1Y)),NA())</f>
        <v>3.1136574051151555E-2</v>
      </c>
    </row>
    <row r="1796" spans="2:17" x14ac:dyDescent="0.2">
      <c r="B1796" s="46" t="s">
        <v>51</v>
      </c>
      <c r="D1796" s="49">
        <f>_xll.qlCalendarAdvance(LocalCalendar,$D1795,B1796,"f",FALSE)</f>
        <v>51966</v>
      </c>
      <c r="E1796" s="49">
        <f>_xll.qlInterestRateIndexValueDate(IndexON,D1796)</f>
        <v>51966</v>
      </c>
      <c r="F1796" s="52">
        <f>IFERROR(_xll.qlIndexFixing(IndexON,D1796,TRUE,_xll.ohTrigger(RecalcTrigger,TriggerON)),NA())</f>
        <v>2.6770299628733341E-2</v>
      </c>
      <c r="H1796" s="49">
        <f>_xll.qlCalendarAdvance(IborCalendar,$H1795,B1796,"f",FALSE)</f>
        <v>51964</v>
      </c>
      <c r="I1796" s="49">
        <f>_xll.qlInterestRateIndexValueDate(Index1M,$H1796)</f>
        <v>51966</v>
      </c>
      <c r="J1796" s="52">
        <f>IFERROR(_xll.qlIndexFixing(Index1M,$H1796,TRUE,_xll.ohTrigger(RecalcTrigger,Trigger1M)),NA())</f>
        <v>2.7835232010004207E-2</v>
      </c>
      <c r="K1796" s="52">
        <f>IFERROR(_xll.qlIndexFixing(ONIndex1M,I1796,TRUE,_xll.ohTrigger(RecalcTrigger,Trigger1M)),NA())</f>
        <v>2.780320306839279E-2</v>
      </c>
      <c r="L1796" s="52">
        <f>IFERROR(_xll.qlIndexFixing(Index3M,H1796,TRUE,_xll.ohTrigger(RecalcTrigger,Trigger3M)),NA())</f>
        <v>2.9032494820011287E-2</v>
      </c>
      <c r="M1796" s="52">
        <f>IFERROR(_xll.qlIndexFixing(ONIndex3M,I1796,TRUE,_xll.ohTrigger(RecalcTrigger,Trigger3M)),NA())</f>
        <v>2.8933182110089106E-2</v>
      </c>
      <c r="N1796" s="52">
        <f>IFERROR(_xll.qlIndexFixing(Index6M,$H1796,TRUE,_xll.ohTrigger(RecalcTrigger,Trigger6M)),NA())</f>
        <v>3.0108484111961577E-2</v>
      </c>
      <c r="O1796" s="52">
        <f>IFERROR(_xll.qlIndexFixing(ONIndex6M,I1796,TRUE,_xll.ohTrigger(RecalcTrigger,Trigger6M)),NA())</f>
        <v>2.9894133085122121E-2</v>
      </c>
      <c r="P1796" s="52">
        <f>IFERROR(_xll.qlIndexFixing(Index1Y,$H1796,TRUE,_xll.ohTrigger(RecalcTrigger,Trigger1Y)),NA())</f>
        <v>3.1625479870435638E-2</v>
      </c>
      <c r="Q1796" s="52">
        <f>IFERROR(_xll.qlIndexFixing(ONIndex1Y,I1796,TRUE,_xll.ohTrigger(RecalcTrigger,Trigger1Y)),NA())</f>
        <v>3.1136911954137148E-2</v>
      </c>
    </row>
    <row r="1797" spans="2:17" x14ac:dyDescent="0.2">
      <c r="B1797" s="46" t="s">
        <v>51</v>
      </c>
      <c r="D1797" s="49">
        <f>_xll.qlCalendarAdvance(LocalCalendar,$D1796,B1797,"f",FALSE)</f>
        <v>51973</v>
      </c>
      <c r="E1797" s="49">
        <f>_xll.qlInterestRateIndexValueDate(IndexON,D1797)</f>
        <v>51973</v>
      </c>
      <c r="F1797" s="52">
        <f>IFERROR(_xll.qlIndexFixing(IndexON,D1797,TRUE,_xll.ohTrigger(RecalcTrigger,TriggerON)),NA())</f>
        <v>2.6767664689186788E-2</v>
      </c>
      <c r="H1797" s="49">
        <f>_xll.qlCalendarAdvance(IborCalendar,$H1796,B1797,"f",FALSE)</f>
        <v>51971</v>
      </c>
      <c r="I1797" s="49">
        <f>_xll.qlInterestRateIndexValueDate(Index1M,$H1797)</f>
        <v>51973</v>
      </c>
      <c r="J1797" s="52">
        <f>IFERROR(_xll.qlIndexFixing(Index1M,$H1797,TRUE,_xll.ohTrigger(RecalcTrigger,Trigger1M)),NA())</f>
        <v>2.7834630380235703E-2</v>
      </c>
      <c r="K1797" s="52">
        <f>IFERROR(_xll.qlIndexFixing(ONIndex1M,I1797,TRUE,_xll.ohTrigger(RecalcTrigger,Trigger1M)),NA())</f>
        <v>2.7802646156196431E-2</v>
      </c>
      <c r="L1797" s="52">
        <f>IFERROR(_xll.qlIndexFixing(Index3M,H1797,TRUE,_xll.ohTrigger(RecalcTrigger,Trigger3M)),NA())</f>
        <v>2.9031574526764841E-2</v>
      </c>
      <c r="M1797" s="52">
        <f>IFERROR(_xll.qlIndexFixing(ONIndex3M,I1797,TRUE,_xll.ohTrigger(RecalcTrigger,Trigger3M)),NA())</f>
        <v>2.8932396503709157E-2</v>
      </c>
      <c r="N1797" s="52">
        <f>IFERROR(_xll.qlIndexFixing(Index6M,$H1797,TRUE,_xll.ohTrigger(RecalcTrigger,Trigger6M)),NA())</f>
        <v>3.0107411344829183E-2</v>
      </c>
      <c r="O1797" s="52">
        <f>IFERROR(_xll.qlIndexFixing(ONIndex6M,I1797,TRUE,_xll.ohTrigger(RecalcTrigger,Trigger6M)),NA())</f>
        <v>2.9893335245168018E-2</v>
      </c>
      <c r="P1797" s="52">
        <f>IFERROR(_xll.qlIndexFixing(Index1Y,$H1797,TRUE,_xll.ohTrigger(RecalcTrigger,Trigger1Y)),NA())</f>
        <v>3.1624951101702513E-2</v>
      </c>
      <c r="Q1797" s="52">
        <f>IFERROR(_xll.qlIndexFixing(ONIndex1Y,I1797,TRUE,_xll.ohTrigger(RecalcTrigger,Trigger1Y)),NA())</f>
        <v>3.1137142127617423E-2</v>
      </c>
    </row>
    <row r="1798" spans="2:17" x14ac:dyDescent="0.2">
      <c r="B1798" s="46" t="s">
        <v>51</v>
      </c>
      <c r="D1798" s="49">
        <f>_xll.qlCalendarAdvance(LocalCalendar,$D1797,B1798,"f",FALSE)</f>
        <v>51980</v>
      </c>
      <c r="E1798" s="49">
        <f>_xll.qlInterestRateIndexValueDate(IndexON,D1798)</f>
        <v>51980</v>
      </c>
      <c r="F1798" s="52">
        <f>IFERROR(_xll.qlIndexFixing(IndexON,D1798,TRUE,_xll.ohTrigger(RecalcTrigger,TriggerON)),NA())</f>
        <v>2.6764995678334458E-2</v>
      </c>
      <c r="H1798" s="49">
        <f>_xll.qlCalendarAdvance(IborCalendar,$H1797,B1798,"f",FALSE)</f>
        <v>51978</v>
      </c>
      <c r="I1798" s="49">
        <f>_xll.qlInterestRateIndexValueDate(Index1M,$H1798)</f>
        <v>51980</v>
      </c>
      <c r="J1798" s="52">
        <f>IFERROR(_xll.qlIndexFixing(Index1M,$H1798,TRUE,_xll.ohTrigger(RecalcTrigger,Trigger1M)),NA())</f>
        <v>2.7835038107230599E-2</v>
      </c>
      <c r="K1798" s="52">
        <f>IFERROR(_xll.qlIndexFixing(ONIndex1M,I1798,TRUE,_xll.ohTrigger(RecalcTrigger,Trigger1M)),NA())</f>
        <v>2.7802069698674714E-2</v>
      </c>
      <c r="L1798" s="52">
        <f>IFERROR(_xll.qlIndexFixing(Index3M,H1798,TRUE,_xll.ohTrigger(RecalcTrigger,Trigger3M)),NA())</f>
        <v>2.9030634169369376E-2</v>
      </c>
      <c r="M1798" s="52">
        <f>IFERROR(_xll.qlIndexFixing(ONIndex3M,I1798,TRUE,_xll.ohTrigger(RecalcTrigger,Trigger3M)),NA())</f>
        <v>2.8931590977583355E-2</v>
      </c>
      <c r="N1798" s="52">
        <f>IFERROR(_xll.qlIndexFixing(Index6M,$H1798,TRUE,_xll.ohTrigger(RecalcTrigger,Trigger6M)),NA())</f>
        <v>3.0106318364168452E-2</v>
      </c>
      <c r="O1798" s="52">
        <f>IFERROR(_xll.qlIndexFixing(ONIndex6M,I1798,TRUE,_xll.ohTrigger(RecalcTrigger,Trigger6M)),NA())</f>
        <v>2.989251749402122E-2</v>
      </c>
      <c r="P1798" s="52">
        <f>IFERROR(_xll.qlIndexFixing(Index1Y,$H1798,TRUE,_xll.ohTrigger(RecalcTrigger,Trigger1Y)),NA())</f>
        <v>3.1624392860111913E-2</v>
      </c>
      <c r="Q1798" s="52">
        <f>IFERROR(_xll.qlIndexFixing(ONIndex1Y,I1798,TRUE,_xll.ohTrigger(RecalcTrigger,Trigger1Y)),NA())</f>
        <v>3.1137343741143297E-2</v>
      </c>
    </row>
    <row r="1799" spans="2:17" x14ac:dyDescent="0.2">
      <c r="B1799" s="46" t="s">
        <v>51</v>
      </c>
      <c r="D1799" s="49">
        <f>_xll.qlCalendarAdvance(LocalCalendar,$D1798,B1799,"f",FALSE)</f>
        <v>51987</v>
      </c>
      <c r="E1799" s="49">
        <f>_xll.qlInterestRateIndexValueDate(IndexON,D1799)</f>
        <v>51987</v>
      </c>
      <c r="F1799" s="52">
        <f>IFERROR(_xll.qlIndexFixing(IndexON,D1799,TRUE,_xll.ohTrigger(RecalcTrigger,TriggerON)),NA())</f>
        <v>2.6762292595856607E-2</v>
      </c>
      <c r="H1799" s="49">
        <f>_xll.qlCalendarAdvance(IborCalendar,$H1798,B1799,"f",FALSE)</f>
        <v>51985</v>
      </c>
      <c r="I1799" s="49">
        <f>_xll.qlInterestRateIndexValueDate(Index1M,$H1799)</f>
        <v>51987</v>
      </c>
      <c r="J1799" s="52">
        <f>IFERROR(_xll.qlIndexFixing(Index1M,$H1799,TRUE,_xll.ohTrigger(RecalcTrigger,Trigger1M)),NA())</f>
        <v>2.7833368344110099E-2</v>
      </c>
      <c r="K1799" s="52">
        <f>IFERROR(_xll.qlIndexFixing(ONIndex1M,I1799,TRUE,_xll.ohTrigger(RecalcTrigger,Trigger1M)),NA())</f>
        <v>2.7801473695747703E-2</v>
      </c>
      <c r="L1799" s="52">
        <f>IFERROR(_xll.qlIndexFixing(Index3M,H1799,TRUE,_xll.ohTrigger(RecalcTrigger,Trigger3M)),NA())</f>
        <v>2.9030768876432508E-2</v>
      </c>
      <c r="M1799" s="52">
        <f>IFERROR(_xll.qlIndexFixing(ONIndex3M,I1799,TRUE,_xll.ohTrigger(RecalcTrigger,Trigger3M)),NA())</f>
        <v>2.89307655317117E-2</v>
      </c>
      <c r="N1799" s="52">
        <f>IFERROR(_xll.qlIndexFixing(Index6M,$H1799,TRUE,_xll.ohTrigger(RecalcTrigger,Trigger6M)),NA())</f>
        <v>3.010870244770002E-2</v>
      </c>
      <c r="O1799" s="52">
        <f>IFERROR(_xll.qlIndexFixing(ONIndex6M,I1799,TRUE,_xll.ohTrigger(RecalcTrigger,Trigger6M)),NA())</f>
        <v>2.9891679832001472E-2</v>
      </c>
      <c r="P1799" s="52">
        <f>IFERROR(_xll.qlIndexFixing(Index1Y,$H1799,TRUE,_xll.ohTrigger(RecalcTrigger,Trigger1Y)),NA())</f>
        <v>3.1623805145712905E-2</v>
      </c>
      <c r="Q1799" s="52">
        <f>IFERROR(_xll.qlIndexFixing(ONIndex1Y,I1799,TRUE,_xll.ohTrigger(RecalcTrigger,Trigger1Y)),NA())</f>
        <v>3.1137516794634834E-2</v>
      </c>
    </row>
    <row r="1800" spans="2:17" x14ac:dyDescent="0.2">
      <c r="B1800" s="46" t="s">
        <v>51</v>
      </c>
      <c r="D1800" s="49">
        <f>_xll.qlCalendarAdvance(LocalCalendar,$D1799,B1800,"f",FALSE)</f>
        <v>51994</v>
      </c>
      <c r="E1800" s="49">
        <f>_xll.qlInterestRateIndexValueDate(IndexON,D1800)</f>
        <v>51994</v>
      </c>
      <c r="F1800" s="52">
        <f>IFERROR(_xll.qlIndexFixing(IndexON,D1800,TRUE,_xll.ohTrigger(RecalcTrigger,TriggerON)),NA())</f>
        <v>2.6759555441913108E-2</v>
      </c>
      <c r="H1800" s="49">
        <f>_xll.qlCalendarAdvance(IborCalendar,$H1799,B1800,"f",FALSE)</f>
        <v>51992</v>
      </c>
      <c r="I1800" s="49">
        <f>_xll.qlInterestRateIndexValueDate(Index1M,$H1800)</f>
        <v>51994</v>
      </c>
      <c r="J1800" s="52">
        <f>IFERROR(_xll.qlIndexFixing(Index1M,$H1800,TRUE,_xll.ohTrigger(RecalcTrigger,Trigger1M)),NA())</f>
        <v>2.7832707937760492E-2</v>
      </c>
      <c r="K1800" s="52">
        <f>IFERROR(_xll.qlIndexFixing(ONIndex1M,I1800,TRUE,_xll.ohTrigger(RecalcTrigger,Trigger1M)),NA())</f>
        <v>2.7800858147415397E-2</v>
      </c>
      <c r="L1800" s="52">
        <f>IFERROR(_xll.qlIndexFixing(Index3M,H1800,TRUE,_xll.ohTrigger(RecalcTrigger,Trigger3M)),NA())</f>
        <v>2.9029786878738046E-2</v>
      </c>
      <c r="M1800" s="52">
        <f>IFERROR(_xll.qlIndexFixing(ONIndex3M,I1800,TRUE,_xll.ohTrigger(RecalcTrigger,Trigger3M)),NA())</f>
        <v>2.8929920166014256E-2</v>
      </c>
      <c r="N1800" s="52">
        <f>IFERROR(_xll.qlIndexFixing(Index6M,$H1800,TRUE,_xll.ohTrigger(RecalcTrigger,Trigger6M)),NA())</f>
        <v>3.0107564425346678E-2</v>
      </c>
      <c r="O1800" s="52">
        <f>IFERROR(_xll.qlIndexFixing(ONIndex6M,I1800,TRUE,_xll.ohTrigger(RecalcTrigger,Trigger6M)),NA())</f>
        <v>2.9890822258789029E-2</v>
      </c>
      <c r="P1800" s="52">
        <f>IFERROR(_xll.qlIndexFixing(Index1Y,$H1800,TRUE,_xll.ohTrigger(RecalcTrigger,Trigger1Y)),NA())</f>
        <v>3.1623187958556294E-2</v>
      </c>
      <c r="Q1800" s="52">
        <f>IFERROR(_xll.qlIndexFixing(ONIndex1Y,I1800,TRUE,_xll.ohTrigger(RecalcTrigger,Trigger1Y)),NA())</f>
        <v>3.1137661288251905E-2</v>
      </c>
    </row>
    <row r="1801" spans="2:17" x14ac:dyDescent="0.2">
      <c r="B1801" s="46" t="s">
        <v>51</v>
      </c>
      <c r="D1801" s="49">
        <f>_xll.qlCalendarAdvance(LocalCalendar,$D1800,B1801,"f",FALSE)</f>
        <v>52001</v>
      </c>
      <c r="E1801" s="49">
        <f>_xll.qlInterestRateIndexValueDate(IndexON,D1801)</f>
        <v>52001</v>
      </c>
      <c r="F1801" s="52">
        <f>IFERROR(_xll.qlIndexFixing(IndexON,D1801,TRUE,_xll.ohTrigger(RecalcTrigger,TriggerON)),NA())</f>
        <v>2.6756784216663831E-2</v>
      </c>
      <c r="H1801" s="49">
        <f>_xll.qlCalendarAdvance(IborCalendar,$H1800,B1801,"f",FALSE)</f>
        <v>51999</v>
      </c>
      <c r="I1801" s="49">
        <f>_xll.qlInterestRateIndexValueDate(Index1M,$H1801)</f>
        <v>52001</v>
      </c>
      <c r="J1801" s="52">
        <f>IFERROR(_xll.qlIndexFixing(Index1M,$H1801,TRUE,_xll.ohTrigger(RecalcTrigger,Trigger1M)),NA())</f>
        <v>2.7832027939223014E-2</v>
      </c>
      <c r="K1801" s="52">
        <f>IFERROR(_xll.qlIndexFixing(ONIndex1M,I1801,TRUE,_xll.ohTrigger(RecalcTrigger,Trigger1M)),NA())</f>
        <v>2.7800223053757733E-2</v>
      </c>
      <c r="L1801" s="52">
        <f>IFERROR(_xll.qlIndexFixing(Index3M,H1801,TRUE,_xll.ohTrigger(RecalcTrigger,Trigger3M)),NA())</f>
        <v>2.9028784815330142E-2</v>
      </c>
      <c r="M1801" s="52">
        <f>IFERROR(_xll.qlIndexFixing(ONIndex3M,I1801,TRUE,_xll.ohTrigger(RecalcTrigger,Trigger3M)),NA())</f>
        <v>2.8929054880570959E-2</v>
      </c>
      <c r="N1801" s="52">
        <f>IFERROR(_xll.qlIndexFixing(Index6M,$H1801,TRUE,_xll.ohTrigger(RecalcTrigger,Trigger6M)),NA())</f>
        <v>3.010640618455308E-2</v>
      </c>
      <c r="O1801" s="52">
        <f>IFERROR(_xll.qlIndexFixing(ONIndex6M,I1801,TRUE,_xll.ohTrigger(RecalcTrigger,Trigger6M)),NA())</f>
        <v>2.9889944774543764E-2</v>
      </c>
      <c r="P1801" s="52">
        <f>IFERROR(_xll.qlIndexFixing(Index1Y,$H1801,TRUE,_xll.ohTrigger(RecalcTrigger,Trigger1Y)),NA())</f>
        <v>3.162254129869551E-2</v>
      </c>
      <c r="Q1801" s="52">
        <f>IFERROR(_xll.qlIndexFixing(ONIndex1Y,I1801,TRUE,_xll.ohTrigger(RecalcTrigger,Trigger1Y)),NA())</f>
        <v>3.1137777221994511E-2</v>
      </c>
    </row>
    <row r="1802" spans="2:17" x14ac:dyDescent="0.2">
      <c r="B1802" s="46" t="s">
        <v>51</v>
      </c>
      <c r="D1802" s="49">
        <f>_xll.qlCalendarAdvance(LocalCalendar,$D1801,B1802,"f",FALSE)</f>
        <v>52008</v>
      </c>
      <c r="E1802" s="49">
        <f>_xll.qlInterestRateIndexValueDate(IndexON,D1802)</f>
        <v>52008</v>
      </c>
      <c r="F1802" s="52">
        <f>IFERROR(_xll.qlIndexFixing(IndexON,D1802,TRUE,_xll.ohTrigger(RecalcTrigger,TriggerON)),NA())</f>
        <v>2.675397891986897E-2</v>
      </c>
      <c r="H1802" s="49">
        <f>_xll.qlCalendarAdvance(IborCalendar,$H1801,B1802,"f",FALSE)</f>
        <v>52006</v>
      </c>
      <c r="I1802" s="49">
        <f>_xll.qlInterestRateIndexValueDate(Index1M,$H1802)</f>
        <v>52008</v>
      </c>
      <c r="J1802" s="52">
        <f>IFERROR(_xll.qlIndexFixing(Index1M,$H1802,TRUE,_xll.ohTrigger(RecalcTrigger,Trigger1M)),NA())</f>
        <v>2.783132834850266E-2</v>
      </c>
      <c r="K1802" s="52">
        <f>IFERROR(_xll.qlIndexFixing(ONIndex1M,I1802,TRUE,_xll.ohTrigger(RecalcTrigger,Trigger1M)),NA())</f>
        <v>2.7799568414614839E-2</v>
      </c>
      <c r="L1802" s="52">
        <f>IFERROR(_xll.qlIndexFixing(Index3M,H1802,TRUE,_xll.ohTrigger(RecalcTrigger,Trigger3M)),NA())</f>
        <v>2.902776268622357E-2</v>
      </c>
      <c r="M1802" s="52">
        <f>IFERROR(_xll.qlIndexFixing(ONIndex3M,I1802,TRUE,_xll.ohTrigger(RecalcTrigger,Trigger3M)),NA())</f>
        <v>2.8928169675221937E-2</v>
      </c>
      <c r="N1802" s="52">
        <f>IFERROR(_xll.qlIndexFixing(Index6M,$H1802,TRUE,_xll.ohTrigger(RecalcTrigger,Trigger6M)),NA())</f>
        <v>3.0105227725354469E-2</v>
      </c>
      <c r="O1802" s="52">
        <f>IFERROR(_xll.qlIndexFixing(ONIndex6M,I1802,TRUE,_xll.ohTrigger(RecalcTrigger,Trigger6M)),NA())</f>
        <v>2.9889047379265676E-2</v>
      </c>
      <c r="P1802" s="52">
        <f>IFERROR(_xll.qlIndexFixing(Index1Y,$H1802,TRUE,_xll.ohTrigger(RecalcTrigger,Trigger1Y)),NA())</f>
        <v>3.1621865166187063E-2</v>
      </c>
      <c r="Q1802" s="52">
        <f>IFERROR(_xll.qlIndexFixing(ONIndex1Y,I1802,TRUE,_xll.ohTrigger(RecalcTrigger,Trigger1Y)),NA())</f>
        <v>3.113786459570278E-2</v>
      </c>
    </row>
    <row r="1803" spans="2:17" x14ac:dyDescent="0.2">
      <c r="B1803" s="46" t="s">
        <v>51</v>
      </c>
      <c r="D1803" s="49">
        <f>_xll.qlCalendarAdvance(LocalCalendar,$D1802,B1803,"f",FALSE)</f>
        <v>52015</v>
      </c>
      <c r="E1803" s="49">
        <f>_xll.qlInterestRateIndexValueDate(IndexON,D1803)</f>
        <v>52015</v>
      </c>
      <c r="F1803" s="52">
        <f>IFERROR(_xll.qlIndexFixing(IndexON,D1803,TRUE,_xll.ohTrigger(RecalcTrigger,TriggerON)),NA())</f>
        <v>2.6751139551448588E-2</v>
      </c>
      <c r="H1803" s="49">
        <f>_xll.qlCalendarAdvance(IborCalendar,$H1802,B1803,"f",FALSE)</f>
        <v>52013</v>
      </c>
      <c r="I1803" s="49">
        <f>_xll.qlInterestRateIndexValueDate(Index1M,$H1803)</f>
        <v>52015</v>
      </c>
      <c r="J1803" s="52">
        <f>IFERROR(_xll.qlIndexFixing(Index1M,$H1803,TRUE,_xll.ohTrigger(RecalcTrigger,Trigger1M)),NA())</f>
        <v>2.7830609165604425E-2</v>
      </c>
      <c r="K1803" s="52">
        <f>IFERROR(_xll.qlIndexFixing(ONIndex1M,I1803,TRUE,_xll.ohTrigger(RecalcTrigger,Trigger1M)),NA())</f>
        <v>2.7798894230226523E-2</v>
      </c>
      <c r="L1803" s="52">
        <f>IFERROR(_xll.qlIndexFixing(Index3M,H1803,TRUE,_xll.ohTrigger(RecalcTrigger,Trigger3M)),NA())</f>
        <v>2.9026720491433972E-2</v>
      </c>
      <c r="M1803" s="52">
        <f>IFERROR(_xll.qlIndexFixing(ONIndex3M,I1803,TRUE,_xll.ohTrigger(RecalcTrigger,Trigger3M)),NA())</f>
        <v>2.8927264550206999E-2</v>
      </c>
      <c r="N1803" s="52">
        <f>IFERROR(_xll.qlIndexFixing(Index6M,$H1803,TRUE,_xll.ohTrigger(RecalcTrigger,Trigger6M)),NA())</f>
        <v>3.0100550259139647E-2</v>
      </c>
      <c r="O1803" s="52">
        <f>IFERROR(_xll.qlIndexFixing(ONIndex6M,I1803,TRUE,_xll.ohTrigger(RecalcTrigger,Trigger6M)),NA())</f>
        <v>2.9888130072954766E-2</v>
      </c>
      <c r="P1803" s="52">
        <f>IFERROR(_xll.qlIndexFixing(Index1Y,$H1803,TRUE,_xll.ohTrigger(RecalcTrigger,Trigger1Y)),NA())</f>
        <v>3.1621159561089643E-2</v>
      </c>
      <c r="Q1803" s="52">
        <f>IFERROR(_xll.qlIndexFixing(ONIndex1Y,I1803,TRUE,_xll.ohTrigger(RecalcTrigger,Trigger1Y)),NA())</f>
        <v>3.1137923409536583E-2</v>
      </c>
    </row>
    <row r="1804" spans="2:17" x14ac:dyDescent="0.2">
      <c r="B1804" s="46" t="s">
        <v>51</v>
      </c>
      <c r="D1804" s="49">
        <f>_xll.qlCalendarAdvance(LocalCalendar,$D1803,B1804,"f",FALSE)</f>
        <v>52022</v>
      </c>
      <c r="E1804" s="49">
        <f>_xll.qlInterestRateIndexValueDate(IndexON,D1804)</f>
        <v>52022</v>
      </c>
      <c r="F1804" s="52">
        <f>IFERROR(_xll.qlIndexFixing(IndexON,D1804,TRUE,_xll.ohTrigger(RecalcTrigger,TriggerON)),NA())</f>
        <v>2.674826611172243E-2</v>
      </c>
      <c r="H1804" s="49">
        <f>_xll.qlCalendarAdvance(IborCalendar,$H1803,B1804,"f",FALSE)</f>
        <v>52020</v>
      </c>
      <c r="I1804" s="49">
        <f>_xll.qlInterestRateIndexValueDate(Index1M,$H1804)</f>
        <v>52022</v>
      </c>
      <c r="J1804" s="52">
        <f>IFERROR(_xll.qlIndexFixing(Index1M,$H1804,TRUE,_xll.ohTrigger(RecalcTrigger,Trigger1M)),NA())</f>
        <v>2.7829870390525813E-2</v>
      </c>
      <c r="K1804" s="52">
        <f>IFERROR(_xll.qlIndexFixing(ONIndex1M,I1804,TRUE,_xll.ohTrigger(RecalcTrigger,Trigger1M)),NA())</f>
        <v>2.7798200500352976E-2</v>
      </c>
      <c r="L1804" s="52">
        <f>IFERROR(_xll.qlIndexFixing(Index3M,H1804,TRUE,_xll.ohTrigger(RecalcTrigger,Trigger3M)),NA())</f>
        <v>2.9025658230976116E-2</v>
      </c>
      <c r="M1804" s="52">
        <f>IFERROR(_xll.qlIndexFixing(ONIndex3M,I1804,TRUE,_xll.ohTrigger(RecalcTrigger,Trigger3M)),NA())</f>
        <v>2.8926339505286336E-2</v>
      </c>
      <c r="N1804" s="52">
        <f>IFERROR(_xll.qlIndexFixing(Index6M,$H1804,TRUE,_xll.ohTrigger(RecalcTrigger,Trigger6M)),NA())</f>
        <v>3.0099335998033119E-2</v>
      </c>
      <c r="O1804" s="52">
        <f>IFERROR(_xll.qlIndexFixing(ONIndex6M,I1804,TRUE,_xll.ohTrigger(RecalcTrigger,Trigger6M)),NA())</f>
        <v>2.9887192855531097E-2</v>
      </c>
      <c r="P1804" s="52">
        <f>IFERROR(_xll.qlIndexFixing(Index1Y,$H1804,TRUE,_xll.ohTrigger(RecalcTrigger,Trigger1Y)),NA())</f>
        <v>3.1620424483464353E-2</v>
      </c>
      <c r="Q1804" s="52">
        <f>IFERROR(_xll.qlIndexFixing(ONIndex1Y,I1804,TRUE,_xll.ohTrigger(RecalcTrigger,Trigger1Y)),NA())</f>
        <v>3.1137953663336049E-2</v>
      </c>
    </row>
    <row r="1805" spans="2:17" x14ac:dyDescent="0.2">
      <c r="B1805" s="46" t="s">
        <v>51</v>
      </c>
      <c r="D1805" s="49">
        <f>_xll.qlCalendarAdvance(LocalCalendar,$D1804,B1805,"f",FALSE)</f>
        <v>52029</v>
      </c>
      <c r="E1805" s="49">
        <f>_xll.qlInterestRateIndexValueDate(IndexON,D1805)</f>
        <v>52029</v>
      </c>
      <c r="F1805" s="52">
        <f>IFERROR(_xll.qlIndexFixing(IndexON,D1805,TRUE,_xll.ohTrigger(RecalcTrigger,TriggerON)),NA())</f>
        <v>2.6745358600530622E-2</v>
      </c>
      <c r="H1805" s="49">
        <f>_xll.qlCalendarAdvance(IborCalendar,$H1804,B1805,"f",FALSE)</f>
        <v>52027</v>
      </c>
      <c r="I1805" s="49">
        <f>_xll.qlInterestRateIndexValueDate(Index1M,$H1805)</f>
        <v>52029</v>
      </c>
      <c r="J1805" s="52">
        <f>IFERROR(_xll.qlIndexFixing(Index1M,$H1805,TRUE,_xll.ohTrigger(RecalcTrigger,Trigger1M)),NA())</f>
        <v>2.7829112023279312E-2</v>
      </c>
      <c r="K1805" s="52">
        <f>IFERROR(_xll.qlIndexFixing(ONIndex1M,I1805,TRUE,_xll.ohTrigger(RecalcTrigger,Trigger1M)),NA())</f>
        <v>2.7797487225074136E-2</v>
      </c>
      <c r="L1805" s="52">
        <f>IFERROR(_xll.qlIndexFixing(Index3M,H1805,TRUE,_xll.ohTrigger(RecalcTrigger,Trigger3M)),NA())</f>
        <v>2.9024575904868247E-2</v>
      </c>
      <c r="M1805" s="52">
        <f>IFERROR(_xll.qlIndexFixing(ONIndex3M,I1805,TRUE,_xll.ohTrigger(RecalcTrigger,Trigger3M)),NA())</f>
        <v>2.8925394540539884E-2</v>
      </c>
      <c r="N1805" s="52">
        <f>IFERROR(_xll.qlIndexFixing(Index6M,$H1805,TRUE,_xll.ohTrigger(RecalcTrigger,Trigger6M)),NA())</f>
        <v>3.0098101523644616E-2</v>
      </c>
      <c r="O1805" s="52">
        <f>IFERROR(_xll.qlIndexFixing(ONIndex6M,I1805,TRUE,_xll.ohTrigger(RecalcTrigger,Trigger6M)),NA())</f>
        <v>2.988623572699467E-2</v>
      </c>
      <c r="P1805" s="52">
        <f>IFERROR(_xll.qlIndexFixing(Index1Y,$H1805,TRUE,_xll.ohTrigger(RecalcTrigger,Trigger1Y)),NA())</f>
        <v>3.1619659933375142E-2</v>
      </c>
      <c r="Q1805" s="52">
        <f>IFERROR(_xll.qlIndexFixing(ONIndex1Y,I1805,TRUE,_xll.ohTrigger(RecalcTrigger,Trigger1Y)),NA())</f>
        <v>3.1137955357181113E-2</v>
      </c>
    </row>
    <row r="1806" spans="2:17" x14ac:dyDescent="0.2">
      <c r="B1806" s="46" t="s">
        <v>51</v>
      </c>
      <c r="D1806" s="49">
        <f>_xll.qlCalendarAdvance(LocalCalendar,$D1805,B1806,"f",FALSE)</f>
        <v>52036</v>
      </c>
      <c r="E1806" s="49">
        <f>_xll.qlInterestRateIndexValueDate(IndexON,D1806)</f>
        <v>52036</v>
      </c>
      <c r="F1806" s="52">
        <f>IFERROR(_xll.qlIndexFixing(IndexON,D1806,TRUE,_xll.ohTrigger(RecalcTrigger,TriggerON)),NA())</f>
        <v>2.674241701779323E-2</v>
      </c>
      <c r="H1806" s="49">
        <f>_xll.qlCalendarAdvance(IborCalendar,$H1805,B1806,"f",FALSE)</f>
        <v>52034</v>
      </c>
      <c r="I1806" s="49">
        <f>_xll.qlInterestRateIndexValueDate(Index1M,$H1806)</f>
        <v>52036</v>
      </c>
      <c r="J1806" s="52">
        <f>IFERROR(_xll.qlIndexFixing(Index1M,$H1806,TRUE,_xll.ohTrigger(RecalcTrigger,Trigger1M)),NA())</f>
        <v>2.7828334063862425E-2</v>
      </c>
      <c r="K1806" s="52">
        <f>IFERROR(_xll.qlIndexFixing(ONIndex1M,I1806,TRUE,_xll.ohTrigger(RecalcTrigger,Trigger1M)),NA())</f>
        <v>2.7796754404549873E-2</v>
      </c>
      <c r="L1806" s="52">
        <f>IFERROR(_xll.qlIndexFixing(Index3M,H1806,TRUE,_xll.ohTrigger(RecalcTrigger,Trigger3M)),NA())</f>
        <v>2.9023473513126875E-2</v>
      </c>
      <c r="M1806" s="52">
        <f>IFERROR(_xll.qlIndexFixing(ONIndex3M,I1806,TRUE,_xll.ohTrigger(RecalcTrigger,Trigger3M)),NA())</f>
        <v>2.8924429656127515E-2</v>
      </c>
      <c r="N1806" s="52">
        <f>IFERROR(_xll.qlIndexFixing(Index6M,$H1806,TRUE,_xll.ohTrigger(RecalcTrigger,Trigger6M)),NA())</f>
        <v>3.0096846836011264E-2</v>
      </c>
      <c r="O1806" s="52">
        <f>IFERROR(_xll.qlIndexFixing(ONIndex6M,I1806,TRUE,_xll.ohTrigger(RecalcTrigger,Trigger6M)),NA())</f>
        <v>2.9885258687505356E-2</v>
      </c>
      <c r="P1806" s="52">
        <f>IFERROR(_xll.qlIndexFixing(Index1Y,$H1806,TRUE,_xll.ohTrigger(RecalcTrigger,Trigger1Y)),NA())</f>
        <v>3.1618865910888368E-2</v>
      </c>
      <c r="Q1806" s="52">
        <f>IFERROR(_xll.qlIndexFixing(ONIndex1Y,I1806,TRUE,_xll.ohTrigger(RecalcTrigger,Trigger1Y)),NA())</f>
        <v>3.1137928491231648E-2</v>
      </c>
    </row>
    <row r="1807" spans="2:17" x14ac:dyDescent="0.2">
      <c r="B1807" s="46" t="s">
        <v>51</v>
      </c>
      <c r="D1807" s="49">
        <f>_xll.qlCalendarAdvance(LocalCalendar,$D1806,B1807,"f",FALSE)</f>
        <v>52043</v>
      </c>
      <c r="E1807" s="49">
        <f>_xll.qlInterestRateIndexValueDate(IndexON,D1807)</f>
        <v>52043</v>
      </c>
      <c r="F1807" s="52">
        <f>IFERROR(_xll.qlIndexFixing(IndexON,D1807,TRUE,_xll.ohTrigger(RecalcTrigger,TriggerON)),NA())</f>
        <v>2.6739441363670124E-2</v>
      </c>
      <c r="H1807" s="49">
        <f>_xll.qlCalendarAdvance(IborCalendar,$H1806,B1807,"f",FALSE)</f>
        <v>52041</v>
      </c>
      <c r="I1807" s="49">
        <f>_xll.qlInterestRateIndexValueDate(Index1M,$H1807)</f>
        <v>52043</v>
      </c>
      <c r="J1807" s="52">
        <f>IFERROR(_xll.qlIndexFixing(Index1M,$H1807,TRUE,_xll.ohTrigger(RecalcTrigger,Trigger1M)),NA())</f>
        <v>2.7827536512277651E-2</v>
      </c>
      <c r="K1807" s="52">
        <f>IFERROR(_xll.qlIndexFixing(ONIndex1M,I1807,TRUE,_xll.ohTrigger(RecalcTrigger,Trigger1M)),NA())</f>
        <v>2.7796002038540379E-2</v>
      </c>
      <c r="L1807" s="52">
        <f>IFERROR(_xll.qlIndexFixing(Index3M,H1807,TRUE,_xll.ohTrigger(RecalcTrigger,Trigger3M)),NA())</f>
        <v>2.9022351055766775E-2</v>
      </c>
      <c r="M1807" s="52">
        <f>IFERROR(_xll.qlIndexFixing(ONIndex3M,I1807,TRUE,_xll.ohTrigger(RecalcTrigger,Trigger3M)),NA())</f>
        <v>2.8923444851889357E-2</v>
      </c>
      <c r="N1807" s="52">
        <f>IFERROR(_xll.qlIndexFixing(Index6M,$H1807,TRUE,_xll.ohTrigger(RecalcTrigger,Trigger6M)),NA())</f>
        <v>3.0099032154582782E-2</v>
      </c>
      <c r="O1807" s="52">
        <f>IFERROR(_xll.qlIndexFixing(ONIndex6M,I1807,TRUE,_xll.ohTrigger(RecalcTrigger,Trigger6M)),NA())</f>
        <v>2.9884261736903284E-2</v>
      </c>
      <c r="P1807" s="52">
        <f>IFERROR(_xll.qlIndexFixing(Index1Y,$H1807,TRUE,_xll.ohTrigger(RecalcTrigger,Trigger1Y)),NA())</f>
        <v>3.1618042416073015E-2</v>
      </c>
      <c r="Q1807" s="52">
        <f>IFERROR(_xll.qlIndexFixing(ONIndex1Y,I1807,TRUE,_xll.ohTrigger(RecalcTrigger,Trigger1Y)),NA())</f>
        <v>3.1137873065247845E-2</v>
      </c>
    </row>
    <row r="1808" spans="2:17" x14ac:dyDescent="0.2">
      <c r="B1808" s="46" t="s">
        <v>51</v>
      </c>
      <c r="D1808" s="49">
        <f>_xll.qlCalendarAdvance(LocalCalendar,$D1807,B1808,"f",FALSE)</f>
        <v>52050</v>
      </c>
      <c r="E1808" s="49">
        <f>_xll.qlInterestRateIndexValueDate(IndexON,D1808)</f>
        <v>52050</v>
      </c>
      <c r="F1808" s="52">
        <f>IFERROR(_xll.qlIndexFixing(IndexON,D1808,TRUE,_xll.ohTrigger(RecalcTrigger,TriggerON)),NA())</f>
        <v>2.6738760318809618E-2</v>
      </c>
      <c r="H1808" s="49">
        <f>_xll.qlCalendarAdvance(IborCalendar,$H1807,B1808,"f",FALSE)</f>
        <v>52048</v>
      </c>
      <c r="I1808" s="49">
        <f>_xll.qlInterestRateIndexValueDate(Index1M,$H1808)</f>
        <v>52050</v>
      </c>
      <c r="J1808" s="52">
        <f>IFERROR(_xll.qlIndexFixing(Index1M,$H1808,TRUE,_xll.ohTrigger(RecalcTrigger,Trigger1M)),NA())</f>
        <v>2.7826719368537478E-2</v>
      </c>
      <c r="K1808" s="52">
        <f>IFERROR(_xll.qlIndexFixing(ONIndex1M,I1808,TRUE,_xll.ohTrigger(RecalcTrigger,Trigger1M)),NA())</f>
        <v>2.7798281113828871E-2</v>
      </c>
      <c r="L1808" s="52">
        <f>IFERROR(_xll.qlIndexFixing(Index3M,H1808,TRUE,_xll.ohTrigger(RecalcTrigger,Trigger3M)),NA())</f>
        <v>2.9021208532806188E-2</v>
      </c>
      <c r="M1808" s="52">
        <f>IFERROR(_xll.qlIndexFixing(ONIndex3M,I1808,TRUE,_xll.ohTrigger(RecalcTrigger,Trigger3M)),NA())</f>
        <v>2.8925707566285208E-2</v>
      </c>
      <c r="N1808" s="52">
        <f>IFERROR(_xll.qlIndexFixing(Index6M,$H1808,TRUE,_xll.ohTrigger(RecalcTrigger,Trigger6M)),NA())</f>
        <v>3.0097732385740979E-2</v>
      </c>
      <c r="O1808" s="52">
        <f>IFERROR(_xll.qlIndexFixing(ONIndex6M,I1808,TRUE,_xll.ohTrigger(RecalcTrigger,Trigger6M)),NA())</f>
        <v>2.9886745150857763E-2</v>
      </c>
      <c r="P1808" s="52">
        <f>IFERROR(_xll.qlIndexFixing(Index1Y,$H1808,TRUE,_xll.ohTrigger(RecalcTrigger,Trigger1Y)),NA())</f>
        <v>3.1621069406597029E-2</v>
      </c>
      <c r="Q1808" s="52">
        <f>IFERROR(_xll.qlIndexFixing(ONIndex1Y,I1808,TRUE,_xll.ohTrigger(RecalcTrigger,Trigger1Y)),NA())</f>
        <v>3.1141807070789174E-2</v>
      </c>
    </row>
    <row r="1809" spans="2:17" x14ac:dyDescent="0.2">
      <c r="B1809" s="46" t="s">
        <v>51</v>
      </c>
      <c r="D1809" s="49">
        <f>_xll.qlCalendarAdvance(LocalCalendar,$D1808,B1809,"f",FALSE)</f>
        <v>52057</v>
      </c>
      <c r="E1809" s="49">
        <f>_xll.qlInterestRateIndexValueDate(IndexON,D1809)</f>
        <v>52057</v>
      </c>
      <c r="F1809" s="52">
        <f>IFERROR(_xll.qlIndexFixing(IndexON,D1809,TRUE,_xll.ohTrigger(RecalcTrigger,TriggerON)),NA())</f>
        <v>2.6733387841026968E-2</v>
      </c>
      <c r="H1809" s="49">
        <f>_xll.qlCalendarAdvance(IborCalendar,$H1808,B1809,"f",FALSE)</f>
        <v>52055</v>
      </c>
      <c r="I1809" s="49">
        <f>_xll.qlInterestRateIndexValueDate(Index1M,$H1809)</f>
        <v>52057</v>
      </c>
      <c r="J1809" s="52">
        <f>IFERROR(_xll.qlIndexFixing(Index1M,$H1809,TRUE,_xll.ohTrigger(RecalcTrigger,Trigger1M)),NA())</f>
        <v>2.7825882632639409E-2</v>
      </c>
      <c r="K1809" s="52">
        <f>IFERROR(_xll.qlIndexFixing(ONIndex1M,I1809,TRUE,_xll.ohTrigger(RecalcTrigger,Trigger1M)),NA())</f>
        <v>2.7794438670385446E-2</v>
      </c>
      <c r="L1809" s="52">
        <f>IFERROR(_xll.qlIndexFixing(Index3M,H1809,TRUE,_xll.ohTrigger(RecalcTrigger,Trigger3M)),NA())</f>
        <v>2.9020045944262492E-2</v>
      </c>
      <c r="M1809" s="52">
        <f>IFERROR(_xll.qlIndexFixing(ONIndex3M,I1809,TRUE,_xll.ohTrigger(RecalcTrigger,Trigger3M)),NA())</f>
        <v>2.8921415483935675E-2</v>
      </c>
      <c r="N1809" s="52">
        <f>IFERROR(_xll.qlIndexFixing(Index6M,$H1809,TRUE,_xll.ohTrigger(RecalcTrigger,Trigger6M)),NA())</f>
        <v>3.0096412398761044E-2</v>
      </c>
      <c r="O1809" s="52">
        <f>IFERROR(_xll.qlIndexFixing(ONIndex6M,I1809,TRUE,_xll.ohTrigger(RecalcTrigger,Trigger6M)),NA())</f>
        <v>2.9882208102520735E-2</v>
      </c>
      <c r="P1809" s="52">
        <f>IFERROR(_xll.qlIndexFixing(Index1Y,$H1809,TRUE,_xll.ohTrigger(RecalcTrigger,Trigger1Y)),NA())</f>
        <v>3.1616307009745444E-2</v>
      </c>
      <c r="Q1809" s="52">
        <f>IFERROR(_xll.qlIndexFixing(ONIndex1Y,I1809,TRUE,_xll.ohTrigger(RecalcTrigger,Trigger1Y)),NA())</f>
        <v>3.1137676533417036E-2</v>
      </c>
    </row>
    <row r="1810" spans="2:17" x14ac:dyDescent="0.2">
      <c r="B1810" s="46" t="s">
        <v>51</v>
      </c>
      <c r="D1810" s="49">
        <f>_xll.qlCalendarAdvance(LocalCalendar,$D1809,B1810,"f",FALSE)</f>
        <v>52064</v>
      </c>
      <c r="E1810" s="49">
        <f>_xll.qlInterestRateIndexValueDate(IndexON,D1810)</f>
        <v>52064</v>
      </c>
      <c r="F1810" s="52">
        <f>IFERROR(_xll.qlIndexFixing(IndexON,D1810,TRUE,_xll.ohTrigger(RecalcTrigger,TriggerON)),NA())</f>
        <v>2.6730309972506916E-2</v>
      </c>
      <c r="H1810" s="49">
        <f>_xll.qlCalendarAdvance(IborCalendar,$H1809,B1810,"f",FALSE)</f>
        <v>52062</v>
      </c>
      <c r="I1810" s="49">
        <f>_xll.qlInterestRateIndexValueDate(Index1M,$H1810)</f>
        <v>52064</v>
      </c>
      <c r="J1810" s="52">
        <f>IFERROR(_xll.qlIndexFixing(Index1M,$H1810,TRUE,_xll.ohTrigger(RecalcTrigger,Trigger1M)),NA())</f>
        <v>2.7825026304590939E-2</v>
      </c>
      <c r="K1810" s="52">
        <f>IFERROR(_xll.qlIndexFixing(ONIndex1M,I1810,TRUE,_xll.ohTrigger(RecalcTrigger,Trigger1M)),NA())</f>
        <v>2.7793627668240006E-2</v>
      </c>
      <c r="L1810" s="52">
        <f>IFERROR(_xll.qlIndexFixing(Index3M,H1810,TRUE,_xll.ohTrigger(RecalcTrigger,Trigger3M)),NA())</f>
        <v>2.9018863290153935E-2</v>
      </c>
      <c r="M1810" s="52">
        <f>IFERROR(_xll.qlIndexFixing(ONIndex3M,I1810,TRUE,_xll.ohTrigger(RecalcTrigger,Trigger3M)),NA())</f>
        <v>2.8920370920300087E-2</v>
      </c>
      <c r="N1810" s="52">
        <f>IFERROR(_xll.qlIndexFixing(Index6M,$H1810,TRUE,_xll.ohTrigger(RecalcTrigger,Trigger6M)),NA())</f>
        <v>3.0096220769749243E-2</v>
      </c>
      <c r="O1810" s="52">
        <f>IFERROR(_xll.qlIndexFixing(ONIndex6M,I1810,TRUE,_xll.ohTrigger(RecalcTrigger,Trigger6M)),NA())</f>
        <v>2.9881151418820195E-2</v>
      </c>
      <c r="P1810" s="52">
        <f>IFERROR(_xll.qlIndexFixing(Index1Y,$H1810,TRUE,_xll.ohTrigger(RecalcTrigger,Trigger1Y)),NA())</f>
        <v>3.1615395098383674E-2</v>
      </c>
      <c r="Q1810" s="52">
        <f>IFERROR(_xll.qlIndexFixing(ONIndex1Y,I1810,TRUE,_xll.ohTrigger(RecalcTrigger,Trigger1Y)),NA())</f>
        <v>3.1137535427570029E-2</v>
      </c>
    </row>
    <row r="1811" spans="2:17" x14ac:dyDescent="0.2">
      <c r="B1811" s="46" t="s">
        <v>51</v>
      </c>
      <c r="D1811" s="49">
        <f>_xll.qlCalendarAdvance(LocalCalendar,$D1810,B1811,"f",FALSE)</f>
        <v>52071</v>
      </c>
      <c r="E1811" s="49">
        <f>_xll.qlInterestRateIndexValueDate(IndexON,D1811)</f>
        <v>52071</v>
      </c>
      <c r="F1811" s="52">
        <f>IFERROR(_xll.qlIndexFixing(IndexON,D1811,TRUE,_xll.ohTrigger(RecalcTrigger,TriggerON)),NA())</f>
        <v>2.6727198032681088E-2</v>
      </c>
      <c r="H1811" s="49">
        <f>_xll.qlCalendarAdvance(IborCalendar,$H1810,B1811,"f",FALSE)</f>
        <v>52069</v>
      </c>
      <c r="I1811" s="49">
        <f>_xll.qlInterestRateIndexValueDate(Index1M,$H1811)</f>
        <v>52071</v>
      </c>
      <c r="J1811" s="52">
        <f>IFERROR(_xll.qlIndexFixing(Index1M,$H1811,TRUE,_xll.ohTrigger(RecalcTrigger,Trigger1M)),NA())</f>
        <v>2.7825160378023902E-2</v>
      </c>
      <c r="K1811" s="52">
        <f>IFERROR(_xll.qlIndexFixing(ONIndex1M,I1811,TRUE,_xll.ohTrigger(RecalcTrigger,Trigger1M)),NA())</f>
        <v>2.7792797120769208E-2</v>
      </c>
      <c r="L1811" s="52">
        <f>IFERROR(_xll.qlIndexFixing(Index3M,H1811,TRUE,_xll.ohTrigger(RecalcTrigger,Trigger3M)),NA())</f>
        <v>2.9017660570497893E-2</v>
      </c>
      <c r="M1811" s="52">
        <f>IFERROR(_xll.qlIndexFixing(ONIndex3M,I1811,TRUE,_xll.ohTrigger(RecalcTrigger,Trigger3M)),NA())</f>
        <v>2.891930643683871E-2</v>
      </c>
      <c r="N1811" s="52">
        <f>IFERROR(_xll.qlIndexFixing(Index6M,$H1811,TRUE,_xll.ohTrigger(RecalcTrigger,Trigger6M)),NA())</f>
        <v>3.009371177055439E-2</v>
      </c>
      <c r="O1811" s="52">
        <f>IFERROR(_xll.qlIndexFixing(ONIndex6M,I1811,TRUE,_xll.ohTrigger(RecalcTrigger,Trigger6M)),NA())</f>
        <v>2.9880074823926961E-2</v>
      </c>
      <c r="P1811" s="52">
        <f>IFERROR(_xll.qlIndexFixing(Index1Y,$H1811,TRUE,_xll.ohTrigger(RecalcTrigger,Trigger1Y)),NA())</f>
        <v>3.1614453714995119E-2</v>
      </c>
      <c r="Q1811" s="52">
        <f>IFERROR(_xll.qlIndexFixing(ONIndex1Y,I1811,TRUE,_xll.ohTrigger(RecalcTrigger,Trigger1Y)),NA())</f>
        <v>3.1137365761768621E-2</v>
      </c>
    </row>
    <row r="1812" spans="2:17" x14ac:dyDescent="0.2">
      <c r="B1812" s="46" t="s">
        <v>51</v>
      </c>
      <c r="D1812" s="49">
        <f>_xll.qlCalendarAdvance(LocalCalendar,$D1811,B1812,"f",FALSE)</f>
        <v>52078</v>
      </c>
      <c r="E1812" s="49">
        <f>_xll.qlInterestRateIndexValueDate(IndexON,D1812)</f>
        <v>52078</v>
      </c>
      <c r="F1812" s="52">
        <f>IFERROR(_xll.qlIndexFixing(IndexON,D1812,TRUE,_xll.ohTrigger(RecalcTrigger,TriggerON)),NA())</f>
        <v>2.6724052021229738E-2</v>
      </c>
      <c r="H1812" s="49">
        <f>_xll.qlCalendarAdvance(IborCalendar,$H1811,B1812,"f",FALSE)</f>
        <v>52076</v>
      </c>
      <c r="I1812" s="49">
        <f>_xll.qlInterestRateIndexValueDate(Index1M,$H1812)</f>
        <v>52078</v>
      </c>
      <c r="J1812" s="52">
        <f>IFERROR(_xll.qlIndexFixing(Index1M,$H1812,TRUE,_xll.ohTrigger(RecalcTrigger,Trigger1M)),NA())</f>
        <v>2.7820228768525281E-2</v>
      </c>
      <c r="K1812" s="52">
        <f>IFERROR(_xll.qlIndexFixing(ONIndex1M,I1812,TRUE,_xll.ohTrigger(RecalcTrigger,Trigger1M)),NA())</f>
        <v>2.779194702781318E-2</v>
      </c>
      <c r="L1812" s="52">
        <f>IFERROR(_xll.qlIndexFixing(Index3M,H1812,TRUE,_xll.ohTrigger(RecalcTrigger,Trigger3M)),NA())</f>
        <v>2.901643778531348E-2</v>
      </c>
      <c r="M1812" s="52">
        <f>IFERROR(_xll.qlIndexFixing(ONIndex3M,I1812,TRUE,_xll.ohTrigger(RecalcTrigger,Trigger3M)),NA())</f>
        <v>2.891822203363148E-2</v>
      </c>
      <c r="N1812" s="52">
        <f>IFERROR(_xll.qlIndexFixing(Index6M,$H1812,TRUE,_xll.ohTrigger(RecalcTrigger,Trigger6M)),NA())</f>
        <v>3.0088894234247699E-2</v>
      </c>
      <c r="O1812" s="52">
        <f>IFERROR(_xll.qlIndexFixing(ONIndex6M,I1812,TRUE,_xll.ohTrigger(RecalcTrigger,Trigger6M)),NA())</f>
        <v>2.987897831808084E-2</v>
      </c>
      <c r="P1812" s="52">
        <f>IFERROR(_xll.qlIndexFixing(Index1Y,$H1812,TRUE,_xll.ohTrigger(RecalcTrigger,Trigger1Y)),NA())</f>
        <v>3.1613482859661243E-2</v>
      </c>
      <c r="Q1812" s="52">
        <f>IFERROR(_xll.qlIndexFixing(ONIndex1Y,I1812,TRUE,_xll.ohTrigger(RecalcTrigger,Trigger1Y)),NA())</f>
        <v>3.1137167536092747E-2</v>
      </c>
    </row>
    <row r="1813" spans="2:17" x14ac:dyDescent="0.2">
      <c r="B1813" s="46" t="s">
        <v>51</v>
      </c>
      <c r="D1813" s="49">
        <f>_xll.qlCalendarAdvance(LocalCalendar,$D1812,B1813,"f",FALSE)</f>
        <v>52085</v>
      </c>
      <c r="E1813" s="49">
        <f>_xll.qlInterestRateIndexValueDate(IndexON,D1813)</f>
        <v>52085</v>
      </c>
      <c r="F1813" s="52">
        <f>IFERROR(_xll.qlIndexFixing(IndexON,D1813,TRUE,_xll.ohTrigger(RecalcTrigger,TriggerON)),NA())</f>
        <v>2.672087193831274E-2</v>
      </c>
      <c r="H1813" s="49">
        <f>_xll.qlCalendarAdvance(IborCalendar,$H1812,B1813,"f",FALSE)</f>
        <v>52083</v>
      </c>
      <c r="I1813" s="49">
        <f>_xll.qlInterestRateIndexValueDate(Index1M,$H1813)</f>
        <v>52085</v>
      </c>
      <c r="J1813" s="52">
        <f>IFERROR(_xll.qlIndexFixing(Index1M,$H1813,TRUE,_xll.ohTrigger(RecalcTrigger,Trigger1M)),NA())</f>
        <v>2.7822339767580584E-2</v>
      </c>
      <c r="K1813" s="52">
        <f>IFERROR(_xll.qlIndexFixing(ONIndex1M,I1813,TRUE,_xll.ohTrigger(RecalcTrigger,Trigger1M)),NA())</f>
        <v>2.7791077389451857E-2</v>
      </c>
      <c r="L1813" s="52">
        <f>IFERROR(_xll.qlIndexFixing(Index3M,H1813,TRUE,_xll.ohTrigger(RecalcTrigger,Trigger3M)),NA())</f>
        <v>2.9015194934618075E-2</v>
      </c>
      <c r="M1813" s="52">
        <f>IFERROR(_xll.qlIndexFixing(ONIndex3M,I1813,TRUE,_xll.ohTrigger(RecalcTrigger,Trigger3M)),NA())</f>
        <v>2.8917117710598461E-2</v>
      </c>
      <c r="N1813" s="52">
        <f>IFERROR(_xll.qlIndexFixing(Index6M,$H1813,TRUE,_xll.ohTrigger(RecalcTrigger,Trigger6M)),NA())</f>
        <v>3.0090930270295024E-2</v>
      </c>
      <c r="O1813" s="52">
        <f>IFERROR(_xll.qlIndexFixing(ONIndex6M,I1813,TRUE,_xll.ohTrigger(RecalcTrigger,Trigger6M)),NA())</f>
        <v>2.987786190112196E-2</v>
      </c>
      <c r="P1813" s="52">
        <f>IFERROR(_xll.qlIndexFixing(Index1Y,$H1813,TRUE,_xll.ohTrigger(RecalcTrigger,Trigger1Y)),NA())</f>
        <v>3.1612482532466353E-2</v>
      </c>
      <c r="Q1813" s="52">
        <f>IFERROR(_xll.qlIndexFixing(ONIndex1Y,I1813,TRUE,_xll.ohTrigger(RecalcTrigger,Trigger1Y)),NA())</f>
        <v>3.1136940750382536E-2</v>
      </c>
    </row>
    <row r="1814" spans="2:17" x14ac:dyDescent="0.2">
      <c r="B1814" s="46" t="s">
        <v>51</v>
      </c>
      <c r="D1814" s="49">
        <f>_xll.qlCalendarAdvance(LocalCalendar,$D1813,B1814,"f",FALSE)</f>
        <v>52092</v>
      </c>
      <c r="E1814" s="49">
        <f>_xll.qlInterestRateIndexValueDate(IndexON,D1814)</f>
        <v>52092</v>
      </c>
      <c r="F1814" s="52">
        <f>IFERROR(_xll.qlIndexFixing(IndexON,D1814,TRUE,_xll.ohTrigger(RecalcTrigger,TriggerON)),NA())</f>
        <v>2.6717657784089965E-2</v>
      </c>
      <c r="H1814" s="49">
        <f>_xll.qlCalendarAdvance(IborCalendar,$H1813,B1814,"f",FALSE)</f>
        <v>52090</v>
      </c>
      <c r="I1814" s="49">
        <f>_xll.qlInterestRateIndexValueDate(Index1M,$H1814)</f>
        <v>52092</v>
      </c>
      <c r="J1814" s="52">
        <f>IFERROR(_xll.qlIndexFixing(Index1M,$H1814,TRUE,_xll.ohTrigger(RecalcTrigger,Trigger1M)),NA())</f>
        <v>2.7821405070970473E-2</v>
      </c>
      <c r="K1814" s="52">
        <f>IFERROR(_xll.qlIndexFixing(ONIndex1M,I1814,TRUE,_xll.ohTrigger(RecalcTrigger,Trigger1M)),NA())</f>
        <v>2.7790188205845112E-2</v>
      </c>
      <c r="L1814" s="52">
        <f>IFERROR(_xll.qlIndexFixing(Index3M,H1814,TRUE,_xll.ohTrigger(RecalcTrigger,Trigger3M)),NA())</f>
        <v>2.9013932018431665E-2</v>
      </c>
      <c r="M1814" s="52">
        <f>IFERROR(_xll.qlIndexFixing(ONIndex3M,I1814,TRUE,_xll.ohTrigger(RecalcTrigger,Trigger3M)),NA())</f>
        <v>2.8915993467739654E-2</v>
      </c>
      <c r="N1814" s="52">
        <f>IFERROR(_xll.qlIndexFixing(Index6M,$H1814,TRUE,_xll.ohTrigger(RecalcTrigger,Trigger6M)),NA())</f>
        <v>3.0090651530843476E-2</v>
      </c>
      <c r="O1814" s="52">
        <f>IFERROR(_xll.qlIndexFixing(ONIndex6M,I1814,TRUE,_xll.ohTrigger(RecalcTrigger,Trigger6M)),NA())</f>
        <v>2.9876725573130258E-2</v>
      </c>
      <c r="P1814" s="52">
        <f>IFERROR(_xll.qlIndexFixing(Index1Y,$H1814,TRUE,_xll.ohTrigger(RecalcTrigger,Trigger1Y)),NA())</f>
        <v>3.1611452733497185E-2</v>
      </c>
      <c r="Q1814" s="52">
        <f>IFERROR(_xll.qlIndexFixing(ONIndex1Y,I1814,TRUE,_xll.ohTrigger(RecalcTrigger,Trigger1Y)),NA())</f>
        <v>3.1136685404717923E-2</v>
      </c>
    </row>
    <row r="1815" spans="2:17" x14ac:dyDescent="0.2">
      <c r="B1815" s="46" t="s">
        <v>51</v>
      </c>
      <c r="D1815" s="49">
        <f>_xll.qlCalendarAdvance(LocalCalendar,$D1814,B1815,"f",FALSE)</f>
        <v>52099</v>
      </c>
      <c r="E1815" s="49">
        <f>_xll.qlInterestRateIndexValueDate(IndexON,D1815)</f>
        <v>52099</v>
      </c>
      <c r="F1815" s="52">
        <f>IFERROR(_xll.qlIndexFixing(IndexON,D1815,TRUE,_xll.ohTrigger(RecalcTrigger,TriggerON)),NA())</f>
        <v>2.671440955824167E-2</v>
      </c>
      <c r="H1815" s="49">
        <f>_xll.qlCalendarAdvance(IborCalendar,$H1814,B1815,"f",FALSE)</f>
        <v>52097</v>
      </c>
      <c r="I1815" s="49">
        <f>_xll.qlInterestRateIndexValueDate(Index1M,$H1815)</f>
        <v>52099</v>
      </c>
      <c r="J1815" s="52">
        <f>IFERROR(_xll.qlIndexFixing(Index1M,$H1815,TRUE,_xll.ohTrigger(RecalcTrigger,Trigger1M)),NA())</f>
        <v>2.782045078223494E-2</v>
      </c>
      <c r="K1815" s="52">
        <f>IFERROR(_xll.qlIndexFixing(ONIndex1M,I1815,TRUE,_xll.ohTrigger(RecalcTrigger,Trigger1M)),NA())</f>
        <v>2.7789279476753137E-2</v>
      </c>
      <c r="L1815" s="52">
        <f>IFERROR(_xll.qlIndexFixing(Index3M,H1815,TRUE,_xll.ohTrigger(RecalcTrigger,Trigger3M)),NA())</f>
        <v>2.901264903677336E-2</v>
      </c>
      <c r="M1815" s="52">
        <f>IFERROR(_xll.qlIndexFixing(ONIndex3M,I1815,TRUE,_xll.ohTrigger(RecalcTrigger,Trigger3M)),NA())</f>
        <v>2.8914849305134993E-2</v>
      </c>
      <c r="N1815" s="52">
        <f>IFERROR(_xll.qlIndexFixing(Index6M,$H1815,TRUE,_xll.ohTrigger(RecalcTrigger,Trigger6M)),NA())</f>
        <v>3.0088067898327617E-2</v>
      </c>
      <c r="O1815" s="52">
        <f>IFERROR(_xll.qlIndexFixing(ONIndex6M,I1815,TRUE,_xll.ohTrigger(RecalcTrigger,Trigger6M)),NA())</f>
        <v>2.9875569334105734E-2</v>
      </c>
      <c r="P1815" s="52">
        <f>IFERROR(_xll.qlIndexFixing(Index1Y,$H1815,TRUE,_xll.ohTrigger(RecalcTrigger,Trigger1Y)),NA())</f>
        <v>3.1610393462843965E-2</v>
      </c>
      <c r="Q1815" s="52">
        <f>IFERROR(_xll.qlIndexFixing(ONIndex1Y,I1815,TRUE,_xll.ohTrigger(RecalcTrigger,Trigger1Y)),NA())</f>
        <v>3.1136401499258781E-2</v>
      </c>
    </row>
    <row r="1816" spans="2:17" x14ac:dyDescent="0.2">
      <c r="B1816" s="46" t="s">
        <v>51</v>
      </c>
      <c r="D1816" s="49">
        <f>_xll.qlCalendarAdvance(LocalCalendar,$D1815,B1816,"f",FALSE)</f>
        <v>52106</v>
      </c>
      <c r="E1816" s="49">
        <f>_xll.qlInterestRateIndexValueDate(IndexON,D1816)</f>
        <v>52106</v>
      </c>
      <c r="F1816" s="52">
        <f>IFERROR(_xll.qlIndexFixing(IndexON,D1816,TRUE,_xll.ohTrigger(RecalcTrigger,TriggerON)),NA())</f>
        <v>2.6711127261087597E-2</v>
      </c>
      <c r="H1816" s="49">
        <f>_xll.qlCalendarAdvance(IborCalendar,$H1815,B1816,"f",FALSE)</f>
        <v>52104</v>
      </c>
      <c r="I1816" s="49">
        <f>_xll.qlInterestRateIndexValueDate(Index1M,$H1816)</f>
        <v>52106</v>
      </c>
      <c r="J1816" s="52">
        <f>IFERROR(_xll.qlIndexFixing(Index1M,$H1816,TRUE,_xll.ohTrigger(RecalcTrigger,Trigger1M)),NA())</f>
        <v>2.7819476901373985E-2</v>
      </c>
      <c r="K1816" s="52">
        <f>IFERROR(_xll.qlIndexFixing(ONIndex1M,I1816,TRUE,_xll.ohTrigger(RecalcTrigger,Trigger1M)),NA())</f>
        <v>2.778835120241574E-2</v>
      </c>
      <c r="L1816" s="52">
        <f>IFERROR(_xll.qlIndexFixing(Index3M,H1816,TRUE,_xll.ohTrigger(RecalcTrigger,Trigger3M)),NA())</f>
        <v>2.9011345989664018E-2</v>
      </c>
      <c r="M1816" s="52">
        <f>IFERROR(_xll.qlIndexFixing(ONIndex3M,I1816,TRUE,_xll.ohTrigger(RecalcTrigger,Trigger3M)),NA())</f>
        <v>2.8913685222704544E-2</v>
      </c>
      <c r="N1816" s="52">
        <f>IFERROR(_xll.qlIndexFixing(Index6M,$H1816,TRUE,_xll.ohTrigger(RecalcTrigger,Trigger6M)),NA())</f>
        <v>3.0083188239900957E-2</v>
      </c>
      <c r="O1816" s="52">
        <f>IFERROR(_xll.qlIndexFixing(ONIndex6M,I1816,TRUE,_xll.ohTrigger(RecalcTrigger,Trigger6M)),NA())</f>
        <v>2.9874393183968451E-2</v>
      </c>
      <c r="P1816" s="52">
        <f>IFERROR(_xll.qlIndexFixing(Index1Y,$H1816,TRUE,_xll.ohTrigger(RecalcTrigger,Trigger1Y)),NA())</f>
        <v>3.1609304720597579E-2</v>
      </c>
      <c r="Q1816" s="52">
        <f>IFERROR(_xll.qlIndexFixing(ONIndex1Y,I1816,TRUE,_xll.ohTrigger(RecalcTrigger,Trigger1Y)),NA())</f>
        <v>3.1136089033685366E-2</v>
      </c>
    </row>
    <row r="1817" spans="2:17" x14ac:dyDescent="0.2">
      <c r="B1817" s="46" t="s">
        <v>51</v>
      </c>
      <c r="D1817" s="49">
        <f>_xll.qlCalendarAdvance(LocalCalendar,$D1816,B1817,"f",FALSE)</f>
        <v>52113</v>
      </c>
      <c r="E1817" s="49">
        <f>_xll.qlInterestRateIndexValueDate(IndexON,D1817)</f>
        <v>52113</v>
      </c>
      <c r="F1817" s="52">
        <f>IFERROR(_xll.qlIndexFixing(IndexON,D1817,TRUE,_xll.ohTrigger(RecalcTrigger,TriggerON)),NA())</f>
        <v>2.670781089238794E-2</v>
      </c>
      <c r="H1817" s="49">
        <f>_xll.qlCalendarAdvance(IborCalendar,$H1816,B1817,"f",FALSE)</f>
        <v>52111</v>
      </c>
      <c r="I1817" s="49">
        <f>_xll.qlInterestRateIndexValueDate(Index1M,$H1817)</f>
        <v>52113</v>
      </c>
      <c r="J1817" s="52">
        <f>IFERROR(_xll.qlIndexFixing(Index1M,$H1817,TRUE,_xll.ohTrigger(RecalcTrigger,Trigger1M)),NA())</f>
        <v>2.7818483428392604E-2</v>
      </c>
      <c r="K1817" s="52">
        <f>IFERROR(_xll.qlIndexFixing(ONIndex1M,I1817,TRUE,_xll.ohTrigger(RecalcTrigger,Trigger1M)),NA())</f>
        <v>2.7787403382593112E-2</v>
      </c>
      <c r="L1817" s="52">
        <f>IFERROR(_xll.qlIndexFixing(Index3M,H1817,TRUE,_xll.ohTrigger(RecalcTrigger,Trigger3M)),NA())</f>
        <v>2.9008955211188233E-2</v>
      </c>
      <c r="M1817" s="52">
        <f>IFERROR(_xll.qlIndexFixing(ONIndex3M,I1817,TRUE,_xll.ohTrigger(RecalcTrigger,Trigger3M)),NA())</f>
        <v>2.8912501220528242E-2</v>
      </c>
      <c r="N1817" s="52">
        <f>IFERROR(_xll.qlIndexFixing(Index6M,$H1817,TRUE,_xll.ohTrigger(RecalcTrigger,Trigger6M)),NA())</f>
        <v>3.0079435143926928E-2</v>
      </c>
      <c r="O1817" s="52">
        <f>IFERROR(_xll.qlIndexFixing(ONIndex6M,I1817,TRUE,_xll.ohTrigger(RecalcTrigger,Trigger6M)),NA())</f>
        <v>2.9873197122718409E-2</v>
      </c>
      <c r="P1817" s="52">
        <f>IFERROR(_xll.qlIndexFixing(Index1Y,$H1817,TRUE,_xll.ohTrigger(RecalcTrigger,Trigger1Y)),NA())</f>
        <v>3.1608186506853077E-2</v>
      </c>
      <c r="Q1817" s="52">
        <f>IFERROR(_xll.qlIndexFixing(ONIndex1Y,I1817,TRUE,_xll.ohTrigger(RecalcTrigger,Trigger1Y)),NA())</f>
        <v>3.1135748008237485E-2</v>
      </c>
    </row>
    <row r="1818" spans="2:17" x14ac:dyDescent="0.2">
      <c r="B1818" s="46" t="s">
        <v>51</v>
      </c>
      <c r="D1818" s="49">
        <f>_xll.qlCalendarAdvance(LocalCalendar,$D1817,B1818,"f",FALSE)</f>
        <v>52120</v>
      </c>
      <c r="E1818" s="49">
        <f>_xll.qlInterestRateIndexValueDate(IndexON,D1818)</f>
        <v>52120</v>
      </c>
      <c r="F1818" s="52">
        <f>IFERROR(_xll.qlIndexFixing(IndexON,D1818,TRUE,_xll.ohTrigger(RecalcTrigger,TriggerON)),NA())</f>
        <v>2.670446045230257E-2</v>
      </c>
      <c r="H1818" s="49">
        <f>_xll.qlCalendarAdvance(IborCalendar,$H1817,B1818,"f",FALSE)</f>
        <v>52118</v>
      </c>
      <c r="I1818" s="49">
        <f>_xll.qlInterestRateIndexValueDate(Index1M,$H1818)</f>
        <v>52120</v>
      </c>
      <c r="J1818" s="52">
        <f>IFERROR(_xll.qlIndexFixing(Index1M,$H1818,TRUE,_xll.ohTrigger(RecalcTrigger,Trigger1M)),NA())</f>
        <v>2.7818470044500353E-2</v>
      </c>
      <c r="K1818" s="52">
        <f>IFERROR(_xll.qlIndexFixing(ONIndex1M,I1818,TRUE,_xll.ohTrigger(RecalcTrigger,Trigger1M)),NA())</f>
        <v>2.778643601736519E-2</v>
      </c>
      <c r="L1818" s="52">
        <f>IFERROR(_xll.qlIndexFixing(Index3M,H1818,TRUE,_xll.ohTrigger(RecalcTrigger,Trigger3M)),NA())</f>
        <v>2.9007613574192445E-2</v>
      </c>
      <c r="M1818" s="52">
        <f>IFERROR(_xll.qlIndexFixing(ONIndex3M,I1818,TRUE,_xll.ohTrigger(RecalcTrigger,Trigger3M)),NA())</f>
        <v>2.8911297298526151E-2</v>
      </c>
      <c r="N1818" s="52">
        <f>IFERROR(_xll.qlIndexFixing(Index6M,$H1818,TRUE,_xll.ohTrigger(RecalcTrigger,Trigger6M)),NA())</f>
        <v>3.0077941035849445E-2</v>
      </c>
      <c r="O1818" s="52">
        <f>IFERROR(_xll.qlIndexFixing(ONIndex6M,I1818,TRUE,_xll.ohTrigger(RecalcTrigger,Trigger6M)),NA())</f>
        <v>2.9871981150595417E-2</v>
      </c>
      <c r="P1818" s="52">
        <f>IFERROR(_xll.qlIndexFixing(Index1Y,$H1818,TRUE,_xll.ohTrigger(RecalcTrigger,Trigger1Y)),NA())</f>
        <v>3.1607038821707914E-2</v>
      </c>
      <c r="Q1818" s="52">
        <f>IFERROR(_xll.qlIndexFixing(ONIndex1Y,I1818,TRUE,_xll.ohTrigger(RecalcTrigger,Trigger1Y)),NA())</f>
        <v>3.1135378422835203E-2</v>
      </c>
    </row>
    <row r="1819" spans="2:17" x14ac:dyDescent="0.2">
      <c r="B1819" s="46" t="s">
        <v>51</v>
      </c>
      <c r="D1819" s="49">
        <f>_xll.qlCalendarAdvance(LocalCalendar,$D1818,B1819,"f",FALSE)</f>
        <v>52127</v>
      </c>
      <c r="E1819" s="49">
        <f>_xll.qlInterestRateIndexValueDate(IndexON,D1819)</f>
        <v>52127</v>
      </c>
      <c r="F1819" s="52">
        <f>IFERROR(_xll.qlIndexFixing(IndexON,D1819,TRUE,_xll.ohTrigger(RecalcTrigger,TriggerON)),NA())</f>
        <v>2.6701075940751551E-2</v>
      </c>
      <c r="H1819" s="49">
        <f>_xll.qlCalendarAdvance(IborCalendar,$H1818,B1819,"f",FALSE)</f>
        <v>52125</v>
      </c>
      <c r="I1819" s="49">
        <f>_xll.qlInterestRateIndexValueDate(Index1M,$H1819)</f>
        <v>52127</v>
      </c>
      <c r="J1819" s="52">
        <f>IFERROR(_xll.qlIndexFixing(Index1M,$H1819,TRUE,_xll.ohTrigger(RecalcTrigger,Trigger1M)),NA())</f>
        <v>2.7816437706103536E-2</v>
      </c>
      <c r="K1819" s="52">
        <f>IFERROR(_xll.qlIndexFixing(ONIndex1M,I1819,TRUE,_xll.ohTrigger(RecalcTrigger,Trigger1M)),NA())</f>
        <v>2.778544910681191E-2</v>
      </c>
      <c r="L1819" s="52">
        <f>IFERROR(_xll.qlIndexFixing(Index3M,H1819,TRUE,_xll.ohTrigger(RecalcTrigger,Trigger3M)),NA())</f>
        <v>2.9006251873410424E-2</v>
      </c>
      <c r="M1819" s="52">
        <f>IFERROR(_xll.qlIndexFixing(ONIndex3M,I1819,TRUE,_xll.ohTrigger(RecalcTrigger,Trigger3M)),NA())</f>
        <v>2.8910073456858143E-2</v>
      </c>
      <c r="N1819" s="52">
        <f>IFERROR(_xll.qlIndexFixing(Index6M,$H1819,TRUE,_xll.ohTrigger(RecalcTrigger,Trigger6M)),NA())</f>
        <v>3.0076426718402761E-2</v>
      </c>
      <c r="O1819" s="52">
        <f>IFERROR(_xll.qlIndexFixing(ONIndex6M,I1819,TRUE,_xll.ohTrigger(RecalcTrigger,Trigger6M)),NA())</f>
        <v>2.987074526727973E-2</v>
      </c>
      <c r="P1819" s="52">
        <f>IFERROR(_xll.qlIndexFixing(Index1Y,$H1819,TRUE,_xll.ohTrigger(RecalcTrigger,Trigger1Y)),NA())</f>
        <v>3.1605861665261512E-2</v>
      </c>
      <c r="Q1819" s="52">
        <f>IFERROR(_xll.qlIndexFixing(ONIndex1Y,I1819,TRUE,_xll.ohTrigger(RecalcTrigger,Trigger1Y)),NA())</f>
        <v>3.1134980277558455E-2</v>
      </c>
    </row>
    <row r="1820" spans="2:17" x14ac:dyDescent="0.2">
      <c r="B1820" s="46" t="s">
        <v>51</v>
      </c>
      <c r="D1820" s="49">
        <f>_xll.qlCalendarAdvance(LocalCalendar,$D1819,B1820,"f",FALSE)</f>
        <v>52134</v>
      </c>
      <c r="E1820" s="49">
        <f>_xll.qlInterestRateIndexValueDate(IndexON,D1820)</f>
        <v>52134</v>
      </c>
      <c r="F1820" s="52">
        <f>IFERROR(_xll.qlIndexFixing(IndexON,D1820,TRUE,_xll.ohTrigger(RecalcTrigger,TriggerON)),NA())</f>
        <v>2.6697657357734883E-2</v>
      </c>
      <c r="H1820" s="49">
        <f>_xll.qlCalendarAdvance(IborCalendar,$H1819,B1820,"f",FALSE)</f>
        <v>52132</v>
      </c>
      <c r="I1820" s="49">
        <f>_xll.qlInterestRateIndexValueDate(Index1M,$H1820)</f>
        <v>52134</v>
      </c>
      <c r="J1820" s="52">
        <f>IFERROR(_xll.qlIndexFixing(Index1M,$H1820,TRUE,_xll.ohTrigger(RecalcTrigger,Trigger1M)),NA())</f>
        <v>2.7815385456800845E-2</v>
      </c>
      <c r="K1820" s="52">
        <f>IFERROR(_xll.qlIndexFixing(ONIndex1M,I1820,TRUE,_xll.ohTrigger(RecalcTrigger,Trigger1M)),NA())</f>
        <v>2.7784442650853336E-2</v>
      </c>
      <c r="L1820" s="52">
        <f>IFERROR(_xll.qlIndexFixing(Index3M,H1820,TRUE,_xll.ohTrigger(RecalcTrigger,Trigger3M)),NA())</f>
        <v>2.9009121718332073E-2</v>
      </c>
      <c r="M1820" s="52">
        <f>IFERROR(_xll.qlIndexFixing(ONIndex3M,I1820,TRUE,_xll.ohTrigger(RecalcTrigger,Trigger3M)),NA())</f>
        <v>2.890882969528441E-2</v>
      </c>
      <c r="N1820" s="52">
        <f>IFERROR(_xll.qlIndexFixing(Index6M,$H1820,TRUE,_xll.ohTrigger(RecalcTrigger,Trigger6M)),NA())</f>
        <v>3.0074892191633239E-2</v>
      </c>
      <c r="O1820" s="52">
        <f>IFERROR(_xll.qlIndexFixing(ONIndex6M,I1820,TRUE,_xll.ohTrigger(RecalcTrigger,Trigger6M)),NA())</f>
        <v>2.9869489472931221E-2</v>
      </c>
      <c r="P1820" s="52">
        <f>IFERROR(_xll.qlIndexFixing(Index1Y,$H1820,TRUE,_xll.ohTrigger(RecalcTrigger,Trigger1Y)),NA())</f>
        <v>3.1604655037615927E-2</v>
      </c>
      <c r="Q1820" s="52">
        <f>IFERROR(_xll.qlIndexFixing(ONIndex1Y,I1820,TRUE,_xll.ohTrigger(RecalcTrigger,Trigger1Y)),NA())</f>
        <v>3.1134553572327306E-2</v>
      </c>
    </row>
    <row r="1821" spans="2:17" x14ac:dyDescent="0.2">
      <c r="B1821" s="46" t="s">
        <v>51</v>
      </c>
      <c r="D1821" s="49">
        <f>_xll.qlCalendarAdvance(LocalCalendar,$D1820,B1821,"f",FALSE)</f>
        <v>52141</v>
      </c>
      <c r="E1821" s="49">
        <f>_xll.qlInterestRateIndexValueDate(IndexON,D1821)</f>
        <v>52141</v>
      </c>
      <c r="F1821" s="52">
        <f>IFERROR(_xll.qlIndexFixing(IndexON,D1821,TRUE,_xll.ohTrigger(RecalcTrigger,TriggerON)),NA())</f>
        <v>2.6694204703252566E-2</v>
      </c>
      <c r="H1821" s="49">
        <f>_xll.qlCalendarAdvance(IborCalendar,$H1820,B1821,"f",FALSE)</f>
        <v>52139</v>
      </c>
      <c r="I1821" s="49">
        <f>_xll.qlInterestRateIndexValueDate(Index1M,$H1821)</f>
        <v>52141</v>
      </c>
      <c r="J1821" s="52">
        <f>IFERROR(_xll.qlIndexFixing(Index1M,$H1821,TRUE,_xll.ohTrigger(RecalcTrigger,Trigger1M)),NA())</f>
        <v>2.7814313615405206E-2</v>
      </c>
      <c r="K1821" s="52">
        <f>IFERROR(_xll.qlIndexFixing(ONIndex1M,I1821,TRUE,_xll.ohTrigger(RecalcTrigger,Trigger1M)),NA())</f>
        <v>2.7783416649569403E-2</v>
      </c>
      <c r="L1821" s="52">
        <f>IFERROR(_xll.qlIndexFixing(Index3M,H1821,TRUE,_xll.ohTrigger(RecalcTrigger,Trigger3M)),NA())</f>
        <v>2.9004529773034634E-2</v>
      </c>
      <c r="M1821" s="52">
        <f>IFERROR(_xll.qlIndexFixing(ONIndex3M,I1821,TRUE,_xll.ohTrigger(RecalcTrigger,Trigger3M)),NA())</f>
        <v>2.8907566013884889E-2</v>
      </c>
      <c r="N1821" s="52">
        <f>IFERROR(_xll.qlIndexFixing(Index6M,$H1821,TRUE,_xll.ohTrigger(RecalcTrigger,Trigger6M)),NA())</f>
        <v>3.0074469251499619E-2</v>
      </c>
      <c r="O1821" s="52">
        <f>IFERROR(_xll.qlIndexFixing(ONIndex6M,I1821,TRUE,_xll.ohTrigger(RecalcTrigger,Trigger6M)),NA())</f>
        <v>2.9868213767629825E-2</v>
      </c>
      <c r="P1821" s="52">
        <f>IFERROR(_xll.qlIndexFixing(Index1Y,$H1821,TRUE,_xll.ohTrigger(RecalcTrigger,Trigger1Y)),NA())</f>
        <v>3.1603418938876512E-2</v>
      </c>
      <c r="Q1821" s="52">
        <f>IFERROR(_xll.qlIndexFixing(ONIndex1Y,I1821,TRUE,_xll.ohTrigger(RecalcTrigger,Trigger1Y)),NA())</f>
        <v>3.1134098307061819E-2</v>
      </c>
    </row>
    <row r="1822" spans="2:17" x14ac:dyDescent="0.2">
      <c r="B1822" s="46" t="s">
        <v>51</v>
      </c>
      <c r="D1822" s="49">
        <f>_xll.qlCalendarAdvance(LocalCalendar,$D1821,B1822,"f",FALSE)</f>
        <v>52148</v>
      </c>
      <c r="E1822" s="49">
        <f>_xll.qlInterestRateIndexValueDate(IndexON,D1822)</f>
        <v>52148</v>
      </c>
      <c r="F1822" s="52">
        <f>IFERROR(_xll.qlIndexFixing(IndexON,D1822,TRUE,_xll.ohTrigger(RecalcTrigger,TriggerON)),NA())</f>
        <v>2.6690717977464473E-2</v>
      </c>
      <c r="H1822" s="49">
        <f>_xll.qlCalendarAdvance(IborCalendar,$H1821,B1822,"f",FALSE)</f>
        <v>52146</v>
      </c>
      <c r="I1822" s="49">
        <f>_xll.qlInterestRateIndexValueDate(Index1M,$H1822)</f>
        <v>52148</v>
      </c>
      <c r="J1822" s="52">
        <f>IFERROR(_xll.qlIndexFixing(Index1M,$H1822,TRUE,_xll.ohTrigger(RecalcTrigger,Trigger1M)),NA())</f>
        <v>2.7813222181914121E-2</v>
      </c>
      <c r="K1822" s="52">
        <f>IFERROR(_xll.qlIndexFixing(ONIndex1M,I1822,TRUE,_xll.ohTrigger(RecalcTrigger,Trigger1M)),NA())</f>
        <v>2.7782371102800241E-2</v>
      </c>
      <c r="L1822" s="52">
        <f>IFERROR(_xll.qlIndexFixing(Index3M,H1822,TRUE,_xll.ohTrigger(RecalcTrigger,Trigger3M)),NA())</f>
        <v>2.9003106333638715E-2</v>
      </c>
      <c r="M1822" s="52">
        <f>IFERROR(_xll.qlIndexFixing(ONIndex3M,I1822,TRUE,_xll.ohTrigger(RecalcTrigger,Trigger3M)),NA())</f>
        <v>2.8906282412739515E-2</v>
      </c>
      <c r="N1822" s="52">
        <f>IFERROR(_xll.qlIndexFixing(Index6M,$H1822,TRUE,_xll.ohTrigger(RecalcTrigger,Trigger6M)),NA())</f>
        <v>3.0072892732009721E-2</v>
      </c>
      <c r="O1822" s="52">
        <f>IFERROR(_xll.qlIndexFixing(ONIndex6M,I1822,TRUE,_xll.ohTrigger(RecalcTrigger,Trigger6M)),NA())</f>
        <v>2.9866918151055799E-2</v>
      </c>
      <c r="P1822" s="52">
        <f>IFERROR(_xll.qlIndexFixing(Index1Y,$H1822,TRUE,_xll.ohTrigger(RecalcTrigger,Trigger1Y)),NA())</f>
        <v>3.1602153369149906E-2</v>
      </c>
      <c r="Q1822" s="52">
        <f>IFERROR(_xll.qlIndexFixing(ONIndex1Y,I1822,TRUE,_xll.ohTrigger(RecalcTrigger,Trigger1Y)),NA())</f>
        <v>3.1133614481921867E-2</v>
      </c>
    </row>
    <row r="1823" spans="2:17" x14ac:dyDescent="0.2">
      <c r="B1823" s="46" t="s">
        <v>51</v>
      </c>
      <c r="D1823" s="49">
        <f>_xll.qlCalendarAdvance(LocalCalendar,$D1822,B1823,"f",FALSE)</f>
        <v>52155</v>
      </c>
      <c r="E1823" s="49">
        <f>_xll.qlInterestRateIndexValueDate(IndexON,D1823)</f>
        <v>52155</v>
      </c>
      <c r="F1823" s="52">
        <f>IFERROR(_xll.qlIndexFixing(IndexON,D1823,TRUE,_xll.ohTrigger(RecalcTrigger,TriggerON)),NA())</f>
        <v>2.6687197180130795E-2</v>
      </c>
      <c r="H1823" s="49">
        <f>_xll.qlCalendarAdvance(IborCalendar,$H1822,B1823,"f",FALSE)</f>
        <v>52153</v>
      </c>
      <c r="I1823" s="49">
        <f>_xll.qlInterestRateIndexValueDate(Index1M,$H1823)</f>
        <v>52155</v>
      </c>
      <c r="J1823" s="52">
        <f>IFERROR(_xll.qlIndexFixing(Index1M,$H1823,TRUE,_xll.ohTrigger(RecalcTrigger,Trigger1M)),NA())</f>
        <v>2.7812111156337582E-2</v>
      </c>
      <c r="K1823" s="52">
        <f>IFERROR(_xll.qlIndexFixing(ONIndex1M,I1823,TRUE,_xll.ohTrigger(RecalcTrigger,Trigger1M)),NA())</f>
        <v>2.778130601070572E-2</v>
      </c>
      <c r="L1823" s="52">
        <f>IFERROR(_xll.qlIndexFixing(Index3M,H1823,TRUE,_xll.ohTrigger(RecalcTrigger,Trigger3M)),NA())</f>
        <v>2.9001662828935987E-2</v>
      </c>
      <c r="M1823" s="52">
        <f>IFERROR(_xll.qlIndexFixing(ONIndex3M,I1823,TRUE,_xll.ohTrigger(RecalcTrigger,Trigger3M)),NA())</f>
        <v>2.8904978891768351E-2</v>
      </c>
      <c r="N1823" s="52">
        <f>IFERROR(_xll.qlIndexFixing(Index6M,$H1823,TRUE,_xll.ohTrigger(RecalcTrigger,Trigger6M)),NA())</f>
        <v>3.0071296001671442E-2</v>
      </c>
      <c r="O1823" s="52">
        <f>IFERROR(_xll.qlIndexFixing(ONIndex6M,I1823,TRUE,_xll.ohTrigger(RecalcTrigger,Trigger6M)),NA())</f>
        <v>2.9865602623608822E-2</v>
      </c>
      <c r="P1823" s="52">
        <f>IFERROR(_xll.qlIndexFixing(Index1Y,$H1823,TRUE,_xll.ohTrigger(RecalcTrigger,Trigger1Y)),NA())</f>
        <v>3.1600858328546713E-2</v>
      </c>
      <c r="Q1823" s="52">
        <f>IFERROR(_xll.qlIndexFixing(ONIndex1Y,I1823,TRUE,_xll.ohTrigger(RecalcTrigger,Trigger1Y)),NA())</f>
        <v>3.1133102096747578E-2</v>
      </c>
    </row>
    <row r="1824" spans="2:17" x14ac:dyDescent="0.2">
      <c r="B1824" s="46" t="s">
        <v>51</v>
      </c>
      <c r="D1824" s="49">
        <f>_xll.qlCalendarAdvance(LocalCalendar,$D1823,B1824,"f",FALSE)</f>
        <v>52162</v>
      </c>
      <c r="E1824" s="49">
        <f>_xll.qlInterestRateIndexValueDate(IndexON,D1824)</f>
        <v>52162</v>
      </c>
      <c r="F1824" s="52">
        <f>IFERROR(_xll.qlIndexFixing(IndexON,D1824,TRUE,_xll.ohTrigger(RecalcTrigger,TriggerON)),NA())</f>
        <v>2.6683642311331468E-2</v>
      </c>
      <c r="H1824" s="49">
        <f>_xll.qlCalendarAdvance(IborCalendar,$H1823,B1824,"f",FALSE)</f>
        <v>52160</v>
      </c>
      <c r="I1824" s="49">
        <f>_xll.qlInterestRateIndexValueDate(Index1M,$H1824)</f>
        <v>52162</v>
      </c>
      <c r="J1824" s="52">
        <f>IFERROR(_xll.qlIndexFixing(Index1M,$H1824,TRUE,_xll.ohTrigger(RecalcTrigger,Trigger1M)),NA())</f>
        <v>2.7810980538685581E-2</v>
      </c>
      <c r="K1824" s="52">
        <f>IFERROR(_xll.qlIndexFixing(ONIndex1M,I1824,TRUE,_xll.ohTrigger(RecalcTrigger,Trigger1M)),NA())</f>
        <v>2.7780221373205904E-2</v>
      </c>
      <c r="L1824" s="52">
        <f>IFERROR(_xll.qlIndexFixing(Index3M,H1824,TRUE,_xll.ohTrigger(RecalcTrigger,Trigger3M)),NA())</f>
        <v>2.9000199258950782E-2</v>
      </c>
      <c r="M1824" s="52">
        <f>IFERROR(_xll.qlIndexFixing(ONIndex3M,I1824,TRUE,_xll.ohTrigger(RecalcTrigger,Trigger3M)),NA())</f>
        <v>2.8903655451051335E-2</v>
      </c>
      <c r="N1824" s="52">
        <f>IFERROR(_xll.qlIndexFixing(Index6M,$H1824,TRUE,_xll.ohTrigger(RecalcTrigger,Trigger6M)),NA())</f>
        <v>3.0069679060533098E-2</v>
      </c>
      <c r="O1824" s="52">
        <f>IFERROR(_xll.qlIndexFixing(ONIndex6M,I1824,TRUE,_xll.ohTrigger(RecalcTrigger,Trigger6M)),NA())</f>
        <v>2.9864267184969151E-2</v>
      </c>
      <c r="P1824" s="52">
        <f>IFERROR(_xll.qlIndexFixing(Index1Y,$H1824,TRUE,_xll.ohTrigger(RecalcTrigger,Trigger1Y)),NA())</f>
        <v>3.159953381717906E-2</v>
      </c>
      <c r="Q1824" s="52">
        <f>IFERROR(_xll.qlIndexFixing(ONIndex1Y,I1824,TRUE,_xll.ohTrigger(RecalcTrigger,Trigger1Y)),NA())</f>
        <v>3.1132561151778759E-2</v>
      </c>
    </row>
    <row r="1825" spans="2:17" x14ac:dyDescent="0.2">
      <c r="B1825" s="46" t="s">
        <v>51</v>
      </c>
      <c r="D1825" s="49">
        <f>_xll.qlCalendarAdvance(LocalCalendar,$D1824,B1825,"f",FALSE)</f>
        <v>52169</v>
      </c>
      <c r="E1825" s="49">
        <f>_xll.qlInterestRateIndexValueDate(IndexON,D1825)</f>
        <v>52169</v>
      </c>
      <c r="F1825" s="52">
        <f>IFERROR(_xll.qlIndexFixing(IndexON,D1825,TRUE,_xll.ohTrigger(RecalcTrigger,TriggerON)),NA())</f>
        <v>2.6680053371146428E-2</v>
      </c>
      <c r="H1825" s="49">
        <f>_xll.qlCalendarAdvance(IborCalendar,$H1824,B1825,"f",FALSE)</f>
        <v>52167</v>
      </c>
      <c r="I1825" s="49">
        <f>_xll.qlInterestRateIndexValueDate(Index1M,$H1825)</f>
        <v>52169</v>
      </c>
      <c r="J1825" s="52">
        <f>IFERROR(_xll.qlIndexFixing(Index1M,$H1825,TRUE,_xll.ohTrigger(RecalcTrigger,Trigger1M)),NA())</f>
        <v>2.7806861898484105E-2</v>
      </c>
      <c r="K1825" s="52">
        <f>IFERROR(_xll.qlIndexFixing(ONIndex1M,I1825,TRUE,_xll.ohTrigger(RecalcTrigger,Trigger1M)),NA())</f>
        <v>2.7779117190380731E-2</v>
      </c>
      <c r="L1825" s="52">
        <f>IFERROR(_xll.qlIndexFixing(Index3M,H1825,TRUE,_xll.ohTrigger(RecalcTrigger,Trigger3M)),NA())</f>
        <v>2.8998715623701345E-2</v>
      </c>
      <c r="M1825" s="52">
        <f>IFERROR(_xll.qlIndexFixing(ONIndex3M,I1825,TRUE,_xll.ohTrigger(RecalcTrigger,Trigger3M)),NA())</f>
        <v>2.8902312090508531E-2</v>
      </c>
      <c r="N1825" s="52">
        <f>IFERROR(_xll.qlIndexFixing(Index6M,$H1825,TRUE,_xll.ohTrigger(RecalcTrigger,Trigger6M)),NA())</f>
        <v>3.0068041908642998E-2</v>
      </c>
      <c r="O1825" s="52">
        <f>IFERROR(_xll.qlIndexFixing(ONIndex6M,I1825,TRUE,_xll.ohTrigger(RecalcTrigger,Trigger6M)),NA())</f>
        <v>2.9862911835376593E-2</v>
      </c>
      <c r="P1825" s="52">
        <f>IFERROR(_xll.qlIndexFixing(Index1Y,$H1825,TRUE,_xll.ohTrigger(RecalcTrigger,Trigger1Y)),NA())</f>
        <v>3.1598179835162145E-2</v>
      </c>
      <c r="Q1825" s="52">
        <f>IFERROR(_xll.qlIndexFixing(ONIndex1Y,I1825,TRUE,_xll.ohTrigger(RecalcTrigger,Trigger1Y)),NA())</f>
        <v>3.1131991646695667E-2</v>
      </c>
    </row>
    <row r="1826" spans="2:17" x14ac:dyDescent="0.2">
      <c r="B1826" s="46" t="s">
        <v>51</v>
      </c>
      <c r="D1826" s="49">
        <f>_xll.qlCalendarAdvance(LocalCalendar,$D1825,B1826,"f",FALSE)</f>
        <v>52176</v>
      </c>
      <c r="E1826" s="49">
        <f>_xll.qlInterestRateIndexValueDate(IndexON,D1826)</f>
        <v>52176</v>
      </c>
      <c r="F1826" s="52">
        <f>IFERROR(_xll.qlIndexFixing(IndexON,D1826,TRUE,_xll.ohTrigger(RecalcTrigger,TriggerON)),NA())</f>
        <v>2.667643035949574E-2</v>
      </c>
      <c r="H1826" s="49">
        <f>_xll.qlCalendarAdvance(IborCalendar,$H1825,B1826,"f",FALSE)</f>
        <v>52174</v>
      </c>
      <c r="I1826" s="49">
        <f>_xll.qlInterestRateIndexValueDate(Index1M,$H1826)</f>
        <v>52176</v>
      </c>
      <c r="J1826" s="52">
        <f>IFERROR(_xll.qlIndexFixing(Index1M,$H1826,TRUE,_xll.ohTrigger(RecalcTrigger,Trigger1M)),NA())</f>
        <v>2.7808660527160189E-2</v>
      </c>
      <c r="K1826" s="52">
        <f>IFERROR(_xll.qlIndexFixing(ONIndex1M,I1826,TRUE,_xll.ohTrigger(RecalcTrigger,Trigger1M)),NA())</f>
        <v>2.7777993462150263E-2</v>
      </c>
      <c r="L1826" s="52">
        <f>IFERROR(_xll.qlIndexFixing(Index3M,H1826,TRUE,_xll.ohTrigger(RecalcTrigger,Trigger3M)),NA())</f>
        <v>2.8997211923212873E-2</v>
      </c>
      <c r="M1826" s="52">
        <f>IFERROR(_xll.qlIndexFixing(ONIndex3M,I1826,TRUE,_xll.ohTrigger(RecalcTrigger,Trigger3M)),NA())</f>
        <v>2.8900948810219873E-2</v>
      </c>
      <c r="N1826" s="52">
        <f>IFERROR(_xll.qlIndexFixing(Index6M,$H1826,TRUE,_xll.ohTrigger(RecalcTrigger,Trigger6M)),NA())</f>
        <v>3.0065260637849759E-2</v>
      </c>
      <c r="O1826" s="52">
        <f>IFERROR(_xll.qlIndexFixing(ONIndex6M,I1826,TRUE,_xll.ohTrigger(RecalcTrigger,Trigger6M)),NA())</f>
        <v>2.9861536574751213E-2</v>
      </c>
      <c r="P1826" s="52">
        <f>IFERROR(_xll.qlIndexFixing(Index1Y,$H1826,TRUE,_xll.ohTrigger(RecalcTrigger,Trigger1Y)),NA())</f>
        <v>3.1596796382613132E-2</v>
      </c>
      <c r="Q1826" s="52">
        <f>IFERROR(_xll.qlIndexFixing(ONIndex1Y,I1826,TRUE,_xll.ohTrigger(RecalcTrigger,Trigger1Y)),NA())</f>
        <v>3.1131393581738109E-2</v>
      </c>
    </row>
    <row r="1827" spans="2:17" x14ac:dyDescent="0.2">
      <c r="B1827" s="46" t="s">
        <v>51</v>
      </c>
      <c r="D1827" s="49">
        <f>_xll.qlCalendarAdvance(LocalCalendar,$D1826,B1827,"f",FALSE)</f>
        <v>52183</v>
      </c>
      <c r="E1827" s="49">
        <f>_xll.qlInterestRateIndexValueDate(IndexON,D1827)</f>
        <v>52183</v>
      </c>
      <c r="F1827" s="52">
        <f>IFERROR(_xll.qlIndexFixing(IndexON,D1827,TRUE,_xll.ohTrigger(RecalcTrigger,TriggerON)),NA())</f>
        <v>2.6672773276379402E-2</v>
      </c>
      <c r="H1827" s="49">
        <f>_xll.qlCalendarAdvance(IborCalendar,$H1826,B1827,"f",FALSE)</f>
        <v>52181</v>
      </c>
      <c r="I1827" s="49">
        <f>_xll.qlInterestRateIndexValueDate(Index1M,$H1827)</f>
        <v>52183</v>
      </c>
      <c r="J1827" s="52">
        <f>IFERROR(_xll.qlIndexFixing(Index1M,$H1827,TRUE,_xll.ohTrigger(RecalcTrigger,Trigger1M)),NA())</f>
        <v>2.7807471133301787E-2</v>
      </c>
      <c r="K1827" s="52">
        <f>IFERROR(_xll.qlIndexFixing(ONIndex1M,I1827,TRUE,_xll.ohTrigger(RecalcTrigger,Trigger1M)),NA())</f>
        <v>2.7776850188514501E-2</v>
      </c>
      <c r="L1827" s="52">
        <f>IFERROR(_xll.qlIndexFixing(Index3M,H1827,TRUE,_xll.ohTrigger(RecalcTrigger,Trigger3M)),NA())</f>
        <v>2.8995688157507953E-2</v>
      </c>
      <c r="M1827" s="52">
        <f>IFERROR(_xll.qlIndexFixing(ONIndex3M,I1827,TRUE,_xll.ohTrigger(RecalcTrigger,Trigger3M)),NA())</f>
        <v>2.8899565610025491E-2</v>
      </c>
      <c r="N1827" s="52">
        <f>IFERROR(_xll.qlIndexFixing(Index6M,$H1827,TRUE,_xll.ohTrigger(RecalcTrigger,Trigger6M)),NA())</f>
        <v>3.0063584647141334E-2</v>
      </c>
      <c r="O1827" s="52">
        <f>IFERROR(_xll.qlIndexFixing(ONIndex6M,I1827,TRUE,_xll.ohTrigger(RecalcTrigger,Trigger6M)),NA())</f>
        <v>2.9860141402933138E-2</v>
      </c>
      <c r="P1827" s="52">
        <f>IFERROR(_xll.qlIndexFixing(Index1Y,$H1827,TRUE,_xll.ohTrigger(RecalcTrigger,Trigger1Y)),NA())</f>
        <v>3.1595383459652689E-2</v>
      </c>
      <c r="Q1827" s="52">
        <f>IFERROR(_xll.qlIndexFixing(ONIndex1Y,I1827,TRUE,_xll.ohTrigger(RecalcTrigger,Trigger1Y)),NA())</f>
        <v>3.1130766956906086E-2</v>
      </c>
    </row>
    <row r="1828" spans="2:17" x14ac:dyDescent="0.2">
      <c r="B1828" s="46" t="s">
        <v>51</v>
      </c>
      <c r="D1828" s="49">
        <f>_xll.qlCalendarAdvance(LocalCalendar,$D1827,B1828,"f",FALSE)</f>
        <v>52190</v>
      </c>
      <c r="E1828" s="49">
        <f>_xll.qlInterestRateIndexValueDate(IndexON,D1828)</f>
        <v>52190</v>
      </c>
      <c r="F1828" s="52">
        <f>IFERROR(_xll.qlIndexFixing(IndexON,D1828,TRUE,_xll.ohTrigger(RecalcTrigger,TriggerON)),NA())</f>
        <v>2.6669082121877352E-2</v>
      </c>
      <c r="H1828" s="49">
        <f>_xll.qlCalendarAdvance(IborCalendar,$H1827,B1828,"f",FALSE)</f>
        <v>52188</v>
      </c>
      <c r="I1828" s="49">
        <f>_xll.qlInterestRateIndexValueDate(Index1M,$H1828)</f>
        <v>52190</v>
      </c>
      <c r="J1828" s="52">
        <f>IFERROR(_xll.qlIndexFixing(Index1M,$H1828,TRUE,_xll.ohTrigger(RecalcTrigger,Trigger1M)),NA())</f>
        <v>2.7806262147385408E-2</v>
      </c>
      <c r="K1828" s="52">
        <f>IFERROR(_xll.qlIndexFixing(ONIndex1M,I1828,TRUE,_xll.ohTrigger(RecalcTrigger,Trigger1M)),NA())</f>
        <v>2.7775687369553381E-2</v>
      </c>
      <c r="L1828" s="52">
        <f>IFERROR(_xll.qlIndexFixing(Index3M,H1828,TRUE,_xll.ohTrigger(RecalcTrigger,Trigger3M)),NA())</f>
        <v>2.8994144326610051E-2</v>
      </c>
      <c r="M1828" s="52">
        <f>IFERROR(_xll.qlIndexFixing(ONIndex3M,I1828,TRUE,_xll.ohTrigger(RecalcTrigger,Trigger3M)),NA())</f>
        <v>2.8898162490245127E-2</v>
      </c>
      <c r="N1828" s="52">
        <f>IFERROR(_xll.qlIndexFixing(Index6M,$H1828,TRUE,_xll.ohTrigger(RecalcTrigger,Trigger6M)),NA())</f>
        <v>3.0061888447495178E-2</v>
      </c>
      <c r="O1828" s="52">
        <f>IFERROR(_xll.qlIndexFixing(ONIndex6M,I1828,TRUE,_xll.ohTrigger(RecalcTrigger,Trigger6M)),NA())</f>
        <v>2.9858726320242113E-2</v>
      </c>
      <c r="P1828" s="52">
        <f>IFERROR(_xll.qlIndexFixing(Index1Y,$H1828,TRUE,_xll.ohTrigger(RecalcTrigger,Trigger1Y)),NA())</f>
        <v>3.1593941066403688E-2</v>
      </c>
      <c r="Q1828" s="52">
        <f>IFERROR(_xll.qlIndexFixing(ONIndex1Y,I1828,TRUE,_xll.ohTrigger(RecalcTrigger,Trigger1Y)),NA())</f>
        <v>3.1130111772039726E-2</v>
      </c>
    </row>
    <row r="1829" spans="2:17" x14ac:dyDescent="0.2">
      <c r="B1829" s="46" t="s">
        <v>51</v>
      </c>
      <c r="D1829" s="49">
        <f>_xll.qlCalendarAdvance(LocalCalendar,$D1828,B1829,"f",FALSE)</f>
        <v>52198</v>
      </c>
      <c r="E1829" s="49">
        <f>_xll.qlInterestRateIndexValueDate(IndexON,D1829)</f>
        <v>52198</v>
      </c>
      <c r="F1829" s="52">
        <f>IFERROR(_xll.qlIndexFixing(IndexON,D1829,TRUE,_xll.ohTrigger(RecalcTrigger,TriggerON)),NA())</f>
        <v>2.6666261060519503E-2</v>
      </c>
      <c r="H1829" s="49">
        <f>_xll.qlCalendarAdvance(IborCalendar,$H1828,B1829,"f",FALSE)</f>
        <v>52195</v>
      </c>
      <c r="I1829" s="49">
        <f>_xll.qlInterestRateIndexValueDate(Index1M,$H1829)</f>
        <v>52198</v>
      </c>
      <c r="J1829" s="52">
        <f>IFERROR(_xll.qlIndexFixing(Index1M,$H1829,TRUE,_xll.ohTrigger(RecalcTrigger,Trigger1M)),NA())</f>
        <v>2.7805839571941608E-2</v>
      </c>
      <c r="K1829" s="52">
        <f>IFERROR(_xll.qlIndexFixing(ONIndex1M,I1829,TRUE,_xll.ohTrigger(RecalcTrigger,Trigger1M)),NA())</f>
        <v>2.7776306308240351E-2</v>
      </c>
      <c r="L1829" s="52">
        <f>IFERROR(_xll.qlIndexFixing(Index3M,H1829,TRUE,_xll.ohTrigger(RecalcTrigger,Trigger3M)),NA())</f>
        <v>2.8991306533037678E-2</v>
      </c>
      <c r="M1829" s="52">
        <f>IFERROR(_xll.qlIndexFixing(ONIndex3M,I1829,TRUE,_xll.ohTrigger(RecalcTrigger,Trigger3M)),NA())</f>
        <v>2.8898648573978392E-2</v>
      </c>
      <c r="N1829" s="52">
        <f>IFERROR(_xll.qlIndexFixing(Index6M,$H1829,TRUE,_xll.ohTrigger(RecalcTrigger,Trigger6M)),NA())</f>
        <v>3.0061044116959739E-2</v>
      </c>
      <c r="O1829" s="52">
        <f>IFERROR(_xll.qlIndexFixing(ONIndex6M,I1829,TRUE,_xll.ohTrigger(RecalcTrigger,Trigger6M)),NA())</f>
        <v>2.9859353807157873E-2</v>
      </c>
      <c r="P1829" s="52">
        <f>IFERROR(_xll.qlIndexFixing(Index1Y,$H1829,TRUE,_xll.ohTrigger(RecalcTrigger,Trigger1Y)),NA())</f>
        <v>3.1594749965598336E-2</v>
      </c>
      <c r="Q1829" s="52">
        <f>IFERROR(_xll.qlIndexFixing(ONIndex1Y,I1829,TRUE,_xll.ohTrigger(RecalcTrigger,Trigger1Y)),NA())</f>
        <v>3.1131919055855661E-2</v>
      </c>
    </row>
    <row r="1830" spans="2:17" x14ac:dyDescent="0.2">
      <c r="B1830" s="46" t="s">
        <v>51</v>
      </c>
      <c r="D1830" s="49">
        <f>_xll.qlCalendarAdvance(LocalCalendar,$D1829,B1830,"f",FALSE)</f>
        <v>52205</v>
      </c>
      <c r="E1830" s="49">
        <f>_xll.qlInterestRateIndexValueDate(IndexON,D1830)</f>
        <v>52205</v>
      </c>
      <c r="F1830" s="52">
        <f>IFERROR(_xll.qlIndexFixing(IndexON,D1830,TRUE,_xll.ohTrigger(RecalcTrigger,TriggerON)),NA())</f>
        <v>2.6662491470119676E-2</v>
      </c>
      <c r="H1830" s="49">
        <f>_xll.qlCalendarAdvance(IborCalendar,$H1829,B1830,"f",FALSE)</f>
        <v>52202</v>
      </c>
      <c r="I1830" s="49">
        <f>_xll.qlInterestRateIndexValueDate(Index1M,$H1830)</f>
        <v>52204</v>
      </c>
      <c r="J1830" s="52">
        <f>IFERROR(_xll.qlIndexFixing(Index1M,$H1830,TRUE,_xll.ohTrigger(RecalcTrigger,Trigger1M)),NA())</f>
        <v>2.7803785399421188E-2</v>
      </c>
      <c r="K1830" s="52">
        <f>IFERROR(_xll.qlIndexFixing(ONIndex1M,I1830,TRUE,_xll.ohTrigger(RecalcTrigger,Trigger1M)),NA())</f>
        <v>2.7773303095415258E-2</v>
      </c>
      <c r="L1830" s="52">
        <f>IFERROR(_xll.qlIndexFixing(Index3M,H1830,TRUE,_xll.ohTrigger(RecalcTrigger,Trigger3M)),NA())</f>
        <v>2.8988901359608299E-2</v>
      </c>
      <c r="M1830" s="52">
        <f>IFERROR(_xll.qlIndexFixing(ONIndex3M,I1830,TRUE,_xll.ohTrigger(RecalcTrigger,Trigger3M)),NA())</f>
        <v>2.8895296491047162E-2</v>
      </c>
      <c r="N1830" s="52">
        <f>IFERROR(_xll.qlIndexFixing(Index6M,$H1830,TRUE,_xll.ohTrigger(RecalcTrigger,Trigger6M)),NA())</f>
        <v>3.0059552989675234E-2</v>
      </c>
      <c r="O1830" s="52">
        <f>IFERROR(_xll.qlIndexFixing(ONIndex6M,I1830,TRUE,_xll.ohTrigger(RecalcTrigger,Trigger6M)),NA())</f>
        <v>2.985583642144185E-2</v>
      </c>
      <c r="P1830" s="52">
        <f>IFERROR(_xll.qlIndexFixing(Index1Y,$H1830,TRUE,_xll.ohTrigger(RecalcTrigger,Trigger1Y)),NA())</f>
        <v>3.1590967869542373E-2</v>
      </c>
      <c r="Q1830" s="52">
        <f>IFERROR(_xll.qlIndexFixing(ONIndex1Y,I1830,TRUE,_xll.ohTrigger(RecalcTrigger,Trigger1Y)),NA())</f>
        <v>3.1128715722603673E-2</v>
      </c>
    </row>
    <row r="1831" spans="2:17" x14ac:dyDescent="0.2">
      <c r="B1831" s="46" t="s">
        <v>51</v>
      </c>
      <c r="D1831" s="49">
        <f>_xll.qlCalendarAdvance(LocalCalendar,$D1830,B1831,"f",FALSE)</f>
        <v>52212</v>
      </c>
      <c r="E1831" s="49">
        <f>_xll.qlInterestRateIndexValueDate(IndexON,D1831)</f>
        <v>52212</v>
      </c>
      <c r="F1831" s="52">
        <f>IFERROR(_xll.qlIndexFixing(IndexON,D1831,TRUE,_xll.ohTrigger(RecalcTrigger,TriggerON)),NA())</f>
        <v>2.6658687803298164E-2</v>
      </c>
      <c r="H1831" s="49">
        <f>_xll.qlCalendarAdvance(IborCalendar,$H1830,B1831,"f",FALSE)</f>
        <v>52209</v>
      </c>
      <c r="I1831" s="49">
        <f>_xll.qlInterestRateIndexValueDate(Index1M,$H1831)</f>
        <v>52211</v>
      </c>
      <c r="J1831" s="52">
        <f>IFERROR(_xll.qlIndexFixing(Index1M,$H1831,TRUE,_xll.ohTrigger(RecalcTrigger,Trigger1M)),NA())</f>
        <v>2.7802517637375845E-2</v>
      </c>
      <c r="K1831" s="52">
        <f>IFERROR(_xll.qlIndexFixing(ONIndex1M,I1831,TRUE,_xll.ohTrigger(RecalcTrigger,Trigger1M)),NA())</f>
        <v>2.7772081640238255E-2</v>
      </c>
      <c r="L1831" s="52">
        <f>IFERROR(_xll.qlIndexFixing(Index3M,H1831,TRUE,_xll.ohTrigger(RecalcTrigger,Trigger3M)),NA())</f>
        <v>2.8987300456623011E-2</v>
      </c>
      <c r="M1831" s="52">
        <f>IFERROR(_xll.qlIndexFixing(ONIndex3M,I1831,TRUE,_xll.ohTrigger(RecalcTrigger,Trigger3M)),NA())</f>
        <v>2.8893833611789432E-2</v>
      </c>
      <c r="N1831" s="52">
        <f>IFERROR(_xll.qlIndexFixing(Index6M,$H1831,TRUE,_xll.ohTrigger(RecalcTrigger,Trigger6M)),NA())</f>
        <v>3.0057794574336622E-2</v>
      </c>
      <c r="O1831" s="52">
        <f>IFERROR(_xll.qlIndexFixing(ONIndex6M,I1831,TRUE,_xll.ohTrigger(RecalcTrigger,Trigger6M)),NA())</f>
        <v>2.9854361605492485E-2</v>
      </c>
      <c r="P1831" s="52">
        <f>IFERROR(_xll.qlIndexFixing(Index1Y,$H1831,TRUE,_xll.ohTrigger(RecalcTrigger,Trigger1Y)),NA())</f>
        <v>3.1589437066188705E-2</v>
      </c>
      <c r="Q1831" s="52">
        <f>IFERROR(_xll.qlIndexFixing(ONIndex1Y,I1831,TRUE,_xll.ohTrigger(RecalcTrigger,Trigger1Y)),NA())</f>
        <v>3.1127974857874108E-2</v>
      </c>
    </row>
    <row r="1832" spans="2:17" x14ac:dyDescent="0.2">
      <c r="B1832" s="46" t="s">
        <v>51</v>
      </c>
      <c r="D1832" s="49">
        <f>_xll.qlCalendarAdvance(LocalCalendar,$D1831,B1832,"f",FALSE)</f>
        <v>52219</v>
      </c>
      <c r="E1832" s="49">
        <f>_xll.qlInterestRateIndexValueDate(IndexON,D1832)</f>
        <v>52219</v>
      </c>
      <c r="F1832" s="52">
        <f>IFERROR(_xll.qlIndexFixing(IndexON,D1832,TRUE,_xll.ohTrigger(RecalcTrigger,TriggerON)),NA())</f>
        <v>2.6654850060108259E-2</v>
      </c>
      <c r="H1832" s="49">
        <f>_xll.qlCalendarAdvance(IborCalendar,$H1831,B1832,"f",FALSE)</f>
        <v>52216</v>
      </c>
      <c r="I1832" s="49">
        <f>_xll.qlInterestRateIndexValueDate(Index1M,$H1832)</f>
        <v>52218</v>
      </c>
      <c r="J1832" s="52">
        <f>IFERROR(_xll.qlIndexFixing(Index1M,$H1832,TRUE,_xll.ohTrigger(RecalcTrigger,Trigger1M)),NA())</f>
        <v>2.7802209117914506E-2</v>
      </c>
      <c r="K1832" s="52">
        <f>IFERROR(_xll.qlIndexFixing(ONIndex1M,I1832,TRUE,_xll.ohTrigger(RecalcTrigger,Trigger1M)),NA())</f>
        <v>2.777084063981583E-2</v>
      </c>
      <c r="L1832" s="52">
        <f>IFERROR(_xll.qlIndexFixing(Index3M,H1832,TRUE,_xll.ohTrigger(RecalcTrigger,Trigger3M)),NA())</f>
        <v>2.8985679491741578E-2</v>
      </c>
      <c r="M1832" s="52">
        <f>IFERROR(_xll.qlIndexFixing(ONIndex3M,I1832,TRUE,_xll.ohTrigger(RecalcTrigger,Trigger3M)),NA())</f>
        <v>2.8892350812705914E-2</v>
      </c>
      <c r="N1832" s="52">
        <f>IFERROR(_xll.qlIndexFixing(Index6M,$H1832,TRUE,_xll.ohTrigger(RecalcTrigger,Trigger6M)),NA())</f>
        <v>3.0056015948605529E-2</v>
      </c>
      <c r="O1832" s="52">
        <f>IFERROR(_xll.qlIndexFixing(ONIndex6M,I1832,TRUE,_xll.ohTrigger(RecalcTrigger,Trigger6M)),NA())</f>
        <v>2.9852866878510298E-2</v>
      </c>
      <c r="P1832" s="52">
        <f>IFERROR(_xll.qlIndexFixing(Index1Y,$H1832,TRUE,_xll.ohTrigger(RecalcTrigger,Trigger1Y)),NA())</f>
        <v>3.1587876793062443E-2</v>
      </c>
      <c r="Q1832" s="52">
        <f>IFERROR(_xll.qlIndexFixing(ONIndex1Y,I1832,TRUE,_xll.ohTrigger(RecalcTrigger,Trigger1Y)),NA())</f>
        <v>3.1127205433270078E-2</v>
      </c>
    </row>
    <row r="1833" spans="2:17" x14ac:dyDescent="0.2">
      <c r="B1833" s="46" t="s">
        <v>51</v>
      </c>
      <c r="D1833" s="49">
        <f>_xll.qlCalendarAdvance(LocalCalendar,$D1832,B1833,"f",FALSE)</f>
        <v>52226</v>
      </c>
      <c r="E1833" s="49">
        <f>_xll.qlInterestRateIndexValueDate(IndexON,D1833)</f>
        <v>52226</v>
      </c>
      <c r="F1833" s="52">
        <f>IFERROR(_xll.qlIndexFixing(IndexON,D1833,TRUE,_xll.ohTrigger(RecalcTrigger,TriggerON)),NA())</f>
        <v>2.665097824049667E-2</v>
      </c>
      <c r="H1833" s="49">
        <f>_xll.qlCalendarAdvance(IborCalendar,$H1832,B1833,"f",FALSE)</f>
        <v>52223</v>
      </c>
      <c r="I1833" s="49">
        <f>_xll.qlInterestRateIndexValueDate(Index1M,$H1833)</f>
        <v>52229</v>
      </c>
      <c r="J1833" s="52">
        <f>IFERROR(_xll.qlIndexFixing(Index1M,$H1833,TRUE,_xll.ohTrigger(RecalcTrigger,Trigger1M)),NA())</f>
        <v>2.7798191145286578E-2</v>
      </c>
      <c r="K1833" s="52">
        <f>IFERROR(_xll.qlIndexFixing(ONIndex1M,I1833,TRUE,_xll.ohTrigger(RecalcTrigger,Trigger1M)),NA())</f>
        <v>2.7768851006477746E-2</v>
      </c>
      <c r="L1833" s="52">
        <f>IFERROR(_xll.qlIndexFixing(Index3M,H1833,TRUE,_xll.ohTrigger(RecalcTrigger,Trigger3M)),NA())</f>
        <v>2.8985175668252334E-2</v>
      </c>
      <c r="M1833" s="52">
        <f>IFERROR(_xll.qlIndexFixing(ONIndex3M,I1833,TRUE,_xll.ohTrigger(RecalcTrigger,Trigger3M)),NA())</f>
        <v>2.8889980453756792E-2</v>
      </c>
      <c r="N1833" s="52">
        <f>IFERROR(_xll.qlIndexFixing(Index6M,$H1833,TRUE,_xll.ohTrigger(RecalcTrigger,Trigger6M)),NA())</f>
        <v>3.0053180132201412E-2</v>
      </c>
      <c r="O1833" s="52">
        <f>IFERROR(_xll.qlIndexFixing(ONIndex6M,I1833,TRUE,_xll.ohTrigger(RecalcTrigger,Trigger6M)),NA())</f>
        <v>2.9850477793340602E-2</v>
      </c>
      <c r="P1833" s="52">
        <f>IFERROR(_xll.qlIndexFixing(Index1Y,$H1833,TRUE,_xll.ohTrigger(RecalcTrigger,Trigger1Y)),NA())</f>
        <v>3.1585365394651128E-2</v>
      </c>
      <c r="Q1833" s="52">
        <f>IFERROR(_xll.qlIndexFixing(ONIndex1Y,I1833,TRUE,_xll.ohTrigger(RecalcTrigger,Trigger1Y)),NA())</f>
        <v>3.1125938634684047E-2</v>
      </c>
    </row>
    <row r="1834" spans="2:17" x14ac:dyDescent="0.2">
      <c r="B1834" s="46" t="s">
        <v>51</v>
      </c>
      <c r="D1834" s="49">
        <f>_xll.qlCalendarAdvance(LocalCalendar,$D1833,B1834,"f",FALSE)</f>
        <v>52233</v>
      </c>
      <c r="E1834" s="49">
        <f>_xll.qlInterestRateIndexValueDate(IndexON,D1834)</f>
        <v>52233</v>
      </c>
      <c r="F1834" s="52">
        <f>IFERROR(_xll.qlIndexFixing(IndexON,D1834,TRUE,_xll.ohTrigger(RecalcTrigger,TriggerON)),NA())</f>
        <v>2.6647072344543332E-2</v>
      </c>
      <c r="H1834" s="49">
        <f>_xll.qlCalendarAdvance(IborCalendar,$H1833,B1834,"f",FALSE)</f>
        <v>52230</v>
      </c>
      <c r="I1834" s="49">
        <f>_xll.qlInterestRateIndexValueDate(Index1M,$H1834)</f>
        <v>52233</v>
      </c>
      <c r="J1834" s="52">
        <f>IFERROR(_xll.qlIndexFixing(Index1M,$H1834,TRUE,_xll.ohTrigger(RecalcTrigger,Trigger1M)),NA())</f>
        <v>2.7797429983518123E-2</v>
      </c>
      <c r="K1834" s="52">
        <f>IFERROR(_xll.qlIndexFixing(ONIndex1M,I1834,TRUE,_xll.ohTrigger(RecalcTrigger,Trigger1M)),NA())</f>
        <v>2.7770072422059755E-2</v>
      </c>
      <c r="L1834" s="52">
        <f>IFERROR(_xll.qlIndexFixing(Index3M,H1834,TRUE,_xll.ohTrigger(RecalcTrigger,Trigger3M)),NA())</f>
        <v>2.8982138440317939E-2</v>
      </c>
      <c r="M1834" s="52">
        <f>IFERROR(_xll.qlIndexFixing(ONIndex3M,I1834,TRUE,_xll.ohTrigger(RecalcTrigger,Trigger3M)),NA())</f>
        <v>2.8891204927212755E-2</v>
      </c>
      <c r="N1834" s="52">
        <f>IFERROR(_xll.qlIndexFixing(Index6M,$H1834,TRUE,_xll.ohTrigger(RecalcTrigger,Trigger6M)),NA())</f>
        <v>3.0051025579119314E-2</v>
      </c>
      <c r="O1834" s="52">
        <f>IFERROR(_xll.qlIndexFixing(ONIndex6M,I1834,TRUE,_xll.ohTrigger(RecalcTrigger,Trigger6M)),NA())</f>
        <v>2.9851850483488818E-2</v>
      </c>
      <c r="P1834" s="52">
        <f>IFERROR(_xll.qlIndexFixing(Index1Y,$H1834,TRUE,_xll.ohTrigger(RecalcTrigger,Trigger1Y)),NA())</f>
        <v>3.1586905146401473E-2</v>
      </c>
      <c r="Q1834" s="52">
        <f>IFERROR(_xll.qlIndexFixing(ONIndex1Y,I1834,TRUE,_xll.ohTrigger(RecalcTrigger,Trigger1Y)),NA())</f>
        <v>3.1128030460543243E-2</v>
      </c>
    </row>
    <row r="1835" spans="2:17" x14ac:dyDescent="0.2">
      <c r="B1835" s="46" t="s">
        <v>51</v>
      </c>
      <c r="D1835" s="49">
        <f>_xll.qlCalendarAdvance(LocalCalendar,$D1834,B1835,"f",FALSE)</f>
        <v>52240</v>
      </c>
      <c r="E1835" s="49">
        <f>_xll.qlInterestRateIndexValueDate(IndexON,D1835)</f>
        <v>52240</v>
      </c>
      <c r="F1835" s="52">
        <f>IFERROR(_xll.qlIndexFixing(IndexON,D1835,TRUE,_xll.ohTrigger(RecalcTrigger,TriggerON)),NA())</f>
        <v>2.6643132372141665E-2</v>
      </c>
      <c r="H1835" s="49">
        <f>_xll.qlCalendarAdvance(IborCalendar,$H1834,B1835,"f",FALSE)</f>
        <v>52237</v>
      </c>
      <c r="I1835" s="49">
        <f>_xll.qlInterestRateIndexValueDate(Index1M,$H1835)</f>
        <v>52239</v>
      </c>
      <c r="J1835" s="52">
        <f>IFERROR(_xll.qlIndexFixing(Index1M,$H1835,TRUE,_xll.ohTrigger(RecalcTrigger,Trigger1M)),NA())</f>
        <v>2.7797250668979423E-2</v>
      </c>
      <c r="K1835" s="52">
        <f>IFERROR(_xll.qlIndexFixing(ONIndex1M,I1835,TRUE,_xll.ohTrigger(RecalcTrigger,Trigger1M)),NA())</f>
        <v>2.7767000365956918E-2</v>
      </c>
      <c r="L1835" s="52">
        <f>IFERROR(_xll.qlIndexFixing(Index3M,H1835,TRUE,_xll.ohTrigger(RecalcTrigger,Trigger3M)),NA())</f>
        <v>2.8980696225968217E-2</v>
      </c>
      <c r="M1835" s="52">
        <f>IFERROR(_xll.qlIndexFixing(ONIndex3M,I1835,TRUE,_xll.ohTrigger(RecalcTrigger,Trigger3M)),NA())</f>
        <v>2.8887782896820369E-2</v>
      </c>
      <c r="N1835" s="52">
        <f>IFERROR(_xll.qlIndexFixing(Index6M,$H1835,TRUE,_xll.ohTrigger(RecalcTrigger,Trigger6M)),NA())</f>
        <v>3.0049449204076439E-2</v>
      </c>
      <c r="O1835" s="52">
        <f>IFERROR(_xll.qlIndexFixing(ONIndex6M,I1835,TRUE,_xll.ohTrigger(RecalcTrigger,Trigger6M)),NA())</f>
        <v>2.9848263231206928E-2</v>
      </c>
      <c r="P1835" s="52">
        <f>IFERROR(_xll.qlIndexFixing(Index1Y,$H1835,TRUE,_xll.ohTrigger(RecalcTrigger,Trigger1Y)),NA())</f>
        <v>3.1583019156418389E-2</v>
      </c>
      <c r="Q1835" s="52">
        <f>IFERROR(_xll.qlIndexFixing(ONIndex1Y,I1835,TRUE,_xll.ohTrigger(RecalcTrigger,Trigger1Y)),NA())</f>
        <v>3.1124725799811515E-2</v>
      </c>
    </row>
    <row r="1836" spans="2:17" x14ac:dyDescent="0.2">
      <c r="B1836" s="46" t="s">
        <v>51</v>
      </c>
      <c r="D1836" s="49">
        <f>_xll.qlCalendarAdvance(LocalCalendar,$D1835,B1836,"f",FALSE)</f>
        <v>52247</v>
      </c>
      <c r="E1836" s="49">
        <f>_xll.qlInterestRateIndexValueDate(IndexON,D1836)</f>
        <v>52247</v>
      </c>
      <c r="F1836" s="52">
        <f>IFERROR(_xll.qlIndexFixing(IndexON,D1836,TRUE,_xll.ohTrigger(RecalcTrigger,TriggerON)),NA())</f>
        <v>2.6639858503951785E-2</v>
      </c>
      <c r="H1836" s="49">
        <f>_xll.qlCalendarAdvance(IborCalendar,$H1835,B1836,"f",FALSE)</f>
        <v>52244</v>
      </c>
      <c r="I1836" s="49">
        <f>_xll.qlInterestRateIndexValueDate(Index1M,$H1836)</f>
        <v>52246</v>
      </c>
      <c r="J1836" s="52">
        <f>IFERROR(_xll.qlIndexFixing(Index1M,$H1836,TRUE,_xll.ohTrigger(RecalcTrigger,Trigger1M)),NA())</f>
        <v>2.7796857771053111E-2</v>
      </c>
      <c r="K1836" s="52">
        <f>IFERROR(_xll.qlIndexFixing(ONIndex1M,I1836,TRUE,_xll.ohTrigger(RecalcTrigger,Trigger1M)),NA())</f>
        <v>2.7765681183913316E-2</v>
      </c>
      <c r="L1836" s="52">
        <f>IFERROR(_xll.qlIndexFixing(Index3M,H1836,TRUE,_xll.ohTrigger(RecalcTrigger,Trigger3M)),NA())</f>
        <v>2.8978995013750009E-2</v>
      </c>
      <c r="M1836" s="52">
        <f>IFERROR(_xll.qlIndexFixing(ONIndex3M,I1836,TRUE,_xll.ohTrigger(RecalcTrigger,Trigger3M)),NA())</f>
        <v>2.8886220418593567E-2</v>
      </c>
      <c r="N1836" s="52">
        <f>IFERROR(_xll.qlIndexFixing(Index6M,$H1836,TRUE,_xll.ohTrigger(RecalcTrigger,Trigger6M)),NA())</f>
        <v>3.0047591334814248E-2</v>
      </c>
      <c r="O1836" s="52">
        <f>IFERROR(_xll.qlIndexFixing(ONIndex6M,I1836,TRUE,_xll.ohTrigger(RecalcTrigger,Trigger6M)),NA())</f>
        <v>2.9846688860013515E-2</v>
      </c>
      <c r="P1836" s="52">
        <f>IFERROR(_xll.qlIndexFixing(Index1Y,$H1836,TRUE,_xll.ohTrigger(RecalcTrigger,Trigger1Y)),NA())</f>
        <v>3.1581341005583657E-2</v>
      </c>
      <c r="Q1836" s="52">
        <f>IFERROR(_xll.qlIndexFixing(ONIndex1Y,I1836,TRUE,_xll.ohTrigger(RecalcTrigger,Trigger1Y)),NA())</f>
        <v>3.1123842135389879E-2</v>
      </c>
    </row>
    <row r="1837" spans="2:17" x14ac:dyDescent="0.2">
      <c r="B1837" s="46" t="s">
        <v>51</v>
      </c>
      <c r="D1837" s="49">
        <f>_xll.qlCalendarAdvance(LocalCalendar,$D1836,B1837,"f",FALSE)</f>
        <v>52254</v>
      </c>
      <c r="E1837" s="49">
        <f>_xll.qlInterestRateIndexValueDate(IndexON,D1837)</f>
        <v>52254</v>
      </c>
      <c r="F1837" s="52">
        <f>IFERROR(_xll.qlIndexFixing(IndexON,D1837,TRUE,_xll.ohTrigger(RecalcTrigger,TriggerON)),NA())</f>
        <v>2.6635150198233148E-2</v>
      </c>
      <c r="H1837" s="49">
        <f>_xll.qlCalendarAdvance(IborCalendar,$H1836,B1837,"f",FALSE)</f>
        <v>52251</v>
      </c>
      <c r="I1837" s="49">
        <f>_xll.qlInterestRateIndexValueDate(Index1M,$H1837)</f>
        <v>52253</v>
      </c>
      <c r="J1837" s="52">
        <f>IFERROR(_xll.qlIndexFixing(Index1M,$H1837,TRUE,_xll.ohTrigger(RecalcTrigger,Trigger1M)),NA())</f>
        <v>2.779449963274061E-2</v>
      </c>
      <c r="K1837" s="52">
        <f>IFERROR(_xll.qlIndexFixing(ONIndex1M,I1837,TRUE,_xll.ohTrigger(RecalcTrigger,Trigger1M)),NA())</f>
        <v>2.7764342456544355E-2</v>
      </c>
      <c r="L1837" s="52">
        <f>IFERROR(_xll.qlIndexFixing(Index3M,H1837,TRUE,_xll.ohTrigger(RecalcTrigger,Trigger3M)),NA())</f>
        <v>2.8977273739760889E-2</v>
      </c>
      <c r="M1837" s="52">
        <f>IFERROR(_xll.qlIndexFixing(ONIndex3M,I1837,TRUE,_xll.ohTrigger(RecalcTrigger,Trigger3M)),NA())</f>
        <v>2.8884638020700848E-2</v>
      </c>
      <c r="N1837" s="52">
        <f>IFERROR(_xll.qlIndexFixing(Index6M,$H1837,TRUE,_xll.ohTrigger(RecalcTrigger,Trigger6M)),NA())</f>
        <v>3.004571325709483E-2</v>
      </c>
      <c r="O1837" s="52">
        <f>IFERROR(_xll.qlIndexFixing(ONIndex6M,I1837,TRUE,_xll.ohTrigger(RecalcTrigger,Trigger6M)),NA())</f>
        <v>2.9845094577707343E-2</v>
      </c>
      <c r="P1837" s="52">
        <f>IFERROR(_xll.qlIndexFixing(Index1Y,$H1837,TRUE,_xll.ohTrigger(RecalcTrigger,Trigger1Y)),NA())</f>
        <v>3.1579633385679769E-2</v>
      </c>
      <c r="Q1837" s="52">
        <f>IFERROR(_xll.qlIndexFixing(ONIndex1Y,I1837,TRUE,_xll.ohTrigger(RecalcTrigger,Trigger1Y)),NA())</f>
        <v>3.1122929911173713E-2</v>
      </c>
    </row>
    <row r="1838" spans="2:17" x14ac:dyDescent="0.2">
      <c r="B1838" s="46" t="s">
        <v>51</v>
      </c>
      <c r="D1838" s="49">
        <f>_xll.qlCalendarAdvance(LocalCalendar,$D1837,B1838,"f",FALSE)</f>
        <v>52261</v>
      </c>
      <c r="E1838" s="49">
        <f>_xll.qlInterestRateIndexValueDate(IndexON,D1838)</f>
        <v>52261</v>
      </c>
      <c r="F1838" s="52">
        <f>IFERROR(_xll.qlIndexFixing(IndexON,D1838,TRUE,_xll.ohTrigger(RecalcTrigger,TriggerON)),NA())</f>
        <v>2.6631107996673009E-2</v>
      </c>
      <c r="H1838" s="49">
        <f>_xll.qlCalendarAdvance(IborCalendar,$H1837,B1838,"f",FALSE)</f>
        <v>52258</v>
      </c>
      <c r="I1838" s="49">
        <f>_xll.qlInterestRateIndexValueDate(Index1M,$H1838)</f>
        <v>52260</v>
      </c>
      <c r="J1838" s="52">
        <f>IFERROR(_xll.qlIndexFixing(Index1M,$H1838,TRUE,_xll.ohTrigger(RecalcTrigger,Trigger1M)),NA())</f>
        <v>2.7790184733411737E-2</v>
      </c>
      <c r="K1838" s="52">
        <f>IFERROR(_xll.qlIndexFixing(ONIndex1M,I1838,TRUE,_xll.ohTrigger(RecalcTrigger,Trigger1M)),NA())</f>
        <v>2.7762984183770101E-2</v>
      </c>
      <c r="L1838" s="52">
        <f>IFERROR(_xll.qlIndexFixing(Index3M,H1838,TRUE,_xll.ohTrigger(RecalcTrigger,Trigger3M)),NA())</f>
        <v>2.8975532404023951E-2</v>
      </c>
      <c r="M1838" s="52">
        <f>IFERROR(_xll.qlIndexFixing(ONIndex3M,I1838,TRUE,_xll.ohTrigger(RecalcTrigger,Trigger3M)),NA())</f>
        <v>2.8883035702822468E-2</v>
      </c>
      <c r="N1838" s="52">
        <f>IFERROR(_xll.qlIndexFixing(Index6M,$H1838,TRUE,_xll.ohTrigger(RecalcTrigger,Trigger6M)),NA())</f>
        <v>3.0043814970973828E-2</v>
      </c>
      <c r="O1838" s="52">
        <f>IFERROR(_xll.qlIndexFixing(ONIndex6M,I1838,TRUE,_xll.ohTrigger(RecalcTrigger,Trigger6M)),NA())</f>
        <v>2.9843480384368348E-2</v>
      </c>
      <c r="P1838" s="52">
        <f>IFERROR(_xll.qlIndexFixing(Index1Y,$H1838,TRUE,_xll.ohTrigger(RecalcTrigger,Trigger1Y)),NA())</f>
        <v>3.1577896296855208E-2</v>
      </c>
      <c r="Q1838" s="52">
        <f>IFERROR(_xll.qlIndexFixing(ONIndex1Y,I1838,TRUE,_xll.ohTrigger(RecalcTrigger,Trigger1Y)),NA())</f>
        <v>3.1121989126843275E-2</v>
      </c>
    </row>
    <row r="1839" spans="2:17" x14ac:dyDescent="0.2">
      <c r="B1839" s="46" t="s">
        <v>51</v>
      </c>
      <c r="D1839" s="49">
        <f>_xll.qlCalendarAdvance(LocalCalendar,$D1838,B1839,"f",FALSE)</f>
        <v>52268</v>
      </c>
      <c r="E1839" s="49">
        <f>_xll.qlInterestRateIndexValueDate(IndexON,D1839)</f>
        <v>52268</v>
      </c>
      <c r="F1839" s="52">
        <f>IFERROR(_xll.qlIndexFixing(IndexON,D1839,TRUE,_xll.ohTrigger(RecalcTrigger,TriggerON)),NA())</f>
        <v>2.6627031718797767E-2</v>
      </c>
      <c r="H1839" s="49">
        <f>_xll.qlCalendarAdvance(IborCalendar,$H1838,B1839,"f",FALSE)</f>
        <v>52265</v>
      </c>
      <c r="I1839" s="49">
        <f>_xll.qlInterestRateIndexValueDate(Index1M,$H1839)</f>
        <v>52267</v>
      </c>
      <c r="J1839" s="52">
        <f>IFERROR(_xll.qlIndexFixing(Index1M,$H1839,TRUE,_xll.ohTrigger(RecalcTrigger,Trigger1M)),NA())</f>
        <v>2.7787796085169285E-2</v>
      </c>
      <c r="K1839" s="52">
        <f>IFERROR(_xll.qlIndexFixing(ONIndex1M,I1839,TRUE,_xll.ohTrigger(RecalcTrigger,Trigger1M)),NA())</f>
        <v>2.7761606365590552E-2</v>
      </c>
      <c r="L1839" s="52">
        <f>IFERROR(_xll.qlIndexFixing(Index3M,H1839,TRUE,_xll.ohTrigger(RecalcTrigger,Trigger3M)),NA())</f>
        <v>2.8972737421810897E-2</v>
      </c>
      <c r="M1839" s="52">
        <f>IFERROR(_xll.qlIndexFixing(ONIndex3M,I1839,TRUE,_xll.ohTrigger(RecalcTrigger,Trigger3M)),NA())</f>
        <v>2.8881413465278172E-2</v>
      </c>
      <c r="N1839" s="52">
        <f>IFERROR(_xll.qlIndexFixing(Index6M,$H1839,TRUE,_xll.ohTrigger(RecalcTrigger,Trigger6M)),NA())</f>
        <v>3.0041896476509983E-2</v>
      </c>
      <c r="O1839" s="52">
        <f>IFERROR(_xll.qlIndexFixing(ONIndex6M,I1839,TRUE,_xll.ohTrigger(RecalcTrigger,Trigger6M)),NA())</f>
        <v>2.9841846279996531E-2</v>
      </c>
      <c r="P1839" s="52">
        <f>IFERROR(_xll.qlIndexFixing(Index1Y,$H1839,TRUE,_xll.ohTrigger(RecalcTrigger,Trigger1Y)),NA())</f>
        <v>3.1576129739260862E-2</v>
      </c>
      <c r="Q1839" s="52">
        <f>IFERROR(_xll.qlIndexFixing(ONIndex1Y,I1839,TRUE,_xll.ohTrigger(RecalcTrigger,Trigger1Y)),NA())</f>
        <v>3.1121019782638371E-2</v>
      </c>
    </row>
    <row r="1840" spans="2:17" x14ac:dyDescent="0.2">
      <c r="B1840" s="46" t="s">
        <v>51</v>
      </c>
      <c r="D1840" s="49">
        <f>_xll.qlCalendarAdvance(LocalCalendar,$D1839,B1840,"f",FALSE)</f>
        <v>52275</v>
      </c>
      <c r="E1840" s="49">
        <f>_xll.qlInterestRateIndexValueDate(IndexON,D1840)</f>
        <v>52275</v>
      </c>
      <c r="F1840" s="52">
        <f>IFERROR(_xll.qlIndexFixing(IndexON,D1840,TRUE,_xll.ohTrigger(RecalcTrigger,TriggerON)),NA())</f>
        <v>2.6623610607223736E-2</v>
      </c>
      <c r="H1840" s="49">
        <f>_xll.qlCalendarAdvance(IborCalendar,$H1839,B1840,"f",FALSE)</f>
        <v>52272</v>
      </c>
      <c r="I1840" s="49">
        <f>_xll.qlInterestRateIndexValueDate(Index1M,$H1840)</f>
        <v>52274</v>
      </c>
      <c r="J1840" s="52">
        <f>IFERROR(_xll.qlIndexFixing(Index1M,$H1840,TRUE,_xll.ohTrigger(RecalcTrigger,Trigger1M)),NA())</f>
        <v>2.7786358036394936E-2</v>
      </c>
      <c r="K1840" s="52">
        <f>IFERROR(_xll.qlIndexFixing(ONIndex1M,I1840,TRUE,_xll.ohTrigger(RecalcTrigger,Trigger1M)),NA())</f>
        <v>2.7760209002085645E-2</v>
      </c>
      <c r="L1840" s="52">
        <f>IFERROR(_xll.qlIndexFixing(Index3M,H1840,TRUE,_xll.ohTrigger(RecalcTrigger,Trigger3M)),NA())</f>
        <v>2.8970957538372959E-2</v>
      </c>
      <c r="M1840" s="52">
        <f>IFERROR(_xll.qlIndexFixing(ONIndex3M,I1840,TRUE,_xll.ohTrigger(RecalcTrigger,Trigger3M)),NA())</f>
        <v>2.8879771307988022E-2</v>
      </c>
      <c r="N1840" s="52">
        <f>IFERROR(_xll.qlIndexFixing(Index6M,$H1840,TRUE,_xll.ohTrigger(RecalcTrigger,Trigger6M)),NA())</f>
        <v>3.0039957773758938E-2</v>
      </c>
      <c r="O1840" s="52">
        <f>IFERROR(_xll.qlIndexFixing(ONIndex6M,I1840,TRUE,_xll.ohTrigger(RecalcTrigger,Trigger6M)),NA())</f>
        <v>2.9840192264591892E-2</v>
      </c>
      <c r="P1840" s="52">
        <f>IFERROR(_xll.qlIndexFixing(Index1Y,$H1840,TRUE,_xll.ohTrigger(RecalcTrigger,Trigger1Y)),NA())</f>
        <v>3.1574333713050039E-2</v>
      </c>
      <c r="Q1840" s="52">
        <f>IFERROR(_xll.qlIndexFixing(ONIndex1Y,I1840,TRUE,_xll.ohTrigger(RecalcTrigger,Trigger1Y)),NA())</f>
        <v>3.1120021878479065E-2</v>
      </c>
    </row>
    <row r="1841" spans="2:17" x14ac:dyDescent="0.2">
      <c r="B1841" s="46" t="s">
        <v>51</v>
      </c>
      <c r="D1841" s="49">
        <f>_xll.qlCalendarAdvance(LocalCalendar,$D1840,B1841,"f",FALSE)</f>
        <v>52282</v>
      </c>
      <c r="E1841" s="49">
        <f>_xll.qlInterestRateIndexValueDate(IndexON,D1841)</f>
        <v>52282</v>
      </c>
      <c r="F1841" s="52">
        <f>IFERROR(_xll.qlIndexFixing(IndexON,D1841,TRUE,_xll.ohTrigger(RecalcTrigger,TriggerON)),NA())</f>
        <v>2.6618776933915456E-2</v>
      </c>
      <c r="H1841" s="49">
        <f>_xll.qlCalendarAdvance(IborCalendar,$H1840,B1841,"f",FALSE)</f>
        <v>52279</v>
      </c>
      <c r="I1841" s="49">
        <f>_xll.qlInterestRateIndexValueDate(Index1M,$H1841)</f>
        <v>52281</v>
      </c>
      <c r="J1841" s="52">
        <f>IFERROR(_xll.qlIndexFixing(Index1M,$H1841,TRUE,_xll.ohTrigger(RecalcTrigger,Trigger1M)),NA())</f>
        <v>2.7784900401670587E-2</v>
      </c>
      <c r="K1841" s="52">
        <f>IFERROR(_xll.qlIndexFixing(ONIndex1M,I1841,TRUE,_xll.ohTrigger(RecalcTrigger,Trigger1M)),NA())</f>
        <v>2.7758792093175444E-2</v>
      </c>
      <c r="L1841" s="52">
        <f>IFERROR(_xll.qlIndexFixing(Index3M,H1841,TRUE,_xll.ohTrigger(RecalcTrigger,Trigger3M)),NA())</f>
        <v>2.8969157594865458E-2</v>
      </c>
      <c r="M1841" s="52">
        <f>IFERROR(_xll.qlIndexFixing(ONIndex3M,I1841,TRUE,_xll.ohTrigger(RecalcTrigger,Trigger3M)),NA())</f>
        <v>2.8878109230872084E-2</v>
      </c>
      <c r="N1841" s="52">
        <f>IFERROR(_xll.qlIndexFixing(Index6M,$H1841,TRUE,_xll.ohTrigger(RecalcTrigger,Trigger6M)),NA())</f>
        <v>3.0037998862780319E-2</v>
      </c>
      <c r="O1841" s="52">
        <f>IFERROR(_xll.qlIndexFixing(ONIndex6M,I1841,TRUE,_xll.ohTrigger(RecalcTrigger,Trigger6M)),NA())</f>
        <v>2.9838518338074493E-2</v>
      </c>
      <c r="P1841" s="52">
        <f>IFERROR(_xll.qlIndexFixing(Index1Y,$H1841,TRUE,_xll.ohTrigger(RecalcTrigger,Trigger1Y)),NA())</f>
        <v>3.1572508218378446E-2</v>
      </c>
      <c r="Q1841" s="52">
        <f>IFERROR(_xll.qlIndexFixing(ONIndex1Y,I1841,TRUE,_xll.ohTrigger(RecalcTrigger,Trigger1Y)),NA())</f>
        <v>3.1118995414365358E-2</v>
      </c>
    </row>
    <row r="1842" spans="2:17" x14ac:dyDescent="0.2">
      <c r="B1842" s="46" t="s">
        <v>51</v>
      </c>
      <c r="D1842" s="49">
        <f>_xll.qlCalendarAdvance(LocalCalendar,$D1841,B1842,"f",FALSE)</f>
        <v>52289</v>
      </c>
      <c r="E1842" s="49">
        <f>_xll.qlInterestRateIndexValueDate(IndexON,D1842)</f>
        <v>52289</v>
      </c>
      <c r="F1842" s="52">
        <f>IFERROR(_xll.qlIndexFixing(IndexON,D1842,TRUE,_xll.ohTrigger(RecalcTrigger,TriggerON)),NA())</f>
        <v>2.6614598426855096E-2</v>
      </c>
      <c r="H1842" s="49">
        <f>_xll.qlCalendarAdvance(IborCalendar,$H1841,B1842,"f",FALSE)</f>
        <v>52286</v>
      </c>
      <c r="I1842" s="49">
        <f>_xll.qlInterestRateIndexValueDate(Index1M,$H1842)</f>
        <v>52288</v>
      </c>
      <c r="J1842" s="52">
        <f>IFERROR(_xll.qlIndexFixing(Index1M,$H1842,TRUE,_xll.ohTrigger(RecalcTrigger,Trigger1M)),NA())</f>
        <v>2.7783423181004796E-2</v>
      </c>
      <c r="K1842" s="52">
        <f>IFERROR(_xll.qlIndexFixing(ONIndex1M,I1842,TRUE,_xll.ohTrigger(RecalcTrigger,Trigger1M)),NA())</f>
        <v>2.7757355638859948E-2</v>
      </c>
      <c r="L1842" s="52">
        <f>IFERROR(_xll.qlIndexFixing(Index3M,H1842,TRUE,_xll.ohTrigger(RecalcTrigger,Trigger3M)),NA())</f>
        <v>2.896733759131714E-2</v>
      </c>
      <c r="M1842" s="52">
        <f>IFERROR(_xll.qlIndexFixing(ONIndex3M,I1842,TRUE,_xll.ohTrigger(RecalcTrigger,Trigger3M)),NA())</f>
        <v>2.8876427233930357E-2</v>
      </c>
      <c r="N1842" s="52">
        <f>IFERROR(_xll.qlIndexFixing(Index6M,$H1842,TRUE,_xll.ohTrigger(RecalcTrigger,Trigger6M)),NA())</f>
        <v>3.0036019743631973E-2</v>
      </c>
      <c r="O1842" s="52">
        <f>IFERROR(_xll.qlIndexFixing(ONIndex6M,I1842,TRUE,_xll.ohTrigger(RecalcTrigger,Trigger6M)),NA())</f>
        <v>2.9836824500604209E-2</v>
      </c>
      <c r="P1842" s="52">
        <f>IFERROR(_xll.qlIndexFixing(Index1Y,$H1842,TRUE,_xll.ohTrigger(RecalcTrigger,Trigger1Y)),NA())</f>
        <v>3.1570653255405305E-2</v>
      </c>
      <c r="Q1842" s="52">
        <f>IFERROR(_xll.qlIndexFixing(ONIndex1Y,I1842,TRUE,_xll.ohTrigger(RecalcTrigger,Trigger1Y)),NA())</f>
        <v>3.1117940390377186E-2</v>
      </c>
    </row>
    <row r="1843" spans="2:17" x14ac:dyDescent="0.2">
      <c r="B1843" s="46" t="s">
        <v>51</v>
      </c>
      <c r="D1843" s="49">
        <f>_xll.qlCalendarAdvance(LocalCalendar,$D1842,B1843,"f",FALSE)</f>
        <v>52296</v>
      </c>
      <c r="E1843" s="49">
        <f>_xll.qlInterestRateIndexValueDate(IndexON,D1843)</f>
        <v>52296</v>
      </c>
      <c r="F1843" s="52">
        <f>IFERROR(_xll.qlIndexFixing(IndexON,D1843,TRUE,_xll.ohTrigger(RecalcTrigger,TriggerON)),NA())</f>
        <v>2.6610385843506279E-2</v>
      </c>
      <c r="H1843" s="49">
        <f>_xll.qlCalendarAdvance(IborCalendar,$H1842,B1843,"f",FALSE)</f>
        <v>52293</v>
      </c>
      <c r="I1843" s="49">
        <f>_xll.qlInterestRateIndexValueDate(Index1M,$H1843)</f>
        <v>52295</v>
      </c>
      <c r="J1843" s="52">
        <f>IFERROR(_xll.qlIndexFixing(Index1M,$H1843,TRUE,_xll.ohTrigger(RecalcTrigger,Trigger1M)),NA())</f>
        <v>2.7785776316546218E-2</v>
      </c>
      <c r="K1843" s="52">
        <f>IFERROR(_xll.qlIndexFixing(ONIndex1M,I1843,TRUE,_xll.ohTrigger(RecalcTrigger,Trigger1M)),NA())</f>
        <v>2.7755899639219095E-2</v>
      </c>
      <c r="L1843" s="52">
        <f>IFERROR(_xll.qlIndexFixing(Index3M,H1843,TRUE,_xll.ohTrigger(RecalcTrigger,Trigger3M)),NA())</f>
        <v>2.8968579056697703E-2</v>
      </c>
      <c r="M1843" s="52">
        <f>IFERROR(_xll.qlIndexFixing(ONIndex3M,I1843,TRUE,_xll.ohTrigger(RecalcTrigger,Trigger3M)),NA())</f>
        <v>2.8874725317162842E-2</v>
      </c>
      <c r="N1843" s="52">
        <f>IFERROR(_xll.qlIndexFixing(Index6M,$H1843,TRUE,_xll.ohTrigger(RecalcTrigger,Trigger6M)),NA())</f>
        <v>3.0040599689137356E-2</v>
      </c>
      <c r="O1843" s="52">
        <f>IFERROR(_xll.qlIndexFixing(ONIndex6M,I1843,TRUE,_xll.ohTrigger(RecalcTrigger,Trigger6M)),NA())</f>
        <v>2.983511075194123E-2</v>
      </c>
      <c r="P1843" s="52">
        <f>IFERROR(_xll.qlIndexFixing(Index1Y,$H1843,TRUE,_xll.ohTrigger(RecalcTrigger,Trigger1Y)),NA())</f>
        <v>3.1572415150263419E-2</v>
      </c>
      <c r="Q1843" s="52">
        <f>IFERROR(_xll.qlIndexFixing(ONIndex1Y,I1843,TRUE,_xll.ohTrigger(RecalcTrigger,Trigger1Y)),NA())</f>
        <v>3.1116856806354676E-2</v>
      </c>
    </row>
    <row r="1844" spans="2:17" x14ac:dyDescent="0.2">
      <c r="B1844" s="46" t="s">
        <v>51</v>
      </c>
      <c r="D1844" s="49">
        <f>_xll.qlCalendarAdvance(LocalCalendar,$D1843,B1844,"f",FALSE)</f>
        <v>52303</v>
      </c>
      <c r="E1844" s="49">
        <f>_xll.qlInterestRateIndexValueDate(IndexON,D1844)</f>
        <v>52303</v>
      </c>
      <c r="F1844" s="52">
        <f>IFERROR(_xll.qlIndexFixing(IndexON,D1844,TRUE,_xll.ohTrigger(RecalcTrigger,TriggerON)),NA())</f>
        <v>2.6606139183789068E-2</v>
      </c>
      <c r="H1844" s="49">
        <f>_xll.qlCalendarAdvance(IborCalendar,$H1843,B1844,"f",FALSE)</f>
        <v>52300</v>
      </c>
      <c r="I1844" s="49">
        <f>_xll.qlInterestRateIndexValueDate(Index1M,$H1844)</f>
        <v>52302</v>
      </c>
      <c r="J1844" s="52">
        <f>IFERROR(_xll.qlIndexFixing(Index1M,$H1844,TRUE,_xll.ohTrigger(RecalcTrigger,Trigger1M)),NA())</f>
        <v>2.7784253858671448E-2</v>
      </c>
      <c r="K1844" s="52">
        <f>IFERROR(_xll.qlIndexFixing(ONIndex1M,I1844,TRUE,_xll.ohTrigger(RecalcTrigger,Trigger1M)),NA())</f>
        <v>2.7754424094172947E-2</v>
      </c>
      <c r="L1844" s="52">
        <f>IFERROR(_xll.qlIndexFixing(Index3M,H1844,TRUE,_xll.ohTrigger(RecalcTrigger,Trigger3M)),NA())</f>
        <v>2.8966714186122348E-2</v>
      </c>
      <c r="M1844" s="52">
        <f>IFERROR(_xll.qlIndexFixing(ONIndex3M,I1844,TRUE,_xll.ohTrigger(RecalcTrigger,Trigger3M)),NA())</f>
        <v>2.8873003480649473E-2</v>
      </c>
      <c r="N1844" s="52">
        <f>IFERROR(_xll.qlIndexFixing(Index6M,$H1844,TRUE,_xll.ohTrigger(RecalcTrigger,Trigger6M)),NA())</f>
        <v>3.0037475785741875E-2</v>
      </c>
      <c r="O1844" s="52">
        <f>IFERROR(_xll.qlIndexFixing(ONIndex6M,I1844,TRUE,_xll.ohTrigger(RecalcTrigger,Trigger6M)),NA())</f>
        <v>2.9833377092325364E-2</v>
      </c>
      <c r="P1844" s="52">
        <f>IFERROR(_xll.qlIndexFixing(Index1Y,$H1844,TRUE,_xll.ohTrigger(RecalcTrigger,Trigger1Y)),NA())</f>
        <v>3.1570494439448676E-2</v>
      </c>
      <c r="Q1844" s="52">
        <f>IFERROR(_xll.qlIndexFixing(ONIndex1Y,I1844,TRUE,_xll.ohTrigger(RecalcTrigger,Trigger1Y)),NA())</f>
        <v>3.1115744662537637E-2</v>
      </c>
    </row>
    <row r="1845" spans="2:17" x14ac:dyDescent="0.2">
      <c r="B1845" s="46" t="s">
        <v>51</v>
      </c>
      <c r="D1845" s="49">
        <f>_xll.qlCalendarAdvance(LocalCalendar,$D1844,B1845,"f",FALSE)</f>
        <v>52310</v>
      </c>
      <c r="E1845" s="49">
        <f>_xll.qlInterestRateIndexValueDate(IndexON,D1845)</f>
        <v>52310</v>
      </c>
      <c r="F1845" s="52">
        <f>IFERROR(_xll.qlIndexFixing(IndexON,D1845,TRUE,_xll.ohTrigger(RecalcTrigger,TriggerON)),NA())</f>
        <v>2.6601858447703464E-2</v>
      </c>
      <c r="H1845" s="49">
        <f>_xll.qlCalendarAdvance(IborCalendar,$H1844,B1845,"f",FALSE)</f>
        <v>52307</v>
      </c>
      <c r="I1845" s="49">
        <f>_xll.qlInterestRateIndexValueDate(Index1M,$H1845)</f>
        <v>52309</v>
      </c>
      <c r="J1845" s="52">
        <f>IFERROR(_xll.qlIndexFixing(Index1M,$H1845,TRUE,_xll.ohTrigger(RecalcTrigger,Trigger1M)),NA())</f>
        <v>2.7782711808861105E-2</v>
      </c>
      <c r="K1845" s="52">
        <f>IFERROR(_xll.qlIndexFixing(ONIndex1M,I1845,TRUE,_xll.ohTrigger(RecalcTrigger,Trigger1M)),NA())</f>
        <v>2.7752929003801441E-2</v>
      </c>
      <c r="L1845" s="52">
        <f>IFERROR(_xll.qlIndexFixing(Index3M,H1845,TRUE,_xll.ohTrigger(RecalcTrigger,Trigger3M)),NA())</f>
        <v>2.8964829250794525E-2</v>
      </c>
      <c r="M1845" s="52">
        <f>IFERROR(_xll.qlIndexFixing(ONIndex3M,I1845,TRUE,_xll.ohTrigger(RecalcTrigger,Trigger3M)),NA())</f>
        <v>2.8871261724390251E-2</v>
      </c>
      <c r="N1845" s="52">
        <f>IFERROR(_xll.qlIndexFixing(Index6M,$H1845,TRUE,_xll.ohTrigger(RecalcTrigger,Trigger6M)),NA())</f>
        <v>3.0035427977798873E-2</v>
      </c>
      <c r="O1845" s="52">
        <f>IFERROR(_xll.qlIndexFixing(ONIndex6M,I1845,TRUE,_xll.ohTrigger(RecalcTrigger,Trigger6M)),NA())</f>
        <v>2.9831623521676676E-2</v>
      </c>
      <c r="P1845" s="52">
        <f>IFERROR(_xll.qlIndexFixing(Index1Y,$H1845,TRUE,_xll.ohTrigger(RecalcTrigger,Trigger1Y)),NA())</f>
        <v>3.1568544253258966E-2</v>
      </c>
      <c r="Q1845" s="52">
        <f>IFERROR(_xll.qlIndexFixing(ONIndex1Y,I1845,TRUE,_xll.ohTrigger(RecalcTrigger,Trigger1Y)),NA())</f>
        <v>3.111460395868626E-2</v>
      </c>
    </row>
    <row r="1846" spans="2:17" x14ac:dyDescent="0.2">
      <c r="B1846" s="46" t="s">
        <v>51</v>
      </c>
      <c r="D1846" s="49">
        <f>_xll.qlCalendarAdvance(LocalCalendar,$D1845,B1846,"f",FALSE)</f>
        <v>52317</v>
      </c>
      <c r="E1846" s="49">
        <f>_xll.qlInterestRateIndexValueDate(IndexON,D1846)</f>
        <v>52317</v>
      </c>
      <c r="F1846" s="52">
        <f>IFERROR(_xll.qlIndexFixing(IndexON,D1846,TRUE,_xll.ohTrigger(RecalcTrigger,TriggerON)),NA())</f>
        <v>2.6597543635276111E-2</v>
      </c>
      <c r="H1846" s="49">
        <f>_xll.qlCalendarAdvance(IborCalendar,$H1845,B1846,"f",FALSE)</f>
        <v>52314</v>
      </c>
      <c r="I1846" s="49">
        <f>_xll.qlInterestRateIndexValueDate(Index1M,$H1846)</f>
        <v>52316</v>
      </c>
      <c r="J1846" s="52">
        <f>IFERROR(_xll.qlIndexFixing(Index1M,$H1846,TRUE,_xll.ohTrigger(RecalcTrigger,Trigger1M)),NA())</f>
        <v>2.7781150167122681E-2</v>
      </c>
      <c r="K1846" s="52">
        <f>IFERROR(_xll.qlIndexFixing(ONIndex1M,I1846,TRUE,_xll.ohTrigger(RecalcTrigger,Trigger1M)),NA())</f>
        <v>2.7755256382331339E-2</v>
      </c>
      <c r="L1846" s="52">
        <f>IFERROR(_xll.qlIndexFixing(Index3M,H1846,TRUE,_xll.ohTrigger(RecalcTrigger,Trigger3M)),NA())</f>
        <v>2.8962924250744645E-2</v>
      </c>
      <c r="M1846" s="52">
        <f>IFERROR(_xll.qlIndexFixing(ONIndex3M,I1846,TRUE,_xll.ohTrigger(RecalcTrigger,Trigger3M)),NA())</f>
        <v>2.8873623122459335E-2</v>
      </c>
      <c r="N1846" s="52">
        <f>IFERROR(_xll.qlIndexFixing(Index6M,$H1846,TRUE,_xll.ohTrigger(RecalcTrigger,Trigger6M)),NA())</f>
        <v>3.003335995364222E-2</v>
      </c>
      <c r="O1846" s="52">
        <f>IFERROR(_xll.qlIndexFixing(ONIndex6M,I1846,TRUE,_xll.ohTrigger(RecalcTrigger,Trigger6M)),NA())</f>
        <v>2.9834282951888724E-2</v>
      </c>
      <c r="P1846" s="52">
        <f>IFERROR(_xll.qlIndexFixing(Index1Y,$H1846,TRUE,_xll.ohTrigger(RecalcTrigger,Trigger1Y)),NA())</f>
        <v>3.1566564591866325E-2</v>
      </c>
      <c r="Q1846" s="52">
        <f>IFERROR(_xll.qlIndexFixing(ONIndex1Y,I1846,TRUE,_xll.ohTrigger(RecalcTrigger,Trigger1Y)),NA())</f>
        <v>3.1118473170597127E-2</v>
      </c>
    </row>
    <row r="1847" spans="2:17" x14ac:dyDescent="0.2">
      <c r="B1847" s="46" t="s">
        <v>51</v>
      </c>
      <c r="D1847" s="49">
        <f>_xll.qlCalendarAdvance(LocalCalendar,$D1846,B1847,"f",FALSE)</f>
        <v>52324</v>
      </c>
      <c r="E1847" s="49">
        <f>_xll.qlInterestRateIndexValueDate(IndexON,D1847)</f>
        <v>52324</v>
      </c>
      <c r="F1847" s="52">
        <f>IFERROR(_xll.qlIndexFixing(IndexON,D1847,TRUE,_xll.ohTrigger(RecalcTrigger,TriggerON)),NA())</f>
        <v>2.6593194746533655E-2</v>
      </c>
      <c r="H1847" s="49">
        <f>_xll.qlCalendarAdvance(IborCalendar,$H1846,B1847,"f",FALSE)</f>
        <v>52321</v>
      </c>
      <c r="I1847" s="49">
        <f>_xll.qlInterestRateIndexValueDate(Index1M,$H1847)</f>
        <v>52323</v>
      </c>
      <c r="J1847" s="52">
        <f>IFERROR(_xll.qlIndexFixing(Index1M,$H1847,TRUE,_xll.ohTrigger(RecalcTrigger,Trigger1M)),NA())</f>
        <v>2.7780525104909935E-2</v>
      </c>
      <c r="K1847" s="52">
        <f>IFERROR(_xll.qlIndexFixing(ONIndex1M,I1847,TRUE,_xll.ohTrigger(RecalcTrigger,Trigger1M)),NA())</f>
        <v>2.7749880186842546E-2</v>
      </c>
      <c r="L1847" s="52">
        <f>IFERROR(_xll.qlIndexFixing(Index3M,H1847,TRUE,_xll.ohTrigger(RecalcTrigger,Trigger3M)),NA())</f>
        <v>2.895997844561235E-2</v>
      </c>
      <c r="M1847" s="52">
        <f>IFERROR(_xll.qlIndexFixing(ONIndex3M,I1847,TRUE,_xll.ohTrigger(RecalcTrigger,Trigger3M)),NA())</f>
        <v>2.8867718452474378E-2</v>
      </c>
      <c r="N1847" s="52">
        <f>IFERROR(_xll.qlIndexFixing(Index6M,$H1847,TRUE,_xll.ohTrigger(RecalcTrigger,Trigger6M)),NA())</f>
        <v>3.0028001585162906E-2</v>
      </c>
      <c r="O1847" s="52">
        <f>IFERROR(_xll.qlIndexFixing(ONIndex6M,I1847,TRUE,_xll.ohTrigger(RecalcTrigger,Trigger6M)),NA())</f>
        <v>2.982805664712096E-2</v>
      </c>
      <c r="P1847" s="52">
        <f>IFERROR(_xll.qlIndexFixing(Index1Y,$H1847,TRUE,_xll.ohTrigger(RecalcTrigger,Trigger1Y)),NA())</f>
        <v>3.1564555455443441E-2</v>
      </c>
      <c r="Q1847" s="52">
        <f>IFERROR(_xll.qlIndexFixing(ONIndex1Y,I1847,TRUE,_xll.ohTrigger(RecalcTrigger,Trigger1Y)),NA())</f>
        <v>3.1112236871200238E-2</v>
      </c>
    </row>
    <row r="1848" spans="2:17" x14ac:dyDescent="0.2">
      <c r="B1848" s="46" t="s">
        <v>51</v>
      </c>
      <c r="D1848" s="49">
        <f>_xll.qlCalendarAdvance(LocalCalendar,$D1847,B1848,"f",FALSE)</f>
        <v>52331</v>
      </c>
      <c r="E1848" s="49">
        <f>_xll.qlInterestRateIndexValueDate(IndexON,D1848)</f>
        <v>52331</v>
      </c>
      <c r="F1848" s="52">
        <f>IFERROR(_xll.qlIndexFixing(IndexON,D1848,TRUE,_xll.ohTrigger(RecalcTrigger,TriggerON)),NA())</f>
        <v>2.658881178139616E-2</v>
      </c>
      <c r="H1848" s="49">
        <f>_xll.qlCalendarAdvance(IborCalendar,$H1847,B1848,"f",FALSE)</f>
        <v>52328</v>
      </c>
      <c r="I1848" s="49">
        <f>_xll.qlInterestRateIndexValueDate(Index1M,$H1848)</f>
        <v>52330</v>
      </c>
      <c r="J1848" s="52">
        <f>IFERROR(_xll.qlIndexFixing(Index1M,$H1848,TRUE,_xll.ohTrigger(RecalcTrigger,Trigger1M)),NA())</f>
        <v>2.7777968107904061E-2</v>
      </c>
      <c r="K1848" s="52">
        <f>IFERROR(_xll.qlIndexFixing(ONIndex1M,I1848,TRUE,_xll.ohTrigger(RecalcTrigger,Trigger1M)),NA())</f>
        <v>2.7748326460335093E-2</v>
      </c>
      <c r="L1848" s="52">
        <f>IFERROR(_xll.qlIndexFixing(Index3M,H1848,TRUE,_xll.ohTrigger(RecalcTrigger,Trigger3M)),NA())</f>
        <v>2.8958034905172552E-2</v>
      </c>
      <c r="M1848" s="52">
        <f>IFERROR(_xll.qlIndexFixing(ONIndex3M,I1848,TRUE,_xll.ohTrigger(RecalcTrigger,Trigger3M)),NA())</f>
        <v>2.8865916936817726E-2</v>
      </c>
      <c r="N1848" s="52">
        <f>IFERROR(_xll.qlIndexFixing(Index6M,$H1848,TRUE,_xll.ohTrigger(RecalcTrigger,Trigger6M)),NA())</f>
        <v>3.0025897983221961E-2</v>
      </c>
      <c r="O1848" s="52">
        <f>IFERROR(_xll.qlIndexFixing(ONIndex6M,I1848,TRUE,_xll.ohTrigger(RecalcTrigger,Trigger6M)),NA())</f>
        <v>2.9826243343373804E-2</v>
      </c>
      <c r="P1848" s="52">
        <f>IFERROR(_xll.qlIndexFixing(Index1Y,$H1848,TRUE,_xll.ohTrigger(RecalcTrigger,Trigger1Y)),NA())</f>
        <v>3.1562516844166701E-2</v>
      </c>
      <c r="Q1848" s="52">
        <f>IFERROR(_xll.qlIndexFixing(ONIndex1Y,I1848,TRUE,_xll.ohTrigger(RecalcTrigger,Trigger1Y)),NA())</f>
        <v>3.1111010487485657E-2</v>
      </c>
    </row>
    <row r="1849" spans="2:17" x14ac:dyDescent="0.2">
      <c r="B1849" s="46" t="s">
        <v>51</v>
      </c>
      <c r="D1849" s="49">
        <f>_xll.qlCalendarAdvance(LocalCalendar,$D1848,B1849,"f",FALSE)</f>
        <v>52338</v>
      </c>
      <c r="E1849" s="49">
        <f>_xll.qlInterestRateIndexValueDate(IndexON,D1849)</f>
        <v>52338</v>
      </c>
      <c r="F1849" s="52">
        <f>IFERROR(_xll.qlIndexFixing(IndexON,D1849,TRUE,_xll.ohTrigger(RecalcTrigger,TriggerON)),NA())</f>
        <v>2.6584394739916917E-2</v>
      </c>
      <c r="H1849" s="49">
        <f>_xll.qlCalendarAdvance(IborCalendar,$H1848,B1849,"f",FALSE)</f>
        <v>52335</v>
      </c>
      <c r="I1849" s="49">
        <f>_xll.qlInterestRateIndexValueDate(Index1M,$H1849)</f>
        <v>52337</v>
      </c>
      <c r="J1849" s="52">
        <f>IFERROR(_xll.qlIndexFixing(Index1M,$H1849,TRUE,_xll.ohTrigger(RecalcTrigger,Trigger1M)),NA())</f>
        <v>2.7776347690433856E-2</v>
      </c>
      <c r="K1849" s="52">
        <f>IFERROR(_xll.qlIndexFixing(ONIndex1M,I1849,TRUE,_xll.ohTrigger(RecalcTrigger,Trigger1M)),NA())</f>
        <v>2.774675318834241E-2</v>
      </c>
      <c r="L1849" s="52">
        <f>IFERROR(_xll.qlIndexFixing(Index3M,H1849,TRUE,_xll.ohTrigger(RecalcTrigger,Trigger3M)),NA())</f>
        <v>2.8956071301694055E-2</v>
      </c>
      <c r="M1849" s="52">
        <f>IFERROR(_xll.qlIndexFixing(ONIndex3M,I1849,TRUE,_xll.ohTrigger(RecalcTrigger,Trigger3M)),NA())</f>
        <v>2.8864095501415221E-2</v>
      </c>
      <c r="N1849" s="52">
        <f>IFERROR(_xll.qlIndexFixing(Index6M,$H1849,TRUE,_xll.ohTrigger(RecalcTrigger,Trigger6M)),NA())</f>
        <v>3.0023774170228952E-2</v>
      </c>
      <c r="O1849" s="52">
        <f>IFERROR(_xll.qlIndexFixing(ONIndex6M,I1849,TRUE,_xll.ohTrigger(RecalcTrigger,Trigger6M)),NA())</f>
        <v>2.9824410128433954E-2</v>
      </c>
      <c r="P1849" s="52">
        <f>IFERROR(_xll.qlIndexFixing(Index1Y,$H1849,TRUE,_xll.ohTrigger(RecalcTrigger,Trigger1Y)),NA())</f>
        <v>3.15616502381761E-2</v>
      </c>
      <c r="Q1849" s="52">
        <f>IFERROR(_xll.qlIndexFixing(ONIndex1Y,I1849,TRUE,_xll.ohTrigger(RecalcTrigger,Trigger1Y)),NA())</f>
        <v>3.1109755543896611E-2</v>
      </c>
    </row>
    <row r="1850" spans="2:17" x14ac:dyDescent="0.2">
      <c r="B1850" s="46" t="s">
        <v>51</v>
      </c>
      <c r="D1850" s="49">
        <f>_xll.qlCalendarAdvance(LocalCalendar,$D1849,B1850,"f",FALSE)</f>
        <v>52345</v>
      </c>
      <c r="E1850" s="49">
        <f>_xll.qlInterestRateIndexValueDate(IndexON,D1850)</f>
        <v>52345</v>
      </c>
      <c r="F1850" s="52">
        <f>IFERROR(_xll.qlIndexFixing(IndexON,D1850,TRUE,_xll.ohTrigger(RecalcTrigger,TriggerON)),NA())</f>
        <v>2.6579943622149216E-2</v>
      </c>
      <c r="H1850" s="49">
        <f>_xll.qlCalendarAdvance(IborCalendar,$H1849,B1850,"f",FALSE)</f>
        <v>52342</v>
      </c>
      <c r="I1850" s="49">
        <f>_xll.qlInterestRateIndexValueDate(Index1M,$H1850)</f>
        <v>52344</v>
      </c>
      <c r="J1850" s="52">
        <f>IFERROR(_xll.qlIndexFixing(Index1M,$H1850,TRUE,_xll.ohTrigger(RecalcTrigger,Trigger1M)),NA())</f>
        <v>2.7775659279293569E-2</v>
      </c>
      <c r="K1850" s="52">
        <f>IFERROR(_xll.qlIndexFixing(ONIndex1M,I1850,TRUE,_xll.ohTrigger(RecalcTrigger,Trigger1M)),NA())</f>
        <v>2.7745160371184241E-2</v>
      </c>
      <c r="L1850" s="52">
        <f>IFERROR(_xll.qlIndexFixing(Index3M,H1850,TRUE,_xll.ohTrigger(RecalcTrigger,Trigger3M)),NA())</f>
        <v>2.895408763520672E-2</v>
      </c>
      <c r="M1850" s="52">
        <f>IFERROR(_xll.qlIndexFixing(ONIndex3M,I1850,TRUE,_xll.ohTrigger(RecalcTrigger,Trigger3M)),NA())</f>
        <v>2.8862254146266864E-2</v>
      </c>
      <c r="N1850" s="52">
        <f>IFERROR(_xll.qlIndexFixing(Index6M,$H1850,TRUE,_xll.ohTrigger(RecalcTrigger,Trigger6M)),NA())</f>
        <v>3.0021630146247209E-2</v>
      </c>
      <c r="O1850" s="52">
        <f>IFERROR(_xll.qlIndexFixing(ONIndex6M,I1850,TRUE,_xll.ohTrigger(RecalcTrigger,Trigger6M)),NA())</f>
        <v>2.9822557002541217E-2</v>
      </c>
      <c r="P1850" s="52">
        <f>IFERROR(_xll.qlIndexFixing(Index1Y,$H1850,TRUE,_xll.ohTrigger(RecalcTrigger,Trigger1Y)),NA())</f>
        <v>3.1558351197767349E-2</v>
      </c>
      <c r="Q1850" s="52">
        <f>IFERROR(_xll.qlIndexFixing(ONIndex1Y,I1850,TRUE,_xll.ohTrigger(RecalcTrigger,Trigger1Y)),NA())</f>
        <v>3.1108472040433099E-2</v>
      </c>
    </row>
    <row r="1851" spans="2:17" x14ac:dyDescent="0.2">
      <c r="B1851" s="46" t="s">
        <v>51</v>
      </c>
      <c r="D1851" s="49">
        <f>_xll.qlCalendarAdvance(LocalCalendar,$D1850,B1851,"f",FALSE)</f>
        <v>52352</v>
      </c>
      <c r="E1851" s="49">
        <f>_xll.qlInterestRateIndexValueDate(IndexON,D1851)</f>
        <v>52352</v>
      </c>
      <c r="F1851" s="52">
        <f>IFERROR(_xll.qlIndexFixing(IndexON,D1851,TRUE,_xll.ohTrigger(RecalcTrigger,TriggerON)),NA())</f>
        <v>2.6575458428039767E-2</v>
      </c>
      <c r="H1851" s="49">
        <f>_xll.qlCalendarAdvance(IborCalendar,$H1850,B1851,"f",FALSE)</f>
        <v>52349</v>
      </c>
      <c r="I1851" s="49">
        <f>_xll.qlInterestRateIndexValueDate(Index1M,$H1851)</f>
        <v>52351</v>
      </c>
      <c r="J1851" s="52">
        <f>IFERROR(_xll.qlIndexFixing(Index1M,$H1851,TRUE,_xll.ohTrigger(RecalcTrigger,Trigger1M)),NA())</f>
        <v>2.7770197286616147E-2</v>
      </c>
      <c r="K1851" s="52">
        <f>IFERROR(_xll.qlIndexFixing(ONIndex1M,I1851,TRUE,_xll.ohTrigger(RecalcTrigger,Trigger1M)),NA())</f>
        <v>2.7743548008460905E-2</v>
      </c>
      <c r="L1851" s="52">
        <f>IFERROR(_xll.qlIndexFixing(Index3M,H1851,TRUE,_xll.ohTrigger(RecalcTrigger,Trigger3M)),NA())</f>
        <v>2.8953098280694856E-2</v>
      </c>
      <c r="M1851" s="52">
        <f>IFERROR(_xll.qlIndexFixing(ONIndex3M,I1851,TRUE,_xll.ohTrigger(RecalcTrigger,Trigger3M)),NA())</f>
        <v>2.8860392871292717E-2</v>
      </c>
      <c r="N1851" s="52">
        <f>IFERROR(_xll.qlIndexFixing(Index6M,$H1851,TRUE,_xll.ohTrigger(RecalcTrigger,Trigger6M)),NA())</f>
        <v>3.0019465911342694E-2</v>
      </c>
      <c r="O1851" s="52">
        <f>IFERROR(_xll.qlIndexFixing(ONIndex6M,I1851,TRUE,_xll.ohTrigger(RecalcTrigger,Trigger6M)),NA())</f>
        <v>2.9820683965535721E-2</v>
      </c>
      <c r="P1851" s="52">
        <f>IFERROR(_xll.qlIndexFixing(Index1Y,$H1851,TRUE,_xll.ohTrigger(RecalcTrigger,Trigger1Y)),NA())</f>
        <v>3.1552632542489321E-2</v>
      </c>
      <c r="Q1851" s="52">
        <f>IFERROR(_xll.qlIndexFixing(ONIndex1Y,I1851,TRUE,_xll.ohTrigger(RecalcTrigger,Trigger1Y)),NA())</f>
        <v>3.1107159976855314E-2</v>
      </c>
    </row>
    <row r="1852" spans="2:17" x14ac:dyDescent="0.2">
      <c r="B1852" s="46" t="s">
        <v>51</v>
      </c>
      <c r="D1852" s="49">
        <f>_xll.qlCalendarAdvance(LocalCalendar,$D1851,B1852,"f",FALSE)</f>
        <v>52359</v>
      </c>
      <c r="E1852" s="49">
        <f>_xll.qlInterestRateIndexValueDate(IndexON,D1852)</f>
        <v>52359</v>
      </c>
      <c r="F1852" s="52">
        <f>IFERROR(_xll.qlIndexFixing(IndexON,D1852,TRUE,_xll.ohTrigger(RecalcTrigger,TriggerON)),NA())</f>
        <v>2.6570939157615214E-2</v>
      </c>
      <c r="H1852" s="49">
        <f>_xll.qlCalendarAdvance(IborCalendar,$H1851,B1852,"f",FALSE)</f>
        <v>52356</v>
      </c>
      <c r="I1852" s="49">
        <f>_xll.qlInterestRateIndexValueDate(Index1M,$H1852)</f>
        <v>52358</v>
      </c>
      <c r="J1852" s="52">
        <f>IFERROR(_xll.qlIndexFixing(Index1M,$H1852,TRUE,_xll.ohTrigger(RecalcTrigger,Trigger1M)),NA())</f>
        <v>2.7771368886709558E-2</v>
      </c>
      <c r="K1852" s="52">
        <f>IFERROR(_xll.qlIndexFixing(ONIndex1M,I1852,TRUE,_xll.ohTrigger(RecalcTrigger,Trigger1M)),NA())</f>
        <v>2.7741916100412212E-2</v>
      </c>
      <c r="L1852" s="52">
        <f>IFERROR(_xll.qlIndexFixing(Index3M,H1852,TRUE,_xll.ohTrigger(RecalcTrigger,Trigger3M)),NA())</f>
        <v>2.8951072892933871E-2</v>
      </c>
      <c r="M1852" s="52">
        <f>IFERROR(_xll.qlIndexFixing(ONIndex3M,I1852,TRUE,_xll.ohTrigger(RecalcTrigger,Trigger3M)),NA())</f>
        <v>2.8858511676492782E-2</v>
      </c>
      <c r="N1852" s="52">
        <f>IFERROR(_xll.qlIndexFixing(Index6M,$H1852,TRUE,_xll.ohTrigger(RecalcTrigger,Trigger6M)),NA())</f>
        <v>3.0020527271808067E-2</v>
      </c>
      <c r="O1852" s="52">
        <f>IFERROR(_xll.qlIndexFixing(ONIndex6M,I1852,TRUE,_xll.ohTrigger(RecalcTrigger,Trigger6M)),NA())</f>
        <v>2.9818791017417468E-2</v>
      </c>
      <c r="P1852" s="52">
        <f>IFERROR(_xll.qlIndexFixing(Index1Y,$H1852,TRUE,_xll.ohTrigger(RecalcTrigger,Trigger1Y)),NA())</f>
        <v>3.1554067654127126E-2</v>
      </c>
      <c r="Q1852" s="52">
        <f>IFERROR(_xll.qlIndexFixing(ONIndex1Y,I1852,TRUE,_xll.ohTrigger(RecalcTrigger,Trigger1Y)),NA())</f>
        <v>3.1105819353403064E-2</v>
      </c>
    </row>
    <row r="1853" spans="2:17" x14ac:dyDescent="0.2">
      <c r="B1853" s="46" t="s">
        <v>51</v>
      </c>
      <c r="D1853" s="49">
        <f>_xll.qlCalendarAdvance(LocalCalendar,$D1852,B1853,"f",FALSE)</f>
        <v>52366</v>
      </c>
      <c r="E1853" s="49">
        <f>_xll.qlInterestRateIndexValueDate(IndexON,D1853)</f>
        <v>52366</v>
      </c>
      <c r="F1853" s="52">
        <f>IFERROR(_xll.qlIndexFixing(IndexON,D1853,TRUE,_xll.ohTrigger(RecalcTrigger,TriggerON)),NA())</f>
        <v>2.6566385810822268E-2</v>
      </c>
      <c r="H1853" s="49">
        <f>_xll.qlCalendarAdvance(IborCalendar,$H1852,B1853,"f",FALSE)</f>
        <v>52363</v>
      </c>
      <c r="I1853" s="49">
        <f>_xll.qlInterestRateIndexValueDate(Index1M,$H1853)</f>
        <v>52365</v>
      </c>
      <c r="J1853" s="52">
        <f>IFERROR(_xll.qlIndexFixing(Index1M,$H1853,TRUE,_xll.ohTrigger(RecalcTrigger,Trigger1M)),NA())</f>
        <v>2.7769670101719379E-2</v>
      </c>
      <c r="K1853" s="52">
        <f>IFERROR(_xll.qlIndexFixing(ONIndex1M,I1853,TRUE,_xll.ohTrigger(RecalcTrigger,Trigger1M)),NA())</f>
        <v>2.774026464703816E-2</v>
      </c>
      <c r="L1853" s="52">
        <f>IFERROR(_xll.qlIndexFixing(Index3M,H1853,TRUE,_xll.ohTrigger(RecalcTrigger,Trigger3M)),NA())</f>
        <v>2.8949027440661964E-2</v>
      </c>
      <c r="M1853" s="52">
        <f>IFERROR(_xll.qlIndexFixing(ONIndex3M,I1853,TRUE,_xll.ohTrigger(RecalcTrigger,Trigger3M)),NA())</f>
        <v>2.8856610561946994E-2</v>
      </c>
      <c r="N1853" s="52">
        <f>IFERROR(_xll.qlIndexFixing(Index6M,$H1853,TRUE,_xll.ohTrigger(RecalcTrigger,Trigger6M)),NA())</f>
        <v>3.0018317735971193E-2</v>
      </c>
      <c r="O1853" s="52">
        <f>IFERROR(_xll.qlIndexFixing(ONIndex6M,I1853,TRUE,_xll.ohTrigger(RecalcTrigger,Trigger6M)),NA())</f>
        <v>2.9816878158426263E-2</v>
      </c>
      <c r="P1853" s="52">
        <f>IFERROR(_xll.qlIndexFixing(Index1Y,$H1853,TRUE,_xll.ohTrigger(RecalcTrigger,Trigger1Y)),NA())</f>
        <v>3.1551881671309324E-2</v>
      </c>
      <c r="Q1853" s="52">
        <f>IFERROR(_xll.qlIndexFixing(ONIndex1Y,I1853,TRUE,_xll.ohTrigger(RecalcTrigger,Trigger1Y)),NA())</f>
        <v>3.1104450170076348E-2</v>
      </c>
    </row>
    <row r="1854" spans="2:17" x14ac:dyDescent="0.2">
      <c r="B1854" s="46" t="s">
        <v>51</v>
      </c>
      <c r="D1854" s="49">
        <f>_xll.qlCalendarAdvance(LocalCalendar,$D1853,B1854,"f",FALSE)</f>
        <v>52373</v>
      </c>
      <c r="E1854" s="49">
        <f>_xll.qlInterestRateIndexValueDate(IndexON,D1854)</f>
        <v>52373</v>
      </c>
      <c r="F1854" s="52">
        <f>IFERROR(_xll.qlIndexFixing(IndexON,D1854,TRUE,_xll.ohTrigger(RecalcTrigger,TriggerON)),NA())</f>
        <v>2.6562449036995339E-2</v>
      </c>
      <c r="H1854" s="49">
        <f>_xll.qlCalendarAdvance(IborCalendar,$H1853,B1854,"f",FALSE)</f>
        <v>52370</v>
      </c>
      <c r="I1854" s="49">
        <f>_xll.qlInterestRateIndexValueDate(Index1M,$H1854)</f>
        <v>52372</v>
      </c>
      <c r="J1854" s="52">
        <f>IFERROR(_xll.qlIndexFixing(Index1M,$H1854,TRUE,_xll.ohTrigger(RecalcTrigger,Trigger1M)),NA())</f>
        <v>2.7767951724873563E-2</v>
      </c>
      <c r="K1854" s="52">
        <f>IFERROR(_xll.qlIndexFixing(ONIndex1M,I1854,TRUE,_xll.ohTrigger(RecalcTrigger,Trigger1M)),NA())</f>
        <v>2.7738593648258814E-2</v>
      </c>
      <c r="L1854" s="52">
        <f>IFERROR(_xll.qlIndexFixing(Index3M,H1854,TRUE,_xll.ohTrigger(RecalcTrigger,Trigger3M)),NA())</f>
        <v>2.8946961923907808E-2</v>
      </c>
      <c r="M1854" s="52">
        <f>IFERROR(_xll.qlIndexFixing(ONIndex3M,I1854,TRUE,_xll.ohTrigger(RecalcTrigger,Trigger3M)),NA())</f>
        <v>2.8854689527575417E-2</v>
      </c>
      <c r="N1854" s="52">
        <f>IFERROR(_xll.qlIndexFixing(Index6M,$H1854,TRUE,_xll.ohTrigger(RecalcTrigger,Trigger6M)),NA())</f>
        <v>3.0016087984446702E-2</v>
      </c>
      <c r="O1854" s="52">
        <f>IFERROR(_xll.qlIndexFixing(ONIndex6M,I1854,TRUE,_xll.ohTrigger(RecalcTrigger,Trigger6M)),NA())</f>
        <v>2.9814945388242364E-2</v>
      </c>
      <c r="P1854" s="52">
        <f>IFERROR(_xll.qlIndexFixing(Index1Y,$H1854,TRUE,_xll.ohTrigger(RecalcTrigger,Trigger1Y)),NA())</f>
        <v>3.1549666214746988E-2</v>
      </c>
      <c r="Q1854" s="52">
        <f>IFERROR(_xll.qlIndexFixing(ONIndex1Y,I1854,TRUE,_xll.ohTrigger(RecalcTrigger,Trigger1Y)),NA())</f>
        <v>3.110305242679523E-2</v>
      </c>
    </row>
    <row r="1855" spans="2:17" x14ac:dyDescent="0.2">
      <c r="B1855" s="46" t="s">
        <v>51</v>
      </c>
      <c r="D1855" s="49">
        <f>_xll.qlCalendarAdvance(LocalCalendar,$D1854,B1855,"f",FALSE)</f>
        <v>52380</v>
      </c>
      <c r="E1855" s="49">
        <f>_xll.qlInterestRateIndexValueDate(IndexON,D1855)</f>
        <v>52380</v>
      </c>
      <c r="F1855" s="52">
        <f>IFERROR(_xll.qlIndexFixing(IndexON,D1855,TRUE,_xll.ohTrigger(RecalcTrigger,TriggerON)),NA())</f>
        <v>2.6557176888344358E-2</v>
      </c>
      <c r="H1855" s="49">
        <f>_xll.qlCalendarAdvance(IborCalendar,$H1854,B1855,"f",FALSE)</f>
        <v>52377</v>
      </c>
      <c r="I1855" s="49">
        <f>_xll.qlInterestRateIndexValueDate(Index1M,$H1855)</f>
        <v>52379</v>
      </c>
      <c r="J1855" s="52">
        <f>IFERROR(_xll.qlIndexFixing(Index1M,$H1855,TRUE,_xll.ohTrigger(RecalcTrigger,Trigger1M)),NA())</f>
        <v>2.7766213756174607E-2</v>
      </c>
      <c r="K1855" s="52">
        <f>IFERROR(_xll.qlIndexFixing(ONIndex1M,I1855,TRUE,_xll.ohTrigger(RecalcTrigger,Trigger1M)),NA())</f>
        <v>2.7736903104074173E-2</v>
      </c>
      <c r="L1855" s="52">
        <f>IFERROR(_xll.qlIndexFixing(Index3M,H1855,TRUE,_xll.ohTrigger(RecalcTrigger,Trigger3M)),NA())</f>
        <v>2.8944876342706156E-2</v>
      </c>
      <c r="M1855" s="52">
        <f>IFERROR(_xll.qlIndexFixing(ONIndex3M,I1855,TRUE,_xll.ohTrigger(RecalcTrigger,Trigger3M)),NA())</f>
        <v>2.8852748573457987E-2</v>
      </c>
      <c r="N1855" s="52">
        <f>IFERROR(_xll.qlIndexFixing(Index6M,$H1855,TRUE,_xll.ohTrigger(RecalcTrigger,Trigger6M)),NA())</f>
        <v>3.0013838017304638E-2</v>
      </c>
      <c r="O1855" s="52">
        <f>IFERROR(_xll.qlIndexFixing(ONIndex6M,I1855,TRUE,_xll.ohTrigger(RecalcTrigger,Trigger6M)),NA())</f>
        <v>2.9812992707105579E-2</v>
      </c>
      <c r="P1855" s="52">
        <f>IFERROR(_xll.qlIndexFixing(Index1Y,$H1855,TRUE,_xll.ohTrigger(RecalcTrigger,Trigger1Y)),NA())</f>
        <v>3.1548609008194006E-2</v>
      </c>
      <c r="Q1855" s="52">
        <f>IFERROR(_xll.qlIndexFixing(ONIndex1Y,I1855,TRUE,_xll.ohTrigger(RecalcTrigger,Trigger1Y)),NA())</f>
        <v>3.1101626123559711E-2</v>
      </c>
    </row>
    <row r="1856" spans="2:17" x14ac:dyDescent="0.2">
      <c r="B1856" s="46" t="s">
        <v>51</v>
      </c>
      <c r="D1856" s="49">
        <f>_xll.qlCalendarAdvance(LocalCalendar,$D1855,B1856,"f",FALSE)</f>
        <v>52387</v>
      </c>
      <c r="E1856" s="49">
        <f>_xll.qlInterestRateIndexValueDate(IndexON,D1856)</f>
        <v>52387</v>
      </c>
      <c r="F1856" s="52">
        <f>IFERROR(_xll.qlIndexFixing(IndexON,D1856,TRUE,_xll.ohTrigger(RecalcTrigger,TriggerON)),NA())</f>
        <v>2.6552521312632749E-2</v>
      </c>
      <c r="H1856" s="49">
        <f>_xll.qlCalendarAdvance(IborCalendar,$H1855,B1856,"f",FALSE)</f>
        <v>52384</v>
      </c>
      <c r="I1856" s="49">
        <f>_xll.qlInterestRateIndexValueDate(Index1M,$H1856)</f>
        <v>52386</v>
      </c>
      <c r="J1856" s="52">
        <f>IFERROR(_xll.qlIndexFixing(Index1M,$H1856,TRUE,_xll.ohTrigger(RecalcTrigger,Trigger1M)),NA())</f>
        <v>2.7764456195639997E-2</v>
      </c>
      <c r="K1856" s="52">
        <f>IFERROR(_xll.qlIndexFixing(ONIndex1M,I1856,TRUE,_xll.ohTrigger(RecalcTrigger,Trigger1M)),NA())</f>
        <v>2.7735193014564175E-2</v>
      </c>
      <c r="L1856" s="52">
        <f>IFERROR(_xll.qlIndexFixing(Index3M,H1856,TRUE,_xll.ohTrigger(RecalcTrigger,Trigger3M)),NA())</f>
        <v>2.8942770697086551E-2</v>
      </c>
      <c r="M1856" s="52">
        <f>IFERROR(_xll.qlIndexFixing(ONIndex3M,I1856,TRUE,_xll.ohTrigger(RecalcTrigger,Trigger3M)),NA())</f>
        <v>2.8850787699594704E-2</v>
      </c>
      <c r="N1856" s="52">
        <f>IFERROR(_xll.qlIndexFixing(Index6M,$H1856,TRUE,_xll.ohTrigger(RecalcTrigger,Trigger6M)),NA())</f>
        <v>3.0008341575296266E-2</v>
      </c>
      <c r="O1856" s="52">
        <f>IFERROR(_xll.qlIndexFixing(ONIndex6M,I1856,TRUE,_xll.ohTrigger(RecalcTrigger,Trigger6M)),NA())</f>
        <v>2.9811020114856035E-2</v>
      </c>
      <c r="P1856" s="52">
        <f>IFERROR(_xll.qlIndexFixing(Index1Y,$H1856,TRUE,_xll.ohTrigger(RecalcTrigger,Trigger1Y)),NA())</f>
        <v>3.1545146881168752E-2</v>
      </c>
      <c r="Q1856" s="52">
        <f>IFERROR(_xll.qlIndexFixing(ONIndex1Y,I1856,TRUE,_xll.ohTrigger(RecalcTrigger,Trigger1Y)),NA())</f>
        <v>3.1100171260449727E-2</v>
      </c>
    </row>
    <row r="1857" spans="2:17" x14ac:dyDescent="0.2">
      <c r="B1857" s="46" t="s">
        <v>51</v>
      </c>
      <c r="D1857" s="49">
        <f>_xll.qlCalendarAdvance(LocalCalendar,$D1856,B1857,"f",FALSE)</f>
        <v>52394</v>
      </c>
      <c r="E1857" s="49">
        <f>_xll.qlInterestRateIndexValueDate(IndexON,D1857)</f>
        <v>52394</v>
      </c>
      <c r="F1857" s="52">
        <f>IFERROR(_xll.qlIndexFixing(IndexON,D1857,TRUE,_xll.ohTrigger(RecalcTrigger,TriggerON)),NA())</f>
        <v>2.6547831660632681E-2</v>
      </c>
      <c r="H1857" s="49">
        <f>_xll.qlCalendarAdvance(IborCalendar,$H1856,B1857,"f",FALSE)</f>
        <v>52391</v>
      </c>
      <c r="I1857" s="49">
        <f>_xll.qlInterestRateIndexValueDate(Index1M,$H1857)</f>
        <v>52393</v>
      </c>
      <c r="J1857" s="52">
        <f>IFERROR(_xll.qlIndexFixing(Index1M,$H1857,TRUE,_xll.ohTrigger(RecalcTrigger,Trigger1M)),NA())</f>
        <v>2.7762679043269733E-2</v>
      </c>
      <c r="K1857" s="52">
        <f>IFERROR(_xll.qlIndexFixing(ONIndex1M,I1857,TRUE,_xll.ohTrigger(RecalcTrigger,Trigger1M)),NA())</f>
        <v>2.7733463379648882E-2</v>
      </c>
      <c r="L1857" s="52">
        <f>IFERROR(_xll.qlIndexFixing(Index3M,H1857,TRUE,_xll.ohTrigger(RecalcTrigger,Trigger3M)),NA())</f>
        <v>2.8940644987081141E-2</v>
      </c>
      <c r="M1857" s="52">
        <f>IFERROR(_xll.qlIndexFixing(ONIndex3M,I1857,TRUE,_xll.ohTrigger(RecalcTrigger,Trigger3M)),NA())</f>
        <v>2.8848806905985569E-2</v>
      </c>
      <c r="N1857" s="52">
        <f>IFERROR(_xll.qlIndexFixing(Index6M,$H1857,TRUE,_xll.ohTrigger(RecalcTrigger,Trigger6M)),NA())</f>
        <v>3.0006056076255096E-2</v>
      </c>
      <c r="O1857" s="52">
        <f>IFERROR(_xll.qlIndexFixing(ONIndex6M,I1857,TRUE,_xll.ohTrigger(RecalcTrigger,Trigger6M)),NA())</f>
        <v>2.9809027611653605E-2</v>
      </c>
      <c r="P1857" s="52">
        <f>IFERROR(_xll.qlIndexFixing(Index1Y,$H1857,TRUE,_xll.ohTrigger(RecalcTrigger,Trigger1Y)),NA())</f>
        <v>3.1542843004548397E-2</v>
      </c>
      <c r="Q1857" s="52">
        <f>IFERROR(_xll.qlIndexFixing(ONIndex1Y,I1857,TRUE,_xll.ohTrigger(RecalcTrigger,Trigger1Y)),NA())</f>
        <v>3.1098687837305405E-2</v>
      </c>
    </row>
    <row r="1858" spans="2:17" x14ac:dyDescent="0.2">
      <c r="B1858" s="46" t="s">
        <v>51</v>
      </c>
      <c r="D1858" s="49">
        <f>_xll.qlCalendarAdvance(LocalCalendar,$D1857,B1858,"f",FALSE)</f>
        <v>52401</v>
      </c>
      <c r="E1858" s="49">
        <f>_xll.qlInterestRateIndexValueDate(IndexON,D1858)</f>
        <v>52401</v>
      </c>
      <c r="F1858" s="52">
        <f>IFERROR(_xll.qlIndexFixing(IndexON,D1858,TRUE,_xll.ohTrigger(RecalcTrigger,TriggerON)),NA())</f>
        <v>2.6543107932290866E-2</v>
      </c>
      <c r="H1858" s="49">
        <f>_xll.qlCalendarAdvance(IborCalendar,$H1857,B1858,"f",FALSE)</f>
        <v>52398</v>
      </c>
      <c r="I1858" s="49">
        <f>_xll.qlInterestRateIndexValueDate(Index1M,$H1858)</f>
        <v>52400</v>
      </c>
      <c r="J1858" s="52">
        <f>IFERROR(_xll.qlIndexFixing(Index1M,$H1858,TRUE,_xll.ohTrigger(RecalcTrigger,Trigger1M)),NA())</f>
        <v>2.7760882299081302E-2</v>
      </c>
      <c r="K1858" s="52">
        <f>IFERROR(_xll.qlIndexFixing(ONIndex1M,I1858,TRUE,_xll.ohTrigger(RecalcTrigger,Trigger1M)),NA())</f>
        <v>2.7731714199408231E-2</v>
      </c>
      <c r="L1858" s="52">
        <f>IFERROR(_xll.qlIndexFixing(Index3M,H1858,TRUE,_xll.ohTrigger(RecalcTrigger,Trigger3M)),NA())</f>
        <v>2.8938499212722943E-2</v>
      </c>
      <c r="M1858" s="52">
        <f>IFERROR(_xll.qlIndexFixing(ONIndex3M,I1858,TRUE,_xll.ohTrigger(RecalcTrigger,Trigger3M)),NA())</f>
        <v>2.8846806192470709E-2</v>
      </c>
      <c r="N1858" s="52">
        <f>IFERROR(_xll.qlIndexFixing(Index6M,$H1858,TRUE,_xll.ohTrigger(RecalcTrigger,Trigger6M)),NA())</f>
        <v>3.0003750366763785E-2</v>
      </c>
      <c r="O1858" s="52">
        <f>IFERROR(_xll.qlIndexFixing(ONIndex6M,I1858,TRUE,_xll.ohTrigger(RecalcTrigger,Trigger6M)),NA())</f>
        <v>2.9807015197338416E-2</v>
      </c>
      <c r="P1858" s="52">
        <f>IFERROR(_xll.qlIndexFixing(Index1Y,$H1858,TRUE,_xll.ohTrigger(RecalcTrigger,Trigger1Y)),NA())</f>
        <v>3.1540509654975277E-2</v>
      </c>
      <c r="Q1858" s="52">
        <f>IFERROR(_xll.qlIndexFixing(ONIndex1Y,I1858,TRUE,_xll.ohTrigger(RecalcTrigger,Trigger1Y)),NA())</f>
        <v>3.1097175854286618E-2</v>
      </c>
    </row>
    <row r="1859" spans="2:17" x14ac:dyDescent="0.2">
      <c r="B1859" s="46" t="s">
        <v>51</v>
      </c>
      <c r="D1859" s="49">
        <f>_xll.qlCalendarAdvance(LocalCalendar,$D1858,B1859,"f",FALSE)</f>
        <v>52408</v>
      </c>
      <c r="E1859" s="49">
        <f>_xll.qlInterestRateIndexValueDate(IndexON,D1859)</f>
        <v>52408</v>
      </c>
      <c r="F1859" s="52">
        <f>IFERROR(_xll.qlIndexFixing(IndexON,D1859,TRUE,_xll.ohTrigger(RecalcTrigger,TriggerON)),NA())</f>
        <v>2.6538350127660593E-2</v>
      </c>
      <c r="H1859" s="49">
        <f>_xll.qlCalendarAdvance(IborCalendar,$H1858,B1859,"f",FALSE)</f>
        <v>52405</v>
      </c>
      <c r="I1859" s="49">
        <f>_xll.qlInterestRateIndexValueDate(Index1M,$H1859)</f>
        <v>52407</v>
      </c>
      <c r="J1859" s="52">
        <f>IFERROR(_xll.qlIndexFixing(Index1M,$H1859,TRUE,_xll.ohTrigger(RecalcTrigger,Trigger1M)),NA())</f>
        <v>2.7759065963077201E-2</v>
      </c>
      <c r="K1859" s="52">
        <f>IFERROR(_xll.qlIndexFixing(ONIndex1M,I1859,TRUE,_xll.ohTrigger(RecalcTrigger,Trigger1M)),NA())</f>
        <v>2.7729945473762285E-2</v>
      </c>
      <c r="L1859" s="52">
        <f>IFERROR(_xll.qlIndexFixing(Index3M,H1859,TRUE,_xll.ohTrigger(RecalcTrigger,Trigger3M)),NA())</f>
        <v>2.8936333374045844E-2</v>
      </c>
      <c r="M1859" s="52">
        <f>IFERROR(_xll.qlIndexFixing(ONIndex3M,I1859,TRUE,_xll.ohTrigger(RecalcTrigger,Trigger3M)),NA())</f>
        <v>2.8844785559209996E-2</v>
      </c>
      <c r="N1859" s="52">
        <f>IFERROR(_xll.qlIndexFixing(Index6M,$H1859,TRUE,_xll.ohTrigger(RecalcTrigger,Trigger6M)),NA())</f>
        <v>3.0005706314567289E-2</v>
      </c>
      <c r="O1859" s="52">
        <f>IFERROR(_xll.qlIndexFixing(ONIndex6M,I1859,TRUE,_xll.ohTrigger(RecalcTrigger,Trigger6M)),NA())</f>
        <v>2.9804982871990404E-2</v>
      </c>
      <c r="P1859" s="52">
        <f>IFERROR(_xll.qlIndexFixing(Index1Y,$H1859,TRUE,_xll.ohTrigger(RecalcTrigger,Trigger1Y)),NA())</f>
        <v>3.1538146832653782E-2</v>
      </c>
      <c r="Q1859" s="52">
        <f>IFERROR(_xll.qlIndexFixing(ONIndex1Y,I1859,TRUE,_xll.ohTrigger(RecalcTrigger,Trigger1Y)),NA())</f>
        <v>3.109563531131343E-2</v>
      </c>
    </row>
    <row r="1860" spans="2:17" x14ac:dyDescent="0.2">
      <c r="B1860" s="46" t="s">
        <v>51</v>
      </c>
      <c r="D1860" s="49">
        <f>_xll.qlCalendarAdvance(LocalCalendar,$D1859,B1860,"f",FALSE)</f>
        <v>52418</v>
      </c>
      <c r="E1860" s="49">
        <f>_xll.qlInterestRateIndexValueDate(IndexON,D1860)</f>
        <v>52418</v>
      </c>
      <c r="F1860" s="52">
        <f>IFERROR(_xll.qlIndexFixing(IndexON,D1860,TRUE,_xll.ohTrigger(RecalcTrigger,TriggerON)),NA())</f>
        <v>2.6530227915584348E-2</v>
      </c>
      <c r="H1860" s="49">
        <f>_xll.qlCalendarAdvance(IborCalendar,$H1859,B1860,"f",FALSE)</f>
        <v>52412</v>
      </c>
      <c r="I1860" s="49">
        <f>_xll.qlInterestRateIndexValueDate(Index1M,$H1860)</f>
        <v>52414</v>
      </c>
      <c r="J1860" s="52">
        <f>IFERROR(_xll.qlIndexFixing(Index1M,$H1860,TRUE,_xll.ohTrigger(RecalcTrigger,Trigger1M)),NA())</f>
        <v>2.775723003526992E-2</v>
      </c>
      <c r="K1860" s="52">
        <f>IFERROR(_xll.qlIndexFixing(ONIndex1M,I1860,TRUE,_xll.ohTrigger(RecalcTrigger,Trigger1M)),NA())</f>
        <v>2.773097482950293E-2</v>
      </c>
      <c r="L1860" s="52">
        <f>IFERROR(_xll.qlIndexFixing(Index3M,H1860,TRUE,_xll.ohTrigger(RecalcTrigger,Trigger3M)),NA())</f>
        <v>2.8934147471080255E-2</v>
      </c>
      <c r="M1860" s="52">
        <f>IFERROR(_xll.qlIndexFixing(ONIndex3M,I1860,TRUE,_xll.ohTrigger(RecalcTrigger,Trigger3M)),NA())</f>
        <v>2.8845771244903062E-2</v>
      </c>
      <c r="N1860" s="52">
        <f>IFERROR(_xll.qlIndexFixing(Index6M,$H1860,TRUE,_xll.ohTrigger(RecalcTrigger,Trigger6M)),NA())</f>
        <v>3.0002284949780484E-2</v>
      </c>
      <c r="O1860" s="52">
        <f>IFERROR(_xll.qlIndexFixing(ONIndex6M,I1860,TRUE,_xll.ohTrigger(RecalcTrigger,Trigger6M)),NA())</f>
        <v>2.9806189014995876E-2</v>
      </c>
      <c r="P1860" s="52">
        <f>IFERROR(_xll.qlIndexFixing(Index1Y,$H1860,TRUE,_xll.ohTrigger(RecalcTrigger,Trigger1Y)),NA())</f>
        <v>3.1536930728548358E-2</v>
      </c>
      <c r="Q1860" s="52">
        <f>IFERROR(_xll.qlIndexFixing(ONIndex1Y,I1860,TRUE,_xll.ohTrigger(RecalcTrigger,Trigger1Y)),NA())</f>
        <v>3.1097754539806122E-2</v>
      </c>
    </row>
    <row r="1861" spans="2:17" x14ac:dyDescent="0.2">
      <c r="B1861" s="46" t="s">
        <v>51</v>
      </c>
      <c r="D1861" s="49">
        <f>_xll.qlCalendarAdvance(LocalCalendar,$D1860,B1861,"f",FALSE)</f>
        <v>52425</v>
      </c>
      <c r="E1861" s="49">
        <f>_xll.qlInterestRateIndexValueDate(IndexON,D1861)</f>
        <v>52425</v>
      </c>
      <c r="F1861" s="52">
        <f>IFERROR(_xll.qlIndexFixing(IndexON,D1861,TRUE,_xll.ohTrigger(RecalcTrigger,TriggerON)),NA())</f>
        <v>2.6525392934848568E-2</v>
      </c>
      <c r="H1861" s="49">
        <f>_xll.qlCalendarAdvance(IborCalendar,$H1860,B1861,"f",FALSE)</f>
        <v>52419</v>
      </c>
      <c r="I1861" s="49">
        <f>_xll.qlInterestRateIndexValueDate(Index1M,$H1861)</f>
        <v>52421</v>
      </c>
      <c r="J1861" s="52">
        <f>IFERROR(_xll.qlIndexFixing(Index1M,$H1861,TRUE,_xll.ohTrigger(RecalcTrigger,Trigger1M)),NA())</f>
        <v>2.7755374515669451E-2</v>
      </c>
      <c r="K1861" s="52">
        <f>IFERROR(_xll.qlIndexFixing(ONIndex1M,I1861,TRUE,_xll.ohTrigger(RecalcTrigger,Trigger1M)),NA())</f>
        <v>2.7726349386334448E-2</v>
      </c>
      <c r="L1861" s="52">
        <f>IFERROR(_xll.qlIndexFixing(Index3M,H1861,TRUE,_xll.ohTrigger(RecalcTrigger,Trigger3M)),NA())</f>
        <v>2.8931941503861795E-2</v>
      </c>
      <c r="M1861" s="52">
        <f>IFERROR(_xll.qlIndexFixing(ONIndex3M,I1861,TRUE,_xll.ohTrigger(RecalcTrigger,Trigger3M)),NA())</f>
        <v>2.8840684533371075E-2</v>
      </c>
      <c r="N1861" s="52">
        <f>IFERROR(_xll.qlIndexFixing(Index6M,$H1861,TRUE,_xll.ohTrigger(RecalcTrigger,Trigger6M)),NA())</f>
        <v>2.9999913690411408E-2</v>
      </c>
      <c r="O1861" s="52">
        <f>IFERROR(_xll.qlIndexFixing(ONIndex6M,I1861,TRUE,_xll.ohTrigger(RecalcTrigger,Trigger6M)),NA())</f>
        <v>2.9800858488115978E-2</v>
      </c>
      <c r="P1861" s="52">
        <f>IFERROR(_xll.qlIndexFixing(Index1Y,$H1861,TRUE,_xll.ohTrigger(RecalcTrigger,Trigger1Y)),NA())</f>
        <v>3.1533332770595446E-2</v>
      </c>
      <c r="Q1861" s="52">
        <f>IFERROR(_xll.qlIndexFixing(ONIndex1Y,I1861,TRUE,_xll.ohTrigger(RecalcTrigger,Trigger1Y)),NA())</f>
        <v>3.1092468545503849E-2</v>
      </c>
    </row>
    <row r="1862" spans="2:17" x14ac:dyDescent="0.2">
      <c r="B1862" s="46" t="s">
        <v>51</v>
      </c>
      <c r="D1862" s="49">
        <f>_xll.qlCalendarAdvance(LocalCalendar,$D1861,B1862,"f",FALSE)</f>
        <v>52432</v>
      </c>
      <c r="E1862" s="49">
        <f>_xll.qlInterestRateIndexValueDate(IndexON,D1862)</f>
        <v>52432</v>
      </c>
      <c r="F1862" s="52">
        <f>IFERROR(_xll.qlIndexFixing(IndexON,D1862,TRUE,_xll.ohTrigger(RecalcTrigger,TriggerON)),NA())</f>
        <v>2.6520523882807012E-2</v>
      </c>
      <c r="H1862" s="49">
        <f>_xll.qlCalendarAdvance(IborCalendar,$H1861,B1862,"f",FALSE)</f>
        <v>52426</v>
      </c>
      <c r="I1862" s="49">
        <f>_xll.qlInterestRateIndexValueDate(Index1M,$H1862)</f>
        <v>52428</v>
      </c>
      <c r="J1862" s="52">
        <f>IFERROR(_xll.qlIndexFixing(Index1M,$H1862,TRUE,_xll.ohTrigger(RecalcTrigger,Trigger1M)),NA())</f>
        <v>2.7753499404285786E-2</v>
      </c>
      <c r="K1862" s="52">
        <f>IFERROR(_xll.qlIndexFixing(ONIndex1M,I1862,TRUE,_xll.ohTrigger(RecalcTrigger,Trigger1M)),NA())</f>
        <v>2.7724522024632492E-2</v>
      </c>
      <c r="L1862" s="52">
        <f>IFERROR(_xll.qlIndexFixing(Index3M,H1862,TRUE,_xll.ohTrigger(RecalcTrigger,Trigger3M)),NA())</f>
        <v>2.8929715472424355E-2</v>
      </c>
      <c r="M1862" s="52">
        <f>IFERROR(_xll.qlIndexFixing(ONIndex3M,I1862,TRUE,_xll.ohTrigger(RecalcTrigger,Trigger3M)),NA())</f>
        <v>2.8838604140792867E-2</v>
      </c>
      <c r="N1862" s="52">
        <f>IFERROR(_xll.qlIndexFixing(Index6M,$H1862,TRUE,_xll.ohTrigger(RecalcTrigger,Trigger6M)),NA())</f>
        <v>2.9998587616071586E-2</v>
      </c>
      <c r="O1862" s="52">
        <f>IFERROR(_xll.qlIndexFixing(ONIndex6M,I1862,TRUE,_xll.ohTrigger(RecalcTrigger,Trigger6M)),NA())</f>
        <v>2.9798766429589563E-2</v>
      </c>
      <c r="P1862" s="52">
        <f>IFERROR(_xll.qlIndexFixing(Index1Y,$H1862,TRUE,_xll.ohTrigger(RecalcTrigger,Trigger1Y)),NA())</f>
        <v>3.1530881531280655E-2</v>
      </c>
      <c r="Q1862" s="52">
        <f>IFERROR(_xll.qlIndexFixing(ONIndex1Y,I1862,TRUE,_xll.ohTrigger(RecalcTrigger,Trigger1Y)),NA())</f>
        <v>3.1090842322747392E-2</v>
      </c>
    </row>
    <row r="1863" spans="2:17" x14ac:dyDescent="0.2">
      <c r="B1863" s="46" t="s">
        <v>51</v>
      </c>
      <c r="D1863" s="49">
        <f>_xll.qlCalendarAdvance(LocalCalendar,$D1862,B1863,"f",FALSE)</f>
        <v>52439</v>
      </c>
      <c r="E1863" s="49">
        <f>_xll.qlInterestRateIndexValueDate(IndexON,D1863)</f>
        <v>52439</v>
      </c>
      <c r="F1863" s="52">
        <f>IFERROR(_xll.qlIndexFixing(IndexON,D1863,TRUE,_xll.ohTrigger(RecalcTrigger,TriggerON)),NA())</f>
        <v>2.6515620759219871E-2</v>
      </c>
      <c r="H1863" s="49">
        <f>_xll.qlCalendarAdvance(IborCalendar,$H1862,B1863,"f",FALSE)</f>
        <v>52433</v>
      </c>
      <c r="I1863" s="49">
        <f>_xll.qlInterestRateIndexValueDate(Index1M,$H1863)</f>
        <v>52435</v>
      </c>
      <c r="J1863" s="52">
        <f>IFERROR(_xll.qlIndexFixing(Index1M,$H1863,TRUE,_xll.ohTrigger(RecalcTrigger,Trigger1M)),NA())</f>
        <v>2.775160470112642E-2</v>
      </c>
      <c r="K1863" s="52">
        <f>IFERROR(_xll.qlIndexFixing(ONIndex1M,I1863,TRUE,_xll.ohTrigger(RecalcTrigger,Trigger1M)),NA())</f>
        <v>2.7722675117445306E-2</v>
      </c>
      <c r="L1863" s="52">
        <f>IFERROR(_xll.qlIndexFixing(Index3M,H1863,TRUE,_xll.ohTrigger(RecalcTrigger,Trigger3M)),NA())</f>
        <v>2.8927469376800078E-2</v>
      </c>
      <c r="M1863" s="52">
        <f>IFERROR(_xll.qlIndexFixing(ONIndex3M,I1863,TRUE,_xll.ohTrigger(RecalcTrigger,Trigger3M)),NA())</f>
        <v>2.8836503828468807E-2</v>
      </c>
      <c r="N1863" s="52">
        <f>IFERROR(_xll.qlIndexFixing(Index6M,$H1863,TRUE,_xll.ohTrigger(RecalcTrigger,Trigger6M)),NA())</f>
        <v>2.9995110526392203E-2</v>
      </c>
      <c r="O1863" s="52">
        <f>IFERROR(_xll.qlIndexFixing(ONIndex6M,I1863,TRUE,_xll.ohTrigger(RecalcTrigger,Trigger6M)),NA())</f>
        <v>2.9796654460110261E-2</v>
      </c>
      <c r="P1863" s="52">
        <f>IFERROR(_xll.qlIndexFixing(Index1Y,$H1863,TRUE,_xll.ohTrigger(RecalcTrigger,Trigger1Y)),NA())</f>
        <v>3.1528400820060518E-2</v>
      </c>
      <c r="Q1863" s="52">
        <f>IFERROR(_xll.qlIndexFixing(ONIndex1Y,I1863,TRUE,_xll.ohTrigger(RecalcTrigger,Trigger1Y)),NA())</f>
        <v>3.1089187540036534E-2</v>
      </c>
    </row>
    <row r="1864" spans="2:17" x14ac:dyDescent="0.2">
      <c r="B1864" s="46" t="s">
        <v>51</v>
      </c>
      <c r="D1864" s="49">
        <f>_xll.qlCalendarAdvance(LocalCalendar,$D1863,B1864,"f",FALSE)</f>
        <v>52446</v>
      </c>
      <c r="E1864" s="49">
        <f>_xll.qlInterestRateIndexValueDate(IndexON,D1864)</f>
        <v>52446</v>
      </c>
      <c r="F1864" s="52">
        <f>IFERROR(_xll.qlIndexFixing(IndexON,D1864,TRUE,_xll.ohTrigger(RecalcTrigger,TriggerON)),NA())</f>
        <v>2.6510683564326953E-2</v>
      </c>
      <c r="H1864" s="49">
        <f>_xll.qlCalendarAdvance(IborCalendar,$H1863,B1864,"f",FALSE)</f>
        <v>52440</v>
      </c>
      <c r="I1864" s="49">
        <f>_xll.qlInterestRateIndexValueDate(Index1M,$H1864)</f>
        <v>52442</v>
      </c>
      <c r="J1864" s="52">
        <f>IFERROR(_xll.qlIndexFixing(Index1M,$H1864,TRUE,_xll.ohTrigger(RecalcTrigger,Trigger1M)),NA())</f>
        <v>2.7746899574051478E-2</v>
      </c>
      <c r="K1864" s="52">
        <f>IFERROR(_xll.qlIndexFixing(ONIndex1M,I1864,TRUE,_xll.ohTrigger(RecalcTrigger,Trigger1M)),NA())</f>
        <v>2.7720808665012697E-2</v>
      </c>
      <c r="L1864" s="52">
        <f>IFERROR(_xll.qlIndexFixing(Index3M,H1864,TRUE,_xll.ohTrigger(RecalcTrigger,Trigger3M)),NA())</f>
        <v>2.8925203217024596E-2</v>
      </c>
      <c r="M1864" s="52">
        <f>IFERROR(_xll.qlIndexFixing(ONIndex3M,I1864,TRUE,_xll.ohTrigger(RecalcTrigger,Trigger3M)),NA())</f>
        <v>2.8834383596239022E-2</v>
      </c>
      <c r="N1864" s="52">
        <f>IFERROR(_xll.qlIndexFixing(Index6M,$H1864,TRUE,_xll.ohTrigger(RecalcTrigger,Trigger6M)),NA())</f>
        <v>2.9989491694325177E-2</v>
      </c>
      <c r="O1864" s="52">
        <f>IFERROR(_xll.qlIndexFixing(ONIndex6M,I1864,TRUE,_xll.ohTrigger(RecalcTrigger,Trigger6M)),NA())</f>
        <v>2.9794522579518201E-2</v>
      </c>
      <c r="P1864" s="52">
        <f>IFERROR(_xll.qlIndexFixing(Index1Y,$H1864,TRUE,_xll.ohTrigger(RecalcTrigger,Trigger1Y)),NA())</f>
        <v>3.1522388942912836E-2</v>
      </c>
      <c r="Q1864" s="52">
        <f>IFERROR(_xll.qlIndexFixing(ONIndex1Y,I1864,TRUE,_xll.ohTrigger(RecalcTrigger,Trigger1Y)),NA())</f>
        <v>3.1087504197371274E-2</v>
      </c>
    </row>
    <row r="1865" spans="2:17" x14ac:dyDescent="0.2">
      <c r="B1865" s="46" t="s">
        <v>51</v>
      </c>
      <c r="D1865" s="49">
        <f>_xll.qlCalendarAdvance(LocalCalendar,$D1864,B1865,"f",FALSE)</f>
        <v>52453</v>
      </c>
      <c r="E1865" s="49">
        <f>_xll.qlInterestRateIndexValueDate(IndexON,D1865)</f>
        <v>52453</v>
      </c>
      <c r="F1865" s="52">
        <f>IFERROR(_xll.qlIndexFixing(IndexON,D1865,TRUE,_xll.ohTrigger(RecalcTrigger,TriggerON)),NA())</f>
        <v>2.6505712298048323E-2</v>
      </c>
      <c r="H1865" s="49">
        <f>_xll.qlCalendarAdvance(IborCalendar,$H1864,B1865,"f",FALSE)</f>
        <v>52447</v>
      </c>
      <c r="I1865" s="49">
        <f>_xll.qlInterestRateIndexValueDate(Index1M,$H1865)</f>
        <v>52449</v>
      </c>
      <c r="J1865" s="52">
        <f>IFERROR(_xll.qlIndexFixing(Index1M,$H1865,TRUE,_xll.ohTrigger(RecalcTrigger,Trigger1M)),NA())</f>
        <v>2.7748685049057448E-2</v>
      </c>
      <c r="K1865" s="52">
        <f>IFERROR(_xll.qlIndexFixing(ONIndex1M,I1865,TRUE,_xll.ohTrigger(RecalcTrigger,Trigger1M)),NA())</f>
        <v>2.7718922667094859E-2</v>
      </c>
      <c r="L1865" s="52">
        <f>IFERROR(_xll.qlIndexFixing(Index3M,H1865,TRUE,_xll.ohTrigger(RecalcTrigger,Trigger3M)),NA())</f>
        <v>2.8922916993131785E-2</v>
      </c>
      <c r="M1865" s="52">
        <f>IFERROR(_xll.qlIndexFixing(ONIndex3M,I1865,TRUE,_xll.ohTrigger(RecalcTrigger,Trigger3M)),NA())</f>
        <v>2.883224344434332E-2</v>
      </c>
      <c r="N1865" s="52">
        <f>IFERROR(_xll.qlIndexFixing(Index6M,$H1865,TRUE,_xll.ohTrigger(RecalcTrigger,Trigger6M)),NA())</f>
        <v>2.9990226502491193E-2</v>
      </c>
      <c r="O1865" s="52">
        <f>IFERROR(_xll.qlIndexFixing(ONIndex6M,I1865,TRUE,_xll.ohTrigger(RecalcTrigger,Trigger6M)),NA())</f>
        <v>2.9792370787893319E-2</v>
      </c>
      <c r="P1865" s="52">
        <f>IFERROR(_xll.qlIndexFixing(Index1Y,$H1865,TRUE,_xll.ohTrigger(RecalcTrigger,Trigger1Y)),NA())</f>
        <v>3.1523350982776095E-2</v>
      </c>
      <c r="Q1865" s="52">
        <f>IFERROR(_xll.qlIndexFixing(ONIndex1Y,I1865,TRUE,_xll.ohTrigger(RecalcTrigger,Trigger1Y)),NA())</f>
        <v>3.1085792294751613E-2</v>
      </c>
    </row>
    <row r="1866" spans="2:17" x14ac:dyDescent="0.2">
      <c r="B1866" s="46" t="s">
        <v>51</v>
      </c>
      <c r="D1866" s="49">
        <f>_xll.qlCalendarAdvance(LocalCalendar,$D1865,B1866,"f",FALSE)</f>
        <v>52460</v>
      </c>
      <c r="E1866" s="49">
        <f>_xll.qlInterestRateIndexValueDate(IndexON,D1866)</f>
        <v>52460</v>
      </c>
      <c r="F1866" s="52">
        <f>IFERROR(_xll.qlIndexFixing(IndexON,D1866,TRUE,_xll.ohTrigger(RecalcTrigger,TriggerON)),NA())</f>
        <v>2.650070696038398E-2</v>
      </c>
      <c r="H1866" s="49">
        <f>_xll.qlCalendarAdvance(IborCalendar,$H1865,B1866,"f",FALSE)</f>
        <v>52454</v>
      </c>
      <c r="I1866" s="49">
        <f>_xll.qlInterestRateIndexValueDate(Index1M,$H1866)</f>
        <v>52456</v>
      </c>
      <c r="J1866" s="52">
        <f>IFERROR(_xll.qlIndexFixing(Index1M,$H1866,TRUE,_xll.ohTrigger(RecalcTrigger,Trigger1M)),NA())</f>
        <v>2.7745803041104022E-2</v>
      </c>
      <c r="K1866" s="52">
        <f>IFERROR(_xll.qlIndexFixing(ONIndex1M,I1866,TRUE,_xll.ohTrigger(RecalcTrigger,Trigger1M)),NA())</f>
        <v>2.7717017123931598E-2</v>
      </c>
      <c r="L1866" s="52">
        <f>IFERROR(_xll.qlIndexFixing(Index3M,H1866,TRUE,_xll.ohTrigger(RecalcTrigger,Trigger3M)),NA())</f>
        <v>2.8920610705157276E-2</v>
      </c>
      <c r="M1866" s="52">
        <f>IFERROR(_xll.qlIndexFixing(ONIndex3M,I1866,TRUE,_xll.ohTrigger(RecalcTrigger,Trigger3M)),NA())</f>
        <v>2.8830083372701765E-2</v>
      </c>
      <c r="N1866" s="52">
        <f>IFERROR(_xll.qlIndexFixing(Index6M,$H1866,TRUE,_xll.ohTrigger(RecalcTrigger,Trigger6M)),NA())</f>
        <v>2.9988812984699898E-2</v>
      </c>
      <c r="O1866" s="52">
        <f>IFERROR(_xll.qlIndexFixing(ONIndex6M,I1866,TRUE,_xll.ohTrigger(RecalcTrigger,Trigger6M)),NA())</f>
        <v>2.9790199085235614E-2</v>
      </c>
      <c r="P1866" s="52">
        <f>IFERROR(_xll.qlIndexFixing(Index1Y,$H1866,TRUE,_xll.ohTrigger(RecalcTrigger,Trigger1Y)),NA())</f>
        <v>3.152078185715429E-2</v>
      </c>
      <c r="Q1866" s="52">
        <f>IFERROR(_xll.qlIndexFixing(ONIndex1Y,I1866,TRUE,_xll.ohTrigger(RecalcTrigger,Trigger1Y)),NA())</f>
        <v>3.1084051832337423E-2</v>
      </c>
    </row>
    <row r="1867" spans="2:17" x14ac:dyDescent="0.2">
      <c r="B1867" s="46" t="s">
        <v>51</v>
      </c>
      <c r="D1867" s="49">
        <f>_xll.qlCalendarAdvance(LocalCalendar,$D1866,B1867,"f",FALSE)</f>
        <v>52467</v>
      </c>
      <c r="E1867" s="49">
        <f>_xll.qlInterestRateIndexValueDate(IndexON,D1867)</f>
        <v>52467</v>
      </c>
      <c r="F1867" s="52">
        <f>IFERROR(_xll.qlIndexFixing(IndexON,D1867,TRUE,_xll.ohTrigger(RecalcTrigger,TriggerON)),NA())</f>
        <v>2.6495667551333923E-2</v>
      </c>
      <c r="H1867" s="49">
        <f>_xll.qlCalendarAdvance(IborCalendar,$H1866,B1867,"f",FALSE)</f>
        <v>52461</v>
      </c>
      <c r="I1867" s="49">
        <f>_xll.qlInterestRateIndexValueDate(Index1M,$H1867)</f>
        <v>52463</v>
      </c>
      <c r="J1867" s="52">
        <f>IFERROR(_xll.qlIndexFixing(Index1M,$H1867,TRUE,_xll.ohTrigger(RecalcTrigger,Trigger1M)),NA())</f>
        <v>2.7743829970946765E-2</v>
      </c>
      <c r="K1867" s="52">
        <f>IFERROR(_xll.qlIndexFixing(ONIndex1M,I1867,TRUE,_xll.ohTrigger(RecalcTrigger,Trigger1M)),NA())</f>
        <v>2.771509203520317E-2</v>
      </c>
      <c r="L1867" s="52">
        <f>IFERROR(_xll.qlIndexFixing(Index3M,H1867,TRUE,_xll.ohTrigger(RecalcTrigger,Trigger3M)),NA())</f>
        <v>2.8918284353134954E-2</v>
      </c>
      <c r="M1867" s="52">
        <f>IFERROR(_xll.qlIndexFixing(ONIndex3M,I1867,TRUE,_xll.ohTrigger(RecalcTrigger,Trigger3M)),NA())</f>
        <v>2.8827903381154485E-2</v>
      </c>
      <c r="N1867" s="52">
        <f>IFERROR(_xll.qlIndexFixing(Index6M,$H1867,TRUE,_xll.ohTrigger(RecalcTrigger,Trigger6M)),NA())</f>
        <v>2.9985261619312205E-2</v>
      </c>
      <c r="O1867" s="52">
        <f>IFERROR(_xll.qlIndexFixing(ONIndex6M,I1867,TRUE,_xll.ohTrigger(RecalcTrigger,Trigger6M)),NA())</f>
        <v>2.9788007471545086E-2</v>
      </c>
      <c r="P1867" s="52">
        <f>IFERROR(_xll.qlIndexFixing(Index1Y,$H1867,TRUE,_xll.ohTrigger(RecalcTrigger,Trigger1Y)),NA())</f>
        <v>3.1518183260511208E-2</v>
      </c>
      <c r="Q1867" s="52">
        <f>IFERROR(_xll.qlIndexFixing(ONIndex1Y,I1867,TRUE,_xll.ohTrigger(RecalcTrigger,Trigger1Y)),NA())</f>
        <v>3.1082282809888895E-2</v>
      </c>
    </row>
    <row r="1868" spans="2:17" x14ac:dyDescent="0.2">
      <c r="B1868" s="46" t="s">
        <v>51</v>
      </c>
      <c r="D1868" s="49">
        <f>_xll.qlCalendarAdvance(LocalCalendar,$D1867,B1868,"f",FALSE)</f>
        <v>52474</v>
      </c>
      <c r="E1868" s="49">
        <f>_xll.qlInterestRateIndexValueDate(IndexON,D1868)</f>
        <v>52474</v>
      </c>
      <c r="F1868" s="52">
        <f>IFERROR(_xll.qlIndexFixing(IndexON,D1868,TRUE,_xll.ohTrigger(RecalcTrigger,TriggerON)),NA())</f>
        <v>2.6490594070898155E-2</v>
      </c>
      <c r="H1868" s="49">
        <f>_xll.qlCalendarAdvance(IborCalendar,$H1867,B1868,"f",FALSE)</f>
        <v>52468</v>
      </c>
      <c r="I1868" s="49">
        <f>_xll.qlInterestRateIndexValueDate(Index1M,$H1868)</f>
        <v>52470</v>
      </c>
      <c r="J1868" s="52">
        <f>IFERROR(_xll.qlIndexFixing(Index1M,$H1868,TRUE,_xll.ohTrigger(RecalcTrigger,Trigger1M)),NA())</f>
        <v>2.7741837309068762E-2</v>
      </c>
      <c r="K1868" s="52">
        <f>IFERROR(_xll.qlIndexFixing(ONIndex1M,I1868,TRUE,_xll.ohTrigger(RecalcTrigger,Trigger1M)),NA())</f>
        <v>2.7713147401309257E-2</v>
      </c>
      <c r="L1868" s="52">
        <f>IFERROR(_xll.qlIndexFixing(Index3M,H1868,TRUE,_xll.ohTrigger(RecalcTrigger,Trigger3M)),NA())</f>
        <v>2.8915937937103044E-2</v>
      </c>
      <c r="M1868" s="52">
        <f>IFERROR(_xll.qlIndexFixing(ONIndex3M,I1868,TRUE,_xll.ohTrigger(RecalcTrigger,Trigger3M)),NA())</f>
        <v>2.8825703469941288E-2</v>
      </c>
      <c r="N1868" s="52">
        <f>IFERROR(_xll.qlIndexFixing(Index6M,$H1868,TRUE,_xll.ohTrigger(RecalcTrigger,Trigger6M)),NA())</f>
        <v>2.9982748855684926E-2</v>
      </c>
      <c r="O1868" s="52">
        <f>IFERROR(_xll.qlIndexFixing(ONIndex6M,I1868,TRUE,_xll.ohTrigger(RecalcTrigger,Trigger6M)),NA())</f>
        <v>2.9785795946821736E-2</v>
      </c>
      <c r="P1868" s="52">
        <f>IFERROR(_xll.qlIndexFixing(Index1Y,$H1868,TRUE,_xll.ohTrigger(RecalcTrigger,Trigger1Y)),NA())</f>
        <v>3.1516712800878539E-2</v>
      </c>
      <c r="Q1868" s="52">
        <f>IFERROR(_xll.qlIndexFixing(ONIndex1Y,I1868,TRUE,_xll.ohTrigger(RecalcTrigger,Trigger1Y)),NA())</f>
        <v>3.1080485227485966E-2</v>
      </c>
    </row>
    <row r="1869" spans="2:17" x14ac:dyDescent="0.2">
      <c r="B1869" s="46" t="s">
        <v>51</v>
      </c>
      <c r="D1869" s="49">
        <f>_xll.qlCalendarAdvance(LocalCalendar,$D1868,B1869,"f",FALSE)</f>
        <v>52482</v>
      </c>
      <c r="E1869" s="49">
        <f>_xll.qlInterestRateIndexValueDate(IndexON,D1869)</f>
        <v>52482</v>
      </c>
      <c r="F1869" s="52">
        <f>IFERROR(_xll.qlIndexFixing(IndexON,D1869,TRUE,_xll.ohTrigger(RecalcTrigger,TriggerON)),NA())</f>
        <v>2.6484754087441331E-2</v>
      </c>
      <c r="H1869" s="49">
        <f>_xll.qlCalendarAdvance(IborCalendar,$H1868,B1869,"f",FALSE)</f>
        <v>52475</v>
      </c>
      <c r="I1869" s="49">
        <f>_xll.qlInterestRateIndexValueDate(Index1M,$H1869)</f>
        <v>52477</v>
      </c>
      <c r="J1869" s="52">
        <f>IFERROR(_xll.qlIndexFixing(Index1M,$H1869,TRUE,_xll.ohTrigger(RecalcTrigger,Trigger1M)),NA())</f>
        <v>2.7739825055475009E-2</v>
      </c>
      <c r="K1869" s="52">
        <f>IFERROR(_xll.qlIndexFixing(ONIndex1M,I1869,TRUE,_xll.ohTrigger(RecalcTrigger,Trigger1M)),NA())</f>
        <v>2.7711183221930114E-2</v>
      </c>
      <c r="L1869" s="52">
        <f>IFERROR(_xll.qlIndexFixing(Index3M,H1869,TRUE,_xll.ohTrigger(RecalcTrigger,Trigger3M)),NA())</f>
        <v>2.891258604192562E-2</v>
      </c>
      <c r="M1869" s="52">
        <f>IFERROR(_xll.qlIndexFixing(ONIndex3M,I1869,TRUE,_xll.ohTrigger(RecalcTrigger,Trigger3M)),NA())</f>
        <v>2.8823483638902303E-2</v>
      </c>
      <c r="N1869" s="52">
        <f>IFERROR(_xll.qlIndexFixing(Index6M,$H1869,TRUE,_xll.ohTrigger(RecalcTrigger,Trigger6M)),NA())</f>
        <v>2.9975999431635411E-2</v>
      </c>
      <c r="O1869" s="52">
        <f>IFERROR(_xll.qlIndexFixing(ONIndex6M,I1869,TRUE,_xll.ohTrigger(RecalcTrigger,Trigger6M)),NA())</f>
        <v>2.9783564510985627E-2</v>
      </c>
      <c r="P1869" s="52">
        <f>IFERROR(_xll.qlIndexFixing(Index1Y,$H1869,TRUE,_xll.ohTrigger(RecalcTrigger,Trigger1Y)),NA())</f>
        <v>3.1514052928735943E-2</v>
      </c>
      <c r="Q1869" s="52">
        <f>IFERROR(_xll.qlIndexFixing(ONIndex1Y,I1869,TRUE,_xll.ohTrigger(RecalcTrigger,Trigger1Y)),NA())</f>
        <v>3.1078659085208571E-2</v>
      </c>
    </row>
    <row r="1870" spans="2:17" x14ac:dyDescent="0.2">
      <c r="B1870" s="46" t="s">
        <v>51</v>
      </c>
      <c r="D1870" s="49">
        <f>_xll.qlCalendarAdvance(LocalCalendar,$D1869,B1870,"f",FALSE)</f>
        <v>52489</v>
      </c>
      <c r="E1870" s="49">
        <f>_xll.qlInterestRateIndexValueDate(IndexON,D1870)</f>
        <v>52489</v>
      </c>
      <c r="F1870" s="52">
        <f>IFERROR(_xll.qlIndexFixing(IndexON,D1870,TRUE,_xll.ohTrigger(RecalcTrigger,TriggerON)),NA())</f>
        <v>2.6479607596847643E-2</v>
      </c>
      <c r="H1870" s="49">
        <f>_xll.qlCalendarAdvance(IborCalendar,$H1869,B1870,"f",FALSE)</f>
        <v>52482</v>
      </c>
      <c r="I1870" s="49">
        <f>_xll.qlInterestRateIndexValueDate(Index1M,$H1870)</f>
        <v>52484</v>
      </c>
      <c r="J1870" s="52">
        <f>IFERROR(_xll.qlIndexFixing(Index1M,$H1870,TRUE,_xll.ohTrigger(RecalcTrigger,Trigger1M)),NA())</f>
        <v>2.7738713975243554E-2</v>
      </c>
      <c r="K1870" s="52">
        <f>IFERROR(_xll.qlIndexFixing(ONIndex1M,I1870,TRUE,_xll.ohTrigger(RecalcTrigger,Trigger1M)),NA())</f>
        <v>2.7709199497145676E-2</v>
      </c>
      <c r="L1870" s="52">
        <f>IFERROR(_xll.qlIndexFixing(Index3M,H1870,TRUE,_xll.ohTrigger(RecalcTrigger,Trigger3M)),NA())</f>
        <v>2.8910201121956858E-2</v>
      </c>
      <c r="M1870" s="52">
        <f>IFERROR(_xll.qlIndexFixing(ONIndex3M,I1870,TRUE,_xll.ohTrigger(RecalcTrigger,Trigger3M)),NA())</f>
        <v>2.8821243888117465E-2</v>
      </c>
      <c r="N1870" s="52">
        <f>IFERROR(_xll.qlIndexFixing(Index6M,$H1870,TRUE,_xll.ohTrigger(RecalcTrigger,Trigger6M)),NA())</f>
        <v>2.9973452856362118E-2</v>
      </c>
      <c r="O1870" s="52">
        <f>IFERROR(_xll.qlIndexFixing(ONIndex6M,I1870,TRUE,_xll.ohTrigger(RecalcTrigger,Trigger6M)),NA())</f>
        <v>2.9781313164196632E-2</v>
      </c>
      <c r="P1870" s="52">
        <f>IFERROR(_xll.qlIndexFixing(Index1Y,$H1870,TRUE,_xll.ohTrigger(RecalcTrigger,Trigger1Y)),NA())</f>
        <v>3.151021064674616E-2</v>
      </c>
      <c r="Q1870" s="52">
        <f>IFERROR(_xll.qlIndexFixing(ONIndex1Y,I1870,TRUE,_xll.ohTrigger(RecalcTrigger,Trigger1Y)),NA())</f>
        <v>3.1076804382896839E-2</v>
      </c>
    </row>
    <row r="1871" spans="2:17" x14ac:dyDescent="0.2">
      <c r="B1871" s="46" t="s">
        <v>51</v>
      </c>
      <c r="D1871" s="49">
        <f>_xll.qlCalendarAdvance(LocalCalendar,$D1870,B1871,"f",FALSE)</f>
        <v>52496</v>
      </c>
      <c r="E1871" s="49">
        <f>_xll.qlInterestRateIndexValueDate(IndexON,D1871)</f>
        <v>52496</v>
      </c>
      <c r="F1871" s="52">
        <f>IFERROR(_xll.qlIndexFixing(IndexON,D1871,TRUE,_xll.ohTrigger(RecalcTrigger,TriggerON)),NA())</f>
        <v>2.6474427034948178E-2</v>
      </c>
      <c r="H1871" s="49">
        <f>_xll.qlCalendarAdvance(IborCalendar,$H1870,B1871,"f",FALSE)</f>
        <v>52489</v>
      </c>
      <c r="I1871" s="49">
        <f>_xll.qlInterestRateIndexValueDate(Index1M,$H1871)</f>
        <v>52491</v>
      </c>
      <c r="J1871" s="52">
        <f>IFERROR(_xll.qlIndexFixing(Index1M,$H1871,TRUE,_xll.ohTrigger(RecalcTrigger,Trigger1M)),NA())</f>
        <v>2.7735741773190214E-2</v>
      </c>
      <c r="K1871" s="52">
        <f>IFERROR(_xll.qlIndexFixing(ONIndex1M,I1871,TRUE,_xll.ohTrigger(RecalcTrigger,Trigger1M)),NA())</f>
        <v>2.7707196227115816E-2</v>
      </c>
      <c r="L1871" s="52">
        <f>IFERROR(_xll.qlIndexFixing(Index3M,H1871,TRUE,_xll.ohTrigger(RecalcTrigger,Trigger3M)),NA())</f>
        <v>2.8907796139671448E-2</v>
      </c>
      <c r="M1871" s="52">
        <f>IFERROR(_xll.qlIndexFixing(ONIndex3M,I1871,TRUE,_xll.ohTrigger(RecalcTrigger,Trigger3M)),NA())</f>
        <v>2.8818984217506838E-2</v>
      </c>
      <c r="N1871" s="52">
        <f>IFERROR(_xll.qlIndexFixing(Index6M,$H1871,TRUE,_xll.ohTrigger(RecalcTrigger,Trigger6M)),NA())</f>
        <v>2.9970886073242879E-2</v>
      </c>
      <c r="O1871" s="52">
        <f>IFERROR(_xll.qlIndexFixing(ONIndex6M,I1871,TRUE,_xll.ohTrigger(RecalcTrigger,Trigger6M)),NA())</f>
        <v>2.9779041906294879E-2</v>
      </c>
      <c r="P1871" s="52">
        <f>IFERROR(_xll.qlIndexFixing(Index1Y,$H1871,TRUE,_xll.ohTrigger(RecalcTrigger,Trigger1Y)),NA())</f>
        <v>3.1507494168321569E-2</v>
      </c>
      <c r="Q1871" s="52">
        <f>IFERROR(_xll.qlIndexFixing(ONIndex1Y,I1871,TRUE,_xll.ohTrigger(RecalcTrigger,Trigger1Y)),NA())</f>
        <v>3.1074921120790577E-2</v>
      </c>
    </row>
    <row r="1872" spans="2:17" x14ac:dyDescent="0.2">
      <c r="B1872" s="46" t="s">
        <v>51</v>
      </c>
      <c r="D1872" s="49">
        <f>_xll.qlCalendarAdvance(LocalCalendar,$D1871,B1872,"f",FALSE)</f>
        <v>52503</v>
      </c>
      <c r="E1872" s="49">
        <f>_xll.qlInterestRateIndexValueDate(IndexON,D1872)</f>
        <v>52503</v>
      </c>
      <c r="F1872" s="52">
        <f>IFERROR(_xll.qlIndexFixing(IndexON,D1872,TRUE,_xll.ohTrigger(RecalcTrigger,TriggerON)),NA())</f>
        <v>2.6469212401583064E-2</v>
      </c>
      <c r="H1872" s="49">
        <f>_xll.qlCalendarAdvance(IborCalendar,$H1871,B1872,"f",FALSE)</f>
        <v>52496</v>
      </c>
      <c r="I1872" s="49">
        <f>_xll.qlInterestRateIndexValueDate(Index1M,$H1872)</f>
        <v>52498</v>
      </c>
      <c r="J1872" s="52">
        <f>IFERROR(_xll.qlIndexFixing(Index1M,$H1872,TRUE,_xll.ohTrigger(RecalcTrigger,Trigger1M)),NA())</f>
        <v>2.7733670744519157E-2</v>
      </c>
      <c r="K1872" s="52">
        <f>IFERROR(_xll.qlIndexFixing(ONIndex1M,I1872,TRUE,_xll.ohTrigger(RecalcTrigger,Trigger1M)),NA())</f>
        <v>2.7705173411680661E-2</v>
      </c>
      <c r="L1872" s="52">
        <f>IFERROR(_xll.qlIndexFixing(Index3M,H1872,TRUE,_xll.ohTrigger(RecalcTrigger,Trigger3M)),NA())</f>
        <v>2.8905371095104535E-2</v>
      </c>
      <c r="M1872" s="52">
        <f>IFERROR(_xll.qlIndexFixing(ONIndex3M,I1872,TRUE,_xll.ohTrigger(RecalcTrigger,Trigger3M)),NA())</f>
        <v>2.8816704627150358E-2</v>
      </c>
      <c r="N1872" s="52">
        <f>IFERROR(_xll.qlIndexFixing(Index6M,$H1872,TRUE,_xll.ohTrigger(RecalcTrigger,Trigger6M)),NA())</f>
        <v>2.9968299082354998E-2</v>
      </c>
      <c r="O1872" s="52">
        <f>IFERROR(_xll.qlIndexFixing(ONIndex6M,I1872,TRUE,_xll.ohTrigger(RecalcTrigger,Trigger6M)),NA())</f>
        <v>2.9776750737280366E-2</v>
      </c>
      <c r="P1872" s="52">
        <f>IFERROR(_xll.qlIndexFixing(Index1Y,$H1872,TRUE,_xll.ohTrigger(RecalcTrigger,Trigger1Y)),NA())</f>
        <v>3.1504748220039333E-2</v>
      </c>
      <c r="Q1872" s="52">
        <f>IFERROR(_xll.qlIndexFixing(ONIndex1Y,I1872,TRUE,_xll.ohTrigger(RecalcTrigger,Trigger1Y)),NA())</f>
        <v>3.1073009298649978E-2</v>
      </c>
    </row>
    <row r="1873" spans="2:17" x14ac:dyDescent="0.2">
      <c r="B1873" s="46" t="s">
        <v>51</v>
      </c>
      <c r="D1873" s="49">
        <f>_xll.qlCalendarAdvance(LocalCalendar,$D1872,B1873,"f",FALSE)</f>
        <v>52510</v>
      </c>
      <c r="E1873" s="49">
        <f>_xll.qlInterestRateIndexValueDate(IndexON,D1873)</f>
        <v>52510</v>
      </c>
      <c r="F1873" s="52">
        <f>IFERROR(_xll.qlIndexFixing(IndexON,D1873,TRUE,_xll.ohTrigger(RecalcTrigger,TriggerON)),NA())</f>
        <v>2.6463963696912174E-2</v>
      </c>
      <c r="H1873" s="49">
        <f>_xll.qlCalendarAdvance(IborCalendar,$H1872,B1873,"f",FALSE)</f>
        <v>52503</v>
      </c>
      <c r="I1873" s="49">
        <f>_xll.qlInterestRateIndexValueDate(Index1M,$H1873)</f>
        <v>52505</v>
      </c>
      <c r="J1873" s="52">
        <f>IFERROR(_xll.qlIndexFixing(Index1M,$H1873,TRUE,_xll.ohTrigger(RecalcTrigger,Trigger1M)),NA())</f>
        <v>2.7731580124179811E-2</v>
      </c>
      <c r="K1873" s="52">
        <f>IFERROR(_xll.qlIndexFixing(ONIndex1M,I1873,TRUE,_xll.ohTrigger(RecalcTrigger,Trigger1M)),NA())</f>
        <v>2.7703131050920149E-2</v>
      </c>
      <c r="L1873" s="52">
        <f>IFERROR(_xll.qlIndexFixing(Index3M,H1873,TRUE,_xll.ohTrigger(RecalcTrigger,Trigger3M)),NA())</f>
        <v>2.8906841007295389E-2</v>
      </c>
      <c r="M1873" s="52">
        <f>IFERROR(_xll.qlIndexFixing(ONIndex3M,I1873,TRUE,_xll.ohTrigger(RecalcTrigger,Trigger3M)),NA())</f>
        <v>2.8814405117048025E-2</v>
      </c>
      <c r="N1873" s="52">
        <f>IFERROR(_xll.qlIndexFixing(Index6M,$H1873,TRUE,_xll.ohTrigger(RecalcTrigger,Trigger6M)),NA())</f>
        <v>2.9966739519435268E-2</v>
      </c>
      <c r="O1873" s="52">
        <f>IFERROR(_xll.qlIndexFixing(ONIndex6M,I1873,TRUE,_xll.ohTrigger(RecalcTrigger,Trigger6M)),NA())</f>
        <v>2.9774439657312968E-2</v>
      </c>
      <c r="P1873" s="52">
        <f>IFERROR(_xll.qlIndexFixing(Index1Y,$H1873,TRUE,_xll.ohTrigger(RecalcTrigger,Trigger1Y)),NA())</f>
        <v>3.1501972802140787E-2</v>
      </c>
      <c r="Q1873" s="52">
        <f>IFERROR(_xll.qlIndexFixing(ONIndex1Y,I1873,TRUE,_xll.ohTrigger(RecalcTrigger,Trigger1Y)),NA())</f>
        <v>3.1071068916634914E-2</v>
      </c>
    </row>
    <row r="1874" spans="2:17" x14ac:dyDescent="0.2">
      <c r="B1874" s="46" t="s">
        <v>51</v>
      </c>
      <c r="D1874" s="49">
        <f>_xll.qlCalendarAdvance(LocalCalendar,$D1873,B1874,"f",FALSE)</f>
        <v>52517</v>
      </c>
      <c r="E1874" s="49">
        <f>_xll.qlInterestRateIndexValueDate(IndexON,D1874)</f>
        <v>52517</v>
      </c>
      <c r="F1874" s="52">
        <f>IFERROR(_xll.qlIndexFixing(IndexON,D1874,TRUE,_xll.ohTrigger(RecalcTrigger,TriggerON)),NA())</f>
        <v>2.6458680920935507E-2</v>
      </c>
      <c r="H1874" s="49">
        <f>_xll.qlCalendarAdvance(IborCalendar,$H1873,B1874,"f",FALSE)</f>
        <v>52510</v>
      </c>
      <c r="I1874" s="49">
        <f>_xll.qlInterestRateIndexValueDate(Index1M,$H1874)</f>
        <v>52512</v>
      </c>
      <c r="J1874" s="52">
        <f>IFERROR(_xll.qlIndexFixing(Index1M,$H1874,TRUE,_xll.ohTrigger(RecalcTrigger,Trigger1M)),NA())</f>
        <v>2.7729469912174676E-2</v>
      </c>
      <c r="K1874" s="52">
        <f>IFERROR(_xll.qlIndexFixing(ONIndex1M,I1874,TRUE,_xll.ohTrigger(RecalcTrigger,Trigger1M)),NA())</f>
        <v>2.7701069144674406E-2</v>
      </c>
      <c r="L1874" s="52">
        <f>IFERROR(_xll.qlIndexFixing(Index3M,H1874,TRUE,_xll.ohTrigger(RecalcTrigger,Trigger3M)),NA())</f>
        <v>2.8901438098694828E-2</v>
      </c>
      <c r="M1874" s="52">
        <f>IFERROR(_xll.qlIndexFixing(ONIndex3M,I1874,TRUE,_xll.ohTrigger(RecalcTrigger,Trigger3M)),NA())</f>
        <v>2.8812085687039968E-2</v>
      </c>
      <c r="N1874" s="52">
        <f>IFERROR(_xll.qlIndexFixing(Index6M,$H1874,TRUE,_xll.ohTrigger(RecalcTrigger,Trigger6M)),NA())</f>
        <v>2.9964110452679056E-2</v>
      </c>
      <c r="O1874" s="52">
        <f>IFERROR(_xll.qlIndexFixing(ONIndex6M,I1874,TRUE,_xll.ohTrigger(RecalcTrigger,Trigger6M)),NA())</f>
        <v>2.9772108666312747E-2</v>
      </c>
      <c r="P1874" s="52">
        <f>IFERROR(_xll.qlIndexFixing(Index1Y,$H1874,TRUE,_xll.ohTrigger(RecalcTrigger,Trigger1Y)),NA())</f>
        <v>3.1500311480288957E-2</v>
      </c>
      <c r="Q1874" s="52">
        <f>IFERROR(_xll.qlIndexFixing(ONIndex1Y,I1874,TRUE,_xll.ohTrigger(RecalcTrigger,Trigger1Y)),NA())</f>
        <v>3.1069099974585512E-2</v>
      </c>
    </row>
    <row r="1875" spans="2:17" x14ac:dyDescent="0.2">
      <c r="B1875" s="46" t="s">
        <v>51</v>
      </c>
      <c r="D1875" s="49">
        <f>_xll.qlCalendarAdvance(LocalCalendar,$D1874,B1875,"f",FALSE)</f>
        <v>52524</v>
      </c>
      <c r="E1875" s="49">
        <f>_xll.qlInterestRateIndexValueDate(IndexON,D1875)</f>
        <v>52524</v>
      </c>
      <c r="F1875" s="52">
        <f>IFERROR(_xll.qlIndexFixing(IndexON,D1875,TRUE,_xll.ohTrigger(RecalcTrigger,TriggerON)),NA())</f>
        <v>2.6453364073333319E-2</v>
      </c>
      <c r="H1875" s="49">
        <f>_xll.qlCalendarAdvance(IborCalendar,$H1874,B1875,"f",FALSE)</f>
        <v>52517</v>
      </c>
      <c r="I1875" s="49">
        <f>_xll.qlInterestRateIndexValueDate(Index1M,$H1875)</f>
        <v>52519</v>
      </c>
      <c r="J1875" s="52">
        <f>IFERROR(_xll.qlIndexFixing(Index1M,$H1875,TRUE,_xll.ohTrigger(RecalcTrigger,Trigger1M)),NA())</f>
        <v>2.7727340108526233E-2</v>
      </c>
      <c r="K1875" s="52">
        <f>IFERROR(_xll.qlIndexFixing(ONIndex1M,I1875,TRUE,_xll.ohTrigger(RecalcTrigger,Trigger1M)),NA())</f>
        <v>2.7698987693183241E-2</v>
      </c>
      <c r="L1875" s="52">
        <f>IFERROR(_xll.qlIndexFixing(Index3M,H1875,TRUE,_xll.ohTrigger(RecalcTrigger,Trigger3M)),NA())</f>
        <v>2.889895123560372E-2</v>
      </c>
      <c r="M1875" s="52">
        <f>IFERROR(_xll.qlIndexFixing(ONIndex3M,I1875,TRUE,_xll.ohTrigger(RecalcTrigger,Trigger3M)),NA())</f>
        <v>2.8809746337445929E-2</v>
      </c>
      <c r="N1875" s="52">
        <f>IFERROR(_xll.qlIndexFixing(Index6M,$H1875,TRUE,_xll.ohTrigger(RecalcTrigger,Trigger6M)),NA())</f>
        <v>2.9965637412876771E-2</v>
      </c>
      <c r="O1875" s="52">
        <f>IFERROR(_xll.qlIndexFixing(ONIndex6M,I1875,TRUE,_xll.ohTrigger(RecalcTrigger,Trigger6M)),NA())</f>
        <v>2.9769757764359639E-2</v>
      </c>
      <c r="P1875" s="52">
        <f>IFERROR(_xll.qlIndexFixing(Index1Y,$H1875,TRUE,_xll.ohTrigger(RecalcTrigger,Trigger1Y)),NA())</f>
        <v>3.1496333558467891E-2</v>
      </c>
      <c r="Q1875" s="52">
        <f>IFERROR(_xll.qlIndexFixing(ONIndex1Y,I1875,TRUE,_xll.ohTrigger(RecalcTrigger,Trigger1Y)),NA())</f>
        <v>3.1067102472821517E-2</v>
      </c>
    </row>
    <row r="1876" spans="2:17" x14ac:dyDescent="0.2">
      <c r="B1876" s="46" t="s">
        <v>51</v>
      </c>
      <c r="D1876" s="49">
        <f>_xll.qlCalendarAdvance(LocalCalendar,$D1875,B1876,"f",FALSE)</f>
        <v>52531</v>
      </c>
      <c r="E1876" s="49">
        <f>_xll.qlInterestRateIndexValueDate(IndexON,D1876)</f>
        <v>52531</v>
      </c>
      <c r="F1876" s="52">
        <f>IFERROR(_xll.qlIndexFixing(IndexON,D1876,TRUE,_xll.ohTrigger(RecalcTrigger,TriggerON)),NA())</f>
        <v>2.6448013154585226E-2</v>
      </c>
      <c r="H1876" s="49">
        <f>_xll.qlCalendarAdvance(IborCalendar,$H1875,B1876,"f",FALSE)</f>
        <v>52524</v>
      </c>
      <c r="I1876" s="49">
        <f>_xll.qlInterestRateIndexValueDate(Index1M,$H1876)</f>
        <v>52526</v>
      </c>
      <c r="J1876" s="52">
        <f>IFERROR(_xll.qlIndexFixing(Index1M,$H1876,TRUE,_xll.ohTrigger(RecalcTrigger,Trigger1M)),NA())</f>
        <v>2.7725190713239478E-2</v>
      </c>
      <c r="K1876" s="52">
        <f>IFERROR(_xll.qlIndexFixing(ONIndex1M,I1876,TRUE,_xll.ohTrigger(RecalcTrigger,Trigger1M)),NA())</f>
        <v>2.7696886696206846E-2</v>
      </c>
      <c r="L1876" s="52">
        <f>IFERROR(_xll.qlIndexFixing(Index3M,H1876,TRUE,_xll.ohTrigger(RecalcTrigger,Trigger3M)),NA())</f>
        <v>2.889644430879584E-2</v>
      </c>
      <c r="M1876" s="52">
        <f>IFERROR(_xll.qlIndexFixing(ONIndex3M,I1876,TRUE,_xll.ohTrigger(RecalcTrigger,Trigger3M)),NA())</f>
        <v>2.8807387067946166E-2</v>
      </c>
      <c r="N1876" s="52">
        <f>IFERROR(_xll.qlIndexFixing(Index6M,$H1876,TRUE,_xll.ohTrigger(RecalcTrigger,Trigger6M)),NA())</f>
        <v>2.9958791691716467E-2</v>
      </c>
      <c r="O1876" s="52">
        <f>IFERROR(_xll.qlIndexFixing(ONIndex6M,I1876,TRUE,_xll.ohTrigger(RecalcTrigger,Trigger6M)),NA())</f>
        <v>2.9767386951213837E-2</v>
      </c>
      <c r="P1876" s="52">
        <f>IFERROR(_xll.qlIndexFixing(Index1Y,$H1876,TRUE,_xll.ohTrigger(RecalcTrigger,Trigger1Y)),NA())</f>
        <v>3.1493469733187493E-2</v>
      </c>
      <c r="Q1876" s="52">
        <f>IFERROR(_xll.qlIndexFixing(ONIndex1Y,I1876,TRUE,_xll.ohTrigger(RecalcTrigger,Trigger1Y)),NA())</f>
        <v>3.1065076410863313E-2</v>
      </c>
    </row>
    <row r="1877" spans="2:17" x14ac:dyDescent="0.2">
      <c r="B1877" s="46" t="s">
        <v>51</v>
      </c>
      <c r="D1877" s="49">
        <f>_xll.qlCalendarAdvance(LocalCalendar,$D1876,B1877,"f",FALSE)</f>
        <v>52538</v>
      </c>
      <c r="E1877" s="49">
        <f>_xll.qlInterestRateIndexValueDate(IndexON,D1877)</f>
        <v>52538</v>
      </c>
      <c r="F1877" s="52">
        <f>IFERROR(_xll.qlIndexFixing(IndexON,D1877,TRUE,_xll.ohTrigger(RecalcTrigger,TriggerON)),NA())</f>
        <v>2.6442628164291548E-2</v>
      </c>
      <c r="H1877" s="49">
        <f>_xll.qlCalendarAdvance(IborCalendar,$H1876,B1877,"f",FALSE)</f>
        <v>52531</v>
      </c>
      <c r="I1877" s="49">
        <f>_xll.qlInterestRateIndexValueDate(Index1M,$H1877)</f>
        <v>52533</v>
      </c>
      <c r="J1877" s="52">
        <f>IFERROR(_xll.qlIndexFixing(Index1M,$H1877,TRUE,_xll.ohTrigger(RecalcTrigger,Trigger1M)),NA())</f>
        <v>2.7723021726324404E-2</v>
      </c>
      <c r="K1877" s="52">
        <f>IFERROR(_xll.qlIndexFixing(ONIndex1M,I1877,TRUE,_xll.ohTrigger(RecalcTrigger,Trigger1M)),NA())</f>
        <v>2.7694766153985029E-2</v>
      </c>
      <c r="L1877" s="52">
        <f>IFERROR(_xll.qlIndexFixing(Index3M,H1877,TRUE,_xll.ohTrigger(RecalcTrigger,Trigger3M)),NA())</f>
        <v>2.889391731831115E-2</v>
      </c>
      <c r="M1877" s="52">
        <f>IFERROR(_xll.qlIndexFixing(ONIndex3M,I1877,TRUE,_xll.ohTrigger(RecalcTrigger,Trigger3M)),NA())</f>
        <v>2.8805007878780486E-2</v>
      </c>
      <c r="N1877" s="52">
        <f>IFERROR(_xll.qlIndexFixing(Index6M,$H1877,TRUE,_xll.ohTrigger(RecalcTrigger,Trigger6M)),NA())</f>
        <v>2.9956101997672149E-2</v>
      </c>
      <c r="O1877" s="52">
        <f>IFERROR(_xll.qlIndexFixing(ONIndex6M,I1877,TRUE,_xll.ohTrigger(RecalcTrigger,Trigger6M)),NA())</f>
        <v>2.9764996227115148E-2</v>
      </c>
      <c r="P1877" s="52">
        <f>IFERROR(_xll.qlIndexFixing(Index1Y,$H1877,TRUE,_xll.ohTrigger(RecalcTrigger,Trigger1Y)),NA())</f>
        <v>3.1490576439278037E-2</v>
      </c>
      <c r="Q1877" s="52">
        <f>IFERROR(_xll.qlIndexFixing(ONIndex1Y,I1877,TRUE,_xll.ohTrigger(RecalcTrigger,Trigger1Y)),NA())</f>
        <v>3.1063021789270451E-2</v>
      </c>
    </row>
    <row r="1878" spans="2:17" x14ac:dyDescent="0.2">
      <c r="B1878" s="46" t="s">
        <v>51</v>
      </c>
      <c r="D1878" s="49">
        <f>_xll.qlCalendarAdvance(LocalCalendar,$D1877,B1878,"f",FALSE)</f>
        <v>52545</v>
      </c>
      <c r="E1878" s="49">
        <f>_xll.qlInterestRateIndexValueDate(IndexON,D1878)</f>
        <v>52545</v>
      </c>
      <c r="F1878" s="52">
        <f>IFERROR(_xll.qlIndexFixing(IndexON,D1878,TRUE,_xll.ohTrigger(RecalcTrigger,TriggerON)),NA())</f>
        <v>2.6437791338311811E-2</v>
      </c>
      <c r="H1878" s="49">
        <f>_xll.qlCalendarAdvance(IborCalendar,$H1877,B1878,"f",FALSE)</f>
        <v>52538</v>
      </c>
      <c r="I1878" s="49">
        <f>_xll.qlInterestRateIndexValueDate(Index1M,$H1878)</f>
        <v>52540</v>
      </c>
      <c r="J1878" s="52">
        <f>IFERROR(_xll.qlIndexFixing(Index1M,$H1878,TRUE,_xll.ohTrigger(RecalcTrigger,Trigger1M)),NA())</f>
        <v>2.77208331477935E-2</v>
      </c>
      <c r="K1878" s="52">
        <f>IFERROR(_xll.qlIndexFixing(ONIndex1M,I1878,TRUE,_xll.ohTrigger(RecalcTrigger,Trigger1M)),NA())</f>
        <v>2.7692626066277981E-2</v>
      </c>
      <c r="L1878" s="52">
        <f>IFERROR(_xll.qlIndexFixing(Index3M,H1878,TRUE,_xll.ohTrigger(RecalcTrigger,Trigger3M)),NA())</f>
        <v>2.8891370264185277E-2</v>
      </c>
      <c r="M1878" s="52">
        <f>IFERROR(_xll.qlIndexFixing(ONIndex3M,I1878,TRUE,_xll.ohTrigger(RecalcTrigger,Trigger3M)),NA())</f>
        <v>2.8802608769709082E-2</v>
      </c>
      <c r="N1878" s="52">
        <f>IFERROR(_xll.qlIndexFixing(Index6M,$H1878,TRUE,_xll.ohTrigger(RecalcTrigger,Trigger6M)),NA())</f>
        <v>2.995235277831074E-2</v>
      </c>
      <c r="O1878" s="52">
        <f>IFERROR(_xll.qlIndexFixing(ONIndex6M,I1878,TRUE,_xll.ohTrigger(RecalcTrigger,Trigger6M)),NA())</f>
        <v>2.9762585591903701E-2</v>
      </c>
      <c r="P1878" s="52">
        <f>IFERROR(_xll.qlIndexFixing(Index1Y,$H1878,TRUE,_xll.ohTrigger(RecalcTrigger,Trigger1Y)),NA())</f>
        <v>3.1487653676992799E-2</v>
      </c>
      <c r="Q1878" s="52">
        <f>IFERROR(_xll.qlIndexFixing(ONIndex1Y,I1878,TRUE,_xll.ohTrigger(RecalcTrigger,Trigger1Y)),NA())</f>
        <v>3.1060938607563315E-2</v>
      </c>
    </row>
    <row r="1879" spans="2:17" x14ac:dyDescent="0.2">
      <c r="B1879" s="46" t="s">
        <v>51</v>
      </c>
      <c r="D1879" s="49">
        <f>_xll.qlCalendarAdvance(LocalCalendar,$D1878,B1879,"f",FALSE)</f>
        <v>52552</v>
      </c>
      <c r="E1879" s="49">
        <f>_xll.qlInterestRateIndexValueDate(IndexON,D1879)</f>
        <v>52552</v>
      </c>
      <c r="F1879" s="52">
        <f>IFERROR(_xll.qlIndexFixing(IndexON,D1879,TRUE,_xll.ohTrigger(RecalcTrigger,TriggerON)),NA())</f>
        <v>2.6431755969786863E-2</v>
      </c>
      <c r="H1879" s="49">
        <f>_xll.qlCalendarAdvance(IborCalendar,$H1878,B1879,"f",FALSE)</f>
        <v>52545</v>
      </c>
      <c r="I1879" s="49">
        <f>_xll.qlInterestRateIndexValueDate(Index1M,$H1879)</f>
        <v>52547</v>
      </c>
      <c r="J1879" s="52">
        <f>IFERROR(_xll.qlIndexFixing(Index1M,$H1879,TRUE,_xll.ohTrigger(RecalcTrigger,Trigger1M)),NA())</f>
        <v>2.7718624977659256E-2</v>
      </c>
      <c r="K1879" s="52">
        <f>IFERROR(_xll.qlIndexFixing(ONIndex1M,I1879,TRUE,_xll.ohTrigger(RecalcTrigger,Trigger1M)),NA())</f>
        <v>2.7690466433245575E-2</v>
      </c>
      <c r="L1879" s="52">
        <f>IFERROR(_xll.qlIndexFixing(Index3M,H1879,TRUE,_xll.ohTrigger(RecalcTrigger,Trigger3M)),NA())</f>
        <v>2.8888803146460793E-2</v>
      </c>
      <c r="M1879" s="52">
        <f>IFERROR(_xll.qlIndexFixing(ONIndex3M,I1879,TRUE,_xll.ohTrigger(RecalcTrigger,Trigger3M)),NA())</f>
        <v>2.880018974097176E-2</v>
      </c>
      <c r="N1879" s="52">
        <f>IFERROR(_xll.qlIndexFixing(Index6M,$H1879,TRUE,_xll.ohTrigger(RecalcTrigger,Trigger6M)),NA())</f>
        <v>2.9949624335266059E-2</v>
      </c>
      <c r="O1879" s="52">
        <f>IFERROR(_xll.qlIndexFixing(ONIndex6M,I1879,TRUE,_xll.ohTrigger(RecalcTrigger,Trigger6M)),NA())</f>
        <v>2.9760155045659431E-2</v>
      </c>
      <c r="P1879" s="52">
        <f>IFERROR(_xll.qlIndexFixing(Index1Y,$H1879,TRUE,_xll.ohTrigger(RecalcTrigger,Trigger1Y)),NA())</f>
        <v>3.1484701446587438E-2</v>
      </c>
      <c r="Q1879" s="52">
        <f>IFERROR(_xll.qlIndexFixing(ONIndex1Y,I1879,TRUE,_xll.ohTrigger(RecalcTrigger,Trigger1Y)),NA())</f>
        <v>3.1058826865901779E-2</v>
      </c>
    </row>
    <row r="1880" spans="2:17" x14ac:dyDescent="0.2">
      <c r="B1880" s="46" t="s">
        <v>51</v>
      </c>
      <c r="D1880" s="49">
        <f>_xll.qlCalendarAdvance(LocalCalendar,$D1879,B1880,"f",FALSE)</f>
        <v>52559</v>
      </c>
      <c r="E1880" s="49">
        <f>_xll.qlInterestRateIndexValueDate(IndexON,D1880)</f>
        <v>52559</v>
      </c>
      <c r="F1880" s="52">
        <f>IFERROR(_xll.qlIndexFixing(IndexON,D1880,TRUE,_xll.ohTrigger(RecalcTrigger,TriggerON)),NA())</f>
        <v>2.6426268765495919E-2</v>
      </c>
      <c r="H1880" s="49">
        <f>_xll.qlCalendarAdvance(IborCalendar,$H1879,B1880,"f",FALSE)</f>
        <v>52552</v>
      </c>
      <c r="I1880" s="49">
        <f>_xll.qlInterestRateIndexValueDate(Index1M,$H1880)</f>
        <v>52554</v>
      </c>
      <c r="J1880" s="52">
        <f>IFERROR(_xll.qlIndexFixing(Index1M,$H1880,TRUE,_xll.ohTrigger(RecalcTrigger,Trigger1M)),NA())</f>
        <v>2.7716397215931665E-2</v>
      </c>
      <c r="K1880" s="52">
        <f>IFERROR(_xll.qlIndexFixing(ONIndex1M,I1880,TRUE,_xll.ohTrigger(RecalcTrigger,Trigger1M)),NA())</f>
        <v>2.7688287254887811E-2</v>
      </c>
      <c r="L1880" s="52">
        <f>IFERROR(_xll.qlIndexFixing(Index3M,H1880,TRUE,_xll.ohTrigger(RecalcTrigger,Trigger3M)),NA())</f>
        <v>2.8886215965174197E-2</v>
      </c>
      <c r="M1880" s="52">
        <f>IFERROR(_xll.qlIndexFixing(ONIndex3M,I1880,TRUE,_xll.ohTrigger(RecalcTrigger,Trigger3M)),NA())</f>
        <v>2.8797750792328713E-2</v>
      </c>
      <c r="N1880" s="52">
        <f>IFERROR(_xll.qlIndexFixing(Index6M,$H1880,TRUE,_xll.ohTrigger(RecalcTrigger,Trigger6M)),NA())</f>
        <v>2.994687568509485E-2</v>
      </c>
      <c r="O1880" s="52">
        <f>IFERROR(_xll.qlIndexFixing(ONIndex6M,I1880,TRUE,_xll.ohTrigger(RecalcTrigger,Trigger6M)),NA())</f>
        <v>2.9757704588462275E-2</v>
      </c>
      <c r="P1880" s="52">
        <f>IFERROR(_xll.qlIndexFixing(Index1Y,$H1880,TRUE,_xll.ohTrigger(RecalcTrigger,Trigger1Y)),NA())</f>
        <v>3.148171974832132E-2</v>
      </c>
      <c r="Q1880" s="52">
        <f>IFERROR(_xll.qlIndexFixing(ONIndex1Y,I1880,TRUE,_xll.ohTrigger(RecalcTrigger,Trigger1Y)),NA())</f>
        <v>3.1056686564365776E-2</v>
      </c>
    </row>
    <row r="1881" spans="2:17" x14ac:dyDescent="0.2">
      <c r="B1881" s="46" t="s">
        <v>51</v>
      </c>
      <c r="D1881" s="49">
        <f>_xll.qlCalendarAdvance(LocalCalendar,$D1880,B1881,"f",FALSE)</f>
        <v>52566</v>
      </c>
      <c r="E1881" s="49">
        <f>_xll.qlInterestRateIndexValueDate(IndexON,D1881)</f>
        <v>52566</v>
      </c>
      <c r="F1881" s="52">
        <f>IFERROR(_xll.qlIndexFixing(IndexON,D1881,TRUE,_xll.ohTrigger(RecalcTrigger,TriggerON)),NA())</f>
        <v>2.6420747489819263E-2</v>
      </c>
      <c r="H1881" s="49">
        <f>_xll.qlCalendarAdvance(IborCalendar,$H1880,B1881,"f",FALSE)</f>
        <v>52559</v>
      </c>
      <c r="I1881" s="49">
        <f>_xll.qlInterestRateIndexValueDate(Index1M,$H1881)</f>
        <v>52562</v>
      </c>
      <c r="J1881" s="52">
        <f>IFERROR(_xll.qlIndexFixing(Index1M,$H1881,TRUE,_xll.ohTrigger(RecalcTrigger,Trigger1M)),NA())</f>
        <v>2.7713827212838826E-2</v>
      </c>
      <c r="K1881" s="52">
        <f>IFERROR(_xll.qlIndexFixing(ONIndex1M,I1881,TRUE,_xll.ohTrigger(RecalcTrigger,Trigger1M)),NA())</f>
        <v>2.7687585779663237E-2</v>
      </c>
      <c r="L1881" s="52">
        <f>IFERROR(_xll.qlIndexFixing(Index3M,H1881,TRUE,_xll.ohTrigger(RecalcTrigger,Trigger3M)),NA())</f>
        <v>2.8885165479466873E-2</v>
      </c>
      <c r="M1881" s="52">
        <f>IFERROR(_xll.qlIndexFixing(ONIndex3M,I1881,TRUE,_xll.ohTrigger(RecalcTrigger,Trigger3M)),NA())</f>
        <v>2.8796888791164932E-2</v>
      </c>
      <c r="N1881" s="52">
        <f>IFERROR(_xll.qlIndexFixing(Index6M,$H1881,TRUE,_xll.ohTrigger(RecalcTrigger,Trigger6M)),NA())</f>
        <v>2.9943709627300016E-2</v>
      </c>
      <c r="O1881" s="52">
        <f>IFERROR(_xll.qlIndexFixing(ONIndex6M,I1881,TRUE,_xll.ohTrigger(RecalcTrigger,Trigger6M)),NA())</f>
        <v>2.9756983930662173E-2</v>
      </c>
      <c r="P1881" s="52">
        <f>IFERROR(_xll.qlIndexFixing(Index1Y,$H1881,TRUE,_xll.ohTrigger(RecalcTrigger,Trigger1Y)),NA())</f>
        <v>3.1477149116790157E-2</v>
      </c>
      <c r="Q1881" s="52">
        <f>IFERROR(_xll.qlIndexFixing(ONIndex1Y,I1881,TRUE,_xll.ohTrigger(RecalcTrigger,Trigger1Y)),NA())</f>
        <v>3.1056571399288302E-2</v>
      </c>
    </row>
    <row r="1882" spans="2:17" x14ac:dyDescent="0.2">
      <c r="B1882" s="46" t="s">
        <v>51</v>
      </c>
      <c r="D1882" s="49">
        <f>_xll.qlCalendarAdvance(LocalCalendar,$D1881,B1882,"f",FALSE)</f>
        <v>52573</v>
      </c>
      <c r="E1882" s="49">
        <f>_xll.qlInterestRateIndexValueDate(IndexON,D1882)</f>
        <v>52573</v>
      </c>
      <c r="F1882" s="52">
        <f>IFERROR(_xll.qlIndexFixing(IndexON,D1882,TRUE,_xll.ohTrigger(RecalcTrigger,TriggerON)),NA())</f>
        <v>2.6415192142756894E-2</v>
      </c>
      <c r="H1882" s="49">
        <f>_xll.qlCalendarAdvance(IborCalendar,$H1881,B1882,"f",FALSE)</f>
        <v>52566</v>
      </c>
      <c r="I1882" s="49">
        <f>_xll.qlInterestRateIndexValueDate(Index1M,$H1882)</f>
        <v>52568</v>
      </c>
      <c r="J1882" s="52">
        <f>IFERROR(_xll.qlIndexFixing(Index1M,$H1882,TRUE,_xll.ohTrigger(RecalcTrigger,Trigger1M)),NA())</f>
        <v>2.77118829177464E-2</v>
      </c>
      <c r="K1882" s="52">
        <f>IFERROR(_xll.qlIndexFixing(ONIndex1M,I1882,TRUE,_xll.ohTrigger(RecalcTrigger,Trigger1M)),NA())</f>
        <v>2.7683870262036336E-2</v>
      </c>
      <c r="L1882" s="52">
        <f>IFERROR(_xll.qlIndexFixing(Index3M,H1882,TRUE,_xll.ohTrigger(RecalcTrigger,Trigger3M)),NA())</f>
        <v>2.8880017232277309E-2</v>
      </c>
      <c r="M1882" s="52">
        <f>IFERROR(_xll.qlIndexFixing(ONIndex3M,I1882,TRUE,_xll.ohTrigger(RecalcTrigger,Trigger3M)),NA())</f>
        <v>2.8792813135964934E-2</v>
      </c>
      <c r="N1882" s="52">
        <f>IFERROR(_xll.qlIndexFixing(Index6M,$H1882,TRUE,_xll.ohTrigger(RecalcTrigger,Trigger6M)),NA())</f>
        <v>2.9942350395100292E-2</v>
      </c>
      <c r="O1882" s="52">
        <f>IFERROR(_xll.qlIndexFixing(ONIndex6M,I1882,TRUE,_xll.ohTrigger(RecalcTrigger,Trigger6M)),NA())</f>
        <v>2.9752743940889559E-2</v>
      </c>
      <c r="P1882" s="52">
        <f>IFERROR(_xll.qlIndexFixing(Index1Y,$H1882,TRUE,_xll.ohTrigger(RecalcTrigger,Trigger1Y)),NA())</f>
        <v>3.1475667949251405E-2</v>
      </c>
      <c r="Q1882" s="52">
        <f>IFERROR(_xll.qlIndexFixing(ONIndex1Y,I1882,TRUE,_xll.ohTrigger(RecalcTrigger,Trigger1Y)),NA())</f>
        <v>3.105232028159044E-2</v>
      </c>
    </row>
    <row r="1883" spans="2:17" x14ac:dyDescent="0.2">
      <c r="B1883" s="46" t="s">
        <v>51</v>
      </c>
      <c r="D1883" s="49">
        <f>_xll.qlCalendarAdvance(LocalCalendar,$D1882,B1883,"f",FALSE)</f>
        <v>52580</v>
      </c>
      <c r="E1883" s="49">
        <f>_xll.qlInterestRateIndexValueDate(IndexON,D1883)</f>
        <v>52580</v>
      </c>
      <c r="F1883" s="52">
        <f>IFERROR(_xll.qlIndexFixing(IndexON,D1883,TRUE,_xll.ohTrigger(RecalcTrigger,TriggerON)),NA())</f>
        <v>2.6409602724308812E-2</v>
      </c>
      <c r="H1883" s="49">
        <f>_xll.qlCalendarAdvance(IborCalendar,$H1882,B1883,"f",FALSE)</f>
        <v>52573</v>
      </c>
      <c r="I1883" s="49">
        <f>_xll.qlInterestRateIndexValueDate(Index1M,$H1883)</f>
        <v>52575</v>
      </c>
      <c r="J1883" s="52">
        <f>IFERROR(_xll.qlIndexFixing(Index1M,$H1883,TRUE,_xll.ohTrigger(RecalcTrigger,Trigger1M)),NA())</f>
        <v>2.7709596381313706E-2</v>
      </c>
      <c r="K1883" s="52">
        <f>IFERROR(_xll.qlIndexFixing(ONIndex1M,I1883,TRUE,_xll.ohTrigger(RecalcTrigger,Trigger1M)),NA())</f>
        <v>2.7681632447542626E-2</v>
      </c>
      <c r="L1883" s="52">
        <f>IFERROR(_xll.qlIndexFixing(Index3M,H1883,TRUE,_xll.ohTrigger(RecalcTrigger,Trigger3M)),NA())</f>
        <v>2.887737150511907E-2</v>
      </c>
      <c r="M1883" s="52">
        <f>IFERROR(_xll.qlIndexFixing(ONIndex3M,I1883,TRUE,_xll.ohTrigger(RecalcTrigger,Trigger3M)),NA())</f>
        <v>2.8790314428004393E-2</v>
      </c>
      <c r="N1883" s="52">
        <f>IFERROR(_xll.qlIndexFixing(Index6M,$H1883,TRUE,_xll.ohTrigger(RecalcTrigger,Trigger6M)),NA())</f>
        <v>2.9939539448700932E-2</v>
      </c>
      <c r="O1883" s="52">
        <f>IFERROR(_xll.qlIndexFixing(ONIndex6M,I1883,TRUE,_xll.ohTrigger(RecalcTrigger,Trigger6M)),NA())</f>
        <v>2.9750233750513999E-2</v>
      </c>
      <c r="P1883" s="52">
        <f>IFERROR(_xll.qlIndexFixing(Index1Y,$H1883,TRUE,_xll.ohTrigger(RecalcTrigger,Trigger1Y)),NA())</f>
        <v>3.1472597848978053E-2</v>
      </c>
      <c r="Q1883" s="52">
        <f>IFERROR(_xll.qlIndexFixing(ONIndex1Y,I1883,TRUE,_xll.ohTrigger(RecalcTrigger,Trigger1Y)),NA())</f>
        <v>3.1050094300271169E-2</v>
      </c>
    </row>
    <row r="1884" spans="2:17" x14ac:dyDescent="0.2">
      <c r="B1884" s="46" t="s">
        <v>51</v>
      </c>
      <c r="D1884" s="49">
        <f>_xll.qlCalendarAdvance(LocalCalendar,$D1883,B1884,"f",FALSE)</f>
        <v>52587</v>
      </c>
      <c r="E1884" s="49">
        <f>_xll.qlInterestRateIndexValueDate(IndexON,D1884)</f>
        <v>52587</v>
      </c>
      <c r="F1884" s="52">
        <f>IFERROR(_xll.qlIndexFixing(IndexON,D1884,TRUE,_xll.ohTrigger(RecalcTrigger,TriggerON)),NA())</f>
        <v>2.6403979234554953E-2</v>
      </c>
      <c r="H1884" s="49">
        <f>_xll.qlCalendarAdvance(IborCalendar,$H1883,B1884,"f",FALSE)</f>
        <v>52580</v>
      </c>
      <c r="I1884" s="49">
        <f>_xll.qlInterestRateIndexValueDate(Index1M,$H1884)</f>
        <v>52582</v>
      </c>
      <c r="J1884" s="52">
        <f>IFERROR(_xll.qlIndexFixing(Index1M,$H1884,TRUE,_xll.ohTrigger(RecalcTrigger,Trigger1M)),NA())</f>
        <v>2.7708189079151554E-2</v>
      </c>
      <c r="K1884" s="52">
        <f>IFERROR(_xll.qlIndexFixing(ONIndex1M,I1884,TRUE,_xll.ohTrigger(RecalcTrigger,Trigger1M)),NA())</f>
        <v>2.7679375087803493E-2</v>
      </c>
      <c r="L1884" s="52">
        <f>IFERROR(_xll.qlIndexFixing(Index3M,H1884,TRUE,_xll.ohTrigger(RecalcTrigger,Trigger3M)),NA())</f>
        <v>2.8874705716141376E-2</v>
      </c>
      <c r="M1884" s="52">
        <f>IFERROR(_xll.qlIndexFixing(ONIndex3M,I1884,TRUE,_xll.ohTrigger(RecalcTrigger,Trigger3M)),NA())</f>
        <v>2.8787795800377936E-2</v>
      </c>
      <c r="N1884" s="52">
        <f>IFERROR(_xll.qlIndexFixing(Index6M,$H1884,TRUE,_xll.ohTrigger(RecalcTrigger,Trigger6M)),NA())</f>
        <v>2.9936708293870795E-2</v>
      </c>
      <c r="O1884" s="52">
        <f>IFERROR(_xll.qlIndexFixing(ONIndex6M,I1884,TRUE,_xll.ohTrigger(RecalcTrigger,Trigger6M)),NA())</f>
        <v>2.9747703649185553E-2</v>
      </c>
      <c r="P1884" s="52">
        <f>IFERROR(_xll.qlIndexFixing(Index1Y,$H1884,TRUE,_xll.ohTrigger(RecalcTrigger,Trigger1Y)),NA())</f>
        <v>3.1469498281903527E-2</v>
      </c>
      <c r="Q1884" s="52">
        <f>IFERROR(_xll.qlIndexFixing(ONIndex1Y,I1884,TRUE,_xll.ohTrigger(RecalcTrigger,Trigger1Y)),NA())</f>
        <v>3.1047839759077434E-2</v>
      </c>
    </row>
    <row r="1885" spans="2:17" x14ac:dyDescent="0.2">
      <c r="B1885" s="46" t="s">
        <v>51</v>
      </c>
      <c r="D1885" s="49">
        <f>_xll.qlCalendarAdvance(LocalCalendar,$D1884,B1885,"f",FALSE)</f>
        <v>52594</v>
      </c>
      <c r="E1885" s="49">
        <f>_xll.qlInterestRateIndexValueDate(IndexON,D1885)</f>
        <v>52594</v>
      </c>
      <c r="F1885" s="52">
        <f>IFERROR(_xll.qlIndexFixing(IndexON,D1885,TRUE,_xll.ohTrigger(RecalcTrigger,TriggerON)),NA())</f>
        <v>2.6398321673415381E-2</v>
      </c>
      <c r="H1885" s="49">
        <f>_xll.qlCalendarAdvance(IborCalendar,$H1884,B1885,"f",FALSE)</f>
        <v>52587</v>
      </c>
      <c r="I1885" s="49">
        <f>_xll.qlInterestRateIndexValueDate(Index1M,$H1885)</f>
        <v>52589</v>
      </c>
      <c r="J1885" s="52">
        <f>IFERROR(_xll.qlIndexFixing(Index1M,$H1885,TRUE,_xll.ohTrigger(RecalcTrigger,Trigger1M)),NA())</f>
        <v>2.7704964533820653E-2</v>
      </c>
      <c r="K1885" s="52">
        <f>IFERROR(_xll.qlIndexFixing(ONIndex1M,I1885,TRUE,_xll.ohTrigger(RecalcTrigger,Trigger1M)),NA())</f>
        <v>2.7680699451718027E-2</v>
      </c>
      <c r="L1885" s="52">
        <f>IFERROR(_xll.qlIndexFixing(Index3M,H1885,TRUE,_xll.ohTrigger(RecalcTrigger,Trigger3M)),NA())</f>
        <v>2.8872019865383753E-2</v>
      </c>
      <c r="M1885" s="52">
        <f>IFERROR(_xll.qlIndexFixing(ONIndex3M,I1885,TRUE,_xll.ohTrigger(RecalcTrigger,Trigger3M)),NA())</f>
        <v>2.8789131306787397E-2</v>
      </c>
      <c r="N1885" s="52">
        <f>IFERROR(_xll.qlIndexFixing(Index6M,$H1885,TRUE,_xll.ohTrigger(RecalcTrigger,Trigger6M)),NA())</f>
        <v>2.9933856930695932E-2</v>
      </c>
      <c r="O1885" s="52">
        <f>IFERROR(_xll.qlIndexFixing(ONIndex6M,I1885,TRUE,_xll.ohTrigger(RecalcTrigger,Trigger6M)),NA())</f>
        <v>2.9749336574276697E-2</v>
      </c>
      <c r="P1885" s="52">
        <f>IFERROR(_xll.qlIndexFixing(Index1Y,$H1885,TRUE,_xll.ohTrigger(RecalcTrigger,Trigger1Y)),NA())</f>
        <v>3.1468604259425166E-2</v>
      </c>
      <c r="Q1885" s="52">
        <f>IFERROR(_xll.qlIndexFixing(ONIndex1Y,I1885,TRUE,_xll.ohTrigger(RecalcTrigger,Trigger1Y)),NA())</f>
        <v>3.1050253341579293E-2</v>
      </c>
    </row>
    <row r="1886" spans="2:17" x14ac:dyDescent="0.2">
      <c r="B1886" s="46" t="s">
        <v>51</v>
      </c>
      <c r="D1886" s="49">
        <f>_xll.qlCalendarAdvance(LocalCalendar,$D1885,B1886,"f",FALSE)</f>
        <v>52601</v>
      </c>
      <c r="E1886" s="49">
        <f>_xll.qlInterestRateIndexValueDate(IndexON,D1886)</f>
        <v>52601</v>
      </c>
      <c r="F1886" s="52">
        <f>IFERROR(_xll.qlIndexFixing(IndexON,D1886,TRUE,_xll.ohTrigger(RecalcTrigger,TriggerON)),NA())</f>
        <v>2.6392630040890097E-2</v>
      </c>
      <c r="H1886" s="49">
        <f>_xll.qlCalendarAdvance(IborCalendar,$H1885,B1886,"f",FALSE)</f>
        <v>52594</v>
      </c>
      <c r="I1886" s="49">
        <f>_xll.qlInterestRateIndexValueDate(Index1M,$H1886)</f>
        <v>52596</v>
      </c>
      <c r="J1886" s="52">
        <f>IFERROR(_xll.qlIndexFixing(Index1M,$H1886,TRUE,_xll.ohTrigger(RecalcTrigger,Trigger1M)),NA())</f>
        <v>2.7699931591284987E-2</v>
      </c>
      <c r="K1886" s="52">
        <f>IFERROR(_xll.qlIndexFixing(ONIndex1M,I1886,TRUE,_xll.ohTrigger(RecalcTrigger,Trigger1M)),NA())</f>
        <v>2.7677498120362021E-2</v>
      </c>
      <c r="L1886" s="52">
        <f>IFERROR(_xll.qlIndexFixing(Index3M,H1886,TRUE,_xll.ohTrigger(RecalcTrigger,Trigger3M)),NA())</f>
        <v>2.8869313952886607E-2</v>
      </c>
      <c r="M1886" s="52">
        <f>IFERROR(_xll.qlIndexFixing(ONIndex3M,I1886,TRUE,_xll.ohTrigger(RecalcTrigger,Trigger3M)),NA())</f>
        <v>2.8785599597898059E-2</v>
      </c>
      <c r="N1886" s="52">
        <f>IFERROR(_xll.qlIndexFixing(Index6M,$H1886,TRUE,_xll.ohTrigger(RecalcTrigger,Trigger6M)),NA())</f>
        <v>2.9929959439105813E-2</v>
      </c>
      <c r="O1886" s="52">
        <f>IFERROR(_xll.qlIndexFixing(ONIndex6M,I1886,TRUE,_xll.ohTrigger(RecalcTrigger,Trigger6M)),NA())</f>
        <v>2.9745716158773305E-2</v>
      </c>
      <c r="P1886" s="52">
        <f>IFERROR(_xll.qlIndexFixing(Index1Y,$H1886,TRUE,_xll.ohTrigger(RecalcTrigger,Trigger1Y)),NA())</f>
        <v>3.1459864129113863E-2</v>
      </c>
      <c r="Q1886" s="52">
        <f>IFERROR(_xll.qlIndexFixing(ONIndex1Y,I1886,TRUE,_xll.ohTrigger(RecalcTrigger,Trigger1Y)),NA())</f>
        <v>3.1046761008568513E-2</v>
      </c>
    </row>
    <row r="1887" spans="2:17" x14ac:dyDescent="0.2">
      <c r="B1887" s="46" t="s">
        <v>51</v>
      </c>
      <c r="D1887" s="49">
        <f>_xll.qlCalendarAdvance(LocalCalendar,$D1886,B1887,"f",FALSE)</f>
        <v>52608</v>
      </c>
      <c r="E1887" s="49">
        <f>_xll.qlInterestRateIndexValueDate(IndexON,D1887)</f>
        <v>52608</v>
      </c>
      <c r="F1887" s="52">
        <f>IFERROR(_xll.qlIndexFixing(IndexON,D1887,TRUE,_xll.ohTrigger(RecalcTrigger,TriggerON)),NA())</f>
        <v>2.6386904337059036E-2</v>
      </c>
      <c r="H1887" s="49">
        <f>_xll.qlCalendarAdvance(IborCalendar,$H1886,B1887,"f",FALSE)</f>
        <v>52601</v>
      </c>
      <c r="I1887" s="49">
        <f>_xll.qlInterestRateIndexValueDate(Index1M,$H1887)</f>
        <v>52603</v>
      </c>
      <c r="J1887" s="52">
        <f>IFERROR(_xll.qlIndexFixing(Index1M,$H1887,TRUE,_xll.ohTrigger(RecalcTrigger,Trigger1M)),NA())</f>
        <v>2.770025432024148E-2</v>
      </c>
      <c r="K1887" s="52">
        <f>IFERROR(_xll.qlIndexFixing(ONIndex1M,I1887,TRUE,_xll.ohTrigger(RecalcTrigger,Trigger1M)),NA())</f>
        <v>2.7672485736074393E-2</v>
      </c>
      <c r="L1887" s="52">
        <f>IFERROR(_xll.qlIndexFixing(Index3M,H1887,TRUE,_xll.ohTrigger(RecalcTrigger,Trigger3M)),NA())</f>
        <v>2.8866587978690347E-2</v>
      </c>
      <c r="M1887" s="52">
        <f>IFERROR(_xll.qlIndexFixing(ONIndex3M,I1887,TRUE,_xll.ohTrigger(RecalcTrigger,Trigger3M)),NA())</f>
        <v>2.8780120398863573E-2</v>
      </c>
      <c r="N1887" s="52">
        <f>IFERROR(_xll.qlIndexFixing(Index6M,$H1887,TRUE,_xll.ohTrigger(RecalcTrigger,Trigger6M)),NA())</f>
        <v>2.9927069341408388E-2</v>
      </c>
      <c r="O1887" s="52">
        <f>IFERROR(_xll.qlIndexFixing(ONIndex6M,I1887,TRUE,_xll.ohTrigger(RecalcTrigger,Trigger6M)),NA())</f>
        <v>2.9739993878763471E-2</v>
      </c>
      <c r="P1887" s="52">
        <f>IFERROR(_xll.qlIndexFixing(Index1Y,$H1887,TRUE,_xll.ohTrigger(RecalcTrigger,Trigger1Y)),NA())</f>
        <v>3.1460022782597685E-2</v>
      </c>
      <c r="Q1887" s="52">
        <f>IFERROR(_xll.qlIndexFixing(ONIndex1Y,I1887,TRUE,_xll.ohTrigger(RecalcTrigger,Trigger1Y)),NA())</f>
        <v>3.1040904775769818E-2</v>
      </c>
    </row>
    <row r="1888" spans="2:17" x14ac:dyDescent="0.2">
      <c r="B1888" s="46" t="s">
        <v>51</v>
      </c>
      <c r="D1888" s="49">
        <f>_xll.qlCalendarAdvance(LocalCalendar,$D1887,B1888,"f",FALSE)</f>
        <v>52615</v>
      </c>
      <c r="E1888" s="49">
        <f>_xll.qlInterestRateIndexValueDate(IndexON,D1888)</f>
        <v>52615</v>
      </c>
      <c r="F1888" s="52">
        <f>IFERROR(_xll.qlIndexFixing(IndexON,D1888,TRUE,_xll.ohTrigger(RecalcTrigger,TriggerON)),NA())</f>
        <v>2.6381144561762326E-2</v>
      </c>
      <c r="H1888" s="49">
        <f>_xll.qlCalendarAdvance(IborCalendar,$H1887,B1888,"f",FALSE)</f>
        <v>52608</v>
      </c>
      <c r="I1888" s="49">
        <f>_xll.qlInterestRateIndexValueDate(Index1M,$H1888)</f>
        <v>52610</v>
      </c>
      <c r="J1888" s="52">
        <f>IFERROR(_xll.qlIndexFixing(Index1M,$H1888,TRUE,_xll.ohTrigger(RecalcTrigger,Trigger1M)),NA())</f>
        <v>2.769876232996667E-2</v>
      </c>
      <c r="K1888" s="52">
        <f>IFERROR(_xll.qlIndexFixing(ONIndex1M,I1888,TRUE,_xll.ohTrigger(RecalcTrigger,Trigger1M)),NA())</f>
        <v>2.7670150194794019E-2</v>
      </c>
      <c r="L1888" s="52">
        <f>IFERROR(_xll.qlIndexFixing(Index3M,H1888,TRUE,_xll.ohTrigger(RecalcTrigger,Trigger3M)),NA())</f>
        <v>2.886384194283801E-2</v>
      </c>
      <c r="M1888" s="52">
        <f>IFERROR(_xll.qlIndexFixing(ONIndex3M,I1888,TRUE,_xll.ohTrigger(RecalcTrigger,Trigger3M)),NA())</f>
        <v>2.8777522092093832E-2</v>
      </c>
      <c r="N1888" s="52">
        <f>IFERROR(_xll.qlIndexFixing(Index6M,$H1888,TRUE,_xll.ohTrigger(RecalcTrigger,Trigger6M)),NA())</f>
        <v>2.9924159037265655E-2</v>
      </c>
      <c r="O1888" s="52">
        <f>IFERROR(_xll.qlIndexFixing(ONIndex6M,I1888,TRUE,_xll.ohTrigger(RecalcTrigger,Trigger6M)),NA())</f>
        <v>2.9737384133223799E-2</v>
      </c>
      <c r="P1888" s="52">
        <f>IFERROR(_xll.qlIndexFixing(Index1Y,$H1888,TRUE,_xll.ohTrigger(RecalcTrigger,Trigger1Y)),NA())</f>
        <v>3.1457915801493715E-2</v>
      </c>
      <c r="Q1888" s="52">
        <f>IFERROR(_xll.qlIndexFixing(ONIndex1Y,I1888,TRUE,_xll.ohTrigger(RecalcTrigger,Trigger1Y)),NA())</f>
        <v>3.1038535994838412E-2</v>
      </c>
    </row>
    <row r="1889" spans="2:17" x14ac:dyDescent="0.2">
      <c r="B1889" s="46" t="s">
        <v>51</v>
      </c>
      <c r="D1889" s="49">
        <f>_xll.qlCalendarAdvance(LocalCalendar,$D1888,B1889,"f",FALSE)</f>
        <v>52622</v>
      </c>
      <c r="E1889" s="49">
        <f>_xll.qlInterestRateIndexValueDate(IndexON,D1889)</f>
        <v>52622</v>
      </c>
      <c r="F1889" s="52">
        <f>IFERROR(_xll.qlIndexFixing(IndexON,D1889,TRUE,_xll.ohTrigger(RecalcTrigger,TriggerON)),NA())</f>
        <v>2.637535071515984E-2</v>
      </c>
      <c r="H1889" s="49">
        <f>_xll.qlCalendarAdvance(IborCalendar,$H1888,B1889,"f",FALSE)</f>
        <v>52615</v>
      </c>
      <c r="I1889" s="49">
        <f>_xll.qlInterestRateIndexValueDate(Index1M,$H1889)</f>
        <v>52617</v>
      </c>
      <c r="J1889" s="52">
        <f>IFERROR(_xll.qlIndexFixing(Index1M,$H1889,TRUE,_xll.ohTrigger(RecalcTrigger,Trigger1M)),NA())</f>
        <v>2.7695465740676106E-2</v>
      </c>
      <c r="K1889" s="52">
        <f>IFERROR(_xll.qlIndexFixing(ONIndex1M,I1889,TRUE,_xll.ohTrigger(RecalcTrigger,Trigger1M)),NA())</f>
        <v>2.7667795108108351E-2</v>
      </c>
      <c r="L1889" s="52">
        <f>IFERROR(_xll.qlIndexFixing(Index3M,H1889,TRUE,_xll.ohTrigger(RecalcTrigger,Trigger3M)),NA())</f>
        <v>2.8861075845369132E-2</v>
      </c>
      <c r="M1889" s="52">
        <f>IFERROR(_xll.qlIndexFixing(ONIndex3M,I1889,TRUE,_xll.ohTrigger(RecalcTrigger,Trigger3M)),NA())</f>
        <v>2.8774903865658175E-2</v>
      </c>
      <c r="N1889" s="52">
        <f>IFERROR(_xll.qlIndexFixing(Index6M,$H1889,TRUE,_xll.ohTrigger(RecalcTrigger,Trigger6M)),NA())</f>
        <v>2.9921228526765455E-2</v>
      </c>
      <c r="O1889" s="52">
        <f>IFERROR(_xll.qlIndexFixing(ONIndex6M,I1889,TRUE,_xll.ohTrigger(RecalcTrigger,Trigger6M)),NA())</f>
        <v>2.9734754476651304E-2</v>
      </c>
      <c r="P1889" s="52">
        <f>IFERROR(_xll.qlIndexFixing(Index1Y,$H1889,TRUE,_xll.ohTrigger(RecalcTrigger,Trigger1Y)),NA())</f>
        <v>3.1453558454098238E-2</v>
      </c>
      <c r="Q1889" s="52">
        <f>IFERROR(_xll.qlIndexFixing(ONIndex1Y,I1889,TRUE,_xll.ohTrigger(RecalcTrigger,Trigger1Y)),NA())</f>
        <v>3.1036138654032541E-2</v>
      </c>
    </row>
    <row r="1890" spans="2:17" x14ac:dyDescent="0.2">
      <c r="B1890" s="46" t="s">
        <v>51</v>
      </c>
      <c r="D1890" s="49">
        <f>_xll.qlCalendarAdvance(LocalCalendar,$D1889,B1890,"f",FALSE)</f>
        <v>52629</v>
      </c>
      <c r="E1890" s="49">
        <f>_xll.qlInterestRateIndexValueDate(IndexON,D1890)</f>
        <v>52629</v>
      </c>
      <c r="F1890" s="52">
        <f>IFERROR(_xll.qlIndexFixing(IndexON,D1890,TRUE,_xll.ohTrigger(RecalcTrigger,TriggerON)),NA())</f>
        <v>2.6369522797251577E-2</v>
      </c>
      <c r="H1890" s="49">
        <f>_xll.qlCalendarAdvance(IborCalendar,$H1889,B1890,"f",FALSE)</f>
        <v>52622</v>
      </c>
      <c r="I1890" s="49">
        <f>_xll.qlInterestRateIndexValueDate(Index1M,$H1890)</f>
        <v>52624</v>
      </c>
      <c r="J1890" s="52">
        <f>IFERROR(_xll.qlIndexFixing(Index1M,$H1890,TRUE,_xll.ohTrigger(RecalcTrigger,Trigger1M)),NA())</f>
        <v>2.7693042063682005E-2</v>
      </c>
      <c r="K1890" s="52">
        <f>IFERROR(_xll.qlIndexFixing(ONIndex1M,I1890,TRUE,_xll.ohTrigger(RecalcTrigger,Trigger1M)),NA())</f>
        <v>2.7665420476097324E-2</v>
      </c>
      <c r="L1890" s="52">
        <f>IFERROR(_xll.qlIndexFixing(Index3M,H1890,TRUE,_xll.ohTrigger(RecalcTrigger,Trigger3M)),NA())</f>
        <v>2.8858289686325873E-2</v>
      </c>
      <c r="M1890" s="52">
        <f>IFERROR(_xll.qlIndexFixing(ONIndex3M,I1890,TRUE,_xll.ohTrigger(RecalcTrigger,Trigger3M)),NA())</f>
        <v>2.8772265719316792E-2</v>
      </c>
      <c r="N1890" s="52">
        <f>IFERROR(_xll.qlIndexFixing(Index6M,$H1890,TRUE,_xll.ohTrigger(RecalcTrigger,Trigger6M)),NA())</f>
        <v>2.991827780999607E-2</v>
      </c>
      <c r="O1890" s="52">
        <f>IFERROR(_xll.qlIndexFixing(ONIndex6M,I1890,TRUE,_xll.ohTrigger(RecalcTrigger,Trigger6M)),NA())</f>
        <v>2.9732104909045987E-2</v>
      </c>
      <c r="P1890" s="52">
        <f>IFERROR(_xll.qlIndexFixing(Index1Y,$H1890,TRUE,_xll.ohTrigger(RecalcTrigger,Trigger1Y)),NA())</f>
        <v>3.1450282092004872E-2</v>
      </c>
      <c r="Q1890" s="52">
        <f>IFERROR(_xll.qlIndexFixing(ONIndex1Y,I1890,TRUE,_xll.ohTrigger(RecalcTrigger,Trigger1Y)),NA())</f>
        <v>3.1033712753192333E-2</v>
      </c>
    </row>
    <row r="1891" spans="2:17" x14ac:dyDescent="0.2">
      <c r="B1891" s="46" t="s">
        <v>51</v>
      </c>
      <c r="D1891" s="49">
        <f>_xll.qlCalendarAdvance(LocalCalendar,$D1890,B1891,"f",FALSE)</f>
        <v>52636</v>
      </c>
      <c r="E1891" s="49">
        <f>_xll.qlInterestRateIndexValueDate(IndexON,D1891)</f>
        <v>52636</v>
      </c>
      <c r="F1891" s="52">
        <f>IFERROR(_xll.qlIndexFixing(IndexON,D1891,TRUE,_xll.ohTrigger(RecalcTrigger,TriggerON)),NA())</f>
        <v>2.6363660807877665E-2</v>
      </c>
      <c r="H1891" s="49">
        <f>_xll.qlCalendarAdvance(IborCalendar,$H1890,B1891,"f",FALSE)</f>
        <v>52629</v>
      </c>
      <c r="I1891" s="49">
        <f>_xll.qlInterestRateIndexValueDate(Index1M,$H1891)</f>
        <v>52631</v>
      </c>
      <c r="J1891" s="52">
        <f>IFERROR(_xll.qlIndexFixing(Index1M,$H1891,TRUE,_xll.ohTrigger(RecalcTrigger,Trigger1M)),NA())</f>
        <v>2.7687934920453079E-2</v>
      </c>
      <c r="K1891" s="52">
        <f>IFERROR(_xll.qlIndexFixing(ONIndex1M,I1891,TRUE,_xll.ohTrigger(RecalcTrigger,Trigger1M)),NA())</f>
        <v>2.766302629876094E-2</v>
      </c>
      <c r="L1891" s="52">
        <f>IFERROR(_xll.qlIndexFixing(Index3M,H1891,TRUE,_xll.ohTrigger(RecalcTrigger,Trigger3M)),NA())</f>
        <v>2.8854534036351076E-2</v>
      </c>
      <c r="M1891" s="52">
        <f>IFERROR(_xll.qlIndexFixing(ONIndex3M,I1891,TRUE,_xll.ohTrigger(RecalcTrigger,Trigger3M)),NA())</f>
        <v>2.8769607653229556E-2</v>
      </c>
      <c r="N1891" s="52">
        <f>IFERROR(_xll.qlIndexFixing(Index6M,$H1891,TRUE,_xll.ohTrigger(RecalcTrigger,Trigger6M)),NA())</f>
        <v>2.9915306887047098E-2</v>
      </c>
      <c r="O1891" s="52">
        <f>IFERROR(_xll.qlIndexFixing(ONIndex6M,I1891,TRUE,_xll.ohTrigger(RecalcTrigger,Trigger6M)),NA())</f>
        <v>2.9729435430407847E-2</v>
      </c>
      <c r="P1891" s="52">
        <f>IFERROR(_xll.qlIndexFixing(Index1Y,$H1891,TRUE,_xll.ohTrigger(RecalcTrigger,Trigger1Y)),NA())</f>
        <v>3.1446976265064638E-2</v>
      </c>
      <c r="Q1891" s="52">
        <f>IFERROR(_xll.qlIndexFixing(ONIndex1Y,I1891,TRUE,_xll.ohTrigger(RecalcTrigger,Trigger1Y)),NA())</f>
        <v>3.1031258292557595E-2</v>
      </c>
    </row>
    <row r="1892" spans="2:17" x14ac:dyDescent="0.2">
      <c r="B1892" s="46" t="s">
        <v>51</v>
      </c>
      <c r="D1892" s="49">
        <f>_xll.qlCalendarAdvance(LocalCalendar,$D1891,B1892,"f",FALSE)</f>
        <v>52643</v>
      </c>
      <c r="E1892" s="49">
        <f>_xll.qlInterestRateIndexValueDate(IndexON,D1892)</f>
        <v>52643</v>
      </c>
      <c r="F1892" s="52">
        <f>IFERROR(_xll.qlIndexFixing(IndexON,D1892,TRUE,_xll.ohTrigger(RecalcTrigger,TriggerON)),NA())</f>
        <v>2.6357764747357848E-2</v>
      </c>
      <c r="H1892" s="49">
        <f>_xll.qlCalendarAdvance(IborCalendar,$H1891,B1892,"f",FALSE)</f>
        <v>52636</v>
      </c>
      <c r="I1892" s="49">
        <f>_xll.qlInterestRateIndexValueDate(Index1M,$H1892)</f>
        <v>52638</v>
      </c>
      <c r="J1892" s="52">
        <f>IFERROR(_xll.qlIndexFixing(Index1M,$H1892,TRUE,_xll.ohTrigger(RecalcTrigger,Trigger1M)),NA())</f>
        <v>2.7685476825285667E-2</v>
      </c>
      <c r="K1892" s="52">
        <f>IFERROR(_xll.qlIndexFixing(ONIndex1M,I1892,TRUE,_xll.ohTrigger(RecalcTrigger,Trigger1M)),NA())</f>
        <v>2.7660612576019261E-2</v>
      </c>
      <c r="L1892" s="52">
        <f>IFERROR(_xll.qlIndexFixing(Index3M,H1892,TRUE,_xll.ohTrigger(RecalcTrigger,Trigger3M)),NA())</f>
        <v>2.8851709412830218E-2</v>
      </c>
      <c r="M1892" s="52">
        <f>IFERROR(_xll.qlIndexFixing(ONIndex3M,I1892,TRUE,_xll.ohTrigger(RecalcTrigger,Trigger3M)),NA())</f>
        <v>2.8766929667476404E-2</v>
      </c>
      <c r="N1892" s="52">
        <f>IFERROR(_xll.qlIndexFixing(Index6M,$H1892,TRUE,_xll.ohTrigger(RecalcTrigger,Trigger6M)),NA())</f>
        <v>2.99123157580077E-2</v>
      </c>
      <c r="O1892" s="52">
        <f>IFERROR(_xll.qlIndexFixing(ONIndex6M,I1892,TRUE,_xll.ohTrigger(RecalcTrigger,Trigger6M)),NA())</f>
        <v>2.9726746040736884E-2</v>
      </c>
      <c r="P1892" s="52">
        <f>IFERROR(_xll.qlIndexFixing(Index1Y,$H1892,TRUE,_xll.ohTrigger(RecalcTrigger,Trigger1Y)),NA())</f>
        <v>3.1443640973566216E-2</v>
      </c>
      <c r="Q1892" s="52">
        <f>IFERROR(_xll.qlIndexFixing(ONIndex1Y,I1892,TRUE,_xll.ohTrigger(RecalcTrigger,Trigger1Y)),NA())</f>
        <v>3.1028775271968456E-2</v>
      </c>
    </row>
    <row r="1893" spans="2:17" x14ac:dyDescent="0.2">
      <c r="B1893" s="46" t="s">
        <v>51</v>
      </c>
      <c r="D1893" s="49">
        <f>_xll.qlCalendarAdvance(LocalCalendar,$D1892,B1893,"f",FALSE)</f>
        <v>52650</v>
      </c>
      <c r="E1893" s="49">
        <f>_xll.qlInterestRateIndexValueDate(IndexON,D1893)</f>
        <v>52650</v>
      </c>
      <c r="F1893" s="52">
        <f>IFERROR(_xll.qlIndexFixing(IndexON,D1893,TRUE,_xll.ohTrigger(RecalcTrigger,TriggerON)),NA())</f>
        <v>2.6351834615372383E-2</v>
      </c>
      <c r="H1893" s="49">
        <f>_xll.qlCalendarAdvance(IborCalendar,$H1892,B1893,"f",FALSE)</f>
        <v>52643</v>
      </c>
      <c r="I1893" s="49">
        <f>_xll.qlInterestRateIndexValueDate(Index1M,$H1893)</f>
        <v>52645</v>
      </c>
      <c r="J1893" s="52">
        <f>IFERROR(_xll.qlIndexFixing(Index1M,$H1893,TRUE,_xll.ohTrigger(RecalcTrigger,Trigger1M)),NA())</f>
        <v>2.7682999143151723E-2</v>
      </c>
      <c r="K1893" s="52">
        <f>IFERROR(_xll.qlIndexFixing(ONIndex1M,I1893,TRUE,_xll.ohTrigger(RecalcTrigger,Trigger1M)),NA())</f>
        <v>2.7658179307952224E-2</v>
      </c>
      <c r="L1893" s="52">
        <f>IFERROR(_xll.qlIndexFixing(Index3M,H1893,TRUE,_xll.ohTrigger(RecalcTrigger,Trigger3M)),NA())</f>
        <v>2.884886472943915E-2</v>
      </c>
      <c r="M1893" s="52">
        <f>IFERROR(_xll.qlIndexFixing(ONIndex3M,I1893,TRUE,_xll.ohTrigger(RecalcTrigger,Trigger3M)),NA())</f>
        <v>2.8764231761977399E-2</v>
      </c>
      <c r="N1893" s="52">
        <f>IFERROR(_xll.qlIndexFixing(Index6M,$H1893,TRUE,_xll.ohTrigger(RecalcTrigger,Trigger6M)),NA())</f>
        <v>2.990930442296879E-2</v>
      </c>
      <c r="O1893" s="52">
        <f>IFERROR(_xll.qlIndexFixing(ONIndex6M,I1893,TRUE,_xll.ohTrigger(RecalcTrigger,Trigger6M)),NA())</f>
        <v>2.9724036740113036E-2</v>
      </c>
      <c r="P1893" s="52">
        <f>IFERROR(_xll.qlIndexFixing(Index1Y,$H1893,TRUE,_xll.ohTrigger(RecalcTrigger,Trigger1Y)),NA())</f>
        <v>3.1441374723270375E-2</v>
      </c>
      <c r="Q1893" s="52">
        <f>IFERROR(_xll.qlIndexFixing(ONIndex1Y,I1893,TRUE,_xll.ohTrigger(RecalcTrigger,Trigger1Y)),NA())</f>
        <v>3.1026263691424916E-2</v>
      </c>
    </row>
    <row r="1894" spans="2:17" x14ac:dyDescent="0.2">
      <c r="B1894" s="46" t="s">
        <v>51</v>
      </c>
      <c r="D1894" s="49">
        <f>_xll.qlCalendarAdvance(LocalCalendar,$D1893,B1894,"f",FALSE)</f>
        <v>52657</v>
      </c>
      <c r="E1894" s="49">
        <f>_xll.qlInterestRateIndexValueDate(IndexON,D1894)</f>
        <v>52657</v>
      </c>
      <c r="F1894" s="52">
        <f>IFERROR(_xll.qlIndexFixing(IndexON,D1894,TRUE,_xll.ohTrigger(RecalcTrigger,TriggerON)),NA())</f>
        <v>2.634587041208114E-2</v>
      </c>
      <c r="H1894" s="49">
        <f>_xll.qlCalendarAdvance(IborCalendar,$H1893,B1894,"f",FALSE)</f>
        <v>52650</v>
      </c>
      <c r="I1894" s="49">
        <f>_xll.qlInterestRateIndexValueDate(Index1M,$H1894)</f>
        <v>52652</v>
      </c>
      <c r="J1894" s="52">
        <f>IFERROR(_xll.qlIndexFixing(Index1M,$H1894,TRUE,_xll.ohTrigger(RecalcTrigger,Trigger1M)),NA())</f>
        <v>2.7680501874051248E-2</v>
      </c>
      <c r="K1894" s="52">
        <f>IFERROR(_xll.qlIndexFixing(ONIndex1M,I1894,TRUE,_xll.ohTrigger(RecalcTrigger,Trigger1M)),NA())</f>
        <v>2.7655726494399957E-2</v>
      </c>
      <c r="L1894" s="52">
        <f>IFERROR(_xll.qlIndexFixing(Index3M,H1894,TRUE,_xll.ohTrigger(RecalcTrigger,Trigger3M)),NA())</f>
        <v>2.8845999986219617E-2</v>
      </c>
      <c r="M1894" s="52">
        <f>IFERROR(_xll.qlIndexFixing(ONIndex3M,I1894,TRUE,_xll.ohTrigger(RecalcTrigger,Trigger3M)),NA())</f>
        <v>2.8761513936572669E-2</v>
      </c>
      <c r="N1894" s="52">
        <f>IFERROR(_xll.qlIndexFixing(Index6M,$H1894,TRUE,_xll.ohTrigger(RecalcTrigger,Trigger6M)),NA())</f>
        <v>2.9906272882020409E-2</v>
      </c>
      <c r="O1894" s="52">
        <f>IFERROR(_xll.qlIndexFixing(ONIndex6M,I1894,TRUE,_xll.ohTrigger(RecalcTrigger,Trigger6M)),NA())</f>
        <v>2.9721307528296492E-2</v>
      </c>
      <c r="P1894" s="52">
        <f>IFERROR(_xll.qlIndexFixing(Index1Y,$H1894,TRUE,_xll.ohTrigger(RecalcTrigger,Trigger1Y)),NA())</f>
        <v>3.1436881998066928E-2</v>
      </c>
      <c r="Q1894" s="52">
        <f>IFERROR(_xll.qlIndexFixing(ONIndex1Y,I1894,TRUE,_xll.ohTrigger(RecalcTrigger,Trigger1Y)),NA())</f>
        <v>3.102372355100691E-2</v>
      </c>
    </row>
    <row r="1895" spans="2:17" x14ac:dyDescent="0.2">
      <c r="B1895" s="46" t="s">
        <v>51</v>
      </c>
      <c r="D1895" s="49">
        <f>_xll.qlCalendarAdvance(LocalCalendar,$D1894,B1895,"f",FALSE)</f>
        <v>52664</v>
      </c>
      <c r="E1895" s="49">
        <f>_xll.qlInterestRateIndexValueDate(IndexON,D1895)</f>
        <v>52664</v>
      </c>
      <c r="F1895" s="52">
        <f>IFERROR(_xll.qlIndexFixing(IndexON,D1895,TRUE,_xll.ohTrigger(RecalcTrigger,TriggerON)),NA())</f>
        <v>2.6339872137324249E-2</v>
      </c>
      <c r="H1895" s="49">
        <f>_xll.qlCalendarAdvance(IborCalendar,$H1894,B1895,"f",FALSE)</f>
        <v>52657</v>
      </c>
      <c r="I1895" s="49">
        <f>_xll.qlInterestRateIndexValueDate(Index1M,$H1895)</f>
        <v>52659</v>
      </c>
      <c r="J1895" s="52">
        <f>IFERROR(_xll.qlIndexFixing(Index1M,$H1895,TRUE,_xll.ohTrigger(RecalcTrigger,Trigger1M)),NA())</f>
        <v>2.7680629807066981E-2</v>
      </c>
      <c r="K1895" s="52">
        <f>IFERROR(_xll.qlIndexFixing(ONIndex1M,I1895,TRUE,_xll.ohTrigger(RecalcTrigger,Trigger1M)),NA())</f>
        <v>2.7653254135682204E-2</v>
      </c>
      <c r="L1895" s="52">
        <f>IFERROR(_xll.qlIndexFixing(Index3M,H1895,TRUE,_xll.ohTrigger(RecalcTrigger,Trigger3M)),NA())</f>
        <v>2.8845000646136529E-2</v>
      </c>
      <c r="M1895" s="52">
        <f>IFERROR(_xll.qlIndexFixing(ONIndex3M,I1895,TRUE,_xll.ohTrigger(RecalcTrigger,Trigger3M)),NA())</f>
        <v>2.8758776191502022E-2</v>
      </c>
      <c r="N1895" s="52">
        <f>IFERROR(_xll.qlIndexFixing(Index6M,$H1895,TRUE,_xll.ohTrigger(RecalcTrigger,Trigger6M)),NA())</f>
        <v>2.990827368946947E-2</v>
      </c>
      <c r="O1895" s="52">
        <f>IFERROR(_xll.qlIndexFixing(ONIndex6M,I1895,TRUE,_xll.ohTrigger(RecalcTrigger,Trigger6M)),NA())</f>
        <v>2.9718558405606998E-2</v>
      </c>
      <c r="P1895" s="52">
        <f>IFERROR(_xll.qlIndexFixing(Index1Y,$H1895,TRUE,_xll.ohTrigger(RecalcTrigger,Trigger1Y)),NA())</f>
        <v>3.1430176177575861E-2</v>
      </c>
      <c r="Q1895" s="52">
        <f>IFERROR(_xll.qlIndexFixing(ONIndex1Y,I1895,TRUE,_xll.ohTrigger(RecalcTrigger,Trigger1Y)),NA())</f>
        <v>3.1021154850634503E-2</v>
      </c>
    </row>
    <row r="1896" spans="2:17" x14ac:dyDescent="0.2">
      <c r="B1896" s="46" t="s">
        <v>51</v>
      </c>
      <c r="D1896" s="49">
        <f>_xll.qlCalendarAdvance(LocalCalendar,$D1895,B1896,"f",FALSE)</f>
        <v>52671</v>
      </c>
      <c r="E1896" s="49">
        <f>_xll.qlInterestRateIndexValueDate(IndexON,D1896)</f>
        <v>52671</v>
      </c>
      <c r="F1896" s="52">
        <f>IFERROR(_xll.qlIndexFixing(IndexON,D1896,TRUE,_xll.ohTrigger(RecalcTrigger,TriggerON)),NA())</f>
        <v>2.6333839791341518E-2</v>
      </c>
      <c r="H1896" s="49">
        <f>_xll.qlCalendarAdvance(IborCalendar,$H1895,B1896,"f",FALSE)</f>
        <v>52664</v>
      </c>
      <c r="I1896" s="49">
        <f>_xll.qlInterestRateIndexValueDate(Index1M,$H1896)</f>
        <v>52666</v>
      </c>
      <c r="J1896" s="52">
        <f>IFERROR(_xll.qlIndexFixing(Index1M,$H1896,TRUE,_xll.ohTrigger(RecalcTrigger,Trigger1M)),NA())</f>
        <v>2.7678088581509497E-2</v>
      </c>
      <c r="K1896" s="52">
        <f>IFERROR(_xll.qlIndexFixing(ONIndex1M,I1896,TRUE,_xll.ohTrigger(RecalcTrigger,Trigger1M)),NA())</f>
        <v>2.765076223147922E-2</v>
      </c>
      <c r="L1896" s="52">
        <f>IFERROR(_xll.qlIndexFixing(Index3M,H1896,TRUE,_xll.ohTrigger(RecalcTrigger,Trigger3M)),NA())</f>
        <v>2.8842092453453337E-2</v>
      </c>
      <c r="M1896" s="52">
        <f>IFERROR(_xll.qlIndexFixing(ONIndex3M,I1896,TRUE,_xll.ohTrigger(RecalcTrigger,Trigger3M)),NA())</f>
        <v>2.8756018526605587E-2</v>
      </c>
      <c r="N1896" s="52">
        <f>IFERROR(_xll.qlIndexFixing(Index6M,$H1896,TRUE,_xll.ohTrigger(RecalcTrigger,Trigger6M)),NA())</f>
        <v>2.9904184651398637E-2</v>
      </c>
      <c r="O1896" s="52">
        <f>IFERROR(_xll.qlIndexFixing(ONIndex6M,I1896,TRUE,_xll.ohTrigger(RecalcTrigger,Trigger6M)),NA())</f>
        <v>2.9715789371804746E-2</v>
      </c>
      <c r="P1896" s="52">
        <f>IFERROR(_xll.qlIndexFixing(Index1Y,$H1896,TRUE,_xll.ohTrigger(RecalcTrigger,Trigger1Y)),NA())</f>
        <v>3.1426730232699124E-2</v>
      </c>
      <c r="Q1896" s="52">
        <f>IFERROR(_xll.qlIndexFixing(ONIndex1Y,I1896,TRUE,_xll.ohTrigger(RecalcTrigger,Trigger1Y)),NA())</f>
        <v>3.1018557590307694E-2</v>
      </c>
    </row>
    <row r="1897" spans="2:17" x14ac:dyDescent="0.2">
      <c r="B1897" s="46" t="s">
        <v>51</v>
      </c>
      <c r="D1897" s="49">
        <f>_xll.qlCalendarAdvance(LocalCalendar,$D1896,B1897,"f",FALSE)</f>
        <v>52678</v>
      </c>
      <c r="E1897" s="49">
        <f>_xll.qlInterestRateIndexValueDate(IndexON,D1897)</f>
        <v>52678</v>
      </c>
      <c r="F1897" s="52">
        <f>IFERROR(_xll.qlIndexFixing(IndexON,D1897,TRUE,_xll.ohTrigger(RecalcTrigger,TriggerON)),NA())</f>
        <v>2.6327773373973073E-2</v>
      </c>
      <c r="H1897" s="49">
        <f>_xll.qlCalendarAdvance(IborCalendar,$H1896,B1897,"f",FALSE)</f>
        <v>52671</v>
      </c>
      <c r="I1897" s="49">
        <f>_xll.qlInterestRateIndexValueDate(Index1M,$H1897)</f>
        <v>52673</v>
      </c>
      <c r="J1897" s="52">
        <f>IFERROR(_xll.qlIndexFixing(Index1M,$H1897,TRUE,_xll.ohTrigger(RecalcTrigger,Trigger1M)),NA())</f>
        <v>2.7676405956666178E-2</v>
      </c>
      <c r="K1897" s="52">
        <f>IFERROR(_xll.qlIndexFixing(ONIndex1M,I1897,TRUE,_xll.ohTrigger(RecalcTrigger,Trigger1M)),NA())</f>
        <v>2.7648250781950878E-2</v>
      </c>
      <c r="L1897" s="52">
        <f>IFERROR(_xll.qlIndexFixing(Index3M,H1897,TRUE,_xll.ohTrigger(RecalcTrigger,Trigger3M)),NA())</f>
        <v>2.8839164197922238E-2</v>
      </c>
      <c r="M1897" s="52">
        <f>IFERROR(_xll.qlIndexFixing(ONIndex3M,I1897,TRUE,_xll.ohTrigger(RecalcTrigger,Trigger3M)),NA())</f>
        <v>2.8753240941963298E-2</v>
      </c>
      <c r="N1897" s="52">
        <f>IFERROR(_xll.qlIndexFixing(Index6M,$H1897,TRUE,_xll.ohTrigger(RecalcTrigger,Trigger6M)),NA())</f>
        <v>2.9901085698703318E-2</v>
      </c>
      <c r="O1897" s="52">
        <f>IFERROR(_xll.qlIndexFixing(ONIndex6M,I1897,TRUE,_xll.ohTrigger(RecalcTrigger,Trigger6M)),NA())</f>
        <v>2.9713000426969671E-2</v>
      </c>
      <c r="P1897" s="52">
        <f>IFERROR(_xll.qlIndexFixing(Index1Y,$H1897,TRUE,_xll.ohTrigger(RecalcTrigger,Trigger1Y)),NA())</f>
        <v>3.1423254832181835E-2</v>
      </c>
      <c r="Q1897" s="52">
        <f>IFERROR(_xll.qlIndexFixing(ONIndex1Y,I1897,TRUE,_xll.ohTrigger(RecalcTrigger,Trigger1Y)),NA())</f>
        <v>3.1015931770186356E-2</v>
      </c>
    </row>
    <row r="1898" spans="2:17" x14ac:dyDescent="0.2">
      <c r="B1898" s="46" t="s">
        <v>51</v>
      </c>
      <c r="D1898" s="49">
        <f>_xll.qlCalendarAdvance(LocalCalendar,$D1897,B1898,"f",FALSE)</f>
        <v>52685</v>
      </c>
      <c r="E1898" s="49">
        <f>_xll.qlInterestRateIndexValueDate(IndexON,D1898)</f>
        <v>52685</v>
      </c>
      <c r="F1898" s="52">
        <f>IFERROR(_xll.qlIndexFixing(IndexON,D1898,TRUE,_xll.ohTrigger(RecalcTrigger,TriggerON)),NA())</f>
        <v>2.6321672885298852E-2</v>
      </c>
      <c r="H1898" s="49">
        <f>_xll.qlCalendarAdvance(IborCalendar,$H1897,B1898,"f",FALSE)</f>
        <v>52678</v>
      </c>
      <c r="I1898" s="49">
        <f>_xll.qlInterestRateIndexValueDate(Index1M,$H1898)</f>
        <v>52680</v>
      </c>
      <c r="J1898" s="52">
        <f>IFERROR(_xll.qlIndexFixing(Index1M,$H1898,TRUE,_xll.ohTrigger(RecalcTrigger,Trigger1M)),NA())</f>
        <v>2.7672947356261468E-2</v>
      </c>
      <c r="K1898" s="52">
        <f>IFERROR(_xll.qlIndexFixing(ONIndex1M,I1898,TRUE,_xll.ohTrigger(RecalcTrigger,Trigger1M)),NA())</f>
        <v>2.7645719787017242E-2</v>
      </c>
      <c r="L1898" s="52">
        <f>IFERROR(_xll.qlIndexFixing(Index3M,H1898,TRUE,_xll.ohTrigger(RecalcTrigger,Trigger3M)),NA())</f>
        <v>2.8836215879587547E-2</v>
      </c>
      <c r="M1898" s="52">
        <f>IFERROR(_xll.qlIndexFixing(ONIndex3M,I1898,TRUE,_xll.ohTrigger(RecalcTrigger,Trigger3M)),NA())</f>
        <v>2.8750443437575157E-2</v>
      </c>
      <c r="N1898" s="52">
        <f>IFERROR(_xll.qlIndexFixing(Index6M,$H1898,TRUE,_xll.ohTrigger(RecalcTrigger,Trigger6M)),NA())</f>
        <v>2.9897966533938995E-2</v>
      </c>
      <c r="O1898" s="52">
        <f>IFERROR(_xll.qlIndexFixing(ONIndex6M,I1898,TRUE,_xll.ohTrigger(RecalcTrigger,Trigger6M)),NA())</f>
        <v>2.9710191571021838E-2</v>
      </c>
      <c r="P1898" s="52">
        <f>IFERROR(_xll.qlIndexFixing(Index1Y,$H1898,TRUE,_xll.ohTrigger(RecalcTrigger,Trigger1Y)),NA())</f>
        <v>3.1419749976325996E-2</v>
      </c>
      <c r="Q1898" s="52">
        <f>IFERROR(_xll.qlIndexFixing(ONIndex1Y,I1898,TRUE,_xll.ohTrigger(RecalcTrigger,Trigger1Y)),NA())</f>
        <v>3.101327739003068E-2</v>
      </c>
    </row>
    <row r="1899" spans="2:17" x14ac:dyDescent="0.2">
      <c r="B1899" s="46" t="s">
        <v>51</v>
      </c>
      <c r="D1899" s="49">
        <f>_xll.qlCalendarAdvance(LocalCalendar,$D1898,B1899,"f",FALSE)</f>
        <v>52692</v>
      </c>
      <c r="E1899" s="49">
        <f>_xll.qlInterestRateIndexValueDate(IndexON,D1899)</f>
        <v>52692</v>
      </c>
      <c r="F1899" s="52">
        <f>IFERROR(_xll.qlIndexFixing(IndexON,D1899,TRUE,_xll.ohTrigger(RecalcTrigger,TriggerON)),NA())</f>
        <v>2.6315538325238919E-2</v>
      </c>
      <c r="H1899" s="49">
        <f>_xll.qlCalendarAdvance(IborCalendar,$H1898,B1899,"f",FALSE)</f>
        <v>52685</v>
      </c>
      <c r="I1899" s="49">
        <f>_xll.qlInterestRateIndexValueDate(Index1M,$H1899)</f>
        <v>52687</v>
      </c>
      <c r="J1899" s="52">
        <f>IFERROR(_xll.qlIndexFixing(Index1M,$H1899,TRUE,_xll.ohTrigger(RecalcTrigger,Trigger1M)),NA())</f>
        <v>2.7667721724560834E-2</v>
      </c>
      <c r="K1899" s="52">
        <f>IFERROR(_xll.qlIndexFixing(ONIndex1M,I1899,TRUE,_xll.ohTrigger(RecalcTrigger,Trigger1M)),NA())</f>
        <v>2.7643169246838184E-2</v>
      </c>
      <c r="L1899" s="52">
        <f>IFERROR(_xll.qlIndexFixing(Index3M,H1899,TRUE,_xll.ohTrigger(RecalcTrigger,Trigger3M)),NA())</f>
        <v>2.8832311491152826E-2</v>
      </c>
      <c r="M1899" s="52">
        <f>IFERROR(_xll.qlIndexFixing(ONIndex3M,I1899,TRUE,_xll.ohTrigger(RecalcTrigger,Trigger3M)),NA())</f>
        <v>2.8747626013361227E-2</v>
      </c>
      <c r="N1899" s="52">
        <f>IFERROR(_xll.qlIndexFixing(Index6M,$H1899,TRUE,_xll.ohTrigger(RecalcTrigger,Trigger6M)),NA())</f>
        <v>2.9891816019640999E-2</v>
      </c>
      <c r="O1899" s="52">
        <f>IFERROR(_xll.qlIndexFixing(ONIndex6M,I1899,TRUE,_xll.ohTrigger(RecalcTrigger,Trigger6M)),NA())</f>
        <v>2.9707362804121118E-2</v>
      </c>
      <c r="P1899" s="52">
        <f>IFERROR(_xll.qlIndexFixing(Index1Y,$H1899,TRUE,_xll.ohTrigger(RecalcTrigger,Trigger1Y)),NA())</f>
        <v>3.1416215665436016E-2</v>
      </c>
      <c r="Q1899" s="52">
        <f>IFERROR(_xll.qlIndexFixing(ONIndex1Y,I1899,TRUE,_xll.ohTrigger(RecalcTrigger,Trigger1Y)),NA())</f>
        <v>3.1010594450000539E-2</v>
      </c>
    </row>
    <row r="1900" spans="2:17" x14ac:dyDescent="0.2">
      <c r="B1900" s="46" t="s">
        <v>51</v>
      </c>
      <c r="D1900" s="49">
        <f>_xll.qlCalendarAdvance(LocalCalendar,$D1899,B1900,"f",FALSE)</f>
        <v>52699</v>
      </c>
      <c r="E1900" s="49">
        <f>_xll.qlInterestRateIndexValueDate(IndexON,D1900)</f>
        <v>52699</v>
      </c>
      <c r="F1900" s="52">
        <f>IFERROR(_xll.qlIndexFixing(IndexON,D1900,TRUE,_xll.ohTrigger(RecalcTrigger,TriggerON)),NA())</f>
        <v>2.6309369693873208E-2</v>
      </c>
      <c r="H1900" s="49">
        <f>_xll.qlCalendarAdvance(IborCalendar,$H1899,B1900,"f",FALSE)</f>
        <v>52692</v>
      </c>
      <c r="I1900" s="49">
        <f>_xll.qlInterestRateIndexValueDate(Index1M,$H1900)</f>
        <v>52694</v>
      </c>
      <c r="J1900" s="52">
        <f>IFERROR(_xll.qlIndexFixing(Index1M,$H1900,TRUE,_xll.ohTrigger(RecalcTrigger,Trigger1M)),NA())</f>
        <v>2.7667727765596783E-2</v>
      </c>
      <c r="K1900" s="52">
        <f>IFERROR(_xll.qlIndexFixing(ONIndex1M,I1900,TRUE,_xll.ohTrigger(RecalcTrigger,Trigger1M)),NA())</f>
        <v>2.7640599161253832E-2</v>
      </c>
      <c r="L1900" s="52">
        <f>IFERROR(_xll.qlIndexFixing(Index3M,H1900,TRUE,_xll.ohTrigger(RecalcTrigger,Trigger3M)),NA())</f>
        <v>2.8829324718733985E-2</v>
      </c>
      <c r="M1900" s="52">
        <f>IFERROR(_xll.qlIndexFixing(ONIndex3M,I1900,TRUE,_xll.ohTrigger(RecalcTrigger,Trigger3M)),NA())</f>
        <v>2.8744788669401444E-2</v>
      </c>
      <c r="N1900" s="52">
        <f>IFERROR(_xll.qlIndexFixing(Index6M,$H1900,TRUE,_xll.ohTrigger(RecalcTrigger,Trigger6M)),NA())</f>
        <v>2.9888661542026799E-2</v>
      </c>
      <c r="O1900" s="52">
        <f>IFERROR(_xll.qlIndexFixing(ONIndex6M,I1900,TRUE,_xll.ohTrigger(RecalcTrigger,Trigger6M)),NA())</f>
        <v>2.9704514126267512E-2</v>
      </c>
      <c r="P1900" s="52">
        <f>IFERROR(_xll.qlIndexFixing(Index1Y,$H1900,TRUE,_xll.ohTrigger(RecalcTrigger,Trigger1Y)),NA())</f>
        <v>3.1416979631453623E-2</v>
      </c>
      <c r="Q1900" s="52">
        <f>IFERROR(_xll.qlIndexFixing(ONIndex1Y,I1900,TRUE,_xll.ohTrigger(RecalcTrigger,Trigger1Y)),NA())</f>
        <v>3.1007882950095933E-2</v>
      </c>
    </row>
    <row r="1901" spans="2:17" x14ac:dyDescent="0.2">
      <c r="B1901" s="46" t="s">
        <v>51</v>
      </c>
      <c r="D1901" s="49">
        <f>_xll.qlCalendarAdvance(LocalCalendar,$D1900,B1901,"f",FALSE)</f>
        <v>52706</v>
      </c>
      <c r="E1901" s="49">
        <f>_xll.qlInterestRateIndexValueDate(IndexON,D1901)</f>
        <v>52706</v>
      </c>
      <c r="F1901" s="52">
        <f>IFERROR(_xll.qlIndexFixing(IndexON,D1901,TRUE,_xll.ohTrigger(RecalcTrigger,TriggerON)),NA())</f>
        <v>2.6303166991201721E-2</v>
      </c>
      <c r="H1901" s="49">
        <f>_xll.qlCalendarAdvance(IborCalendar,$H1900,B1901,"f",FALSE)</f>
        <v>52699</v>
      </c>
      <c r="I1901" s="49">
        <f>_xll.qlInterestRateIndexValueDate(Index1M,$H1901)</f>
        <v>52701</v>
      </c>
      <c r="J1901" s="52">
        <f>IFERROR(_xll.qlIndexFixing(Index1M,$H1901,TRUE,_xll.ohTrigger(RecalcTrigger,Trigger1M)),NA())</f>
        <v>2.7665088583266606E-2</v>
      </c>
      <c r="K1901" s="52">
        <f>IFERROR(_xll.qlIndexFixing(ONIndex1M,I1901,TRUE,_xll.ohTrigger(RecalcTrigger,Trigger1M)),NA())</f>
        <v>2.7641509408459441E-2</v>
      </c>
      <c r="L1901" s="52">
        <f>IFERROR(_xll.qlIndexFixing(Index3M,H1901,TRUE,_xll.ohTrigger(RecalcTrigger,Trigger3M)),NA())</f>
        <v>2.8826317885221261E-2</v>
      </c>
      <c r="M1901" s="52">
        <f>IFERROR(_xll.qlIndexFixing(ONIndex3M,I1901,TRUE,_xll.ohTrigger(RecalcTrigger,Trigger3M)),NA())</f>
        <v>2.8745700520635964E-2</v>
      </c>
      <c r="N1901" s="52">
        <f>IFERROR(_xll.qlIndexFixing(Index6M,$H1901,TRUE,_xll.ohTrigger(RecalcTrigger,Trigger6M)),NA())</f>
        <v>2.9885486857525505E-2</v>
      </c>
      <c r="O1901" s="52">
        <f>IFERROR(_xll.qlIndexFixing(ONIndex6M,I1901,TRUE,_xll.ohTrigger(RecalcTrigger,Trigger6M)),NA())</f>
        <v>2.9705723052554589E-2</v>
      </c>
      <c r="P1901" s="52">
        <f>IFERROR(_xll.qlIndexFixing(Index1Y,$H1901,TRUE,_xll.ohTrigger(RecalcTrigger,Trigger1Y)),NA())</f>
        <v>3.1409058679784004E-2</v>
      </c>
      <c r="Q1901" s="52">
        <f>IFERROR(_xll.qlIndexFixing(ONIndex1Y,I1901,TRUE,_xll.ohTrigger(RecalcTrigger,Trigger1Y)),NA())</f>
        <v>3.1009695036129159E-2</v>
      </c>
    </row>
    <row r="1902" spans="2:17" x14ac:dyDescent="0.2">
      <c r="B1902" s="46" t="s">
        <v>51</v>
      </c>
      <c r="D1902" s="49">
        <f>_xll.qlCalendarAdvance(LocalCalendar,$D1901,B1902,"f",FALSE)</f>
        <v>52713</v>
      </c>
      <c r="E1902" s="49">
        <f>_xll.qlInterestRateIndexValueDate(IndexON,D1902)</f>
        <v>52713</v>
      </c>
      <c r="F1902" s="52">
        <f>IFERROR(_xll.qlIndexFixing(IndexON,D1902,TRUE,_xll.ohTrigger(RecalcTrigger,TriggerON)),NA())</f>
        <v>2.6296930217144521E-2</v>
      </c>
      <c r="H1902" s="49">
        <f>_xll.qlCalendarAdvance(IborCalendar,$H1901,B1902,"f",FALSE)</f>
        <v>52706</v>
      </c>
      <c r="I1902" s="49">
        <f>_xll.qlInterestRateIndexValueDate(Index1M,$H1902)</f>
        <v>52708</v>
      </c>
      <c r="J1902" s="52">
        <f>IFERROR(_xll.qlIndexFixing(Index1M,$H1902,TRUE,_xll.ohTrigger(RecalcTrigger,Trigger1M)),NA())</f>
        <v>2.7662429809622857E-2</v>
      </c>
      <c r="K1902" s="52">
        <f>IFERROR(_xll.qlIndexFixing(ONIndex1M,I1902,TRUE,_xll.ohTrigger(RecalcTrigger,Trigger1M)),NA())</f>
        <v>2.7635400353869244E-2</v>
      </c>
      <c r="L1902" s="52">
        <f>IFERROR(_xll.qlIndexFixing(Index3M,H1902,TRUE,_xll.ohTrigger(RecalcTrigger,Trigger3M)),NA())</f>
        <v>2.8823290990658574E-2</v>
      </c>
      <c r="M1902" s="52">
        <f>IFERROR(_xll.qlIndexFixing(ONIndex3M,I1902,TRUE,_xll.ohTrigger(RecalcTrigger,Trigger3M)),NA())</f>
        <v>2.8739054222324256E-2</v>
      </c>
      <c r="N1902" s="52">
        <f>IFERROR(_xll.qlIndexFixing(Index6M,$H1902,TRUE,_xll.ohTrigger(RecalcTrigger,Trigger6M)),NA())</f>
        <v>2.9882291966235399E-2</v>
      </c>
      <c r="O1902" s="52">
        <f>IFERROR(_xll.qlIndexFixing(ONIndex6M,I1902,TRUE,_xll.ohTrigger(RecalcTrigger,Trigger6M)),NA())</f>
        <v>2.9698757037381895E-2</v>
      </c>
      <c r="P1902" s="52">
        <f>IFERROR(_xll.qlIndexFixing(Index1Y,$H1902,TRUE,_xll.ohTrigger(RecalcTrigger,Trigger1Y)),NA())</f>
        <v>3.1405436005643494E-2</v>
      </c>
      <c r="Q1902" s="52">
        <f>IFERROR(_xll.qlIndexFixing(ONIndex1Y,I1902,TRUE,_xll.ohTrigger(RecalcTrigger,Trigger1Y)),NA())</f>
        <v>3.1002374270423516E-2</v>
      </c>
    </row>
    <row r="1903" spans="2:17" x14ac:dyDescent="0.2">
      <c r="B1903" s="46" t="s">
        <v>51</v>
      </c>
      <c r="D1903" s="49">
        <f>_xll.qlCalendarAdvance(LocalCalendar,$D1902,B1903,"f",FALSE)</f>
        <v>52720</v>
      </c>
      <c r="E1903" s="49">
        <f>_xll.qlInterestRateIndexValueDate(IndexON,D1903)</f>
        <v>52720</v>
      </c>
      <c r="F1903" s="52">
        <f>IFERROR(_xll.qlIndexFixing(IndexON,D1903,TRUE,_xll.ohTrigger(RecalcTrigger,TriggerON)),NA())</f>
        <v>2.6290659371781544E-2</v>
      </c>
      <c r="H1903" s="49">
        <f>_xll.qlCalendarAdvance(IborCalendar,$H1902,B1903,"f",FALSE)</f>
        <v>52713</v>
      </c>
      <c r="I1903" s="49">
        <f>_xll.qlInterestRateIndexValueDate(Index1M,$H1903)</f>
        <v>52715</v>
      </c>
      <c r="J1903" s="52">
        <f>IFERROR(_xll.qlIndexFixing(Index1M,$H1903,TRUE,_xll.ohTrigger(RecalcTrigger,Trigger1M)),NA())</f>
        <v>2.7660620028818854E-2</v>
      </c>
      <c r="K1903" s="52">
        <f>IFERROR(_xll.qlIndexFixing(ONIndex1M,I1903,TRUE,_xll.ohTrigger(RecalcTrigger,Trigger1M)),NA())</f>
        <v>2.7632771632228881E-2</v>
      </c>
      <c r="L1903" s="52">
        <f>IFERROR(_xll.qlIndexFixing(Index3M,H1903,TRUE,_xll.ohTrigger(RecalcTrigger,Trigger3M)),NA())</f>
        <v>2.8820244035094231E-2</v>
      </c>
      <c r="M1903" s="52">
        <f>IFERROR(_xll.qlIndexFixing(ONIndex3M,I1903,TRUE,_xll.ohTrigger(RecalcTrigger,Trigger3M)),NA())</f>
        <v>2.8736157119046979E-2</v>
      </c>
      <c r="N1903" s="52">
        <f>IFERROR(_xll.qlIndexFixing(Index6M,$H1903,TRUE,_xll.ohTrigger(RecalcTrigger,Trigger6M)),NA())</f>
        <v>2.9879076868251708E-2</v>
      </c>
      <c r="O1903" s="52">
        <f>IFERROR(_xll.qlIndexFixing(ONIndex6M,I1903,TRUE,_xll.ohTrigger(RecalcTrigger,Trigger6M)),NA())</f>
        <v>2.9695848626269949E-2</v>
      </c>
      <c r="P1903" s="52">
        <f>IFERROR(_xll.qlIndexFixing(Index1Y,$H1903,TRUE,_xll.ohTrigger(RecalcTrigger,Trigger1Y)),NA())</f>
        <v>3.140178387771235E-2</v>
      </c>
      <c r="Q1903" s="52">
        <f>IFERROR(_xll.qlIndexFixing(ONIndex1Y,I1903,TRUE,_xll.ohTrigger(RecalcTrigger,Trigger1Y)),NA())</f>
        <v>3.0999577090735642E-2</v>
      </c>
    </row>
    <row r="1904" spans="2:17" x14ac:dyDescent="0.2">
      <c r="B1904" s="46" t="s">
        <v>51</v>
      </c>
      <c r="D1904" s="49">
        <f>_xll.qlCalendarAdvance(LocalCalendar,$D1903,B1904,"f",FALSE)</f>
        <v>52727</v>
      </c>
      <c r="E1904" s="49">
        <f>_xll.qlInterestRateIndexValueDate(IndexON,D1904)</f>
        <v>52727</v>
      </c>
      <c r="F1904" s="52">
        <f>IFERROR(_xll.qlIndexFixing(IndexON,D1904,TRUE,_xll.ohTrigger(RecalcTrigger,TriggerON)),NA())</f>
        <v>2.6284354455032855E-2</v>
      </c>
      <c r="H1904" s="49">
        <f>_xll.qlCalendarAdvance(IborCalendar,$H1903,B1904,"f",FALSE)</f>
        <v>52720</v>
      </c>
      <c r="I1904" s="49">
        <f>_xll.qlInterestRateIndexValueDate(Index1M,$H1904)</f>
        <v>52722</v>
      </c>
      <c r="J1904" s="52">
        <f>IFERROR(_xll.qlIndexFixing(Index1M,$H1904,TRUE,_xll.ohTrigger(RecalcTrigger,Trigger1M)),NA())</f>
        <v>2.7657053488449601E-2</v>
      </c>
      <c r="K1904" s="52">
        <f>IFERROR(_xll.qlIndexFixing(ONIndex1M,I1904,TRUE,_xll.ohTrigger(RecalcTrigger,Trigger1M)),NA())</f>
        <v>2.7630123365263159E-2</v>
      </c>
      <c r="L1904" s="52">
        <f>IFERROR(_xll.qlIndexFixing(Index3M,H1904,TRUE,_xll.ohTrigger(RecalcTrigger,Trigger3M)),NA())</f>
        <v>2.8818104653258448E-2</v>
      </c>
      <c r="M1904" s="52">
        <f>IFERROR(_xll.qlIndexFixing(ONIndex3M,I1904,TRUE,_xll.ohTrigger(RecalcTrigger,Trigger3M)),NA())</f>
        <v>2.8733240096103785E-2</v>
      </c>
      <c r="N1904" s="52">
        <f>IFERROR(_xll.qlIndexFixing(Index6M,$H1904,TRUE,_xll.ohTrigger(RecalcTrigger,Trigger6M)),NA())</f>
        <v>2.9878827097335234E-2</v>
      </c>
      <c r="O1904" s="52">
        <f>IFERROR(_xll.qlIndexFixing(ONIndex6M,I1904,TRUE,_xll.ohTrigger(RecalcTrigger,Trigger6M)),NA())</f>
        <v>2.9692920304285053E-2</v>
      </c>
      <c r="P1904" s="52">
        <f>IFERROR(_xll.qlIndexFixing(Index1Y,$H1904,TRUE,_xll.ohTrigger(RecalcTrigger,Trigger1Y)),NA())</f>
        <v>3.1398102296307247E-2</v>
      </c>
      <c r="Q1904" s="52">
        <f>IFERROR(_xll.qlIndexFixing(ONIndex1Y,I1904,TRUE,_xll.ohTrigger(RecalcTrigger,Trigger1Y)),NA())</f>
        <v>3.0996751351173302E-2</v>
      </c>
    </row>
    <row r="1905" spans="2:17" x14ac:dyDescent="0.2">
      <c r="B1905" s="46" t="s">
        <v>51</v>
      </c>
      <c r="D1905" s="49">
        <f>_xll.qlCalendarAdvance(LocalCalendar,$D1904,B1905,"f",FALSE)</f>
        <v>52734</v>
      </c>
      <c r="E1905" s="49">
        <f>_xll.qlInterestRateIndexValueDate(IndexON,D1905)</f>
        <v>52734</v>
      </c>
      <c r="F1905" s="52">
        <f>IFERROR(_xll.qlIndexFixing(IndexON,D1905,TRUE,_xll.ohTrigger(RecalcTrigger,TriggerON)),NA())</f>
        <v>2.6278015467058324E-2</v>
      </c>
      <c r="H1905" s="49">
        <f>_xll.qlCalendarAdvance(IborCalendar,$H1904,B1905,"f",FALSE)</f>
        <v>52727</v>
      </c>
      <c r="I1905" s="49">
        <f>_xll.qlInterestRateIndexValueDate(Index1M,$H1905)</f>
        <v>52729</v>
      </c>
      <c r="J1905" s="52">
        <f>IFERROR(_xll.qlIndexFixing(Index1M,$H1905,TRUE,_xll.ohTrigger(RecalcTrigger,Trigger1M)),NA())</f>
        <v>2.7654335940952568E-2</v>
      </c>
      <c r="K1905" s="52">
        <f>IFERROR(_xll.qlIndexFixing(ONIndex1M,I1905,TRUE,_xll.ohTrigger(RecalcTrigger,Trigger1M)),NA())</f>
        <v>2.7627455552892144E-2</v>
      </c>
      <c r="L1905" s="52">
        <f>IFERROR(_xll.qlIndexFixing(Index3M,H1905,TRUE,_xll.ohTrigger(RecalcTrigger,Trigger3M)),NA())</f>
        <v>2.8815015896580195E-2</v>
      </c>
      <c r="M1905" s="52">
        <f>IFERROR(_xll.qlIndexFixing(ONIndex3M,I1905,TRUE,_xll.ohTrigger(RecalcTrigger,Trigger3M)),NA())</f>
        <v>2.8730303153334802E-2</v>
      </c>
      <c r="N1905" s="52">
        <f>IFERROR(_xll.qlIndexFixing(Index6M,$H1905,TRUE,_xll.ohTrigger(RecalcTrigger,Trigger6M)),NA())</f>
        <v>2.9875566450817286E-2</v>
      </c>
      <c r="O1905" s="52">
        <f>IFERROR(_xll.qlIndexFixing(ONIndex6M,I1905,TRUE,_xll.ohTrigger(RecalcTrigger,Trigger6M)),NA())</f>
        <v>2.9689972071267334E-2</v>
      </c>
      <c r="P1905" s="52">
        <f>IFERROR(_xll.qlIndexFixing(Index1Y,$H1905,TRUE,_xll.ohTrigger(RecalcTrigger,Trigger1Y)),NA())</f>
        <v>3.1394391261747923E-2</v>
      </c>
      <c r="Q1905" s="52">
        <f>IFERROR(_xll.qlIndexFixing(ONIndex1Y,I1905,TRUE,_xll.ohTrigger(RecalcTrigger,Trigger1Y)),NA())</f>
        <v>3.099389705165656E-2</v>
      </c>
    </row>
    <row r="1906" spans="2:17" x14ac:dyDescent="0.2">
      <c r="B1906" s="46" t="s">
        <v>51</v>
      </c>
      <c r="D1906" s="49">
        <f>_xll.qlCalendarAdvance(LocalCalendar,$D1905,B1906,"f",FALSE)</f>
        <v>52741</v>
      </c>
      <c r="E1906" s="49">
        <f>_xll.qlInterestRateIndexValueDate(IndexON,D1906)</f>
        <v>52741</v>
      </c>
      <c r="F1906" s="52">
        <f>IFERROR(_xll.qlIndexFixing(IndexON,D1906,TRUE,_xll.ohTrigger(RecalcTrigger,TriggerON)),NA())</f>
        <v>2.6271642407618145E-2</v>
      </c>
      <c r="H1906" s="49">
        <f>_xll.qlCalendarAdvance(IborCalendar,$H1905,B1906,"f",FALSE)</f>
        <v>52734</v>
      </c>
      <c r="I1906" s="49">
        <f>_xll.qlInterestRateIndexValueDate(Index1M,$H1906)</f>
        <v>52736</v>
      </c>
      <c r="J1906" s="52">
        <f>IFERROR(_xll.qlIndexFixing(Index1M,$H1906,TRUE,_xll.ohTrigger(RecalcTrigger,Trigger1M)),NA())</f>
        <v>2.7651598802194421E-2</v>
      </c>
      <c r="K1906" s="52">
        <f>IFERROR(_xll.qlIndexFixing(ONIndex1M,I1906,TRUE,_xll.ohTrigger(RecalcTrigger,Trigger1M)),NA())</f>
        <v>2.7624768195115834E-2</v>
      </c>
      <c r="L1906" s="52">
        <f>IFERROR(_xll.qlIndexFixing(Index3M,H1906,TRUE,_xll.ohTrigger(RecalcTrigger,Trigger3M)),NA())</f>
        <v>2.8811907077466753E-2</v>
      </c>
      <c r="M1906" s="52">
        <f>IFERROR(_xll.qlIndexFixing(ONIndex3M,I1906,TRUE,_xll.ohTrigger(RecalcTrigger,Trigger3M)),NA())</f>
        <v>2.8727346290819966E-2</v>
      </c>
      <c r="N1906" s="52">
        <f>IFERROR(_xll.qlIndexFixing(Index6M,$H1906,TRUE,_xll.ohTrigger(RecalcTrigger,Trigger6M)),NA())</f>
        <v>2.9872285593017654E-2</v>
      </c>
      <c r="O1906" s="52">
        <f>IFERROR(_xll.qlIndexFixing(ONIndex6M,I1906,TRUE,_xll.ohTrigger(RecalcTrigger,Trigger6M)),NA())</f>
        <v>2.9687003927216793E-2</v>
      </c>
      <c r="P1906" s="52">
        <f>IFERROR(_xll.qlIndexFixing(Index1Y,$H1906,TRUE,_xll.ohTrigger(RecalcTrigger,Trigger1Y)),NA())</f>
        <v>3.139065077435698E-2</v>
      </c>
      <c r="Q1906" s="52">
        <f>IFERROR(_xll.qlIndexFixing(ONIndex1Y,I1906,TRUE,_xll.ohTrigger(RecalcTrigger,Trigger1Y)),NA())</f>
        <v>3.0991014192265354E-2</v>
      </c>
    </row>
    <row r="1907" spans="2:17" x14ac:dyDescent="0.2">
      <c r="B1907" s="46" t="s">
        <v>51</v>
      </c>
      <c r="D1907" s="49">
        <f>_xll.qlCalendarAdvance(LocalCalendar,$D1906,B1907,"f",FALSE)</f>
        <v>52748</v>
      </c>
      <c r="E1907" s="49">
        <f>_xll.qlInterestRateIndexValueDate(IndexON,D1907)</f>
        <v>52748</v>
      </c>
      <c r="F1907" s="52">
        <f>IFERROR(_xll.qlIndexFixing(IndexON,D1907,TRUE,_xll.ohTrigger(RecalcTrigger,TriggerON)),NA())</f>
        <v>2.6265235276952126E-2</v>
      </c>
      <c r="H1907" s="49">
        <f>_xll.qlCalendarAdvance(IborCalendar,$H1906,B1907,"f",FALSE)</f>
        <v>52741</v>
      </c>
      <c r="I1907" s="49">
        <f>_xll.qlInterestRateIndexValueDate(Index1M,$H1907)</f>
        <v>52743</v>
      </c>
      <c r="J1907" s="52">
        <f>IFERROR(_xll.qlIndexFixing(Index1M,$H1907,TRUE,_xll.ohTrigger(RecalcTrigger,Trigger1M)),NA())</f>
        <v>2.7648842072192648E-2</v>
      </c>
      <c r="K1907" s="52">
        <f>IFERROR(_xll.qlIndexFixing(ONIndex1M,I1907,TRUE,_xll.ohTrigger(RecalcTrigger,Trigger1M)),NA())</f>
        <v>2.7622061292014166E-2</v>
      </c>
      <c r="L1907" s="52">
        <f>IFERROR(_xll.qlIndexFixing(Index3M,H1907,TRUE,_xll.ohTrigger(RecalcTrigger,Trigger3M)),NA())</f>
        <v>2.8808778195966774E-2</v>
      </c>
      <c r="M1907" s="52">
        <f>IFERROR(_xll.qlIndexFixing(ONIndex3M,I1907,TRUE,_xll.ohTrigger(RecalcTrigger,Trigger3M)),NA())</f>
        <v>2.8724369508559278E-2</v>
      </c>
      <c r="N1907" s="52">
        <f>IFERROR(_xll.qlIndexFixing(Index6M,$H1907,TRUE,_xll.ohTrigger(RecalcTrigger,Trigger6M)),NA())</f>
        <v>2.9868984524037766E-2</v>
      </c>
      <c r="O1907" s="52">
        <f>IFERROR(_xll.qlIndexFixing(ONIndex6M,I1907,TRUE,_xll.ohTrigger(RecalcTrigger,Trigger6M)),NA())</f>
        <v>2.9684015872053493E-2</v>
      </c>
      <c r="P1907" s="52">
        <f>IFERROR(_xll.qlIndexFixing(Index1Y,$H1907,TRUE,_xll.ohTrigger(RecalcTrigger,Trigger1Y)),NA())</f>
        <v>3.1386880834458966E-2</v>
      </c>
      <c r="Q1907" s="52">
        <f>IFERROR(_xll.qlIndexFixing(ONIndex1Y,I1907,TRUE,_xll.ohTrigger(RecalcTrigger,Trigger1Y)),NA())</f>
        <v>3.098810277283981E-2</v>
      </c>
    </row>
    <row r="1908" spans="2:17" x14ac:dyDescent="0.2">
      <c r="B1908" s="46" t="s">
        <v>51</v>
      </c>
      <c r="D1908" s="49">
        <f>_xll.qlCalendarAdvance(LocalCalendar,$D1907,B1908,"f",FALSE)</f>
        <v>52755</v>
      </c>
      <c r="E1908" s="49">
        <f>_xll.qlInterestRateIndexValueDate(IndexON,D1908)</f>
        <v>52755</v>
      </c>
      <c r="F1908" s="52">
        <f>IFERROR(_xll.qlIndexFixing(IndexON,D1908,TRUE,_xll.ohTrigger(RecalcTrigger,TriggerON)),NA())</f>
        <v>2.6258794074980329E-2</v>
      </c>
      <c r="H1908" s="49">
        <f>_xll.qlCalendarAdvance(IborCalendar,$H1907,B1908,"f",FALSE)</f>
        <v>52748</v>
      </c>
      <c r="I1908" s="49">
        <f>_xll.qlInterestRateIndexValueDate(Index1M,$H1908)</f>
        <v>52750</v>
      </c>
      <c r="J1908" s="52">
        <f>IFERROR(_xll.qlIndexFixing(Index1M,$H1908,TRUE,_xll.ohTrigger(RecalcTrigger,Trigger1M)),NA())</f>
        <v>2.7646926287698423E-2</v>
      </c>
      <c r="K1908" s="52">
        <f>IFERROR(_xll.qlIndexFixing(ONIndex1M,I1908,TRUE,_xll.ohTrigger(RecalcTrigger,Trigger1M)),NA())</f>
        <v>2.7619334843507204E-2</v>
      </c>
      <c r="L1908" s="52">
        <f>IFERROR(_xll.qlIndexFixing(Index3M,H1908,TRUE,_xll.ohTrigger(RecalcTrigger,Trigger3M)),NA())</f>
        <v>2.8805629252128047E-2</v>
      </c>
      <c r="M1908" s="52">
        <f>IFERROR(_xll.qlIndexFixing(ONIndex3M,I1908,TRUE,_xll.ohTrigger(RecalcTrigger,Trigger3M)),NA())</f>
        <v>2.8721372806552736E-2</v>
      </c>
      <c r="N1908" s="52">
        <f>IFERROR(_xll.qlIndexFixing(Index6M,$H1908,TRUE,_xll.ohTrigger(RecalcTrigger,Trigger6M)),NA())</f>
        <v>2.9862698281382872E-2</v>
      </c>
      <c r="O1908" s="52">
        <f>IFERROR(_xll.qlIndexFixing(ONIndex6M,I1908,TRUE,_xll.ohTrigger(RecalcTrigger,Trigger6M)),NA())</f>
        <v>2.9681007905857371E-2</v>
      </c>
      <c r="P1908" s="52">
        <f>IFERROR(_xll.qlIndexFixing(Index1Y,$H1908,TRUE,_xll.ohTrigger(RecalcTrigger,Trigger1Y)),NA())</f>
        <v>3.1383081442381958E-2</v>
      </c>
      <c r="Q1908" s="52">
        <f>IFERROR(_xll.qlIndexFixing(ONIndex1Y,I1908,TRUE,_xll.ohTrigger(RecalcTrigger,Trigger1Y)),NA())</f>
        <v>3.0985162793619736E-2</v>
      </c>
    </row>
    <row r="1909" spans="2:17" x14ac:dyDescent="0.2">
      <c r="B1909" s="46" t="s">
        <v>51</v>
      </c>
      <c r="D1909" s="49">
        <f>_xll.qlCalendarAdvance(LocalCalendar,$D1908,B1909,"f",FALSE)</f>
        <v>52762</v>
      </c>
      <c r="E1909" s="49">
        <f>_xll.qlInterestRateIndexValueDate(IndexON,D1909)</f>
        <v>52762</v>
      </c>
      <c r="F1909" s="52">
        <f>IFERROR(_xll.qlIndexFixing(IndexON,D1909,TRUE,_xll.ohTrigger(RecalcTrigger,TriggerON)),NA())</f>
        <v>2.625231880162282E-2</v>
      </c>
      <c r="H1909" s="49">
        <f>_xll.qlCalendarAdvance(IborCalendar,$H1908,B1909,"f",FALSE)</f>
        <v>52755</v>
      </c>
      <c r="I1909" s="49">
        <f>_xll.qlInterestRateIndexValueDate(Index1M,$H1909)</f>
        <v>52757</v>
      </c>
      <c r="J1909" s="52">
        <f>IFERROR(_xll.qlIndexFixing(Index1M,$H1909,TRUE,_xll.ohTrigger(RecalcTrigger,Trigger1M)),NA())</f>
        <v>2.764326983851817E-2</v>
      </c>
      <c r="K1909" s="52">
        <f>IFERROR(_xll.qlIndexFixing(ONIndex1M,I1909,TRUE,_xll.ohTrigger(RecalcTrigger,Trigger1M)),NA())</f>
        <v>2.761658884975482E-2</v>
      </c>
      <c r="L1909" s="52">
        <f>IFERROR(_xll.qlIndexFixing(Index3M,H1909,TRUE,_xll.ohTrigger(RecalcTrigger,Trigger3M)),NA())</f>
        <v>2.8802460245998363E-2</v>
      </c>
      <c r="M1909" s="52">
        <f>IFERROR(_xll.qlIndexFixing(ONIndex3M,I1909,TRUE,_xll.ohTrigger(RecalcTrigger,Trigger3M)),NA())</f>
        <v>2.8718356184800342E-2</v>
      </c>
      <c r="N1909" s="52">
        <f>IFERROR(_xll.qlIndexFixing(Index6M,$H1909,TRUE,_xll.ohTrigger(RecalcTrigger,Trigger6M)),NA())</f>
        <v>2.9859361945315126E-2</v>
      </c>
      <c r="O1909" s="52">
        <f>IFERROR(_xll.qlIndexFixing(ONIndex6M,I1909,TRUE,_xll.ohTrigger(RecalcTrigger,Trigger6M)),NA())</f>
        <v>2.9677980028788298E-2</v>
      </c>
      <c r="P1909" s="52">
        <f>IFERROR(_xll.qlIndexFixing(Index1Y,$H1909,TRUE,_xll.ohTrigger(RecalcTrigger,Trigger1Y)),NA())</f>
        <v>3.1379252598455115E-2</v>
      </c>
      <c r="Q1909" s="52">
        <f>IFERROR(_xll.qlIndexFixing(ONIndex1Y,I1909,TRUE,_xll.ohTrigger(RecalcTrigger,Trigger1Y)),NA())</f>
        <v>3.0982194254445261E-2</v>
      </c>
    </row>
    <row r="1910" spans="2:17" x14ac:dyDescent="0.2">
      <c r="B1910" s="46" t="s">
        <v>51</v>
      </c>
      <c r="D1910" s="49">
        <f>_xll.qlCalendarAdvance(LocalCalendar,$D1909,B1910,"f",FALSE)</f>
        <v>52769</v>
      </c>
      <c r="E1910" s="49">
        <f>_xll.qlInterestRateIndexValueDate(IndexON,D1910)</f>
        <v>52769</v>
      </c>
      <c r="F1910" s="52">
        <f>IFERROR(_xll.qlIndexFixing(IndexON,D1910,TRUE,_xll.ohTrigger(RecalcTrigger,TriggerON)),NA())</f>
        <v>2.6245809457039471E-2</v>
      </c>
      <c r="H1910" s="49">
        <f>_xll.qlCalendarAdvance(IborCalendar,$H1909,B1910,"f",FALSE)</f>
        <v>52762</v>
      </c>
      <c r="I1910" s="49">
        <f>_xll.qlInterestRateIndexValueDate(Index1M,$H1910)</f>
        <v>52764</v>
      </c>
      <c r="J1910" s="52">
        <f>IFERROR(_xll.qlIndexFixing(Index1M,$H1910,TRUE,_xll.ohTrigger(RecalcTrigger,Trigger1M)),NA())</f>
        <v>2.7640454334872944E-2</v>
      </c>
      <c r="K1910" s="52">
        <f>IFERROR(_xll.qlIndexFixing(ONIndex1M,I1910,TRUE,_xll.ohTrigger(RecalcTrigger,Trigger1M)),NA())</f>
        <v>2.7613823310597141E-2</v>
      </c>
      <c r="L1910" s="52">
        <f>IFERROR(_xll.qlIndexFixing(Index3M,H1910,TRUE,_xll.ohTrigger(RecalcTrigger,Trigger3M)),NA())</f>
        <v>2.8799271177624639E-2</v>
      </c>
      <c r="M1910" s="52">
        <f>IFERROR(_xll.qlIndexFixing(ONIndex3M,I1910,TRUE,_xll.ohTrigger(RecalcTrigger,Trigger3M)),NA())</f>
        <v>2.8715319643142223E-2</v>
      </c>
      <c r="N1910" s="52">
        <f>IFERROR(_xll.qlIndexFixing(Index6M,$H1910,TRUE,_xll.ohTrigger(RecalcTrigger,Trigger6M)),NA())</f>
        <v>2.9856005403250507E-2</v>
      </c>
      <c r="O1910" s="52">
        <f>IFERROR(_xll.qlIndexFixing(ONIndex6M,I1910,TRUE,_xll.ohTrigger(RecalcTrigger,Trigger6M)),NA())</f>
        <v>2.967493224052653E-2</v>
      </c>
      <c r="P1910" s="52">
        <f>IFERROR(_xll.qlIndexFixing(Index1Y,$H1910,TRUE,_xll.ohTrigger(RecalcTrigger,Trigger1Y)),NA())</f>
        <v>3.1375394303011318E-2</v>
      </c>
      <c r="Q1910" s="52">
        <f>IFERROR(_xll.qlIndexFixing(ONIndex1Y,I1910,TRUE,_xll.ohTrigger(RecalcTrigger,Trigger1Y)),NA())</f>
        <v>3.0979197155476257E-2</v>
      </c>
    </row>
    <row r="1911" spans="2:17" x14ac:dyDescent="0.2">
      <c r="B1911" s="46" t="s">
        <v>51</v>
      </c>
      <c r="D1911" s="49">
        <f>_xll.qlCalendarAdvance(LocalCalendar,$D1910,B1911,"f",FALSE)</f>
        <v>52776</v>
      </c>
      <c r="E1911" s="49">
        <f>_xll.qlInterestRateIndexValueDate(IndexON,D1911)</f>
        <v>52776</v>
      </c>
      <c r="F1911" s="52">
        <f>IFERROR(_xll.qlIndexFixing(IndexON,D1911,TRUE,_xll.ohTrigger(RecalcTrigger,TriggerON)),NA())</f>
        <v>2.6239266041070408E-2</v>
      </c>
      <c r="H1911" s="49">
        <f>_xll.qlCalendarAdvance(IborCalendar,$H1910,B1911,"f",FALSE)</f>
        <v>52769</v>
      </c>
      <c r="I1911" s="49">
        <f>_xll.qlInterestRateIndexValueDate(Index1M,$H1911)</f>
        <v>52771</v>
      </c>
      <c r="J1911" s="52">
        <f>IFERROR(_xll.qlIndexFixing(Index1M,$H1911,TRUE,_xll.ohTrigger(RecalcTrigger,Trigger1M)),NA())</f>
        <v>2.7637619240044042E-2</v>
      </c>
      <c r="K1911" s="52">
        <f>IFERROR(_xll.qlIndexFixing(ONIndex1M,I1911,TRUE,_xll.ohTrigger(RecalcTrigger,Trigger1M)),NA())</f>
        <v>2.7611038226114104E-2</v>
      </c>
      <c r="L1911" s="52">
        <f>IFERROR(_xll.qlIndexFixing(Index3M,H1911,TRUE,_xll.ohTrigger(RecalcTrigger,Trigger3M)),NA())</f>
        <v>2.8796062047058136E-2</v>
      </c>
      <c r="M1911" s="52">
        <f>IFERROR(_xll.qlIndexFixing(ONIndex3M,I1911,TRUE,_xll.ohTrigger(RecalcTrigger,Trigger3M)),NA())</f>
        <v>2.8712263181818187E-2</v>
      </c>
      <c r="N1911" s="52">
        <f>IFERROR(_xll.qlIndexFixing(Index6M,$H1911,TRUE,_xll.ohTrigger(RecalcTrigger,Trigger6M)),NA())</f>
        <v>2.9852628655291227E-2</v>
      </c>
      <c r="O1911" s="52">
        <f>IFERROR(_xll.qlIndexFixing(ONIndex6M,I1911,TRUE,_xll.ohTrigger(RecalcTrigger,Trigger6M)),NA())</f>
        <v>2.9671864541311876E-2</v>
      </c>
      <c r="P1911" s="52">
        <f>IFERROR(_xll.qlIndexFixing(Index1Y,$H1911,TRUE,_xll.ohTrigger(RecalcTrigger,Trigger1Y)),NA())</f>
        <v>3.1371506556385653E-2</v>
      </c>
      <c r="Q1911" s="52">
        <f>IFERROR(_xll.qlIndexFixing(ONIndex1Y,I1911,TRUE,_xll.ohTrigger(RecalcTrigger,Trigger1Y)),NA())</f>
        <v>3.0976171496472915E-2</v>
      </c>
    </row>
    <row r="1912" spans="2:17" x14ac:dyDescent="0.2">
      <c r="B1912" s="46" t="s">
        <v>51</v>
      </c>
      <c r="D1912" s="49">
        <f>_xll.qlCalendarAdvance(LocalCalendar,$D1911,B1912,"f",FALSE)</f>
        <v>52783</v>
      </c>
      <c r="E1912" s="49">
        <f>_xll.qlInterestRateIndexValueDate(IndexON,D1912)</f>
        <v>52783</v>
      </c>
      <c r="F1912" s="52">
        <f>IFERROR(_xll.qlIndexFixing(IndexON,D1912,TRUE,_xll.ohTrigger(RecalcTrigger,TriggerON)),NA())</f>
        <v>2.6232688553795569E-2</v>
      </c>
      <c r="H1912" s="49">
        <f>_xll.qlCalendarAdvance(IborCalendar,$H1911,B1912,"f",FALSE)</f>
        <v>52776</v>
      </c>
      <c r="I1912" s="49">
        <f>_xll.qlInterestRateIndexValueDate(Index1M,$H1912)</f>
        <v>52778</v>
      </c>
      <c r="J1912" s="52">
        <f>IFERROR(_xll.qlIndexFixing(Index1M,$H1912,TRUE,_xll.ohTrigger(RecalcTrigger,Trigger1M)),NA())</f>
        <v>2.7632201673866992E-2</v>
      </c>
      <c r="K1912" s="52">
        <f>IFERROR(_xll.qlIndexFixing(ONIndex1M,I1912,TRUE,_xll.ohTrigger(RecalcTrigger,Trigger1M)),NA())</f>
        <v>2.7608233596225773E-2</v>
      </c>
      <c r="L1912" s="52">
        <f>IFERROR(_xll.qlIndexFixing(Index3M,H1912,TRUE,_xll.ohTrigger(RecalcTrigger,Trigger3M)),NA())</f>
        <v>2.8792832854346646E-2</v>
      </c>
      <c r="M1912" s="52">
        <f>IFERROR(_xll.qlIndexFixing(ONIndex3M,I1912,TRUE,_xll.ohTrigger(RecalcTrigger,Trigger3M)),NA())</f>
        <v>2.8709186800828235E-2</v>
      </c>
      <c r="N1912" s="52">
        <f>IFERROR(_xll.qlIndexFixing(Index6M,$H1912,TRUE,_xll.ohTrigger(RecalcTrigger,Trigger6M)),NA())</f>
        <v>2.9849231701539494E-2</v>
      </c>
      <c r="O1912" s="52">
        <f>IFERROR(_xll.qlIndexFixing(ONIndex6M,I1912,TRUE,_xll.ohTrigger(RecalcTrigger,Trigger6M)),NA())</f>
        <v>2.96687769310644E-2</v>
      </c>
      <c r="P1912" s="52">
        <f>IFERROR(_xll.qlIndexFixing(Index1Y,$H1912,TRUE,_xll.ohTrigger(RecalcTrigger,Trigger1Y)),NA())</f>
        <v>3.1367589358915801E-2</v>
      </c>
      <c r="Q1912" s="52">
        <f>IFERROR(_xll.qlIndexFixing(ONIndex1Y,I1912,TRUE,_xll.ohTrigger(RecalcTrigger,Trigger1Y)),NA())</f>
        <v>3.0973117277595108E-2</v>
      </c>
    </row>
    <row r="1913" spans="2:17" x14ac:dyDescent="0.2">
      <c r="B1913" s="46" t="s">
        <v>51</v>
      </c>
      <c r="D1913" s="49">
        <f>_xll.qlCalendarAdvance(LocalCalendar,$D1912,B1913,"f",FALSE)</f>
        <v>52790</v>
      </c>
      <c r="E1913" s="49">
        <f>_xll.qlInterestRateIndexValueDate(IndexON,D1913)</f>
        <v>52790</v>
      </c>
      <c r="F1913" s="52">
        <f>IFERROR(_xll.qlIndexFixing(IndexON,D1913,TRUE,_xll.ohTrigger(RecalcTrigger,TriggerON)),NA())</f>
        <v>2.6226076995214953E-2</v>
      </c>
      <c r="H1913" s="49">
        <f>_xll.qlCalendarAdvance(IborCalendar,$H1912,B1913,"f",FALSE)</f>
        <v>52783</v>
      </c>
      <c r="I1913" s="49">
        <f>_xll.qlInterestRateIndexValueDate(Index1M,$H1913)</f>
        <v>52785</v>
      </c>
      <c r="J1913" s="52">
        <f>IFERROR(_xll.qlIndexFixing(Index1M,$H1913,TRUE,_xll.ohTrigger(RecalcTrigger,Trigger1M)),NA())</f>
        <v>2.763189027689017E-2</v>
      </c>
      <c r="K1913" s="52">
        <f>IFERROR(_xll.qlIndexFixing(ONIndex1M,I1913,TRUE,_xll.ohTrigger(RecalcTrigger,Trigger1M)),NA())</f>
        <v>2.760540942109202E-2</v>
      </c>
      <c r="L1913" s="52">
        <f>IFERROR(_xll.qlIndexFixing(Index3M,H1913,TRUE,_xll.ohTrigger(RecalcTrigger,Trigger3M)),NA())</f>
        <v>2.8789583599539693E-2</v>
      </c>
      <c r="M1913" s="52">
        <f>IFERROR(_xll.qlIndexFixing(ONIndex3M,I1913,TRUE,_xll.ohTrigger(RecalcTrigger,Trigger3M)),NA())</f>
        <v>2.8706090500012493E-2</v>
      </c>
      <c r="N1913" s="52">
        <f>IFERROR(_xll.qlIndexFixing(Index6M,$H1913,TRUE,_xll.ohTrigger(RecalcTrigger,Trigger6M)),NA())</f>
        <v>2.9848753681117716E-2</v>
      </c>
      <c r="O1913" s="52">
        <f>IFERROR(_xll.qlIndexFixing(ONIndex6M,I1913,TRUE,_xll.ohTrigger(RecalcTrigger,Trigger6M)),NA())</f>
        <v>2.9665669409864037E-2</v>
      </c>
      <c r="P1913" s="52">
        <f>IFERROR(_xll.qlIndexFixing(Index1Y,$H1913,TRUE,_xll.ohTrigger(RecalcTrigger,Trigger1Y)),NA())</f>
        <v>3.1363642710941678E-2</v>
      </c>
      <c r="Q1913" s="52">
        <f>IFERROR(_xll.qlIndexFixing(ONIndex1Y,I1913,TRUE,_xll.ohTrigger(RecalcTrigger,Trigger1Y)),NA())</f>
        <v>3.0970034498842836E-2</v>
      </c>
    </row>
    <row r="1914" spans="2:17" x14ac:dyDescent="0.2">
      <c r="B1914" s="46" t="s">
        <v>51</v>
      </c>
      <c r="D1914" s="49">
        <f>_xll.qlCalendarAdvance(LocalCalendar,$D1913,B1914,"f",FALSE)</f>
        <v>52797</v>
      </c>
      <c r="E1914" s="49">
        <f>_xll.qlInterestRateIndexValueDate(IndexON,D1914)</f>
        <v>52797</v>
      </c>
      <c r="F1914" s="52">
        <f>IFERROR(_xll.qlIndexFixing(IndexON,D1914,TRUE,_xll.ohTrigger(RecalcTrigger,TriggerON)),NA())</f>
        <v>2.621943136532856E-2</v>
      </c>
      <c r="H1914" s="49">
        <f>_xll.qlCalendarAdvance(IborCalendar,$H1913,B1914,"f",FALSE)</f>
        <v>52790</v>
      </c>
      <c r="I1914" s="49">
        <f>_xll.qlInterestRateIndexValueDate(Index1M,$H1914)</f>
        <v>52792</v>
      </c>
      <c r="J1914" s="52">
        <f>IFERROR(_xll.qlIndexFixing(Index1M,$H1914,TRUE,_xll.ohTrigger(RecalcTrigger,Trigger1M)),NA())</f>
        <v>2.7628996408595174E-2</v>
      </c>
      <c r="K1914" s="52">
        <f>IFERROR(_xll.qlIndexFixing(ONIndex1M,I1914,TRUE,_xll.ohTrigger(RecalcTrigger,Trigger1M)),NA())</f>
        <v>2.7602565700473036E-2</v>
      </c>
      <c r="L1914" s="52">
        <f>IFERROR(_xll.qlIndexFixing(Index3M,H1914,TRUE,_xll.ohTrigger(RecalcTrigger,Trigger3M)),NA())</f>
        <v>2.8786314282685934E-2</v>
      </c>
      <c r="M1914" s="52">
        <f>IFERROR(_xll.qlIndexFixing(ONIndex3M,I1914,TRUE,_xll.ohTrigger(RecalcTrigger,Trigger3M)),NA())</f>
        <v>2.8702974279370963E-2</v>
      </c>
      <c r="N1914" s="52">
        <f>IFERROR(_xll.qlIndexFixing(Index6M,$H1914,TRUE,_xll.ohTrigger(RecalcTrigger,Trigger6M)),NA())</f>
        <v>2.9846288900307088E-2</v>
      </c>
      <c r="O1914" s="52">
        <f>IFERROR(_xll.qlIndexFixing(ONIndex6M,I1914,TRUE,_xll.ohTrigger(RecalcTrigger,Trigger6M)),NA())</f>
        <v>2.9662541977550916E-2</v>
      </c>
      <c r="P1914" s="52">
        <f>IFERROR(_xll.qlIndexFixing(Index1Y,$H1914,TRUE,_xll.ohTrigger(RecalcTrigger,Trigger1Y)),NA())</f>
        <v>3.1359666612806661E-2</v>
      </c>
      <c r="Q1914" s="52">
        <f>IFERROR(_xll.qlIndexFixing(ONIndex1Y,I1914,TRUE,_xll.ohTrigger(RecalcTrigger,Trigger1Y)),NA())</f>
        <v>3.0966923160136162E-2</v>
      </c>
    </row>
    <row r="1915" spans="2:17" x14ac:dyDescent="0.2">
      <c r="B1915" s="46" t="s">
        <v>51</v>
      </c>
      <c r="D1915" s="49">
        <f>_xll.qlCalendarAdvance(LocalCalendar,$D1914,B1915,"f",FALSE)</f>
        <v>52804</v>
      </c>
      <c r="E1915" s="49">
        <f>_xll.qlInterestRateIndexValueDate(IndexON,D1915)</f>
        <v>52804</v>
      </c>
      <c r="F1915" s="52">
        <f>IFERROR(_xll.qlIndexFixing(IndexON,D1915,TRUE,_xll.ohTrigger(RecalcTrigger,TriggerON)),NA())</f>
        <v>2.6212751664056455E-2</v>
      </c>
      <c r="H1915" s="49">
        <f>_xll.qlCalendarAdvance(IborCalendar,$H1914,B1915,"f",FALSE)</f>
        <v>52797</v>
      </c>
      <c r="I1915" s="49">
        <f>_xll.qlInterestRateIndexValueDate(Index1M,$H1915)</f>
        <v>52799</v>
      </c>
      <c r="J1915" s="52">
        <f>IFERROR(_xll.qlIndexFixing(Index1M,$H1915,TRUE,_xll.ohTrigger(RecalcTrigger,Trigger1M)),NA())</f>
        <v>2.7626082949173958E-2</v>
      </c>
      <c r="K1915" s="52">
        <f>IFERROR(_xll.qlIndexFixing(ONIndex1M,I1915,TRUE,_xll.ohTrigger(RecalcTrigger,Trigger1M)),NA())</f>
        <v>2.7599702434528695E-2</v>
      </c>
      <c r="L1915" s="52">
        <f>IFERROR(_xll.qlIndexFixing(Index3M,H1915,TRUE,_xll.ohTrigger(RecalcTrigger,Trigger3M)),NA())</f>
        <v>2.8783024903837499E-2</v>
      </c>
      <c r="M1915" s="52">
        <f>IFERROR(_xll.qlIndexFixing(ONIndex3M,I1915,TRUE,_xll.ohTrigger(RecalcTrigger,Trigger3M)),NA())</f>
        <v>2.8699838139143452E-2</v>
      </c>
      <c r="N1915" s="52">
        <f>IFERROR(_xll.qlIndexFixing(Index6M,$H1915,TRUE,_xll.ohTrigger(RecalcTrigger,Trigger6M)),NA())</f>
        <v>2.9841848382057848E-2</v>
      </c>
      <c r="O1915" s="52">
        <f>IFERROR(_xll.qlIndexFixing(ONIndex6M,I1915,TRUE,_xll.ohTrigger(RecalcTrigger,Trigger6M)),NA())</f>
        <v>2.9659394634284908E-2</v>
      </c>
      <c r="P1915" s="52">
        <f>IFERROR(_xll.qlIndexFixing(Index1Y,$H1915,TRUE,_xll.ohTrigger(RecalcTrigger,Trigger1Y)),NA())</f>
        <v>3.1355661064855697E-2</v>
      </c>
      <c r="Q1915" s="52">
        <f>IFERROR(_xll.qlIndexFixing(ONIndex1Y,I1915,TRUE,_xll.ohTrigger(RecalcTrigger,Trigger1Y)),NA())</f>
        <v>3.0963783261634958E-2</v>
      </c>
    </row>
    <row r="1916" spans="2:17" x14ac:dyDescent="0.2">
      <c r="B1916" s="46" t="s">
        <v>51</v>
      </c>
      <c r="D1916" s="49">
        <f>_xll.qlCalendarAdvance(LocalCalendar,$D1915,B1916,"f",FALSE)</f>
        <v>52811</v>
      </c>
      <c r="E1916" s="49">
        <f>_xll.qlInterestRateIndexValueDate(IndexON,D1916)</f>
        <v>52811</v>
      </c>
      <c r="F1916" s="52">
        <f>IFERROR(_xll.qlIndexFixing(IndexON,D1916,TRUE,_xll.ohTrigger(RecalcTrigger,TriggerON)),NA())</f>
        <v>2.6206037891558509E-2</v>
      </c>
      <c r="H1916" s="49">
        <f>_xll.qlCalendarAdvance(IborCalendar,$H1915,B1916,"f",FALSE)</f>
        <v>52804</v>
      </c>
      <c r="I1916" s="49">
        <f>_xll.qlInterestRateIndexValueDate(Index1M,$H1916)</f>
        <v>52806</v>
      </c>
      <c r="J1916" s="52">
        <f>IFERROR(_xll.qlIndexFixing(Index1M,$H1916,TRUE,_xll.ohTrigger(RecalcTrigger,Trigger1M)),NA())</f>
        <v>2.7623997482596578E-2</v>
      </c>
      <c r="K1916" s="52">
        <f>IFERROR(_xll.qlIndexFixing(ONIndex1M,I1916,TRUE,_xll.ohTrigger(RecalcTrigger,Trigger1M)),NA())</f>
        <v>2.7596819623258995E-2</v>
      </c>
      <c r="L1916" s="52">
        <f>IFERROR(_xll.qlIndexFixing(Index3M,H1916,TRUE,_xll.ohTrigger(RecalcTrigger,Trigger3M)),NA())</f>
        <v>2.8779715463041311E-2</v>
      </c>
      <c r="M1916" s="52">
        <f>IFERROR(_xll.qlIndexFixing(ONIndex3M,I1916,TRUE,_xll.ohTrigger(RecalcTrigger,Trigger3M)),NA())</f>
        <v>2.869668207893028E-2</v>
      </c>
      <c r="N1916" s="52">
        <f>IFERROR(_xll.qlIndexFixing(Index6M,$H1916,TRUE,_xll.ohTrigger(RecalcTrigger,Trigger6M)),NA())</f>
        <v>2.9838365417113006E-2</v>
      </c>
      <c r="O1916" s="52">
        <f>IFERROR(_xll.qlIndexFixing(ONIndex6M,I1916,TRUE,_xll.ohTrigger(RecalcTrigger,Trigger6M)),NA())</f>
        <v>2.9656227379906142E-2</v>
      </c>
      <c r="P1916" s="52">
        <f>IFERROR(_xll.qlIndexFixing(Index1Y,$H1916,TRUE,_xll.ohTrigger(RecalcTrigger,Trigger1Y)),NA())</f>
        <v>3.1351626067436106E-2</v>
      </c>
      <c r="Q1916" s="52">
        <f>IFERROR(_xll.qlIndexFixing(ONIndex1Y,I1916,TRUE,_xll.ohTrigger(RecalcTrigger,Trigger1Y)),NA())</f>
        <v>3.0960614803019482E-2</v>
      </c>
    </row>
    <row r="1917" spans="2:17" x14ac:dyDescent="0.2">
      <c r="B1917" s="46" t="s">
        <v>51</v>
      </c>
      <c r="D1917" s="49">
        <f>_xll.qlCalendarAdvance(LocalCalendar,$D1916,B1917,"f",FALSE)</f>
        <v>52818</v>
      </c>
      <c r="E1917" s="49">
        <f>_xll.qlInterestRateIndexValueDate(IndexON,D1917)</f>
        <v>52818</v>
      </c>
      <c r="F1917" s="52">
        <f>IFERROR(_xll.qlIndexFixing(IndexON,D1917,TRUE,_xll.ohTrigger(RecalcTrigger,TriggerON)),NA())</f>
        <v>2.619929004767485E-2</v>
      </c>
      <c r="H1917" s="49">
        <f>_xll.qlCalendarAdvance(IborCalendar,$H1916,B1917,"f",FALSE)</f>
        <v>52811</v>
      </c>
      <c r="I1917" s="49">
        <f>_xll.qlInterestRateIndexValueDate(Index1M,$H1917)</f>
        <v>52813</v>
      </c>
      <c r="J1917" s="52">
        <f>IFERROR(_xll.qlIndexFixing(Index1M,$H1917,TRUE,_xll.ohTrigger(RecalcTrigger,Trigger1M)),NA())</f>
        <v>2.7621043215225235E-2</v>
      </c>
      <c r="K1917" s="52">
        <f>IFERROR(_xll.qlIndexFixing(ONIndex1M,I1917,TRUE,_xll.ohTrigger(RecalcTrigger,Trigger1M)),NA())</f>
        <v>2.7593917266663937E-2</v>
      </c>
      <c r="L1917" s="52">
        <f>IFERROR(_xll.qlIndexFixing(Index3M,H1917,TRUE,_xll.ohTrigger(RecalcTrigger,Trigger3M)),NA())</f>
        <v>2.8776385960349499E-2</v>
      </c>
      <c r="M1917" s="52">
        <f>IFERROR(_xll.qlIndexFixing(ONIndex3M,I1917,TRUE,_xll.ohTrigger(RecalcTrigger,Trigger3M)),NA())</f>
        <v>2.8693506099051191E-2</v>
      </c>
      <c r="N1917" s="52">
        <f>IFERROR(_xll.qlIndexFixing(Index6M,$H1917,TRUE,_xll.ohTrigger(RecalcTrigger,Trigger6M)),NA())</f>
        <v>2.9834862242034379E-2</v>
      </c>
      <c r="O1917" s="52">
        <f>IFERROR(_xll.qlIndexFixing(ONIndex6M,I1917,TRUE,_xll.ohTrigger(RecalcTrigger,Trigger6M)),NA())</f>
        <v>2.9653040214574489E-2</v>
      </c>
      <c r="P1917" s="52">
        <f>IFERROR(_xll.qlIndexFixing(Index1Y,$H1917,TRUE,_xll.ohTrigger(RecalcTrigger,Trigger1Y)),NA())</f>
        <v>3.1347561620899189E-2</v>
      </c>
      <c r="Q1917" s="52">
        <f>IFERROR(_xll.qlIndexFixing(ONIndex1Y,I1917,TRUE,_xll.ohTrigger(RecalcTrigger,Trigger1Y)),NA())</f>
        <v>3.0957417784609476E-2</v>
      </c>
    </row>
    <row r="1918" spans="2:17" x14ac:dyDescent="0.2">
      <c r="B1918" s="46" t="s">
        <v>51</v>
      </c>
      <c r="D1918" s="49">
        <f>_xll.qlCalendarAdvance(LocalCalendar,$D1917,B1918,"f",FALSE)</f>
        <v>52825</v>
      </c>
      <c r="E1918" s="49">
        <f>_xll.qlInterestRateIndexValueDate(IndexON,D1918)</f>
        <v>52825</v>
      </c>
      <c r="F1918" s="52">
        <f>IFERROR(_xll.qlIndexFixing(IndexON,D1918,TRUE,_xll.ohTrigger(RecalcTrigger,TriggerON)),NA())</f>
        <v>2.6192508132645287E-2</v>
      </c>
      <c r="H1918" s="49">
        <f>_xll.qlCalendarAdvance(IborCalendar,$H1917,B1918,"f",FALSE)</f>
        <v>52818</v>
      </c>
      <c r="I1918" s="49">
        <f>_xll.qlInterestRateIndexValueDate(Index1M,$H1918)</f>
        <v>52820</v>
      </c>
      <c r="J1918" s="52">
        <f>IFERROR(_xll.qlIndexFixing(Index1M,$H1918,TRUE,_xll.ohTrigger(RecalcTrigger,Trigger1M)),NA())</f>
        <v>2.7617225024310355E-2</v>
      </c>
      <c r="K1918" s="52">
        <f>IFERROR(_xll.qlIndexFixing(ONIndex1M,I1918,TRUE,_xll.ohTrigger(RecalcTrigger,Trigger1M)),NA())</f>
        <v>2.7590995364663584E-2</v>
      </c>
      <c r="L1918" s="52">
        <f>IFERROR(_xll.qlIndexFixing(Index3M,H1918,TRUE,_xll.ohTrigger(RecalcTrigger,Trigger3M)),NA())</f>
        <v>2.8775747657837882E-2</v>
      </c>
      <c r="M1918" s="52">
        <f>IFERROR(_xll.qlIndexFixing(ONIndex3M,I1918,TRUE,_xll.ohTrigger(RecalcTrigger,Trigger3M)),NA())</f>
        <v>2.8690310199506186E-2</v>
      </c>
      <c r="N1918" s="52">
        <f>IFERROR(_xll.qlIndexFixing(Index6M,$H1918,TRUE,_xll.ohTrigger(RecalcTrigger,Trigger6M)),NA())</f>
        <v>2.9831338856930276E-2</v>
      </c>
      <c r="O1918" s="52">
        <f>IFERROR(_xll.qlIndexFixing(ONIndex6M,I1918,TRUE,_xll.ohTrigger(RecalcTrigger,Trigger6M)),NA())</f>
        <v>2.9649833138210013E-2</v>
      </c>
      <c r="P1918" s="52">
        <f>IFERROR(_xll.qlIndexFixing(Index1Y,$H1918,TRUE,_xll.ohTrigger(RecalcTrigger,Trigger1Y)),NA())</f>
        <v>3.1343467725597519E-2</v>
      </c>
      <c r="Q1918" s="52">
        <f>IFERROR(_xll.qlIndexFixing(ONIndex1Y,I1918,TRUE,_xll.ohTrigger(RecalcTrigger,Trigger1Y)),NA())</f>
        <v>3.095419220640494E-2</v>
      </c>
    </row>
    <row r="1919" spans="2:17" x14ac:dyDescent="0.2">
      <c r="B1919" s="46" t="s">
        <v>51</v>
      </c>
      <c r="D1919" s="49">
        <f>_xll.qlCalendarAdvance(LocalCalendar,$D1918,B1919,"f",FALSE)</f>
        <v>52832</v>
      </c>
      <c r="E1919" s="49">
        <f>_xll.qlInterestRateIndexValueDate(IndexON,D1919)</f>
        <v>52832</v>
      </c>
      <c r="F1919" s="52">
        <f>IFERROR(_xll.qlIndexFixing(IndexON,D1919,TRUE,_xll.ohTrigger(RecalcTrigger,TriggerON)),NA())</f>
        <v>2.6185692146230011E-2</v>
      </c>
      <c r="H1919" s="49">
        <f>_xll.qlCalendarAdvance(IborCalendar,$H1918,B1919,"f",FALSE)</f>
        <v>52825</v>
      </c>
      <c r="I1919" s="49">
        <f>_xll.qlInterestRateIndexValueDate(Index1M,$H1919)</f>
        <v>52827</v>
      </c>
      <c r="J1919" s="52">
        <f>IFERROR(_xll.qlIndexFixing(Index1M,$H1919,TRUE,_xll.ohTrigger(RecalcTrigger,Trigger1M)),NA())</f>
        <v>2.7614233200541627E-2</v>
      </c>
      <c r="K1919" s="52">
        <f>IFERROR(_xll.qlIndexFixing(ONIndex1M,I1919,TRUE,_xll.ohTrigger(RecalcTrigger,Trigger1M)),NA())</f>
        <v>2.7588053917337874E-2</v>
      </c>
      <c r="L1919" s="52">
        <f>IFERROR(_xll.qlIndexFixing(Index3M,H1919,TRUE,_xll.ohTrigger(RecalcTrigger,Trigger3M)),NA())</f>
        <v>2.8769666769485797E-2</v>
      </c>
      <c r="M1919" s="52">
        <f>IFERROR(_xll.qlIndexFixing(ONIndex3M,I1919,TRUE,_xll.ohTrigger(RecalcTrigger,Trigger3M)),NA())</f>
        <v>2.8687094380135392E-2</v>
      </c>
      <c r="N1919" s="52">
        <f>IFERROR(_xll.qlIndexFixing(Index6M,$H1919,TRUE,_xll.ohTrigger(RecalcTrigger,Trigger6M)),NA())</f>
        <v>2.9828764366359464E-2</v>
      </c>
      <c r="O1919" s="52">
        <f>IFERROR(_xll.qlIndexFixing(ONIndex6M,I1919,TRUE,_xll.ohTrigger(RecalcTrigger,Trigger6M)),NA())</f>
        <v>2.9646606150812715E-2</v>
      </c>
      <c r="P1919" s="52">
        <f>IFERROR(_xll.qlIndexFixing(Index1Y,$H1919,TRUE,_xll.ohTrigger(RecalcTrigger,Trigger1Y)),NA())</f>
        <v>3.1339344381886777E-2</v>
      </c>
      <c r="Q1919" s="52">
        <f>IFERROR(_xll.qlIndexFixing(ONIndex1Y,I1919,TRUE,_xll.ohTrigger(RecalcTrigger,Trigger1Y)),NA())</f>
        <v>3.0950938068166067E-2</v>
      </c>
    </row>
    <row r="1920" spans="2:17" x14ac:dyDescent="0.2">
      <c r="B1920" s="46" t="s">
        <v>51</v>
      </c>
      <c r="D1920" s="49">
        <f>_xll.qlCalendarAdvance(LocalCalendar,$D1919,B1920,"f",FALSE)</f>
        <v>52839</v>
      </c>
      <c r="E1920" s="49">
        <f>_xll.qlInterestRateIndexValueDate(IndexON,D1920)</f>
        <v>52839</v>
      </c>
      <c r="F1920" s="52">
        <f>IFERROR(_xll.qlIndexFixing(IndexON,D1920,TRUE,_xll.ohTrigger(RecalcTrigger,TriggerON)),NA())</f>
        <v>2.6178842088429022E-2</v>
      </c>
      <c r="H1920" s="49">
        <f>_xll.qlCalendarAdvance(IborCalendar,$H1919,B1920,"f",FALSE)</f>
        <v>52832</v>
      </c>
      <c r="I1920" s="49">
        <f>_xll.qlInterestRateIndexValueDate(Index1M,$H1920)</f>
        <v>52834</v>
      </c>
      <c r="J1920" s="52">
        <f>IFERROR(_xll.qlIndexFixing(Index1M,$H1920,TRUE,_xll.ohTrigger(RecalcTrigger,Trigger1M)),NA())</f>
        <v>2.7611221785724116E-2</v>
      </c>
      <c r="K1920" s="52">
        <f>IFERROR(_xll.qlIndexFixing(ONIndex1M,I1920,TRUE,_xll.ohTrigger(RecalcTrigger,Trigger1M)),NA())</f>
        <v>2.7585092924686805E-2</v>
      </c>
      <c r="L1920" s="52">
        <f>IFERROR(_xll.qlIndexFixing(Index3M,H1920,TRUE,_xll.ohTrigger(RecalcTrigger,Trigger3M)),NA())</f>
        <v>2.8766277081416432E-2</v>
      </c>
      <c r="M1920" s="52">
        <f>IFERROR(_xll.qlIndexFixing(ONIndex3M,I1920,TRUE,_xll.ohTrigger(RecalcTrigger,Trigger3M)),NA())</f>
        <v>2.8683858641018745E-2</v>
      </c>
      <c r="N1920" s="52">
        <f>IFERROR(_xll.qlIndexFixing(Index6M,$H1920,TRUE,_xll.ohTrigger(RecalcTrigger,Trigger6M)),NA())</f>
        <v>2.982423145708054E-2</v>
      </c>
      <c r="O1920" s="52">
        <f>IFERROR(_xll.qlIndexFixing(ONIndex6M,I1920,TRUE,_xll.ohTrigger(RecalcTrigger,Trigger6M)),NA())</f>
        <v>2.9643359252462531E-2</v>
      </c>
      <c r="P1920" s="52">
        <f>IFERROR(_xll.qlIndexFixing(Index1Y,$H1920,TRUE,_xll.ohTrigger(RecalcTrigger,Trigger1Y)),NA())</f>
        <v>3.1335191590124802E-2</v>
      </c>
      <c r="Q1920" s="52">
        <f>IFERROR(_xll.qlIndexFixing(ONIndex1Y,I1920,TRUE,_xll.ohTrigger(RecalcTrigger,Trigger1Y)),NA())</f>
        <v>3.0947655370052729E-2</v>
      </c>
    </row>
    <row r="1921" spans="2:17" x14ac:dyDescent="0.2">
      <c r="B1921" s="46" t="s">
        <v>51</v>
      </c>
      <c r="D1921" s="49">
        <f>_xll.qlCalendarAdvance(LocalCalendar,$D1920,B1921,"f",FALSE)</f>
        <v>52846</v>
      </c>
      <c r="E1921" s="49">
        <f>_xll.qlInterestRateIndexValueDate(IndexON,D1921)</f>
        <v>52846</v>
      </c>
      <c r="F1921" s="52">
        <f>IFERROR(_xll.qlIndexFixing(IndexON,D1921,TRUE,_xll.ohTrigger(RecalcTrigger,TriggerON)),NA())</f>
        <v>2.6171957959482128E-2</v>
      </c>
      <c r="H1921" s="49">
        <f>_xll.qlCalendarAdvance(IborCalendar,$H1920,B1921,"f",FALSE)</f>
        <v>52839</v>
      </c>
      <c r="I1921" s="49">
        <f>_xll.qlInterestRateIndexValueDate(Index1M,$H1921)</f>
        <v>52841</v>
      </c>
      <c r="J1921" s="52">
        <f>IFERROR(_xll.qlIndexFixing(Index1M,$H1921,TRUE,_xll.ohTrigger(RecalcTrigger,Trigger1M)),NA())</f>
        <v>2.7608190779875308E-2</v>
      </c>
      <c r="K1921" s="52">
        <f>IFERROR(_xll.qlIndexFixing(ONIndex1M,I1921,TRUE,_xll.ohTrigger(RecalcTrigger,Trigger1M)),NA())</f>
        <v>2.7582112386710378E-2</v>
      </c>
      <c r="L1921" s="52">
        <f>IFERROR(_xll.qlIndexFixing(Index3M,H1921,TRUE,_xll.ohTrigger(RecalcTrigger,Trigger3M)),NA())</f>
        <v>2.8761968457281212E-2</v>
      </c>
      <c r="M1921" s="52">
        <f>IFERROR(_xll.qlIndexFixing(ONIndex3M,I1921,TRUE,_xll.ohTrigger(RecalcTrigger,Trigger3M)),NA())</f>
        <v>2.8680602982156245E-2</v>
      </c>
      <c r="N1921" s="52">
        <f>IFERROR(_xll.qlIndexFixing(Index6M,$H1921,TRUE,_xll.ohTrigger(RecalcTrigger,Trigger6M)),NA())</f>
        <v>2.9815817596063911E-2</v>
      </c>
      <c r="O1921" s="52">
        <f>IFERROR(_xll.qlIndexFixing(ONIndex6M,I1921,TRUE,_xll.ohTrigger(RecalcTrigger,Trigger6M)),NA())</f>
        <v>2.9640092442999588E-2</v>
      </c>
      <c r="P1921" s="52">
        <f>IFERROR(_xll.qlIndexFixing(Index1Y,$H1921,TRUE,_xll.ohTrigger(RecalcTrigger,Trigger1Y)),NA())</f>
        <v>3.1331009350672512E-2</v>
      </c>
      <c r="Q1921" s="52">
        <f>IFERROR(_xll.qlIndexFixing(ONIndex1Y,I1921,TRUE,_xll.ohTrigger(RecalcTrigger,Trigger1Y)),NA())</f>
        <v>3.0944344112064925E-2</v>
      </c>
    </row>
    <row r="1922" spans="2:17" x14ac:dyDescent="0.2">
      <c r="B1922" s="46" t="s">
        <v>51</v>
      </c>
      <c r="D1922" s="49">
        <f>_xll.qlCalendarAdvance(LocalCalendar,$D1921,B1922,"f",FALSE)</f>
        <v>52853</v>
      </c>
      <c r="E1922" s="49">
        <f>_xll.qlInterestRateIndexValueDate(IndexON,D1922)</f>
        <v>52853</v>
      </c>
      <c r="F1922" s="52">
        <f>IFERROR(_xll.qlIndexFixing(IndexON,D1922,TRUE,_xll.ohTrigger(RecalcTrigger,TriggerON)),NA())</f>
        <v>2.6165039759149522E-2</v>
      </c>
      <c r="H1922" s="49">
        <f>_xll.qlCalendarAdvance(IborCalendar,$H1921,B1922,"f",FALSE)</f>
        <v>52846</v>
      </c>
      <c r="I1922" s="49">
        <f>_xll.qlInterestRateIndexValueDate(Index1M,$H1922)</f>
        <v>52848</v>
      </c>
      <c r="J1922" s="52">
        <f>IFERROR(_xll.qlIndexFixing(Index1M,$H1922,TRUE,_xll.ohTrigger(RecalcTrigger,Trigger1M)),NA())</f>
        <v>2.7605977990351575E-2</v>
      </c>
      <c r="K1922" s="52">
        <f>IFERROR(_xll.qlIndexFixing(ONIndex1M,I1922,TRUE,_xll.ohTrigger(RecalcTrigger,Trigger1M)),NA())</f>
        <v>2.7579112303328657E-2</v>
      </c>
      <c r="L1922" s="52">
        <f>IFERROR(_xll.qlIndexFixing(Index3M,H1922,TRUE,_xll.ohTrigger(RecalcTrigger,Trigger3M)),NA())</f>
        <v>2.8758540351742874E-2</v>
      </c>
      <c r="M1922" s="52">
        <f>IFERROR(_xll.qlIndexFixing(ONIndex3M,I1922,TRUE,_xll.ohTrigger(RecalcTrigger,Trigger3M)),NA())</f>
        <v>2.8677327403547892E-2</v>
      </c>
      <c r="N1922" s="52">
        <f>IFERROR(_xll.qlIndexFixing(Index6M,$H1922,TRUE,_xll.ohTrigger(RecalcTrigger,Trigger6M)),NA())</f>
        <v>2.981222206769429E-2</v>
      </c>
      <c r="O1922" s="52">
        <f>IFERROR(_xll.qlIndexFixing(ONIndex6M,I1922,TRUE,_xll.ohTrigger(RecalcTrigger,Trigger6M)),NA())</f>
        <v>2.9636805722583759E-2</v>
      </c>
      <c r="P1922" s="52">
        <f>IFERROR(_xll.qlIndexFixing(Index1Y,$H1922,TRUE,_xll.ohTrigger(RecalcTrigger,Trigger1Y)),NA())</f>
        <v>3.1326797663893013E-2</v>
      </c>
      <c r="Q1922" s="52">
        <f>IFERROR(_xll.qlIndexFixing(ONIndex1Y,I1922,TRUE,_xll.ohTrigger(RecalcTrigger,Trigger1Y)),NA())</f>
        <v>3.0941004294202656E-2</v>
      </c>
    </row>
    <row r="1923" spans="2:17" x14ac:dyDescent="0.2">
      <c r="B1923" s="46" t="s">
        <v>51</v>
      </c>
      <c r="D1923" s="49">
        <f>_xll.qlCalendarAdvance(LocalCalendar,$D1922,B1923,"f",FALSE)</f>
        <v>52860</v>
      </c>
      <c r="E1923" s="49">
        <f>_xll.qlInterestRateIndexValueDate(IndexON,D1923)</f>
        <v>52860</v>
      </c>
      <c r="F1923" s="52">
        <f>IFERROR(_xll.qlIndexFixing(IndexON,D1923,TRUE,_xll.ohTrigger(RecalcTrigger,TriggerON)),NA())</f>
        <v>2.6158087487591075E-2</v>
      </c>
      <c r="H1923" s="49">
        <f>_xll.qlCalendarAdvance(IborCalendar,$H1922,B1923,"f",FALSE)</f>
        <v>52853</v>
      </c>
      <c r="I1923" s="49">
        <f>_xll.qlInterestRateIndexValueDate(Index1M,$H1923)</f>
        <v>52855</v>
      </c>
      <c r="J1923" s="52">
        <f>IFERROR(_xll.qlIndexFixing(Index1M,$H1923,TRUE,_xll.ohTrigger(RecalcTrigger,Trigger1M)),NA())</f>
        <v>2.7602069995136258E-2</v>
      </c>
      <c r="K1923" s="52">
        <f>IFERROR(_xll.qlIndexFixing(ONIndex1M,I1923,TRUE,_xll.ohTrigger(RecalcTrigger,Trigger1M)),NA())</f>
        <v>2.7576092674621577E-2</v>
      </c>
      <c r="L1923" s="52">
        <f>IFERROR(_xll.qlIndexFixing(Index3M,H1923,TRUE,_xll.ohTrigger(RecalcTrigger,Trigger3M)),NA())</f>
        <v>2.8755092186177927E-2</v>
      </c>
      <c r="M1923" s="52">
        <f>IFERROR(_xll.qlIndexFixing(ONIndex3M,I1923,TRUE,_xll.ohTrigger(RecalcTrigger,Trigger3M)),NA())</f>
        <v>2.8674031905193686E-2</v>
      </c>
      <c r="N1923" s="52">
        <f>IFERROR(_xll.qlIndexFixing(Index6M,$H1923,TRUE,_xll.ohTrigger(RecalcTrigger,Trigger6M)),NA())</f>
        <v>2.9808606337935816E-2</v>
      </c>
      <c r="O1923" s="52">
        <f>IFERROR(_xll.qlIndexFixing(ONIndex6M,I1923,TRUE,_xll.ohTrigger(RecalcTrigger,Trigger6M)),NA())</f>
        <v>2.9633499091135107E-2</v>
      </c>
      <c r="P1923" s="52">
        <f>IFERROR(_xll.qlIndexFixing(Index1Y,$H1923,TRUE,_xll.ohTrigger(RecalcTrigger,Trigger1Y)),NA())</f>
        <v>3.1322556548161531E-2</v>
      </c>
      <c r="Q1923" s="52">
        <f>IFERROR(_xll.qlIndexFixing(ONIndex1Y,I1923,TRUE,_xll.ohTrigger(RecalcTrigger,Trigger1Y)),NA())</f>
        <v>3.0937635916385986E-2</v>
      </c>
    </row>
    <row r="1924" spans="2:17" x14ac:dyDescent="0.2">
      <c r="B1924" s="46" t="s">
        <v>51</v>
      </c>
      <c r="D1924" s="49">
        <f>_xll.qlCalendarAdvance(LocalCalendar,$D1923,B1924,"f",FALSE)</f>
        <v>52867</v>
      </c>
      <c r="E1924" s="49">
        <f>_xll.qlInterestRateIndexValueDate(IndexON,D1924)</f>
        <v>52867</v>
      </c>
      <c r="F1924" s="52">
        <f>IFERROR(_xll.qlIndexFixing(IndexON,D1924,TRUE,_xll.ohTrigger(RecalcTrigger,TriggerON)),NA())</f>
        <v>2.6151101144646915E-2</v>
      </c>
      <c r="H1924" s="49">
        <f>_xll.qlCalendarAdvance(IborCalendar,$H1923,B1924,"f",FALSE)</f>
        <v>52860</v>
      </c>
      <c r="I1924" s="49">
        <f>_xll.qlInterestRateIndexValueDate(Index1M,$H1924)</f>
        <v>52862</v>
      </c>
      <c r="J1924" s="52">
        <f>IFERROR(_xll.qlIndexFixing(Index1M,$H1924,TRUE,_xll.ohTrigger(RecalcTrigger,Trigger1M)),NA())</f>
        <v>2.7598980216283486E-2</v>
      </c>
      <c r="K1924" s="52">
        <f>IFERROR(_xll.qlIndexFixing(ONIndex1M,I1924,TRUE,_xll.ohTrigger(RecalcTrigger,Trigger1M)),NA())</f>
        <v>2.7573053500509204E-2</v>
      </c>
      <c r="L1924" s="52">
        <f>IFERROR(_xll.qlIndexFixing(Index3M,H1924,TRUE,_xll.ohTrigger(RecalcTrigger,Trigger3M)),NA())</f>
        <v>2.8751623960640835E-2</v>
      </c>
      <c r="M1924" s="52">
        <f>IFERROR(_xll.qlIndexFixing(ONIndex3M,I1924,TRUE,_xll.ohTrigger(RecalcTrigger,Trigger3M)),NA())</f>
        <v>2.8670716487013692E-2</v>
      </c>
      <c r="N1924" s="52">
        <f>IFERROR(_xll.qlIndexFixing(Index6M,$H1924,TRUE,_xll.ohTrigger(RecalcTrigger,Trigger6M)),NA())</f>
        <v>2.9804970406895372E-2</v>
      </c>
      <c r="O1924" s="52">
        <f>IFERROR(_xll.qlIndexFixing(ONIndex6M,I1924,TRUE,_xll.ohTrigger(RecalcTrigger,Trigger6M)),NA())</f>
        <v>2.9630172548653633E-2</v>
      </c>
      <c r="P1924" s="52">
        <f>IFERROR(_xll.qlIndexFixing(Index1Y,$H1924,TRUE,_xll.ohTrigger(RecalcTrigger,Trigger1Y)),NA())</f>
        <v>3.1318286324357604E-2</v>
      </c>
      <c r="Q1924" s="52">
        <f>IFERROR(_xll.qlIndexFixing(ONIndex1Y,I1924,TRUE,_xll.ohTrigger(RecalcTrigger,Trigger1Y)),NA())</f>
        <v>3.093423897869485E-2</v>
      </c>
    </row>
    <row r="1925" spans="2:17" x14ac:dyDescent="0.2">
      <c r="B1925" s="46" t="s">
        <v>51</v>
      </c>
      <c r="D1925" s="49">
        <f>_xll.qlCalendarAdvance(LocalCalendar,$D1924,B1925,"f",FALSE)</f>
        <v>52874</v>
      </c>
      <c r="E1925" s="49">
        <f>_xll.qlInterestRateIndexValueDate(IndexON,D1925)</f>
        <v>52874</v>
      </c>
      <c r="F1925" s="52">
        <f>IFERROR(_xll.qlIndexFixing(IndexON,D1925,TRUE,_xll.ohTrigger(RecalcTrigger,TriggerON)),NA())</f>
        <v>2.6144080730476915E-2</v>
      </c>
      <c r="H1925" s="49">
        <f>_xll.qlCalendarAdvance(IborCalendar,$H1924,B1925,"f",FALSE)</f>
        <v>52867</v>
      </c>
      <c r="I1925" s="49">
        <f>_xll.qlInterestRateIndexValueDate(Index1M,$H1925)</f>
        <v>52869</v>
      </c>
      <c r="J1925" s="52">
        <f>IFERROR(_xll.qlIndexFixing(Index1M,$H1925,TRUE,_xll.ohTrigger(RecalcTrigger,Trigger1M)),NA())</f>
        <v>2.7595870846461867E-2</v>
      </c>
      <c r="K1925" s="52">
        <f>IFERROR(_xll.qlIndexFixing(ONIndex1M,I1925,TRUE,_xll.ohTrigger(RecalcTrigger,Trigger1M)),NA())</f>
        <v>2.7569994781151408E-2</v>
      </c>
      <c r="L1925" s="52">
        <f>IFERROR(_xll.qlIndexFixing(Index3M,H1925,TRUE,_xll.ohTrigger(RecalcTrigger,Trigger3M)),NA())</f>
        <v>2.8748135675181669E-2</v>
      </c>
      <c r="M1925" s="52">
        <f>IFERROR(_xll.qlIndexFixing(ONIndex3M,I1925,TRUE,_xll.ohTrigger(RecalcTrigger,Trigger3M)),NA())</f>
        <v>2.8667381149167781E-2</v>
      </c>
      <c r="N1925" s="52">
        <f>IFERROR(_xll.qlIndexFixing(Index6M,$H1925,TRUE,_xll.ohTrigger(RecalcTrigger,Trigger6M)),NA())</f>
        <v>2.9801314274682921E-2</v>
      </c>
      <c r="O1925" s="52">
        <f>IFERROR(_xll.qlIndexFixing(ONIndex6M,I1925,TRUE,_xll.ohTrigger(RecalcTrigger,Trigger6M)),NA())</f>
        <v>2.9626826095139336E-2</v>
      </c>
      <c r="P1925" s="52">
        <f>IFERROR(_xll.qlIndexFixing(Index1Y,$H1925,TRUE,_xll.ohTrigger(RecalcTrigger,Trigger1Y)),NA())</f>
        <v>3.1313987564362843E-2</v>
      </c>
      <c r="Q1925" s="52">
        <f>IFERROR(_xll.qlIndexFixing(ONIndex1Y,I1925,TRUE,_xll.ohTrigger(RecalcTrigger,Trigger1Y)),NA())</f>
        <v>3.0930813481049313E-2</v>
      </c>
    </row>
    <row r="1926" spans="2:17" x14ac:dyDescent="0.2">
      <c r="B1926" s="46" t="s">
        <v>51</v>
      </c>
      <c r="D1926" s="49">
        <f>_xll.qlCalendarAdvance(LocalCalendar,$D1925,B1926,"f",FALSE)</f>
        <v>52881</v>
      </c>
      <c r="E1926" s="49">
        <f>_xll.qlInterestRateIndexValueDate(IndexON,D1926)</f>
        <v>52881</v>
      </c>
      <c r="F1926" s="52">
        <f>IFERROR(_xll.qlIndexFixing(IndexON,D1926,TRUE,_xll.ohTrigger(RecalcTrigger,TriggerON)),NA())</f>
        <v>2.6137026245001138E-2</v>
      </c>
      <c r="H1926" s="49">
        <f>_xll.qlCalendarAdvance(IborCalendar,$H1925,B1926,"f",FALSE)</f>
        <v>52874</v>
      </c>
      <c r="I1926" s="49">
        <f>_xll.qlInterestRateIndexValueDate(Index1M,$H1926)</f>
        <v>52876</v>
      </c>
      <c r="J1926" s="52">
        <f>IFERROR(_xll.qlIndexFixing(Index1M,$H1926,TRUE,_xll.ohTrigger(RecalcTrigger,Trigger1M)),NA())</f>
        <v>2.7592741885686389E-2</v>
      </c>
      <c r="K1926" s="52">
        <f>IFERROR(_xll.qlIndexFixing(ONIndex1M,I1926,TRUE,_xll.ohTrigger(RecalcTrigger,Trigger1M)),NA())</f>
        <v>2.7566916516468254E-2</v>
      </c>
      <c r="L1926" s="52">
        <f>IFERROR(_xll.qlIndexFixing(Index3M,H1926,TRUE,_xll.ohTrigger(RecalcTrigger,Trigger3M)),NA())</f>
        <v>2.8745517659331608E-2</v>
      </c>
      <c r="M1926" s="52">
        <f>IFERROR(_xll.qlIndexFixing(ONIndex3M,I1926,TRUE,_xll.ohTrigger(RecalcTrigger,Trigger3M)),NA())</f>
        <v>2.8664025891496081E-2</v>
      </c>
      <c r="N1926" s="52">
        <f>IFERROR(_xll.qlIndexFixing(Index6M,$H1926,TRUE,_xll.ohTrigger(RecalcTrigger,Trigger6M)),NA())</f>
        <v>2.979859542779047E-2</v>
      </c>
      <c r="O1926" s="52">
        <f>IFERROR(_xll.qlIndexFixing(ONIndex6M,I1926,TRUE,_xll.ohTrigger(RecalcTrigger,Trigger6M)),NA())</f>
        <v>2.9623459730592216E-2</v>
      </c>
      <c r="P1926" s="52">
        <f>IFERROR(_xll.qlIndexFixing(Index1Y,$H1926,TRUE,_xll.ohTrigger(RecalcTrigger,Trigger1Y)),NA())</f>
        <v>3.1309660847649488E-2</v>
      </c>
      <c r="Q1926" s="52">
        <f>IFERROR(_xll.qlIndexFixing(ONIndex1Y,I1926,TRUE,_xll.ohTrigger(RecalcTrigger,Trigger1Y)),NA())</f>
        <v>3.092735942352931E-2</v>
      </c>
    </row>
    <row r="1927" spans="2:17" x14ac:dyDescent="0.2">
      <c r="B1927" s="46" t="s">
        <v>51</v>
      </c>
      <c r="D1927" s="49">
        <f>_xll.qlCalendarAdvance(LocalCalendar,$D1926,B1927,"f",FALSE)</f>
        <v>52888</v>
      </c>
      <c r="E1927" s="49">
        <f>_xll.qlInterestRateIndexValueDate(IndexON,D1927)</f>
        <v>52888</v>
      </c>
      <c r="F1927" s="52">
        <f>IFERROR(_xll.qlIndexFixing(IndexON,D1927,TRUE,_xll.ohTrigger(RecalcTrigger,TriggerON)),NA())</f>
        <v>2.6129937688219584E-2</v>
      </c>
      <c r="H1927" s="49">
        <f>_xll.qlCalendarAdvance(IborCalendar,$H1926,B1927,"f",FALSE)</f>
        <v>52881</v>
      </c>
      <c r="I1927" s="49">
        <f>_xll.qlInterestRateIndexValueDate(Index1M,$H1927)</f>
        <v>52883</v>
      </c>
      <c r="J1927" s="52">
        <f>IFERROR(_xll.qlIndexFixing(Index1M,$H1927,TRUE,_xll.ohTrigger(RecalcTrigger,Trigger1M)),NA())</f>
        <v>2.7589593333974538E-2</v>
      </c>
      <c r="K1927" s="52">
        <f>IFERROR(_xll.qlIndexFixing(ONIndex1M,I1927,TRUE,_xll.ohTrigger(RecalcTrigger,Trigger1M)),NA())</f>
        <v>2.756381870629987E-2</v>
      </c>
      <c r="L1927" s="52">
        <f>IFERROR(_xll.qlIndexFixing(Index3M,H1927,TRUE,_xll.ohTrigger(RecalcTrigger,Trigger3M)),NA())</f>
        <v>2.8741987540534329E-2</v>
      </c>
      <c r="M1927" s="52">
        <f>IFERROR(_xll.qlIndexFixing(ONIndex3M,I1927,TRUE,_xll.ohTrigger(RecalcTrigger,Trigger3M)),NA())</f>
        <v>2.8660650714078528E-2</v>
      </c>
      <c r="N1927" s="52">
        <f>IFERROR(_xll.qlIndexFixing(Index6M,$H1927,TRUE,_xll.ohTrigger(RecalcTrigger,Trigger6M)),NA())</f>
        <v>2.9794897146848322E-2</v>
      </c>
      <c r="O1927" s="52">
        <f>IFERROR(_xll.qlIndexFixing(ONIndex6M,I1927,TRUE,_xll.ohTrigger(RecalcTrigger,Trigger6M)),NA())</f>
        <v>2.9620073455172147E-2</v>
      </c>
      <c r="P1927" s="52">
        <f>IFERROR(_xll.qlIndexFixing(Index1Y,$H1927,TRUE,_xll.ohTrigger(RecalcTrigger,Trigger1Y)),NA())</f>
        <v>3.1305306753682802E-2</v>
      </c>
      <c r="Q1927" s="52">
        <f>IFERROR(_xll.qlIndexFixing(ONIndex1Y,I1927,TRUE,_xll.ohTrigger(RecalcTrigger,Trigger1Y)),NA())</f>
        <v>3.0923876806214778E-2</v>
      </c>
    </row>
    <row r="1928" spans="2:17" x14ac:dyDescent="0.2">
      <c r="B1928" s="46" t="s">
        <v>51</v>
      </c>
      <c r="D1928" s="49">
        <f>_xll.qlCalendarAdvance(LocalCalendar,$D1927,B1928,"f",FALSE)</f>
        <v>52895</v>
      </c>
      <c r="E1928" s="49">
        <f>_xll.qlInterestRateIndexValueDate(IndexON,D1928)</f>
        <v>52895</v>
      </c>
      <c r="F1928" s="52">
        <f>IFERROR(_xll.qlIndexFixing(IndexON,D1928,TRUE,_xll.ohTrigger(RecalcTrigger,TriggerON)),NA())</f>
        <v>2.6122815060132254E-2</v>
      </c>
      <c r="H1928" s="49">
        <f>_xll.qlCalendarAdvance(IborCalendar,$H1927,B1928,"f",FALSE)</f>
        <v>52888</v>
      </c>
      <c r="I1928" s="49">
        <f>_xll.qlInterestRateIndexValueDate(Index1M,$H1928)</f>
        <v>52890</v>
      </c>
      <c r="J1928" s="52">
        <f>IFERROR(_xll.qlIndexFixing(Index1M,$H1928,TRUE,_xll.ohTrigger(RecalcTrigger,Trigger1M)),NA())</f>
        <v>2.7586425191341302E-2</v>
      </c>
      <c r="K1928" s="52">
        <f>IFERROR(_xll.qlIndexFixing(ONIndex1M,I1928,TRUE,_xll.ohTrigger(RecalcTrigger,Trigger1M)),NA())</f>
        <v>2.7560701350886063E-2</v>
      </c>
      <c r="L1928" s="52">
        <f>IFERROR(_xll.qlIndexFixing(Index3M,H1928,TRUE,_xll.ohTrigger(RecalcTrigger,Trigger3M)),NA())</f>
        <v>2.8738437360417486E-2</v>
      </c>
      <c r="M1928" s="52">
        <f>IFERROR(_xll.qlIndexFixing(ONIndex3M,I1928,TRUE,_xll.ohTrigger(RecalcTrigger,Trigger3M)),NA())</f>
        <v>2.8657255616995059E-2</v>
      </c>
      <c r="N1928" s="52">
        <f>IFERROR(_xll.qlIndexFixing(Index6M,$H1928,TRUE,_xll.ohTrigger(RecalcTrigger,Trigger6M)),NA())</f>
        <v>2.9791178663450643E-2</v>
      </c>
      <c r="O1928" s="52">
        <f>IFERROR(_xll.qlIndexFixing(ONIndex6M,I1928,TRUE,_xll.ohTrigger(RecalcTrigger,Trigger6M)),NA())</f>
        <v>2.9616667268559382E-2</v>
      </c>
      <c r="P1928" s="52">
        <f>IFERROR(_xll.qlIndexFixing(Index1Y,$H1928,TRUE,_xll.ohTrigger(RecalcTrigger,Trigger1Y)),NA())</f>
        <v>3.1300925861919036E-2</v>
      </c>
      <c r="Q1928" s="52">
        <f>IFERROR(_xll.qlIndexFixing(ONIndex1Y,I1928,TRUE,_xll.ohTrigger(RecalcTrigger,Trigger1Y)),NA())</f>
        <v>3.0920365628945845E-2</v>
      </c>
    </row>
    <row r="1929" spans="2:17" x14ac:dyDescent="0.2">
      <c r="B1929" s="46" t="s">
        <v>51</v>
      </c>
      <c r="D1929" s="49">
        <f>_xll.qlCalendarAdvance(LocalCalendar,$D1928,B1929,"f",FALSE)</f>
        <v>52902</v>
      </c>
      <c r="E1929" s="49">
        <f>_xll.qlInterestRateIndexValueDate(IndexON,D1929)</f>
        <v>52902</v>
      </c>
      <c r="F1929" s="52">
        <f>IFERROR(_xll.qlIndexFixing(IndexON,D1929,TRUE,_xll.ohTrigger(RecalcTrigger,TriggerON)),NA())</f>
        <v>2.6115658360819083E-2</v>
      </c>
      <c r="H1929" s="49">
        <f>_xll.qlCalendarAdvance(IborCalendar,$H1928,B1929,"f",FALSE)</f>
        <v>52895</v>
      </c>
      <c r="I1929" s="49">
        <f>_xll.qlInterestRateIndexValueDate(Index1M,$H1929)</f>
        <v>52897</v>
      </c>
      <c r="J1929" s="52">
        <f>IFERROR(_xll.qlIndexFixing(Index1M,$H1929,TRUE,_xll.ohTrigger(RecalcTrigger,Trigger1M)),NA())</f>
        <v>2.7583237457806664E-2</v>
      </c>
      <c r="K1929" s="52">
        <f>IFERROR(_xll.qlIndexFixing(ONIndex1M,I1929,TRUE,_xll.ohTrigger(RecalcTrigger,Trigger1M)),NA())</f>
        <v>2.7557564450066963E-2</v>
      </c>
      <c r="L1929" s="52">
        <f>IFERROR(_xll.qlIndexFixing(Index3M,H1929,TRUE,_xll.ohTrigger(RecalcTrigger,Trigger3M)),NA())</f>
        <v>2.873486711903582E-2</v>
      </c>
      <c r="M1929" s="52">
        <f>IFERROR(_xll.qlIndexFixing(ONIndex3M,I1929,TRUE,_xll.ohTrigger(RecalcTrigger,Trigger3M)),NA())</f>
        <v>2.86538406000858E-2</v>
      </c>
      <c r="N1929" s="52">
        <f>IFERROR(_xll.qlIndexFixing(Index6M,$H1929,TRUE,_xll.ohTrigger(RecalcTrigger,Trigger6M)),NA())</f>
        <v>2.9787439977711622E-2</v>
      </c>
      <c r="O1929" s="52">
        <f>IFERROR(_xll.qlIndexFixing(ONIndex6M,I1929,TRUE,_xll.ohTrigger(RecalcTrigger,Trigger6M)),NA())</f>
        <v>2.9613241170993732E-2</v>
      </c>
      <c r="P1929" s="52">
        <f>IFERROR(_xll.qlIndexFixing(Index1Y,$H1929,TRUE,_xll.ohTrigger(RecalcTrigger,Trigger1Y)),NA())</f>
        <v>3.1296518751808104E-2</v>
      </c>
      <c r="Q1929" s="52">
        <f>IFERROR(_xll.qlIndexFixing(ONIndex1Y,I1929,TRUE,_xll.ohTrigger(RecalcTrigger,Trigger1Y)),NA())</f>
        <v>3.091682589172251E-2</v>
      </c>
    </row>
    <row r="1930" spans="2:17" x14ac:dyDescent="0.2">
      <c r="B1930" s="46" t="s">
        <v>51</v>
      </c>
      <c r="D1930" s="49">
        <f>_xll.qlCalendarAdvance(LocalCalendar,$D1929,B1930,"f",FALSE)</f>
        <v>52909</v>
      </c>
      <c r="E1930" s="49">
        <f>_xll.qlInterestRateIndexValueDate(IndexON,D1930)</f>
        <v>52909</v>
      </c>
      <c r="F1930" s="52">
        <f>IFERROR(_xll.qlIndexFixing(IndexON,D1930,TRUE,_xll.ohTrigger(RecalcTrigger,TriggerON)),NA())</f>
        <v>2.6108467590200135E-2</v>
      </c>
      <c r="H1930" s="49">
        <f>_xll.qlCalendarAdvance(IborCalendar,$H1929,B1930,"f",FALSE)</f>
        <v>52902</v>
      </c>
      <c r="I1930" s="49">
        <f>_xll.qlInterestRateIndexValueDate(Index1M,$H1930)</f>
        <v>52904</v>
      </c>
      <c r="J1930" s="52">
        <f>IFERROR(_xll.qlIndexFixing(Index1M,$H1930,TRUE,_xll.ohTrigger(RecalcTrigger,Trigger1M)),NA())</f>
        <v>2.7580030133385613E-2</v>
      </c>
      <c r="K1930" s="52">
        <f>IFERROR(_xll.qlIndexFixing(ONIndex1M,I1930,TRUE,_xll.ohTrigger(RecalcTrigger,Trigger1M)),NA())</f>
        <v>2.755440800400244E-2</v>
      </c>
      <c r="L1930" s="52">
        <f>IFERROR(_xll.qlIndexFixing(Index3M,H1930,TRUE,_xll.ohTrigger(RecalcTrigger,Trigger3M)),NA())</f>
        <v>2.8731276816443205E-2</v>
      </c>
      <c r="M1930" s="52">
        <f>IFERROR(_xll.qlIndexFixing(ONIndex3M,I1930,TRUE,_xll.ohTrigger(RecalcTrigger,Trigger3M)),NA())</f>
        <v>2.8650405663430689E-2</v>
      </c>
      <c r="N1930" s="52">
        <f>IFERROR(_xll.qlIndexFixing(Index6M,$H1930,TRUE,_xll.ohTrigger(RecalcTrigger,Trigger6M)),NA())</f>
        <v>2.9782730599905771E-2</v>
      </c>
      <c r="O1930" s="52">
        <f>IFERROR(_xll.qlIndexFixing(ONIndex6M,I1930,TRUE,_xll.ohTrigger(RecalcTrigger,Trigger6M)),NA())</f>
        <v>2.9609795162475194E-2</v>
      </c>
      <c r="P1930" s="52">
        <f>IFERROR(_xll.qlIndexFixing(Index1Y,$H1930,TRUE,_xll.ohTrigger(RecalcTrigger,Trigger1Y)),NA())</f>
        <v>3.1292086002790508E-2</v>
      </c>
      <c r="Q1930" s="52">
        <f>IFERROR(_xll.qlIndexFixing(ONIndex1Y,I1930,TRUE,_xll.ohTrigger(RecalcTrigger,Trigger1Y)),NA())</f>
        <v>3.0913257594704646E-2</v>
      </c>
    </row>
    <row r="1931" spans="2:17" x14ac:dyDescent="0.2">
      <c r="B1931" s="46" t="s">
        <v>51</v>
      </c>
      <c r="D1931" s="49">
        <f>_xll.qlCalendarAdvance(LocalCalendar,$D1930,B1931,"f",FALSE)</f>
        <v>52916</v>
      </c>
      <c r="E1931" s="49">
        <f>_xll.qlInterestRateIndexValueDate(IndexON,D1931)</f>
        <v>52916</v>
      </c>
      <c r="F1931" s="52">
        <f>IFERROR(_xll.qlIndexFixing(IndexON,D1931,TRUE,_xll.ohTrigger(RecalcTrigger,TriggerON)),NA())</f>
        <v>2.6101242748275411E-2</v>
      </c>
      <c r="H1931" s="49">
        <f>_xll.qlCalendarAdvance(IborCalendar,$H1930,B1931,"f",FALSE)</f>
        <v>52909</v>
      </c>
      <c r="I1931" s="49">
        <f>_xll.qlInterestRateIndexValueDate(Index1M,$H1931)</f>
        <v>52911</v>
      </c>
      <c r="J1931" s="52">
        <f>IFERROR(_xll.qlIndexFixing(Index1M,$H1931,TRUE,_xll.ohTrigger(RecalcTrigger,Trigger1M)),NA())</f>
        <v>2.757680321809064E-2</v>
      </c>
      <c r="K1931" s="52">
        <f>IFERROR(_xll.qlIndexFixing(ONIndex1M,I1931,TRUE,_xll.ohTrigger(RecalcTrigger,Trigger1M)),NA())</f>
        <v>2.7553711448509155E-2</v>
      </c>
      <c r="L1931" s="52">
        <f>IFERROR(_xll.qlIndexFixing(Index3M,H1931,TRUE,_xll.ohTrigger(RecalcTrigger,Trigger3M)),NA())</f>
        <v>2.8727666452695241E-2</v>
      </c>
      <c r="M1931" s="52">
        <f>IFERROR(_xll.qlIndexFixing(ONIndex3M,I1931,TRUE,_xll.ohTrigger(RecalcTrigger,Trigger3M)),NA())</f>
        <v>2.8649627004813105E-2</v>
      </c>
      <c r="N1931" s="52">
        <f>IFERROR(_xll.qlIndexFixing(Index6M,$H1931,TRUE,_xll.ohTrigger(RecalcTrigger,Trigger6M)),NA())</f>
        <v>2.9778953262988704E-2</v>
      </c>
      <c r="O1931" s="52">
        <f>IFERROR(_xll.qlIndexFixing(ONIndex6M,I1931,TRUE,_xll.ohTrigger(RecalcTrigger,Trigger6M)),NA())</f>
        <v>2.960923594572229E-2</v>
      </c>
      <c r="P1931" s="52">
        <f>IFERROR(_xll.qlIndexFixing(Index1Y,$H1931,TRUE,_xll.ohTrigger(RecalcTrigger,Trigger1Y)),NA())</f>
        <v>3.1290655429168743E-2</v>
      </c>
      <c r="Q1931" s="52">
        <f>IFERROR(_xll.qlIndexFixing(ONIndex1Y,I1931,TRUE,_xll.ohTrigger(RecalcTrigger,Trigger1Y)),NA())</f>
        <v>3.0912866793992855E-2</v>
      </c>
    </row>
    <row r="1932" spans="2:17" x14ac:dyDescent="0.2">
      <c r="B1932" s="46" t="s">
        <v>51</v>
      </c>
      <c r="D1932" s="49">
        <f>_xll.qlCalendarAdvance(LocalCalendar,$D1931,B1932,"f",FALSE)</f>
        <v>52923</v>
      </c>
      <c r="E1932" s="49">
        <f>_xll.qlInterestRateIndexValueDate(IndexON,D1932)</f>
        <v>52923</v>
      </c>
      <c r="F1932" s="52">
        <f>IFERROR(_xll.qlIndexFixing(IndexON,D1932,TRUE,_xll.ohTrigger(RecalcTrigger,TriggerON)),NA())</f>
        <v>2.6093983835204781E-2</v>
      </c>
      <c r="H1932" s="49">
        <f>_xll.qlCalendarAdvance(IborCalendar,$H1931,B1932,"f",FALSE)</f>
        <v>52916</v>
      </c>
      <c r="I1932" s="49">
        <f>_xll.qlInterestRateIndexValueDate(Index1M,$H1932)</f>
        <v>52918</v>
      </c>
      <c r="J1932" s="52">
        <f>IFERROR(_xll.qlIndexFixing(Index1M,$H1932,TRUE,_xll.ohTrigger(RecalcTrigger,Trigger1M)),NA())</f>
        <v>2.7573556711946723E-2</v>
      </c>
      <c r="K1932" s="52">
        <f>IFERROR(_xll.qlIndexFixing(ONIndex1M,I1932,TRUE,_xll.ohTrigger(RecalcTrigger,Trigger1M)),NA())</f>
        <v>2.7548036475737447E-2</v>
      </c>
      <c r="L1932" s="52">
        <f>IFERROR(_xll.qlIndexFixing(Index3M,H1932,TRUE,_xll.ohTrigger(RecalcTrigger,Trigger3M)),NA())</f>
        <v>2.8724036027846671E-2</v>
      </c>
      <c r="M1932" s="52">
        <f>IFERROR(_xll.qlIndexFixing(ONIndex3M,I1932,TRUE,_xll.ohTrigger(RecalcTrigger,Trigger3M)),NA())</f>
        <v>2.8643476030962844E-2</v>
      </c>
      <c r="N1932" s="52">
        <f>IFERROR(_xll.qlIndexFixing(Index6M,$H1932,TRUE,_xll.ohTrigger(RecalcTrigger,Trigger6M)),NA())</f>
        <v>2.9775155725680885E-2</v>
      </c>
      <c r="O1932" s="52">
        <f>IFERROR(_xll.qlIndexFixing(ONIndex6M,I1932,TRUE,_xll.ohTrigger(RecalcTrigger,Trigger6M)),NA())</f>
        <v>2.9602843412259716E-2</v>
      </c>
      <c r="P1932" s="52">
        <f>IFERROR(_xll.qlIndexFixing(Index1Y,$H1932,TRUE,_xll.ohTrigger(RecalcTrigger,Trigger1Y)),NA())</f>
        <v>3.1283145905760708E-2</v>
      </c>
      <c r="Q1932" s="52">
        <f>IFERROR(_xll.qlIndexFixing(ONIndex1Y,I1932,TRUE,_xll.ohTrigger(RecalcTrigger,Trigger1Y)),NA())</f>
        <v>3.090603532088565E-2</v>
      </c>
    </row>
    <row r="1933" spans="2:17" x14ac:dyDescent="0.2">
      <c r="B1933" s="46" t="s">
        <v>51</v>
      </c>
      <c r="D1933" s="49">
        <f>_xll.qlCalendarAdvance(LocalCalendar,$D1932,B1933,"f",FALSE)</f>
        <v>52930</v>
      </c>
      <c r="E1933" s="49">
        <f>_xll.qlInterestRateIndexValueDate(IndexON,D1933)</f>
        <v>52930</v>
      </c>
      <c r="F1933" s="52">
        <f>IFERROR(_xll.qlIndexFixing(IndexON,D1933,TRUE,_xll.ohTrigger(RecalcTrigger,TriggerON)),NA())</f>
        <v>2.608669085074844E-2</v>
      </c>
      <c r="H1933" s="49">
        <f>_xll.qlCalendarAdvance(IborCalendar,$H1932,B1933,"f",FALSE)</f>
        <v>52923</v>
      </c>
      <c r="I1933" s="49">
        <f>_xll.qlInterestRateIndexValueDate(Index1M,$H1933)</f>
        <v>52926</v>
      </c>
      <c r="J1933" s="52">
        <f>IFERROR(_xll.qlIndexFixing(Index1M,$H1933,TRUE,_xll.ohTrigger(RecalcTrigger,Trigger1M)),NA())</f>
        <v>2.7570641940587753E-2</v>
      </c>
      <c r="K1933" s="52">
        <f>IFERROR(_xll.qlIndexFixing(ONIndex1M,I1933,TRUE,_xll.ohTrigger(RecalcTrigger,Trigger1M)),NA())</f>
        <v>2.7546006536134371E-2</v>
      </c>
      <c r="L1933" s="52">
        <f>IFERROR(_xll.qlIndexFixing(Index3M,H1933,TRUE,_xll.ohTrigger(RecalcTrigger,Trigger3M)),NA())</f>
        <v>2.8721618162240843E-2</v>
      </c>
      <c r="M1933" s="52">
        <f>IFERROR(_xll.qlIndexFixing(ONIndex3M,I1933,TRUE,_xll.ohTrigger(RecalcTrigger,Trigger3M)),NA())</f>
        <v>2.8641257425396915E-2</v>
      </c>
      <c r="N1933" s="52">
        <f>IFERROR(_xll.qlIndexFixing(Index6M,$H1933,TRUE,_xll.ohTrigger(RecalcTrigger,Trigger6M)),NA())</f>
        <v>2.9770790948016723E-2</v>
      </c>
      <c r="O1933" s="52">
        <f>IFERROR(_xll.qlIndexFixing(ONIndex6M,I1933,TRUE,_xll.ohTrigger(RecalcTrigger,Trigger6M)),NA())</f>
        <v>2.9600765807851204E-2</v>
      </c>
      <c r="P1933" s="52">
        <f>IFERROR(_xll.qlIndexFixing(Index1Y,$H1933,TRUE,_xll.ohTrigger(RecalcTrigger,Trigger1Y)),NA())</f>
        <v>3.1280004780834571E-2</v>
      </c>
      <c r="Q1933" s="52">
        <f>IFERROR(_xll.qlIndexFixing(ONIndex1Y,I1933,TRUE,_xll.ohTrigger(RecalcTrigger,Trigger1Y)),NA())</f>
        <v>3.0903984465346923E-2</v>
      </c>
    </row>
    <row r="1934" spans="2:17" x14ac:dyDescent="0.2">
      <c r="B1934" s="46" t="s">
        <v>51</v>
      </c>
      <c r="D1934" s="49">
        <f>_xll.qlCalendarAdvance(LocalCalendar,$D1933,B1934,"f",FALSE)</f>
        <v>52937</v>
      </c>
      <c r="E1934" s="49">
        <f>_xll.qlInterestRateIndexValueDate(IndexON,D1934)</f>
        <v>52937</v>
      </c>
      <c r="F1934" s="52">
        <f>IFERROR(_xll.qlIndexFixing(IndexON,D1934,TRUE,_xll.ohTrigger(RecalcTrigger,TriggerON)),NA())</f>
        <v>2.6079363794986321E-2</v>
      </c>
      <c r="H1934" s="49">
        <f>_xll.qlCalendarAdvance(IborCalendar,$H1933,B1934,"f",FALSE)</f>
        <v>52930</v>
      </c>
      <c r="I1934" s="49">
        <f>_xll.qlInterestRateIndexValueDate(Index1M,$H1934)</f>
        <v>52932</v>
      </c>
      <c r="J1934" s="52">
        <f>IFERROR(_xll.qlIndexFixing(Index1M,$H1934,TRUE,_xll.ohTrigger(RecalcTrigger,Trigger1M)),NA())</f>
        <v>2.7567823022286546E-2</v>
      </c>
      <c r="K1934" s="52">
        <f>IFERROR(_xll.qlIndexFixing(ONIndex1M,I1934,TRUE,_xll.ohTrigger(RecalcTrigger,Trigger1M)),NA())</f>
        <v>2.7541586766091086E-2</v>
      </c>
      <c r="L1934" s="52">
        <f>IFERROR(_xll.qlIndexFixing(Index3M,H1934,TRUE,_xll.ohTrigger(RecalcTrigger,Trigger3M)),NA())</f>
        <v>2.8714961723595778E-2</v>
      </c>
      <c r="M1934" s="52">
        <f>IFERROR(_xll.qlIndexFixing(ONIndex3M,I1934,TRUE,_xll.ohTrigger(RecalcTrigger,Trigger3M)),NA())</f>
        <v>2.8636466719431652E-2</v>
      </c>
      <c r="N1934" s="52">
        <f>IFERROR(_xll.qlIndexFixing(Index6M,$H1934,TRUE,_xll.ohTrigger(RecalcTrigger,Trigger6M)),NA())</f>
        <v>2.9768443517850216E-2</v>
      </c>
      <c r="O1934" s="52">
        <f>IFERROR(_xll.qlIndexFixing(ONIndex6M,I1934,TRUE,_xll.ohTrigger(RecalcTrigger,Trigger6M)),NA())</f>
        <v>2.9595812017992884E-2</v>
      </c>
      <c r="P1934" s="52">
        <f>IFERROR(_xll.qlIndexFixing(Index1Y,$H1934,TRUE,_xll.ohTrigger(RecalcTrigger,Trigger1Y)),NA())</f>
        <v>3.1274110206195048E-2</v>
      </c>
      <c r="Q1934" s="52">
        <f>IFERROR(_xll.qlIndexFixing(ONIndex1Y,I1934,TRUE,_xll.ohTrigger(RecalcTrigger,Trigger1Y)),NA())</f>
        <v>3.0898698807568792E-2</v>
      </c>
    </row>
    <row r="1935" spans="2:17" x14ac:dyDescent="0.2">
      <c r="B1935" s="46" t="s">
        <v>51</v>
      </c>
      <c r="D1935" s="49">
        <f>_xll.qlCalendarAdvance(LocalCalendar,$D1934,B1935,"f",FALSE)</f>
        <v>52944</v>
      </c>
      <c r="E1935" s="49">
        <f>_xll.qlInterestRateIndexValueDate(IndexON,D1935)</f>
        <v>52944</v>
      </c>
      <c r="F1935" s="52">
        <f>IFERROR(_xll.qlIndexFixing(IndexON,D1935,TRUE,_xll.ohTrigger(RecalcTrigger,TriggerON)),NA())</f>
        <v>2.6072002667998362E-2</v>
      </c>
      <c r="H1935" s="49">
        <f>_xll.qlCalendarAdvance(IborCalendar,$H1934,B1935,"f",FALSE)</f>
        <v>52937</v>
      </c>
      <c r="I1935" s="49">
        <f>_xll.qlInterestRateIndexValueDate(Index1M,$H1935)</f>
        <v>52939</v>
      </c>
      <c r="J1935" s="52">
        <f>IFERROR(_xll.qlIndexFixing(Index1M,$H1935,TRUE,_xll.ohTrigger(RecalcTrigger,Trigger1M)),NA())</f>
        <v>2.7563699648558704E-2</v>
      </c>
      <c r="K1935" s="52">
        <f>IFERROR(_xll.qlIndexFixing(ONIndex1M,I1935,TRUE,_xll.ohTrigger(RecalcTrigger,Trigger1M)),NA())</f>
        <v>2.75383325932399E-2</v>
      </c>
      <c r="L1935" s="52">
        <f>IFERROR(_xll.qlIndexFixing(Index3M,H1935,TRUE,_xll.ohTrigger(RecalcTrigger,Trigger3M)),NA())</f>
        <v>2.871127456772804E-2</v>
      </c>
      <c r="M1935" s="52">
        <f>IFERROR(_xll.qlIndexFixing(ONIndex3M,I1935,TRUE,_xll.ohTrigger(RecalcTrigger,Trigger3M)),NA())</f>
        <v>2.8632932184127213E-2</v>
      </c>
      <c r="N1935" s="52">
        <f>IFERROR(_xll.qlIndexFixing(Index6M,$H1935,TRUE,_xll.ohTrigger(RecalcTrigger,Trigger6M)),NA())</f>
        <v>2.9764583620448076E-2</v>
      </c>
      <c r="O1935" s="52">
        <f>IFERROR(_xll.qlIndexFixing(ONIndex6M,I1935,TRUE,_xll.ohTrigger(RecalcTrigger,Trigger6M)),NA())</f>
        <v>2.959226645439017E-2</v>
      </c>
      <c r="P1935" s="52">
        <f>IFERROR(_xll.qlIndexFixing(Index1Y,$H1935,TRUE,_xll.ohTrigger(RecalcTrigger,Trigger1Y)),NA())</f>
        <v>3.1269557953975374E-2</v>
      </c>
      <c r="Q1935" s="52">
        <f>IFERROR(_xll.qlIndexFixing(ONIndex1Y,I1935,TRUE,_xll.ohTrigger(RecalcTrigger,Trigger1Y)),NA())</f>
        <v>3.0894987710938793E-2</v>
      </c>
    </row>
    <row r="1936" spans="2:17" x14ac:dyDescent="0.2">
      <c r="B1936" s="46" t="s">
        <v>51</v>
      </c>
      <c r="D1936" s="49">
        <f>_xll.qlCalendarAdvance(LocalCalendar,$D1935,B1936,"f",FALSE)</f>
        <v>52951</v>
      </c>
      <c r="E1936" s="49">
        <f>_xll.qlInterestRateIndexValueDate(IndexON,D1936)</f>
        <v>52951</v>
      </c>
      <c r="F1936" s="52">
        <f>IFERROR(_xll.qlIndexFixing(IndexON,D1936,TRUE,_xll.ohTrigger(RecalcTrigger,TriggerON)),NA())</f>
        <v>2.6064607469704626E-2</v>
      </c>
      <c r="H1936" s="49">
        <f>_xll.qlCalendarAdvance(IborCalendar,$H1935,B1936,"f",FALSE)</f>
        <v>52944</v>
      </c>
      <c r="I1936" s="49">
        <f>_xll.qlInterestRateIndexValueDate(Index1M,$H1936)</f>
        <v>52946</v>
      </c>
      <c r="J1936" s="52">
        <f>IFERROR(_xll.qlIndexFixing(Index1M,$H1936,TRUE,_xll.ohTrigger(RecalcTrigger,Trigger1M)),NA())</f>
        <v>2.7561189568359786E-2</v>
      </c>
      <c r="K1936" s="52">
        <f>IFERROR(_xll.qlIndexFixing(ONIndex1M,I1936,TRUE,_xll.ohTrigger(RecalcTrigger,Trigger1M)),NA())</f>
        <v>2.7535058875143292E-2</v>
      </c>
      <c r="L1936" s="52">
        <f>IFERROR(_xll.qlIndexFixing(Index3M,H1936,TRUE,_xll.ohTrigger(RecalcTrigger,Trigger3M)),NA())</f>
        <v>2.8707567354088859E-2</v>
      </c>
      <c r="M1936" s="52">
        <f>IFERROR(_xll.qlIndexFixing(ONIndex3M,I1936,TRUE,_xll.ohTrigger(RecalcTrigger,Trigger3M)),NA())</f>
        <v>2.8629377728996985E-2</v>
      </c>
      <c r="N1936" s="52">
        <f>IFERROR(_xll.qlIndexFixing(Index6M,$H1936,TRUE,_xll.ohTrigger(RecalcTrigger,Trigger6M)),NA())</f>
        <v>2.9760703521507028E-2</v>
      </c>
      <c r="O1936" s="52">
        <f>IFERROR(_xll.qlIndexFixing(ONIndex6M,I1936,TRUE,_xll.ohTrigger(RecalcTrigger,Trigger6M)),NA())</f>
        <v>2.9588700979754634E-2</v>
      </c>
      <c r="P1936" s="52">
        <f>IFERROR(_xll.qlIndexFixing(Index1Y,$H1936,TRUE,_xll.ohTrigger(RecalcTrigger,Trigger1Y)),NA())</f>
        <v>3.1264983539321403E-2</v>
      </c>
      <c r="Q1936" s="52">
        <f>IFERROR(_xll.qlIndexFixing(ONIndex1Y,I1936,TRUE,_xll.ohTrigger(RecalcTrigger,Trigger1Y)),NA())</f>
        <v>3.08912480545942E-2</v>
      </c>
    </row>
    <row r="1937" spans="2:17" x14ac:dyDescent="0.2">
      <c r="B1937" s="46" t="s">
        <v>51</v>
      </c>
      <c r="D1937" s="49">
        <f>_xll.qlCalendarAdvance(LocalCalendar,$D1936,B1937,"f",FALSE)</f>
        <v>52958</v>
      </c>
      <c r="E1937" s="49">
        <f>_xll.qlInterestRateIndexValueDate(IndexON,D1937)</f>
        <v>52958</v>
      </c>
      <c r="F1937" s="52">
        <f>IFERROR(_xll.qlIndexFixing(IndexON,D1937,TRUE,_xll.ohTrigger(RecalcTrigger,TriggerON)),NA())</f>
        <v>2.6057178200264985E-2</v>
      </c>
      <c r="H1937" s="49">
        <f>_xll.qlCalendarAdvance(IborCalendar,$H1936,B1937,"f",FALSE)</f>
        <v>52951</v>
      </c>
      <c r="I1937" s="49">
        <f>_xll.qlInterestRateIndexValueDate(Index1M,$H1937)</f>
        <v>52953</v>
      </c>
      <c r="J1937" s="52">
        <f>IFERROR(_xll.qlIndexFixing(Index1M,$H1937,TRUE,_xll.ohTrigger(RecalcTrigger,Trigger1M)),NA())</f>
        <v>2.7557030319012576E-2</v>
      </c>
      <c r="K1937" s="52">
        <f>IFERROR(_xll.qlIndexFixing(ONIndex1M,I1937,TRUE,_xll.ohTrigger(RecalcTrigger,Trigger1M)),NA())</f>
        <v>2.753176561164139E-2</v>
      </c>
      <c r="L1937" s="52">
        <f>IFERROR(_xll.qlIndexFixing(Index3M,H1937,TRUE,_xll.ohTrigger(RecalcTrigger,Trigger3M)),NA())</f>
        <v>2.8703840082732412E-2</v>
      </c>
      <c r="M1937" s="52">
        <f>IFERROR(_xll.qlIndexFixing(ONIndex3M,I1937,TRUE,_xll.ohTrigger(RecalcTrigger,Trigger3M)),NA())</f>
        <v>2.8625803354120904E-2</v>
      </c>
      <c r="N1937" s="52">
        <f>IFERROR(_xll.qlIndexFixing(Index6M,$H1937,TRUE,_xll.ohTrigger(RecalcTrigger,Trigger6M)),NA())</f>
        <v>2.975680322114347E-2</v>
      </c>
      <c r="O1937" s="52">
        <f>IFERROR(_xll.qlIndexFixing(ONIndex6M,I1937,TRUE,_xll.ohTrigger(RecalcTrigger,Trigger6M)),NA())</f>
        <v>2.9585115594166211E-2</v>
      </c>
      <c r="P1937" s="52">
        <f>IFERROR(_xll.qlIndexFixing(Index1Y,$H1937,TRUE,_xll.ohTrigger(RecalcTrigger,Trigger1Y)),NA())</f>
        <v>3.1260387541614497E-2</v>
      </c>
      <c r="Q1937" s="52">
        <f>IFERROR(_xll.qlIndexFixing(ONIndex1Y,I1937,TRUE,_xll.ohTrigger(RecalcTrigger,Trigger1Y)),NA())</f>
        <v>3.0887479838295206E-2</v>
      </c>
    </row>
    <row r="1938" spans="2:17" x14ac:dyDescent="0.2">
      <c r="B1938" s="46" t="s">
        <v>51</v>
      </c>
      <c r="D1938" s="49">
        <f>_xll.qlCalendarAdvance(LocalCalendar,$D1937,B1938,"f",FALSE)</f>
        <v>52965</v>
      </c>
      <c r="E1938" s="49">
        <f>_xll.qlInterestRateIndexValueDate(IndexON,D1938)</f>
        <v>52965</v>
      </c>
      <c r="F1938" s="52">
        <f>IFERROR(_xll.qlIndexFixing(IndexON,D1938,TRUE,_xll.ohTrigger(RecalcTrigger,TriggerON)),NA())</f>
        <v>2.6049714859519568E-2</v>
      </c>
      <c r="H1938" s="49">
        <f>_xll.qlCalendarAdvance(IborCalendar,$H1937,B1938,"f",FALSE)</f>
        <v>52959</v>
      </c>
      <c r="I1938" s="49">
        <f>_xll.qlInterestRateIndexValueDate(Index1M,$H1938)</f>
        <v>52961</v>
      </c>
      <c r="J1938" s="52">
        <f>IFERROR(_xll.qlIndexFixing(Index1M,$H1938,TRUE,_xll.ohTrigger(RecalcTrigger,Trigger1M)),NA())</f>
        <v>2.7553184090159666E-2</v>
      </c>
      <c r="K1938" s="52">
        <f>IFERROR(_xll.qlIndexFixing(ONIndex1M,I1938,TRUE,_xll.ohTrigger(RecalcTrigger,Trigger1M)),NA())</f>
        <v>2.7530422124539822E-2</v>
      </c>
      <c r="L1938" s="52">
        <f>IFERROR(_xll.qlIndexFixing(Index3M,H1938,TRUE,_xll.ohTrigger(RecalcTrigger,Trigger3M)),NA())</f>
        <v>2.870042531839373E-2</v>
      </c>
      <c r="M1938" s="52">
        <f>IFERROR(_xll.qlIndexFixing(ONIndex3M,I1938,TRUE,_xll.ohTrigger(RecalcTrigger,Trigger3M)),NA())</f>
        <v>2.8624333636733112E-2</v>
      </c>
      <c r="N1938" s="52">
        <f>IFERROR(_xll.qlIndexFixing(Index6M,$H1938,TRUE,_xll.ohTrigger(RecalcTrigger,Trigger6M)),NA())</f>
        <v>2.9752320998730025E-2</v>
      </c>
      <c r="O1938" s="52">
        <f>IFERROR(_xll.qlIndexFixing(ONIndex6M,I1938,TRUE,_xll.ohTrigger(RecalcTrigger,Trigger6M)),NA())</f>
        <v>2.9583863600517457E-2</v>
      </c>
      <c r="P1938" s="52">
        <f>IFERROR(_xll.qlIndexFixing(Index1Y,$H1938,TRUE,_xll.ohTrigger(RecalcTrigger,Trigger1Y)),NA())</f>
        <v>3.1254111530587478E-2</v>
      </c>
      <c r="Q1938" s="52">
        <f>IFERROR(_xll.qlIndexFixing(ONIndex1Y,I1938,TRUE,_xll.ohTrigger(RecalcTrigger,Trigger1Y)),NA())</f>
        <v>3.0886293835858947E-2</v>
      </c>
    </row>
    <row r="1939" spans="2:17" x14ac:dyDescent="0.2">
      <c r="B1939" s="46" t="s">
        <v>51</v>
      </c>
      <c r="D1939" s="49">
        <f>_xll.qlCalendarAdvance(LocalCalendar,$D1938,B1939,"f",FALSE)</f>
        <v>52972</v>
      </c>
      <c r="E1939" s="49">
        <f>_xll.qlInterestRateIndexValueDate(IndexON,D1939)</f>
        <v>52972</v>
      </c>
      <c r="F1939" s="52">
        <f>IFERROR(_xll.qlIndexFixing(IndexON,D1939,TRUE,_xll.ohTrigger(RecalcTrigger,TriggerON)),NA())</f>
        <v>2.6042217447468374E-2</v>
      </c>
      <c r="H1939" s="49">
        <f>_xll.qlCalendarAdvance(IborCalendar,$H1938,B1939,"f",FALSE)</f>
        <v>52966</v>
      </c>
      <c r="I1939" s="49">
        <f>_xll.qlInterestRateIndexValueDate(Index1M,$H1939)</f>
        <v>52968</v>
      </c>
      <c r="J1939" s="52">
        <f>IFERROR(_xll.qlIndexFixing(Index1M,$H1939,TRUE,_xll.ohTrigger(RecalcTrigger,Trigger1M)),NA())</f>
        <v>2.7548987950700782E-2</v>
      </c>
      <c r="K1939" s="52">
        <f>IFERROR(_xll.qlIndexFixing(ONIndex1M,I1939,TRUE,_xll.ohTrigger(RecalcTrigger,Trigger1M)),NA())</f>
        <v>2.7526269065942799E-2</v>
      </c>
      <c r="L1939" s="52">
        <f>IFERROR(_xll.qlIndexFixing(Index3M,H1939,TRUE,_xll.ohTrigger(RecalcTrigger,Trigger3M)),NA())</f>
        <v>2.8695785531650309E-2</v>
      </c>
      <c r="M1939" s="52">
        <f>IFERROR(_xll.qlIndexFixing(ONIndex3M,I1939,TRUE,_xll.ohTrigger(RecalcTrigger,Trigger3M)),NA())</f>
        <v>2.8619833380378878E-2</v>
      </c>
      <c r="N1939" s="52">
        <f>IFERROR(_xll.qlIndexFixing(Index6M,$H1939,TRUE,_xll.ohTrigger(RecalcTrigger,Trigger6M)),NA())</f>
        <v>2.9747443009040506E-2</v>
      </c>
      <c r="O1939" s="52">
        <f>IFERROR(_xll.qlIndexFixing(ONIndex6M,I1939,TRUE,_xll.ohTrigger(RecalcTrigger,Trigger6M)),NA())</f>
        <v>2.9579275561788521E-2</v>
      </c>
      <c r="P1939" s="52">
        <f>IFERROR(_xll.qlIndexFixing(Index1Y,$H1939,TRUE,_xll.ohTrigger(RecalcTrigger,Trigger1Y)),NA())</f>
        <v>3.1252461642272078E-2</v>
      </c>
      <c r="Q1939" s="52">
        <f>IFERROR(_xll.qlIndexFixing(ONIndex1Y,I1939,TRUE,_xll.ohTrigger(RecalcTrigger,Trigger1Y)),NA())</f>
        <v>3.0881408013598843E-2</v>
      </c>
    </row>
    <row r="1940" spans="2:17" x14ac:dyDescent="0.2">
      <c r="B1940" s="46" t="s">
        <v>51</v>
      </c>
      <c r="D1940" s="49">
        <f>_xll.qlCalendarAdvance(LocalCalendar,$D1939,B1940,"f",FALSE)</f>
        <v>52979</v>
      </c>
      <c r="E1940" s="49">
        <f>_xll.qlInterestRateIndexValueDate(IndexON,D1940)</f>
        <v>52979</v>
      </c>
      <c r="F1940" s="52">
        <f>IFERROR(_xll.qlIndexFixing(IndexON,D1940,TRUE,_xll.ohTrigger(RecalcTrigger,TriggerON)),NA())</f>
        <v>2.603468596419134E-2</v>
      </c>
      <c r="H1940" s="49">
        <f>_xll.qlCalendarAdvance(IborCalendar,$H1939,B1940,"f",FALSE)</f>
        <v>52973</v>
      </c>
      <c r="I1940" s="49">
        <f>_xll.qlInterestRateIndexValueDate(Index1M,$H1940)</f>
        <v>52975</v>
      </c>
      <c r="J1940" s="52">
        <f>IFERROR(_xll.qlIndexFixing(Index1M,$H1940,TRUE,_xll.ohTrigger(RecalcTrigger,Trigger1M)),NA())</f>
        <v>2.754558357921413E-2</v>
      </c>
      <c r="K1940" s="52">
        <f>IFERROR(_xll.qlIndexFixing(ONIndex1M,I1940,TRUE,_xll.ohTrigger(RecalcTrigger,Trigger1M)),NA())</f>
        <v>2.7523722373385962E-2</v>
      </c>
      <c r="L1940" s="52">
        <f>IFERROR(_xll.qlIndexFixing(Index3M,H1940,TRUE,_xll.ohTrigger(RecalcTrigger,Trigger3M)),NA())</f>
        <v>2.8691995222117406E-2</v>
      </c>
      <c r="M1940" s="52">
        <f>IFERROR(_xll.qlIndexFixing(ONIndex3M,I1940,TRUE,_xll.ohTrigger(RecalcTrigger,Trigger3M)),NA())</f>
        <v>2.8617069327798728E-2</v>
      </c>
      <c r="N1940" s="52">
        <f>IFERROR(_xll.qlIndexFixing(Index6M,$H1940,TRUE,_xll.ohTrigger(RecalcTrigger,Trigger6M)),NA())</f>
        <v>2.9743480987134811E-2</v>
      </c>
      <c r="O1940" s="52">
        <f>IFERROR(_xll.qlIndexFixing(ONIndex6M,I1940,TRUE,_xll.ohTrigger(RecalcTrigger,Trigger6M)),NA())</f>
        <v>2.9576577256449355E-2</v>
      </c>
      <c r="P1940" s="52">
        <f>IFERROR(_xll.qlIndexFixing(Index1Y,$H1940,TRUE,_xll.ohTrigger(RecalcTrigger,Trigger1Y)),NA())</f>
        <v>3.1248793934212E-2</v>
      </c>
      <c r="Q1940" s="52">
        <f>IFERROR(_xll.qlIndexFixing(ONIndex1Y,I1940,TRUE,_xll.ohTrigger(RecalcTrigger,Trigger1Y)),NA())</f>
        <v>3.0878592222491896E-2</v>
      </c>
    </row>
    <row r="1941" spans="2:17" x14ac:dyDescent="0.2">
      <c r="B1941" s="46" t="s">
        <v>51</v>
      </c>
      <c r="D1941" s="49">
        <f>_xll.qlCalendarAdvance(LocalCalendar,$D1940,B1941,"f",FALSE)</f>
        <v>52986</v>
      </c>
      <c r="E1941" s="49">
        <f>_xll.qlInterestRateIndexValueDate(IndexON,D1941)</f>
        <v>52986</v>
      </c>
      <c r="F1941" s="52">
        <f>IFERROR(_xll.qlIndexFixing(IndexON,D1941,TRUE,_xll.ohTrigger(RecalcTrigger,TriggerON)),NA())</f>
        <v>2.6027120409608528E-2</v>
      </c>
      <c r="H1941" s="49">
        <f>_xll.qlCalendarAdvance(IborCalendar,$H1940,B1941,"f",FALSE)</f>
        <v>52980</v>
      </c>
      <c r="I1941" s="49">
        <f>_xll.qlInterestRateIndexValueDate(Index1M,$H1941)</f>
        <v>52982</v>
      </c>
      <c r="J1941" s="52">
        <f>IFERROR(_xll.qlIndexFixing(Index1M,$H1941,TRUE,_xll.ohTrigger(RecalcTrigger,Trigger1M)),NA())</f>
        <v>2.754296599709799E-2</v>
      </c>
      <c r="K1941" s="52">
        <f>IFERROR(_xll.qlIndexFixing(ONIndex1M,I1941,TRUE,_xll.ohTrigger(RecalcTrigger,Trigger1M)),NA())</f>
        <v>2.7519533523099327E-2</v>
      </c>
      <c r="L1941" s="52">
        <f>IFERROR(_xll.qlIndexFixing(Index3M,H1941,TRUE,_xll.ohTrigger(RecalcTrigger,Trigger3M)),NA())</f>
        <v>2.8688184855100829E-2</v>
      </c>
      <c r="M1941" s="52">
        <f>IFERROR(_xll.qlIndexFixing(ONIndex3M,I1941,TRUE,_xll.ohTrigger(RecalcTrigger,Trigger3M)),NA())</f>
        <v>2.8612532649292532E-2</v>
      </c>
      <c r="N1941" s="52">
        <f>IFERROR(_xll.qlIndexFixing(Index6M,$H1941,TRUE,_xll.ohTrigger(RecalcTrigger,Trigger6M)),NA())</f>
        <v>2.973949876590359E-2</v>
      </c>
      <c r="O1941" s="52">
        <f>IFERROR(_xll.qlIndexFixing(ONIndex6M,I1941,TRUE,_xll.ohTrigger(RecalcTrigger,Trigger6M)),NA())</f>
        <v>2.9571952832752046E-2</v>
      </c>
      <c r="P1941" s="52">
        <f>IFERROR(_xll.qlIndexFixing(Index1Y,$H1941,TRUE,_xll.ohTrigger(RecalcTrigger,Trigger1Y)),NA())</f>
        <v>3.1243117219956481E-2</v>
      </c>
      <c r="Q1941" s="52">
        <f>IFERROR(_xll.qlIndexFixing(ONIndex1Y,I1941,TRUE,_xll.ohTrigger(RecalcTrigger,Trigger1Y)),NA())</f>
        <v>3.0873654012051333E-2</v>
      </c>
    </row>
    <row r="1942" spans="2:17" x14ac:dyDescent="0.2">
      <c r="B1942" s="46" t="s">
        <v>51</v>
      </c>
      <c r="D1942" s="49">
        <f>_xll.qlCalendarAdvance(LocalCalendar,$D1941,B1942,"f",FALSE)</f>
        <v>52993</v>
      </c>
      <c r="E1942" s="49">
        <f>_xll.qlInterestRateIndexValueDate(IndexON,D1942)</f>
        <v>52993</v>
      </c>
      <c r="F1942" s="52">
        <f>IFERROR(_xll.qlIndexFixing(IndexON,D1942,TRUE,_xll.ohTrigger(RecalcTrigger,TriggerON)),NA())</f>
        <v>2.6019520783799877E-2</v>
      </c>
      <c r="H1942" s="49">
        <f>_xll.qlCalendarAdvance(IborCalendar,$H1941,B1942,"f",FALSE)</f>
        <v>52987</v>
      </c>
      <c r="I1942" s="49">
        <f>_xll.qlInterestRateIndexValueDate(Index1M,$H1942)</f>
        <v>52989</v>
      </c>
      <c r="J1942" s="52">
        <f>IFERROR(_xll.qlIndexFixing(Index1M,$H1942,TRUE,_xll.ohTrigger(RecalcTrigger,Trigger1M)),NA())</f>
        <v>2.7538716068563653E-2</v>
      </c>
      <c r="K1942" s="52">
        <f>IFERROR(_xll.qlIndexFixing(ONIndex1M,I1942,TRUE,_xll.ohTrigger(RecalcTrigger,Trigger1M)),NA())</f>
        <v>2.7516136429266425E-2</v>
      </c>
      <c r="L1942" s="52">
        <f>IFERROR(_xll.qlIndexFixing(Index3M,H1942,TRUE,_xll.ohTrigger(RecalcTrigger,Trigger3M)),NA())</f>
        <v>2.868435443065831E-2</v>
      </c>
      <c r="M1942" s="52">
        <f>IFERROR(_xll.qlIndexFixing(ONIndex3M,I1942,TRUE,_xll.ohTrigger(RecalcTrigger,Trigger3M)),NA())</f>
        <v>2.8608852399507612E-2</v>
      </c>
      <c r="N1942" s="52">
        <f>IFERROR(_xll.qlIndexFixing(Index6M,$H1942,TRUE,_xll.ohTrigger(RecalcTrigger,Trigger6M)),NA())</f>
        <v>2.9735496345466524E-2</v>
      </c>
      <c r="O1942" s="52">
        <f>IFERROR(_xll.qlIndexFixing(ONIndex6M,I1942,TRUE,_xll.ohTrigger(RecalcTrigger,Trigger6M)),NA())</f>
        <v>2.956826159692838E-2</v>
      </c>
      <c r="P1942" s="52">
        <f>IFERROR(_xll.qlIndexFixing(Index1Y,$H1942,TRUE,_xll.ohTrigger(RecalcTrigger,Trigger1Y)),NA())</f>
        <v>3.1238416969090684E-2</v>
      </c>
      <c r="Q1942" s="52">
        <f>IFERROR(_xll.qlIndexFixing(ONIndex1Y,I1942,TRUE,_xll.ohTrigger(RecalcTrigger,Trigger1Y)),NA())</f>
        <v>3.0869734164191698E-2</v>
      </c>
    </row>
    <row r="1943" spans="2:17" x14ac:dyDescent="0.2">
      <c r="B1943" s="46" t="s">
        <v>51</v>
      </c>
      <c r="D1943" s="49">
        <f>_xll.qlCalendarAdvance(LocalCalendar,$D1942,B1943,"f",FALSE)</f>
        <v>53000</v>
      </c>
      <c r="E1943" s="49">
        <f>_xll.qlInterestRateIndexValueDate(IndexON,D1943)</f>
        <v>53000</v>
      </c>
      <c r="F1943" s="52">
        <f>IFERROR(_xll.qlIndexFixing(IndexON,D1943,TRUE,_xll.ohTrigger(RecalcTrigger,TriggerON)),NA())</f>
        <v>2.6011887086765384E-2</v>
      </c>
      <c r="H1943" s="49">
        <f>_xll.qlCalendarAdvance(IborCalendar,$H1942,B1943,"f",FALSE)</f>
        <v>52994</v>
      </c>
      <c r="I1943" s="49">
        <f>_xll.qlInterestRateIndexValueDate(Index1M,$H1943)</f>
        <v>52996</v>
      </c>
      <c r="J1943" s="52">
        <f>IFERROR(_xll.qlIndexFixing(Index1M,$H1943,TRUE,_xll.ohTrigger(RecalcTrigger,Trigger1M)),NA())</f>
        <v>2.7532843066626622E-2</v>
      </c>
      <c r="K1943" s="52">
        <f>IFERROR(_xll.qlIndexFixing(ONIndex1M,I1943,TRUE,_xll.ohTrigger(RecalcTrigger,Trigger1M)),NA())</f>
        <v>2.7512719787177176E-2</v>
      </c>
      <c r="L1943" s="52">
        <f>IFERROR(_xll.qlIndexFixing(Index3M,H1943,TRUE,_xll.ohTrigger(RecalcTrigger,Trigger3M)),NA())</f>
        <v>2.8679642970611825E-2</v>
      </c>
      <c r="M1943" s="52">
        <f>IFERROR(_xll.qlIndexFixing(ONIndex3M,I1943,TRUE,_xll.ohTrigger(RecalcTrigger,Trigger3M)),NA())</f>
        <v>2.8605152226912622E-2</v>
      </c>
      <c r="N1943" s="52">
        <f>IFERROR(_xll.qlIndexFixing(Index6M,$H1943,TRUE,_xll.ohTrigger(RecalcTrigger,Trigger6M)),NA())</f>
        <v>2.9731473725943296E-2</v>
      </c>
      <c r="O1943" s="52">
        <f>IFERROR(_xll.qlIndexFixing(ONIndex6M,I1943,TRUE,_xll.ohTrigger(RecalcTrigger,Trigger6M)),NA())</f>
        <v>2.956455044692774E-2</v>
      </c>
      <c r="P1943" s="52">
        <f>IFERROR(_xll.qlIndexFixing(Index1Y,$H1943,TRUE,_xll.ohTrigger(RecalcTrigger,Trigger1Y)),NA())</f>
        <v>3.1233698793444974E-2</v>
      </c>
      <c r="Q1943" s="52">
        <f>IFERROR(_xll.qlIndexFixing(ONIndex1Y,I1943,TRUE,_xll.ohTrigger(RecalcTrigger,Trigger1Y)),NA())</f>
        <v>3.086578575168808E-2</v>
      </c>
    </row>
    <row r="1944" spans="2:17" x14ac:dyDescent="0.2">
      <c r="B1944" s="46" t="s">
        <v>51</v>
      </c>
      <c r="D1944" s="49">
        <f>_xll.qlCalendarAdvance(LocalCalendar,$D1943,B1944,"f",FALSE)</f>
        <v>53007</v>
      </c>
      <c r="E1944" s="49">
        <f>_xll.qlInterestRateIndexValueDate(IndexON,D1944)</f>
        <v>53007</v>
      </c>
      <c r="F1944" s="52">
        <f>IFERROR(_xll.qlIndexFixing(IndexON,D1944,TRUE,_xll.ohTrigger(RecalcTrigger,TriggerON)),NA())</f>
        <v>2.6004219318425115E-2</v>
      </c>
      <c r="H1944" s="49">
        <f>_xll.qlCalendarAdvance(IborCalendar,$H1943,B1944,"f",FALSE)</f>
        <v>53001</v>
      </c>
      <c r="I1944" s="49">
        <f>_xll.qlInterestRateIndexValueDate(Index1M,$H1944)</f>
        <v>53003</v>
      </c>
      <c r="J1944" s="52">
        <f>IFERROR(_xll.qlIndexFixing(Index1M,$H1944,TRUE,_xll.ohTrigger(RecalcTrigger,Trigger1M)),NA())</f>
        <v>2.7529365333119733E-2</v>
      </c>
      <c r="K1944" s="52">
        <f>IFERROR(_xll.qlIndexFixing(ONIndex1M,I1944,TRUE,_xll.ohTrigger(RecalcTrigger,Trigger1M)),NA())</f>
        <v>2.750928359683158E-2</v>
      </c>
      <c r="L1944" s="52">
        <f>IFERROR(_xll.qlIndexFixing(Index3M,H1944,TRUE,_xll.ohTrigger(RecalcTrigger,Trigger3M)),NA())</f>
        <v>2.8675774171259934E-2</v>
      </c>
      <c r="M1944" s="52">
        <f>IFERROR(_xll.qlIndexFixing(ONIndex3M,I1944,TRUE,_xll.ohTrigger(RecalcTrigger,Trigger3M)),NA())</f>
        <v>2.8601432131454274E-2</v>
      </c>
      <c r="N1944" s="52">
        <f>IFERROR(_xll.qlIndexFixing(Index6M,$H1944,TRUE,_xll.ohTrigger(RecalcTrigger,Trigger6M)),NA())</f>
        <v>2.9727430907454919E-2</v>
      </c>
      <c r="O1944" s="52">
        <f>IFERROR(_xll.qlIndexFixing(ONIndex6M,I1944,TRUE,_xll.ohTrigger(RecalcTrigger,Trigger6M)),NA())</f>
        <v>2.9560819382696835E-2</v>
      </c>
      <c r="P1944" s="52">
        <f>IFERROR(_xll.qlIndexFixing(Index1Y,$H1944,TRUE,_xll.ohTrigger(RecalcTrigger,Trigger1Y)),NA())</f>
        <v>3.1228963269275122E-2</v>
      </c>
      <c r="Q1944" s="52">
        <f>IFERROR(_xll.qlIndexFixing(ONIndex1Y,I1944,TRUE,_xll.ohTrigger(RecalcTrigger,Trigger1Y)),NA())</f>
        <v>3.0861808774460542E-2</v>
      </c>
    </row>
    <row r="1945" spans="2:17" x14ac:dyDescent="0.2">
      <c r="B1945" s="46" t="s">
        <v>51</v>
      </c>
      <c r="D1945" s="49">
        <f>_xll.qlCalendarAdvance(LocalCalendar,$D1944,B1945,"f",FALSE)</f>
        <v>53014</v>
      </c>
      <c r="E1945" s="49">
        <f>_xll.qlInterestRateIndexValueDate(IndexON,D1945)</f>
        <v>53014</v>
      </c>
      <c r="F1945" s="52">
        <f>IFERROR(_xll.qlIndexFixing(IndexON,D1945,TRUE,_xll.ohTrigger(RecalcTrigger,TriggerON)),NA())</f>
        <v>2.5996517478859005E-2</v>
      </c>
      <c r="H1945" s="49">
        <f>_xll.qlCalendarAdvance(IborCalendar,$H1944,B1945,"f",FALSE)</f>
        <v>53008</v>
      </c>
      <c r="I1945" s="49">
        <f>_xll.qlInterestRateIndexValueDate(Index1M,$H1945)</f>
        <v>53010</v>
      </c>
      <c r="J1945" s="52">
        <f>IFERROR(_xll.qlIndexFixing(Index1M,$H1945,TRUE,_xll.ohTrigger(RecalcTrigger,Trigger1M)),NA())</f>
        <v>2.7525868014833334E-2</v>
      </c>
      <c r="K1945" s="52">
        <f>IFERROR(_xll.qlIndexFixing(ONIndex1M,I1945,TRUE,_xll.ohTrigger(RecalcTrigger,Trigger1M)),NA())</f>
        <v>2.7506630875409055E-2</v>
      </c>
      <c r="L1945" s="52">
        <f>IFERROR(_xll.qlIndexFixing(Index3M,H1945,TRUE,_xll.ohTrigger(RecalcTrigger,Trigger3M)),NA())</f>
        <v>2.867188531619904E-2</v>
      </c>
      <c r="M1945" s="52">
        <f>IFERROR(_xll.qlIndexFixing(ONIndex3M,I1945,TRUE,_xll.ohTrigger(RecalcTrigger,Trigger3M)),NA())</f>
        <v>2.8598559878865171E-2</v>
      </c>
      <c r="N1945" s="52">
        <f>IFERROR(_xll.qlIndexFixing(Index6M,$H1945,TRUE,_xll.ohTrigger(RecalcTrigger,Trigger6M)),NA())</f>
        <v>2.9723367890122837E-2</v>
      </c>
      <c r="O1945" s="52">
        <f>IFERROR(_xll.qlIndexFixing(ONIndex6M,I1945,TRUE,_xll.ohTrigger(RecalcTrigger,Trigger6M)),NA())</f>
        <v>2.9558012869761452E-2</v>
      </c>
      <c r="P1945" s="52">
        <f>IFERROR(_xll.qlIndexFixing(Index1Y,$H1945,TRUE,_xll.ohTrigger(RecalcTrigger,Trigger1Y)),NA())</f>
        <v>3.1225200194581075E-2</v>
      </c>
      <c r="Q1945" s="52">
        <f>IFERROR(_xll.qlIndexFixing(ONIndex1Y,I1945,TRUE,_xll.ohTrigger(RecalcTrigger,Trigger1Y)),NA())</f>
        <v>3.0858838264782307E-2</v>
      </c>
    </row>
    <row r="1946" spans="2:17" x14ac:dyDescent="0.2">
      <c r="B1946" s="46" t="s">
        <v>51</v>
      </c>
      <c r="D1946" s="49">
        <f>_xll.qlCalendarAdvance(LocalCalendar,$D1945,B1946,"f",FALSE)</f>
        <v>53021</v>
      </c>
      <c r="E1946" s="49">
        <f>_xll.qlInterestRateIndexValueDate(IndexON,D1946)</f>
        <v>53021</v>
      </c>
      <c r="F1946" s="52">
        <f>IFERROR(_xll.qlIndexFixing(IndexON,D1946,TRUE,_xll.ohTrigger(RecalcTrigger,TriggerON)),NA())</f>
        <v>2.5988781568067054E-2</v>
      </c>
      <c r="H1946" s="49">
        <f>_xll.qlCalendarAdvance(IborCalendar,$H1945,B1946,"f",FALSE)</f>
        <v>53015</v>
      </c>
      <c r="I1946" s="49">
        <f>_xll.qlInterestRateIndexValueDate(Index1M,$H1946)</f>
        <v>53017</v>
      </c>
      <c r="J1946" s="52">
        <f>IFERROR(_xll.qlIndexFixing(Index1M,$H1946,TRUE,_xll.ohTrigger(RecalcTrigger,Trigger1M)),NA())</f>
        <v>2.7522351111784551E-2</v>
      </c>
      <c r="K1946" s="52">
        <f>IFERROR(_xll.qlIndexFixing(ONIndex1M,I1946,TRUE,_xll.ohTrigger(RecalcTrigger,Trigger1M)),NA())</f>
        <v>2.7502352571397992E-2</v>
      </c>
      <c r="L1946" s="52">
        <f>IFERROR(_xll.qlIndexFixing(Index3M,H1946,TRUE,_xll.ohTrigger(RecalcTrigger,Trigger3M)),NA())</f>
        <v>2.8667976405488418E-2</v>
      </c>
      <c r="M1946" s="52">
        <f>IFERROR(_xll.qlIndexFixing(ONIndex3M,I1946,TRUE,_xll.ohTrigger(RecalcTrigger,Trigger3M)),NA())</f>
        <v>2.8593932172107372E-2</v>
      </c>
      <c r="N1946" s="52">
        <f>IFERROR(_xll.qlIndexFixing(Index6M,$H1946,TRUE,_xll.ohTrigger(RecalcTrigger,Trigger6M)),NA())</f>
        <v>2.9719284674069386E-2</v>
      </c>
      <c r="O1946" s="52">
        <f>IFERROR(_xll.qlIndexFixing(ONIndex6M,I1946,TRUE,_xll.ohTrigger(RecalcTrigger,Trigger6M)),NA())</f>
        <v>2.9553297511704102E-2</v>
      </c>
      <c r="P1946" s="52">
        <f>IFERROR(_xll.qlIndexFixing(Index1Y,$H1946,TRUE,_xll.ohTrigger(RecalcTrigger,Trigger1Y)),NA())</f>
        <v>3.1219442480342516E-2</v>
      </c>
      <c r="Q1946" s="52">
        <f>IFERROR(_xll.qlIndexFixing(ONIndex1Y,I1946,TRUE,_xll.ohTrigger(RecalcTrigger,Trigger1Y)),NA())</f>
        <v>3.0853769126020225E-2</v>
      </c>
    </row>
    <row r="1947" spans="2:17" x14ac:dyDescent="0.2">
      <c r="B1947" s="46" t="s">
        <v>51</v>
      </c>
      <c r="D1947" s="49">
        <f>_xll.qlCalendarAdvance(LocalCalendar,$D1946,B1947,"f",FALSE)</f>
        <v>53028</v>
      </c>
      <c r="E1947" s="49">
        <f>_xll.qlInterestRateIndexValueDate(IndexON,D1947)</f>
        <v>53028</v>
      </c>
      <c r="F1947" s="52">
        <f>IFERROR(_xll.qlIndexFixing(IndexON,D1947,TRUE,_xll.ohTrigger(RecalcTrigger,TriggerON)),NA())</f>
        <v>2.5981011586049263E-2</v>
      </c>
      <c r="H1947" s="49">
        <f>_xll.qlCalendarAdvance(IborCalendar,$H1946,B1947,"f",FALSE)</f>
        <v>53022</v>
      </c>
      <c r="I1947" s="49">
        <f>_xll.qlInterestRateIndexValueDate(Index1M,$H1947)</f>
        <v>53024</v>
      </c>
      <c r="J1947" s="52">
        <f>IFERROR(_xll.qlIndexFixing(Index1M,$H1947,TRUE,_xll.ohTrigger(RecalcTrigger,Trigger1M)),NA())</f>
        <v>2.7521204481307255E-2</v>
      </c>
      <c r="K1947" s="52">
        <f>IFERROR(_xll.qlIndexFixing(ONIndex1M,I1947,TRUE,_xll.ohTrigger(RecalcTrigger,Trigger1M)),NA())</f>
        <v>2.7498857736310001E-2</v>
      </c>
      <c r="L1947" s="52">
        <f>IFERROR(_xll.qlIndexFixing(Index3M,H1947,TRUE,_xll.ohTrigger(RecalcTrigger,Trigger3M)),NA())</f>
        <v>2.8668316274672468E-2</v>
      </c>
      <c r="M1947" s="52">
        <f>IFERROR(_xll.qlIndexFixing(ONIndex3M,I1947,TRUE,_xll.ohTrigger(RecalcTrigger,Trigger3M)),NA())</f>
        <v>2.8590152308192174E-2</v>
      </c>
      <c r="N1947" s="52">
        <f>IFERROR(_xll.qlIndexFixing(Index6M,$H1947,TRUE,_xll.ohTrigger(RecalcTrigger,Trigger6M)),NA())</f>
        <v>2.9719781125696045E-2</v>
      </c>
      <c r="O1947" s="52">
        <f>IFERROR(_xll.qlIndexFixing(ONIndex6M,I1947,TRUE,_xll.ohTrigger(RecalcTrigger,Trigger6M)),NA())</f>
        <v>2.9549506704888984E-2</v>
      </c>
      <c r="P1947" s="52">
        <f>IFERROR(_xll.qlIndexFixing(Index1Y,$H1947,TRUE,_xll.ohTrigger(RecalcTrigger,Trigger1Y)),NA())</f>
        <v>3.1214658368042523E-2</v>
      </c>
      <c r="Q1947" s="52">
        <f>IFERROR(_xll.qlIndexFixing(ONIndex1Y,I1947,TRUE,_xll.ohTrigger(RecalcTrigger,Trigger1Y)),NA())</f>
        <v>3.0849706454780801E-2</v>
      </c>
    </row>
    <row r="1948" spans="2:17" x14ac:dyDescent="0.2">
      <c r="B1948" s="46" t="s">
        <v>51</v>
      </c>
      <c r="D1948" s="49">
        <f>_xll.qlCalendarAdvance(LocalCalendar,$D1947,B1948,"f",FALSE)</f>
        <v>53035</v>
      </c>
      <c r="E1948" s="49">
        <f>_xll.qlInterestRateIndexValueDate(IndexON,D1948)</f>
        <v>53035</v>
      </c>
      <c r="F1948" s="52">
        <f>IFERROR(_xll.qlIndexFixing(IndexON,D1948,TRUE,_xll.ohTrigger(RecalcTrigger,TriggerON)),NA())</f>
        <v>2.5973207532725695E-2</v>
      </c>
      <c r="H1948" s="49">
        <f>_xll.qlCalendarAdvance(IborCalendar,$H1947,B1948,"f",FALSE)</f>
        <v>53029</v>
      </c>
      <c r="I1948" s="49">
        <f>_xll.qlInterestRateIndexValueDate(Index1M,$H1948)</f>
        <v>53031</v>
      </c>
      <c r="J1948" s="52">
        <f>IFERROR(_xll.qlIndexFixing(Index1M,$H1948,TRUE,_xll.ohTrigger(RecalcTrigger,Trigger1M)),NA())</f>
        <v>2.7518438107096421E-2</v>
      </c>
      <c r="K1948" s="52">
        <f>IFERROR(_xll.qlIndexFixing(ONIndex1M,I1948,TRUE,_xll.ohTrigger(RecalcTrigger,Trigger1M)),NA())</f>
        <v>2.7495343352939017E-2</v>
      </c>
      <c r="L1948" s="52">
        <f>IFERROR(_xll.qlIndexFixing(Index3M,H1948,TRUE,_xll.ohTrigger(RecalcTrigger,Trigger3M)),NA())</f>
        <v>2.8664358520596515E-2</v>
      </c>
      <c r="M1948" s="52">
        <f>IFERROR(_xll.qlIndexFixing(ONIndex3M,I1948,TRUE,_xll.ohTrigger(RecalcTrigger,Trigger3M)),NA())</f>
        <v>2.8586352521440261E-2</v>
      </c>
      <c r="N1948" s="52">
        <f>IFERROR(_xll.qlIndexFixing(Index6M,$H1948,TRUE,_xll.ohTrigger(RecalcTrigger,Trigger6M)),NA())</f>
        <v>2.971473065491027E-2</v>
      </c>
      <c r="O1948" s="52">
        <f>IFERROR(_xll.qlIndexFixing(ONIndex6M,I1948,TRUE,_xll.ohTrigger(RecalcTrigger,Trigger6M)),NA())</f>
        <v>2.9545695983896891E-2</v>
      </c>
      <c r="P1948" s="52">
        <f>IFERROR(_xll.qlIndexFixing(Index1Y,$H1948,TRUE,_xll.ohTrigger(RecalcTrigger,Trigger1Y)),NA())</f>
        <v>3.1209859212145204E-2</v>
      </c>
      <c r="Q1948" s="52">
        <f>IFERROR(_xll.qlIndexFixing(ONIndex1Y,I1948,TRUE,_xll.ohTrigger(RecalcTrigger,Trigger1Y)),NA())</f>
        <v>3.0845615218817457E-2</v>
      </c>
    </row>
    <row r="1949" spans="2:17" x14ac:dyDescent="0.2">
      <c r="B1949" s="46" t="s">
        <v>51</v>
      </c>
      <c r="D1949" s="49">
        <f>_xll.qlCalendarAdvance(LocalCalendar,$D1948,B1949,"f",FALSE)</f>
        <v>53042</v>
      </c>
      <c r="E1949" s="49">
        <f>_xll.qlInterestRateIndexValueDate(IndexON,D1949)</f>
        <v>53042</v>
      </c>
      <c r="F1949" s="52">
        <f>IFERROR(_xll.qlIndexFixing(IndexON,D1949,TRUE,_xll.ohTrigger(RecalcTrigger,TriggerON)),NA())</f>
        <v>2.5965369408176286E-2</v>
      </c>
      <c r="H1949" s="49">
        <f>_xll.qlCalendarAdvance(IborCalendar,$H1948,B1949,"f",FALSE)</f>
        <v>53036</v>
      </c>
      <c r="I1949" s="49">
        <f>_xll.qlInterestRateIndexValueDate(Index1M,$H1949)</f>
        <v>53038</v>
      </c>
      <c r="J1949" s="52">
        <f>IFERROR(_xll.qlIndexFixing(Index1M,$H1949,TRUE,_xll.ohTrigger(RecalcTrigger,Trigger1M)),NA())</f>
        <v>2.751406272252032E-2</v>
      </c>
      <c r="K1949" s="52">
        <f>IFERROR(_xll.qlIndexFixing(ONIndex1M,I1949,TRUE,_xll.ohTrigger(RecalcTrigger,Trigger1M)),NA())</f>
        <v>2.7491809421338331E-2</v>
      </c>
      <c r="L1949" s="52">
        <f>IFERROR(_xll.qlIndexFixing(Index3M,H1949,TRUE,_xll.ohTrigger(RecalcTrigger,Trigger3M)),NA())</f>
        <v>2.8660380703323496E-2</v>
      </c>
      <c r="M1949" s="52">
        <f>IFERROR(_xll.qlIndexFixing(ONIndex3M,I1949,TRUE,_xll.ohTrigger(RecalcTrigger,Trigger3M)),NA())</f>
        <v>2.8582532811878281E-2</v>
      </c>
      <c r="N1949" s="52">
        <f>IFERROR(_xll.qlIndexFixing(Index6M,$H1949,TRUE,_xll.ohTrigger(RecalcTrigger,Trigger6M)),NA())</f>
        <v>2.9710579828231574E-2</v>
      </c>
      <c r="O1949" s="52">
        <f>IFERROR(_xll.qlIndexFixing(ONIndex6M,I1949,TRUE,_xll.ohTrigger(RecalcTrigger,Trigger6M)),NA())</f>
        <v>2.9541865348727825E-2</v>
      </c>
      <c r="P1949" s="52">
        <f>IFERROR(_xll.qlIndexFixing(Index1Y,$H1949,TRUE,_xll.ohTrigger(RecalcTrigger,Trigger1Y)),NA())</f>
        <v>3.1205045588857335E-2</v>
      </c>
      <c r="Q1949" s="52">
        <f>IFERROR(_xll.qlIndexFixing(ONIndex1Y,I1949,TRUE,_xll.ohTrigger(RecalcTrigger,Trigger1Y)),NA())</f>
        <v>3.0841495418183484E-2</v>
      </c>
    </row>
    <row r="1950" spans="2:17" x14ac:dyDescent="0.2">
      <c r="B1950" s="46" t="s">
        <v>51</v>
      </c>
      <c r="D1950" s="49">
        <f>_xll.qlCalendarAdvance(LocalCalendar,$D1949,B1950,"f",FALSE)</f>
        <v>53049</v>
      </c>
      <c r="E1950" s="49">
        <f>_xll.qlInterestRateIndexValueDate(IndexON,D1950)</f>
        <v>53049</v>
      </c>
      <c r="F1950" s="52">
        <f>IFERROR(_xll.qlIndexFixing(IndexON,D1950,TRUE,_xll.ohTrigger(RecalcTrigger,TriggerON)),NA())</f>
        <v>2.5957497212560909E-2</v>
      </c>
      <c r="H1950" s="49">
        <f>_xll.qlCalendarAdvance(IborCalendar,$H1949,B1950,"f",FALSE)</f>
        <v>53043</v>
      </c>
      <c r="I1950" s="49">
        <f>_xll.qlInterestRateIndexValueDate(Index1M,$H1950)</f>
        <v>53045</v>
      </c>
      <c r="J1950" s="52">
        <f>IFERROR(_xll.qlIndexFixing(Index1M,$H1950,TRUE,_xll.ohTrigger(RecalcTrigger,Trigger1M)),NA())</f>
        <v>2.751046245951131E-2</v>
      </c>
      <c r="K1950" s="52">
        <f>IFERROR(_xll.qlIndexFixing(ONIndex1M,I1950,TRUE,_xll.ohTrigger(RecalcTrigger,Trigger1M)),NA())</f>
        <v>2.7488255941481299E-2</v>
      </c>
      <c r="L1950" s="52">
        <f>IFERROR(_xll.qlIndexFixing(Index3M,H1950,TRUE,_xll.ohTrigger(RecalcTrigger,Trigger3M)),NA())</f>
        <v>2.8656382822918897E-2</v>
      </c>
      <c r="M1950" s="52">
        <f>IFERROR(_xll.qlIndexFixing(ONIndex3M,I1950,TRUE,_xll.ohTrigger(RecalcTrigger,Trigger3M)),NA())</f>
        <v>2.8578693179506232E-2</v>
      </c>
      <c r="N1950" s="52">
        <f>IFERROR(_xll.qlIndexFixing(Index6M,$H1950,TRUE,_xll.ohTrigger(RecalcTrigger,Trigger6M)),NA())</f>
        <v>2.9706409489928129E-2</v>
      </c>
      <c r="O1950" s="52">
        <f>IFERROR(_xll.qlIndexFixing(ONIndex6M,I1950,TRUE,_xll.ohTrigger(RecalcTrigger,Trigger6M)),NA())</f>
        <v>2.9538014799355139E-2</v>
      </c>
      <c r="P1950" s="52">
        <f>IFERROR(_xll.qlIndexFixing(Index1Y,$H1950,TRUE,_xll.ohTrigger(RecalcTrigger,Trigger1Y)),NA())</f>
        <v>3.1201202672339758E-2</v>
      </c>
      <c r="Q1950" s="52">
        <f>IFERROR(_xll.qlIndexFixing(ONIndex1Y,I1950,TRUE,_xll.ohTrigger(RecalcTrigger,Trigger1Y)),NA())</f>
        <v>3.0837347052932174E-2</v>
      </c>
    </row>
    <row r="1951" spans="2:17" x14ac:dyDescent="0.2">
      <c r="B1951" s="46" t="s">
        <v>51</v>
      </c>
      <c r="D1951" s="49">
        <f>_xll.qlCalendarAdvance(LocalCalendar,$D1950,B1951,"f",FALSE)</f>
        <v>53056</v>
      </c>
      <c r="E1951" s="49">
        <f>_xll.qlInterestRateIndexValueDate(IndexON,D1951)</f>
        <v>53056</v>
      </c>
      <c r="F1951" s="52">
        <f>IFERROR(_xll.qlIndexFixing(IndexON,D1951,TRUE,_xll.ohTrigger(RecalcTrigger,TriggerON)),NA())</f>
        <v>2.5949590945399947E-2</v>
      </c>
      <c r="H1951" s="49">
        <f>_xll.qlCalendarAdvance(IborCalendar,$H1950,B1951,"f",FALSE)</f>
        <v>53050</v>
      </c>
      <c r="I1951" s="49">
        <f>_xll.qlInterestRateIndexValueDate(Index1M,$H1951)</f>
        <v>53052</v>
      </c>
      <c r="J1951" s="52">
        <f>IFERROR(_xll.qlIndexFixing(Index1M,$H1951,TRUE,_xll.ohTrigger(RecalcTrigger,Trigger1M)),NA())</f>
        <v>2.7504472825678708E-2</v>
      </c>
      <c r="K1951" s="52">
        <f>IFERROR(_xll.qlIndexFixing(ONIndex1M,I1951,TRUE,_xll.ohTrigger(RecalcTrigger,Trigger1M)),NA())</f>
        <v>2.7484682913394565E-2</v>
      </c>
      <c r="L1951" s="52">
        <f>IFERROR(_xll.qlIndexFixing(Index3M,H1951,TRUE,_xll.ohTrigger(RecalcTrigger,Trigger3M)),NA())</f>
        <v>2.8649824930417365E-2</v>
      </c>
      <c r="M1951" s="52">
        <f>IFERROR(_xll.qlIndexFixing(ONIndex3M,I1951,TRUE,_xll.ohTrigger(RecalcTrigger,Trigger3M)),NA())</f>
        <v>2.8574833624297469E-2</v>
      </c>
      <c r="N1951" s="52">
        <f>IFERROR(_xll.qlIndexFixing(Index6M,$H1951,TRUE,_xll.ohTrigger(RecalcTrigger,Trigger6M)),NA())</f>
        <v>2.9699480693726413E-2</v>
      </c>
      <c r="O1951" s="52">
        <f>IFERROR(_xll.qlIndexFixing(ONIndex6M,I1951,TRUE,_xll.ohTrigger(RecalcTrigger,Trigger6M)),NA())</f>
        <v>2.9534144335778834E-2</v>
      </c>
      <c r="P1951" s="52">
        <f>IFERROR(_xll.qlIndexFixing(Index1Y,$H1951,TRUE,_xll.ohTrigger(RecalcTrigger,Trigger1Y)),NA())</f>
        <v>3.119242588805704E-2</v>
      </c>
      <c r="Q1951" s="52">
        <f>IFERROR(_xll.qlIndexFixing(ONIndex1Y,I1951,TRUE,_xll.ohTrigger(RecalcTrigger,Trigger1Y)),NA())</f>
        <v>3.0833170122956943E-2</v>
      </c>
    </row>
    <row r="1952" spans="2:17" x14ac:dyDescent="0.2">
      <c r="B1952" s="46" t="s">
        <v>51</v>
      </c>
      <c r="D1952" s="49">
        <f>_xll.qlCalendarAdvance(LocalCalendar,$D1951,B1952,"f",FALSE)</f>
        <v>53063</v>
      </c>
      <c r="E1952" s="49">
        <f>_xll.qlInterestRateIndexValueDate(IndexON,D1952)</f>
        <v>53063</v>
      </c>
      <c r="F1952" s="52">
        <f>IFERROR(_xll.qlIndexFixing(IndexON,D1952,TRUE,_xll.ohTrigger(RecalcTrigger,TriggerON)),NA())</f>
        <v>2.5941650607252953E-2</v>
      </c>
      <c r="H1952" s="49">
        <f>_xll.qlCalendarAdvance(IborCalendar,$H1951,B1952,"f",FALSE)</f>
        <v>53057</v>
      </c>
      <c r="I1952" s="49">
        <f>_xll.qlInterestRateIndexValueDate(Index1M,$H1952)</f>
        <v>53063</v>
      </c>
      <c r="J1952" s="52">
        <f>IFERROR(_xll.qlIndexFixing(Index1M,$H1952,TRUE,_xll.ohTrigger(RecalcTrigger,Trigger1M)),NA())</f>
        <v>2.750032751858722E-2</v>
      </c>
      <c r="K1952" s="52">
        <f>IFERROR(_xll.qlIndexFixing(ONIndex1M,I1952,TRUE,_xll.ohTrigger(RecalcTrigger,Trigger1M)),NA())</f>
        <v>2.7477447506587538E-2</v>
      </c>
      <c r="L1952" s="52">
        <f>IFERROR(_xll.qlIndexFixing(Index3M,H1952,TRUE,_xll.ohTrigger(RecalcTrigger,Trigger3M)),NA())</f>
        <v>2.8643478749374715E-2</v>
      </c>
      <c r="M1952" s="52">
        <f>IFERROR(_xll.qlIndexFixing(ONIndex3M,I1952,TRUE,_xll.ohTrigger(RecalcTrigger,Trigger3M)),NA())</f>
        <v>2.8567018615843764E-2</v>
      </c>
      <c r="N1952" s="52">
        <f>IFERROR(_xll.qlIndexFixing(Index6M,$H1952,TRUE,_xll.ohTrigger(RecalcTrigger,Trigger6M)),NA())</f>
        <v>2.9693779237265752E-2</v>
      </c>
      <c r="O1952" s="52">
        <f>IFERROR(_xll.qlIndexFixing(ONIndex6M,I1952,TRUE,_xll.ohTrigger(RecalcTrigger,Trigger6M)),NA())</f>
        <v>2.9526158976258543E-2</v>
      </c>
      <c r="P1952" s="52">
        <f>IFERROR(_xll.qlIndexFixing(Index1Y,$H1952,TRUE,_xll.ohTrigger(RecalcTrigger,Trigger1Y)),NA())</f>
        <v>3.1185779541399377E-2</v>
      </c>
      <c r="Q1952" s="52">
        <f>IFERROR(_xll.qlIndexFixing(ONIndex1Y,I1952,TRUE,_xll.ohTrigger(RecalcTrigger,Trigger1Y)),NA())</f>
        <v>3.0824514340759279E-2</v>
      </c>
    </row>
    <row r="1953" spans="2:17" x14ac:dyDescent="0.2">
      <c r="B1953" s="46" t="s">
        <v>51</v>
      </c>
      <c r="D1953" s="49">
        <f>_xll.qlCalendarAdvance(LocalCalendar,$D1952,B1953,"f",FALSE)</f>
        <v>53070</v>
      </c>
      <c r="E1953" s="49">
        <f>_xll.qlInterestRateIndexValueDate(IndexON,D1953)</f>
        <v>53070</v>
      </c>
      <c r="F1953" s="52">
        <f>IFERROR(_xll.qlIndexFixing(IndexON,D1953,TRUE,_xll.ohTrigger(RecalcTrigger,TriggerON)),NA())</f>
        <v>2.5933676197720246E-2</v>
      </c>
      <c r="H1953" s="49">
        <f>_xll.qlCalendarAdvance(IborCalendar,$H1952,B1953,"f",FALSE)</f>
        <v>53064</v>
      </c>
      <c r="I1953" s="49">
        <f>_xll.qlInterestRateIndexValueDate(Index1M,$H1953)</f>
        <v>53066</v>
      </c>
      <c r="J1953" s="52">
        <f>IFERROR(_xll.qlIndexFixing(Index1M,$H1953,TRUE,_xll.ohTrigger(RecalcTrigger,Trigger1M)),NA())</f>
        <v>2.7499544136230989E-2</v>
      </c>
      <c r="K1953" s="52">
        <f>IFERROR(_xll.qlIndexFixing(ONIndex1M,I1953,TRUE,_xll.ohTrigger(RecalcTrigger,Trigger1M)),NA())</f>
        <v>2.7477478212452056E-2</v>
      </c>
      <c r="L1953" s="52">
        <f>IFERROR(_xll.qlIndexFixing(Index3M,H1953,TRUE,_xll.ohTrigger(RecalcTrigger,Trigger3M)),NA())</f>
        <v>2.8641739376307158E-2</v>
      </c>
      <c r="M1953" s="52">
        <f>IFERROR(_xll.qlIndexFixing(ONIndex3M,I1953,TRUE,_xll.ohTrigger(RecalcTrigger,Trigger3M)),NA())</f>
        <v>2.8567054745476383E-2</v>
      </c>
      <c r="N1953" s="52">
        <f>IFERROR(_xll.qlIndexFixing(Index6M,$H1953,TRUE,_xll.ohTrigger(RecalcTrigger,Trigger6M)),NA())</f>
        <v>2.969378833643932E-2</v>
      </c>
      <c r="O1953" s="52">
        <f>IFERROR(_xll.qlIndexFixing(ONIndex6M,I1953,TRUE,_xll.ohTrigger(RecalcTrigger,Trigger6M)),NA())</f>
        <v>2.9526343666121946E-2</v>
      </c>
      <c r="P1953" s="52">
        <f>IFERROR(_xll.qlIndexFixing(Index1Y,$H1953,TRUE,_xll.ohTrigger(RecalcTrigger,Trigger1Y)),NA())</f>
        <v>3.118565794556186E-2</v>
      </c>
      <c r="Q1953" s="52">
        <f>IFERROR(_xll.qlIndexFixing(ONIndex1Y,I1953,TRUE,_xll.ohTrigger(RecalcTrigger,Trigger1Y)),NA())</f>
        <v>3.0824730569047887E-2</v>
      </c>
    </row>
    <row r="1954" spans="2:17" x14ac:dyDescent="0.2">
      <c r="B1954" s="46" t="s">
        <v>51</v>
      </c>
      <c r="D1954" s="49">
        <f>_xll.qlCalendarAdvance(LocalCalendar,$D1953,B1954,"f",FALSE)</f>
        <v>53077</v>
      </c>
      <c r="E1954" s="49">
        <f>_xll.qlInterestRateIndexValueDate(IndexON,D1954)</f>
        <v>53077</v>
      </c>
      <c r="F1954" s="52">
        <f>IFERROR(_xll.qlIndexFixing(IndexON,D1954,TRUE,_xll.ohTrigger(RecalcTrigger,TriggerON)),NA())</f>
        <v>2.592566771712157E-2</v>
      </c>
      <c r="H1954" s="49">
        <f>_xll.qlCalendarAdvance(IborCalendar,$H1953,B1954,"f",FALSE)</f>
        <v>53071</v>
      </c>
      <c r="I1954" s="49">
        <f>_xll.qlInterestRateIndexValueDate(Index1M,$H1954)</f>
        <v>53073</v>
      </c>
      <c r="J1954" s="52">
        <f>IFERROR(_xll.qlIndexFixing(Index1M,$H1954,TRUE,_xll.ohTrigger(RecalcTrigger,Trigger1M)),NA())</f>
        <v>2.7495865517113281E-2</v>
      </c>
      <c r="K1954" s="52">
        <f>IFERROR(_xll.qlIndexFixing(ONIndex1M,I1954,TRUE,_xll.ohTrigger(RecalcTrigger,Trigger1M)),NA())</f>
        <v>2.7473846539622926E-2</v>
      </c>
      <c r="L1954" s="52">
        <f>IFERROR(_xll.qlIndexFixing(Index3M,H1954,TRUE,_xll.ohTrigger(RecalcTrigger,Trigger3M)),NA())</f>
        <v>2.8637666511830712E-2</v>
      </c>
      <c r="M1954" s="52">
        <f>IFERROR(_xll.qlIndexFixing(ONIndex3M,I1954,TRUE,_xll.ohTrigger(RecalcTrigger,Trigger3M)),NA())</f>
        <v>2.8563135421864061E-2</v>
      </c>
      <c r="N1954" s="52">
        <f>IFERROR(_xll.qlIndexFixing(Index6M,$H1954,TRUE,_xll.ohTrigger(RecalcTrigger,Trigger6M)),NA())</f>
        <v>2.9689546882777949E-2</v>
      </c>
      <c r="O1954" s="52">
        <f>IFERROR(_xll.qlIndexFixing(ONIndex6M,I1954,TRUE,_xll.ohTrigger(RecalcTrigger,Trigger6M)),NA())</f>
        <v>2.9522413460041363E-2</v>
      </c>
      <c r="P1954" s="52">
        <f>IFERROR(_xll.qlIndexFixing(Index1Y,$H1954,TRUE,_xll.ohTrigger(RecalcTrigger,Trigger1Y)),NA())</f>
        <v>3.1180780628051123E-2</v>
      </c>
      <c r="Q1954" s="52">
        <f>IFERROR(_xll.qlIndexFixing(ONIndex1Y,I1954,TRUE,_xll.ohTrigger(RecalcTrigger,Trigger1Y)),NA())</f>
        <v>3.0820467945114061E-2</v>
      </c>
    </row>
    <row r="1955" spans="2:17" x14ac:dyDescent="0.2">
      <c r="B1955" s="46" t="s">
        <v>51</v>
      </c>
      <c r="D1955" s="49">
        <f>_xll.qlCalendarAdvance(LocalCalendar,$D1954,B1955,"f",FALSE)</f>
        <v>53084</v>
      </c>
      <c r="E1955" s="49">
        <f>_xll.qlInterestRateIndexValueDate(IndexON,D1955)</f>
        <v>53084</v>
      </c>
      <c r="F1955" s="52">
        <f>IFERROR(_xll.qlIndexFixing(IndexON,D1955,TRUE,_xll.ohTrigger(RecalcTrigger,TriggerON)),NA())</f>
        <v>2.5917625165137181E-2</v>
      </c>
      <c r="H1955" s="49">
        <f>_xll.qlCalendarAdvance(IborCalendar,$H1954,B1955,"f",FALSE)</f>
        <v>53078</v>
      </c>
      <c r="I1955" s="49">
        <f>_xll.qlInterestRateIndexValueDate(Index1M,$H1955)</f>
        <v>53080</v>
      </c>
      <c r="J1955" s="52">
        <f>IFERROR(_xll.qlIndexFixing(Index1M,$H1955,TRUE,_xll.ohTrigger(RecalcTrigger,Trigger1M)),NA())</f>
        <v>2.7493733130888775E-2</v>
      </c>
      <c r="K1955" s="52">
        <f>IFERROR(_xll.qlIndexFixing(ONIndex1M,I1955,TRUE,_xll.ohTrigger(RecalcTrigger,Trigger1M)),NA())</f>
        <v>2.7470981651116499E-2</v>
      </c>
      <c r="L1955" s="52">
        <f>IFERROR(_xll.qlIndexFixing(Index3M,H1955,TRUE,_xll.ohTrigger(RecalcTrigger,Trigger3M)),NA())</f>
        <v>2.8636092476088951E-2</v>
      </c>
      <c r="M1955" s="52">
        <f>IFERROR(_xll.qlIndexFixing(ONIndex3M,I1955,TRUE,_xll.ohTrigger(RecalcTrigger,Trigger3M)),NA())</f>
        <v>2.856004665365619E-2</v>
      </c>
      <c r="N1955" s="52">
        <f>IFERROR(_xll.qlIndexFixing(Index6M,$H1955,TRUE,_xll.ohTrigger(RecalcTrigger,Trigger6M)),NA())</f>
        <v>2.9686197070343433E-2</v>
      </c>
      <c r="O1955" s="52">
        <f>IFERROR(_xll.qlIndexFixing(ONIndex6M,I1955,TRUE,_xll.ohTrigger(RecalcTrigger,Trigger6M)),NA())</f>
        <v>2.9519390412389157E-2</v>
      </c>
      <c r="P1955" s="52">
        <f>IFERROR(_xll.qlIndexFixing(Index1Y,$H1955,TRUE,_xll.ohTrigger(RecalcTrigger,Trigger1Y)),NA())</f>
        <v>3.117589230016761E-2</v>
      </c>
      <c r="Q1955" s="52">
        <f>IFERROR(_xll.qlIndexFixing(ONIndex1Y,I1955,TRUE,_xll.ohTrigger(RecalcTrigger,Trigger1Y)),NA())</f>
        <v>3.0817187818310554E-2</v>
      </c>
    </row>
    <row r="1956" spans="2:17" x14ac:dyDescent="0.2">
      <c r="B1956" s="46" t="s">
        <v>51</v>
      </c>
      <c r="D1956" s="49">
        <f>_xll.qlCalendarAdvance(LocalCalendar,$D1955,B1956,"f",FALSE)</f>
        <v>53091</v>
      </c>
      <c r="E1956" s="49">
        <f>_xll.qlInterestRateIndexValueDate(IndexON,D1956)</f>
        <v>53091</v>
      </c>
      <c r="F1956" s="52">
        <f>IFERROR(_xll.qlIndexFixing(IndexON,D1956,TRUE,_xll.ohTrigger(RecalcTrigger,TriggerON)),NA())</f>
        <v>2.5909548541926952E-2</v>
      </c>
      <c r="H1956" s="49">
        <f>_xll.qlCalendarAdvance(IborCalendar,$H1955,B1956,"f",FALSE)</f>
        <v>53085</v>
      </c>
      <c r="I1956" s="49">
        <f>_xll.qlInterestRateIndexValueDate(Index1M,$H1956)</f>
        <v>53087</v>
      </c>
      <c r="J1956" s="52">
        <f>IFERROR(_xll.qlIndexFixing(Index1M,$H1956,TRUE,_xll.ohTrigger(RecalcTrigger,Trigger1M)),NA())</f>
        <v>2.7488449511961374E-2</v>
      </c>
      <c r="K1956" s="52">
        <f>IFERROR(_xll.qlIndexFixing(ONIndex1M,I1956,TRUE,_xll.ohTrigger(RecalcTrigger,Trigger1M)),NA())</f>
        <v>2.7466524549275562E-2</v>
      </c>
      <c r="L1956" s="52">
        <f>IFERROR(_xll.qlIndexFixing(Index3M,H1956,TRUE,_xll.ohTrigger(RecalcTrigger,Trigger3M)),NA())</f>
        <v>2.8631974218205306E-2</v>
      </c>
      <c r="M1956" s="52">
        <f>IFERROR(_xll.qlIndexFixing(ONIndex3M,I1956,TRUE,_xll.ohTrigger(RecalcTrigger,Trigger3M)),NA())</f>
        <v>2.855523700615592E-2</v>
      </c>
      <c r="N1956" s="52">
        <f>IFERROR(_xll.qlIndexFixing(Index6M,$H1956,TRUE,_xll.ohTrigger(RecalcTrigger,Trigger6M)),NA())</f>
        <v>2.9681016530301235E-2</v>
      </c>
      <c r="O1956" s="52">
        <f>IFERROR(_xll.qlIndexFixing(ONIndex6M,I1956,TRUE,_xll.ohTrigger(RecalcTrigger,Trigger6M)),NA())</f>
        <v>2.9514493305322631E-2</v>
      </c>
      <c r="P1956" s="52">
        <f>IFERROR(_xll.qlIndexFixing(Index1Y,$H1956,TRUE,_xll.ohTrigger(RecalcTrigger,Trigger1Y)),NA())</f>
        <v>3.1171973797528615E-2</v>
      </c>
      <c r="Q1956" s="52">
        <f>IFERROR(_xll.qlIndexFixing(ONIndex1Y,I1956,TRUE,_xll.ohTrigger(RecalcTrigger,Trigger1Y)),NA())</f>
        <v>3.0811857003261167E-2</v>
      </c>
    </row>
    <row r="1957" spans="2:17" x14ac:dyDescent="0.2">
      <c r="B1957" s="46" t="s">
        <v>51</v>
      </c>
      <c r="D1957" s="49">
        <f>_xll.qlCalendarAdvance(LocalCalendar,$D1956,B1957,"f",FALSE)</f>
        <v>53098</v>
      </c>
      <c r="E1957" s="49">
        <f>_xll.qlInterestRateIndexValueDate(IndexON,D1957)</f>
        <v>53098</v>
      </c>
      <c r="F1957" s="52">
        <f>IFERROR(_xll.qlIndexFixing(IndexON,D1957,TRUE,_xll.ohTrigger(RecalcTrigger,TriggerON)),NA())</f>
        <v>2.5901437847650755E-2</v>
      </c>
      <c r="H1957" s="49">
        <f>_xll.qlCalendarAdvance(IborCalendar,$H1956,B1957,"f",FALSE)</f>
        <v>53092</v>
      </c>
      <c r="I1957" s="49">
        <f>_xll.qlInterestRateIndexValueDate(Index1M,$H1957)</f>
        <v>53094</v>
      </c>
      <c r="J1957" s="52">
        <f>IFERROR(_xll.qlIndexFixing(Index1M,$H1957,TRUE,_xll.ohTrigger(RecalcTrigger,Trigger1M)),NA())</f>
        <v>2.7484712125958117E-2</v>
      </c>
      <c r="K1957" s="52">
        <f>IFERROR(_xll.qlIndexFixing(ONIndex1M,I1957,TRUE,_xll.ohTrigger(RecalcTrigger,Trigger1M)),NA())</f>
        <v>2.7462834231730682E-2</v>
      </c>
      <c r="L1957" s="52">
        <f>IFERROR(_xll.qlIndexFixing(Index3M,H1957,TRUE,_xll.ohTrigger(RecalcTrigger,Trigger3M)),NA())</f>
        <v>2.8627835897632275E-2</v>
      </c>
      <c r="M1957" s="52">
        <f>IFERROR(_xll.qlIndexFixing(ONIndex3M,I1957,TRUE,_xll.ohTrigger(RecalcTrigger,Trigger3M)),NA())</f>
        <v>2.8551257914086747E-2</v>
      </c>
      <c r="N1957" s="52">
        <f>IFERROR(_xll.qlIndexFixing(Index6M,$H1957,TRUE,_xll.ohTrigger(RecalcTrigger,Trigger6M)),NA())</f>
        <v>2.9676729017664851E-2</v>
      </c>
      <c r="O1957" s="52">
        <f>IFERROR(_xll.qlIndexFixing(ONIndex6M,I1957,TRUE,_xll.ohTrigger(RecalcTrigger,Trigger6M)),NA())</f>
        <v>2.9510503356684481E-2</v>
      </c>
      <c r="P1957" s="52">
        <f>IFERROR(_xll.qlIndexFixing(Index1Y,$H1957,TRUE,_xll.ohTrigger(RecalcTrigger,Trigger1Y)),NA())</f>
        <v>3.1166084917802421E-2</v>
      </c>
      <c r="Q1957" s="52">
        <f>IFERROR(_xll.qlIndexFixing(ONIndex1Y,I1957,TRUE,_xll.ohTrigger(RecalcTrigger,Trigger1Y)),NA())</f>
        <v>3.08075086853421E-2</v>
      </c>
    </row>
    <row r="1958" spans="2:17" x14ac:dyDescent="0.2">
      <c r="B1958" s="46" t="s">
        <v>51</v>
      </c>
      <c r="D1958" s="49">
        <f>_xll.qlCalendarAdvance(LocalCalendar,$D1957,B1958,"f",FALSE)</f>
        <v>53105</v>
      </c>
      <c r="E1958" s="49">
        <f>_xll.qlInterestRateIndexValueDate(IndexON,D1958)</f>
        <v>53105</v>
      </c>
      <c r="F1958" s="52">
        <f>IFERROR(_xll.qlIndexFixing(IndexON,D1958,TRUE,_xll.ohTrigger(RecalcTrigger,TriggerON)),NA())</f>
        <v>2.5893293081988844E-2</v>
      </c>
      <c r="H1958" s="49">
        <f>_xll.qlCalendarAdvance(IborCalendar,$H1957,B1958,"f",FALSE)</f>
        <v>53099</v>
      </c>
      <c r="I1958" s="49">
        <f>_xll.qlInterestRateIndexValueDate(Index1M,$H1958)</f>
        <v>53101</v>
      </c>
      <c r="J1958" s="52">
        <f>IFERROR(_xll.qlIndexFixing(Index1M,$H1958,TRUE,_xll.ohTrigger(RecalcTrigger,Trigger1M)),NA())</f>
        <v>2.7480955151035984E-2</v>
      </c>
      <c r="K1958" s="52">
        <f>IFERROR(_xll.qlIndexFixing(ONIndex1M,I1958,TRUE,_xll.ohTrigger(RecalcTrigger,Trigger1M)),NA())</f>
        <v>2.74591243659561E-2</v>
      </c>
      <c r="L1958" s="52">
        <f>IFERROR(_xll.qlIndexFixing(Index3M,H1958,TRUE,_xll.ohTrigger(RecalcTrigger,Trigger3M)),NA())</f>
        <v>2.8623677514432792E-2</v>
      </c>
      <c r="M1958" s="52">
        <f>IFERROR(_xll.qlIndexFixing(ONIndex3M,I1958,TRUE,_xll.ohTrigger(RecalcTrigger,Trigger3M)),NA())</f>
        <v>2.8547258899234151E-2</v>
      </c>
      <c r="N1958" s="52">
        <f>IFERROR(_xll.qlIndexFixing(Index6M,$H1958,TRUE,_xll.ohTrigger(RecalcTrigger,Trigger6M)),NA())</f>
        <v>2.9672427538205093E-2</v>
      </c>
      <c r="O1958" s="52">
        <f>IFERROR(_xll.qlIndexFixing(ONIndex6M,I1958,TRUE,_xll.ohTrigger(RecalcTrigger,Trigger6M)),NA())</f>
        <v>2.9506493493896002E-2</v>
      </c>
      <c r="P1958" s="52">
        <f>IFERROR(_xll.qlIndexFixing(Index1Y,$H1958,TRUE,_xll.ohTrigger(RecalcTrigger,Trigger1Y)),NA())</f>
        <v>3.1161167015553496E-2</v>
      </c>
      <c r="Q1958" s="52">
        <f>IFERROR(_xll.qlIndexFixing(ONIndex1Y,I1958,TRUE,_xll.ohTrigger(RecalcTrigger,Trigger1Y)),NA())</f>
        <v>3.0803131802805694E-2</v>
      </c>
    </row>
    <row r="1959" spans="2:17" x14ac:dyDescent="0.2">
      <c r="B1959" s="46" t="s">
        <v>51</v>
      </c>
      <c r="D1959" s="49">
        <f>_xll.qlCalendarAdvance(LocalCalendar,$D1958,B1959,"f",FALSE)</f>
        <v>53112</v>
      </c>
      <c r="E1959" s="49">
        <f>_xll.qlInterestRateIndexValueDate(IndexON,D1959)</f>
        <v>53112</v>
      </c>
      <c r="F1959" s="52">
        <f>IFERROR(_xll.qlIndexFixing(IndexON,D1959,TRUE,_xll.ohTrigger(RecalcTrigger,TriggerON)),NA())</f>
        <v>2.5885114245260965E-2</v>
      </c>
      <c r="H1959" s="49">
        <f>_xll.qlCalendarAdvance(IborCalendar,$H1958,B1959,"f",FALSE)</f>
        <v>53106</v>
      </c>
      <c r="I1959" s="49">
        <f>_xll.qlInterestRateIndexValueDate(Index1M,$H1959)</f>
        <v>53108</v>
      </c>
      <c r="J1959" s="52">
        <f>IFERROR(_xll.qlIndexFixing(Index1M,$H1959,TRUE,_xll.ohTrigger(RecalcTrigger,Trigger1M)),NA())</f>
        <v>2.7477178587205293E-2</v>
      </c>
      <c r="K1959" s="52">
        <f>IFERROR(_xll.qlIndexFixing(ONIndex1M,I1959,TRUE,_xll.ohTrigger(RecalcTrigger,Trigger1M)),NA())</f>
        <v>2.7456174569915337E-2</v>
      </c>
      <c r="L1959" s="52">
        <f>IFERROR(_xll.qlIndexFixing(Index3M,H1959,TRUE,_xll.ohTrigger(RecalcTrigger,Trigger3M)),NA())</f>
        <v>2.8620331403517957E-2</v>
      </c>
      <c r="M1959" s="52">
        <f>IFERROR(_xll.qlIndexFixing(ONIndex3M,I1959,TRUE,_xll.ohTrigger(RecalcTrigger,Trigger3M)),NA())</f>
        <v>2.8544083481791827E-2</v>
      </c>
      <c r="N1959" s="52">
        <f>IFERROR(_xll.qlIndexFixing(Index6M,$H1959,TRUE,_xll.ohTrigger(RecalcTrigger,Trigger6M)),NA())</f>
        <v>2.9668112784997397E-2</v>
      </c>
      <c r="O1959" s="52">
        <f>IFERROR(_xll.qlIndexFixing(ONIndex6M,I1959,TRUE,_xll.ohTrigger(RecalcTrigger,Trigger6M)),NA())</f>
        <v>2.9503383787903292E-2</v>
      </c>
      <c r="P1959" s="52">
        <f>IFERROR(_xll.qlIndexFixing(Index1Y,$H1959,TRUE,_xll.ohTrigger(RecalcTrigger,Trigger1Y)),NA())</f>
        <v>3.1157218897134735E-2</v>
      </c>
      <c r="Q1959" s="52">
        <f>IFERROR(_xll.qlIndexFixing(ONIndex1Y,I1959,TRUE,_xll.ohTrigger(RecalcTrigger,Trigger1Y)),NA())</f>
        <v>3.079972776216966E-2</v>
      </c>
    </row>
    <row r="1960" spans="2:17" x14ac:dyDescent="0.2">
      <c r="B1960" s="46" t="s">
        <v>51</v>
      </c>
      <c r="D1960" s="49">
        <f>_xll.qlCalendarAdvance(LocalCalendar,$D1959,B1960,"f",FALSE)</f>
        <v>53119</v>
      </c>
      <c r="E1960" s="49">
        <f>_xll.qlInterestRateIndexValueDate(IndexON,D1960)</f>
        <v>53119</v>
      </c>
      <c r="F1960" s="52">
        <f>IFERROR(_xll.qlIndexFixing(IndexON,D1960,TRUE,_xll.ohTrigger(RecalcTrigger,TriggerON)),NA())</f>
        <v>2.5876901337227309E-2</v>
      </c>
      <c r="H1960" s="49">
        <f>_xll.qlCalendarAdvance(IborCalendar,$H1959,B1960,"f",FALSE)</f>
        <v>53113</v>
      </c>
      <c r="I1960" s="49">
        <f>_xll.qlInterestRateIndexValueDate(Index1M,$H1960)</f>
        <v>53115</v>
      </c>
      <c r="J1960" s="52">
        <f>IFERROR(_xll.qlIndexFixing(Index1M,$H1960,TRUE,_xll.ohTrigger(RecalcTrigger,Trigger1M)),NA())</f>
        <v>2.7473382434489248E-2</v>
      </c>
      <c r="K1960" s="52">
        <f>IFERROR(_xll.qlIndexFixing(ONIndex1M,I1960,TRUE,_xll.ohTrigger(RecalcTrigger,Trigger1M)),NA())</f>
        <v>2.7451645989717832E-2</v>
      </c>
      <c r="L1960" s="52">
        <f>IFERROR(_xll.qlIndexFixing(Index3M,H1960,TRUE,_xll.ohTrigger(RecalcTrigger,Trigger3M)),NA())</f>
        <v>2.8616131129599806E-2</v>
      </c>
      <c r="M1960" s="52">
        <f>IFERROR(_xll.qlIndexFixing(ONIndex3M,I1960,TRUE,_xll.ohTrigger(RecalcTrigger,Trigger3M)),NA())</f>
        <v>2.85392011011254E-2</v>
      </c>
      <c r="N1960" s="52">
        <f>IFERROR(_xll.qlIndexFixing(Index6M,$H1960,TRUE,_xll.ohTrigger(RecalcTrigger,Trigger6M)),NA())</f>
        <v>2.9663785451110283E-2</v>
      </c>
      <c r="O1960" s="52">
        <f>IFERROR(_xll.qlIndexFixing(ONIndex6M,I1960,TRUE,_xll.ohTrigger(RecalcTrigger,Trigger6M)),NA())</f>
        <v>2.9498414025761477E-2</v>
      </c>
      <c r="P1960" s="52">
        <f>IFERROR(_xll.qlIndexFixing(Index1Y,$H1960,TRUE,_xll.ohTrigger(RecalcTrigger,Trigger1Y)),NA())</f>
        <v>3.1151305669420794E-2</v>
      </c>
      <c r="Q1960" s="52">
        <f>IFERROR(_xll.qlIndexFixing(ONIndex1Y,I1960,TRUE,_xll.ohTrigger(RecalcTrigger,Trigger1Y)),NA())</f>
        <v>3.0794292343747642E-2</v>
      </c>
    </row>
    <row r="1961" spans="2:17" x14ac:dyDescent="0.2">
      <c r="B1961" s="46" t="s">
        <v>51</v>
      </c>
      <c r="D1961" s="49">
        <f>_xll.qlCalendarAdvance(LocalCalendar,$D1960,B1961,"f",FALSE)</f>
        <v>53126</v>
      </c>
      <c r="E1961" s="49">
        <f>_xll.qlInterestRateIndexValueDate(IndexON,D1961)</f>
        <v>53126</v>
      </c>
      <c r="F1961" s="52">
        <f>IFERROR(_xll.qlIndexFixing(IndexON,D1961,TRUE,_xll.ohTrigger(RecalcTrigger,TriggerON)),NA())</f>
        <v>2.5868654358047749E-2</v>
      </c>
      <c r="H1961" s="49">
        <f>_xll.qlCalendarAdvance(IborCalendar,$H1960,B1961,"f",FALSE)</f>
        <v>53120</v>
      </c>
      <c r="I1961" s="49">
        <f>_xll.qlInterestRateIndexValueDate(Index1M,$H1961)</f>
        <v>53122</v>
      </c>
      <c r="J1961" s="52">
        <f>IFERROR(_xll.qlIndexFixing(Index1M,$H1961,TRUE,_xll.ohTrigger(RecalcTrigger,Trigger1M)),NA())</f>
        <v>2.7469566692908478E-2</v>
      </c>
      <c r="K1961" s="52">
        <f>IFERROR(_xll.qlIndexFixing(ONIndex1M,I1961,TRUE,_xll.ohTrigger(RecalcTrigger,Trigger1M)),NA())</f>
        <v>2.7447877479254146E-2</v>
      </c>
      <c r="L1961" s="52">
        <f>IFERROR(_xll.qlIndexFixing(Index3M,H1961,TRUE,_xll.ohTrigger(RecalcTrigger,Trigger3M)),NA())</f>
        <v>2.8611081989733812E-2</v>
      </c>
      <c r="M1961" s="52">
        <f>IFERROR(_xll.qlIndexFixing(ONIndex3M,I1961,TRUE,_xll.ohTrigger(RecalcTrigger,Trigger3M)),NA())</f>
        <v>2.853514231789589E-2</v>
      </c>
      <c r="N1961" s="52">
        <f>IFERROR(_xll.qlIndexFixing(Index6M,$H1961,TRUE,_xll.ohTrigger(RecalcTrigger,Trigger6M)),NA())</f>
        <v>2.9659446229608383E-2</v>
      </c>
      <c r="O1961" s="52">
        <f>IFERROR(_xll.qlIndexFixing(ONIndex6M,I1961,TRUE,_xll.ohTrigger(RecalcTrigger,Trigger6M)),NA())</f>
        <v>2.9494344420495366E-2</v>
      </c>
      <c r="P1961" s="52">
        <f>IFERROR(_xll.qlIndexFixing(Index1Y,$H1961,TRUE,_xll.ohTrigger(RecalcTrigger,Trigger1Y)),NA())</f>
        <v>3.1146363377704423E-2</v>
      </c>
      <c r="Q1961" s="52">
        <f>IFERROR(_xll.qlIndexFixing(ONIndex1Y,I1961,TRUE,_xll.ohTrigger(RecalcTrigger,Trigger1Y)),NA())</f>
        <v>3.0789829767252641E-2</v>
      </c>
    </row>
    <row r="1962" spans="2:17" x14ac:dyDescent="0.2">
      <c r="B1962" s="46" t="s">
        <v>51</v>
      </c>
      <c r="D1962" s="49">
        <f>_xll.qlCalendarAdvance(LocalCalendar,$D1961,B1962,"f",FALSE)</f>
        <v>53133</v>
      </c>
      <c r="E1962" s="49">
        <f>_xll.qlInterestRateIndexValueDate(IndexON,D1962)</f>
        <v>53133</v>
      </c>
      <c r="F1962" s="52">
        <f>IFERROR(_xll.qlIndexFixing(IndexON,D1962,TRUE,_xll.ohTrigger(RecalcTrigger,TriggerON)),NA())</f>
        <v>2.5860373307562412E-2</v>
      </c>
      <c r="H1962" s="49">
        <f>_xll.qlCalendarAdvance(IborCalendar,$H1961,B1962,"f",FALSE)</f>
        <v>53127</v>
      </c>
      <c r="I1962" s="49">
        <f>_xll.qlInterestRateIndexValueDate(Index1M,$H1962)</f>
        <v>53129</v>
      </c>
      <c r="J1962" s="52">
        <f>IFERROR(_xll.qlIndexFixing(Index1M,$H1962,TRUE,_xll.ohTrigger(RecalcTrigger,Trigger1M)),NA())</f>
        <v>2.7465731362478457E-2</v>
      </c>
      <c r="K1962" s="52">
        <f>IFERROR(_xll.qlIndexFixing(ONIndex1M,I1962,TRUE,_xll.ohTrigger(RecalcTrigger,Trigger1M)),NA())</f>
        <v>2.7444089420560758E-2</v>
      </c>
      <c r="L1962" s="52">
        <f>IFERROR(_xll.qlIndexFixing(Index3M,H1962,TRUE,_xll.ohTrigger(RecalcTrigger,Trigger3M)),NA())</f>
        <v>2.8606843581247505E-2</v>
      </c>
      <c r="M1962" s="52">
        <f>IFERROR(_xll.qlIndexFixing(ONIndex3M,I1962,TRUE,_xll.ohTrigger(RecalcTrigger,Trigger3M)),NA())</f>
        <v>2.853106361180302E-2</v>
      </c>
      <c r="N1962" s="52">
        <f>IFERROR(_xll.qlIndexFixing(Index6M,$H1962,TRUE,_xll.ohTrigger(RecalcTrigger,Trigger6M)),NA())</f>
        <v>2.9655095813547694E-2</v>
      </c>
      <c r="O1962" s="52">
        <f>IFERROR(_xll.qlIndexFixing(ONIndex6M,I1962,TRUE,_xll.ohTrigger(RecalcTrigger,Trigger6M)),NA())</f>
        <v>2.9490254900998991E-2</v>
      </c>
      <c r="P1962" s="52">
        <f>IFERROR(_xll.qlIndexFixing(Index1Y,$H1962,TRUE,_xll.ohTrigger(RecalcTrigger,Trigger1Y)),NA())</f>
        <v>3.1141414108313375E-2</v>
      </c>
      <c r="Q1962" s="52">
        <f>IFERROR(_xll.qlIndexFixing(ONIndex1Y,I1962,TRUE,_xll.ohTrigger(RecalcTrigger,Trigger1Y)),NA())</f>
        <v>3.0785338626140302E-2</v>
      </c>
    </row>
    <row r="1963" spans="2:17" x14ac:dyDescent="0.2">
      <c r="B1963" s="46" t="s">
        <v>51</v>
      </c>
      <c r="D1963" s="49">
        <f>_xll.qlCalendarAdvance(LocalCalendar,$D1962,B1963,"f",FALSE)</f>
        <v>53140</v>
      </c>
      <c r="E1963" s="49">
        <f>_xll.qlInterestRateIndexValueDate(IndexON,D1963)</f>
        <v>53140</v>
      </c>
      <c r="F1963" s="52">
        <f>IFERROR(_xll.qlIndexFixing(IndexON,D1963,TRUE,_xll.ohTrigger(RecalcTrigger,TriggerON)),NA())</f>
        <v>2.585205818593117E-2</v>
      </c>
      <c r="H1963" s="49">
        <f>_xll.qlCalendarAdvance(IborCalendar,$H1962,B1963,"f",FALSE)</f>
        <v>53134</v>
      </c>
      <c r="I1963" s="49">
        <f>_xll.qlInterestRateIndexValueDate(Index1M,$H1963)</f>
        <v>53136</v>
      </c>
      <c r="J1963" s="52">
        <f>IFERROR(_xll.qlIndexFixing(Index1M,$H1963,TRUE,_xll.ohTrigger(RecalcTrigger,Trigger1M)),NA())</f>
        <v>2.7461876443219815E-2</v>
      </c>
      <c r="K1963" s="52">
        <f>IFERROR(_xll.qlIndexFixing(ONIndex1M,I1963,TRUE,_xll.ohTrigger(RecalcTrigger,Trigger1M)),NA())</f>
        <v>2.7440281813664313E-2</v>
      </c>
      <c r="L1963" s="52">
        <f>IFERROR(_xll.qlIndexFixing(Index3M,H1963,TRUE,_xll.ohTrigger(RecalcTrigger,Trigger3M)),NA())</f>
        <v>2.8602586457838822E-2</v>
      </c>
      <c r="M1963" s="52">
        <f>IFERROR(_xll.qlIndexFixing(ONIndex3M,I1963,TRUE,_xll.ohTrigger(RecalcTrigger,Trigger3M)),NA())</f>
        <v>2.8526964983006664E-2</v>
      </c>
      <c r="N1963" s="52">
        <f>IFERROR(_xll.qlIndexFixing(Index6M,$H1963,TRUE,_xll.ohTrigger(RecalcTrigger,Trigger6M)),NA())</f>
        <v>2.9652535196737738E-2</v>
      </c>
      <c r="O1963" s="52">
        <f>IFERROR(_xll.qlIndexFixing(ONIndex6M,I1963,TRUE,_xll.ohTrigger(RecalcTrigger,Trigger6M)),NA())</f>
        <v>2.9486145467378932E-2</v>
      </c>
      <c r="P1963" s="52">
        <f>IFERROR(_xll.qlIndexFixing(Index1Y,$H1963,TRUE,_xll.ohTrigger(RecalcTrigger,Trigger1Y)),NA())</f>
        <v>3.1136458437303907E-2</v>
      </c>
      <c r="Q1963" s="52">
        <f>IFERROR(_xll.qlIndexFixing(ONIndex1Y,I1963,TRUE,_xll.ohTrigger(RecalcTrigger,Trigger1Y)),NA())</f>
        <v>3.0780818920410624E-2</v>
      </c>
    </row>
    <row r="1964" spans="2:17" x14ac:dyDescent="0.2">
      <c r="B1964" s="46" t="s">
        <v>51</v>
      </c>
      <c r="D1964" s="49">
        <f>_xll.qlCalendarAdvance(LocalCalendar,$D1963,B1964,"f",FALSE)</f>
        <v>53148</v>
      </c>
      <c r="E1964" s="49">
        <f>_xll.qlInterestRateIndexValueDate(IndexON,D1964)</f>
        <v>53148</v>
      </c>
      <c r="F1964" s="52">
        <f>IFERROR(_xll.qlIndexFixing(IndexON,D1964,TRUE,_xll.ohTrigger(RecalcTrigger,TriggerON)),NA())</f>
        <v>2.5842513470033524E-2</v>
      </c>
      <c r="H1964" s="49">
        <f>_xll.qlCalendarAdvance(IborCalendar,$H1963,B1964,"f",FALSE)</f>
        <v>53141</v>
      </c>
      <c r="I1964" s="49">
        <f>_xll.qlInterestRateIndexValueDate(Index1M,$H1964)</f>
        <v>53143</v>
      </c>
      <c r="J1964" s="52">
        <f>IFERROR(_xll.qlIndexFixing(Index1M,$H1964,TRUE,_xll.ohTrigger(RecalcTrigger,Trigger1M)),NA())</f>
        <v>2.7458001935153173E-2</v>
      </c>
      <c r="K1964" s="52">
        <f>IFERROR(_xll.qlIndexFixing(ONIndex1M,I1964,TRUE,_xll.ohTrigger(RecalcTrigger,Trigger1M)),NA())</f>
        <v>2.7436454658511522E-2</v>
      </c>
      <c r="L1964" s="52">
        <f>IFERROR(_xll.qlIndexFixing(Index3M,H1964,TRUE,_xll.ohTrigger(RecalcTrigger,Trigger3M)),NA())</f>
        <v>2.859583861952928E-2</v>
      </c>
      <c r="M1964" s="52">
        <f>IFERROR(_xll.qlIndexFixing(ONIndex3M,I1964,TRUE,_xll.ohTrigger(RecalcTrigger,Trigger3M)),NA())</f>
        <v>2.8522846431346949E-2</v>
      </c>
      <c r="N1964" s="52">
        <f>IFERROR(_xll.qlIndexFixing(Index6M,$H1964,TRUE,_xll.ohTrigger(RecalcTrigger,Trigger6M)),NA())</f>
        <v>2.9643665816296631E-2</v>
      </c>
      <c r="O1964" s="52">
        <f>IFERROR(_xll.qlIndexFixing(ONIndex6M,I1964,TRUE,_xll.ohTrigger(RecalcTrigger,Trigger6M)),NA())</f>
        <v>2.94820161195819E-2</v>
      </c>
      <c r="P1964" s="52">
        <f>IFERROR(_xll.qlIndexFixing(Index1Y,$H1964,TRUE,_xll.ohTrigger(RecalcTrigger,Trigger1Y)),NA())</f>
        <v>3.1128569081221778E-2</v>
      </c>
      <c r="Q1964" s="52">
        <f>IFERROR(_xll.qlIndexFixing(ONIndex1Y,I1964,TRUE,_xll.ohTrigger(RecalcTrigger,Trigger1Y)),NA())</f>
        <v>3.0776270650010318E-2</v>
      </c>
    </row>
    <row r="1965" spans="2:17" x14ac:dyDescent="0.2">
      <c r="B1965" s="46" t="s">
        <v>51</v>
      </c>
      <c r="D1965" s="49">
        <f>_xll.qlCalendarAdvance(LocalCalendar,$D1964,B1965,"f",FALSE)</f>
        <v>53155</v>
      </c>
      <c r="E1965" s="49">
        <f>_xll.qlInterestRateIndexValueDate(IndexON,D1965)</f>
        <v>53155</v>
      </c>
      <c r="F1965" s="52">
        <f>IFERROR(_xll.qlIndexFixing(IndexON,D1965,TRUE,_xll.ohTrigger(RecalcTrigger,TriggerON)),NA())</f>
        <v>2.5834125338644043E-2</v>
      </c>
      <c r="H1965" s="49">
        <f>_xll.qlCalendarAdvance(IborCalendar,$H1964,B1965,"f",FALSE)</f>
        <v>53148</v>
      </c>
      <c r="I1965" s="49">
        <f>_xll.qlInterestRateIndexValueDate(Index1M,$H1965)</f>
        <v>53150</v>
      </c>
      <c r="J1965" s="52">
        <f>IFERROR(_xll.qlIndexFixing(Index1M,$H1965,TRUE,_xll.ohTrigger(RecalcTrigger,Trigger1M)),NA())</f>
        <v>2.7454107838299168E-2</v>
      </c>
      <c r="K1965" s="52">
        <f>IFERROR(_xll.qlIndexFixing(ONIndex1M,I1965,TRUE,_xll.ohTrigger(RecalcTrigger,Trigger1M)),NA())</f>
        <v>2.7432607955155675E-2</v>
      </c>
      <c r="L1965" s="52">
        <f>IFERROR(_xll.qlIndexFixing(Index3M,H1965,TRUE,_xll.ohTrigger(RecalcTrigger,Trigger3M)),NA())</f>
        <v>2.859484460251481E-2</v>
      </c>
      <c r="M1965" s="52">
        <f>IFERROR(_xll.qlIndexFixing(ONIndex3M,I1965,TRUE,_xll.ohTrigger(RecalcTrigger,Trigger3M)),NA())</f>
        <v>2.8518707956957101E-2</v>
      </c>
      <c r="N1965" s="52">
        <f>IFERROR(_xll.qlIndexFixing(Index6M,$H1965,TRUE,_xll.ohTrigger(RecalcTrigger,Trigger6M)),NA())</f>
        <v>2.9641984328503634E-2</v>
      </c>
      <c r="O1965" s="52">
        <f>IFERROR(_xll.qlIndexFixing(ONIndex6M,I1965,TRUE,_xll.ohTrigger(RecalcTrigger,Trigger6M)),NA())</f>
        <v>2.9477866857634538E-2</v>
      </c>
      <c r="P1965" s="52">
        <f>IFERROR(_xll.qlIndexFixing(Index1Y,$H1965,TRUE,_xll.ohTrigger(RecalcTrigger,Trigger1Y)),NA())</f>
        <v>3.1126530194596169E-2</v>
      </c>
      <c r="Q1965" s="52">
        <f>IFERROR(_xll.qlIndexFixing(ONIndex1Y,I1965,TRUE,_xll.ohTrigger(RecalcTrigger,Trigger1Y)),NA())</f>
        <v>3.0771693815019319E-2</v>
      </c>
    </row>
    <row r="1966" spans="2:17" x14ac:dyDescent="0.2">
      <c r="B1966" s="46" t="s">
        <v>51</v>
      </c>
      <c r="D1966" s="49">
        <f>_xll.qlCalendarAdvance(LocalCalendar,$D1965,B1966,"f",FALSE)</f>
        <v>53162</v>
      </c>
      <c r="E1966" s="49">
        <f>_xll.qlInterestRateIndexValueDate(IndexON,D1966)</f>
        <v>53162</v>
      </c>
      <c r="F1966" s="52">
        <f>IFERROR(_xll.qlIndexFixing(IndexON,D1966,TRUE,_xll.ohTrigger(RecalcTrigger,TriggerON)),NA())</f>
        <v>2.5825703136108658E-2</v>
      </c>
      <c r="H1966" s="49">
        <f>_xll.qlCalendarAdvance(IborCalendar,$H1965,B1966,"f",FALSE)</f>
        <v>53155</v>
      </c>
      <c r="I1966" s="49">
        <f>_xll.qlInterestRateIndexValueDate(Index1M,$H1966)</f>
        <v>53157</v>
      </c>
      <c r="J1966" s="52">
        <f>IFERROR(_xll.qlIndexFixing(Index1M,$H1966,TRUE,_xll.ohTrigger(RecalcTrigger,Trigger1M)),NA())</f>
        <v>2.7450194152673267E-2</v>
      </c>
      <c r="K1966" s="52">
        <f>IFERROR(_xll.qlIndexFixing(ONIndex1M,I1966,TRUE,_xll.ohTrigger(RecalcTrigger,Trigger1M)),NA())</f>
        <v>2.7428741703596771E-2</v>
      </c>
      <c r="L1966" s="52">
        <f>IFERROR(_xll.qlIndexFixing(Index3M,H1966,TRUE,_xll.ohTrigger(RecalcTrigger,Trigger3M)),NA())</f>
        <v>2.8589716272398886E-2</v>
      </c>
      <c r="M1966" s="52">
        <f>IFERROR(_xll.qlIndexFixing(ONIndex3M,I1966,TRUE,_xll.ohTrigger(RecalcTrigger,Trigger3M)),NA())</f>
        <v>2.8514549559757185E-2</v>
      </c>
      <c r="N1966" s="52">
        <f>IFERROR(_xll.qlIndexFixing(Index6M,$H1966,TRUE,_xll.ohTrigger(RecalcTrigger,Trigger6M)),NA())</f>
        <v>2.9638494185370547E-2</v>
      </c>
      <c r="O1966" s="52">
        <f>IFERROR(_xll.qlIndexFixing(ONIndex6M,I1966,TRUE,_xll.ohTrigger(RecalcTrigger,Trigger6M)),NA())</f>
        <v>2.9473697681563493E-2</v>
      </c>
      <c r="P1966" s="52">
        <f>IFERROR(_xll.qlIndexFixing(Index1Y,$H1966,TRUE,_xll.ohTrigger(RecalcTrigger,Trigger1Y)),NA())</f>
        <v>3.112155877495313E-2</v>
      </c>
      <c r="Q1966" s="52">
        <f>IFERROR(_xll.qlIndexFixing(ONIndex1Y,I1966,TRUE,_xll.ohTrigger(RecalcTrigger,Trigger1Y)),NA())</f>
        <v>3.0767088415384336E-2</v>
      </c>
    </row>
    <row r="1967" spans="2:17" x14ac:dyDescent="0.2">
      <c r="B1967" s="46" t="s">
        <v>51</v>
      </c>
      <c r="D1967" s="49">
        <f>_xll.qlCalendarAdvance(LocalCalendar,$D1966,B1967,"f",FALSE)</f>
        <v>53169</v>
      </c>
      <c r="E1967" s="49">
        <f>_xll.qlInterestRateIndexValueDate(IndexON,D1967)</f>
        <v>53169</v>
      </c>
      <c r="F1967" s="52">
        <f>IFERROR(_xll.qlIndexFixing(IndexON,D1967,TRUE,_xll.ohTrigger(RecalcTrigger,TriggerON)),NA())</f>
        <v>2.5817246862267496E-2</v>
      </c>
      <c r="H1967" s="49">
        <f>_xll.qlCalendarAdvance(IborCalendar,$H1966,B1967,"f",FALSE)</f>
        <v>53162</v>
      </c>
      <c r="I1967" s="49">
        <f>_xll.qlInterestRateIndexValueDate(Index1M,$H1967)</f>
        <v>53164</v>
      </c>
      <c r="J1967" s="52">
        <f>IFERROR(_xll.qlIndexFixing(Index1M,$H1967,TRUE,_xll.ohTrigger(RecalcTrigger,Trigger1M)),NA())</f>
        <v>2.7446260878296103E-2</v>
      </c>
      <c r="K1967" s="52">
        <f>IFERROR(_xll.qlIndexFixing(ONIndex1M,I1967,TRUE,_xll.ohTrigger(RecalcTrigger,Trigger1M)),NA())</f>
        <v>2.742485590378152E-2</v>
      </c>
      <c r="L1967" s="52">
        <f>IFERROR(_xll.qlIndexFixing(Index3M,H1967,TRUE,_xll.ohTrigger(RecalcTrigger,Trigger3M)),NA())</f>
        <v>2.858539776359556E-2</v>
      </c>
      <c r="M1967" s="52">
        <f>IFERROR(_xll.qlIndexFixing(ONIndex3M,I1967,TRUE,_xll.ohTrigger(RecalcTrigger,Trigger3M)),NA())</f>
        <v>2.8510371239747201E-2</v>
      </c>
      <c r="N1967" s="52">
        <f>IFERROR(_xll.qlIndexFixing(Index6M,$H1967,TRUE,_xll.ohTrigger(RecalcTrigger,Trigger6M)),NA())</f>
        <v>2.9633200071470731E-2</v>
      </c>
      <c r="O1967" s="52">
        <f>IFERROR(_xll.qlIndexFixing(ONIndex6M,I1967,TRUE,_xll.ohTrigger(RecalcTrigger,Trigger6M)),NA())</f>
        <v>2.9469508591315474E-2</v>
      </c>
      <c r="P1967" s="52">
        <f>IFERROR(_xll.qlIndexFixing(Index1Y,$H1967,TRUE,_xll.ohTrigger(RecalcTrigger,Trigger1Y)),NA())</f>
        <v>3.1116583257802585E-2</v>
      </c>
      <c r="Q1967" s="52">
        <f>IFERROR(_xll.qlIndexFixing(ONIndex1Y,I1967,TRUE,_xll.ohTrigger(RecalcTrigger,Trigger1Y)),NA())</f>
        <v>3.0762454451132015E-2</v>
      </c>
    </row>
    <row r="1968" spans="2:17" x14ac:dyDescent="0.2">
      <c r="B1968" s="46" t="s">
        <v>51</v>
      </c>
      <c r="D1968" s="49">
        <f>_xll.qlCalendarAdvance(LocalCalendar,$D1967,B1968,"f",FALSE)</f>
        <v>53176</v>
      </c>
      <c r="E1968" s="49">
        <f>_xll.qlInterestRateIndexValueDate(IndexON,D1968)</f>
        <v>53176</v>
      </c>
      <c r="F1968" s="52">
        <f>IFERROR(_xll.qlIndexFixing(IndexON,D1968,TRUE,_xll.ohTrigger(RecalcTrigger,TriggerON)),NA())</f>
        <v>2.5808756517280429E-2</v>
      </c>
      <c r="H1968" s="49">
        <f>_xll.qlCalendarAdvance(IborCalendar,$H1967,B1968,"f",FALSE)</f>
        <v>53169</v>
      </c>
      <c r="I1968" s="49">
        <f>_xll.qlInterestRateIndexValueDate(Index1M,$H1968)</f>
        <v>53171</v>
      </c>
      <c r="J1968" s="52">
        <f>IFERROR(_xll.qlIndexFixing(Index1M,$H1968,TRUE,_xll.ohTrigger(RecalcTrigger,Trigger1M)),NA())</f>
        <v>2.7443068995592068E-2</v>
      </c>
      <c r="K1968" s="52">
        <f>IFERROR(_xll.qlIndexFixing(ONIndex1M,I1968,TRUE,_xll.ohTrigger(RecalcTrigger,Trigger1M)),NA())</f>
        <v>2.7420950555789858E-2</v>
      </c>
      <c r="L1968" s="52">
        <f>IFERROR(_xll.qlIndexFixing(Index3M,H1968,TRUE,_xll.ohTrigger(RecalcTrigger,Trigger3M)),NA())</f>
        <v>2.8581067276988805E-2</v>
      </c>
      <c r="M1968" s="52">
        <f>IFERROR(_xll.qlIndexFixing(ONIndex3M,I1968,TRUE,_xll.ohTrigger(RecalcTrigger,Trigger3M)),NA())</f>
        <v>2.8506172997007084E-2</v>
      </c>
      <c r="N1968" s="52">
        <f>IFERROR(_xll.qlIndexFixing(Index6M,$H1968,TRUE,_xll.ohTrigger(RecalcTrigger,Trigger6M)),NA())</f>
        <v>2.9628797041934083E-2</v>
      </c>
      <c r="O1968" s="52">
        <f>IFERROR(_xll.qlIndexFixing(ONIndex6M,I1968,TRUE,_xll.ohTrigger(RecalcTrigger,Trigger6M)),NA())</f>
        <v>2.9465299586917126E-2</v>
      </c>
      <c r="P1968" s="52">
        <f>IFERROR(_xll.qlIndexFixing(Index1Y,$H1968,TRUE,_xll.ohTrigger(RecalcTrigger,Trigger1Y)),NA())</f>
        <v>3.1111604219143503E-2</v>
      </c>
      <c r="Q1968" s="52">
        <f>IFERROR(_xll.qlIndexFixing(ONIndex1Y,I1968,TRUE,_xll.ohTrigger(RecalcTrigger,Trigger1Y)),NA())</f>
        <v>3.0757791922262356E-2</v>
      </c>
    </row>
    <row r="1969" spans="2:17" x14ac:dyDescent="0.2">
      <c r="B1969" s="46" t="s">
        <v>51</v>
      </c>
      <c r="D1969" s="49">
        <f>_xll.qlCalendarAdvance(LocalCalendar,$D1968,B1969,"f",FALSE)</f>
        <v>53183</v>
      </c>
      <c r="E1969" s="49">
        <f>_xll.qlInterestRateIndexValueDate(IndexON,D1969)</f>
        <v>53183</v>
      </c>
      <c r="F1969" s="52">
        <f>IFERROR(_xll.qlIndexFixing(IndexON,D1969,TRUE,_xll.ohTrigger(RecalcTrigger,TriggerON)),NA())</f>
        <v>2.5800232101147458E-2</v>
      </c>
      <c r="H1969" s="49">
        <f>_xll.qlCalendarAdvance(IborCalendar,$H1968,B1969,"f",FALSE)</f>
        <v>53176</v>
      </c>
      <c r="I1969" s="49">
        <f>_xll.qlInterestRateIndexValueDate(Index1M,$H1969)</f>
        <v>53178</v>
      </c>
      <c r="J1969" s="52">
        <f>IFERROR(_xll.qlIndexFixing(Index1M,$H1969,TRUE,_xll.ohTrigger(RecalcTrigger,Trigger1M)),NA())</f>
        <v>2.7439094842035827E-2</v>
      </c>
      <c r="K1969" s="52">
        <f>IFERROR(_xll.qlIndexFixing(ONIndex1M,I1969,TRUE,_xll.ohTrigger(RecalcTrigger,Trigger1M)),NA())</f>
        <v>2.7417025659541849E-2</v>
      </c>
      <c r="L1969" s="52">
        <f>IFERROR(_xll.qlIndexFixing(Index3M,H1969,TRUE,_xll.ohTrigger(RecalcTrigger,Trigger3M)),NA())</f>
        <v>2.8576726159985064E-2</v>
      </c>
      <c r="M1969" s="52">
        <f>IFERROR(_xll.qlIndexFixing(ONIndex3M,I1969,TRUE,_xll.ohTrigger(RecalcTrigger,Trigger3M)),NA())</f>
        <v>2.8501954831430254E-2</v>
      </c>
      <c r="N1969" s="52">
        <f>IFERROR(_xll.qlIndexFixing(Index6M,$H1969,TRUE,_xll.ohTrigger(RecalcTrigger,Trigger6M)),NA())</f>
        <v>2.962438766907546E-2</v>
      </c>
      <c r="O1969" s="52">
        <f>IFERROR(_xll.qlIndexFixing(ONIndex6M,I1969,TRUE,_xll.ohTrigger(RecalcTrigger,Trigger6M)),NA())</f>
        <v>2.9461070668341804E-2</v>
      </c>
      <c r="P1969" s="52">
        <f>IFERROR(_xll.qlIndexFixing(Index1Y,$H1969,TRUE,_xll.ohTrigger(RecalcTrigger,Trigger1Y)),NA())</f>
        <v>3.1106622234964409E-2</v>
      </c>
      <c r="Q1969" s="52">
        <f>IFERROR(_xll.qlIndexFixing(ONIndex1Y,I1969,TRUE,_xll.ohTrigger(RecalcTrigger,Trigger1Y)),NA())</f>
        <v>3.0753100828775359E-2</v>
      </c>
    </row>
    <row r="1970" spans="2:17" x14ac:dyDescent="0.2">
      <c r="B1970" s="46" t="s">
        <v>51</v>
      </c>
      <c r="D1970" s="49">
        <f>_xll.qlCalendarAdvance(LocalCalendar,$D1969,B1970,"f",FALSE)</f>
        <v>53190</v>
      </c>
      <c r="E1970" s="49">
        <f>_xll.qlInterestRateIndexValueDate(IndexON,D1970)</f>
        <v>53190</v>
      </c>
      <c r="F1970" s="52">
        <f>IFERROR(_xll.qlIndexFixing(IndexON,D1970,TRUE,_xll.ohTrigger(RecalcTrigger,TriggerON)),NA())</f>
        <v>2.5791673613868582E-2</v>
      </c>
      <c r="H1970" s="49">
        <f>_xll.qlCalendarAdvance(IborCalendar,$H1969,B1970,"f",FALSE)</f>
        <v>53183</v>
      </c>
      <c r="I1970" s="49">
        <f>_xll.qlInterestRateIndexValueDate(Index1M,$H1970)</f>
        <v>53185</v>
      </c>
      <c r="J1970" s="52">
        <f>IFERROR(_xll.qlIndexFixing(Index1M,$H1970,TRUE,_xll.ohTrigger(RecalcTrigger,Trigger1M)),NA())</f>
        <v>2.7434343522873605E-2</v>
      </c>
      <c r="K1970" s="52">
        <f>IFERROR(_xll.qlIndexFixing(ONIndex1M,I1970,TRUE,_xll.ohTrigger(RecalcTrigger,Trigger1M)),NA())</f>
        <v>2.7413081215144075E-2</v>
      </c>
      <c r="L1970" s="52">
        <f>IFERROR(_xll.qlIndexFixing(Index3M,H1970,TRUE,_xll.ohTrigger(RecalcTrigger,Trigger3M)),NA())</f>
        <v>2.8572375759986522E-2</v>
      </c>
      <c r="M1970" s="52">
        <f>IFERROR(_xll.qlIndexFixing(ONIndex3M,I1970,TRUE,_xll.ohTrigger(RecalcTrigger,Trigger3M)),NA())</f>
        <v>2.8497716743123291E-2</v>
      </c>
      <c r="N1970" s="52">
        <f>IFERROR(_xll.qlIndexFixing(Index6M,$H1970,TRUE,_xll.ohTrigger(RecalcTrigger,Trigger6M)),NA())</f>
        <v>2.9619972645902892E-2</v>
      </c>
      <c r="O1970" s="52">
        <f>IFERROR(_xll.qlIndexFixing(ONIndex6M,I1970,TRUE,_xll.ohTrigger(RecalcTrigger,Trigger6M)),NA())</f>
        <v>2.9456821835616154E-2</v>
      </c>
      <c r="P1970" s="52">
        <f>IFERROR(_xll.qlIndexFixing(Index1Y,$H1970,TRUE,_xll.ohTrigger(RecalcTrigger,Trigger1Y)),NA())</f>
        <v>3.1101637881242716E-2</v>
      </c>
      <c r="Q1970" s="52">
        <f>IFERROR(_xll.qlIndexFixing(ONIndex1Y,I1970,TRUE,_xll.ohTrigger(RecalcTrigger,Trigger1Y)),NA())</f>
        <v>3.074838117069767E-2</v>
      </c>
    </row>
    <row r="1971" spans="2:17" x14ac:dyDescent="0.2">
      <c r="B1971" s="46" t="s">
        <v>51</v>
      </c>
      <c r="D1971" s="49">
        <f>_xll.qlCalendarAdvance(LocalCalendar,$D1970,B1971,"f",FALSE)</f>
        <v>53197</v>
      </c>
      <c r="E1971" s="49">
        <f>_xll.qlInterestRateIndexValueDate(IndexON,D1971)</f>
        <v>53197</v>
      </c>
      <c r="F1971" s="52">
        <f>IFERROR(_xll.qlIndexFixing(IndexON,D1971,TRUE,_xll.ohTrigger(RecalcTrigger,TriggerON)),NA())</f>
        <v>2.578308105528393E-2</v>
      </c>
      <c r="H1971" s="49">
        <f>_xll.qlCalendarAdvance(IborCalendar,$H1970,B1971,"f",FALSE)</f>
        <v>53190</v>
      </c>
      <c r="I1971" s="49">
        <f>_xll.qlInterestRateIndexValueDate(Index1M,$H1971)</f>
        <v>53192</v>
      </c>
      <c r="J1971" s="52">
        <f>IFERROR(_xll.qlIndexFixing(Index1M,$H1971,TRUE,_xll.ohTrigger(RecalcTrigger,Trigger1M)),NA())</f>
        <v>2.7430332528699388E-2</v>
      </c>
      <c r="K1971" s="52">
        <f>IFERROR(_xll.qlIndexFixing(ONIndex1M,I1971,TRUE,_xll.ohTrigger(RecalcTrigger,Trigger1M)),NA())</f>
        <v>2.7409117222463308E-2</v>
      </c>
      <c r="L1971" s="52">
        <f>IFERROR(_xll.qlIndexFixing(Index3M,H1971,TRUE,_xll.ohTrigger(RecalcTrigger,Trigger3M)),NA())</f>
        <v>2.8568017424386871E-2</v>
      </c>
      <c r="M1971" s="52">
        <f>IFERROR(_xll.qlIndexFixing(ONIndex3M,I1971,TRUE,_xll.ohTrigger(RecalcTrigger,Trigger3M)),NA())</f>
        <v>2.849345873200626E-2</v>
      </c>
      <c r="N1971" s="52">
        <f>IFERROR(_xll.qlIndexFixing(Index6M,$H1971,TRUE,_xll.ohTrigger(RecalcTrigger,Trigger6M)),NA())</f>
        <v>2.9616447964344591E-2</v>
      </c>
      <c r="O1971" s="52">
        <f>IFERROR(_xll.qlIndexFixing(ONIndex6M,I1971,TRUE,_xll.ohTrigger(RecalcTrigger,Trigger6M)),NA())</f>
        <v>2.9452553088793465E-2</v>
      </c>
      <c r="P1971" s="52">
        <f>IFERROR(_xll.qlIndexFixing(Index1Y,$H1971,TRUE,_xll.ohTrigger(RecalcTrigger,Trigger1Y)),NA())</f>
        <v>3.1096651733943201E-2</v>
      </c>
      <c r="Q1971" s="52">
        <f>IFERROR(_xll.qlIndexFixing(ONIndex1Y,I1971,TRUE,_xll.ohTrigger(RecalcTrigger,Trigger1Y)),NA())</f>
        <v>3.0743632948002642E-2</v>
      </c>
    </row>
    <row r="1972" spans="2:17" x14ac:dyDescent="0.2">
      <c r="B1972" s="46" t="s">
        <v>51</v>
      </c>
      <c r="D1972" s="49">
        <f>_xll.qlCalendarAdvance(LocalCalendar,$D1971,B1972,"f",FALSE)</f>
        <v>53204</v>
      </c>
      <c r="E1972" s="49">
        <f>_xll.qlInterestRateIndexValueDate(IndexON,D1972)</f>
        <v>53204</v>
      </c>
      <c r="F1972" s="52">
        <f>IFERROR(_xll.qlIndexFixing(IndexON,D1972,TRUE,_xll.ohTrigger(RecalcTrigger,TriggerON)),NA())</f>
        <v>2.5774454425633309E-2</v>
      </c>
      <c r="H1972" s="49">
        <f>_xll.qlCalendarAdvance(IborCalendar,$H1971,B1972,"f",FALSE)</f>
        <v>53197</v>
      </c>
      <c r="I1972" s="49">
        <f>_xll.qlInterestRateIndexValueDate(Index1M,$H1972)</f>
        <v>53199</v>
      </c>
      <c r="J1972" s="52">
        <f>IFERROR(_xll.qlIndexFixing(Index1M,$H1972,TRUE,_xll.ohTrigger(RecalcTrigger,Trigger1M)),NA())</f>
        <v>2.7426305755877105E-2</v>
      </c>
      <c r="K1972" s="52">
        <f>IFERROR(_xll.qlIndexFixing(ONIndex1M,I1972,TRUE,_xll.ohTrigger(RecalcTrigger,Trigger1M)),NA())</f>
        <v>2.7405891316973907E-2</v>
      </c>
      <c r="L1972" s="52">
        <f>IFERROR(_xll.qlIndexFixing(Index3M,H1972,TRUE,_xll.ohTrigger(RecalcTrigger,Trigger3M)),NA())</f>
        <v>2.8563652500572988E-2</v>
      </c>
      <c r="M1972" s="52">
        <f>IFERROR(_xll.qlIndexFixing(ONIndex3M,I1972,TRUE,_xll.ohTrigger(RecalcTrigger,Trigger3M)),NA())</f>
        <v>2.8490001535430576E-2</v>
      </c>
      <c r="N1972" s="52">
        <f>IFERROR(_xll.qlIndexFixing(Index6M,$H1972,TRUE,_xll.ohTrigger(RecalcTrigger,Trigger6M)),NA())</f>
        <v>2.9611128420621677E-2</v>
      </c>
      <c r="O1972" s="52">
        <f>IFERROR(_xll.qlIndexFixing(ONIndex6M,I1972,TRUE,_xll.ohTrigger(RecalcTrigger,Trigger6M)),NA())</f>
        <v>2.9449161568328996E-2</v>
      </c>
      <c r="P1972" s="52">
        <f>IFERROR(_xll.qlIndexFixing(Index1Y,$H1972,TRUE,_xll.ohTrigger(RecalcTrigger,Trigger1Y)),NA())</f>
        <v>3.1092637110935465E-2</v>
      </c>
      <c r="Q1972" s="52">
        <f>IFERROR(_xll.qlIndexFixing(ONIndex1Y,I1972,TRUE,_xll.ohTrigger(RecalcTrigger,Trigger1Y)),NA())</f>
        <v>3.0739825924179787E-2</v>
      </c>
    </row>
    <row r="1973" spans="2:17" x14ac:dyDescent="0.2">
      <c r="B1973" s="46" t="s">
        <v>51</v>
      </c>
      <c r="D1973" s="49">
        <f>_xll.qlCalendarAdvance(LocalCalendar,$D1972,B1973,"f",FALSE)</f>
        <v>53211</v>
      </c>
      <c r="E1973" s="49">
        <f>_xll.qlInterestRateIndexValueDate(IndexON,D1973)</f>
        <v>53211</v>
      </c>
      <c r="F1973" s="52">
        <f>IFERROR(_xll.qlIndexFixing(IndexON,D1973,TRUE,_xll.ohTrigger(RecalcTrigger,TriggerON)),NA())</f>
        <v>2.5765793724756847E-2</v>
      </c>
      <c r="H1973" s="49">
        <f>_xll.qlCalendarAdvance(IborCalendar,$H1972,B1973,"f",FALSE)</f>
        <v>53204</v>
      </c>
      <c r="I1973" s="49">
        <f>_xll.qlInterestRateIndexValueDate(Index1M,$H1973)</f>
        <v>53206</v>
      </c>
      <c r="J1973" s="52">
        <f>IFERROR(_xll.qlIndexFixing(Index1M,$H1973,TRUE,_xll.ohTrigger(RecalcTrigger,Trigger1M)),NA())</f>
        <v>2.7422267014419709E-2</v>
      </c>
      <c r="K1973" s="52">
        <f>IFERROR(_xll.qlIndexFixing(ONIndex1M,I1973,TRUE,_xll.ohTrigger(RecalcTrigger,Trigger1M)),NA())</f>
        <v>2.7401886526814412E-2</v>
      </c>
      <c r="L1973" s="52">
        <f>IFERROR(_xll.qlIndexFixing(Index3M,H1973,TRUE,_xll.ohTrigger(RecalcTrigger,Trigger3M)),NA())</f>
        <v>2.8556830417063316E-2</v>
      </c>
      <c r="M1973" s="52">
        <f>IFERROR(_xll.qlIndexFixing(ONIndex3M,I1973,TRUE,_xll.ohTrigger(RecalcTrigger,Trigger3M)),NA())</f>
        <v>2.8485701915530459E-2</v>
      </c>
      <c r="N1973" s="52">
        <f>IFERROR(_xll.qlIndexFixing(Index6M,$H1973,TRUE,_xll.ohTrigger(RecalcTrigger,Trigger6M)),NA())</f>
        <v>2.9603123485070184E-2</v>
      </c>
      <c r="O1973" s="52">
        <f>IFERROR(_xll.qlIndexFixing(ONIndex6M,I1973,TRUE,_xll.ohTrigger(RecalcTrigger,Trigger6M)),NA())</f>
        <v>2.9444851218272117E-2</v>
      </c>
      <c r="P1973" s="52">
        <f>IFERROR(_xll.qlIndexFixing(Index1Y,$H1973,TRUE,_xll.ohTrigger(RecalcTrigger,Trigger1Y)),NA())</f>
        <v>3.1087648731345195E-2</v>
      </c>
      <c r="Q1973" s="52">
        <f>IFERROR(_xll.qlIndexFixing(ONIndex1Y,I1973,TRUE,_xll.ohTrigger(RecalcTrigger,Trigger1Y)),NA())</f>
        <v>3.0735018121543778E-2</v>
      </c>
    </row>
    <row r="1974" spans="2:17" x14ac:dyDescent="0.2">
      <c r="B1974" s="46" t="s">
        <v>51</v>
      </c>
      <c r="D1974" s="49">
        <f>_xll.qlCalendarAdvance(LocalCalendar,$D1973,B1974,"f",FALSE)</f>
        <v>53218</v>
      </c>
      <c r="E1974" s="49">
        <f>_xll.qlInterestRateIndexValueDate(IndexON,D1974)</f>
        <v>53218</v>
      </c>
      <c r="F1974" s="52">
        <f>IFERROR(_xll.qlIndexFixing(IndexON,D1974,TRUE,_xll.ohTrigger(RecalcTrigger,TriggerON)),NA())</f>
        <v>2.5757102662566922E-2</v>
      </c>
      <c r="H1974" s="49">
        <f>_xll.qlCalendarAdvance(IborCalendar,$H1973,B1974,"f",FALSE)</f>
        <v>53211</v>
      </c>
      <c r="I1974" s="49">
        <f>_xll.qlInterestRateIndexValueDate(Index1M,$H1974)</f>
        <v>53213</v>
      </c>
      <c r="J1974" s="52">
        <f>IFERROR(_xll.qlIndexFixing(Index1M,$H1974,TRUE,_xll.ohTrigger(RecalcTrigger,Trigger1M)),NA())</f>
        <v>2.7418973966585047E-2</v>
      </c>
      <c r="K1974" s="52">
        <f>IFERROR(_xll.qlIndexFixing(ONIndex1M,I1974,TRUE,_xll.ohTrigger(RecalcTrigger,Trigger1M)),NA())</f>
        <v>2.7397107955335898E-2</v>
      </c>
      <c r="L1974" s="52">
        <f>IFERROR(_xll.qlIndexFixing(Index3M,H1974,TRUE,_xll.ohTrigger(RecalcTrigger,Trigger3M)),NA())</f>
        <v>2.8552457838683064E-2</v>
      </c>
      <c r="M1974" s="52">
        <f>IFERROR(_xll.qlIndexFixing(ONIndex3M,I1974,TRUE,_xll.ohTrigger(RecalcTrigger,Trigger3M)),NA())</f>
        <v>2.8480565162087856E-2</v>
      </c>
      <c r="N1974" s="52">
        <f>IFERROR(_xll.qlIndexFixing(Index6M,$H1974,TRUE,_xll.ohTrigger(RecalcTrigger,Trigger6M)),NA())</f>
        <v>2.9598694783483512E-2</v>
      </c>
      <c r="O1974" s="52">
        <f>IFERROR(_xll.qlIndexFixing(ONIndex6M,I1974,TRUE,_xll.ohTrigger(RecalcTrigger,Trigger6M)),NA())</f>
        <v>2.9439627363396781E-2</v>
      </c>
      <c r="P1974" s="52">
        <f>IFERROR(_xll.qlIndexFixing(Index1Y,$H1974,TRUE,_xll.ohTrigger(RecalcTrigger,Trigger1Y)),NA())</f>
        <v>3.1081688290068056E-2</v>
      </c>
      <c r="Q1974" s="52">
        <f>IFERROR(_xll.qlIndexFixing(ONIndex1Y,I1974,TRUE,_xll.ohTrigger(RecalcTrigger,Trigger1Y)),NA())</f>
        <v>3.072921689232011E-2</v>
      </c>
    </row>
    <row r="1975" spans="2:17" x14ac:dyDescent="0.2">
      <c r="B1975" s="46" t="s">
        <v>51</v>
      </c>
      <c r="D1975" s="49">
        <f>_xll.qlCalendarAdvance(LocalCalendar,$D1974,B1975,"f",FALSE)</f>
        <v>53225</v>
      </c>
      <c r="E1975" s="49">
        <f>_xll.qlInterestRateIndexValueDate(IndexON,D1975)</f>
        <v>53225</v>
      </c>
      <c r="F1975" s="52">
        <f>IFERROR(_xll.qlIndexFixing(IndexON,D1975,TRUE,_xll.ohTrigger(RecalcTrigger,TriggerON)),NA())</f>
        <v>2.5748423024838374E-2</v>
      </c>
      <c r="H1975" s="49">
        <f>_xll.qlCalendarAdvance(IborCalendar,$H1974,B1975,"f",FALSE)</f>
        <v>53218</v>
      </c>
      <c r="I1975" s="49">
        <f>_xll.qlInterestRateIndexValueDate(Index1M,$H1975)</f>
        <v>53220</v>
      </c>
      <c r="J1975" s="52">
        <f>IFERROR(_xll.qlIndexFixing(Index1M,$H1975,TRUE,_xll.ohTrigger(RecalcTrigger,Trigger1M)),NA())</f>
        <v>2.7414168747150032E-2</v>
      </c>
      <c r="K1975" s="52">
        <f>IFERROR(_xll.qlIndexFixing(ONIndex1M,I1975,TRUE,_xll.ohTrigger(RecalcTrigger,Trigger1M)),NA())</f>
        <v>2.7393071095849209E-2</v>
      </c>
      <c r="L1975" s="52">
        <f>IFERROR(_xll.qlIndexFixing(Index3M,H1975,TRUE,_xll.ohTrigger(RecalcTrigger,Trigger3M)),NA())</f>
        <v>2.8548082652357303E-2</v>
      </c>
      <c r="M1975" s="52">
        <f>IFERROR(_xll.qlIndexFixing(ONIndex3M,I1975,TRUE,_xll.ohTrigger(RecalcTrigger,Trigger3M)),NA())</f>
        <v>2.8476233142225027E-2</v>
      </c>
      <c r="N1975" s="52">
        <f>IFERROR(_xll.qlIndexFixing(Index6M,$H1975,TRUE,_xll.ohTrigger(RecalcTrigger,Trigger6M)),NA())</f>
        <v>2.9594263868452386E-2</v>
      </c>
      <c r="O1975" s="52">
        <f>IFERROR(_xll.qlIndexFixing(ONIndex6M,I1975,TRUE,_xll.ohTrigger(RecalcTrigger,Trigger6M)),NA())</f>
        <v>2.9435284667780337E-2</v>
      </c>
      <c r="P1975" s="52">
        <f>IFERROR(_xll.qlIndexFixing(Index1Y,$H1975,TRUE,_xll.ohTrigger(RecalcTrigger,Trigger1Y)),NA())</f>
        <v>3.1076700709979178E-2</v>
      </c>
      <c r="Q1975" s="52">
        <f>IFERROR(_xll.qlIndexFixing(ONIndex1Y,I1975,TRUE,_xll.ohTrigger(RecalcTrigger,Trigger1Y)),NA())</f>
        <v>3.0724363671694732E-2</v>
      </c>
    </row>
    <row r="1976" spans="2:17" x14ac:dyDescent="0.2">
      <c r="B1976" s="46" t="s">
        <v>51</v>
      </c>
      <c r="D1976" s="49">
        <f>_xll.qlCalendarAdvance(LocalCalendar,$D1975,B1976,"f",FALSE)</f>
        <v>53232</v>
      </c>
      <c r="E1976" s="49">
        <f>_xll.qlInterestRateIndexValueDate(IndexON,D1976)</f>
        <v>53232</v>
      </c>
      <c r="F1976" s="52">
        <f>IFERROR(_xll.qlIndexFixing(IndexON,D1976,TRUE,_xll.ohTrigger(RecalcTrigger,TriggerON)),NA())</f>
        <v>2.5739766722283619E-2</v>
      </c>
      <c r="H1976" s="49">
        <f>_xll.qlCalendarAdvance(IborCalendar,$H1975,B1976,"f",FALSE)</f>
        <v>53225</v>
      </c>
      <c r="I1976" s="49">
        <f>_xll.qlInterestRateIndexValueDate(Index1M,$H1976)</f>
        <v>53227</v>
      </c>
      <c r="J1976" s="52">
        <f>IFERROR(_xll.qlIndexFixing(Index1M,$H1976,TRUE,_xll.ohTrigger(RecalcTrigger,Trigger1M)),NA())</f>
        <v>2.7410114614218731E-2</v>
      </c>
      <c r="K1976" s="52">
        <f>IFERROR(_xll.qlIndexFixing(ONIndex1M,I1976,TRUE,_xll.ohTrigger(RecalcTrigger,Trigger1M)),NA())</f>
        <v>2.7389031009690257E-2</v>
      </c>
      <c r="L1976" s="52">
        <f>IFERROR(_xll.qlIndexFixing(Index3M,H1976,TRUE,_xll.ohTrigger(RecalcTrigger,Trigger3M)),NA())</f>
        <v>2.8543705479446579E-2</v>
      </c>
      <c r="M1976" s="52">
        <f>IFERROR(_xll.qlIndexFixing(ONIndex3M,I1976,TRUE,_xll.ohTrigger(RecalcTrigger,Trigger3M)),NA())</f>
        <v>2.8471898613116053E-2</v>
      </c>
      <c r="N1976" s="52">
        <f>IFERROR(_xll.qlIndexFixing(Index6M,$H1976,TRUE,_xll.ohTrigger(RecalcTrigger,Trigger6M)),NA())</f>
        <v>2.9589831056166308E-2</v>
      </c>
      <c r="O1976" s="52">
        <f>IFERROR(_xll.qlIndexFixing(ONIndex6M,I1976,TRUE,_xll.ohTrigger(RecalcTrigger,Trigger6M)),NA())</f>
        <v>2.9430939549621726E-2</v>
      </c>
      <c r="P1976" s="52">
        <f>IFERROR(_xll.qlIndexFixing(Index1Y,$H1976,TRUE,_xll.ohTrigger(RecalcTrigger,Trigger1Y)),NA())</f>
        <v>3.1071713879320246E-2</v>
      </c>
      <c r="Q1976" s="52">
        <f>IFERROR(_xll.qlIndexFixing(ONIndex1Y,I1976,TRUE,_xll.ohTrigger(RecalcTrigger,Trigger1Y)),NA())</f>
        <v>3.0719510265138084E-2</v>
      </c>
    </row>
    <row r="1977" spans="2:17" x14ac:dyDescent="0.2">
      <c r="B1977" s="46" t="s">
        <v>51</v>
      </c>
      <c r="D1977" s="49">
        <f>_xll.qlCalendarAdvance(LocalCalendar,$D1976,B1977,"f",FALSE)</f>
        <v>53239</v>
      </c>
      <c r="E1977" s="49">
        <f>_xll.qlInterestRateIndexValueDate(IndexON,D1977)</f>
        <v>53239</v>
      </c>
      <c r="F1977" s="52">
        <f>IFERROR(_xll.qlIndexFixing(IndexON,D1977,TRUE,_xll.ohTrigger(RecalcTrigger,TriggerON)),NA())</f>
        <v>2.5731133754982594E-2</v>
      </c>
      <c r="H1977" s="49">
        <f>_xll.qlCalendarAdvance(IborCalendar,$H1976,B1977,"f",FALSE)</f>
        <v>53232</v>
      </c>
      <c r="I1977" s="49">
        <f>_xll.qlInterestRateIndexValueDate(Index1M,$H1977)</f>
        <v>53234</v>
      </c>
      <c r="J1977" s="52">
        <f>IFERROR(_xll.qlIndexFixing(Index1M,$H1977,TRUE,_xll.ohTrigger(RecalcTrigger,Trigger1M)),NA())</f>
        <v>2.7406810109191215E-2</v>
      </c>
      <c r="K1977" s="52">
        <f>IFERROR(_xll.qlIndexFixing(ONIndex1M,I1977,TRUE,_xll.ohTrigger(RecalcTrigger,Trigger1M)),NA())</f>
        <v>2.7384988212286743E-2</v>
      </c>
      <c r="L1977" s="52">
        <f>IFERROR(_xll.qlIndexFixing(Index3M,H1977,TRUE,_xll.ohTrigger(RecalcTrigger,Trigger3M)),NA())</f>
        <v>2.853932633821233E-2</v>
      </c>
      <c r="M1977" s="52">
        <f>IFERROR(_xll.qlIndexFixing(ONIndex3M,I1977,TRUE,_xll.ohTrigger(RecalcTrigger,Trigger3M)),NA())</f>
        <v>2.8467562124747658E-2</v>
      </c>
      <c r="N1977" s="52">
        <f>IFERROR(_xll.qlIndexFixing(Index6M,$H1977,TRUE,_xll.ohTrigger(RecalcTrigger,Trigger6M)),NA())</f>
        <v>2.9586288645792158E-2</v>
      </c>
      <c r="O1977" s="52">
        <f>IFERROR(_xll.qlIndexFixing(ONIndex6M,I1977,TRUE,_xll.ohTrigger(RecalcTrigger,Trigger6M)),NA())</f>
        <v>2.9426592561279108E-2</v>
      </c>
      <c r="P1977" s="52">
        <f>IFERROR(_xll.qlIndexFixing(Index1Y,$H1977,TRUE,_xll.ohTrigger(RecalcTrigger,Trigger1Y)),NA())</f>
        <v>3.1063815258426327E-2</v>
      </c>
      <c r="Q1977" s="52">
        <f>IFERROR(_xll.qlIndexFixing(ONIndex1Y,I1977,TRUE,_xll.ohTrigger(RecalcTrigger,Trigger1Y)),NA())</f>
        <v>3.0714657568893244E-2</v>
      </c>
    </row>
    <row r="1978" spans="2:17" x14ac:dyDescent="0.2">
      <c r="B1978" s="46" t="s">
        <v>51</v>
      </c>
      <c r="D1978" s="49">
        <f>_xll.qlCalendarAdvance(LocalCalendar,$D1977,B1978,"f",FALSE)</f>
        <v>53246</v>
      </c>
      <c r="E1978" s="49">
        <f>_xll.qlInterestRateIndexValueDate(IndexON,D1978)</f>
        <v>53246</v>
      </c>
      <c r="F1978" s="52">
        <f>IFERROR(_xll.qlIndexFixing(IndexON,D1978,TRUE,_xll.ohTrigger(RecalcTrigger,TriggerON)),NA())</f>
        <v>2.5722524122935297E-2</v>
      </c>
      <c r="H1978" s="49">
        <f>_xll.qlCalendarAdvance(IborCalendar,$H1977,B1978,"f",FALSE)</f>
        <v>53239</v>
      </c>
      <c r="I1978" s="49">
        <f>_xll.qlInterestRateIndexValueDate(Index1M,$H1978)</f>
        <v>53241</v>
      </c>
      <c r="J1978" s="52">
        <f>IFERROR(_xll.qlIndexFixing(Index1M,$H1978,TRUE,_xll.ohTrigger(RecalcTrigger,Trigger1M)),NA())</f>
        <v>2.7401998201082311E-2</v>
      </c>
      <c r="K1978" s="52">
        <f>IFERROR(_xll.qlIndexFixing(ONIndex1M,I1978,TRUE,_xll.ohTrigger(RecalcTrigger,Trigger1M)),NA())</f>
        <v>2.7381694816270841E-2</v>
      </c>
      <c r="L1978" s="52">
        <f>IFERROR(_xll.qlIndexFixing(Index3M,H1978,TRUE,_xll.ohTrigger(RecalcTrigger,Trigger3M)),NA())</f>
        <v>2.8537389828673657E-2</v>
      </c>
      <c r="M1978" s="52">
        <f>IFERROR(_xll.qlIndexFixing(ONIndex3M,I1978,TRUE,_xll.ohTrigger(RecalcTrigger,Trigger3M)),NA())</f>
        <v>2.8464038832882732E-2</v>
      </c>
      <c r="N1978" s="52">
        <f>IFERROR(_xll.qlIndexFixing(Index6M,$H1978,TRUE,_xll.ohTrigger(RecalcTrigger,Trigger6M)),NA())</f>
        <v>2.9581851560844783E-2</v>
      </c>
      <c r="O1978" s="52">
        <f>IFERROR(_xll.qlIndexFixing(ONIndex6M,I1978,TRUE,_xll.ohTrigger(RecalcTrigger,Trigger6M)),NA())</f>
        <v>2.9423135213657581E-2</v>
      </c>
      <c r="P1978" s="52">
        <f>IFERROR(_xll.qlIndexFixing(Index1Y,$H1978,TRUE,_xll.ohTrigger(RecalcTrigger,Trigger1Y)),NA())</f>
        <v>3.106271300854099E-2</v>
      </c>
      <c r="Q1978" s="52">
        <f>IFERROR(_xll.qlIndexFixing(ONIndex1Y,I1978,TRUE,_xll.ohTrigger(RecalcTrigger,Trigger1Y)),NA())</f>
        <v>3.0710768790100929E-2</v>
      </c>
    </row>
    <row r="1979" spans="2:17" x14ac:dyDescent="0.2">
      <c r="B1979" s="46" t="s">
        <v>51</v>
      </c>
      <c r="D1979" s="49">
        <f>_xll.qlCalendarAdvance(LocalCalendar,$D1978,B1979,"f",FALSE)</f>
        <v>53253</v>
      </c>
      <c r="E1979" s="49">
        <f>_xll.qlInterestRateIndexValueDate(IndexON,D1979)</f>
        <v>53253</v>
      </c>
      <c r="F1979" s="52">
        <f>IFERROR(_xll.qlIndexFixing(IndexON,D1979,TRUE,_xll.ohTrigger(RecalcTrigger,TriggerON)),NA())</f>
        <v>2.5713937826061795E-2</v>
      </c>
      <c r="H1979" s="49">
        <f>_xll.qlCalendarAdvance(IborCalendar,$H1978,B1979,"f",FALSE)</f>
        <v>53246</v>
      </c>
      <c r="I1979" s="49">
        <f>_xll.qlInterestRateIndexValueDate(Index1M,$H1979)</f>
        <v>53248</v>
      </c>
      <c r="J1979" s="52">
        <f>IFERROR(_xll.qlIndexFixing(Index1M,$H1979,TRUE,_xll.ohTrigger(RecalcTrigger,Trigger1M)),NA())</f>
        <v>2.7397935920890081E-2</v>
      </c>
      <c r="K1979" s="52">
        <f>IFERROR(_xll.qlIndexFixing(ONIndex1M,I1979,TRUE,_xll.ohTrigger(RecalcTrigger,Trigger1M)),NA())</f>
        <v>2.7376894483692737E-2</v>
      </c>
      <c r="L1979" s="52">
        <f>IFERROR(_xll.qlIndexFixing(Index3M,H1979,TRUE,_xll.ohTrigger(RecalcTrigger,Trigger3M)),NA())</f>
        <v>2.8533819663268942E-2</v>
      </c>
      <c r="M1979" s="52">
        <f>IFERROR(_xll.qlIndexFixing(ONIndex3M,I1979,TRUE,_xll.ohTrigger(RecalcTrigger,Trigger3M)),NA())</f>
        <v>2.8458883270019442E-2</v>
      </c>
      <c r="N1979" s="52">
        <f>IFERROR(_xll.qlIndexFixing(Index6M,$H1979,TRUE,_xll.ohTrigger(RecalcTrigger,Trigger6M)),NA())</f>
        <v>2.9577412587870094E-2</v>
      </c>
      <c r="O1979" s="52">
        <f>IFERROR(_xll.qlIndexFixing(ONIndex6M,I1979,TRUE,_xll.ohTrigger(RecalcTrigger,Trigger6M)),NA())</f>
        <v>2.9417892974068494E-2</v>
      </c>
      <c r="P1979" s="52">
        <f>IFERROR(_xll.qlIndexFixing(Index1Y,$H1979,TRUE,_xll.ohTrigger(RecalcTrigger,Trigger1Y)),NA())</f>
        <v>3.1056757929150379E-2</v>
      </c>
      <c r="Q1979" s="52">
        <f>IFERROR(_xll.qlIndexFixing(ONIndex1Y,I1979,TRUE,_xll.ohTrigger(RecalcTrigger,Trigger1Y)),NA())</f>
        <v>3.0704954307338994E-2</v>
      </c>
    </row>
    <row r="1980" spans="2:17" x14ac:dyDescent="0.2">
      <c r="B1980" s="46" t="s">
        <v>51</v>
      </c>
      <c r="D1980" s="49">
        <f>_xll.qlCalendarAdvance(LocalCalendar,$D1979,B1980,"f",FALSE)</f>
        <v>53260</v>
      </c>
      <c r="E1980" s="49">
        <f>_xll.qlInterestRateIndexValueDate(IndexON,D1980)</f>
        <v>53260</v>
      </c>
      <c r="F1980" s="52">
        <f>IFERROR(_xll.qlIndexFixing(IndexON,D1980,TRUE,_xll.ohTrigger(RecalcTrigger,TriggerON)),NA())</f>
        <v>2.5705374864362085E-2</v>
      </c>
      <c r="H1980" s="49">
        <f>_xll.qlCalendarAdvance(IborCalendar,$H1979,B1980,"f",FALSE)</f>
        <v>53253</v>
      </c>
      <c r="I1980" s="49">
        <f>_xll.qlInterestRateIndexValueDate(Index1M,$H1980)</f>
        <v>53255</v>
      </c>
      <c r="J1980" s="52">
        <f>IFERROR(_xll.qlIndexFixing(Index1M,$H1980,TRUE,_xll.ohTrigger(RecalcTrigger,Trigger1M)),NA())</f>
        <v>2.7393870924942488E-2</v>
      </c>
      <c r="K1980" s="52">
        <f>IFERROR(_xll.qlIndexFixing(ONIndex1M,I1980,TRUE,_xll.ohTrigger(RecalcTrigger,Trigger1M)),NA())</f>
        <v>2.7372843552502246E-2</v>
      </c>
      <c r="L1980" s="52">
        <f>IFERROR(_xll.qlIndexFixing(Index3M,H1980,TRUE,_xll.ohTrigger(RecalcTrigger,Trigger3M)),NA())</f>
        <v>2.8528618783529004E-2</v>
      </c>
      <c r="M1980" s="52">
        <f>IFERROR(_xll.qlIndexFixing(ONIndex3M,I1980,TRUE,_xll.ohTrigger(RecalcTrigger,Trigger3M)),NA())</f>
        <v>2.845454090371291E-2</v>
      </c>
      <c r="N1980" s="52">
        <f>IFERROR(_xll.qlIndexFixing(Index6M,$H1980,TRUE,_xll.ohTrigger(RecalcTrigger,Trigger6M)),NA())</f>
        <v>2.9572971726880823E-2</v>
      </c>
      <c r="O1980" s="52">
        <f>IFERROR(_xll.qlIndexFixing(ONIndex6M,I1980,TRUE,_xll.ohTrigger(RecalcTrigger,Trigger6M)),NA())</f>
        <v>2.9413540375200498E-2</v>
      </c>
      <c r="P1980" s="52">
        <f>IFERROR(_xll.qlIndexFixing(Index1Y,$H1980,TRUE,_xll.ohTrigger(RecalcTrigger,Trigger1Y)),NA())</f>
        <v>3.1051774126325996E-2</v>
      </c>
      <c r="Q1980" s="52">
        <f>IFERROR(_xll.qlIndexFixing(ONIndex1Y,I1980,TRUE,_xll.ohTrigger(RecalcTrigger,Trigger1Y)),NA())</f>
        <v>3.0700103741949647E-2</v>
      </c>
    </row>
    <row r="1981" spans="2:17" x14ac:dyDescent="0.2">
      <c r="B1981" s="46" t="s">
        <v>51</v>
      </c>
      <c r="D1981" s="49">
        <f>_xll.qlCalendarAdvance(LocalCalendar,$D1980,B1981,"f",FALSE)</f>
        <v>53267</v>
      </c>
      <c r="E1981" s="49">
        <f>_xll.qlInterestRateIndexValueDate(IndexON,D1981)</f>
        <v>53267</v>
      </c>
      <c r="F1981" s="52">
        <f>IFERROR(_xll.qlIndexFixing(IndexON,D1981,TRUE,_xll.ohTrigger(RecalcTrigger,TriggerON)),NA())</f>
        <v>2.5696835237996041E-2</v>
      </c>
      <c r="H1981" s="49">
        <f>_xll.qlCalendarAdvance(IborCalendar,$H1980,B1981,"f",FALSE)</f>
        <v>53260</v>
      </c>
      <c r="I1981" s="49">
        <f>_xll.qlInterestRateIndexValueDate(Index1M,$H1981)</f>
        <v>53262</v>
      </c>
      <c r="J1981" s="52">
        <f>IFERROR(_xll.qlIndexFixing(Index1M,$H1981,TRUE,_xll.ohTrigger(RecalcTrigger,Trigger1M)),NA())</f>
        <v>2.7389803213255005E-2</v>
      </c>
      <c r="K1981" s="52">
        <f>IFERROR(_xll.qlIndexFixing(ONIndex1M,I1981,TRUE,_xll.ohTrigger(RecalcTrigger,Trigger1M)),NA())</f>
        <v>2.7368789910093838E-2</v>
      </c>
      <c r="L1981" s="52">
        <f>IFERROR(_xll.qlIndexFixing(Index3M,H1981,TRUE,_xll.ohTrigger(RecalcTrigger,Trigger3M)),NA())</f>
        <v>2.8524230308047273E-2</v>
      </c>
      <c r="M1981" s="52">
        <f>IFERROR(_xll.qlIndexFixing(ONIndex3M,I1981,TRUE,_xll.ohTrigger(RecalcTrigger,Trigger3M)),NA())</f>
        <v>2.8450196578120313E-2</v>
      </c>
      <c r="N1981" s="52">
        <f>IFERROR(_xll.qlIndexFixing(Index6M,$H1981,TRUE,_xll.ohTrigger(RecalcTrigger,Trigger6M)),NA())</f>
        <v>2.956852897788927E-2</v>
      </c>
      <c r="O1981" s="52">
        <f>IFERROR(_xll.qlIndexFixing(ONIndex6M,I1981,TRUE,_xll.ohTrigger(RecalcTrigger,Trigger6M)),NA())</f>
        <v>2.9409185906175139E-2</v>
      </c>
      <c r="P1981" s="52">
        <f>IFERROR(_xll.qlIndexFixing(Index1Y,$H1981,TRUE,_xll.ohTrigger(RecalcTrigger,Trigger1Y)),NA())</f>
        <v>3.1046791080432914E-2</v>
      </c>
      <c r="Q1981" s="52">
        <f>IFERROR(_xll.qlIndexFixing(ONIndex1Y,I1981,TRUE,_xll.ohTrigger(RecalcTrigger,Trigger1Y)),NA())</f>
        <v>3.0695253886898755E-2</v>
      </c>
    </row>
    <row r="1982" spans="2:17" x14ac:dyDescent="0.2">
      <c r="B1982" s="46" t="s">
        <v>51</v>
      </c>
      <c r="D1982" s="49">
        <f>_xll.qlCalendarAdvance(LocalCalendar,$D1981,B1982,"f",FALSE)</f>
        <v>53274</v>
      </c>
      <c r="E1982" s="49">
        <f>_xll.qlInterestRateIndexValueDate(IndexON,D1982)</f>
        <v>53274</v>
      </c>
      <c r="F1982" s="52">
        <f>IFERROR(_xll.qlIndexFixing(IndexON,D1982,TRUE,_xll.ohTrigger(RecalcTrigger,TriggerON)),NA())</f>
        <v>2.568831894680379E-2</v>
      </c>
      <c r="H1982" s="49">
        <f>_xll.qlCalendarAdvance(IborCalendar,$H1981,B1982,"f",FALSE)</f>
        <v>53267</v>
      </c>
      <c r="I1982" s="49">
        <f>_xll.qlInterestRateIndexValueDate(Index1M,$H1982)</f>
        <v>53269</v>
      </c>
      <c r="J1982" s="52">
        <f>IFERROR(_xll.qlIndexFixing(Index1M,$H1982,TRUE,_xll.ohTrigger(RecalcTrigger,Trigger1M)),NA())</f>
        <v>2.7385732785819895E-2</v>
      </c>
      <c r="K1982" s="52">
        <f>IFERROR(_xll.qlIndexFixing(ONIndex1M,I1982,TRUE,_xll.ohTrigger(RecalcTrigger,Trigger1M)),NA())</f>
        <v>2.7364733556387577E-2</v>
      </c>
      <c r="L1982" s="52">
        <f>IFERROR(_xll.qlIndexFixing(Index3M,H1982,TRUE,_xll.ohTrigger(RecalcTrigger,Trigger3M)),NA())</f>
        <v>2.851983986396834E-2</v>
      </c>
      <c r="M1982" s="52">
        <f>IFERROR(_xll.qlIndexFixing(ONIndex3M,I1982,TRUE,_xll.ohTrigger(RecalcTrigger,Trigger3M)),NA())</f>
        <v>2.8445850293161712E-2</v>
      </c>
      <c r="N1982" s="52">
        <f>IFERROR(_xll.qlIndexFixing(Index6M,$H1982,TRUE,_xll.ohTrigger(RecalcTrigger,Trigger6M)),NA())</f>
        <v>2.9563194535869908E-2</v>
      </c>
      <c r="O1982" s="52">
        <f>IFERROR(_xll.qlIndexFixing(ONIndex6M,I1982,TRUE,_xll.ohTrigger(RecalcTrigger,Trigger6M)),NA())</f>
        <v>2.9404829566939128E-2</v>
      </c>
      <c r="P1982" s="52">
        <f>IFERROR(_xll.qlIndexFixing(Index1Y,$H1982,TRUE,_xll.ohTrigger(RecalcTrigger,Trigger1Y)),NA())</f>
        <v>3.1041808791460245E-2</v>
      </c>
      <c r="Q1982" s="52">
        <f>IFERROR(_xll.qlIndexFixing(ONIndex1Y,I1982,TRUE,_xll.ohTrigger(RecalcTrigger,Trigger1Y)),NA())</f>
        <v>3.0690404742133026E-2</v>
      </c>
    </row>
    <row r="1983" spans="2:17" x14ac:dyDescent="0.2">
      <c r="B1983" s="46" t="s">
        <v>51</v>
      </c>
      <c r="D1983" s="49">
        <f>_xll.qlCalendarAdvance(LocalCalendar,$D1982,B1983,"f",FALSE)</f>
        <v>53281</v>
      </c>
      <c r="E1983" s="49">
        <f>_xll.qlInterestRateIndexValueDate(IndexON,D1983)</f>
        <v>53281</v>
      </c>
      <c r="F1983" s="52">
        <f>IFERROR(_xll.qlIndexFixing(IndexON,D1983,TRUE,_xll.ohTrigger(RecalcTrigger,TriggerON)),NA())</f>
        <v>2.5679825990705396E-2</v>
      </c>
      <c r="H1983" s="49">
        <f>_xll.qlCalendarAdvance(IborCalendar,$H1982,B1983,"f",FALSE)</f>
        <v>53274</v>
      </c>
      <c r="I1983" s="49">
        <f>_xll.qlInterestRateIndexValueDate(Index1M,$H1983)</f>
        <v>53279</v>
      </c>
      <c r="J1983" s="52">
        <f>IFERROR(_xll.qlIndexFixing(Index1M,$H1983,TRUE,_xll.ohTrigger(RecalcTrigger,Trigger1M)),NA())</f>
        <v>2.7379164059031069E-2</v>
      </c>
      <c r="K1983" s="52">
        <f>IFERROR(_xll.qlIndexFixing(ONIndex1M,I1983,TRUE,_xll.ohTrigger(RecalcTrigger,Trigger1M)),NA())</f>
        <v>2.7357435256210039E-2</v>
      </c>
      <c r="L1983" s="52">
        <f>IFERROR(_xll.qlIndexFixing(Index3M,H1983,TRUE,_xll.ohTrigger(RecalcTrigger,Trigger3M)),NA())</f>
        <v>2.8511939944165451E-2</v>
      </c>
      <c r="M1983" s="52">
        <f>IFERROR(_xll.qlIndexFixing(ONIndex3M,I1983,TRUE,_xll.ohTrigger(RecalcTrigger,Trigger3M)),NA())</f>
        <v>2.8438012841700555E-2</v>
      </c>
      <c r="N1983" s="52">
        <f>IFERROR(_xll.qlIndexFixing(Index6M,$H1983,TRUE,_xll.ohTrigger(RecalcTrigger,Trigger6M)),NA())</f>
        <v>2.9557731584446634E-2</v>
      </c>
      <c r="O1983" s="52">
        <f>IFERROR(_xll.qlIndexFixing(ONIndex6M,I1983,TRUE,_xll.ohTrigger(RecalcTrigger,Trigger6M)),NA())</f>
        <v>2.9396825277228089E-2</v>
      </c>
      <c r="P1983" s="52">
        <f>IFERROR(_xll.qlIndexFixing(Index1Y,$H1983,TRUE,_xll.ohTrigger(RecalcTrigger,Trigger1Y)),NA())</f>
        <v>3.1032755575858995E-2</v>
      </c>
      <c r="Q1983" s="52">
        <f>IFERROR(_xll.qlIndexFixing(ONIndex1Y,I1983,TRUE,_xll.ohTrigger(RecalcTrigger,Trigger1Y)),NA())</f>
        <v>3.0681556208946859E-2</v>
      </c>
    </row>
    <row r="1984" spans="2:17" x14ac:dyDescent="0.2">
      <c r="B1984" s="46" t="s">
        <v>51</v>
      </c>
      <c r="D1984" s="49">
        <f>_xll.qlCalendarAdvance(LocalCalendar,$D1983,B1984,"f",FALSE)</f>
        <v>53288</v>
      </c>
      <c r="E1984" s="49">
        <f>_xll.qlInterestRateIndexValueDate(IndexON,D1984)</f>
        <v>53288</v>
      </c>
      <c r="F1984" s="52">
        <f>IFERROR(_xll.qlIndexFixing(IndexON,D1984,TRUE,_xll.ohTrigger(RecalcTrigger,TriggerON)),NA())</f>
        <v>2.5671667610054349E-2</v>
      </c>
      <c r="H1984" s="49">
        <f>_xll.qlCalendarAdvance(IborCalendar,$H1983,B1984,"f",FALSE)</f>
        <v>53281</v>
      </c>
      <c r="I1984" s="49">
        <f>_xll.qlInterestRateIndexValueDate(Index1M,$H1984)</f>
        <v>53283</v>
      </c>
      <c r="J1984" s="52">
        <f>IFERROR(_xll.qlIndexFixing(Index1M,$H1984,TRUE,_xll.ohTrigger(RecalcTrigger,Trigger1M)),NA())</f>
        <v>2.7377583783735157E-2</v>
      </c>
      <c r="K1984" s="52">
        <f>IFERROR(_xll.qlIndexFixing(ONIndex1M,I1984,TRUE,_xll.ohTrigger(RecalcTrigger,Trigger1M)),NA())</f>
        <v>2.7356612715268014E-2</v>
      </c>
      <c r="L1984" s="52">
        <f>IFERROR(_xll.qlIndexFixing(Index3M,H1984,TRUE,_xll.ohTrigger(RecalcTrigger,Trigger3M)),NA())</f>
        <v>2.8511865006955375E-2</v>
      </c>
      <c r="M1984" s="52">
        <f>IFERROR(_xll.qlIndexFixing(ONIndex3M,I1984,TRUE,_xll.ohTrigger(RecalcTrigger,Trigger3M)),NA())</f>
        <v>2.8437151845439601E-2</v>
      </c>
      <c r="N1984" s="52">
        <f>IFERROR(_xll.qlIndexFixing(Index6M,$H1984,TRUE,_xll.ohTrigger(RecalcTrigger,Trigger6M)),NA())</f>
        <v>2.9554300592611573E-2</v>
      </c>
      <c r="O1984" s="52">
        <f>IFERROR(_xll.qlIndexFixing(ONIndex6M,I1984,TRUE,_xll.ohTrigger(RecalcTrigger,Trigger6M)),NA())</f>
        <v>2.9396111278021664E-2</v>
      </c>
      <c r="P1984" s="52">
        <f>IFERROR(_xll.qlIndexFixing(Index1Y,$H1984,TRUE,_xll.ohTrigger(RecalcTrigger,Trigger1Y)),NA())</f>
        <v>3.1031846484231712E-2</v>
      </c>
      <c r="Q1984" s="52">
        <f>IFERROR(_xll.qlIndexFixing(ONIndex1Y,I1984,TRUE,_xll.ohTrigger(RecalcTrigger,Trigger1Y)),NA())</f>
        <v>3.0680708583510352E-2</v>
      </c>
    </row>
    <row r="1985" spans="2:17" x14ac:dyDescent="0.2">
      <c r="B1985" s="46" t="s">
        <v>51</v>
      </c>
      <c r="D1985" s="49">
        <f>_xll.qlCalendarAdvance(LocalCalendar,$D1984,B1985,"f",FALSE)</f>
        <v>53295</v>
      </c>
      <c r="E1985" s="49">
        <f>_xll.qlInterestRateIndexValueDate(IndexON,D1985)</f>
        <v>53295</v>
      </c>
      <c r="F1985" s="52">
        <f>IFERROR(_xll.qlIndexFixing(IndexON,D1985,TRUE,_xll.ohTrigger(RecalcTrigger,TriggerON)),NA())</f>
        <v>2.5662910084509605E-2</v>
      </c>
      <c r="H1985" s="49">
        <f>_xll.qlCalendarAdvance(IborCalendar,$H1984,B1985,"f",FALSE)</f>
        <v>53288</v>
      </c>
      <c r="I1985" s="49">
        <f>_xll.qlInterestRateIndexValueDate(Index1M,$H1985)</f>
        <v>53290</v>
      </c>
      <c r="J1985" s="52">
        <f>IFERROR(_xll.qlIndexFixing(Index1M,$H1985,TRUE,_xll.ohTrigger(RecalcTrigger,Trigger1M)),NA())</f>
        <v>2.7375001834683103E-2</v>
      </c>
      <c r="K1985" s="52">
        <f>IFERROR(_xll.qlIndexFixing(ONIndex1M,I1985,TRUE,_xll.ohTrigger(RecalcTrigger,Trigger1M)),NA())</f>
        <v>2.7352548227854712E-2</v>
      </c>
      <c r="L1985" s="52">
        <f>IFERROR(_xll.qlIndexFixing(Index3M,H1985,TRUE,_xll.ohTrigger(RecalcTrigger,Trigger3M)),NA())</f>
        <v>2.8506656720218924E-2</v>
      </c>
      <c r="M1985" s="52">
        <f>IFERROR(_xll.qlIndexFixing(ONIndex3M,I1985,TRUE,_xll.ohTrigger(RecalcTrigger,Trigger3M)),NA())</f>
        <v>2.843279968256951E-2</v>
      </c>
      <c r="N1985" s="52">
        <f>IFERROR(_xll.qlIndexFixing(Index6M,$H1985,TRUE,_xll.ohTrigger(RecalcTrigger,Trigger6M)),NA())</f>
        <v>2.9549850789196992E-2</v>
      </c>
      <c r="O1985" s="52">
        <f>IFERROR(_xll.qlIndexFixing(ONIndex6M,I1985,TRUE,_xll.ohTrigger(RecalcTrigger,Trigger6M)),NA())</f>
        <v>2.9391749328260275E-2</v>
      </c>
      <c r="P1985" s="52">
        <f>IFERROR(_xll.qlIndexFixing(Index1Y,$H1985,TRUE,_xll.ohTrigger(RecalcTrigger,Trigger1Y)),NA())</f>
        <v>3.1026866465954501E-2</v>
      </c>
      <c r="Q1985" s="52">
        <f>IFERROR(_xll.qlIndexFixing(ONIndex1Y,I1985,TRUE,_xll.ohTrigger(RecalcTrigger,Trigger1Y)),NA())</f>
        <v>3.0675861569626761E-2</v>
      </c>
    </row>
    <row r="1986" spans="2:17" x14ac:dyDescent="0.2">
      <c r="B1986" s="46" t="s">
        <v>51</v>
      </c>
      <c r="D1986" s="49">
        <f>_xll.qlCalendarAdvance(LocalCalendar,$D1985,B1986,"f",FALSE)</f>
        <v>53302</v>
      </c>
      <c r="E1986" s="49">
        <f>_xll.qlInterestRateIndexValueDate(IndexON,D1986)</f>
        <v>53302</v>
      </c>
      <c r="F1986" s="52">
        <f>IFERROR(_xll.qlIndexFixing(IndexON,D1986,TRUE,_xll.ohTrigger(RecalcTrigger,TriggerON)),NA())</f>
        <v>2.5654487134092463E-2</v>
      </c>
      <c r="H1986" s="49">
        <f>_xll.qlCalendarAdvance(IborCalendar,$H1985,B1986,"f",FALSE)</f>
        <v>53295</v>
      </c>
      <c r="I1986" s="49">
        <f>_xll.qlInterestRateIndexValueDate(Index1M,$H1986)</f>
        <v>53297</v>
      </c>
      <c r="J1986" s="52">
        <f>IFERROR(_xll.qlIndexFixing(Index1M,$H1986,TRUE,_xll.ohTrigger(RecalcTrigger,Trigger1M)),NA())</f>
        <v>2.737017173261358E-2</v>
      </c>
      <c r="K1986" s="52">
        <f>IFERROR(_xll.qlIndexFixing(ONIndex1M,I1986,TRUE,_xll.ohTrigger(RecalcTrigger,Trigger1M)),NA())</f>
        <v>2.7348481029143556E-2</v>
      </c>
      <c r="L1986" s="52">
        <f>IFERROR(_xll.qlIndexFixing(Index3M,H1986,TRUE,_xll.ohTrigger(RecalcTrigger,Trigger3M)),NA())</f>
        <v>2.8499014516612853E-2</v>
      </c>
      <c r="M1986" s="52">
        <f>IFERROR(_xll.qlIndexFixing(ONIndex3M,I1986,TRUE,_xll.ohTrigger(RecalcTrigger,Trigger3M)),NA())</f>
        <v>2.8428445560439997E-2</v>
      </c>
      <c r="N1986" s="52">
        <f>IFERROR(_xll.qlIndexFixing(Index6M,$H1986,TRUE,_xll.ohTrigger(RecalcTrigger,Trigger6M)),NA())</f>
        <v>2.9546286913336925E-2</v>
      </c>
      <c r="O1986" s="52">
        <f>IFERROR(_xll.qlIndexFixing(ONIndex6M,I1986,TRUE,_xll.ohTrigger(RecalcTrigger,Trigger6M)),NA())</f>
        <v>2.9387385508368169E-2</v>
      </c>
      <c r="P1986" s="52">
        <f>IFERROR(_xll.qlIndexFixing(Index1Y,$H1986,TRUE,_xll.ohTrigger(RecalcTrigger,Trigger1Y)),NA())</f>
        <v>3.1021887204553483E-2</v>
      </c>
      <c r="Q1986" s="52">
        <f>IFERROR(_xll.qlIndexFixing(ONIndex1Y,I1986,TRUE,_xll.ohTrigger(RecalcTrigger,Trigger1Y)),NA())</f>
        <v>3.067101526605498E-2</v>
      </c>
    </row>
    <row r="1987" spans="2:17" x14ac:dyDescent="0.2">
      <c r="B1987" s="46" t="s">
        <v>51</v>
      </c>
      <c r="D1987" s="49">
        <f>_xll.qlCalendarAdvance(LocalCalendar,$D1986,B1987,"f",FALSE)</f>
        <v>53309</v>
      </c>
      <c r="E1987" s="49">
        <f>_xll.qlInterestRateIndexValueDate(IndexON,D1987)</f>
        <v>53309</v>
      </c>
      <c r="F1987" s="52">
        <f>IFERROR(_xll.qlIndexFixing(IndexON,D1987,TRUE,_xll.ohTrigger(RecalcTrigger,TriggerON)),NA())</f>
        <v>2.564608751892905E-2</v>
      </c>
      <c r="H1987" s="49">
        <f>_xll.qlCalendarAdvance(IborCalendar,$H1986,B1987,"f",FALSE)</f>
        <v>53302</v>
      </c>
      <c r="I1987" s="49">
        <f>_xll.qlInterestRateIndexValueDate(Index1M,$H1987)</f>
        <v>53304</v>
      </c>
      <c r="J1987" s="52">
        <f>IFERROR(_xll.qlIndexFixing(Index1M,$H1987,TRUE,_xll.ohTrigger(RecalcTrigger,Trigger1M)),NA())</f>
        <v>2.736533991260013E-2</v>
      </c>
      <c r="K1987" s="52">
        <f>IFERROR(_xll.qlIndexFixing(ONIndex1M,I1987,TRUE,_xll.ohTrigger(RecalcTrigger,Trigger1M)),NA())</f>
        <v>2.7344411119187839E-2</v>
      </c>
      <c r="L1987" s="52">
        <f>IFERROR(_xll.qlIndexFixing(Index3M,H1987,TRUE,_xll.ohTrigger(RecalcTrigger,Trigger3M)),NA())</f>
        <v>2.8494616180027244E-2</v>
      </c>
      <c r="M1987" s="52">
        <f>IFERROR(_xll.qlIndexFixing(ONIndex3M,I1987,TRUE,_xll.ohTrigger(RecalcTrigger,Trigger3M)),NA())</f>
        <v>2.8424089478944481E-2</v>
      </c>
      <c r="N1987" s="52">
        <f>IFERROR(_xll.qlIndexFixing(Index6M,$H1987,TRUE,_xll.ohTrigger(RecalcTrigger,Trigger6M)),NA())</f>
        <v>2.9541832836596085E-2</v>
      </c>
      <c r="O1987" s="52">
        <f>IFERROR(_xll.qlIndexFixing(ONIndex6M,I1987,TRUE,_xll.ohTrigger(RecalcTrigger,Trigger6M)),NA())</f>
        <v>2.938301981826541E-2</v>
      </c>
      <c r="P1987" s="52">
        <f>IFERROR(_xll.qlIndexFixing(Index1Y,$H1987,TRUE,_xll.ohTrigger(RecalcTrigger,Trigger1Y)),NA())</f>
        <v>3.1016908700018428E-2</v>
      </c>
      <c r="Q1987" s="52">
        <f>IFERROR(_xll.qlIndexFixing(ONIndex1Y,I1987,TRUE,_xll.ohTrigger(RecalcTrigger,Trigger1Y)),NA())</f>
        <v>3.0666169672768362E-2</v>
      </c>
    </row>
    <row r="1988" spans="2:17" x14ac:dyDescent="0.2">
      <c r="B1988" s="46" t="s">
        <v>51</v>
      </c>
      <c r="D1988" s="49">
        <f>_xll.qlCalendarAdvance(LocalCalendar,$D1987,B1988,"f",FALSE)</f>
        <v>53316</v>
      </c>
      <c r="E1988" s="49">
        <f>_xll.qlInterestRateIndexValueDate(IndexON,D1988)</f>
        <v>53316</v>
      </c>
      <c r="F1988" s="52">
        <f>IFERROR(_xll.qlIndexFixing(IndexON,D1988,TRUE,_xll.ohTrigger(RecalcTrigger,TriggerON)),NA())</f>
        <v>2.5637711239019367E-2</v>
      </c>
      <c r="H1988" s="49">
        <f>_xll.qlCalendarAdvance(IborCalendar,$H1987,B1988,"f",FALSE)</f>
        <v>53309</v>
      </c>
      <c r="I1988" s="49">
        <f>_xll.qlInterestRateIndexValueDate(Index1M,$H1988)</f>
        <v>53311</v>
      </c>
      <c r="J1988" s="52">
        <f>IFERROR(_xll.qlIndexFixing(Index1M,$H1988,TRUE,_xll.ohTrigger(RecalcTrigger,Trigger1M)),NA())</f>
        <v>2.7361999996300956E-2</v>
      </c>
      <c r="K1988" s="52">
        <f>IFERROR(_xll.qlIndexFixing(ONIndex1M,I1988,TRUE,_xll.ohTrigger(RecalcTrigger,Trigger1M)),NA())</f>
        <v>2.7340338498014205E-2</v>
      </c>
      <c r="L1988" s="52">
        <f>IFERROR(_xll.qlIndexFixing(Index3M,H1988,TRUE,_xll.ohTrigger(RecalcTrigger,Trigger3M)),NA())</f>
        <v>2.8490215875292435E-2</v>
      </c>
      <c r="M1988" s="52">
        <f>IFERROR(_xll.qlIndexFixing(ONIndex3M,I1988,TRUE,_xll.ohTrigger(RecalcTrigger,Trigger3M)),NA())</f>
        <v>2.8419731438216189E-2</v>
      </c>
      <c r="N1988" s="52">
        <f>IFERROR(_xll.qlIndexFixing(Index6M,$H1988,TRUE,_xll.ohTrigger(RecalcTrigger,Trigger6M)),NA())</f>
        <v>2.9537376871940805E-2</v>
      </c>
      <c r="O1988" s="52">
        <f>IFERROR(_xll.qlIndexFixing(ONIndex6M,I1988,TRUE,_xll.ohTrigger(RecalcTrigger,Trigger6M)),NA())</f>
        <v>2.9378652258031934E-2</v>
      </c>
      <c r="P1988" s="52">
        <f>IFERROR(_xll.qlIndexFixing(Index1Y,$H1988,TRUE,_xll.ohTrigger(RecalcTrigger,Trigger1Y)),NA())</f>
        <v>3.1011930952338007E-2</v>
      </c>
      <c r="Q1988" s="52">
        <f>IFERROR(_xll.qlIndexFixing(ONIndex1Y,I1988,TRUE,_xll.ohTrigger(RecalcTrigger,Trigger1Y)),NA())</f>
        <v>3.0661324789766908E-2</v>
      </c>
    </row>
    <row r="1989" spans="2:17" x14ac:dyDescent="0.2">
      <c r="B1989" s="46" t="s">
        <v>51</v>
      </c>
      <c r="D1989" s="49">
        <f>_xll.qlCalendarAdvance(LocalCalendar,$D1988,B1989,"f",FALSE)</f>
        <v>53323</v>
      </c>
      <c r="E1989" s="49">
        <f>_xll.qlInterestRateIndexValueDate(IndexON,D1989)</f>
        <v>53323</v>
      </c>
      <c r="F1989" s="52">
        <f>IFERROR(_xll.qlIndexFixing(IndexON,D1989,TRUE,_xll.ohTrigger(RecalcTrigger,TriggerON)),NA())</f>
        <v>2.5629358294283477E-2</v>
      </c>
      <c r="H1989" s="49">
        <f>_xll.qlCalendarAdvance(IborCalendar,$H1988,B1989,"f",FALSE)</f>
        <v>53316</v>
      </c>
      <c r="I1989" s="49">
        <f>_xll.qlInterestRateIndexValueDate(Index1M,$H1989)</f>
        <v>53318</v>
      </c>
      <c r="J1989" s="52">
        <f>IFERROR(_xll.qlIndexFixing(Index1M,$H1989,TRUE,_xll.ohTrigger(RecalcTrigger,Trigger1M)),NA())</f>
        <v>2.7357163753211889E-2</v>
      </c>
      <c r="K1989" s="52">
        <f>IFERROR(_xll.qlIndexFixing(ONIndex1M,I1989,TRUE,_xll.ohTrigger(RecalcTrigger,Trigger1M)),NA())</f>
        <v>2.7337756329561813E-2</v>
      </c>
      <c r="L1989" s="52">
        <f>IFERROR(_xll.qlIndexFixing(Index3M,H1989,TRUE,_xll.ohTrigger(RecalcTrigger,Trigger3M)),NA())</f>
        <v>2.8485813602413756E-2</v>
      </c>
      <c r="M1989" s="52">
        <f>IFERROR(_xll.qlIndexFixing(ONIndex3M,I1989,TRUE,_xll.ohTrigger(RecalcTrigger,Trigger3M)),NA())</f>
        <v>2.8416991107395262E-2</v>
      </c>
      <c r="N1989" s="52">
        <f>IFERROR(_xll.qlIndexFixing(Index6M,$H1989,TRUE,_xll.ohTrigger(RecalcTrigger,Trigger6M)),NA())</f>
        <v>2.9532919019384259E-2</v>
      </c>
      <c r="O1989" s="52">
        <f>IFERROR(_xll.qlIndexFixing(ONIndex6M,I1989,TRUE,_xll.ohTrigger(RecalcTrigger,Trigger6M)),NA())</f>
        <v>2.9376055079458396E-2</v>
      </c>
      <c r="P1989" s="52">
        <f>IFERROR(_xll.qlIndexFixing(Index1Y,$H1989,TRUE,_xll.ohTrigger(RecalcTrigger,Trigger1Y)),NA())</f>
        <v>3.100695396150133E-2</v>
      </c>
      <c r="Q1989" s="52">
        <f>IFERROR(_xll.qlIndexFixing(ONIndex1Y,I1989,TRUE,_xll.ohTrigger(RecalcTrigger,Trigger1Y)),NA())</f>
        <v>3.0658399078669518E-2</v>
      </c>
    </row>
    <row r="1990" spans="2:17" x14ac:dyDescent="0.2">
      <c r="B1990" s="46" t="s">
        <v>51</v>
      </c>
      <c r="D1990" s="49">
        <f>_xll.qlCalendarAdvance(LocalCalendar,$D1989,B1990,"f",FALSE)</f>
        <v>53330</v>
      </c>
      <c r="E1990" s="49">
        <f>_xll.qlInterestRateIndexValueDate(IndexON,D1990)</f>
        <v>53330</v>
      </c>
      <c r="F1990" s="52">
        <f>IFERROR(_xll.qlIndexFixing(IndexON,D1990,TRUE,_xll.ohTrigger(RecalcTrigger,TriggerON)),NA())</f>
        <v>2.5621028684801317E-2</v>
      </c>
      <c r="H1990" s="49">
        <f>_xll.qlCalendarAdvance(IborCalendar,$H1989,B1990,"f",FALSE)</f>
        <v>53323</v>
      </c>
      <c r="I1990" s="49">
        <f>_xll.qlInterestRateIndexValueDate(Index1M,$H1990)</f>
        <v>53325</v>
      </c>
      <c r="J1990" s="52">
        <f>IFERROR(_xll.qlIndexFixing(Index1M,$H1990,TRUE,_xll.ohTrigger(RecalcTrigger,Trigger1M)),NA())</f>
        <v>2.7354563182637133E-2</v>
      </c>
      <c r="K1990" s="52">
        <f>IFERROR(_xll.qlIndexFixing(ONIndex1M,I1990,TRUE,_xll.ohTrigger(RecalcTrigger,Trigger1M)),NA())</f>
        <v>2.7332931205641398E-2</v>
      </c>
      <c r="L1990" s="52">
        <f>IFERROR(_xll.qlIndexFixing(Index3M,H1990,TRUE,_xll.ohTrigger(RecalcTrigger,Trigger3M)),NA())</f>
        <v>2.8482218387646946E-2</v>
      </c>
      <c r="M1990" s="52">
        <f>IFERROR(_xll.qlIndexFixing(ONIndex3M,I1990,TRUE,_xll.ohTrigger(RecalcTrigger,Trigger3M)),NA())</f>
        <v>2.8411818830940128E-2</v>
      </c>
      <c r="N1990" s="52">
        <f>IFERROR(_xll.qlIndexFixing(Index6M,$H1990,TRUE,_xll.ohTrigger(RecalcTrigger,Trigger6M)),NA())</f>
        <v>2.9528459278938747E-2</v>
      </c>
      <c r="O1990" s="52">
        <f>IFERROR(_xll.qlIndexFixing(ONIndex6M,I1990,TRUE,_xll.ohTrigger(RecalcTrigger,Trigger6M)),NA())</f>
        <v>2.9370797161984985E-2</v>
      </c>
      <c r="P1990" s="52">
        <f>IFERROR(_xll.qlIndexFixing(Index1Y,$H1990,TRUE,_xll.ohTrigger(RecalcTrigger,Trigger1Y)),NA())</f>
        <v>3.1001977727497503E-2</v>
      </c>
      <c r="Q1990" s="52">
        <f>IFERROR(_xll.qlIndexFixing(ONIndex1Y,I1990,TRUE,_xll.ohTrigger(RecalcTrigger,Trigger1Y)),NA())</f>
        <v>3.0652596013844846E-2</v>
      </c>
    </row>
    <row r="1991" spans="2:17" x14ac:dyDescent="0.2">
      <c r="B1991" s="46" t="s">
        <v>51</v>
      </c>
      <c r="D1991" s="49">
        <f>_xll.qlCalendarAdvance(LocalCalendar,$D1990,B1991,"f",FALSE)</f>
        <v>53337</v>
      </c>
      <c r="E1991" s="49">
        <f>_xll.qlInterestRateIndexValueDate(IndexON,D1991)</f>
        <v>53337</v>
      </c>
      <c r="F1991" s="52">
        <f>IFERROR(_xll.qlIndexFixing(IndexON,D1991,TRUE,_xll.ohTrigger(RecalcTrigger,TriggerON)),NA())</f>
        <v>2.561272241049295E-2</v>
      </c>
      <c r="H1991" s="49">
        <f>_xll.qlCalendarAdvance(IborCalendar,$H1990,B1991,"f",FALSE)</f>
        <v>53330</v>
      </c>
      <c r="I1991" s="49">
        <f>_xll.qlInterestRateIndexValueDate(Index1M,$H1991)</f>
        <v>53332</v>
      </c>
      <c r="J1991" s="52">
        <f>IFERROR(_xll.qlIndexFixing(Index1M,$H1991,TRUE,_xll.ohTrigger(RecalcTrigger,Trigger1M)),NA())</f>
        <v>2.7348976730941447E-2</v>
      </c>
      <c r="K1991" s="52">
        <f>IFERROR(_xll.qlIndexFixing(ONIndex1M,I1991,TRUE,_xll.ohTrigger(RecalcTrigger,Trigger1M)),NA())</f>
        <v>2.7328104366892703E-2</v>
      </c>
      <c r="L1991" s="52">
        <f>IFERROR(_xll.qlIndexFixing(Index3M,H1991,TRUE,_xll.ohTrigger(RecalcTrigger,Trigger3M)),NA())</f>
        <v>2.8477003152246105E-2</v>
      </c>
      <c r="M1991" s="52">
        <f>IFERROR(_xll.qlIndexFixing(ONIndex3M,I1991,TRUE,_xll.ohTrigger(RecalcTrigger,Trigger3M)),NA())</f>
        <v>2.8406645560075106E-2</v>
      </c>
      <c r="N1991" s="52">
        <f>IFERROR(_xll.qlIndexFixing(Index6M,$H1991,TRUE,_xll.ohTrigger(RecalcTrigger,Trigger6M)),NA())</f>
        <v>2.9523112324492316E-2</v>
      </c>
      <c r="O1991" s="52">
        <f>IFERROR(_xll.qlIndexFixing(ONIndex6M,I1991,TRUE,_xll.ohTrigger(RecalcTrigger,Trigger6M)),NA())</f>
        <v>2.9365538356254106E-2</v>
      </c>
      <c r="P1991" s="52">
        <f>IFERROR(_xll.qlIndexFixing(Index1Y,$H1991,TRUE,_xll.ohTrigger(RecalcTrigger,Trigger1Y)),NA())</f>
        <v>3.0997002250315639E-2</v>
      </c>
      <c r="Q1991" s="52">
        <f>IFERROR(_xll.qlIndexFixing(ONIndex1Y,I1991,TRUE,_xll.ohTrigger(RecalcTrigger,Trigger1Y)),NA())</f>
        <v>3.0646794402553468E-2</v>
      </c>
    </row>
    <row r="1992" spans="2:17" x14ac:dyDescent="0.2">
      <c r="B1992" s="46" t="s">
        <v>51</v>
      </c>
      <c r="D1992" s="49">
        <f>_xll.qlCalendarAdvance(LocalCalendar,$D1991,B1992,"f",FALSE)</f>
        <v>53344</v>
      </c>
      <c r="E1992" s="49">
        <f>_xll.qlInterestRateIndexValueDate(IndexON,D1992)</f>
        <v>53344</v>
      </c>
      <c r="F1992" s="52">
        <f>IFERROR(_xll.qlIndexFixing(IndexON,D1992,TRUE,_xll.ohTrigger(RecalcTrigger,TriggerON)),NA())</f>
        <v>2.5604439471358376E-2</v>
      </c>
      <c r="H1992" s="49">
        <f>_xll.qlCalendarAdvance(IborCalendar,$H1991,B1992,"f",FALSE)</f>
        <v>53337</v>
      </c>
      <c r="I1992" s="49">
        <f>_xll.qlInterestRateIndexValueDate(Index1M,$H1992)</f>
        <v>53339</v>
      </c>
      <c r="J1992" s="52">
        <f>IFERROR(_xll.qlIndexFixing(Index1M,$H1992,TRUE,_xll.ohTrigger(RecalcTrigger,Trigger1M)),NA())</f>
        <v>2.7344879146233774E-2</v>
      </c>
      <c r="K1992" s="52">
        <f>IFERROR(_xll.qlIndexFixing(ONIndex1M,I1992,TRUE,_xll.ohTrigger(RecalcTrigger,Trigger1M)),NA())</f>
        <v>2.7324765977427834E-2</v>
      </c>
      <c r="L1992" s="52">
        <f>IFERROR(_xll.qlIndexFixing(Index3M,H1992,TRUE,_xll.ohTrigger(RecalcTrigger,Trigger3M)),NA())</f>
        <v>2.8472594974971344E-2</v>
      </c>
      <c r="M1992" s="52">
        <f>IFERROR(_xll.qlIndexFixing(ONIndex3M,I1992,TRUE,_xll.ohTrigger(RecalcTrigger,Trigger3M)),NA())</f>
        <v>2.840308806556946E-2</v>
      </c>
      <c r="N1992" s="52">
        <f>IFERROR(_xll.qlIndexFixing(Index6M,$H1992,TRUE,_xll.ohTrigger(RecalcTrigger,Trigger6M)),NA())</f>
        <v>2.9518649306456732E-2</v>
      </c>
      <c r="O1992" s="52">
        <f>IFERROR(_xll.qlIndexFixing(ONIndex6M,I1992,TRUE,_xll.ohTrigger(RecalcTrigger,Trigger6M)),NA())</f>
        <v>2.9362047969554439E-2</v>
      </c>
      <c r="P1992" s="52">
        <f>IFERROR(_xll.qlIndexFixing(Index1Y,$H1992,TRUE,_xll.ohTrigger(RecalcTrigger,Trigger1Y)),NA())</f>
        <v>3.0992027529944628E-2</v>
      </c>
      <c r="Q1992" s="52">
        <f>IFERROR(_xll.qlIndexFixing(ONIndex1Y,I1992,TRUE,_xll.ohTrigger(RecalcTrigger,Trigger1Y)),NA())</f>
        <v>3.0642910497016285E-2</v>
      </c>
    </row>
    <row r="1993" spans="2:17" x14ac:dyDescent="0.2">
      <c r="B1993" s="46" t="s">
        <v>51</v>
      </c>
      <c r="D1993" s="49">
        <f>_xll.qlCalendarAdvance(LocalCalendar,$D1992,B1993,"f",FALSE)</f>
        <v>53351</v>
      </c>
      <c r="E1993" s="49">
        <f>_xll.qlInterestRateIndexValueDate(IndexON,D1993)</f>
        <v>53351</v>
      </c>
      <c r="F1993" s="52">
        <f>IFERROR(_xll.qlIndexFixing(IndexON,D1993,TRUE,_xll.ohTrigger(RecalcTrigger,TriggerON)),NA())</f>
        <v>2.5596179867477531E-2</v>
      </c>
      <c r="H1993" s="49">
        <f>_xll.qlCalendarAdvance(IborCalendar,$H1992,B1993,"f",FALSE)</f>
        <v>53344</v>
      </c>
      <c r="I1993" s="49">
        <f>_xll.qlInterestRateIndexValueDate(Index1M,$H1993)</f>
        <v>53346</v>
      </c>
      <c r="J1993" s="52">
        <f>IFERROR(_xll.qlIndexFixing(Index1M,$H1993,TRUE,_xll.ohTrigger(RecalcTrigger,Trigger1M)),NA())</f>
        <v>2.7341523127617784E-2</v>
      </c>
      <c r="K1993" s="52">
        <f>IFERROR(_xll.qlIndexFixing(ONIndex1M,I1993,TRUE,_xll.ohTrigger(RecalcTrigger,Trigger1M)),NA())</f>
        <v>2.7319934723237793E-2</v>
      </c>
      <c r="L1993" s="52">
        <f>IFERROR(_xll.qlIndexFixing(Index3M,H1993,TRUE,_xll.ohTrigger(RecalcTrigger,Trigger3M)),NA())</f>
        <v>2.8468184829578469E-2</v>
      </c>
      <c r="M1993" s="52">
        <f>IFERROR(_xll.qlIndexFixing(ONIndex3M,I1993,TRUE,_xll.ohTrigger(RecalcTrigger,Trigger3M)),NA())</f>
        <v>2.8397911844830759E-2</v>
      </c>
      <c r="N1993" s="52">
        <f>IFERROR(_xll.qlIndexFixing(Index6M,$H1993,TRUE,_xll.ohTrigger(RecalcTrigger,Trigger6M)),NA())</f>
        <v>2.9514184400667994E-2</v>
      </c>
      <c r="O1993" s="52">
        <f>IFERROR(_xll.qlIndexFixing(ONIndex6M,I1993,TRUE,_xll.ohTrigger(RecalcTrigger,Trigger6M)),NA())</f>
        <v>2.9356786404211022E-2</v>
      </c>
      <c r="P1993" s="52">
        <f>IFERROR(_xll.qlIndexFixing(Index1Y,$H1993,TRUE,_xll.ohTrigger(RecalcTrigger,Trigger1Y)),NA())</f>
        <v>3.0988018559851924E-2</v>
      </c>
      <c r="Q1993" s="52">
        <f>IFERROR(_xll.qlIndexFixing(ONIndex1Y,I1993,TRUE,_xll.ohTrigger(RecalcTrigger,Trigger1Y)),NA())</f>
        <v>3.0637111029250264E-2</v>
      </c>
    </row>
    <row r="1994" spans="2:17" x14ac:dyDescent="0.2">
      <c r="B1994" s="46" t="s">
        <v>51</v>
      </c>
      <c r="D1994" s="49">
        <f>_xll.qlCalendarAdvance(LocalCalendar,$D1993,B1994,"f",FALSE)</f>
        <v>53358</v>
      </c>
      <c r="E1994" s="49">
        <f>_xll.qlInterestRateIndexValueDate(IndexON,D1994)</f>
        <v>53358</v>
      </c>
      <c r="F1994" s="52">
        <f>IFERROR(_xll.qlIndexFixing(IndexON,D1994,TRUE,_xll.ohTrigger(RecalcTrigger,TriggerON)),NA())</f>
        <v>2.5587943598690543E-2</v>
      </c>
      <c r="H1994" s="49">
        <f>_xll.qlCalendarAdvance(IborCalendar,$H1993,B1994,"f",FALSE)</f>
        <v>53351</v>
      </c>
      <c r="I1994" s="49">
        <f>_xll.qlInterestRateIndexValueDate(Index1M,$H1994)</f>
        <v>53353</v>
      </c>
      <c r="J1994" s="52">
        <f>IFERROR(_xll.qlIndexFixing(Index1M,$H1994,TRUE,_xll.ohTrigger(RecalcTrigger,Trigger1M)),NA())</f>
        <v>2.7336675829683858E-2</v>
      </c>
      <c r="K1994" s="52">
        <f>IFERROR(_xll.qlIndexFixing(ONIndex1M,I1994,TRUE,_xll.ohTrigger(RecalcTrigger,Trigger1M)),NA())</f>
        <v>2.731584583457014E-2</v>
      </c>
      <c r="L1994" s="52">
        <f>IFERROR(_xll.qlIndexFixing(Index3M,H1994,TRUE,_xll.ohTrigger(RecalcTrigger,Trigger3M)),NA())</f>
        <v>2.846377271607281E-2</v>
      </c>
      <c r="M1994" s="52">
        <f>IFERROR(_xll.qlIndexFixing(ONIndex3M,I1994,TRUE,_xll.ohTrigger(RecalcTrigger,Trigger3M)),NA())</f>
        <v>2.8393542048226195E-2</v>
      </c>
      <c r="N1994" s="52">
        <f>IFERROR(_xll.qlIndexFixing(Index6M,$H1994,TRUE,_xll.ohTrigger(RecalcTrigger,Trigger6M)),NA())</f>
        <v>2.9509717607139347E-2</v>
      </c>
      <c r="O1994" s="52">
        <f>IFERROR(_xll.qlIndexFixing(ONIndex6M,I1994,TRUE,_xll.ohTrigger(RecalcTrigger,Trigger6M)),NA())</f>
        <v>2.9352407622926791E-2</v>
      </c>
      <c r="P1994" s="52">
        <f>IFERROR(_xll.qlIndexFixing(Index1Y,$H1994,TRUE,_xll.ohTrigger(RecalcTrigger,Trigger1Y)),NA())</f>
        <v>3.0982080359592476E-2</v>
      </c>
      <c r="Q1994" s="52">
        <f>IFERROR(_xll.qlIndexFixing(ONIndex1Y,I1994,TRUE,_xll.ohTrigger(RecalcTrigger,Trigger1Y)),NA())</f>
        <v>3.063227040803973E-2</v>
      </c>
    </row>
    <row r="1995" spans="2:17" x14ac:dyDescent="0.2">
      <c r="B1995" s="46" t="s">
        <v>51</v>
      </c>
      <c r="D1995" s="49">
        <f>_xll.qlCalendarAdvance(LocalCalendar,$D1994,B1995,"f",FALSE)</f>
        <v>53365</v>
      </c>
      <c r="E1995" s="49">
        <f>_xll.qlInterestRateIndexValueDate(IndexON,D1995)</f>
        <v>53365</v>
      </c>
      <c r="F1995" s="52">
        <f>IFERROR(_xll.qlIndexFixing(IndexON,D1995,TRUE,_xll.ohTrigger(RecalcTrigger,TriggerON)),NA())</f>
        <v>2.5579730665157285E-2</v>
      </c>
      <c r="H1995" s="49">
        <f>_xll.qlCalendarAdvance(IborCalendar,$H1994,B1995,"f",FALSE)</f>
        <v>53358</v>
      </c>
      <c r="I1995" s="49">
        <f>_xll.qlInterestRateIndexValueDate(Index1M,$H1995)</f>
        <v>53360</v>
      </c>
      <c r="J1995" s="52">
        <f>IFERROR(_xll.qlIndexFixing(Index1M,$H1995,TRUE,_xll.ohTrigger(RecalcTrigger,Trigger1M)),NA())</f>
        <v>2.7330340220863239E-2</v>
      </c>
      <c r="K1995" s="52">
        <f>IFERROR(_xll.qlIndexFixing(ONIndex1M,I1995,TRUE,_xll.ohTrigger(RecalcTrigger,Trigger1M)),NA())</f>
        <v>2.731175423457799E-2</v>
      </c>
      <c r="L1995" s="52">
        <f>IFERROR(_xll.qlIndexFixing(Index3M,H1995,TRUE,_xll.ohTrigger(RecalcTrigger,Trigger3M)),NA())</f>
        <v>2.8458552044745417E-2</v>
      </c>
      <c r="M1995" s="52">
        <f>IFERROR(_xll.qlIndexFixing(ONIndex3M,I1995,TRUE,_xll.ohTrigger(RecalcTrigger,Trigger3M)),NA())</f>
        <v>2.8389170292308918E-2</v>
      </c>
      <c r="N1995" s="52">
        <f>IFERROR(_xll.qlIndexFixing(Index6M,$H1995,TRUE,_xll.ohTrigger(RecalcTrigger,Trigger6M)),NA())</f>
        <v>2.9505248925882271E-2</v>
      </c>
      <c r="O1995" s="52">
        <f>IFERROR(_xll.qlIndexFixing(ONIndex6M,I1995,TRUE,_xll.ohTrigger(RecalcTrigger,Trigger6M)),NA())</f>
        <v>2.9348026971458552E-2</v>
      </c>
      <c r="P1995" s="52">
        <f>IFERROR(_xll.qlIndexFixing(Index1Y,$H1995,TRUE,_xll.ohTrigger(RecalcTrigger,Trigger1Y)),NA())</f>
        <v>3.097710790958912E-2</v>
      </c>
      <c r="Q1995" s="52">
        <f>IFERROR(_xll.qlIndexFixing(ONIndex1Y,I1995,TRUE,_xll.ohTrigger(RecalcTrigger,Trigger1Y)),NA())</f>
        <v>3.0627430497114361E-2</v>
      </c>
    </row>
    <row r="1996" spans="2:17" x14ac:dyDescent="0.2">
      <c r="B1996" s="46" t="s">
        <v>51</v>
      </c>
      <c r="D1996" s="49">
        <f>_xll.qlCalendarAdvance(LocalCalendar,$D1995,B1996,"f",FALSE)</f>
        <v>53372</v>
      </c>
      <c r="E1996" s="49">
        <f>_xll.qlInterestRateIndexValueDate(IndexON,D1996)</f>
        <v>53372</v>
      </c>
      <c r="F1996" s="52">
        <f>IFERROR(_xll.qlIndexFixing(IndexON,D1996,TRUE,_xll.ohTrigger(RecalcTrigger,TriggerON)),NA())</f>
        <v>2.557154106679782E-2</v>
      </c>
      <c r="H1996" s="49">
        <f>_xll.qlCalendarAdvance(IborCalendar,$H1995,B1996,"f",FALSE)</f>
        <v>53365</v>
      </c>
      <c r="I1996" s="49">
        <f>_xll.qlInterestRateIndexValueDate(Index1M,$H1996)</f>
        <v>53367</v>
      </c>
      <c r="J1996" s="52">
        <f>IFERROR(_xll.qlIndexFixing(Index1M,$H1996,TRUE,_xll.ohTrigger(RecalcTrigger,Trigger1M)),NA())</f>
        <v>2.7326233289668114E-2</v>
      </c>
      <c r="K1996" s="52">
        <f>IFERROR(_xll.qlIndexFixing(ONIndex1M,I1996,TRUE,_xll.ohTrigger(RecalcTrigger,Trigger1M)),NA())</f>
        <v>2.7307659923394567E-2</v>
      </c>
      <c r="L1996" s="52">
        <f>IFERROR(_xll.qlIndexFixing(Index3M,H1996,TRUE,_xll.ohTrigger(RecalcTrigger,Trigger3M)),NA())</f>
        <v>2.8454136483434669E-2</v>
      </c>
      <c r="M1996" s="52">
        <f>IFERROR(_xll.qlIndexFixing(ONIndex3M,I1996,TRUE,_xll.ohTrigger(RecalcTrigger,Trigger3M)),NA())</f>
        <v>2.8384796577105575E-2</v>
      </c>
      <c r="N1996" s="52">
        <f>IFERROR(_xll.qlIndexFixing(Index6M,$H1996,TRUE,_xll.ohTrigger(RecalcTrigger,Trigger6M)),NA())</f>
        <v>2.9500778356910021E-2</v>
      </c>
      <c r="O1996" s="52">
        <f>IFERROR(_xll.qlIndexFixing(ONIndex6M,I1996,TRUE,_xll.ohTrigger(RecalcTrigger,Trigger6M)),NA())</f>
        <v>2.9343644449832951E-2</v>
      </c>
      <c r="P1996" s="52">
        <f>IFERROR(_xll.qlIndexFixing(Index1Y,$H1996,TRUE,_xll.ohTrigger(RecalcTrigger,Trigger1Y)),NA())</f>
        <v>3.0972136216352839E-2</v>
      </c>
      <c r="Q1996" s="52">
        <f>IFERROR(_xll.qlIndexFixing(ONIndex1Y,I1996,TRUE,_xll.ohTrigger(RecalcTrigger,Trigger1Y)),NA())</f>
        <v>3.062259129644751E-2</v>
      </c>
    </row>
    <row r="1997" spans="2:17" x14ac:dyDescent="0.2">
      <c r="B1997" s="46" t="s">
        <v>51</v>
      </c>
      <c r="D1997" s="49">
        <f>_xll.qlCalendarAdvance(LocalCalendar,$D1996,B1997,"f",FALSE)</f>
        <v>53379</v>
      </c>
      <c r="E1997" s="49">
        <f>_xll.qlInterestRateIndexValueDate(IndexON,D1997)</f>
        <v>53379</v>
      </c>
      <c r="F1997" s="52">
        <f>IFERROR(_xll.qlIndexFixing(IndexON,D1997,TRUE,_xll.ohTrigger(RecalcTrigger,TriggerON)),NA())</f>
        <v>2.5563374803692085E-2</v>
      </c>
      <c r="H1997" s="49">
        <f>_xll.qlCalendarAdvance(IborCalendar,$H1996,B1997,"f",FALSE)</f>
        <v>53372</v>
      </c>
      <c r="I1997" s="49">
        <f>_xll.qlInterestRateIndexValueDate(Index1M,$H1997)</f>
        <v>53374</v>
      </c>
      <c r="J1997" s="52">
        <f>IFERROR(_xll.qlIndexFixing(Index1M,$H1997,TRUE,_xll.ohTrigger(RecalcTrigger,Trigger1M)),NA())</f>
        <v>2.7322123643253513E-2</v>
      </c>
      <c r="K1997" s="52">
        <f>IFERROR(_xll.qlIndexFixing(ONIndex1M,I1997,TRUE,_xll.ohTrigger(RecalcTrigger,Trigger1M)),NA())</f>
        <v>2.7304305457249711E-2</v>
      </c>
      <c r="L1997" s="52">
        <f>IFERROR(_xll.qlIndexFixing(Index3M,H1997,TRUE,_xll.ohTrigger(RecalcTrigger,Trigger3M)),NA())</f>
        <v>2.8449718954133209E-2</v>
      </c>
      <c r="M1997" s="52">
        <f>IFERROR(_xll.qlIndexFixing(ONIndex3M,I1997,TRUE,_xll.ohTrigger(RecalcTrigger,Trigger3M)),NA())</f>
        <v>2.8381226862541631E-2</v>
      </c>
      <c r="N1997" s="52">
        <f>IFERROR(_xll.qlIndexFixing(Index6M,$H1997,TRUE,_xll.ohTrigger(RecalcTrigger,Trigger6M)),NA())</f>
        <v>2.9496305900236722E-2</v>
      </c>
      <c r="O1997" s="52">
        <f>IFERROR(_xll.qlIndexFixing(ONIndex6M,I1997,TRUE,_xll.ohTrigger(RecalcTrigger,Trigger6M)),NA())</f>
        <v>2.9340142258749147E-2</v>
      </c>
      <c r="P1997" s="52">
        <f>IFERROR(_xll.qlIndexFixing(Index1Y,$H1997,TRUE,_xll.ohTrigger(RecalcTrigger,Trigger1Y)),NA())</f>
        <v>3.09681288046556E-2</v>
      </c>
      <c r="Q1997" s="52">
        <f>IFERROR(_xll.qlIndexFixing(ONIndex1Y,I1997,TRUE,_xll.ohTrigger(RecalcTrigger,Trigger1Y)),NA())</f>
        <v>3.0618709137300026E-2</v>
      </c>
    </row>
    <row r="1998" spans="2:17" x14ac:dyDescent="0.2">
      <c r="B1998" s="46" t="s">
        <v>51</v>
      </c>
      <c r="D1998" s="49">
        <f>_xll.qlCalendarAdvance(LocalCalendar,$D1997,B1998,"f",FALSE)</f>
        <v>53386</v>
      </c>
      <c r="E1998" s="49">
        <f>_xll.qlInterestRateIndexValueDate(IndexON,D1998)</f>
        <v>53386</v>
      </c>
      <c r="F1998" s="52">
        <f>IFERROR(_xll.qlIndexFixing(IndexON,D1998,TRUE,_xll.ohTrigger(RecalcTrigger,TriggerON)),NA())</f>
        <v>2.5555231875760143E-2</v>
      </c>
      <c r="H1998" s="49">
        <f>_xll.qlCalendarAdvance(IborCalendar,$H1997,B1998,"f",FALSE)</f>
        <v>53379</v>
      </c>
      <c r="I1998" s="49">
        <f>_xll.qlInterestRateIndexValueDate(Index1M,$H1998)</f>
        <v>53381</v>
      </c>
      <c r="J1998" s="52">
        <f>IFERROR(_xll.qlIndexFixing(Index1M,$H1998,TRUE,_xll.ohTrigger(RecalcTrigger,Trigger1M)),NA())</f>
        <v>2.7320978362236348E-2</v>
      </c>
      <c r="K1998" s="52">
        <f>IFERROR(_xll.qlIndexFixing(ONIndex1M,I1998,TRUE,_xll.ohTrigger(RecalcTrigger,Trigger1M)),NA())</f>
        <v>2.7299463167240745E-2</v>
      </c>
      <c r="L1998" s="52">
        <f>IFERROR(_xll.qlIndexFixing(Index3M,H1998,TRUE,_xll.ohTrigger(RecalcTrigger,Trigger3M)),NA())</f>
        <v>2.8445299456844628E-2</v>
      </c>
      <c r="M1998" s="52">
        <f>IFERROR(_xll.qlIndexFixing(ONIndex3M,I1998,TRUE,_xll.ohTrigger(RecalcTrigger,Trigger3M)),NA())</f>
        <v>2.8376043268787399E-2</v>
      </c>
      <c r="N1998" s="52">
        <f>IFERROR(_xll.qlIndexFixing(Index6M,$H1998,TRUE,_xll.ohTrigger(RecalcTrigger,Trigger6M)),NA())</f>
        <v>2.9491831555872539E-2</v>
      </c>
      <c r="O1998" s="52">
        <f>IFERROR(_xll.qlIndexFixing(ONIndex6M,I1998,TRUE,_xll.ohTrigger(RecalcTrigger,Trigger6M)),NA())</f>
        <v>2.9334873796056371E-2</v>
      </c>
      <c r="P1998" s="52">
        <f>IFERROR(_xll.qlIndexFixing(Index1Y,$H1998,TRUE,_xll.ohTrigger(RecalcTrigger,Trigger1Y)),NA())</f>
        <v>3.0962195100139457E-2</v>
      </c>
      <c r="Q1998" s="52">
        <f>IFERROR(_xll.qlIndexFixing(ONIndex1Y,I1998,TRUE,_xll.ohTrigger(RecalcTrigger,Trigger1Y)),NA())</f>
        <v>3.0612915026075882E-2</v>
      </c>
    </row>
    <row r="1999" spans="2:17" x14ac:dyDescent="0.2">
      <c r="B1999" s="46" t="s">
        <v>51</v>
      </c>
      <c r="D1999" s="49">
        <f>_xll.qlCalendarAdvance(LocalCalendar,$D1998,B1999,"f",FALSE)</f>
        <v>53393</v>
      </c>
      <c r="E1999" s="49">
        <f>_xll.qlInterestRateIndexValueDate(IndexON,D1999)</f>
        <v>53393</v>
      </c>
      <c r="F1999" s="52">
        <f>IFERROR(_xll.qlIndexFixing(IndexON,D1999,TRUE,_xll.ohTrigger(RecalcTrigger,TriggerON)),NA())</f>
        <v>2.5547112283001994E-2</v>
      </c>
      <c r="H1999" s="49">
        <f>_xll.qlCalendarAdvance(IborCalendar,$H1998,B1999,"f",FALSE)</f>
        <v>53386</v>
      </c>
      <c r="I1999" s="49">
        <f>_xll.qlInterestRateIndexValueDate(Index1M,$H1999)</f>
        <v>53388</v>
      </c>
      <c r="J1999" s="52">
        <f>IFERROR(_xll.qlIndexFixing(Index1M,$H1999,TRUE,_xll.ohTrigger(RecalcTrigger,Trigger1M)),NA())</f>
        <v>2.7316120013504322E-2</v>
      </c>
      <c r="K1999" s="52">
        <f>IFERROR(_xll.qlIndexFixing(ONIndex1M,I1999,TRUE,_xll.ohTrigger(RecalcTrigger,Trigger1M)),NA())</f>
        <v>2.7295360722323636E-2</v>
      </c>
      <c r="L1999" s="52">
        <f>IFERROR(_xll.qlIndexFixing(Index3M,H1999,TRUE,_xll.ohTrigger(RecalcTrigger,Trigger3M)),NA())</f>
        <v>2.8444901125853839E-2</v>
      </c>
      <c r="M1999" s="52">
        <f>IFERROR(_xll.qlIndexFixing(ONIndex3M,I1999,TRUE,_xll.ohTrigger(RecalcTrigger,Trigger3M)),NA())</f>
        <v>2.837166367569921E-2</v>
      </c>
      <c r="N1999" s="52">
        <f>IFERROR(_xll.qlIndexFixing(Index6M,$H1999,TRUE,_xll.ohTrigger(RecalcTrigger,Trigger6M)),NA())</f>
        <v>2.9491762017274208E-2</v>
      </c>
      <c r="O1999" s="52">
        <f>IFERROR(_xll.qlIndexFixing(ONIndex6M,I1999,TRUE,_xll.ohTrigger(RecalcTrigger,Trigger6M)),NA())</f>
        <v>2.9330485663958683E-2</v>
      </c>
      <c r="P1999" s="52">
        <f>IFERROR(_xll.qlIndexFixing(Index1Y,$H1999,TRUE,_xll.ohTrigger(RecalcTrigger,Trigger1Y)),NA())</f>
        <v>3.0957225677140144E-2</v>
      </c>
      <c r="Q1999" s="52">
        <f>IFERROR(_xll.qlIndexFixing(ONIndex1Y,I1999,TRUE,_xll.ohTrigger(RecalcTrigger,Trigger1Y)),NA())</f>
        <v>3.0608077956317814E-2</v>
      </c>
    </row>
    <row r="2000" spans="2:17" x14ac:dyDescent="0.2">
      <c r="B2000" s="46" t="s">
        <v>51</v>
      </c>
      <c r="D2000" s="49">
        <f>_xll.qlCalendarAdvance(LocalCalendar,$D1999,B2000,"f",FALSE)</f>
        <v>53400</v>
      </c>
      <c r="E2000" s="49">
        <f>_xll.qlInterestRateIndexValueDate(IndexON,D2000)</f>
        <v>53400</v>
      </c>
      <c r="F2000" s="52">
        <f>IFERROR(_xll.qlIndexFixing(IndexON,D2000,TRUE,_xll.ohTrigger(RecalcTrigger,TriggerON)),NA())</f>
        <v>2.5539016025337702E-2</v>
      </c>
      <c r="H2000" s="49">
        <f>_xll.qlCalendarAdvance(IborCalendar,$H1999,B2000,"f",FALSE)</f>
        <v>53393</v>
      </c>
      <c r="I2000" s="49">
        <f>_xll.qlInterestRateIndexValueDate(Index1M,$H2000)</f>
        <v>53395</v>
      </c>
      <c r="J2000" s="52">
        <f>IFERROR(_xll.qlIndexFixing(Index1M,$H2000,TRUE,_xll.ohTrigger(RecalcTrigger,Trigger1M)),NA())</f>
        <v>2.7312000703181797E-2</v>
      </c>
      <c r="K2000" s="52">
        <f>IFERROR(_xll.qlIndexFixing(ONIndex1M,I2000,TRUE,_xll.ohTrigger(RecalcTrigger,Trigger1M)),NA())</f>
        <v>2.7291255566108674E-2</v>
      </c>
      <c r="L2000" s="52">
        <f>IFERROR(_xll.qlIndexFixing(Index3M,H2000,TRUE,_xll.ohTrigger(RecalcTrigger,Trigger3M)),NA())</f>
        <v>2.8440475248186076E-2</v>
      </c>
      <c r="M2000" s="52">
        <f>IFERROR(_xll.qlIndexFixing(ONIndex3M,I2000,TRUE,_xll.ohTrigger(RecalcTrigger,Trigger3M)),NA())</f>
        <v>2.8367282123271664E-2</v>
      </c>
      <c r="N2000" s="52">
        <f>IFERROR(_xll.qlIndexFixing(Index6M,$H2000,TRUE,_xll.ohTrigger(RecalcTrigger,Trigger6M)),NA())</f>
        <v>2.9486400562388843E-2</v>
      </c>
      <c r="O2000" s="52">
        <f>IFERROR(_xll.qlIndexFixing(ONIndex6M,I2000,TRUE,_xll.ohTrigger(RecalcTrigger,Trigger6M)),NA())</f>
        <v>2.9326095661623697E-2</v>
      </c>
      <c r="P2000" s="52">
        <f>IFERROR(_xll.qlIndexFixing(Index1Y,$H2000,TRUE,_xll.ohTrigger(RecalcTrigger,Trigger1Y)),NA())</f>
        <v>3.0952257010864345E-2</v>
      </c>
      <c r="Q2000" s="52">
        <f>IFERROR(_xll.qlIndexFixing(ONIndex1Y,I2000,TRUE,_xll.ohTrigger(RecalcTrigger,Trigger1Y)),NA())</f>
        <v>3.060324159684491E-2</v>
      </c>
    </row>
    <row r="2001" spans="2:17" x14ac:dyDescent="0.2">
      <c r="B2001" s="46" t="s">
        <v>51</v>
      </c>
      <c r="D2001" s="49">
        <f>_xll.qlCalendarAdvance(LocalCalendar,$D2000,B2001,"f",FALSE)</f>
        <v>53407</v>
      </c>
      <c r="E2001" s="49">
        <f>_xll.qlInterestRateIndexValueDate(IndexON,D2001)</f>
        <v>53407</v>
      </c>
      <c r="F2001" s="52">
        <f>IFERROR(_xll.qlIndexFixing(IndexON,D2001,TRUE,_xll.ohTrigger(RecalcTrigger,TriggerON)),NA())</f>
        <v>2.5530943103007075E-2</v>
      </c>
      <c r="H2001" s="49">
        <f>_xll.qlCalendarAdvance(IborCalendar,$H2000,B2001,"f",FALSE)</f>
        <v>53400</v>
      </c>
      <c r="I2001" s="49">
        <f>_xll.qlInterestRateIndexValueDate(Index1M,$H2001)</f>
        <v>53402</v>
      </c>
      <c r="J2001" s="52">
        <f>IFERROR(_xll.qlIndexFixing(Index1M,$H2001,TRUE,_xll.ohTrigger(RecalcTrigger,Trigger1M)),NA())</f>
        <v>2.7307878677168371E-2</v>
      </c>
      <c r="K2001" s="52">
        <f>IFERROR(_xll.qlIndexFixing(ONIndex1M,I2001,TRUE,_xll.ohTrigger(RecalcTrigger,Trigger1M)),NA())</f>
        <v>2.728714769864915E-2</v>
      </c>
      <c r="L2001" s="52">
        <f>IFERROR(_xll.qlIndexFixing(Index3M,H2001,TRUE,_xll.ohTrigger(RecalcTrigger,Trigger3M)),NA())</f>
        <v>2.8436047402050375E-2</v>
      </c>
      <c r="M2001" s="52">
        <f>IFERROR(_xll.qlIndexFixing(ONIndex3M,I2001,TRUE,_xll.ohTrigger(RecalcTrigger,Trigger3M)),NA())</f>
        <v>2.8362898611558052E-2</v>
      </c>
      <c r="N2001" s="52">
        <f>IFERROR(_xll.qlIndexFixing(Index6M,$H2001,TRUE,_xll.ohTrigger(RecalcTrigger,Trigger6M)),NA())</f>
        <v>2.9481918558646427E-2</v>
      </c>
      <c r="O2001" s="52">
        <f>IFERROR(_xll.qlIndexFixing(ONIndex6M,I2001,TRUE,_xll.ohTrigger(RecalcTrigger,Trigger6M)),NA())</f>
        <v>2.9321703789157993E-2</v>
      </c>
      <c r="P2001" s="52">
        <f>IFERROR(_xll.qlIndexFixing(Index1Y,$H2001,TRUE,_xll.ohTrigger(RecalcTrigger,Trigger1Y)),NA())</f>
        <v>3.094728910130138E-2</v>
      </c>
      <c r="Q2001" s="52">
        <f>IFERROR(_xll.qlIndexFixing(ONIndex1Y,I2001,TRUE,_xll.ohTrigger(RecalcTrigger,Trigger1Y)),NA())</f>
        <v>3.0598405947710461E-2</v>
      </c>
    </row>
    <row r="2002" spans="2:17" x14ac:dyDescent="0.2">
      <c r="B2002" s="46" t="s">
        <v>51</v>
      </c>
      <c r="D2002" s="49">
        <f>_xll.qlCalendarAdvance(LocalCalendar,$D2001,B2002,"f",FALSE)</f>
        <v>53414</v>
      </c>
      <c r="E2002" s="49">
        <f>_xll.qlInterestRateIndexValueDate(IndexON,D2002)</f>
        <v>53414</v>
      </c>
      <c r="F2002" s="52">
        <f>IFERROR(_xll.qlIndexFixing(IndexON,D2002,TRUE,_xll.ohTrigger(RecalcTrigger,TriggerON)),NA())</f>
        <v>2.5522893515850242E-2</v>
      </c>
      <c r="H2002" s="49">
        <f>_xll.qlCalendarAdvance(IborCalendar,$H2001,B2002,"f",FALSE)</f>
        <v>53407</v>
      </c>
      <c r="I2002" s="49">
        <f>_xll.qlInterestRateIndexValueDate(Index1M,$H2002)</f>
        <v>53413</v>
      </c>
      <c r="J2002" s="52">
        <f>IFERROR(_xll.qlIndexFixing(Index1M,$H2002,TRUE,_xll.ohTrigger(RecalcTrigger,Trigger1M)),NA())</f>
        <v>2.7301395720929437E-2</v>
      </c>
      <c r="K2002" s="52">
        <f>IFERROR(_xll.qlIndexFixing(ONIndex1M,I2002,TRUE,_xll.ohTrigger(RecalcTrigger,Trigger1M)),NA())</f>
        <v>2.7279207481951673E-2</v>
      </c>
      <c r="L2002" s="52">
        <f>IFERROR(_xll.qlIndexFixing(Index3M,H2002,TRUE,_xll.ohTrigger(RecalcTrigger,Trigger3M)),NA())</f>
        <v>2.8427479633726892E-2</v>
      </c>
      <c r="M2002" s="52">
        <f>IFERROR(_xll.qlIndexFixing(ONIndex3M,I2002,TRUE,_xll.ohTrigger(RecalcTrigger,Trigger3M)),NA())</f>
        <v>2.8354399752368309E-2</v>
      </c>
      <c r="N2002" s="52">
        <f>IFERROR(_xll.qlIndexFixing(Index6M,$H2002,TRUE,_xll.ohTrigger(RecalcTrigger,Trigger6M)),NA())</f>
        <v>2.9473992039200168E-2</v>
      </c>
      <c r="O2002" s="52">
        <f>IFERROR(_xll.qlIndexFixing(ONIndex6M,I2002,TRUE,_xll.ohTrigger(RecalcTrigger,Trigger6M)),NA())</f>
        <v>2.9313039571974286E-2</v>
      </c>
      <c r="P2002" s="52">
        <f>IFERROR(_xll.qlIndexFixing(Index1Y,$H2002,TRUE,_xll.ohTrigger(RecalcTrigger,Trigger1Y)),NA())</f>
        <v>3.0937561008689721E-2</v>
      </c>
      <c r="Q2002" s="52">
        <f>IFERROR(_xll.qlIndexFixing(ONIndex1Y,I2002,TRUE,_xll.ohTrigger(RecalcTrigger,Trigger1Y)),NA())</f>
        <v>3.0588899917827206E-2</v>
      </c>
    </row>
    <row r="2003" spans="2:17" x14ac:dyDescent="0.2">
      <c r="B2003" s="46" t="s">
        <v>51</v>
      </c>
      <c r="D2003" s="49">
        <f>_xll.qlCalendarAdvance(LocalCalendar,$D2002,B2003,"f",FALSE)</f>
        <v>53421</v>
      </c>
      <c r="E2003" s="49">
        <f>_xll.qlInterestRateIndexValueDate(IndexON,D2003)</f>
        <v>53421</v>
      </c>
      <c r="F2003" s="52">
        <f>IFERROR(_xll.qlIndexFixing(IndexON,D2003,TRUE,_xll.ohTrigger(RecalcTrigger,TriggerON)),NA())</f>
        <v>2.5514867263787266E-2</v>
      </c>
      <c r="H2003" s="49">
        <f>_xll.qlCalendarAdvance(IborCalendar,$H2002,B2003,"f",FALSE)</f>
        <v>53414</v>
      </c>
      <c r="I2003" s="49">
        <f>_xll.qlInterestRateIndexValueDate(Index1M,$H2003)</f>
        <v>53416</v>
      </c>
      <c r="J2003" s="52">
        <f>IFERROR(_xll.qlIndexFixing(Index1M,$H2003,TRUE,_xll.ohTrigger(RecalcTrigger,Trigger1M)),NA())</f>
        <v>2.7299626478094616E-2</v>
      </c>
      <c r="K2003" s="52">
        <f>IFERROR(_xll.qlIndexFixing(ONIndex1M,I2003,TRUE,_xll.ohTrigger(RecalcTrigger,Trigger1M)),NA())</f>
        <v>2.7278923830049706E-2</v>
      </c>
      <c r="L2003" s="52">
        <f>IFERROR(_xll.qlIndexFixing(Index3M,H2003,TRUE,_xll.ohTrigger(RecalcTrigger,Trigger3M)),NA())</f>
        <v>2.8424777805764787E-2</v>
      </c>
      <c r="M2003" s="52">
        <f>IFERROR(_xll.qlIndexFixing(ONIndex3M,I2003,TRUE,_xll.ohTrigger(RecalcTrigger,Trigger3M)),NA())</f>
        <v>2.8354125710219336E-2</v>
      </c>
      <c r="N2003" s="52">
        <f>IFERROR(_xll.qlIndexFixing(Index6M,$H2003,TRUE,_xll.ohTrigger(RecalcTrigger,Trigger6M)),NA())</f>
        <v>2.947031086101011E-2</v>
      </c>
      <c r="O2003" s="52">
        <f>IFERROR(_xll.qlIndexFixing(ONIndex6M,I2003,TRUE,_xll.ohTrigger(RecalcTrigger,Trigger6M)),NA())</f>
        <v>2.9312914433701209E-2</v>
      </c>
      <c r="P2003" s="52">
        <f>IFERROR(_xll.qlIndexFixing(Index1Y,$H2003,TRUE,_xll.ohTrigger(RecalcTrigger,Trigger1Y)),NA())</f>
        <v>3.0934471692715654E-2</v>
      </c>
      <c r="Q2003" s="52">
        <f>IFERROR(_xll.qlIndexFixing(ONIndex1Y,I2003,TRUE,_xll.ohTrigger(RecalcTrigger,Trigger1Y)),NA())</f>
        <v>3.0588736780270409E-2</v>
      </c>
    </row>
    <row r="2004" spans="2:17" x14ac:dyDescent="0.2">
      <c r="B2004" s="46" t="s">
        <v>51</v>
      </c>
      <c r="D2004" s="49">
        <f>_xll.qlCalendarAdvance(LocalCalendar,$D2003,B2004,"f",FALSE)</f>
        <v>53428</v>
      </c>
      <c r="E2004" s="49">
        <f>_xll.qlInterestRateIndexValueDate(IndexON,D2004)</f>
        <v>53428</v>
      </c>
      <c r="F2004" s="52">
        <f>IFERROR(_xll.qlIndexFixing(IndexON,D2004,TRUE,_xll.ohTrigger(RecalcTrigger,TriggerON)),NA())</f>
        <v>2.550686434697802E-2</v>
      </c>
      <c r="H2004" s="49">
        <f>_xll.qlCalendarAdvance(IborCalendar,$H2003,B2004,"f",FALSE)</f>
        <v>53421</v>
      </c>
      <c r="I2004" s="49">
        <f>_xll.qlInterestRateIndexValueDate(Index1M,$H2004)</f>
        <v>53423</v>
      </c>
      <c r="J2004" s="52">
        <f>IFERROR(_xll.qlIndexFixing(Index1M,$H2004,TRUE,_xll.ohTrigger(RecalcTrigger,Trigger1M)),NA())</f>
        <v>2.7296235020655701E-2</v>
      </c>
      <c r="K2004" s="52">
        <f>IFERROR(_xll.qlIndexFixing(ONIndex1M,I2004,TRUE,_xll.ohTrigger(RecalcTrigger,Trigger1M)),NA())</f>
        <v>2.7274807828856495E-2</v>
      </c>
      <c r="L2004" s="52">
        <f>IFERROR(_xll.qlIndexFixing(Index3M,H2004,TRUE,_xll.ohTrigger(RecalcTrigger,Trigger3M)),NA())</f>
        <v>2.8420345522249632E-2</v>
      </c>
      <c r="M2004" s="52">
        <f>IFERROR(_xll.qlIndexFixing(ONIndex3M,I2004,TRUE,_xll.ohTrigger(RecalcTrigger,Trigger3M)),NA())</f>
        <v>2.8349736320567587E-2</v>
      </c>
      <c r="N2004" s="52">
        <f>IFERROR(_xll.qlIndexFixing(Index6M,$H2004,TRUE,_xll.ohTrigger(RecalcTrigger,Trigger6M)),NA())</f>
        <v>2.9469340061964135E-2</v>
      </c>
      <c r="O2004" s="52">
        <f>IFERROR(_xll.qlIndexFixing(ONIndex6M,I2004,TRUE,_xll.ohTrigger(RecalcTrigger,Trigger6M)),NA())</f>
        <v>2.9308516950736774E-2</v>
      </c>
      <c r="P2004" s="52">
        <f>IFERROR(_xll.qlIndexFixing(Index1Y,$H2004,TRUE,_xll.ohTrigger(RecalcTrigger,Trigger1Y)),NA())</f>
        <v>3.0932389912780193E-2</v>
      </c>
      <c r="Q2004" s="52">
        <f>IFERROR(_xll.qlIndexFixing(ONIndex1Y,I2004,TRUE,_xll.ohTrigger(RecalcTrigger,Trigger1Y)),NA())</f>
        <v>3.0583903261991452E-2</v>
      </c>
    </row>
    <row r="2005" spans="2:17" x14ac:dyDescent="0.2">
      <c r="B2005" s="46" t="s">
        <v>51</v>
      </c>
      <c r="D2005" s="49">
        <f>_xll.qlCalendarAdvance(LocalCalendar,$D2004,B2005,"f",FALSE)</f>
        <v>53435</v>
      </c>
      <c r="E2005" s="49">
        <f>_xll.qlInterestRateIndexValueDate(IndexON,D2005)</f>
        <v>53435</v>
      </c>
      <c r="F2005" s="52">
        <f>IFERROR(_xll.qlIndexFixing(IndexON,D2005,TRUE,_xll.ohTrigger(RecalcTrigger,TriggerON)),NA())</f>
        <v>2.5498884765342567E-2</v>
      </c>
      <c r="H2005" s="49">
        <f>_xll.qlCalendarAdvance(IborCalendar,$H2004,B2005,"f",FALSE)</f>
        <v>53428</v>
      </c>
      <c r="I2005" s="49">
        <f>_xll.qlInterestRateIndexValueDate(Index1M,$H2005)</f>
        <v>53430</v>
      </c>
      <c r="J2005" s="52">
        <f>IFERROR(_xll.qlIndexFixing(Index1M,$H2005,TRUE,_xll.ohTrigger(RecalcTrigger,Trigger1M)),NA())</f>
        <v>2.7291363416295952E-2</v>
      </c>
      <c r="K2005" s="52">
        <f>IFERROR(_xll.qlIndexFixing(ONIndex1M,I2005,TRUE,_xll.ohTrigger(RecalcTrigger,Trigger1M)),NA())</f>
        <v>2.7270689116418723E-2</v>
      </c>
      <c r="L2005" s="52">
        <f>IFERROR(_xll.qlIndexFixing(Index3M,H2005,TRUE,_xll.ohTrigger(RecalcTrigger,Trigger3M)),NA())</f>
        <v>2.8415911270595416E-2</v>
      </c>
      <c r="M2005" s="52">
        <f>IFERROR(_xll.qlIndexFixing(ONIndex3M,I2005,TRUE,_xll.ohTrigger(RecalcTrigger,Trigger3M)),NA())</f>
        <v>2.8345344971656417E-2</v>
      </c>
      <c r="N2005" s="52">
        <f>IFERROR(_xll.qlIndexFixing(Index6M,$H2005,TRUE,_xll.ohTrigger(RecalcTrigger,Trigger6M)),NA())</f>
        <v>2.9463971663508417E-2</v>
      </c>
      <c r="O2005" s="52">
        <f>IFERROR(_xll.qlIndexFixing(ONIndex6M,I2005,TRUE,_xll.ohTrigger(RecalcTrigger,Trigger6M)),NA())</f>
        <v>2.9304117597561685E-2</v>
      </c>
      <c r="P2005" s="52">
        <f>IFERROR(_xll.qlIndexFixing(Index1Y,$H2005,TRUE,_xll.ohTrigger(RecalcTrigger,Trigger1Y)),NA())</f>
        <v>3.0928385623579902E-2</v>
      </c>
      <c r="Q2005" s="52">
        <f>IFERROR(_xll.qlIndexFixing(ONIndex1Y,I2005,TRUE,_xll.ohTrigger(RecalcTrigger,Trigger1Y)),NA())</f>
        <v>3.0579070453971013E-2</v>
      </c>
    </row>
    <row r="2006" spans="2:17" x14ac:dyDescent="0.2">
      <c r="B2006" s="46" t="s">
        <v>51</v>
      </c>
      <c r="D2006" s="49">
        <f>_xll.qlCalendarAdvance(LocalCalendar,$D2005,B2006,"f",FALSE)</f>
        <v>53442</v>
      </c>
      <c r="E2006" s="49">
        <f>_xll.qlInterestRateIndexValueDate(IndexON,D2006)</f>
        <v>53442</v>
      </c>
      <c r="F2006" s="52">
        <f>IFERROR(_xll.qlIndexFixing(IndexON,D2006,TRUE,_xll.ohTrigger(RecalcTrigger,TriggerON)),NA())</f>
        <v>2.5490928518880906E-2</v>
      </c>
      <c r="H2006" s="49">
        <f>_xll.qlCalendarAdvance(IborCalendar,$H2005,B2006,"f",FALSE)</f>
        <v>53435</v>
      </c>
      <c r="I2006" s="49">
        <f>_xll.qlInterestRateIndexValueDate(Index1M,$H2006)</f>
        <v>53437</v>
      </c>
      <c r="J2006" s="52">
        <f>IFERROR(_xll.qlIndexFixing(Index1M,$H2006,TRUE,_xll.ohTrigger(RecalcTrigger,Trigger1M)),NA())</f>
        <v>2.7287227811884765E-2</v>
      </c>
      <c r="K2006" s="52">
        <f>IFERROR(_xll.qlIndexFixing(ONIndex1M,I2006,TRUE,_xll.ohTrigger(RecalcTrigger,Trigger1M)),NA())</f>
        <v>2.7266567692736388E-2</v>
      </c>
      <c r="L2006" s="52">
        <f>IFERROR(_xll.qlIndexFixing(Index3M,H2006,TRUE,_xll.ohTrigger(RecalcTrigger,Trigger3M)),NA())</f>
        <v>2.8411475050804779E-2</v>
      </c>
      <c r="M2006" s="52">
        <f>IFERROR(_xll.qlIndexFixing(ONIndex3M,I2006,TRUE,_xll.ohTrigger(RecalcTrigger,Trigger3M)),NA())</f>
        <v>2.8340951663432534E-2</v>
      </c>
      <c r="N2006" s="52">
        <f>IFERROR(_xll.qlIndexFixing(Index6M,$H2006,TRUE,_xll.ohTrigger(RecalcTrigger,Trigger6M)),NA())</f>
        <v>2.9459480219746211E-2</v>
      </c>
      <c r="O2006" s="52">
        <f>IFERROR(_xll.qlIndexFixing(ONIndex6M,I2006,TRUE,_xll.ohTrigger(RecalcTrigger,Trigger6M)),NA())</f>
        <v>2.9299716374229234E-2</v>
      </c>
      <c r="P2006" s="52">
        <f>IFERROR(_xll.qlIndexFixing(Index1Y,$H2006,TRUE,_xll.ohTrigger(RecalcTrigger,Trigger1Y)),NA())</f>
        <v>3.0922460903796908E-2</v>
      </c>
      <c r="Q2006" s="52">
        <f>IFERROR(_xll.qlIndexFixing(ONIndex1Y,I2006,TRUE,_xll.ohTrigger(RecalcTrigger,Trigger1Y)),NA())</f>
        <v>3.057423835628903E-2</v>
      </c>
    </row>
    <row r="2007" spans="2:17" x14ac:dyDescent="0.2">
      <c r="B2007" s="46" t="s">
        <v>51</v>
      </c>
      <c r="D2007" s="49">
        <f>_xll.qlCalendarAdvance(LocalCalendar,$D2006,B2007,"f",FALSE)</f>
        <v>53449</v>
      </c>
      <c r="E2007" s="49">
        <f>_xll.qlInterestRateIndexValueDate(IndexON,D2007)</f>
        <v>53449</v>
      </c>
      <c r="F2007" s="52">
        <f>IFERROR(_xll.qlIndexFixing(IndexON,D2007,TRUE,_xll.ohTrigger(RecalcTrigger,TriggerON)),NA())</f>
        <v>2.5482995607513104E-2</v>
      </c>
      <c r="H2007" s="49">
        <f>_xll.qlCalendarAdvance(IborCalendar,$H2006,B2007,"f",FALSE)</f>
        <v>53442</v>
      </c>
      <c r="I2007" s="49">
        <f>_xll.qlInterestRateIndexValueDate(Index1M,$H2007)</f>
        <v>53444</v>
      </c>
      <c r="J2007" s="52">
        <f>IFERROR(_xll.qlIndexFixing(Index1M,$H2007,TRUE,_xll.ohTrigger(RecalcTrigger,Trigger1M)),NA())</f>
        <v>2.7283826686048396E-2</v>
      </c>
      <c r="K2007" s="52">
        <f>IFERROR(_xll.qlIndexFixing(ONIndex1M,I2007,TRUE,_xll.ohTrigger(RecalcTrigger,Trigger1M)),NA())</f>
        <v>2.726244355780949E-2</v>
      </c>
      <c r="L2007" s="52">
        <f>IFERROR(_xll.qlIndexFixing(Index3M,H2007,TRUE,_xll.ohTrigger(RecalcTrigger,Trigger3M)),NA())</f>
        <v>2.8407036862887383E-2</v>
      </c>
      <c r="M2007" s="52">
        <f>IFERROR(_xll.qlIndexFixing(ONIndex3M,I2007,TRUE,_xll.ohTrigger(RecalcTrigger,Trigger3M)),NA())</f>
        <v>2.833655639589594E-2</v>
      </c>
      <c r="N2007" s="52">
        <f>IFERROR(_xll.qlIndexFixing(Index6M,$H2007,TRUE,_xll.ohTrigger(RecalcTrigger,Trigger6M)),NA())</f>
        <v>2.9454986888019188E-2</v>
      </c>
      <c r="O2007" s="52">
        <f>IFERROR(_xll.qlIndexFixing(ONIndex6M,I2007,TRUE,_xll.ohTrigger(RecalcTrigger,Trigger6M)),NA())</f>
        <v>2.9295313280739421E-2</v>
      </c>
      <c r="P2007" s="52">
        <f>IFERROR(_xll.qlIndexFixing(Index1Y,$H2007,TRUE,_xll.ohTrigger(RecalcTrigger,Trigger1Y)),NA())</f>
        <v>3.0917497534281847E-2</v>
      </c>
      <c r="Q2007" s="52">
        <f>IFERROR(_xll.qlIndexFixing(ONIndex1Y,I2007,TRUE,_xll.ohTrigger(RecalcTrigger,Trigger1Y)),NA())</f>
        <v>3.0569406968865565E-2</v>
      </c>
    </row>
    <row r="2008" spans="2:17" x14ac:dyDescent="0.2">
      <c r="B2008" s="46" t="s">
        <v>51</v>
      </c>
      <c r="D2008" s="49">
        <f>_xll.qlCalendarAdvance(LocalCalendar,$D2007,B2008,"f",FALSE)</f>
        <v>53456</v>
      </c>
      <c r="E2008" s="49">
        <f>_xll.qlInterestRateIndexValueDate(IndexON,D2008)</f>
        <v>53456</v>
      </c>
      <c r="F2008" s="52">
        <f>IFERROR(_xll.qlIndexFixing(IndexON,D2008,TRUE,_xll.ohTrigger(RecalcTrigger,TriggerON)),NA())</f>
        <v>2.547508603139903E-2</v>
      </c>
      <c r="H2008" s="49">
        <f>_xll.qlCalendarAdvance(IborCalendar,$H2007,B2008,"f",FALSE)</f>
        <v>53449</v>
      </c>
      <c r="I2008" s="49">
        <f>_xll.qlInterestRateIndexValueDate(Index1M,$H2008)</f>
        <v>53451</v>
      </c>
      <c r="J2008" s="52">
        <f>IFERROR(_xll.qlIndexFixing(Index1M,$H2008,TRUE,_xll.ohTrigger(RecalcTrigger,Trigger1M)),NA())</f>
        <v>2.7278948456049012E-2</v>
      </c>
      <c r="K2008" s="52">
        <f>IFERROR(_xll.qlIndexFixing(ONIndex1M,I2008,TRUE,_xll.ohTrigger(RecalcTrigger,Trigger1M)),NA())</f>
        <v>2.7259053709041137E-2</v>
      </c>
      <c r="L2008" s="52">
        <f>IFERROR(_xll.qlIndexFixing(Index3M,H2008,TRUE,_xll.ohTrigger(RecalcTrigger,Trigger3M)),NA())</f>
        <v>2.8404997362553377E-2</v>
      </c>
      <c r="M2008" s="52">
        <f>IFERROR(_xll.qlIndexFixing(ONIndex3M,I2008,TRUE,_xll.ohTrigger(RecalcTrigger,Trigger3M)),NA())</f>
        <v>2.8332959788304191E-2</v>
      </c>
      <c r="N2008" s="52">
        <f>IFERROR(_xll.qlIndexFixing(Index6M,$H2008,TRUE,_xll.ohTrigger(RecalcTrigger,Trigger6M)),NA())</f>
        <v>2.9450491668339889E-2</v>
      </c>
      <c r="O2008" s="52">
        <f>IFERROR(_xll.qlIndexFixing(ONIndex6M,I2008,TRUE,_xll.ohTrigger(RecalcTrigger,Trigger6M)),NA())</f>
        <v>2.9291785111262847E-2</v>
      </c>
      <c r="P2008" s="52">
        <f>IFERROR(_xll.qlIndexFixing(Index1Y,$H2008,TRUE,_xll.ohTrigger(RecalcTrigger,Trigger1Y)),NA())</f>
        <v>3.0913494417977163E-2</v>
      </c>
      <c r="Q2008" s="52">
        <f>IFERROR(_xll.qlIndexFixing(ONIndex1Y,I2008,TRUE,_xll.ohTrigger(RecalcTrigger,Trigger1Y)),NA())</f>
        <v>3.0565528662815922E-2</v>
      </c>
    </row>
    <row r="2009" spans="2:17" x14ac:dyDescent="0.2">
      <c r="B2009" s="46" t="s">
        <v>51</v>
      </c>
      <c r="D2009" s="49">
        <f>_xll.qlCalendarAdvance(LocalCalendar,$D2008,B2009,"f",FALSE)</f>
        <v>53463</v>
      </c>
      <c r="E2009" s="49">
        <f>_xll.qlInterestRateIndexValueDate(IndexON,D2009)</f>
        <v>53463</v>
      </c>
      <c r="F2009" s="52">
        <f>IFERROR(_xll.qlIndexFixing(IndexON,D2009,TRUE,_xll.ohTrigger(RecalcTrigger,TriggerON)),NA())</f>
        <v>2.546719979045875E-2</v>
      </c>
      <c r="H2009" s="49">
        <f>_xll.qlCalendarAdvance(IborCalendar,$H2008,B2009,"f",FALSE)</f>
        <v>53456</v>
      </c>
      <c r="I2009" s="49">
        <f>_xll.qlInterestRateIndexValueDate(Index1M,$H2009)</f>
        <v>53458</v>
      </c>
      <c r="J2009" s="52">
        <f>IFERROR(_xll.qlIndexFixing(Index1M,$H2009,TRUE,_xll.ohTrigger(RecalcTrigger,Trigger1M)),NA())</f>
        <v>2.7274804704632175E-2</v>
      </c>
      <c r="K2009" s="52">
        <f>IFERROR(_xll.qlIndexFixing(ONIndex1M,I2009,TRUE,_xll.ohTrigger(RecalcTrigger,Trigger1M)),NA())</f>
        <v>2.7254187154195364E-2</v>
      </c>
      <c r="L2009" s="52">
        <f>IFERROR(_xll.qlIndexFixing(Index3M,H2009,TRUE,_xll.ohTrigger(RecalcTrigger,Trigger3M)),NA())</f>
        <v>2.8400553768914798E-2</v>
      </c>
      <c r="M2009" s="52">
        <f>IFERROR(_xll.qlIndexFixing(ONIndex3M,I2009,TRUE,_xll.ohTrigger(RecalcTrigger,Trigger3M)),NA())</f>
        <v>2.8327759982937906E-2</v>
      </c>
      <c r="N2009" s="52">
        <f>IFERROR(_xll.qlIndexFixing(Index6M,$H2009,TRUE,_xll.ohTrigger(RecalcTrigger,Trigger6M)),NA())</f>
        <v>2.9446870904447191E-2</v>
      </c>
      <c r="O2009" s="52">
        <f>IFERROR(_xll.qlIndexFixing(ONIndex6M,I2009,TRUE,_xll.ohTrigger(RecalcTrigger,Trigger6M)),NA())</f>
        <v>2.9286501483234417E-2</v>
      </c>
      <c r="P2009" s="52">
        <f>IFERROR(_xll.qlIndexFixing(Index1Y,$H2009,TRUE,_xll.ohTrigger(RecalcTrigger,Trigger1Y)),NA())</f>
        <v>3.0907573065149782E-2</v>
      </c>
      <c r="Q2009" s="52">
        <f>IFERROR(_xll.qlIndexFixing(ONIndex1Y,I2009,TRUE,_xll.ohTrigger(RecalcTrigger,Trigger1Y)),NA())</f>
        <v>3.0559746324927417E-2</v>
      </c>
    </row>
    <row r="2010" spans="2:17" x14ac:dyDescent="0.2">
      <c r="B2010" s="46" t="s">
        <v>51</v>
      </c>
      <c r="D2010" s="49">
        <f>_xll.qlCalendarAdvance(LocalCalendar,$D2009,B2010,"f",FALSE)</f>
        <v>53470</v>
      </c>
      <c r="E2010" s="49">
        <f>_xll.qlInterestRateIndexValueDate(IndexON,D2010)</f>
        <v>53470</v>
      </c>
      <c r="F2010" s="52">
        <f>IFERROR(_xll.qlIndexFixing(IndexON,D2010,TRUE,_xll.ohTrigger(RecalcTrigger,TriggerON)),NA())</f>
        <v>2.5459336884692263E-2</v>
      </c>
      <c r="H2010" s="49">
        <f>_xll.qlCalendarAdvance(IborCalendar,$H2009,B2010,"f",FALSE)</f>
        <v>53463</v>
      </c>
      <c r="I2010" s="49">
        <f>_xll.qlInterestRateIndexValueDate(Index1M,$H2010)</f>
        <v>53465</v>
      </c>
      <c r="J2010" s="52">
        <f>IFERROR(_xll.qlIndexFixing(Index1M,$H2010,TRUE,_xll.ohTrigger(RecalcTrigger,Trigger1M)),NA())</f>
        <v>2.7270658237552807E-2</v>
      </c>
      <c r="K2010" s="52">
        <f>IFERROR(_xll.qlIndexFixing(ONIndex1M,I2010,TRUE,_xll.ohTrigger(RecalcTrigger,Trigger1M)),NA())</f>
        <v>2.7250054885561426E-2</v>
      </c>
      <c r="L2010" s="52">
        <f>IFERROR(_xll.qlIndexFixing(Index3M,H2010,TRUE,_xll.ohTrigger(RecalcTrigger,Trigger3M)),NA())</f>
        <v>2.8396108206868654E-2</v>
      </c>
      <c r="M2010" s="52">
        <f>IFERROR(_xll.qlIndexFixing(ONIndex3M,I2010,TRUE,_xll.ohTrigger(RecalcTrigger,Trigger3M)),NA())</f>
        <v>2.832335883748982E-2</v>
      </c>
      <c r="N2010" s="52">
        <f>IFERROR(_xll.qlIndexFixing(Index6M,$H2010,TRUE,_xll.ohTrigger(RecalcTrigger,Trigger6M)),NA())</f>
        <v>2.9441495565176293E-2</v>
      </c>
      <c r="O2010" s="52">
        <f>IFERROR(_xll.qlIndexFixing(ONIndex6M,I2010,TRUE,_xll.ohTrigger(RecalcTrigger,Trigger6M)),NA())</f>
        <v>2.9282092779245872E-2</v>
      </c>
      <c r="P2010" s="52">
        <f>IFERROR(_xll.qlIndexFixing(Index1Y,$H2010,TRUE,_xll.ohTrigger(RecalcTrigger,Trigger1Y)),NA())</f>
        <v>3.0902611965511435E-2</v>
      </c>
      <c r="Q2010" s="52">
        <f>IFERROR(_xll.qlIndexFixing(ONIndex1Y,I2010,TRUE,_xll.ohTrigger(RecalcTrigger,Trigger1Y)),NA())</f>
        <v>3.0554917068412735E-2</v>
      </c>
    </row>
    <row r="2011" spans="2:17" x14ac:dyDescent="0.2">
      <c r="B2011" s="46" t="s">
        <v>51</v>
      </c>
      <c r="D2011" s="49">
        <f>_xll.qlCalendarAdvance(LocalCalendar,$D2010,B2011,"f",FALSE)</f>
        <v>53477</v>
      </c>
      <c r="E2011" s="49">
        <f>_xll.qlInterestRateIndexValueDate(IndexON,D2011)</f>
        <v>53477</v>
      </c>
      <c r="F2011" s="52">
        <f>IFERROR(_xll.qlIndexFixing(IndexON,D2011,TRUE,_xll.ohTrigger(RecalcTrigger,TriggerON)),NA())</f>
        <v>2.5451497314099569E-2</v>
      </c>
      <c r="H2011" s="49">
        <f>_xll.qlCalendarAdvance(IborCalendar,$H2010,B2011,"f",FALSE)</f>
        <v>53470</v>
      </c>
      <c r="I2011" s="49">
        <f>_xll.qlInterestRateIndexValueDate(Index1M,$H2011)</f>
        <v>53472</v>
      </c>
      <c r="J2011" s="52">
        <f>IFERROR(_xll.qlIndexFixing(Index1M,$H2011,TRUE,_xll.ohTrigger(RecalcTrigger,Trigger1M)),NA())</f>
        <v>2.7266509054813485E-2</v>
      </c>
      <c r="K2011" s="52">
        <f>IFERROR(_xll.qlIndexFixing(ONIndex1M,I2011,TRUE,_xll.ohTrigger(RecalcTrigger,Trigger1M)),NA())</f>
        <v>2.7246655383674767E-2</v>
      </c>
      <c r="L2011" s="52">
        <f>IFERROR(_xll.qlIndexFixing(Index3M,H2011,TRUE,_xll.ohTrigger(RecalcTrigger,Trigger3M)),NA())</f>
        <v>2.8392459415521584E-2</v>
      </c>
      <c r="M2011" s="52">
        <f>IFERROR(_xll.qlIndexFixing(ONIndex3M,I2011,TRUE,_xll.ohTrigger(RecalcTrigger,Trigger3M)),NA())</f>
        <v>2.8319754893346705E-2</v>
      </c>
      <c r="N2011" s="52">
        <f>IFERROR(_xll.qlIndexFixing(Index6M,$H2011,TRUE,_xll.ohTrigger(RecalcTrigger,Trigger6M)),NA())</f>
        <v>2.9436994681717926E-2</v>
      </c>
      <c r="O2011" s="52">
        <f>IFERROR(_xll.qlIndexFixing(ONIndex6M,I2011,TRUE,_xll.ohTrigger(RecalcTrigger,Trigger6M)),NA())</f>
        <v>2.9278557522698367E-2</v>
      </c>
      <c r="P2011" s="52">
        <f>IFERROR(_xll.qlIndexFixing(Index1Y,$H2011,TRUE,_xll.ohTrigger(RecalcTrigger,Trigger1Y)),NA())</f>
        <v>3.0898610023170264E-2</v>
      </c>
      <c r="Q2011" s="52">
        <f>IFERROR(_xll.qlIndexFixing(ONIndex1Y,I2011,TRUE,_xll.ohTrigger(RecalcTrigger,Trigger1Y)),NA())</f>
        <v>3.0551039815833736E-2</v>
      </c>
    </row>
    <row r="2012" spans="2:17" x14ac:dyDescent="0.2">
      <c r="B2012" s="46" t="s">
        <v>51</v>
      </c>
      <c r="D2012" s="49">
        <f>_xll.qlCalendarAdvance(LocalCalendar,$D2011,B2012,"f",FALSE)</f>
        <v>53484</v>
      </c>
      <c r="E2012" s="49">
        <f>_xll.qlInterestRateIndexValueDate(IndexON,D2012)</f>
        <v>53484</v>
      </c>
      <c r="F2012" s="52">
        <f>IFERROR(_xll.qlIndexFixing(IndexON,D2012,TRUE,_xll.ohTrigger(RecalcTrigger,TriggerON)),NA())</f>
        <v>2.5443681078600733E-2</v>
      </c>
      <c r="H2012" s="49">
        <f>_xll.qlCalendarAdvance(IborCalendar,$H2011,B2012,"f",FALSE)</f>
        <v>53477</v>
      </c>
      <c r="I2012" s="49">
        <f>_xll.qlInterestRateIndexValueDate(Index1M,$H2012)</f>
        <v>53479</v>
      </c>
      <c r="J2012" s="52">
        <f>IFERROR(_xll.qlIndexFixing(Index1M,$H2012,TRUE,_xll.ohTrigger(RecalcTrigger,Trigger1M)),NA())</f>
        <v>2.7262357156419361E-2</v>
      </c>
      <c r="K2012" s="52">
        <f>IFERROR(_xll.qlIndexFixing(ONIndex1M,I2012,TRUE,_xll.ohTrigger(RecalcTrigger,Trigger1M)),NA())</f>
        <v>2.7241782214479926E-2</v>
      </c>
      <c r="L2012" s="52">
        <f>IFERROR(_xll.qlIndexFixing(Index3M,H2012,TRUE,_xll.ohTrigger(RecalcTrigger,Trigger3M)),NA())</f>
        <v>2.8388009426470653E-2</v>
      </c>
      <c r="M2012" s="52">
        <f>IFERROR(_xll.qlIndexFixing(ONIndex3M,I2012,TRUE,_xll.ohTrigger(RecalcTrigger,Trigger3M)),NA())</f>
        <v>2.831455066873545E-2</v>
      </c>
      <c r="N2012" s="52">
        <f>IFERROR(_xll.qlIndexFixing(Index6M,$H2012,TRUE,_xll.ohTrigger(RecalcTrigger,Trigger6M)),NA())</f>
        <v>2.9432491910359557E-2</v>
      </c>
      <c r="O2012" s="52">
        <f>IFERROR(_xll.qlIndexFixing(ONIndex6M,I2012,TRUE,_xll.ohTrigger(RecalcTrigger,Trigger6M)),NA())</f>
        <v>2.9273269760770049E-2</v>
      </c>
      <c r="P2012" s="52">
        <f>IFERROR(_xll.qlIndexFixing(Index1Y,$H2012,TRUE,_xll.ohTrigger(RecalcTrigger,Trigger1Y)),NA())</f>
        <v>3.0892692036035216E-2</v>
      </c>
      <c r="Q2012" s="52">
        <f>IFERROR(_xll.qlIndexFixing(ONIndex1Y,I2012,TRUE,_xll.ohTrigger(RecalcTrigger,Trigger1Y)),NA())</f>
        <v>3.0545260686265507E-2</v>
      </c>
    </row>
    <row r="2013" spans="2:17" x14ac:dyDescent="0.2">
      <c r="B2013" s="46" t="s">
        <v>51</v>
      </c>
      <c r="D2013" s="49">
        <f>_xll.qlCalendarAdvance(LocalCalendar,$D2012,B2013,"f",FALSE)</f>
        <v>53491</v>
      </c>
      <c r="E2013" s="49">
        <f>_xll.qlInterestRateIndexValueDate(IndexON,D2013)</f>
        <v>53491</v>
      </c>
      <c r="F2013" s="52">
        <f>IFERROR(_xll.qlIndexFixing(IndexON,D2013,TRUE,_xll.ohTrigger(RecalcTrigger,TriggerON)),NA())</f>
        <v>2.5435888178435562E-2</v>
      </c>
      <c r="H2013" s="49">
        <f>_xll.qlCalendarAdvance(IborCalendar,$H2012,B2013,"f",FALSE)</f>
        <v>53484</v>
      </c>
      <c r="I2013" s="49">
        <f>_xll.qlInterestRateIndexValueDate(Index1M,$H2013)</f>
        <v>53486</v>
      </c>
      <c r="J2013" s="52">
        <f>IFERROR(_xll.qlIndexFixing(Index1M,$H2013,TRUE,_xll.ohTrigger(RecalcTrigger,Trigger1M)),NA())</f>
        <v>2.7258202542370442E-2</v>
      </c>
      <c r="K2013" s="52">
        <f>IFERROR(_xll.qlIndexFixing(ONIndex1M,I2013,TRUE,_xll.ohTrigger(RecalcTrigger,Trigger1M)),NA())</f>
        <v>2.7237641812085656E-2</v>
      </c>
      <c r="L2013" s="52">
        <f>IFERROR(_xll.qlIndexFixing(Index3M,H2013,TRUE,_xll.ohTrigger(RecalcTrigger,Trigger3M)),NA())</f>
        <v>2.8382759710356264E-2</v>
      </c>
      <c r="M2013" s="52">
        <f>IFERROR(_xll.qlIndexFixing(ONIndex3M,I2013,TRUE,_xll.ohTrigger(RecalcTrigger,Trigger3M)),NA())</f>
        <v>2.8310143645375874E-2</v>
      </c>
      <c r="N2013" s="52">
        <f>IFERROR(_xll.qlIndexFixing(Index6M,$H2013,TRUE,_xll.ohTrigger(RecalcTrigger,Trigger6M)),NA())</f>
        <v>2.9427987251113293E-2</v>
      </c>
      <c r="O2013" s="52">
        <f>IFERROR(_xll.qlIndexFixing(ONIndex6M,I2013,TRUE,_xll.ohTrigger(RecalcTrigger,Trigger6M)),NA())</f>
        <v>2.9268855446256126E-2</v>
      </c>
      <c r="P2013" s="52">
        <f>IFERROR(_xll.qlIndexFixing(Index1Y,$H2013,TRUE,_xll.ohTrigger(RecalcTrigger,Trigger1Y)),NA())</f>
        <v>3.0887733206175345E-2</v>
      </c>
      <c r="Q2013" s="52">
        <f>IFERROR(_xll.qlIndexFixing(ONIndex1Y,I2013,TRUE,_xll.ohTrigger(RecalcTrigger,Trigger1Y)),NA())</f>
        <v>3.0540433560606317E-2</v>
      </c>
    </row>
    <row r="2014" spans="2:17" x14ac:dyDescent="0.2">
      <c r="B2014" s="46" t="s">
        <v>51</v>
      </c>
      <c r="D2014" s="49">
        <f>_xll.qlCalendarAdvance(LocalCalendar,$D2013,B2014,"f",FALSE)</f>
        <v>53498</v>
      </c>
      <c r="E2014" s="49">
        <f>_xll.qlInterestRateIndexValueDate(IndexON,D2014)</f>
        <v>53498</v>
      </c>
      <c r="F2014" s="52">
        <f>IFERROR(_xll.qlIndexFixing(IndexON,D2014,TRUE,_xll.ohTrigger(RecalcTrigger,TriggerON)),NA())</f>
        <v>2.5428118613284312E-2</v>
      </c>
      <c r="H2014" s="49">
        <f>_xll.qlCalendarAdvance(IborCalendar,$H2013,B2014,"f",FALSE)</f>
        <v>53491</v>
      </c>
      <c r="I2014" s="49">
        <f>_xll.qlInterestRateIndexValueDate(Index1M,$H2014)</f>
        <v>53493</v>
      </c>
      <c r="J2014" s="52">
        <f>IFERROR(_xll.qlIndexFixing(Index1M,$H2014,TRUE,_xll.ohTrigger(RecalcTrigger,Trigger1M)),NA())</f>
        <v>2.7254045212666726E-2</v>
      </c>
      <c r="K2014" s="52">
        <f>IFERROR(_xll.qlIndexFixing(ONIndex1M,I2014,TRUE,_xll.ohTrigger(RecalcTrigger,Trigger1M)),NA())</f>
        <v>2.7233498698473468E-2</v>
      </c>
      <c r="L2014" s="52">
        <f>IFERROR(_xll.qlIndexFixing(Index3M,H2014,TRUE,_xll.ohTrigger(RecalcTrigger,Trigger3M)),NA())</f>
        <v>2.8378306274749594E-2</v>
      </c>
      <c r="M2014" s="52">
        <f>IFERROR(_xll.qlIndexFixing(ONIndex3M,I2014,TRUE,_xll.ohTrigger(RecalcTrigger,Trigger3M)),NA())</f>
        <v>2.8305734662756876E-2</v>
      </c>
      <c r="N2014" s="52">
        <f>IFERROR(_xll.qlIndexFixing(Index6M,$H2014,TRUE,_xll.ohTrigger(RecalcTrigger,Trigger6M)),NA())</f>
        <v>2.9423480703992953E-2</v>
      </c>
      <c r="O2014" s="52">
        <f>IFERROR(_xll.qlIndexFixing(ONIndex6M,I2014,TRUE,_xll.ohTrigger(RecalcTrigger,Trigger6M)),NA())</f>
        <v>2.926443926158484E-2</v>
      </c>
      <c r="P2014" s="52">
        <f>IFERROR(_xll.qlIndexFixing(Index1Y,$H2014,TRUE,_xll.ohTrigger(RecalcTrigger,Trigger1Y)),NA())</f>
        <v>3.0882775132886956E-2</v>
      </c>
      <c r="Q2014" s="52">
        <f>IFERROR(_xll.qlIndexFixing(ONIndex1Y,I2014,TRUE,_xll.ohTrigger(RecalcTrigger,Trigger1Y)),NA())</f>
        <v>3.0535607145258936E-2</v>
      </c>
    </row>
    <row r="2015" spans="2:17" x14ac:dyDescent="0.2">
      <c r="B2015" s="46" t="s">
        <v>51</v>
      </c>
      <c r="D2015" s="49">
        <f>_xll.qlCalendarAdvance(LocalCalendar,$D2014,B2015,"f",FALSE)</f>
        <v>53505</v>
      </c>
      <c r="E2015" s="49">
        <f>_xll.qlInterestRateIndexValueDate(IndexON,D2015)</f>
        <v>53505</v>
      </c>
      <c r="F2015" s="52">
        <f>IFERROR(_xll.qlIndexFixing(IndexON,D2015,TRUE,_xll.ohTrigger(RecalcTrigger,TriggerON)),NA())</f>
        <v>2.5420372383386791E-2</v>
      </c>
      <c r="H2015" s="49">
        <f>_xll.qlCalendarAdvance(IborCalendar,$H2014,B2015,"f",FALSE)</f>
        <v>53498</v>
      </c>
      <c r="I2015" s="49">
        <f>_xll.qlInterestRateIndexValueDate(Index1M,$H2015)</f>
        <v>53500</v>
      </c>
      <c r="J2015" s="52">
        <f>IFERROR(_xll.qlIndexFixing(Index1M,$H2015,TRUE,_xll.ohTrigger(RecalcTrigger,Trigger1M)),NA())</f>
        <v>2.7249885167315947E-2</v>
      </c>
      <c r="K2015" s="52">
        <f>IFERROR(_xll.qlIndexFixing(ONIndex1M,I2015,TRUE,_xll.ohTrigger(RecalcTrigger,Trigger1M)),NA())</f>
        <v>2.7229352873563428E-2</v>
      </c>
      <c r="L2015" s="52">
        <f>IFERROR(_xll.qlIndexFixing(Index3M,H2015,TRUE,_xll.ohTrigger(RecalcTrigger,Trigger3M)),NA())</f>
        <v>2.8373850870770222E-2</v>
      </c>
      <c r="M2015" s="52">
        <f>IFERROR(_xll.qlIndexFixing(ONIndex3M,I2015,TRUE,_xll.ohTrigger(RecalcTrigger,Trigger3M)),NA())</f>
        <v>2.8301323720825167E-2</v>
      </c>
      <c r="N2015" s="52">
        <f>IFERROR(_xll.qlIndexFixing(Index6M,$H2015,TRUE,_xll.ohTrigger(RecalcTrigger,Trigger6M)),NA())</f>
        <v>2.9418972269010205E-2</v>
      </c>
      <c r="O2015" s="52">
        <f>IFERROR(_xll.qlIndexFixing(ONIndex6M,I2015,TRUE,_xll.ohTrigger(RecalcTrigger,Trigger6M)),NA())</f>
        <v>2.9260021206756193E-2</v>
      </c>
      <c r="P2015" s="52">
        <f>IFERROR(_xll.qlIndexFixing(Index1Y,$H2015,TRUE,_xll.ohTrigger(RecalcTrigger,Trigger1Y)),NA())</f>
        <v>3.0877817816158507E-2</v>
      </c>
      <c r="Q2015" s="52">
        <f>IFERROR(_xll.qlIndexFixing(ONIndex1Y,I2015,TRUE,_xll.ohTrigger(RecalcTrigger,Trigger1Y)),NA())</f>
        <v>3.0530781440196719E-2</v>
      </c>
    </row>
    <row r="2016" spans="2:17" x14ac:dyDescent="0.2">
      <c r="B2016" s="46" t="s">
        <v>51</v>
      </c>
      <c r="D2016" s="49">
        <f>_xll.qlCalendarAdvance(LocalCalendar,$D2015,B2016,"f",FALSE)</f>
        <v>53513</v>
      </c>
      <c r="E2016" s="49">
        <f>_xll.qlInterestRateIndexValueDate(IndexON,D2016)</f>
        <v>53513</v>
      </c>
      <c r="F2016" s="52">
        <f>IFERROR(_xll.qlIndexFixing(IndexON,D2016,TRUE,_xll.ohTrigger(RecalcTrigger,TriggerON)),NA())</f>
        <v>2.5411548122864502E-2</v>
      </c>
      <c r="H2016" s="49">
        <f>_xll.qlCalendarAdvance(IborCalendar,$H2015,B2016,"f",FALSE)</f>
        <v>53505</v>
      </c>
      <c r="I2016" s="49">
        <f>_xll.qlInterestRateIndexValueDate(Index1M,$H2016)</f>
        <v>53507</v>
      </c>
      <c r="J2016" s="52">
        <f>IFERROR(_xll.qlIndexFixing(Index1M,$H2016,TRUE,_xll.ohTrigger(RecalcTrigger,Trigger1M)),NA())</f>
        <v>2.7246455027922778E-2</v>
      </c>
      <c r="K2016" s="52">
        <f>IFERROR(_xll.qlIndexFixing(ONIndex1M,I2016,TRUE,_xll.ohTrigger(RecalcTrigger,Trigger1M)),NA())</f>
        <v>2.7225204337408826E-2</v>
      </c>
      <c r="L2016" s="52">
        <f>IFERROR(_xll.qlIndexFixing(Index3M,H2016,TRUE,_xll.ohTrigger(RecalcTrigger,Trigger3M)),NA())</f>
        <v>2.8367004606974545E-2</v>
      </c>
      <c r="M2016" s="52">
        <f>IFERROR(_xll.qlIndexFixing(ONIndex3M,I2016,TRUE,_xll.ohTrigger(RecalcTrigger,Trigger3M)),NA())</f>
        <v>2.82969108195541E-2</v>
      </c>
      <c r="N2016" s="52">
        <f>IFERROR(_xll.qlIndexFixing(Index6M,$H2016,TRUE,_xll.ohTrigger(RecalcTrigger,Trigger6M)),NA())</f>
        <v>2.9414461946179742E-2</v>
      </c>
      <c r="O2016" s="52">
        <f>IFERROR(_xll.qlIndexFixing(ONIndex6M,I2016,TRUE,_xll.ohTrigger(RecalcTrigger,Trigger6M)),NA())</f>
        <v>2.9255601281716892E-2</v>
      </c>
      <c r="P2016" s="52">
        <f>IFERROR(_xll.qlIndexFixing(Index1Y,$H2016,TRUE,_xll.ohTrigger(RecalcTrigger,Trigger1Y)),NA())</f>
        <v>3.0869991641563576E-2</v>
      </c>
      <c r="Q2016" s="52">
        <f>IFERROR(_xll.qlIndexFixing(ONIndex1Y,I2016,TRUE,_xll.ohTrigger(RecalcTrigger,Trigger1Y)),NA())</f>
        <v>3.0525956445393021E-2</v>
      </c>
    </row>
    <row r="2017" spans="2:17" x14ac:dyDescent="0.2">
      <c r="B2017" s="46" t="s">
        <v>51</v>
      </c>
      <c r="D2017" s="49">
        <f>_xll.qlCalendarAdvance(LocalCalendar,$D2016,B2017,"f",FALSE)</f>
        <v>53520</v>
      </c>
      <c r="E2017" s="49">
        <f>_xll.qlInterestRateIndexValueDate(IndexON,D2017)</f>
        <v>53520</v>
      </c>
      <c r="F2017" s="52">
        <f>IFERROR(_xll.qlIndexFixing(IndexON,D2017,TRUE,_xll.ohTrigger(RecalcTrigger,TriggerON)),NA())</f>
        <v>2.540385189680805E-2</v>
      </c>
      <c r="H2017" s="49">
        <f>_xll.qlCalendarAdvance(IborCalendar,$H2016,B2017,"f",FALSE)</f>
        <v>53512</v>
      </c>
      <c r="I2017" s="49">
        <f>_xll.qlInterestRateIndexValueDate(Index1M,$H2017)</f>
        <v>53514</v>
      </c>
      <c r="J2017" s="52">
        <f>IFERROR(_xll.qlIndexFixing(Index1M,$H2017,TRUE,_xll.ohTrigger(RecalcTrigger,Trigger1M)),NA())</f>
        <v>2.7241556929686096E-2</v>
      </c>
      <c r="K2017" s="52">
        <f>IFERROR(_xll.qlIndexFixing(ONIndex1M,I2017,TRUE,_xll.ohTrigger(RecalcTrigger,Trigger1M)),NA())</f>
        <v>2.7221053090062952E-2</v>
      </c>
      <c r="L2017" s="52">
        <f>IFERROR(_xll.qlIndexFixing(Index3M,H2017,TRUE,_xll.ohTrigger(RecalcTrigger,Trigger3M)),NA())</f>
        <v>2.8365729954059695E-2</v>
      </c>
      <c r="M2017" s="52">
        <f>IFERROR(_xll.qlIndexFixing(ONIndex3M,I2017,TRUE,_xll.ohTrigger(RecalcTrigger,Trigger3M)),NA())</f>
        <v>2.8292495959050257E-2</v>
      </c>
      <c r="N2017" s="52">
        <f>IFERROR(_xll.qlIndexFixing(Index6M,$H2017,TRUE,_xll.ohTrigger(RecalcTrigger,Trigger6M)),NA())</f>
        <v>2.9409949735513228E-2</v>
      </c>
      <c r="O2017" s="52">
        <f>IFERROR(_xll.qlIndexFixing(ONIndex6M,I2017,TRUE,_xll.ohTrigger(RecalcTrigger,Trigger6M)),NA())</f>
        <v>2.9251179486600165E-2</v>
      </c>
      <c r="P2017" s="52">
        <f>IFERROR(_xll.qlIndexFixing(Index1Y,$H2017,TRUE,_xll.ohTrigger(RecalcTrigger,Trigger1Y)),NA())</f>
        <v>3.0867905452339379E-2</v>
      </c>
      <c r="Q2017" s="52">
        <f>IFERROR(_xll.qlIndexFixing(ONIndex1Y,I2017,TRUE,_xll.ohTrigger(RecalcTrigger,Trigger1Y)),NA())</f>
        <v>3.0521132160954423E-2</v>
      </c>
    </row>
    <row r="2018" spans="2:17" x14ac:dyDescent="0.2">
      <c r="B2018" s="46" t="s">
        <v>51</v>
      </c>
      <c r="D2018" s="49">
        <f>_xll.qlCalendarAdvance(LocalCalendar,$D2017,B2018,"f",FALSE)</f>
        <v>53527</v>
      </c>
      <c r="E2018" s="49">
        <f>_xll.qlInterestRateIndexValueDate(IndexON,D2018)</f>
        <v>53527</v>
      </c>
      <c r="F2018" s="52">
        <f>IFERROR(_xll.qlIndexFixing(IndexON,D2018,TRUE,_xll.ohTrigger(RecalcTrigger,TriggerON)),NA())</f>
        <v>2.5396179006005326E-2</v>
      </c>
      <c r="H2018" s="49">
        <f>_xll.qlCalendarAdvance(IborCalendar,$H2017,B2018,"f",FALSE)</f>
        <v>53519</v>
      </c>
      <c r="I2018" s="49">
        <f>_xll.qlInterestRateIndexValueDate(Index1M,$H2018)</f>
        <v>53521</v>
      </c>
      <c r="J2018" s="52">
        <f>IFERROR(_xll.qlIndexFixing(Index1M,$H2018,TRUE,_xll.ohTrigger(RecalcTrigger,Trigger1M)),NA())</f>
        <v>2.7237388737409603E-2</v>
      </c>
      <c r="K2018" s="52">
        <f>IFERROR(_xll.qlIndexFixing(ONIndex1M,I2018,TRUE,_xll.ohTrigger(RecalcTrigger,Trigger1M)),NA())</f>
        <v>2.7216899131419225E-2</v>
      </c>
      <c r="L2018" s="52">
        <f>IFERROR(_xll.qlIndexFixing(Index3M,H2018,TRUE,_xll.ohTrigger(RecalcTrigger,Trigger3M)),NA())</f>
        <v>2.8360472848660549E-2</v>
      </c>
      <c r="M2018" s="52">
        <f>IFERROR(_xll.qlIndexFixing(ONIndex3M,I2018,TRUE,_xll.ohTrigger(RecalcTrigger,Trigger3M)),NA())</f>
        <v>2.8288079139207056E-2</v>
      </c>
      <c r="N2018" s="52">
        <f>IFERROR(_xll.qlIndexFixing(Index6M,$H2018,TRUE,_xll.ohTrigger(RecalcTrigger,Trigger6M)),NA())</f>
        <v>2.9405435637024493E-2</v>
      </c>
      <c r="O2018" s="52">
        <f>IFERROR(_xll.qlIndexFixing(ONIndex6M,I2018,TRUE,_xll.ohTrigger(RecalcTrigger,Trigger6M)),NA())</f>
        <v>2.9246755821219494E-2</v>
      </c>
      <c r="P2018" s="52">
        <f>IFERROR(_xll.qlIndexFixing(Index1Y,$H2018,TRUE,_xll.ohTrigger(RecalcTrigger,Trigger1Y)),NA())</f>
        <v>3.0862950405226706E-2</v>
      </c>
      <c r="Q2018" s="52">
        <f>IFERROR(_xll.qlIndexFixing(ONIndex1Y,I2018,TRUE,_xll.ohTrigger(RecalcTrigger,Trigger1Y)),NA())</f>
        <v>3.0516308586774343E-2</v>
      </c>
    </row>
    <row r="2019" spans="2:17" x14ac:dyDescent="0.2">
      <c r="B2019" s="46" t="s">
        <v>51</v>
      </c>
      <c r="D2019" s="49">
        <f>_xll.qlCalendarAdvance(LocalCalendar,$D2018,B2019,"f",FALSE)</f>
        <v>53534</v>
      </c>
      <c r="E2019" s="49">
        <f>_xll.qlInterestRateIndexValueDate(IndexON,D2019)</f>
        <v>53534</v>
      </c>
      <c r="F2019" s="52">
        <f>IFERROR(_xll.qlIndexFixing(IndexON,D2019,TRUE,_xll.ohTrigger(RecalcTrigger,TriggerON)),NA())</f>
        <v>2.5388529450216524E-2</v>
      </c>
      <c r="H2019" s="49">
        <f>_xll.qlCalendarAdvance(IborCalendar,$H2018,B2019,"f",FALSE)</f>
        <v>53526</v>
      </c>
      <c r="I2019" s="49">
        <f>_xll.qlInterestRateIndexValueDate(Index1M,$H2019)</f>
        <v>53528</v>
      </c>
      <c r="J2019" s="52">
        <f>IFERROR(_xll.qlIndexFixing(Index1M,$H2019,TRUE,_xll.ohTrigger(RecalcTrigger,Trigger1M)),NA())</f>
        <v>2.7233217829496361E-2</v>
      </c>
      <c r="K2019" s="52">
        <f>IFERROR(_xll.qlIndexFixing(ONIndex1M,I2019,TRUE,_xll.ohTrigger(RecalcTrigger,Trigger1M)),NA())</f>
        <v>2.7212742461584227E-2</v>
      </c>
      <c r="L2019" s="52">
        <f>IFERROR(_xll.qlIndexFixing(Index3M,H2019,TRUE,_xll.ohTrigger(RecalcTrigger,Trigger3M)),NA())</f>
        <v>2.8356009571256714E-2</v>
      </c>
      <c r="M2019" s="52">
        <f>IFERROR(_xll.qlIndexFixing(ONIndex3M,I2019,TRUE,_xll.ohTrigger(RecalcTrigger,Trigger3M)),NA())</f>
        <v>2.8283660360077789E-2</v>
      </c>
      <c r="N2019" s="52">
        <f>IFERROR(_xll.qlIndexFixing(Index6M,$H2019,TRUE,_xll.ohTrigger(RecalcTrigger,Trigger6M)),NA())</f>
        <v>2.9401790989295431E-2</v>
      </c>
      <c r="O2019" s="52">
        <f>IFERROR(_xll.qlIndexFixing(ONIndex6M,I2019,TRUE,_xll.ohTrigger(RecalcTrigger,Trigger6M)),NA())</f>
        <v>2.9242330285761398E-2</v>
      </c>
      <c r="P2019" s="52">
        <f>IFERROR(_xll.qlIndexFixing(Index1Y,$H2019,TRUE,_xll.ohTrigger(RecalcTrigger,Trigger1Y)),NA())</f>
        <v>3.0857996114630623E-2</v>
      </c>
      <c r="Q2019" s="52">
        <f>IFERROR(_xll.qlIndexFixing(ONIndex1Y,I2019,TRUE,_xll.ohTrigger(RecalcTrigger,Trigger1Y)),NA())</f>
        <v>3.0511485722879428E-2</v>
      </c>
    </row>
    <row r="2020" spans="2:17" x14ac:dyDescent="0.2">
      <c r="B2020" s="46" t="s">
        <v>51</v>
      </c>
      <c r="D2020" s="49">
        <f>_xll.qlCalendarAdvance(LocalCalendar,$D2019,B2020,"f",FALSE)</f>
        <v>53541</v>
      </c>
      <c r="E2020" s="49">
        <f>_xll.qlInterestRateIndexValueDate(IndexON,D2020)</f>
        <v>53541</v>
      </c>
      <c r="F2020" s="52">
        <f>IFERROR(_xll.qlIndexFixing(IndexON,D2020,TRUE,_xll.ohTrigger(RecalcTrigger,TriggerON)),NA())</f>
        <v>2.5380903229681451E-2</v>
      </c>
      <c r="H2020" s="49">
        <f>_xll.qlCalendarAdvance(IborCalendar,$H2019,B2020,"f",FALSE)</f>
        <v>53533</v>
      </c>
      <c r="I2020" s="49">
        <f>_xll.qlInterestRateIndexValueDate(Index1M,$H2020)</f>
        <v>53535</v>
      </c>
      <c r="J2020" s="52">
        <f>IFERROR(_xll.qlIndexFixing(Index1M,$H2020,TRUE,_xll.ohTrigger(RecalcTrigger,Trigger1M)),NA())</f>
        <v>2.7229774791175942E-2</v>
      </c>
      <c r="K2020" s="52">
        <f>IFERROR(_xll.qlIndexFixing(ONIndex1M,I2020,TRUE,_xll.ohTrigger(RecalcTrigger,Trigger1M)),NA())</f>
        <v>2.7208583080451376E-2</v>
      </c>
      <c r="L2020" s="52">
        <f>IFERROR(_xll.qlIndexFixing(Index3M,H2020,TRUE,_xll.ohTrigger(RecalcTrigger,Trigger3M)),NA())</f>
        <v>2.8351544325514195E-2</v>
      </c>
      <c r="M2020" s="52">
        <f>IFERROR(_xll.qlIndexFixing(ONIndex3M,I2020,TRUE,_xll.ohTrigger(RecalcTrigger,Trigger3M)),NA())</f>
        <v>2.8279239621609165E-2</v>
      </c>
      <c r="N2020" s="52">
        <f>IFERROR(_xll.qlIndexFixing(Index6M,$H2020,TRUE,_xll.ohTrigger(RecalcTrigger,Trigger6M)),NA())</f>
        <v>2.9396401776630908E-2</v>
      </c>
      <c r="O2020" s="52">
        <f>IFERROR(_xll.qlIndexFixing(ONIndex6M,I2020,TRUE,_xll.ohTrigger(RecalcTrigger,Trigger6M)),NA())</f>
        <v>2.9237902880066002E-2</v>
      </c>
      <c r="P2020" s="52">
        <f>IFERROR(_xll.qlIndexFixing(Index1Y,$H2020,TRUE,_xll.ohTrigger(RecalcTrigger,Trigger1Y)),NA())</f>
        <v>3.0853042580540464E-2</v>
      </c>
      <c r="Q2020" s="52">
        <f>IFERROR(_xll.qlIndexFixing(ONIndex1Y,I2020,TRUE,_xll.ohTrigger(RecalcTrigger,Trigger1Y)),NA())</f>
        <v>3.0506663569269676E-2</v>
      </c>
    </row>
    <row r="2021" spans="2:17" x14ac:dyDescent="0.2">
      <c r="B2021" s="46" t="s">
        <v>51</v>
      </c>
      <c r="D2021" s="49">
        <f>_xll.qlCalendarAdvance(LocalCalendar,$D2020,B2021,"f",FALSE)</f>
        <v>53548</v>
      </c>
      <c r="E2021" s="49">
        <f>_xll.qlInterestRateIndexValueDate(IndexON,D2021)</f>
        <v>53548</v>
      </c>
      <c r="F2021" s="52">
        <f>IFERROR(_xll.qlIndexFixing(IndexON,D2021,TRUE,_xll.ohTrigger(RecalcTrigger,TriggerON)),NA())</f>
        <v>2.5373300344320171E-2</v>
      </c>
      <c r="H2021" s="49">
        <f>_xll.qlCalendarAdvance(IborCalendar,$H2020,B2021,"f",FALSE)</f>
        <v>53540</v>
      </c>
      <c r="I2021" s="49">
        <f>_xll.qlInterestRateIndexValueDate(Index1M,$H2021)</f>
        <v>53542</v>
      </c>
      <c r="J2021" s="52">
        <f>IFERROR(_xll.qlIndexFixing(Index1M,$H2021,TRUE,_xll.ohTrigger(RecalcTrigger,Trigger1M)),NA())</f>
        <v>2.7225597942514002E-2</v>
      </c>
      <c r="K2021" s="52">
        <f>IFERROR(_xll.qlIndexFixing(ONIndex1M,I2021,TRUE,_xll.ohTrigger(RecalcTrigger,Trigger1M)),NA())</f>
        <v>2.7204420988127254E-2</v>
      </c>
      <c r="L2021" s="52">
        <f>IFERROR(_xll.qlIndexFixing(Index3M,H2021,TRUE,_xll.ohTrigger(RecalcTrigger,Trigger3M)),NA())</f>
        <v>2.8347077111438943E-2</v>
      </c>
      <c r="M2021" s="52">
        <f>IFERROR(_xll.qlIndexFixing(ONIndex3M,I2021,TRUE,_xll.ohTrigger(RecalcTrigger,Trigger3M)),NA())</f>
        <v>2.8274816923881119E-2</v>
      </c>
      <c r="N2021" s="52">
        <f>IFERROR(_xll.qlIndexFixing(Index6M,$H2021,TRUE,_xll.ohTrigger(RecalcTrigger,Trigger6M)),NA())</f>
        <v>2.9391882014751982E-2</v>
      </c>
      <c r="O2021" s="52">
        <f>IFERROR(_xll.qlIndexFixing(ONIndex6M,I2021,TRUE,_xll.ohTrigger(RecalcTrigger,Trigger6M)),NA())</f>
        <v>2.923347360423989E-2</v>
      </c>
      <c r="P2021" s="52">
        <f>IFERROR(_xll.qlIndexFixing(Index1Y,$H2021,TRUE,_xll.ohTrigger(RecalcTrigger,Trigger1Y)),NA())</f>
        <v>3.084808980294533E-2</v>
      </c>
      <c r="Q2021" s="52">
        <f>IFERROR(_xll.qlIndexFixing(ONIndex1Y,I2021,TRUE,_xll.ohTrigger(RecalcTrigger,Trigger1Y)),NA())</f>
        <v>3.0501842125971734E-2</v>
      </c>
    </row>
    <row r="2022" spans="2:17" x14ac:dyDescent="0.2">
      <c r="B2022" s="46" t="s">
        <v>51</v>
      </c>
      <c r="D2022" s="49">
        <f>_xll.qlCalendarAdvance(LocalCalendar,$D2021,B2022,"f",FALSE)</f>
        <v>53555</v>
      </c>
      <c r="E2022" s="49">
        <f>_xll.qlInterestRateIndexValueDate(IndexON,D2022)</f>
        <v>53555</v>
      </c>
      <c r="F2022" s="52">
        <f>IFERROR(_xll.qlIndexFixing(IndexON,D2022,TRUE,_xll.ohTrigger(RecalcTrigger,TriggerON)),NA())</f>
        <v>2.5365720794132685E-2</v>
      </c>
      <c r="H2022" s="49">
        <f>_xll.qlCalendarAdvance(IborCalendar,$H2021,B2022,"f",FALSE)</f>
        <v>53547</v>
      </c>
      <c r="I2022" s="49">
        <f>_xll.qlInterestRateIndexValueDate(Index1M,$H2022)</f>
        <v>53549</v>
      </c>
      <c r="J2022" s="52">
        <f>IFERROR(_xll.qlIndexFixing(Index1M,$H2022,TRUE,_xll.ohTrigger(RecalcTrigger,Trigger1M)),NA())</f>
        <v>2.7220688811967094E-2</v>
      </c>
      <c r="K2022" s="52">
        <f>IFERROR(_xll.qlIndexFixing(ONIndex1M,I2022,TRUE,_xll.ohTrigger(RecalcTrigger,Trigger1M)),NA())</f>
        <v>2.7200256184531924E-2</v>
      </c>
      <c r="L2022" s="52">
        <f>IFERROR(_xll.qlIndexFixing(Index3M,H2022,TRUE,_xll.ohTrigger(RecalcTrigger,Trigger3M)),NA())</f>
        <v>2.834340127035349E-2</v>
      </c>
      <c r="M2022" s="52">
        <f>IFERROR(_xll.qlIndexFixing(ONIndex3M,I2022,TRUE,_xll.ohTrigger(RecalcTrigger,Trigger3M)),NA())</f>
        <v>2.8270392266867006E-2</v>
      </c>
      <c r="N2022" s="52">
        <f>IFERROR(_xll.qlIndexFixing(Index6M,$H2022,TRUE,_xll.ohTrigger(RecalcTrigger,Trigger6M)),NA())</f>
        <v>2.9387360365102685E-2</v>
      </c>
      <c r="O2022" s="52">
        <f>IFERROR(_xll.qlIndexFixing(ONIndex6M,I2022,TRUE,_xll.ohTrigger(RecalcTrigger,Trigger6M)),NA())</f>
        <v>2.9229042458256416E-2</v>
      </c>
      <c r="P2022" s="52">
        <f>IFERROR(_xll.qlIndexFixing(Index1Y,$H2022,TRUE,_xll.ohTrigger(RecalcTrigger,Trigger1Y)),NA())</f>
        <v>3.0843137781834121E-2</v>
      </c>
      <c r="Q2022" s="52">
        <f>IFERROR(_xll.qlIndexFixing(ONIndex1Y,I2022,TRUE,_xll.ohTrigger(RecalcTrigger,Trigger1Y)),NA())</f>
        <v>3.0497021392958956E-2</v>
      </c>
    </row>
    <row r="2023" spans="2:17" x14ac:dyDescent="0.2">
      <c r="B2023" s="46" t="s">
        <v>51</v>
      </c>
      <c r="D2023" s="49">
        <f>_xll.qlCalendarAdvance(LocalCalendar,$D2022,B2023,"f",FALSE)</f>
        <v>53562</v>
      </c>
      <c r="E2023" s="49">
        <f>_xll.qlInterestRateIndexValueDate(IndexON,D2023)</f>
        <v>53562</v>
      </c>
      <c r="F2023" s="52">
        <f>IFERROR(_xll.qlIndexFixing(IndexON,D2023,TRUE,_xll.ohTrigger(RecalcTrigger,TriggerON)),NA())</f>
        <v>2.5358164579039055E-2</v>
      </c>
      <c r="H2023" s="49">
        <f>_xll.qlCalendarAdvance(IborCalendar,$H2022,B2023,"f",FALSE)</f>
        <v>53554</v>
      </c>
      <c r="I2023" s="49">
        <f>_xll.qlInterestRateIndexValueDate(Index1M,$H2023)</f>
        <v>53556</v>
      </c>
      <c r="J2023" s="52">
        <f>IFERROR(_xll.qlIndexFixing(Index1M,$H2023,TRUE,_xll.ohTrigger(RecalcTrigger,Trigger1M)),NA())</f>
        <v>2.7216507041537802E-2</v>
      </c>
      <c r="K2023" s="52">
        <f>IFERROR(_xll.qlIndexFixing(ONIndex1M,I2023,TRUE,_xll.ohTrigger(RecalcTrigger,Trigger1M)),NA())</f>
        <v>2.7196088669692031E-2</v>
      </c>
      <c r="L2023" s="52">
        <f>IFERROR(_xll.qlIndexFixing(Index3M,H2023,TRUE,_xll.ohTrigger(RecalcTrigger,Trigger3M)),NA())</f>
        <v>2.8338136778320863E-2</v>
      </c>
      <c r="M2023" s="52">
        <f>IFERROR(_xll.qlIndexFixing(ONIndex3M,I2023,TRUE,_xll.ohTrigger(RecalcTrigger,Trigger3M)),NA())</f>
        <v>2.8265965650513536E-2</v>
      </c>
      <c r="N2023" s="52">
        <f>IFERROR(_xll.qlIndexFixing(Index6M,$H2023,TRUE,_xll.ohTrigger(RecalcTrigger,Trigger6M)),NA())</f>
        <v>2.9383706161503563E-2</v>
      </c>
      <c r="O2023" s="52">
        <f>IFERROR(_xll.qlIndexFixing(ONIndex6M,I2023,TRUE,_xll.ohTrigger(RecalcTrigger,Trigger6M)),NA())</f>
        <v>2.9224609442062288E-2</v>
      </c>
      <c r="P2023" s="52">
        <f>IFERROR(_xll.qlIndexFixing(Index1Y,$H2023,TRUE,_xll.ohTrigger(RecalcTrigger,Trigger1Y)),NA())</f>
        <v>3.083818651719638E-2</v>
      </c>
      <c r="Q2023" s="52">
        <f>IFERROR(_xll.qlIndexFixing(ONIndex1Y,I2023,TRUE,_xll.ohTrigger(RecalcTrigger,Trigger1Y)),NA())</f>
        <v>3.0492201370204697E-2</v>
      </c>
    </row>
    <row r="2024" spans="2:17" x14ac:dyDescent="0.2">
      <c r="B2024" s="46" t="s">
        <v>51</v>
      </c>
      <c r="D2024" s="49">
        <f>_xll.qlCalendarAdvance(LocalCalendar,$D2023,B2024,"f",FALSE)</f>
        <v>53569</v>
      </c>
      <c r="E2024" s="49">
        <f>_xll.qlInterestRateIndexValueDate(IndexON,D2024)</f>
        <v>53569</v>
      </c>
      <c r="F2024" s="52">
        <f>IFERROR(_xll.qlIndexFixing(IndexON,D2024,TRUE,_xll.ohTrigger(RecalcTrigger,TriggerON)),NA())</f>
        <v>2.5350631699119219E-2</v>
      </c>
      <c r="H2024" s="49">
        <f>_xll.qlCalendarAdvance(IborCalendar,$H2023,B2024,"f",FALSE)</f>
        <v>53561</v>
      </c>
      <c r="I2024" s="49">
        <f>_xll.qlInterestRateIndexValueDate(Index1M,$H2024)</f>
        <v>53563</v>
      </c>
      <c r="J2024" s="52">
        <f>IFERROR(_xll.qlIndexFixing(Index1M,$H2024,TRUE,_xll.ohTrigger(RecalcTrigger,Trigger1M)),NA())</f>
        <v>2.7212322555487237E-2</v>
      </c>
      <c r="K2024" s="52">
        <f>IFERROR(_xll.qlIndexFixing(ONIndex1M,I2024,TRUE,_xll.ohTrigger(RecalcTrigger,Trigger1M)),NA())</f>
        <v>2.7192647321272467E-2</v>
      </c>
      <c r="L2024" s="52">
        <f>IFERROR(_xll.qlIndexFixing(Index3M,H2024,TRUE,_xll.ohTrigger(RecalcTrigger,Trigger3M)),NA())</f>
        <v>2.8333663659291641E-2</v>
      </c>
      <c r="M2024" s="52">
        <f>IFERROR(_xll.qlIndexFixing(ONIndex3M,I2024,TRUE,_xll.ohTrigger(RecalcTrigger,Trigger3M)),NA())</f>
        <v>2.8262329904202854E-2</v>
      </c>
      <c r="N2024" s="52">
        <f>IFERROR(_xll.qlIndexFixing(Index6M,$H2024,TRUE,_xll.ohTrigger(RecalcTrigger,Trigger6M)),NA())</f>
        <v>2.9378311402544391E-2</v>
      </c>
      <c r="O2024" s="52">
        <f>IFERROR(_xll.qlIndexFixing(ONIndex6M,I2024,TRUE,_xll.ohTrigger(RecalcTrigger,Trigger6M)),NA())</f>
        <v>2.9221043464742191E-2</v>
      </c>
      <c r="P2024" s="52">
        <f>IFERROR(_xll.qlIndexFixing(Index1Y,$H2024,TRUE,_xll.ohTrigger(RecalcTrigger,Trigger1Y)),NA())</f>
        <v>3.0834189674345983E-2</v>
      </c>
      <c r="Q2024" s="52">
        <f>IFERROR(_xll.qlIndexFixing(ONIndex1Y,I2024,TRUE,_xll.ohTrigger(RecalcTrigger,Trigger1Y)),NA())</f>
        <v>3.0488328695656985E-2</v>
      </c>
    </row>
    <row r="2025" spans="2:17" x14ac:dyDescent="0.2">
      <c r="B2025" s="46" t="s">
        <v>51</v>
      </c>
      <c r="D2025" s="49">
        <f>_xll.qlCalendarAdvance(LocalCalendar,$D2024,B2025,"f",FALSE)</f>
        <v>53576</v>
      </c>
      <c r="E2025" s="49">
        <f>_xll.qlInterestRateIndexValueDate(IndexON,D2025)</f>
        <v>53576</v>
      </c>
      <c r="F2025" s="52">
        <f>IFERROR(_xll.qlIndexFixing(IndexON,D2025,TRUE,_xll.ohTrigger(RecalcTrigger,TriggerON)),NA())</f>
        <v>2.5343122154373177E-2</v>
      </c>
      <c r="H2025" s="49">
        <f>_xll.qlCalendarAdvance(IborCalendar,$H2024,B2025,"f",FALSE)</f>
        <v>53568</v>
      </c>
      <c r="I2025" s="49">
        <f>_xll.qlInterestRateIndexValueDate(Index1M,$H2025)</f>
        <v>53570</v>
      </c>
      <c r="J2025" s="52">
        <f>IFERROR(_xll.qlIndexFixing(Index1M,$H2025,TRUE,_xll.ohTrigger(RecalcTrigger,Trigger1M)),NA())</f>
        <v>2.7205951173406691E-2</v>
      </c>
      <c r="K2025" s="52">
        <f>IFERROR(_xll.qlIndexFixing(ONIndex1M,I2025,TRUE,_xll.ohTrigger(RecalcTrigger,Trigger1M)),NA())</f>
        <v>2.7188473875123798E-2</v>
      </c>
      <c r="L2025" s="52">
        <f>IFERROR(_xll.qlIndexFixing(Index3M,H2025,TRUE,_xll.ohTrigger(RecalcTrigger,Trigger3M)),NA())</f>
        <v>2.832681293806813E-2</v>
      </c>
      <c r="M2025" s="52">
        <f>IFERROR(_xll.qlIndexFixing(ONIndex3M,I2025,TRUE,_xll.ohTrigger(RecalcTrigger,Trigger3M)),NA())</f>
        <v>2.8257898881554055E-2</v>
      </c>
      <c r="N2025" s="52">
        <f>IFERROR(_xll.qlIndexFixing(Index6M,$H2025,TRUE,_xll.ohTrigger(RecalcTrigger,Trigger6M)),NA())</f>
        <v>2.9370310757427139E-2</v>
      </c>
      <c r="O2025" s="52">
        <f>IFERROR(_xll.qlIndexFixing(ONIndex6M,I2025,TRUE,_xll.ohTrigger(RecalcTrigger,Trigger6M)),NA())</f>
        <v>2.9216606214594876E-2</v>
      </c>
      <c r="P2025" s="52">
        <f>IFERROR(_xll.qlIndexFixing(Index1Y,$H2025,TRUE,_xll.ohTrigger(RecalcTrigger,Trigger1Y)),NA())</f>
        <v>3.0825426466505202E-2</v>
      </c>
      <c r="Q2025" s="52">
        <f>IFERROR(_xll.qlIndexFixing(ONIndex1Y,I2025,TRUE,_xll.ohTrigger(RecalcTrigger,Trigger1Y)),NA())</f>
        <v>3.0483509736245473E-2</v>
      </c>
    </row>
    <row r="2026" spans="2:17" x14ac:dyDescent="0.2">
      <c r="B2026" s="46" t="s">
        <v>51</v>
      </c>
      <c r="D2026" s="49">
        <f>_xll.qlCalendarAdvance(LocalCalendar,$D2025,B2026,"f",FALSE)</f>
        <v>53583</v>
      </c>
      <c r="E2026" s="49">
        <f>_xll.qlInterestRateIndexValueDate(IndexON,D2026)</f>
        <v>53583</v>
      </c>
      <c r="F2026" s="52">
        <f>IFERROR(_xll.qlIndexFixing(IndexON,D2026,TRUE,_xll.ohTrigger(RecalcTrigger,TriggerON)),NA())</f>
        <v>2.5335635944641055E-2</v>
      </c>
      <c r="H2026" s="49">
        <f>_xll.qlCalendarAdvance(IborCalendar,$H2025,B2026,"f",FALSE)</f>
        <v>53575</v>
      </c>
      <c r="I2026" s="49">
        <f>_xll.qlInterestRateIndexValueDate(Index1M,$H2026)</f>
        <v>53577</v>
      </c>
      <c r="J2026" s="52">
        <f>IFERROR(_xll.qlIndexFixing(Index1M,$H2026,TRUE,_xll.ohTrigger(RecalcTrigger,Trigger1M)),NA())</f>
        <v>2.7204672962500287E-2</v>
      </c>
      <c r="K2026" s="52">
        <f>IFERROR(_xll.qlIndexFixing(ONIndex1M,I2026,TRUE,_xll.ohTrigger(RecalcTrigger,Trigger1M)),NA())</f>
        <v>2.7183569857758272E-2</v>
      </c>
      <c r="L2026" s="52">
        <f>IFERROR(_xll.qlIndexFixing(Index3M,H2026,TRUE,_xll.ohTrigger(RecalcTrigger,Trigger3M)),NA())</f>
        <v>2.8322337356979095E-2</v>
      </c>
      <c r="M2026" s="52">
        <f>IFERROR(_xll.qlIndexFixing(ONIndex3M,I2026,TRUE,_xll.ohTrigger(RecalcTrigger,Trigger3M)),NA())</f>
        <v>2.8252674045736725E-2</v>
      </c>
      <c r="N2026" s="52">
        <f>IFERROR(_xll.qlIndexFixing(Index6M,$H2026,TRUE,_xll.ohTrigger(RecalcTrigger,Trigger6M)),NA())</f>
        <v>2.9365783562880381E-2</v>
      </c>
      <c r="O2026" s="52">
        <f>IFERROR(_xll.qlIndexFixing(ONIndex6M,I2026,TRUE,_xll.ohTrigger(RecalcTrigger,Trigger6M)),NA())</f>
        <v>2.9211299172589023E-2</v>
      </c>
      <c r="P2026" s="52">
        <f>IFERROR(_xll.qlIndexFixing(Index1Y,$H2026,TRUE,_xll.ohTrigger(RecalcTrigger,Trigger1Y)),NA())</f>
        <v>3.0823337262013747E-2</v>
      </c>
      <c r="Q2026" s="52">
        <f>IFERROR(_xll.qlIndexFixing(ONIndex1Y,I2026,TRUE,_xll.ohTrigger(RecalcTrigger,Trigger1Y)),NA())</f>
        <v>3.0477745563812775E-2</v>
      </c>
    </row>
    <row r="2027" spans="2:17" x14ac:dyDescent="0.2">
      <c r="B2027" s="46" t="s">
        <v>51</v>
      </c>
      <c r="D2027" s="49">
        <f>_xll.qlCalendarAdvance(LocalCalendar,$D2026,B2027,"f",FALSE)</f>
        <v>53590</v>
      </c>
      <c r="E2027" s="49">
        <f>_xll.qlInterestRateIndexValueDate(IndexON,D2027)</f>
        <v>53590</v>
      </c>
      <c r="F2027" s="52">
        <f>IFERROR(_xll.qlIndexFixing(IndexON,D2027,TRUE,_xll.ohTrigger(RecalcTrigger,TriggerON)),NA())</f>
        <v>2.5328173070242599E-2</v>
      </c>
      <c r="H2027" s="49">
        <f>_xll.qlCalendarAdvance(IborCalendar,$H2026,B2027,"f",FALSE)</f>
        <v>53582</v>
      </c>
      <c r="I2027" s="49">
        <f>_xll.qlInterestRateIndexValueDate(Index1M,$H2027)</f>
        <v>53584</v>
      </c>
      <c r="J2027" s="52">
        <f>IFERROR(_xll.qlIndexFixing(Index1M,$H2027,TRUE,_xll.ohTrigger(RecalcTrigger,Trigger1M)),NA())</f>
        <v>2.7199752803631089E-2</v>
      </c>
      <c r="K2027" s="52">
        <f>IFERROR(_xll.qlIndexFixing(ONIndex1M,I2027,TRUE,_xll.ohTrigger(RecalcTrigger,Trigger1M)),NA())</f>
        <v>2.7179391497940131E-2</v>
      </c>
      <c r="L2027" s="52">
        <f>IFERROR(_xll.qlIndexFixing(Index3M,H2027,TRUE,_xll.ohTrigger(RecalcTrigger,Trigger3M)),NA())</f>
        <v>2.8317859807895942E-2</v>
      </c>
      <c r="M2027" s="52">
        <f>IFERROR(_xll.qlIndexFixing(ONIndex3M,I2027,TRUE,_xll.ohTrigger(RecalcTrigger,Trigger3M)),NA())</f>
        <v>2.8248239592238988E-2</v>
      </c>
      <c r="N2027" s="52">
        <f>IFERROR(_xll.qlIndexFixing(Index6M,$H2027,TRUE,_xll.ohTrigger(RecalcTrigger,Trigger6M)),NA())</f>
        <v>2.9361254481011061E-2</v>
      </c>
      <c r="O2027" s="52">
        <f>IFERROR(_xll.qlIndexFixing(ONIndex6M,I2027,TRUE,_xll.ohTrigger(RecalcTrigger,Trigger6M)),NA())</f>
        <v>2.92068586757388E-2</v>
      </c>
      <c r="P2027" s="52">
        <f>IFERROR(_xll.qlIndexFixing(Index1Y,$H2027,TRUE,_xll.ohTrigger(RecalcTrigger,Trigger1Y)),NA())</f>
        <v>3.0818389023160312E-2</v>
      </c>
      <c r="Q2027" s="52">
        <f>IFERROR(_xll.qlIndexFixing(ONIndex1Y,I2027,TRUE,_xll.ohTrigger(RecalcTrigger,Trigger1Y)),NA())</f>
        <v>3.0472928382225817E-2</v>
      </c>
    </row>
    <row r="2028" spans="2:17" x14ac:dyDescent="0.2">
      <c r="B2028" s="46" t="s">
        <v>51</v>
      </c>
      <c r="D2028" s="49">
        <f>_xll.qlCalendarAdvance(LocalCalendar,$D2027,B2028,"f",FALSE)</f>
        <v>53597</v>
      </c>
      <c r="E2028" s="49">
        <f>_xll.qlInterestRateIndexValueDate(IndexON,D2028)</f>
        <v>53597</v>
      </c>
      <c r="F2028" s="52">
        <f>IFERROR(_xll.qlIndexFixing(IndexON,D2028,TRUE,_xll.ohTrigger(RecalcTrigger,TriggerON)),NA())</f>
        <v>2.5320733530858064E-2</v>
      </c>
      <c r="H2028" s="49">
        <f>_xll.qlCalendarAdvance(IborCalendar,$H2027,B2028,"f",FALSE)</f>
        <v>53589</v>
      </c>
      <c r="I2028" s="49">
        <f>_xll.qlInterestRateIndexValueDate(Index1M,$H2028)</f>
        <v>53591</v>
      </c>
      <c r="J2028" s="52">
        <f>IFERROR(_xll.qlIndexFixing(Index1M,$H2028,TRUE,_xll.ohTrigger(RecalcTrigger,Trigger1M)),NA())</f>
        <v>2.7195557455121207E-2</v>
      </c>
      <c r="K2028" s="52">
        <f>IFERROR(_xll.qlIndexFixing(ONIndex1M,I2028,TRUE,_xll.ohTrigger(RecalcTrigger,Trigger1M)),NA())</f>
        <v>2.7175210426930718E-2</v>
      </c>
      <c r="L2028" s="52">
        <f>IFERROR(_xll.qlIndexFixing(Index3M,H2028,TRUE,_xll.ohTrigger(RecalcTrigger,Trigger3M)),NA())</f>
        <v>2.8313380290823063E-2</v>
      </c>
      <c r="M2028" s="52">
        <f>IFERROR(_xll.qlIndexFixing(ONIndex3M,I2028,TRUE,_xll.ohTrigger(RecalcTrigger,Trigger3M)),NA())</f>
        <v>2.8243803179401894E-2</v>
      </c>
      <c r="N2028" s="52">
        <f>IFERROR(_xll.qlIndexFixing(Index6M,$H2028,TRUE,_xll.ohTrigger(RecalcTrigger,Trigger6M)),NA())</f>
        <v>2.9356723511832425E-2</v>
      </c>
      <c r="O2028" s="52">
        <f>IFERROR(_xll.qlIndexFixing(ONIndex6M,I2028,TRUE,_xll.ohTrigger(RecalcTrigger,Trigger6M)),NA())</f>
        <v>2.9202416308784507E-2</v>
      </c>
      <c r="P2028" s="52">
        <f>IFERROR(_xll.qlIndexFixing(Index1Y,$H2028,TRUE,_xll.ohTrigger(RecalcTrigger,Trigger1Y)),NA())</f>
        <v>3.0813441540725676E-2</v>
      </c>
      <c r="Q2028" s="52">
        <f>IFERROR(_xll.qlIndexFixing(ONIndex1Y,I2028,TRUE,_xll.ohTrigger(RecalcTrigger,Trigger1Y)),NA())</f>
        <v>3.0468111910977314E-2</v>
      </c>
    </row>
    <row r="2029" spans="2:17" x14ac:dyDescent="0.2">
      <c r="B2029" s="46" t="s">
        <v>51</v>
      </c>
      <c r="D2029" s="49">
        <f>_xll.qlCalendarAdvance(LocalCalendar,$D2028,B2029,"f",FALSE)</f>
        <v>53604</v>
      </c>
      <c r="E2029" s="49">
        <f>_xll.qlInterestRateIndexValueDate(IndexON,D2029)</f>
        <v>53604</v>
      </c>
      <c r="F2029" s="52">
        <f>IFERROR(_xll.qlIndexFixing(IndexON,D2029,TRUE,_xll.ohTrigger(RecalcTrigger,TriggerON)),NA())</f>
        <v>2.5313317326727258E-2</v>
      </c>
      <c r="H2029" s="49">
        <f>_xll.qlCalendarAdvance(IborCalendar,$H2028,B2029,"f",FALSE)</f>
        <v>53596</v>
      </c>
      <c r="I2029" s="49">
        <f>_xll.qlInterestRateIndexValueDate(Index1M,$H2029)</f>
        <v>53598</v>
      </c>
      <c r="J2029" s="52">
        <f>IFERROR(_xll.qlIndexFixing(Index1M,$H2029,TRUE,_xll.ohTrigger(RecalcTrigger,Trigger1M)),NA())</f>
        <v>2.7192811367323152E-2</v>
      </c>
      <c r="K2029" s="52">
        <f>IFERROR(_xll.qlIndexFixing(ONIndex1M,I2029,TRUE,_xll.ohTrigger(RecalcTrigger,Trigger1M)),NA())</f>
        <v>2.7171026644650098E-2</v>
      </c>
      <c r="L2029" s="52">
        <f>IFERROR(_xll.qlIndexFixing(Index3M,H2029,TRUE,_xll.ohTrigger(RecalcTrigger,Trigger3M)),NA())</f>
        <v>2.8311268539709864E-2</v>
      </c>
      <c r="M2029" s="52">
        <f>IFERROR(_xll.qlIndexFixing(ONIndex3M,I2029,TRUE,_xll.ohTrigger(RecalcTrigger,Trigger3M)),NA())</f>
        <v>2.8239364807278733E-2</v>
      </c>
      <c r="N2029" s="52">
        <f>IFERROR(_xll.qlIndexFixing(Index6M,$H2029,TRUE,_xll.ohTrigger(RecalcTrigger,Trigger6M)),NA())</f>
        <v>2.9353056983361957E-2</v>
      </c>
      <c r="O2029" s="52">
        <f>IFERROR(_xll.qlIndexFixing(ONIndex6M,I2029,TRUE,_xll.ohTrigger(RecalcTrigger,Trigger6M)),NA())</f>
        <v>2.9197972071592915E-2</v>
      </c>
      <c r="P2029" s="52">
        <f>IFERROR(_xll.qlIndexFixing(Index1Y,$H2029,TRUE,_xll.ohTrigger(RecalcTrigger,Trigger1Y)),NA())</f>
        <v>3.0808494814699165E-2</v>
      </c>
      <c r="Q2029" s="52">
        <f>IFERROR(_xll.qlIndexFixing(ONIndex1Y,I2029,TRUE,_xll.ohTrigger(RecalcTrigger,Trigger1Y)),NA())</f>
        <v>3.0463296149987329E-2</v>
      </c>
    </row>
    <row r="2030" spans="2:17" x14ac:dyDescent="0.2">
      <c r="B2030" s="46" t="s">
        <v>51</v>
      </c>
      <c r="D2030" s="49">
        <f>_xll.qlCalendarAdvance(LocalCalendar,$D2029,B2030,"f",FALSE)</f>
        <v>53611</v>
      </c>
      <c r="E2030" s="49">
        <f>_xll.qlInterestRateIndexValueDate(IndexON,D2030)</f>
        <v>53611</v>
      </c>
      <c r="F2030" s="52">
        <f>IFERROR(_xll.qlIndexFixing(IndexON,D2030,TRUE,_xll.ohTrigger(RecalcTrigger,TriggerON)),NA())</f>
        <v>2.530592445769031E-2</v>
      </c>
      <c r="H2030" s="49">
        <f>_xll.qlCalendarAdvance(IborCalendar,$H2029,B2030,"f",FALSE)</f>
        <v>53603</v>
      </c>
      <c r="I2030" s="49">
        <f>_xll.qlInterestRateIndexValueDate(Index1M,$H2030)</f>
        <v>53605</v>
      </c>
      <c r="J2030" s="52">
        <f>IFERROR(_xll.qlIndexFixing(Index1M,$H2030,TRUE,_xll.ohTrigger(RecalcTrigger,Trigger1M)),NA())</f>
        <v>2.7187158611284023E-2</v>
      </c>
      <c r="K2030" s="52">
        <f>IFERROR(_xll.qlIndexFixing(ONIndex1M,I2030,TRUE,_xll.ohTrigger(RecalcTrigger,Trigger1M)),NA())</f>
        <v>2.7167565973533758E-2</v>
      </c>
      <c r="L2030" s="52">
        <f>IFERROR(_xll.qlIndexFixing(Index3M,H2030,TRUE,_xll.ohTrigger(RecalcTrigger,Trigger3M)),NA())</f>
        <v>2.8306783610953828E-2</v>
      </c>
      <c r="M2030" s="52">
        <f>IFERROR(_xll.qlIndexFixing(ONIndex3M,I2030,TRUE,_xll.ohTrigger(RecalcTrigger,Trigger3M)),NA())</f>
        <v>2.8235714377380372E-2</v>
      </c>
      <c r="N2030" s="52">
        <f>IFERROR(_xll.qlIndexFixing(Index6M,$H2030,TRUE,_xll.ohTrigger(RecalcTrigger,Trigger6M)),NA())</f>
        <v>2.9348521737771013E-2</v>
      </c>
      <c r="O2030" s="52">
        <f>IFERROR(_xll.qlIndexFixing(ONIndex6M,I2030,TRUE,_xll.ohTrigger(RecalcTrigger,Trigger6M)),NA())</f>
        <v>2.9194391909919126E-2</v>
      </c>
      <c r="P2030" s="52">
        <f>IFERROR(_xll.qlIndexFixing(Index1Y,$H2030,TRUE,_xll.ohTrigger(RecalcTrigger,Trigger1Y)),NA())</f>
        <v>3.0803548845069889E-2</v>
      </c>
      <c r="Q2030" s="52">
        <f>IFERROR(_xll.qlIndexFixing(ONIndex1Y,I2030,TRUE,_xll.ohTrigger(RecalcTrigger,Trigger1Y)),NA())</f>
        <v>3.0459425595463774E-2</v>
      </c>
    </row>
    <row r="2031" spans="2:17" x14ac:dyDescent="0.2">
      <c r="B2031" s="46" t="s">
        <v>51</v>
      </c>
      <c r="D2031" s="49">
        <f>_xll.qlCalendarAdvance(LocalCalendar,$D2030,B2031,"f",FALSE)</f>
        <v>53618</v>
      </c>
      <c r="E2031" s="49">
        <f>_xll.qlInterestRateIndexValueDate(IndexON,D2031)</f>
        <v>53618</v>
      </c>
      <c r="F2031" s="52">
        <f>IFERROR(_xll.qlIndexFixing(IndexON,D2031,TRUE,_xll.ohTrigger(RecalcTrigger,TriggerON)),NA())</f>
        <v>2.5298554923747218E-2</v>
      </c>
      <c r="H2031" s="49">
        <f>_xll.qlCalendarAdvance(IborCalendar,$H2030,B2031,"f",FALSE)</f>
        <v>53610</v>
      </c>
      <c r="I2031" s="49">
        <f>_xll.qlInterestRateIndexValueDate(Index1M,$H2031)</f>
        <v>53612</v>
      </c>
      <c r="J2031" s="52">
        <f>IFERROR(_xll.qlIndexFixing(Index1M,$H2031,TRUE,_xll.ohTrigger(RecalcTrigger,Trigger1M)),NA())</f>
        <v>2.7183680088256335E-2</v>
      </c>
      <c r="K2031" s="52">
        <f>IFERROR(_xll.qlIndexFixing(ONIndex1M,I2031,TRUE,_xll.ohTrigger(RecalcTrigger,Trigger1M)),NA())</f>
        <v>2.7162650946381817E-2</v>
      </c>
      <c r="L2031" s="52">
        <f>IFERROR(_xll.qlIndexFixing(Index3M,H2031,TRUE,_xll.ohTrigger(RecalcTrigger,Trigger3M)),NA())</f>
        <v>2.8302296713936494E-2</v>
      </c>
      <c r="M2031" s="52">
        <f>IFERROR(_xll.qlIndexFixing(ONIndex3M,I2031,TRUE,_xll.ohTrigger(RecalcTrigger,Trigger3M)),NA())</f>
        <v>2.823048218517421E-2</v>
      </c>
      <c r="N2031" s="52">
        <f>IFERROR(_xll.qlIndexFixing(Index6M,$H2031,TRUE,_xll.ohTrigger(RecalcTrigger,Trigger6M)),NA())</f>
        <v>2.9347445890411182E-2</v>
      </c>
      <c r="O2031" s="52">
        <f>IFERROR(_xll.qlIndexFixing(ONIndex6M,I2031,TRUE,_xll.ohTrigger(RecalcTrigger,Trigger6M)),NA())</f>
        <v>2.918907798681758E-2</v>
      </c>
      <c r="P2031" s="52">
        <f>IFERROR(_xll.qlIndexFixing(Index1Y,$H2031,TRUE,_xll.ohTrigger(RecalcTrigger,Trigger1Y)),NA())</f>
        <v>3.0799554756373668E-2</v>
      </c>
      <c r="Q2031" s="52">
        <f>IFERROR(_xll.qlIndexFixing(ONIndex1Y,I2031,TRUE,_xll.ohTrigger(RecalcTrigger,Trigger1Y)),NA())</f>
        <v>3.0453666758916142E-2</v>
      </c>
    </row>
    <row r="2032" spans="2:17" x14ac:dyDescent="0.2">
      <c r="B2032" s="46" t="s">
        <v>51</v>
      </c>
      <c r="D2032" s="49">
        <f>_xll.qlCalendarAdvance(LocalCalendar,$D2031,B2032,"f",FALSE)</f>
        <v>53625</v>
      </c>
      <c r="E2032" s="49">
        <f>_xll.qlInterestRateIndexValueDate(IndexON,D2032)</f>
        <v>53625</v>
      </c>
      <c r="F2032" s="52">
        <f>IFERROR(_xll.qlIndexFixing(IndexON,D2032,TRUE,_xll.ohTrigger(RecalcTrigger,TriggerON)),NA())</f>
        <v>2.529120872497792E-2</v>
      </c>
      <c r="H2032" s="49">
        <f>_xll.qlCalendarAdvance(IborCalendar,$H2031,B2032,"f",FALSE)</f>
        <v>53617</v>
      </c>
      <c r="I2032" s="49">
        <f>_xll.qlInterestRateIndexValueDate(Index1M,$H2032)</f>
        <v>53619</v>
      </c>
      <c r="J2032" s="52">
        <f>IFERROR(_xll.qlIndexFixing(Index1M,$H2032,TRUE,_xll.ohTrigger(RecalcTrigger,Trigger1M)),NA())</f>
        <v>2.7178748905041669E-2</v>
      </c>
      <c r="K2032" s="52">
        <f>IFERROR(_xll.qlIndexFixing(ONIndex1M,I2032,TRUE,_xll.ohTrigger(RecalcTrigger,Trigger1M)),NA())</f>
        <v>2.7158459030394155E-2</v>
      </c>
      <c r="L2032" s="52">
        <f>IFERROR(_xll.qlIndexFixing(Index3M,H2032,TRUE,_xll.ohTrigger(RecalcTrigger,Trigger3M)),NA())</f>
        <v>2.8298596272522028E-2</v>
      </c>
      <c r="M2032" s="52">
        <f>IFERROR(_xll.qlIndexFixing(ONIndex3M,I2032,TRUE,_xll.ohTrigger(RecalcTrigger,Trigger3M)),NA())</f>
        <v>2.8226037935166204E-2</v>
      </c>
      <c r="N2032" s="52">
        <f>IFERROR(_xll.qlIndexFixing(Index6M,$H2032,TRUE,_xll.ohTrigger(RecalcTrigger,Trigger6M)),NA())</f>
        <v>2.9339445584501186E-2</v>
      </c>
      <c r="O2032" s="52">
        <f>IFERROR(_xll.qlIndexFixing(ONIndex6M,I2032,TRUE,_xll.ohTrigger(RecalcTrigger,Trigger6M)),NA())</f>
        <v>2.9184628139180546E-2</v>
      </c>
      <c r="P2032" s="52">
        <f>IFERROR(_xll.qlIndexFixing(Index1Y,$H2032,TRUE,_xll.ohTrigger(RecalcTrigger,Trigger1Y)),NA())</f>
        <v>3.079365917495969E-2</v>
      </c>
      <c r="Q2032" s="52">
        <f>IFERROR(_xll.qlIndexFixing(ONIndex1Y,I2032,TRUE,_xll.ohTrigger(RecalcTrigger,Trigger1Y)),NA())</f>
        <v>3.0448853128834941E-2</v>
      </c>
    </row>
    <row r="2033" spans="2:17" x14ac:dyDescent="0.2">
      <c r="B2033" s="46" t="s">
        <v>51</v>
      </c>
      <c r="D2033" s="49">
        <f>_xll.qlCalendarAdvance(LocalCalendar,$D2032,B2033,"f",FALSE)</f>
        <v>53632</v>
      </c>
      <c r="E2033" s="49">
        <f>_xll.qlInterestRateIndexValueDate(IndexON,D2033)</f>
        <v>53632</v>
      </c>
      <c r="F2033" s="52">
        <f>IFERROR(_xll.qlIndexFixing(IndexON,D2033,TRUE,_xll.ohTrigger(RecalcTrigger,TriggerON)),NA())</f>
        <v>2.5283885861382416E-2</v>
      </c>
      <c r="H2033" s="49">
        <f>_xll.qlCalendarAdvance(IborCalendar,$H2032,B2033,"f",FALSE)</f>
        <v>53624</v>
      </c>
      <c r="I2033" s="49">
        <f>_xll.qlInterestRateIndexValueDate(Index1M,$H2033)</f>
        <v>53626</v>
      </c>
      <c r="J2033" s="52">
        <f>IFERROR(_xll.qlIndexFixing(Index1M,$H2033,TRUE,_xll.ohTrigger(RecalcTrigger,Trigger1M)),NA())</f>
        <v>2.7174539978523388E-2</v>
      </c>
      <c r="K2033" s="52">
        <f>IFERROR(_xll.qlIndexFixing(ONIndex1M,I2033,TRUE,_xll.ohTrigger(RecalcTrigger,Trigger1M)),NA())</f>
        <v>2.7154264403161932E-2</v>
      </c>
      <c r="L2033" s="52">
        <f>IFERROR(_xll.qlIndexFixing(Index3M,H2033,TRUE,_xll.ohTrigger(RecalcTrigger,Trigger3M)),NA())</f>
        <v>2.8293317015136637E-2</v>
      </c>
      <c r="M2033" s="52">
        <f>IFERROR(_xll.qlIndexFixing(ONIndex3M,I2033,TRUE,_xll.ohTrigger(RecalcTrigger,Trigger3M)),NA())</f>
        <v>2.822159172587213E-2</v>
      </c>
      <c r="N2033" s="52">
        <f>IFERROR(_xll.qlIndexFixing(Index6M,$H2033,TRUE,_xll.ohTrigger(RecalcTrigger,Trigger6M)),NA())</f>
        <v>2.9334904676847778E-2</v>
      </c>
      <c r="O2033" s="52">
        <f>IFERROR(_xll.qlIndexFixing(ONIndex6M,I2033,TRUE,_xll.ohTrigger(RecalcTrigger,Trigger6M)),NA())</f>
        <v>2.9180176421359505E-2</v>
      </c>
      <c r="P2033" s="52">
        <f>IFERROR(_xll.qlIndexFixing(Index1Y,$H2033,TRUE,_xll.ohTrigger(RecalcTrigger,Trigger1Y)),NA())</f>
        <v>3.078871547445677E-2</v>
      </c>
      <c r="Q2033" s="52">
        <f>IFERROR(_xll.qlIndexFixing(ONIndex1Y,I2033,TRUE,_xll.ohTrigger(RecalcTrigger,Trigger1Y)),NA())</f>
        <v>3.0444040209012257E-2</v>
      </c>
    </row>
    <row r="2034" spans="2:17" x14ac:dyDescent="0.2">
      <c r="B2034" s="46" t="s">
        <v>51</v>
      </c>
      <c r="D2034" s="49">
        <f>_xll.qlCalendarAdvance(LocalCalendar,$D2033,B2034,"f",FALSE)</f>
        <v>53639</v>
      </c>
      <c r="E2034" s="49">
        <f>_xll.qlInterestRateIndexValueDate(IndexON,D2034)</f>
        <v>53639</v>
      </c>
      <c r="F2034" s="52">
        <f>IFERROR(_xll.qlIndexFixing(IndexON,D2034,TRUE,_xll.ohTrigger(RecalcTrigger,TriggerON)),NA())</f>
        <v>2.5276586332960704E-2</v>
      </c>
      <c r="H2034" s="49">
        <f>_xll.qlCalendarAdvance(IborCalendar,$H2033,B2034,"f",FALSE)</f>
        <v>53631</v>
      </c>
      <c r="I2034" s="49">
        <f>_xll.qlInterestRateIndexValueDate(Index1M,$H2034)</f>
        <v>53633</v>
      </c>
      <c r="J2034" s="52">
        <f>IFERROR(_xll.qlIndexFixing(Index1M,$H2034,TRUE,_xll.ohTrigger(RecalcTrigger,Trigger1M)),NA())</f>
        <v>2.7170328336414775E-2</v>
      </c>
      <c r="K2034" s="52">
        <f>IFERROR(_xll.qlIndexFixing(ONIndex1M,I2034,TRUE,_xll.ohTrigger(RecalcTrigger,Trigger1M)),NA())</f>
        <v>2.7150067064658501E-2</v>
      </c>
      <c r="L2034" s="52">
        <f>IFERROR(_xll.qlIndexFixing(Index3M,H2034,TRUE,_xll.ohTrigger(RecalcTrigger,Trigger3M)),NA())</f>
        <v>2.828882421336942E-2</v>
      </c>
      <c r="M2034" s="52">
        <f>IFERROR(_xll.qlIndexFixing(ONIndex3M,I2034,TRUE,_xll.ohTrigger(RecalcTrigger,Trigger3M)),NA())</f>
        <v>2.8217143557265345E-2</v>
      </c>
      <c r="N2034" s="52">
        <f>IFERROR(_xll.qlIndexFixing(Index6M,$H2034,TRUE,_xll.ohTrigger(RecalcTrigger,Trigger6M)),NA())</f>
        <v>2.9329498063971626E-2</v>
      </c>
      <c r="O2034" s="52">
        <f>IFERROR(_xll.qlIndexFixing(ONIndex6M,I2034,TRUE,_xll.ohTrigger(RecalcTrigger,Trigger6M)),NA())</f>
        <v>2.9175722833381101E-2</v>
      </c>
      <c r="P2034" s="52">
        <f>IFERROR(_xll.qlIndexFixing(Index1Y,$H2034,TRUE,_xll.ohTrigger(RecalcTrigger,Trigger1Y)),NA())</f>
        <v>3.0783772530307525E-2</v>
      </c>
      <c r="Q2034" s="52">
        <f>IFERROR(_xll.qlIndexFixing(ONIndex1Y,I2034,TRUE,_xll.ohTrigger(RecalcTrigger,Trigger1Y)),NA())</f>
        <v>3.0439227999474738E-2</v>
      </c>
    </row>
    <row r="2035" spans="2:17" x14ac:dyDescent="0.2">
      <c r="B2035" s="46" t="s">
        <v>51</v>
      </c>
      <c r="D2035" s="49">
        <f>_xll.qlCalendarAdvance(LocalCalendar,$D2034,B2035,"f",FALSE)</f>
        <v>53646</v>
      </c>
      <c r="E2035" s="49">
        <f>_xll.qlInterestRateIndexValueDate(IndexON,D2035)</f>
        <v>53646</v>
      </c>
      <c r="F2035" s="52">
        <f>IFERROR(_xll.qlIndexFixing(IndexON,D2035,TRUE,_xll.ohTrigger(RecalcTrigger,TriggerON)),NA())</f>
        <v>2.5269310139472978E-2</v>
      </c>
      <c r="H2035" s="49">
        <f>_xll.qlCalendarAdvance(IborCalendar,$H2034,B2035,"f",FALSE)</f>
        <v>53638</v>
      </c>
      <c r="I2035" s="49">
        <f>_xll.qlInterestRateIndexValueDate(Index1M,$H2035)</f>
        <v>53640</v>
      </c>
      <c r="J2035" s="52">
        <f>IFERROR(_xll.qlIndexFixing(Index1M,$H2035,TRUE,_xll.ohTrigger(RecalcTrigger,Trigger1M)),NA())</f>
        <v>2.7166113978718407E-2</v>
      </c>
      <c r="K2035" s="52">
        <f>IFERROR(_xll.qlIndexFixing(ONIndex1M,I2035,TRUE,_xll.ohTrigger(RecalcTrigger,Trigger1M)),NA())</f>
        <v>2.7146590287046024E-2</v>
      </c>
      <c r="L2035" s="52">
        <f>IFERROR(_xll.qlIndexFixing(Index3M,H2035,TRUE,_xll.ohTrigger(RecalcTrigger,Trigger3M)),NA())</f>
        <v>2.828432944336557E-2</v>
      </c>
      <c r="M2035" s="52">
        <f>IFERROR(_xll.qlIndexFixing(ONIndex3M,I2035,TRUE,_xll.ohTrigger(RecalcTrigger,Trigger3M)),NA())</f>
        <v>2.8213480888330533E-2</v>
      </c>
      <c r="N2035" s="52">
        <f>IFERROR(_xll.qlIndexFixing(Index6M,$H2035,TRUE,_xll.ohTrigger(RecalcTrigger,Trigger6M)),NA())</f>
        <v>2.9324953883983308E-2</v>
      </c>
      <c r="O2035" s="52">
        <f>IFERROR(_xll.qlIndexFixing(ONIndex6M,I2035,TRUE,_xll.ohTrigger(RecalcTrigger,Trigger6M)),NA())</f>
        <v>2.9172130848764688E-2</v>
      </c>
      <c r="P2035" s="52">
        <f>IFERROR(_xll.qlIndexFixing(Index1Y,$H2035,TRUE,_xll.ohTrigger(RecalcTrigger,Trigger1Y)),NA())</f>
        <v>3.0779780018009056E-2</v>
      </c>
      <c r="Q2035" s="52">
        <f>IFERROR(_xll.qlIndexFixing(ONIndex1Y,I2035,TRUE,_xll.ohTrigger(RecalcTrigger,Trigger1Y)),NA())</f>
        <v>3.0435359215075231E-2</v>
      </c>
    </row>
    <row r="2036" spans="2:17" x14ac:dyDescent="0.2">
      <c r="B2036" s="46" t="s">
        <v>51</v>
      </c>
      <c r="D2036" s="49">
        <f>_xll.qlCalendarAdvance(LocalCalendar,$D2035,B2036,"f",FALSE)</f>
        <v>53654</v>
      </c>
      <c r="E2036" s="49">
        <f>_xll.qlInterestRateIndexValueDate(IndexON,D2036)</f>
        <v>53654</v>
      </c>
      <c r="F2036" s="52">
        <f>IFERROR(_xll.qlIndexFixing(IndexON,D2036,TRUE,_xll.ohTrigger(RecalcTrigger,TriggerON)),NA())</f>
        <v>2.5261761930854831E-2</v>
      </c>
      <c r="H2036" s="49">
        <f>_xll.qlCalendarAdvance(IborCalendar,$H2035,B2036,"f",FALSE)</f>
        <v>53645</v>
      </c>
      <c r="I2036" s="49">
        <f>_xll.qlInterestRateIndexValueDate(Index1M,$H2036)</f>
        <v>53647</v>
      </c>
      <c r="J2036" s="52">
        <f>IFERROR(_xll.qlIndexFixing(Index1M,$H2036,TRUE,_xll.ohTrigger(RecalcTrigger,Trigger1M)),NA())</f>
        <v>2.7161896905434284E-2</v>
      </c>
      <c r="K2036" s="52">
        <f>IFERROR(_xll.qlIndexFixing(ONIndex1M,I2036,TRUE,_xll.ohTrigger(RecalcTrigger,Trigger1M)),NA())</f>
        <v>2.7141664254024533E-2</v>
      </c>
      <c r="L2036" s="52">
        <f>IFERROR(_xll.qlIndexFixing(Index3M,H2036,TRUE,_xll.ohTrigger(RecalcTrigger,Trigger3M)),NA())</f>
        <v>2.828061915926296E-2</v>
      </c>
      <c r="M2036" s="52">
        <f>IFERROR(_xll.qlIndexFixing(ONIndex3M,I2036,TRUE,_xll.ohTrigger(RecalcTrigger,Trigger3M)),NA())</f>
        <v>2.8208241342166929E-2</v>
      </c>
      <c r="N2036" s="52">
        <f>IFERROR(_xll.qlIndexFixing(Index6M,$H2036,TRUE,_xll.ohTrigger(RecalcTrigger,Trigger6M)),NA())</f>
        <v>2.9320407816786808E-2</v>
      </c>
      <c r="O2036" s="52">
        <f>IFERROR(_xll.qlIndexFixing(ONIndex6M,I2036,TRUE,_xll.ohTrigger(RecalcTrigger,Trigger6M)),NA())</f>
        <v>2.9166810046925562E-2</v>
      </c>
      <c r="P2036" s="52">
        <f>IFERROR(_xll.qlIndexFixing(Index1Y,$H2036,TRUE,_xll.ohTrigger(RecalcTrigger,Trigger1Y)),NA())</f>
        <v>3.0773888911027787E-2</v>
      </c>
      <c r="Q2036" s="52">
        <f>IFERROR(_xll.qlIndexFixing(ONIndex1Y,I2036,TRUE,_xll.ohTrigger(RecalcTrigger,Trigger1Y)),NA())</f>
        <v>3.0429605711308483E-2</v>
      </c>
    </row>
    <row r="2037" spans="2:17" x14ac:dyDescent="0.2">
      <c r="B2037" s="46" t="s">
        <v>51</v>
      </c>
      <c r="D2037" s="49">
        <f>_xll.qlCalendarAdvance(LocalCalendar,$D2036,B2037,"f",FALSE)</f>
        <v>53661</v>
      </c>
      <c r="E2037" s="49">
        <f>_xll.qlInterestRateIndexValueDate(IndexON,D2037)</f>
        <v>53661</v>
      </c>
      <c r="F2037" s="52">
        <f>IFERROR(_xll.qlIndexFixing(IndexON,D2037,TRUE,_xll.ohTrigger(RecalcTrigger,TriggerON)),NA())</f>
        <v>2.5254538061458831E-2</v>
      </c>
      <c r="H2037" s="49">
        <f>_xll.qlCalendarAdvance(IborCalendar,$H2036,B2037,"f",FALSE)</f>
        <v>53652</v>
      </c>
      <c r="I2037" s="49">
        <f>_xll.qlInterestRateIndexValueDate(Index1M,$H2037)</f>
        <v>53654</v>
      </c>
      <c r="J2037" s="52">
        <f>IFERROR(_xll.qlIndexFixing(Index1M,$H2037,TRUE,_xll.ohTrigger(RecalcTrigger,Trigger1M)),NA())</f>
        <v>2.7157677116562407E-2</v>
      </c>
      <c r="K2037" s="52">
        <f>IFERROR(_xll.qlIndexFixing(ONIndex1M,I2037,TRUE,_xll.ohTrigger(RecalcTrigger,Trigger1M)),NA())</f>
        <v>2.7137458781814061E-2</v>
      </c>
      <c r="L2037" s="52">
        <f>IFERROR(_xll.qlIndexFixing(Index3M,H2037,TRUE,_xll.ohTrigger(RecalcTrigger,Trigger3M)),NA())</f>
        <v>2.8275333998679413E-2</v>
      </c>
      <c r="M2037" s="52">
        <f>IFERROR(_xll.qlIndexFixing(ONIndex3M,I2037,TRUE,_xll.ohTrigger(RecalcTrigger,Trigger3M)),NA())</f>
        <v>2.8203787295701943E-2</v>
      </c>
      <c r="N2037" s="52">
        <f>IFERROR(_xll.qlIndexFixing(Index6M,$H2037,TRUE,_xll.ohTrigger(RecalcTrigger,Trigger6M)),NA())</f>
        <v>2.9315859862395821E-2</v>
      </c>
      <c r="O2037" s="52">
        <f>IFERROR(_xll.qlIndexFixing(ONIndex6M,I2037,TRUE,_xll.ohTrigger(RecalcTrigger,Trigger6M)),NA())</f>
        <v>2.9162350848475072E-2</v>
      </c>
      <c r="P2037" s="52">
        <f>IFERROR(_xll.qlIndexFixing(Index1Y,$H2037,TRUE,_xll.ohTrigger(RecalcTrigger,Trigger1Y)),NA())</f>
        <v>3.0768948235874866E-2</v>
      </c>
      <c r="Q2037" s="52">
        <f>IFERROR(_xll.qlIndexFixing(ONIndex1Y,I2037,TRUE,_xll.ohTrigger(RecalcTrigger,Trigger1Y)),NA())</f>
        <v>3.0424795632679746E-2</v>
      </c>
    </row>
    <row r="2038" spans="2:17" x14ac:dyDescent="0.2">
      <c r="B2038" s="46" t="s">
        <v>51</v>
      </c>
      <c r="D2038" s="49">
        <f>_xll.qlCalendarAdvance(LocalCalendar,$D2037,B2038,"f",FALSE)</f>
        <v>53668</v>
      </c>
      <c r="E2038" s="49">
        <f>_xll.qlInterestRateIndexValueDate(IndexON,D2038)</f>
        <v>53668</v>
      </c>
      <c r="F2038" s="52">
        <f>IFERROR(_xll.qlIndexFixing(IndexON,D2038,TRUE,_xll.ohTrigger(RecalcTrigger,TriggerON)),NA())</f>
        <v>2.5247337530727165E-2</v>
      </c>
      <c r="H2038" s="49">
        <f>_xll.qlCalendarAdvance(IborCalendar,$H2037,B2038,"f",FALSE)</f>
        <v>53659</v>
      </c>
      <c r="I2038" s="49">
        <f>_xll.qlInterestRateIndexValueDate(Index1M,$H2038)</f>
        <v>53661</v>
      </c>
      <c r="J2038" s="52">
        <f>IFERROR(_xll.qlIndexFixing(Index1M,$H2038,TRUE,_xll.ohTrigger(RecalcTrigger,Trigger1M)),NA())</f>
        <v>2.7153454612115671E-2</v>
      </c>
      <c r="K2038" s="52">
        <f>IFERROR(_xll.qlIndexFixing(ONIndex1M,I2038,TRUE,_xll.ohTrigger(RecalcTrigger,Trigger1M)),NA())</f>
        <v>2.7133250598412317E-2</v>
      </c>
      <c r="L2038" s="52">
        <f>IFERROR(_xll.qlIndexFixing(Index3M,H2038,TRUE,_xll.ohTrigger(RecalcTrigger,Trigger3M)),NA())</f>
        <v>2.8267691389661564E-2</v>
      </c>
      <c r="M2038" s="52">
        <f>IFERROR(_xll.qlIndexFixing(ONIndex3M,I2038,TRUE,_xll.ohTrigger(RecalcTrigger,Trigger3M)),NA())</f>
        <v>2.8199331289924245E-2</v>
      </c>
      <c r="N2038" s="52">
        <f>IFERROR(_xll.qlIndexFixing(Index6M,$H2038,TRUE,_xll.ohTrigger(RecalcTrigger,Trigger6M)),NA())</f>
        <v>2.9312171828914903E-2</v>
      </c>
      <c r="O2038" s="52">
        <f>IFERROR(_xll.qlIndexFixing(ONIndex6M,I2038,TRUE,_xll.ohTrigger(RecalcTrigger,Trigger6M)),NA())</f>
        <v>2.9157889779867219E-2</v>
      </c>
      <c r="P2038" s="52">
        <f>IFERROR(_xll.qlIndexFixing(Index1Y,$H2038,TRUE,_xll.ohTrigger(RecalcTrigger,Trigger1Y)),NA())</f>
        <v>3.0761162660614603E-2</v>
      </c>
      <c r="Q2038" s="52">
        <f>IFERROR(_xll.qlIndexFixing(ONIndex1Y,I2038,TRUE,_xll.ohTrigger(RecalcTrigger,Trigger1Y)),NA())</f>
        <v>3.0419986264309529E-2</v>
      </c>
    </row>
    <row r="2039" spans="2:17" x14ac:dyDescent="0.2">
      <c r="B2039" s="46" t="s">
        <v>51</v>
      </c>
      <c r="D2039" s="49">
        <f>_xll.qlCalendarAdvance(LocalCalendar,$D2038,B2039,"f",FALSE)</f>
        <v>53675</v>
      </c>
      <c r="E2039" s="49">
        <f>_xll.qlInterestRateIndexValueDate(IndexON,D2039)</f>
        <v>53675</v>
      </c>
      <c r="F2039" s="52">
        <f>IFERROR(_xll.qlIndexFixing(IndexON,D2039,TRUE,_xll.ohTrigger(RecalcTrigger,TriggerON)),NA())</f>
        <v>2.524016033873977E-2</v>
      </c>
      <c r="H2039" s="49">
        <f>_xll.qlCalendarAdvance(IborCalendar,$H2038,B2039,"f",FALSE)</f>
        <v>53666</v>
      </c>
      <c r="I2039" s="49">
        <f>_xll.qlInterestRateIndexValueDate(Index1M,$H2039)</f>
        <v>53668</v>
      </c>
      <c r="J2039" s="52">
        <f>IFERROR(_xll.qlIndexFixing(Index1M,$H2039,TRUE,_xll.ohTrigger(RecalcTrigger,Trigger1M)),NA())</f>
        <v>2.7149229392086333E-2</v>
      </c>
      <c r="K2039" s="52">
        <f>IFERROR(_xll.qlIndexFixing(ONIndex1M,I2039,TRUE,_xll.ohTrigger(RecalcTrigger,Trigger1M)),NA())</f>
        <v>2.7129039703739366E-2</v>
      </c>
      <c r="L2039" s="52">
        <f>IFERROR(_xll.qlIndexFixing(Index3M,H2039,TRUE,_xll.ohTrigger(RecalcTrigger,Trigger3M)),NA())</f>
        <v>2.826319071785921E-2</v>
      </c>
      <c r="M2039" s="52">
        <f>IFERROR(_xll.qlIndexFixing(ONIndex3M,I2039,TRUE,_xll.ohTrigger(RecalcTrigger,Trigger3M)),NA())</f>
        <v>2.8194873324833836E-2</v>
      </c>
      <c r="N2039" s="52">
        <f>IFERROR(_xll.qlIndexFixing(Index6M,$H2039,TRUE,_xll.ohTrigger(RecalcTrigger,Trigger6M)),NA())</f>
        <v>2.930761959748485E-2</v>
      </c>
      <c r="O2039" s="52">
        <f>IFERROR(_xll.qlIndexFixing(ONIndex6M,I2039,TRUE,_xll.ohTrigger(RecalcTrigger,Trigger6M)),NA())</f>
        <v>2.9153426841075358E-2</v>
      </c>
      <c r="P2039" s="52">
        <f>IFERROR(_xll.qlIndexFixing(Index1Y,$H2039,TRUE,_xll.ohTrigger(RecalcTrigger,Trigger1Y)),NA())</f>
        <v>3.0759069154489768E-2</v>
      </c>
      <c r="Q2039" s="52">
        <f>IFERROR(_xll.qlIndexFixing(ONIndex1Y,I2039,TRUE,_xll.ohTrigger(RecalcTrigger,Trigger1Y)),NA())</f>
        <v>3.041517760625112E-2</v>
      </c>
    </row>
    <row r="2040" spans="2:17" x14ac:dyDescent="0.2">
      <c r="B2040" s="46" t="s">
        <v>51</v>
      </c>
      <c r="D2040" s="49">
        <f>_xll.qlCalendarAdvance(LocalCalendar,$D2039,B2040,"f",FALSE)</f>
        <v>53682</v>
      </c>
      <c r="E2040" s="49">
        <f>_xll.qlInterestRateIndexValueDate(IndexON,D2040)</f>
        <v>53682</v>
      </c>
      <c r="F2040" s="52">
        <f>IFERROR(_xll.qlIndexFixing(IndexON,D2040,TRUE,_xll.ohTrigger(RecalcTrigger,TriggerON)),NA())</f>
        <v>2.5233006485390064E-2</v>
      </c>
      <c r="H2040" s="49">
        <f>_xll.qlCalendarAdvance(IborCalendar,$H2039,B2040,"f",FALSE)</f>
        <v>53673</v>
      </c>
      <c r="I2040" s="49">
        <f>_xll.qlInterestRateIndexValueDate(Index1M,$H2040)</f>
        <v>53675</v>
      </c>
      <c r="J2040" s="52">
        <f>IFERROR(_xll.qlIndexFixing(Index1M,$H2040,TRUE,_xll.ohTrigger(RecalcTrigger,Trigger1M)),NA())</f>
        <v>2.7145001456487294E-2</v>
      </c>
      <c r="K2040" s="52">
        <f>IFERROR(_xll.qlIndexFixing(ONIndex1M,I2040,TRUE,_xll.ohTrigger(RecalcTrigger,Trigger1M)),NA())</f>
        <v>2.7124826097848498E-2</v>
      </c>
      <c r="L2040" s="52">
        <f>IFERROR(_xll.qlIndexFixing(Index3M,H2040,TRUE,_xll.ohTrigger(RecalcTrigger,Trigger3M)),NA())</f>
        <v>2.8258688078245164E-2</v>
      </c>
      <c r="M2040" s="52">
        <f>IFERROR(_xll.qlIndexFixing(ONIndex3M,I2040,TRUE,_xll.ohTrigger(RecalcTrigger,Trigger3M)),NA())</f>
        <v>2.8190413400484005E-2</v>
      </c>
      <c r="N2040" s="52">
        <f>IFERROR(_xll.qlIndexFixing(Index6M,$H2040,TRUE,_xll.ohTrigger(RecalcTrigger,Trigger6M)),NA())</f>
        <v>2.9303065478804003E-2</v>
      </c>
      <c r="O2040" s="52">
        <f>IFERROR(_xll.qlIndexFixing(ONIndex6M,I2040,TRUE,_xll.ohTrigger(RecalcTrigger,Trigger6M)),NA())</f>
        <v>2.9148962032152781E-2</v>
      </c>
      <c r="P2040" s="52">
        <f>IFERROR(_xll.qlIndexFixing(Index1Y,$H2040,TRUE,_xll.ohTrigger(RecalcTrigger,Trigger1Y)),NA())</f>
        <v>3.0754130748235811E-2</v>
      </c>
      <c r="Q2040" s="52">
        <f>IFERROR(_xll.qlIndexFixing(ONIndex1Y,I2040,TRUE,_xll.ohTrigger(RecalcTrigger,Trigger1Y)),NA())</f>
        <v>3.0410369658504521E-2</v>
      </c>
    </row>
    <row r="2041" spans="2:17" x14ac:dyDescent="0.2">
      <c r="B2041" s="46" t="s">
        <v>51</v>
      </c>
      <c r="D2041" s="49">
        <f>_xll.qlCalendarAdvance(LocalCalendar,$D2040,B2041,"f",FALSE)</f>
        <v>53689</v>
      </c>
      <c r="E2041" s="49">
        <f>_xll.qlInterestRateIndexValueDate(IndexON,D2041)</f>
        <v>53689</v>
      </c>
      <c r="F2041" s="52">
        <f>IFERROR(_xll.qlIndexFixing(IndexON,D2041,TRUE,_xll.ohTrigger(RecalcTrigger,TriggerON)),NA())</f>
        <v>2.5225875970757983E-2</v>
      </c>
      <c r="H2041" s="49">
        <f>_xll.qlCalendarAdvance(IborCalendar,$H2040,B2041,"f",FALSE)</f>
        <v>53680</v>
      </c>
      <c r="I2041" s="49">
        <f>_xll.qlInterestRateIndexValueDate(Index1M,$H2041)</f>
        <v>53682</v>
      </c>
      <c r="J2041" s="52">
        <f>IFERROR(_xll.qlIndexFixing(Index1M,$H2041,TRUE,_xll.ohTrigger(RecalcTrigger,Trigger1M)),NA())</f>
        <v>2.7141490658601497E-2</v>
      </c>
      <c r="K2041" s="52">
        <f>IFERROR(_xll.qlIndexFixing(ONIndex1M,I2041,TRUE,_xll.ohTrigger(RecalcTrigger,Trigger1M)),NA())</f>
        <v>2.7120609780713067E-2</v>
      </c>
      <c r="L2041" s="52">
        <f>IFERROR(_xll.qlIndexFixing(Index3M,H2041,TRUE,_xll.ohTrigger(RecalcTrigger,Trigger3M)),NA())</f>
        <v>2.8254183470827421E-2</v>
      </c>
      <c r="M2041" s="52">
        <f>IFERROR(_xll.qlIndexFixing(ONIndex3M,I2041,TRUE,_xll.ohTrigger(RecalcTrigger,Trigger3M)),NA())</f>
        <v>2.8185951516821461E-2</v>
      </c>
      <c r="N2041" s="52">
        <f>IFERROR(_xll.qlIndexFixing(Index6M,$H2041,TRUE,_xll.ohTrigger(RecalcTrigger,Trigger6M)),NA())</f>
        <v>2.9298509472884218E-2</v>
      </c>
      <c r="O2041" s="52">
        <f>IFERROR(_xll.qlIndexFixing(ONIndex6M,I2041,TRUE,_xll.ohTrigger(RecalcTrigger,Trigger6M)),NA())</f>
        <v>2.9144495353019551E-2</v>
      </c>
      <c r="P2041" s="52">
        <f>IFERROR(_xll.qlIndexFixing(Index1Y,$H2041,TRUE,_xll.ohTrigger(RecalcTrigger,Trigger1Y)),NA())</f>
        <v>3.0749193098259513E-2</v>
      </c>
      <c r="Q2041" s="52">
        <f>IFERROR(_xll.qlIndexFixing(ONIndex1Y,I2041,TRUE,_xll.ohTrigger(RecalcTrigger,Trigger1Y)),NA())</f>
        <v>3.0405562421016441E-2</v>
      </c>
    </row>
    <row r="2042" spans="2:17" x14ac:dyDescent="0.2">
      <c r="B2042" s="46" t="s">
        <v>51</v>
      </c>
      <c r="D2042" s="49">
        <f>_xll.qlCalendarAdvance(LocalCalendar,$D2041,B2042,"f",FALSE)</f>
        <v>53696</v>
      </c>
      <c r="E2042" s="49">
        <f>_xll.qlInterestRateIndexValueDate(IndexON,D2042)</f>
        <v>53696</v>
      </c>
      <c r="F2042" s="52">
        <f>IFERROR(_xll.qlIndexFixing(IndexON,D2042,TRUE,_xll.ohTrigger(RecalcTrigger,TriggerON)),NA())</f>
        <v>2.5218768794763591E-2</v>
      </c>
      <c r="H2042" s="49">
        <f>_xll.qlCalendarAdvance(IborCalendar,$H2041,B2042,"f",FALSE)</f>
        <v>53688</v>
      </c>
      <c r="I2042" s="49">
        <f>_xll.qlInterestRateIndexValueDate(Index1M,$H2042)</f>
        <v>53692</v>
      </c>
      <c r="J2042" s="52">
        <f>IFERROR(_xll.qlIndexFixing(Index1M,$H2042,TRUE,_xll.ohTrigger(RecalcTrigger,Trigger1M)),NA())</f>
        <v>2.7134722307241961E-2</v>
      </c>
      <c r="K2042" s="52">
        <f>IFERROR(_xll.qlIndexFixing(ONIndex1M,I2042,TRUE,_xll.ohTrigger(RecalcTrigger,Trigger1M)),NA())</f>
        <v>2.7113862278902445E-2</v>
      </c>
      <c r="L2042" s="52">
        <f>IFERROR(_xll.qlIndexFixing(Index3M,H2042,TRUE,_xll.ohTrigger(RecalcTrigger,Trigger3M)),NA())</f>
        <v>2.8246178265858797E-2</v>
      </c>
      <c r="M2042" s="52">
        <f>IFERROR(_xll.qlIndexFixing(ONIndex3M,I2042,TRUE,_xll.ohTrigger(RecalcTrigger,Trigger3M)),NA())</f>
        <v>2.8178790167294743E-2</v>
      </c>
      <c r="N2042" s="52">
        <f>IFERROR(_xll.qlIndexFixing(Index6M,$H2042,TRUE,_xll.ohTrigger(RecalcTrigger,Trigger6M)),NA())</f>
        <v>2.928941887083087E-2</v>
      </c>
      <c r="O2042" s="52">
        <f>IFERROR(_xll.qlIndexFixing(ONIndex6M,I2042,TRUE,_xll.ohTrigger(RecalcTrigger,Trigger6M)),NA())</f>
        <v>2.9137251341762038E-2</v>
      </c>
      <c r="P2042" s="52">
        <f>IFERROR(_xll.qlIndexFixing(Index1Y,$H2042,TRUE,_xll.ohTrigger(RecalcTrigger,Trigger1Y)),NA())</f>
        <v>3.0740246701367074E-2</v>
      </c>
      <c r="Q2042" s="52">
        <f>IFERROR(_xll.qlIndexFixing(ONIndex1Y,I2042,TRUE,_xll.ohTrigger(RecalcTrigger,Trigger1Y)),NA())</f>
        <v>3.0397756116080643E-2</v>
      </c>
    </row>
    <row r="2043" spans="2:17" x14ac:dyDescent="0.2">
      <c r="B2043" s="46" t="s">
        <v>51</v>
      </c>
      <c r="D2043" s="49">
        <f>_xll.qlCalendarAdvance(LocalCalendar,$D2042,B2043,"f",FALSE)</f>
        <v>53703</v>
      </c>
      <c r="E2043" s="49">
        <f>_xll.qlInterestRateIndexValueDate(IndexON,D2043)</f>
        <v>53703</v>
      </c>
      <c r="F2043" s="52">
        <f>IFERROR(_xll.qlIndexFixing(IndexON,D2043,TRUE,_xll.ohTrigger(RecalcTrigger,TriggerON)),NA())</f>
        <v>2.5211684957433533E-2</v>
      </c>
      <c r="H2043" s="49">
        <f>_xll.qlCalendarAdvance(IborCalendar,$H2042,B2043,"f",FALSE)</f>
        <v>53695</v>
      </c>
      <c r="I2043" s="49">
        <f>_xll.qlInterestRateIndexValueDate(Index1M,$H2043)</f>
        <v>53699</v>
      </c>
      <c r="J2043" s="52">
        <f>IFERROR(_xll.qlIndexFixing(Index1M,$H2043,TRUE,_xll.ohTrigger(RecalcTrigger,Trigger1M)),NA())</f>
        <v>2.7130485061121534E-2</v>
      </c>
      <c r="K2043" s="52">
        <f>IFERROR(_xll.qlIndexFixing(ONIndex1M,I2043,TRUE,_xll.ohTrigger(RecalcTrigger,Trigger1M)),NA())</f>
        <v>2.7108920899516775E-2</v>
      </c>
      <c r="L2043" s="52">
        <f>IFERROR(_xll.qlIndexFixing(Index3M,H2043,TRUE,_xll.ohTrigger(RecalcTrigger,Trigger3M)),NA())</f>
        <v>2.8244018334163009E-2</v>
      </c>
      <c r="M2043" s="52">
        <f>IFERROR(_xll.qlIndexFixing(ONIndex3M,I2043,TRUE,_xll.ohTrigger(RecalcTrigger,Trigger3M)),NA())</f>
        <v>2.8173540667459918E-2</v>
      </c>
      <c r="N2043" s="52">
        <f>IFERROR(_xll.qlIndexFixing(Index6M,$H2043,TRUE,_xll.ohTrigger(RecalcTrigger,Trigger6M)),NA())</f>
        <v>2.928743703008686E-2</v>
      </c>
      <c r="O2043" s="52">
        <f>IFERROR(_xll.qlIndexFixing(ONIndex6M,I2043,TRUE,_xll.ohTrigger(RecalcTrigger,Trigger6M)),NA())</f>
        <v>2.9131921313823028E-2</v>
      </c>
      <c r="P2043" s="52">
        <f>IFERROR(_xll.qlIndexFixing(Index1Y,$H2043,TRUE,_xll.ohTrigger(RecalcTrigger,Trigger1Y)),NA())</f>
        <v>3.073531160993764E-2</v>
      </c>
      <c r="Q2043" s="52">
        <f>IFERROR(_xll.qlIndexFixing(ONIndex1Y,I2043,TRUE,_xll.ohTrigger(RecalcTrigger,Trigger1Y)),NA())</f>
        <v>3.0392011277635689E-2</v>
      </c>
    </row>
    <row r="2044" spans="2:17" x14ac:dyDescent="0.2">
      <c r="B2044" s="46" t="s">
        <v>51</v>
      </c>
      <c r="D2044" s="49">
        <f>_xll.qlCalendarAdvance(LocalCalendar,$D2043,B2044,"f",FALSE)</f>
        <v>53710</v>
      </c>
      <c r="E2044" s="49">
        <f>_xll.qlInterestRateIndexValueDate(IndexON,D2044)</f>
        <v>53710</v>
      </c>
      <c r="F2044" s="52">
        <f>IFERROR(_xll.qlIndexFixing(IndexON,D2044,TRUE,_xll.ohTrigger(RecalcTrigger,TriggerON)),NA())</f>
        <v>2.5205003416786109E-2</v>
      </c>
      <c r="H2044" s="49">
        <f>_xll.qlCalendarAdvance(IborCalendar,$H2043,B2044,"f",FALSE)</f>
        <v>53702</v>
      </c>
      <c r="I2044" s="49">
        <f>_xll.qlInterestRateIndexValueDate(Index1M,$H2044)</f>
        <v>53706</v>
      </c>
      <c r="J2044" s="52">
        <f>IFERROR(_xll.qlIndexFixing(Index1M,$H2044,TRUE,_xll.ohTrigger(RecalcTrigger,Trigger1M)),NA())</f>
        <v>2.7126245099439138E-2</v>
      </c>
      <c r="K2044" s="52">
        <f>IFERROR(_xll.qlIndexFixing(ONIndex1M,I2044,TRUE,_xll.ohTrigger(RecalcTrigger,Trigger1M)),NA())</f>
        <v>2.7104696310278342E-2</v>
      </c>
      <c r="L2044" s="52">
        <f>IFERROR(_xll.qlIndexFixing(Index3M,H2044,TRUE,_xll.ohTrigger(RecalcTrigger,Trigger3M)),NA())</f>
        <v>2.8240288804002218E-2</v>
      </c>
      <c r="M2044" s="52">
        <f>IFERROR(_xll.qlIndexFixing(ONIndex3M,I2044,TRUE,_xll.ohTrigger(RecalcTrigger,Trigger3M)),NA())</f>
        <v>2.8169073045267723E-2</v>
      </c>
      <c r="N2044" s="52">
        <f>IFERROR(_xll.qlIndexFixing(Index6M,$H2044,TRUE,_xll.ohTrigger(RecalcTrigger,Trigger6M)),NA())</f>
        <v>2.9282874553734534E-2</v>
      </c>
      <c r="O2044" s="52">
        <f>IFERROR(_xll.qlIndexFixing(ONIndex6M,I2044,TRUE,_xll.ohTrigger(RecalcTrigger,Trigger6M)),NA())</f>
        <v>2.9127449213612877E-2</v>
      </c>
      <c r="P2044" s="52">
        <f>IFERROR(_xll.qlIndexFixing(Index1Y,$H2044,TRUE,_xll.ohTrigger(RecalcTrigger,Trigger1Y)),NA())</f>
        <v>3.073037727449154E-2</v>
      </c>
      <c r="Q2044" s="52">
        <f>IFERROR(_xll.qlIndexFixing(ONIndex1Y,I2044,TRUE,_xll.ohTrigger(RecalcTrigger,Trigger1Y)),NA())</f>
        <v>3.0387207185151865E-2</v>
      </c>
    </row>
    <row r="2045" spans="2:17" x14ac:dyDescent="0.2">
      <c r="B2045" s="46" t="s">
        <v>51</v>
      </c>
      <c r="D2045" s="49">
        <f>_xll.qlCalendarAdvance(LocalCalendar,$D2044,B2045,"f",FALSE)</f>
        <v>53717</v>
      </c>
      <c r="E2045" s="49">
        <f>_xll.qlInterestRateIndexValueDate(IndexON,D2045)</f>
        <v>53717</v>
      </c>
      <c r="F2045" s="52">
        <f>IFERROR(_xll.qlIndexFixing(IndexON,D2045,TRUE,_xll.ohTrigger(RecalcTrigger,TriggerON)),NA())</f>
        <v>2.5197587298846358E-2</v>
      </c>
      <c r="H2045" s="49">
        <f>_xll.qlCalendarAdvance(IborCalendar,$H2044,B2045,"f",FALSE)</f>
        <v>53709</v>
      </c>
      <c r="I2045" s="49">
        <f>_xll.qlInterestRateIndexValueDate(Index1M,$H2045)</f>
        <v>53714</v>
      </c>
      <c r="J2045" s="52">
        <f>IFERROR(_xll.qlIndexFixing(Index1M,$H2045,TRUE,_xll.ohTrigger(RecalcTrigger,Trigger1M)),NA())</f>
        <v>2.7121396103769627E-2</v>
      </c>
      <c r="K2045" s="52">
        <f>IFERROR(_xll.qlIndexFixing(ONIndex1M,I2045,TRUE,_xll.ohTrigger(RecalcTrigger,Trigger1M)),NA())</f>
        <v>2.7099864888695535E-2</v>
      </c>
      <c r="L2045" s="52">
        <f>IFERROR(_xll.qlIndexFixing(Index3M,H2045,TRUE,_xll.ohTrigger(RecalcTrigger,Trigger3M)),NA())</f>
        <v>2.8233565920571024E-2</v>
      </c>
      <c r="M2045" s="52">
        <f>IFERROR(_xll.qlIndexFixing(ONIndex3M,I2045,TRUE,_xll.ohTrigger(RecalcTrigger,Trigger3M)),NA())</f>
        <v>2.8163964792566887E-2</v>
      </c>
      <c r="N2045" s="52">
        <f>IFERROR(_xll.qlIndexFixing(Index6M,$H2045,TRUE,_xll.ohTrigger(RecalcTrigger,Trigger6M)),NA())</f>
        <v>2.9276799984545673E-2</v>
      </c>
      <c r="O2045" s="52">
        <f>IFERROR(_xll.qlIndexFixing(ONIndex6M,I2045,TRUE,_xll.ohTrigger(RecalcTrigger,Trigger6M)),NA())</f>
        <v>2.9122335952278533E-2</v>
      </c>
      <c r="P2045" s="52">
        <f>IFERROR(_xll.qlIndexFixing(Index1Y,$H2045,TRUE,_xll.ohTrigger(RecalcTrigger,Trigger1Y)),NA())</f>
        <v>3.0724738959662816E-2</v>
      </c>
      <c r="Q2045" s="52">
        <f>IFERROR(_xll.qlIndexFixing(ONIndex1Y,I2045,TRUE,_xll.ohTrigger(RecalcTrigger,Trigger1Y)),NA())</f>
        <v>3.0381717663034991E-2</v>
      </c>
    </row>
    <row r="2046" spans="2:17" x14ac:dyDescent="0.2">
      <c r="B2046" s="46" t="s">
        <v>51</v>
      </c>
      <c r="D2046" s="49">
        <f>_xll.qlCalendarAdvance(LocalCalendar,$D2045,B2046,"f",FALSE)</f>
        <v>53724</v>
      </c>
      <c r="E2046" s="49">
        <f>_xll.qlInterestRateIndexValueDate(IndexON,D2046)</f>
        <v>53724</v>
      </c>
      <c r="F2046" s="52">
        <f>IFERROR(_xll.qlIndexFixing(IndexON,D2046,TRUE,_xll.ohTrigger(RecalcTrigger,TriggerON)),NA())</f>
        <v>2.5190573477562594E-2</v>
      </c>
      <c r="H2046" s="49">
        <f>_xll.qlCalendarAdvance(IborCalendar,$H2045,B2046,"f",FALSE)</f>
        <v>53716</v>
      </c>
      <c r="I2046" s="49">
        <f>_xll.qlInterestRateIndexValueDate(Index1M,$H2046)</f>
        <v>53720</v>
      </c>
      <c r="J2046" s="52">
        <f>IFERROR(_xll.qlIndexFixing(Index1M,$H2046,TRUE,_xll.ohTrigger(RecalcTrigger,Trigger1M)),NA())</f>
        <v>2.7117757029401331E-2</v>
      </c>
      <c r="K2046" s="52">
        <f>IFERROR(_xll.qlIndexFixing(ONIndex1M,I2046,TRUE,_xll.ohTrigger(RecalcTrigger,Trigger1M)),NA())</f>
        <v>2.7096238998947086E-2</v>
      </c>
      <c r="L2046" s="52">
        <f>IFERROR(_xll.qlIndexFixing(Index3M,H2046,TRUE,_xll.ohTrigger(RecalcTrigger,Trigger3M)),NA())</f>
        <v>2.8230476888468133E-2</v>
      </c>
      <c r="M2046" s="52">
        <f>IFERROR(_xll.qlIndexFixing(ONIndex3M,I2046,TRUE,_xll.ohTrigger(RecalcTrigger,Trigger3M)),NA())</f>
        <v>2.8160131923824494E-2</v>
      </c>
      <c r="N2046" s="52">
        <f>IFERROR(_xll.qlIndexFixing(Index6M,$H2046,TRUE,_xll.ohTrigger(RecalcTrigger,Trigger6M)),NA())</f>
        <v>2.9273743939499736E-2</v>
      </c>
      <c r="O2046" s="52">
        <f>IFERROR(_xll.qlIndexFixing(ONIndex6M,I2046,TRUE,_xll.ohTrigger(RecalcTrigger,Trigger6M)),NA())</f>
        <v>2.9118499403359976E-2</v>
      </c>
      <c r="P2046" s="52">
        <f>IFERROR(_xll.qlIndexFixing(Index1Y,$H2046,TRUE,_xll.ohTrigger(RecalcTrigger,Trigger1Y)),NA())</f>
        <v>3.0720510871508375E-2</v>
      </c>
      <c r="Q2046" s="52">
        <f>IFERROR(_xll.qlIndexFixing(ONIndex1Y,I2046,TRUE,_xll.ohTrigger(RecalcTrigger,Trigger1Y)),NA())</f>
        <v>3.0377601130160414E-2</v>
      </c>
    </row>
    <row r="2047" spans="2:17" x14ac:dyDescent="0.2">
      <c r="B2047" s="46" t="s">
        <v>51</v>
      </c>
      <c r="D2047" s="49">
        <f>_xll.qlCalendarAdvance(LocalCalendar,$D2046,B2047,"f",FALSE)</f>
        <v>53731</v>
      </c>
      <c r="E2047" s="49">
        <f>_xll.qlInterestRateIndexValueDate(IndexON,D2047)</f>
        <v>53731</v>
      </c>
      <c r="F2047" s="52">
        <f>IFERROR(_xll.qlIndexFixing(IndexON,D2047,TRUE,_xll.ohTrigger(RecalcTrigger,TriggerON)),NA())</f>
        <v>2.5183582994889875E-2</v>
      </c>
      <c r="H2047" s="49">
        <f>_xll.qlCalendarAdvance(IborCalendar,$H2046,B2047,"f",FALSE)</f>
        <v>53723</v>
      </c>
      <c r="I2047" s="49">
        <f>_xll.qlInterestRateIndexValueDate(Index1M,$H2047)</f>
        <v>53727</v>
      </c>
      <c r="J2047" s="52">
        <f>IFERROR(_xll.qlIndexFixing(Index1M,$H2047,TRUE,_xll.ohTrigger(RecalcTrigger,Trigger1M)),NA())</f>
        <v>2.7111359180162733E-2</v>
      </c>
      <c r="K2047" s="52">
        <f>IFERROR(_xll.qlIndexFixing(ONIndex1M,I2047,TRUE,_xll.ohTrigger(RecalcTrigger,Trigger1M)),NA())</f>
        <v>2.70920062769342E-2</v>
      </c>
      <c r="L2047" s="52">
        <f>IFERROR(_xll.qlIndexFixing(Index3M,H2047,TRUE,_xll.ohTrigger(RecalcTrigger,Trigger3M)),NA())</f>
        <v>2.8226739974297092E-2</v>
      </c>
      <c r="M2047" s="52">
        <f>IFERROR(_xll.qlIndexFixing(ONIndex3M,I2047,TRUE,_xll.ohTrigger(RecalcTrigger,Trigger3M)),NA())</f>
        <v>2.8155658424413588E-2</v>
      </c>
      <c r="N2047" s="52">
        <f>IFERROR(_xll.qlIndexFixing(Index6M,$H2047,TRUE,_xll.ohTrigger(RecalcTrigger,Trigger6M)),NA())</f>
        <v>2.926917580164318E-2</v>
      </c>
      <c r="O2047" s="52">
        <f>IFERROR(_xll.qlIndexFixing(ONIndex6M,I2047,TRUE,_xll.ohTrigger(RecalcTrigger,Trigger6M)),NA())</f>
        <v>2.9114021693317227E-2</v>
      </c>
      <c r="P2047" s="52">
        <f>IFERROR(_xll.qlIndexFixing(Index1Y,$H2047,TRUE,_xll.ohTrigger(RecalcTrigger,Trigger1Y)),NA())</f>
        <v>3.071557880395007E-2</v>
      </c>
      <c r="Q2047" s="52">
        <f>IFERROR(_xll.qlIndexFixing(ONIndex1Y,I2047,TRUE,_xll.ohTrigger(RecalcTrigger,Trigger1Y)),NA())</f>
        <v>3.0372799167732722E-2</v>
      </c>
    </row>
    <row r="2048" spans="2:17" x14ac:dyDescent="0.2">
      <c r="B2048" s="46" t="s">
        <v>51</v>
      </c>
      <c r="D2048" s="49">
        <f>_xll.qlCalendarAdvance(LocalCalendar,$D2047,B2048,"f",FALSE)</f>
        <v>53738</v>
      </c>
      <c r="E2048" s="49">
        <f>_xll.qlInterestRateIndexValueDate(IndexON,D2048)</f>
        <v>53738</v>
      </c>
      <c r="F2048" s="52">
        <f>IFERROR(_xll.qlIndexFixing(IndexON,D2048,TRUE,_xll.ohTrigger(RecalcTrigger,TriggerON)),NA())</f>
        <v>2.5176999517826371E-2</v>
      </c>
      <c r="H2048" s="49">
        <f>_xll.qlCalendarAdvance(IborCalendar,$H2047,B2048,"f",FALSE)</f>
        <v>53730</v>
      </c>
      <c r="I2048" s="49">
        <f>_xll.qlInterestRateIndexValueDate(Index1M,$H2048)</f>
        <v>53734</v>
      </c>
      <c r="J2048" s="52">
        <f>IFERROR(_xll.qlIndexFixing(Index1M,$H2048,TRUE,_xll.ohTrigger(RecalcTrigger,Trigger1M)),NA())</f>
        <v>2.7107109897220077E-2</v>
      </c>
      <c r="K2048" s="52">
        <f>IFERROR(_xll.qlIndexFixing(ONIndex1M,I2048,TRUE,_xll.ohTrigger(RecalcTrigger,Trigger1M)),NA())</f>
        <v>2.7087770843969849E-2</v>
      </c>
      <c r="L2048" s="52">
        <f>IFERROR(_xll.qlIndexFixing(Index3M,H2048,TRUE,_xll.ohTrigger(RecalcTrigger,Trigger3M)),NA())</f>
        <v>2.8221439418697786E-2</v>
      </c>
      <c r="M2048" s="52">
        <f>IFERROR(_xll.qlIndexFixing(ONIndex3M,I2048,TRUE,_xll.ohTrigger(RecalcTrigger,Trigger3M)),NA())</f>
        <v>2.8151182965929777E-2</v>
      </c>
      <c r="N2048" s="52">
        <f>IFERROR(_xll.qlIndexFixing(Index6M,$H2048,TRUE,_xll.ohTrigger(RecalcTrigger,Trigger6M)),NA())</f>
        <v>2.9264605776644751E-2</v>
      </c>
      <c r="O2048" s="52">
        <f>IFERROR(_xll.qlIndexFixing(ONIndex6M,I2048,TRUE,_xll.ohTrigger(RecalcTrigger,Trigger6M)),NA())</f>
        <v>2.9109542113250342E-2</v>
      </c>
      <c r="P2048" s="52">
        <f>IFERROR(_xll.qlIndexFixing(Index1Y,$H2048,TRUE,_xll.ohTrigger(RecalcTrigger,Trigger1Y)),NA())</f>
        <v>3.0710647492332169E-2</v>
      </c>
      <c r="Q2048" s="52">
        <f>IFERROR(_xll.qlIndexFixing(ONIndex1Y,I2048,TRUE,_xll.ohTrigger(RecalcTrigger,Trigger1Y)),NA())</f>
        <v>3.0367997915377032E-2</v>
      </c>
    </row>
    <row r="2049" spans="2:17" x14ac:dyDescent="0.2">
      <c r="B2049" s="46" t="s">
        <v>51</v>
      </c>
      <c r="D2049" s="49">
        <f>_xll.qlCalendarAdvance(LocalCalendar,$D2048,B2049,"f",FALSE)</f>
        <v>53745</v>
      </c>
      <c r="E2049" s="49">
        <f>_xll.qlInterestRateIndexValueDate(IndexON,D2049)</f>
        <v>53745</v>
      </c>
      <c r="F2049" s="52">
        <f>IFERROR(_xll.qlIndexFixing(IndexON,D2049,TRUE,_xll.ohTrigger(RecalcTrigger,TriggerON)),NA())</f>
        <v>2.5169672045537439E-2</v>
      </c>
      <c r="H2049" s="49">
        <f>_xll.qlCalendarAdvance(IborCalendar,$H2048,B2049,"f",FALSE)</f>
        <v>53737</v>
      </c>
      <c r="I2049" s="49">
        <f>_xll.qlInterestRateIndexValueDate(Index1M,$H2049)</f>
        <v>53742</v>
      </c>
      <c r="J2049" s="52">
        <f>IFERROR(_xll.qlIndexFixing(Index1M,$H2049,TRUE,_xll.ohTrigger(RecalcTrigger,Trigger1M)),NA())</f>
        <v>2.7102250249261748E-2</v>
      </c>
      <c r="K2049" s="52">
        <f>IFERROR(_xll.qlIndexFixing(ONIndex1M,I2049,TRUE,_xll.ohTrigger(RecalcTrigger,Trigger1M)),NA())</f>
        <v>2.7082927029580262E-2</v>
      </c>
      <c r="L2049" s="52">
        <f>IFERROR(_xll.qlIndexFixing(Index3M,H2049,TRUE,_xll.ohTrigger(RecalcTrigger,Trigger3M)),NA())</f>
        <v>2.8215491830914097E-2</v>
      </c>
      <c r="M2049" s="52">
        <f>IFERROR(_xll.qlIndexFixing(ONIndex3M,I2049,TRUE,_xll.ohTrigger(RecalcTrigger,Trigger3M)),NA())</f>
        <v>2.8146065757272964E-2</v>
      </c>
      <c r="N2049" s="52">
        <f>IFERROR(_xll.qlIndexFixing(Index6M,$H2049,TRUE,_xll.ohTrigger(RecalcTrigger,Trigger6M)),NA())</f>
        <v>2.9258524594678169E-2</v>
      </c>
      <c r="O2049" s="52">
        <f>IFERROR(_xll.qlIndexFixing(ONIndex6M,I2049,TRUE,_xll.ohTrigger(RecalcTrigger,Trigger6M)),NA())</f>
        <v>2.9104420303474043E-2</v>
      </c>
      <c r="P2049" s="52">
        <f>IFERROR(_xll.qlIndexFixing(Index1Y,$H2049,TRUE,_xll.ohTrigger(RecalcTrigger,Trigger1Y)),NA())</f>
        <v>3.0705012633253981E-2</v>
      </c>
      <c r="Q2049" s="52">
        <f>IFERROR(_xll.qlIndexFixing(ONIndex1Y,I2049,TRUE,_xll.ohTrigger(RecalcTrigger,Trigger1Y)),NA())</f>
        <v>3.0362511639143719E-2</v>
      </c>
    </row>
    <row r="2050" spans="2:17" x14ac:dyDescent="0.2">
      <c r="B2050" s="46" t="s">
        <v>51</v>
      </c>
      <c r="D2050" s="49">
        <f>_xll.qlCalendarAdvance(LocalCalendar,$D2049,B2050,"f",FALSE)</f>
        <v>53752</v>
      </c>
      <c r="E2050" s="49">
        <f>_xll.qlInterestRateIndexValueDate(IndexON,D2050)</f>
        <v>53752</v>
      </c>
      <c r="F2050" s="52">
        <f>IFERROR(_xll.qlIndexFixing(IndexON,D2050,TRUE,_xll.ohTrigger(RecalcTrigger,TriggerON)),NA())</f>
        <v>2.5162751578831077E-2</v>
      </c>
      <c r="H2050" s="49">
        <f>_xll.qlCalendarAdvance(IborCalendar,$H2049,B2050,"f",FALSE)</f>
        <v>53744</v>
      </c>
      <c r="I2050" s="49">
        <f>_xll.qlInterestRateIndexValueDate(Index1M,$H2050)</f>
        <v>53748</v>
      </c>
      <c r="J2050" s="52">
        <f>IFERROR(_xll.qlIndexFixing(Index1M,$H2050,TRUE,_xll.ohTrigger(RecalcTrigger,Trigger1M)),NA())</f>
        <v>2.7098603186081718E-2</v>
      </c>
      <c r="K2050" s="52">
        <f>IFERROR(_xll.qlIndexFixing(ONIndex1M,I2050,TRUE,_xll.ohTrigger(RecalcTrigger,Trigger1M)),NA())</f>
        <v>2.7079291845186759E-2</v>
      </c>
      <c r="L2050" s="52">
        <f>IFERROR(_xll.qlIndexFixing(Index3M,H2050,TRUE,_xll.ohTrigger(RecalcTrigger,Trigger3M)),NA())</f>
        <v>2.8213173433047564E-2</v>
      </c>
      <c r="M2050" s="52">
        <f>IFERROR(_xll.qlIndexFixing(ONIndex3M,I2050,TRUE,_xll.ohTrigger(RecalcTrigger,Trigger3M)),NA())</f>
        <v>2.8142226171663509E-2</v>
      </c>
      <c r="N2050" s="52">
        <f>IFERROR(_xll.qlIndexFixing(Index6M,$H2050,TRUE,_xll.ohTrigger(RecalcTrigger,Trigger6M)),NA())</f>
        <v>2.9256315616973196E-2</v>
      </c>
      <c r="O2050" s="52">
        <f>IFERROR(_xll.qlIndexFixing(ONIndex6M,I2050,TRUE,_xll.ohTrigger(RecalcTrigger,Trigger6M)),NA())</f>
        <v>2.9100577343283973E-2</v>
      </c>
      <c r="P2050" s="52">
        <f>IFERROR(_xll.qlIndexFixing(Index1Y,$H2050,TRUE,_xll.ohTrigger(RecalcTrigger,Trigger1Y)),NA())</f>
        <v>3.0700787136876195E-2</v>
      </c>
      <c r="Q2050" s="52">
        <f>IFERROR(_xll.qlIndexFixing(ONIndex1Y,I2050,TRUE,_xll.ohTrigger(RecalcTrigger,Trigger1Y)),NA())</f>
        <v>3.0358397540641846E-2</v>
      </c>
    </row>
    <row r="2051" spans="2:17" x14ac:dyDescent="0.2">
      <c r="B2051" s="46" t="s">
        <v>51</v>
      </c>
      <c r="D2051" s="49">
        <f>_xll.qlCalendarAdvance(LocalCalendar,$D2050,B2051,"f",FALSE)</f>
        <v>53759</v>
      </c>
      <c r="E2051" s="49">
        <f>_xll.qlInterestRateIndexValueDate(IndexON,D2051)</f>
        <v>53759</v>
      </c>
      <c r="F2051" s="52">
        <f>IFERROR(_xll.qlIndexFixing(IndexON,D2051,TRUE,_xll.ohTrigger(RecalcTrigger,TriggerON)),NA())</f>
        <v>2.5155854450762405E-2</v>
      </c>
      <c r="H2051" s="49">
        <f>_xll.qlCalendarAdvance(IborCalendar,$H2050,B2051,"f",FALSE)</f>
        <v>53751</v>
      </c>
      <c r="I2051" s="49">
        <f>_xll.qlInterestRateIndexValueDate(Index1M,$H2051)</f>
        <v>53755</v>
      </c>
      <c r="J2051" s="52">
        <f>IFERROR(_xll.qlIndexFixing(Index1M,$H2051,TRUE,_xll.ohTrigger(RecalcTrigger,Trigger1M)),NA())</f>
        <v>2.7096489332182519E-2</v>
      </c>
      <c r="K2051" s="52">
        <f>IFERROR(_xll.qlIndexFixing(ONIndex1M,I2051,TRUE,_xll.ohTrigger(RecalcTrigger,Trigger1M)),NA())</f>
        <v>2.7075048279447955E-2</v>
      </c>
      <c r="L2051" s="52">
        <f>IFERROR(_xll.qlIndexFixing(Index3M,H2051,TRUE,_xll.ohTrigger(RecalcTrigger,Trigger3M)),NA())</f>
        <v>2.8208647316764059E-2</v>
      </c>
      <c r="M2051" s="52">
        <f>IFERROR(_xll.qlIndexFixing(ONIndex3M,I2051,TRUE,_xll.ohTrigger(RecalcTrigger,Trigger3M)),NA())</f>
        <v>2.8137744835801115E-2</v>
      </c>
      <c r="N2051" s="52">
        <f>IFERROR(_xll.qlIndexFixing(Index6M,$H2051,TRUE,_xll.ohTrigger(RecalcTrigger,Trigger6M)),NA())</f>
        <v>2.9252594472491667E-2</v>
      </c>
      <c r="O2051" s="52">
        <f>IFERROR(_xll.qlIndexFixing(ONIndex6M,I2051,TRUE,_xll.ohTrigger(RecalcTrigger,Trigger6M)),NA())</f>
        <v>2.9096092153304554E-2</v>
      </c>
      <c r="P2051" s="52">
        <f>IFERROR(_xll.qlIndexFixing(Index1Y,$H2051,TRUE,_xll.ohTrigger(RecalcTrigger,Trigger1Y)),NA())</f>
        <v>3.0696801801186651E-2</v>
      </c>
      <c r="Q2051" s="52">
        <f>IFERROR(_xll.qlIndexFixing(ONIndex1Y,I2051,TRUE,_xll.ohTrigger(RecalcTrigger,Trigger1Y)),NA())</f>
        <v>3.0353598418342287E-2</v>
      </c>
    </row>
    <row r="2052" spans="2:17" x14ac:dyDescent="0.2">
      <c r="B2052" s="46" t="s">
        <v>51</v>
      </c>
      <c r="D2052" s="49">
        <f>_xll.qlCalendarAdvance(LocalCalendar,$D2051,B2052,"f",FALSE)</f>
        <v>53766</v>
      </c>
      <c r="E2052" s="49">
        <f>_xll.qlInterestRateIndexValueDate(IndexON,D2052)</f>
        <v>53766</v>
      </c>
      <c r="F2052" s="52">
        <f>IFERROR(_xll.qlIndexFixing(IndexON,D2052,TRUE,_xll.ohTrigger(RecalcTrigger,TriggerON)),NA())</f>
        <v>2.5148980661304776E-2</v>
      </c>
      <c r="H2052" s="49">
        <f>_xll.qlCalendarAdvance(IborCalendar,$H2051,B2052,"f",FALSE)</f>
        <v>53758</v>
      </c>
      <c r="I2052" s="49">
        <f>_xll.qlInterestRateIndexValueDate(Index1M,$H2052)</f>
        <v>53762</v>
      </c>
      <c r="J2052" s="52">
        <f>IFERROR(_xll.qlIndexFixing(Index1M,$H2052,TRUE,_xll.ohTrigger(RecalcTrigger,Trigger1M)),NA())</f>
        <v>2.709222764611267E-2</v>
      </c>
      <c r="K2052" s="52">
        <f>IFERROR(_xll.qlIndexFixing(ONIndex1M,I2052,TRUE,_xll.ohTrigger(RecalcTrigger,Trigger1M)),NA())</f>
        <v>2.7070802002837624E-2</v>
      </c>
      <c r="L2052" s="52">
        <f>IFERROR(_xll.qlIndexFixing(Index3M,H2052,TRUE,_xll.ohTrigger(RecalcTrigger,Trigger3M)),NA())</f>
        <v>2.8204119232559076E-2</v>
      </c>
      <c r="M2052" s="52">
        <f>IFERROR(_xll.qlIndexFixing(ONIndex3M,I2052,TRUE,_xll.ohTrigger(RecalcTrigger,Trigger3M)),NA())</f>
        <v>2.8133261540945753E-2</v>
      </c>
      <c r="N2052" s="52">
        <f>IFERROR(_xll.qlIndexFixing(Index6M,$H2052,TRUE,_xll.ohTrigger(RecalcTrigger,Trigger6M)),NA())</f>
        <v>2.9248015891012061E-2</v>
      </c>
      <c r="O2052" s="52">
        <f>IFERROR(_xll.qlIndexFixing(ONIndex6M,I2052,TRUE,_xll.ohTrigger(RecalcTrigger,Trigger6M)),NA())</f>
        <v>2.9091605093380934E-2</v>
      </c>
      <c r="P2052" s="52">
        <f>IFERROR(_xll.qlIndexFixing(Index1Y,$H2052,TRUE,_xll.ohTrigger(RecalcTrigger,Trigger1Y)),NA())</f>
        <v>3.0691873153428972E-2</v>
      </c>
      <c r="Q2052" s="52">
        <f>IFERROR(_xll.qlIndexFixing(ONIndex1Y,I2052,TRUE,_xll.ohTrigger(RecalcTrigger,Trigger1Y)),NA())</f>
        <v>3.0348800006114729E-2</v>
      </c>
    </row>
    <row r="2053" spans="2:17" x14ac:dyDescent="0.2">
      <c r="B2053" s="46" t="s">
        <v>51</v>
      </c>
      <c r="D2053" s="49">
        <f>_xll.qlCalendarAdvance(LocalCalendar,$D2052,B2053,"f",FALSE)</f>
        <v>53773</v>
      </c>
      <c r="E2053" s="49">
        <f>_xll.qlInterestRateIndexValueDate(IndexON,D2053)</f>
        <v>53773</v>
      </c>
      <c r="F2053" s="52">
        <f>IFERROR(_xll.qlIndexFixing(IndexON,D2053,TRUE,_xll.ohTrigger(RecalcTrigger,TriggerON)),NA())</f>
        <v>2.5142130210511482E-2</v>
      </c>
      <c r="H2053" s="49">
        <f>_xll.qlCalendarAdvance(IborCalendar,$H2052,B2053,"f",FALSE)</f>
        <v>53765</v>
      </c>
      <c r="I2053" s="49">
        <f>_xll.qlInterestRateIndexValueDate(Index1M,$H2053)</f>
        <v>53769</v>
      </c>
      <c r="J2053" s="52">
        <f>IFERROR(_xll.qlIndexFixing(Index1M,$H2053,TRUE,_xll.ohTrigger(RecalcTrigger,Trigger1M)),NA())</f>
        <v>2.7087963244511799E-2</v>
      </c>
      <c r="K2053" s="52">
        <f>IFERROR(_xll.qlIndexFixing(ONIndex1M,I2053,TRUE,_xll.ohTrigger(RecalcTrigger,Trigger1M)),NA())</f>
        <v>2.7066553015195893E-2</v>
      </c>
      <c r="L2053" s="52">
        <f>IFERROR(_xll.qlIndexFixing(Index3M,H2053,TRUE,_xll.ohTrigger(RecalcTrigger,Trigger3M)),NA())</f>
        <v>2.8199589180437828E-2</v>
      </c>
      <c r="M2053" s="52">
        <f>IFERROR(_xll.qlIndexFixing(ONIndex3M,I2053,TRUE,_xll.ohTrigger(RecalcTrigger,Trigger3M)),NA())</f>
        <v>2.8128776287017487E-2</v>
      </c>
      <c r="N2053" s="52">
        <f>IFERROR(_xll.qlIndexFixing(Index6M,$H2053,TRUE,_xll.ohTrigger(RecalcTrigger,Trigger6M)),NA())</f>
        <v>2.924343542226733E-2</v>
      </c>
      <c r="O2053" s="52">
        <f>IFERROR(_xll.qlIndexFixing(ONIndex6M,I2053,TRUE,_xll.ohTrigger(RecalcTrigger,Trigger6M)),NA())</f>
        <v>2.9087116163513116E-2</v>
      </c>
      <c r="P2053" s="52">
        <f>IFERROR(_xll.qlIndexFixing(Index1Y,$H2053,TRUE,_xll.ohTrigger(RecalcTrigger,Trigger1Y)),NA())</f>
        <v>3.0686945261686655E-2</v>
      </c>
      <c r="Q2053" s="52">
        <f>IFERROR(_xll.qlIndexFixing(ONIndex1Y,I2053,TRUE,_xll.ohTrigger(RecalcTrigger,Trigger1Y)),NA())</f>
        <v>3.0344002303959172E-2</v>
      </c>
    </row>
    <row r="2054" spans="2:17" x14ac:dyDescent="0.2">
      <c r="B2054" s="46" t="s">
        <v>51</v>
      </c>
      <c r="D2054" s="49">
        <f>_xll.qlCalendarAdvance(LocalCalendar,$D2053,B2054,"f",FALSE)</f>
        <v>53780</v>
      </c>
      <c r="E2054" s="49">
        <f>_xll.qlInterestRateIndexValueDate(IndexON,D2054)</f>
        <v>53780</v>
      </c>
      <c r="F2054" s="52">
        <f>IFERROR(_xll.qlIndexFixing(IndexON,D2054,TRUE,_xll.ohTrigger(RecalcTrigger,TriggerON)),NA())</f>
        <v>2.5135303098329231E-2</v>
      </c>
      <c r="H2054" s="49">
        <f>_xll.qlCalendarAdvance(IborCalendar,$H2053,B2054,"f",FALSE)</f>
        <v>53772</v>
      </c>
      <c r="I2054" s="49">
        <f>_xll.qlInterestRateIndexValueDate(Index1M,$H2054)</f>
        <v>53776</v>
      </c>
      <c r="J2054" s="52">
        <f>IFERROR(_xll.qlIndexFixing(Index1M,$H2054,TRUE,_xll.ohTrigger(RecalcTrigger,Trigger1M)),NA())</f>
        <v>2.7083696127374744E-2</v>
      </c>
      <c r="K2054" s="52">
        <f>IFERROR(_xll.qlIndexFixing(ONIndex1M,I2054,TRUE,_xll.ohTrigger(RecalcTrigger,Trigger1M)),NA())</f>
        <v>2.7062301316682635E-2</v>
      </c>
      <c r="L2054" s="52">
        <f>IFERROR(_xll.qlIndexFixing(Index3M,H2054,TRUE,_xll.ohTrigger(RecalcTrigger,Trigger3M)),NA())</f>
        <v>2.8195057160409005E-2</v>
      </c>
      <c r="M2054" s="52">
        <f>IFERROR(_xll.qlIndexFixing(ONIndex3M,I2054,TRUE,_xll.ohTrigger(RecalcTrigger,Trigger3M)),NA())</f>
        <v>2.8124289073936382E-2</v>
      </c>
      <c r="N2054" s="52">
        <f>IFERROR(_xll.qlIndexFixing(Index6M,$H2054,TRUE,_xll.ohTrigger(RecalcTrigger,Trigger6M)),NA())</f>
        <v>2.9238853066270071E-2</v>
      </c>
      <c r="O2054" s="52">
        <f>IFERROR(_xll.qlIndexFixing(ONIndex6M,I2054,TRUE,_xll.ohTrigger(RecalcTrigger,Trigger6M)),NA())</f>
        <v>2.9082625363701098E-2</v>
      </c>
      <c r="P2054" s="52">
        <f>IFERROR(_xll.qlIndexFixing(Index1Y,$H2054,TRUE,_xll.ohTrigger(RecalcTrigger,Trigger1Y)),NA())</f>
        <v>3.068201812594834E-2</v>
      </c>
      <c r="Q2054" s="52">
        <f>IFERROR(_xll.qlIndexFixing(ONIndex1Y,I2054,TRUE,_xll.ohTrigger(RecalcTrigger,Trigger1Y)),NA())</f>
        <v>3.0339205311795681E-2</v>
      </c>
    </row>
    <row r="2055" spans="2:17" x14ac:dyDescent="0.2">
      <c r="B2055" s="46" t="s">
        <v>51</v>
      </c>
      <c r="D2055" s="49">
        <f>_xll.qlCalendarAdvance(LocalCalendar,$D2054,B2055,"f",FALSE)</f>
        <v>53787</v>
      </c>
      <c r="E2055" s="49">
        <f>_xll.qlInterestRateIndexValueDate(IndexON,D2055)</f>
        <v>53787</v>
      </c>
      <c r="F2055" s="52">
        <f>IFERROR(_xll.qlIndexFixing(IndexON,D2055,TRUE,_xll.ohTrigger(RecalcTrigger,TriggerON)),NA())</f>
        <v>2.512849932478467E-2</v>
      </c>
      <c r="H2055" s="49">
        <f>_xll.qlCalendarAdvance(IborCalendar,$H2054,B2055,"f",FALSE)</f>
        <v>53779</v>
      </c>
      <c r="I2055" s="49">
        <f>_xll.qlInterestRateIndexValueDate(Index1M,$H2055)</f>
        <v>53783</v>
      </c>
      <c r="J2055" s="52">
        <f>IFERROR(_xll.qlIndexFixing(Index1M,$H2055,TRUE,_xll.ohTrigger(RecalcTrigger,Trigger1M)),NA())</f>
        <v>2.7078713841288682E-2</v>
      </c>
      <c r="K2055" s="52">
        <f>IFERROR(_xll.qlIndexFixing(ONIndex1M,I2055,TRUE,_xll.ohTrigger(RecalcTrigger,Trigger1M)),NA())</f>
        <v>2.7058046907217914E-2</v>
      </c>
      <c r="L2055" s="52">
        <f>IFERROR(_xll.qlIndexFixing(Index3M,H2055,TRUE,_xll.ohTrigger(RecalcTrigger,Trigger3M)),NA())</f>
        <v>2.818974628771927E-2</v>
      </c>
      <c r="M2055" s="52">
        <f>IFERROR(_xll.qlIndexFixing(ONIndex3M,I2055,TRUE,_xll.ohTrigger(RecalcTrigger,Trigger3M)),NA())</f>
        <v>2.8119799901782372E-2</v>
      </c>
      <c r="N2055" s="52">
        <f>IFERROR(_xll.qlIndexFixing(Index6M,$H2055,TRUE,_xll.ohTrigger(RecalcTrigger,Trigger6M)),NA())</f>
        <v>2.9233415793993685E-2</v>
      </c>
      <c r="O2055" s="52">
        <f>IFERROR(_xll.qlIndexFixing(ONIndex6M,I2055,TRUE,_xll.ohTrigger(RecalcTrigger,Trigger6M)),NA())</f>
        <v>2.9078132693785008E-2</v>
      </c>
      <c r="P2055" s="52">
        <f>IFERROR(_xll.qlIndexFixing(Index1Y,$H2055,TRUE,_xll.ohTrigger(RecalcTrigger,Trigger1Y)),NA())</f>
        <v>3.0677091746203762E-2</v>
      </c>
      <c r="Q2055" s="52">
        <f>IFERROR(_xll.qlIndexFixing(ONIndex1Y,I2055,TRUE,_xll.ohTrigger(RecalcTrigger,Trigger1Y)),NA())</f>
        <v>3.0334409029784126E-2</v>
      </c>
    </row>
    <row r="2056" spans="2:17" x14ac:dyDescent="0.2">
      <c r="B2056" s="46" t="s">
        <v>51</v>
      </c>
      <c r="D2056" s="49">
        <f>_xll.qlCalendarAdvance(LocalCalendar,$D2055,B2056,"f",FALSE)</f>
        <v>53794</v>
      </c>
      <c r="E2056" s="49">
        <f>_xll.qlInterestRateIndexValueDate(IndexON,D2056)</f>
        <v>53794</v>
      </c>
      <c r="F2056" s="52">
        <f>IFERROR(_xll.qlIndexFixing(IndexON,D2056,TRUE,_xll.ohTrigger(RecalcTrigger,TriggerON)),NA())</f>
        <v>2.5121718889851152E-2</v>
      </c>
      <c r="H2056" s="49">
        <f>_xll.qlCalendarAdvance(IborCalendar,$H2055,B2056,"f",FALSE)</f>
        <v>53786</v>
      </c>
      <c r="I2056" s="49">
        <f>_xll.qlInterestRateIndexValueDate(Index1M,$H2056)</f>
        <v>53790</v>
      </c>
      <c r="J2056" s="52">
        <f>IFERROR(_xll.qlIndexFixing(Index1M,$H2056,TRUE,_xll.ohTrigger(RecalcTrigger,Trigger1M)),NA())</f>
        <v>2.707444180802554E-2</v>
      </c>
      <c r="K2056" s="52">
        <f>IFERROR(_xll.qlIndexFixing(ONIndex1M,I2056,TRUE,_xll.ohTrigger(RecalcTrigger,Trigger1M)),NA())</f>
        <v>2.7053789786881666E-2</v>
      </c>
      <c r="L2056" s="52">
        <f>IFERROR(_xll.qlIndexFixing(Index3M,H2056,TRUE,_xll.ohTrigger(RecalcTrigger,Trigger3M)),NA())</f>
        <v>2.8185210826331714E-2</v>
      </c>
      <c r="M2056" s="52">
        <f>IFERROR(_xll.qlIndexFixing(ONIndex3M,I2056,TRUE,_xll.ohTrigger(RecalcTrigger,Trigger3M)),NA())</f>
        <v>2.8115308770555458E-2</v>
      </c>
      <c r="N2056" s="52">
        <f>IFERROR(_xll.qlIndexFixing(Index6M,$H2056,TRUE,_xll.ohTrigger(RecalcTrigger,Trigger6M)),NA())</f>
        <v>2.9228830167949554E-2</v>
      </c>
      <c r="O2056" s="52">
        <f>IFERROR(_xll.qlIndexFixing(ONIndex6M,I2056,TRUE,_xll.ohTrigger(RecalcTrigger,Trigger6M)),NA())</f>
        <v>2.9073638154084591E-2</v>
      </c>
      <c r="P2056" s="52">
        <f>IFERROR(_xll.qlIndexFixing(Index1Y,$H2056,TRUE,_xll.ohTrigger(RecalcTrigger,Trigger1Y)),NA())</f>
        <v>3.067216612244222E-2</v>
      </c>
      <c r="Q2056" s="52">
        <f>IFERROR(_xll.qlIndexFixing(ONIndex1Y,I2056,TRUE,_xll.ohTrigger(RecalcTrigger,Trigger1Y)),NA())</f>
        <v>3.0329613457684701E-2</v>
      </c>
    </row>
    <row r="2057" spans="2:17" x14ac:dyDescent="0.2">
      <c r="B2057" s="46" t="s">
        <v>51</v>
      </c>
      <c r="D2057" s="49">
        <f>_xll.qlCalendarAdvance(LocalCalendar,$D2056,B2057,"f",FALSE)</f>
        <v>53801</v>
      </c>
      <c r="E2057" s="49">
        <f>_xll.qlInterestRateIndexValueDate(IndexON,D2057)</f>
        <v>53801</v>
      </c>
      <c r="F2057" s="52">
        <f>IFERROR(_xll.qlIndexFixing(IndexON,D2057,TRUE,_xll.ohTrigger(RecalcTrigger,TriggerON)),NA())</f>
        <v>2.5114961793555324E-2</v>
      </c>
      <c r="H2057" s="49">
        <f>_xll.qlCalendarAdvance(IborCalendar,$H2056,B2057,"f",FALSE)</f>
        <v>53793</v>
      </c>
      <c r="I2057" s="49">
        <f>_xll.qlInterestRateIndexValueDate(Index1M,$H2057)</f>
        <v>53799</v>
      </c>
      <c r="J2057" s="52">
        <f>IFERROR(_xll.qlIndexFixing(Index1M,$H2057,TRUE,_xll.ohTrigger(RecalcTrigger,Trigger1M)),NA())</f>
        <v>2.706894520389902E-2</v>
      </c>
      <c r="K2057" s="52">
        <f>IFERROR(_xll.qlIndexFixing(ONIndex1M,I2057,TRUE,_xll.ohTrigger(RecalcTrigger,Trigger1M)),NA())</f>
        <v>2.7048312363007199E-2</v>
      </c>
      <c r="L2057" s="52">
        <f>IFERROR(_xll.qlIndexFixing(Index3M,H2057,TRUE,_xll.ohTrigger(RecalcTrigger,Trigger3M)),NA())</f>
        <v>2.8179376627385344E-2</v>
      </c>
      <c r="M2057" s="52">
        <f>IFERROR(_xll.qlIndexFixing(ONIndex3M,I2057,TRUE,_xll.ohTrigger(RecalcTrigger,Trigger3M)),NA())</f>
        <v>2.810953158022933E-2</v>
      </c>
      <c r="N2057" s="52">
        <f>IFERROR(_xll.qlIndexFixing(Index6M,$H2057,TRUE,_xll.ohTrigger(RecalcTrigger,Trigger6M)),NA())</f>
        <v>2.922293159012665E-2</v>
      </c>
      <c r="O2057" s="52">
        <f>IFERROR(_xll.qlIndexFixing(ONIndex6M,I2057,TRUE,_xll.ohTrigger(RecalcTrigger,Trigger6M)),NA())</f>
        <v>2.906785671235923E-2</v>
      </c>
      <c r="P2057" s="52">
        <f>IFERROR(_xll.qlIndexFixing(Index1Y,$H2057,TRUE,_xll.ohTrigger(RecalcTrigger,Trigger1Y)),NA())</f>
        <v>3.0665834288419874E-2</v>
      </c>
      <c r="Q2057" s="52">
        <f>IFERROR(_xll.qlIndexFixing(ONIndex1Y,I2057,TRUE,_xll.ohTrigger(RecalcTrigger,Trigger1Y)),NA())</f>
        <v>3.0323448765567917E-2</v>
      </c>
    </row>
    <row r="2058" spans="2:17" x14ac:dyDescent="0.2">
      <c r="B2058" s="46" t="s">
        <v>51</v>
      </c>
      <c r="D2058" s="49">
        <f>_xll.qlCalendarAdvance(LocalCalendar,$D2057,B2058,"f",FALSE)</f>
        <v>53808</v>
      </c>
      <c r="E2058" s="49">
        <f>_xll.qlInterestRateIndexValueDate(IndexON,D2058)</f>
        <v>53808</v>
      </c>
      <c r="F2058" s="52">
        <f>IFERROR(_xll.qlIndexFixing(IndexON,D2058,TRUE,_xll.ohTrigger(RecalcTrigger,TriggerON)),NA())</f>
        <v>2.5108228035843894E-2</v>
      </c>
      <c r="H2058" s="49">
        <f>_xll.qlCalendarAdvance(IborCalendar,$H2057,B2058,"f",FALSE)</f>
        <v>53800</v>
      </c>
      <c r="I2058" s="49">
        <f>_xll.qlInterestRateIndexValueDate(Index1M,$H2058)</f>
        <v>53804</v>
      </c>
      <c r="J2058" s="52">
        <f>IFERROR(_xll.qlIndexFixing(Index1M,$H2058,TRUE,_xll.ohTrigger(RecalcTrigger,Trigger1M)),NA())</f>
        <v>2.7065889595394133E-2</v>
      </c>
      <c r="K2058" s="52">
        <f>IFERROR(_xll.qlIndexFixing(ONIndex1M,I2058,TRUE,_xll.ohTrigger(RecalcTrigger,Trigger1M)),NA())</f>
        <v>2.7045267413354779E-2</v>
      </c>
      <c r="L2058" s="52">
        <f>IFERROR(_xll.qlIndexFixing(Index3M,H2058,TRUE,_xll.ohTrigger(RecalcTrigger,Trigger3M)),NA())</f>
        <v>2.8176134000187383E-2</v>
      </c>
      <c r="M2058" s="52">
        <f>IFERROR(_xll.qlIndexFixing(ONIndex3M,I2058,TRUE,_xll.ohTrigger(RecalcTrigger,Trigger3M)),NA())</f>
        <v>2.8106320630723047E-2</v>
      </c>
      <c r="N2058" s="52">
        <f>IFERROR(_xll.qlIndexFixing(Index6M,$H2058,TRUE,_xll.ohTrigger(RecalcTrigger,Trigger6M)),NA())</f>
        <v>2.9219653254515365E-2</v>
      </c>
      <c r="O2058" s="52">
        <f>IFERROR(_xll.qlIndexFixing(ONIndex6M,I2058,TRUE,_xll.ohTrigger(RecalcTrigger,Trigger6M)),NA())</f>
        <v>2.9064643464531414E-2</v>
      </c>
      <c r="P2058" s="52">
        <f>IFERROR(_xll.qlIndexFixing(Index1Y,$H2058,TRUE,_xll.ohTrigger(RecalcTrigger,Trigger1Y)),NA())</f>
        <v>3.0662317142823688E-2</v>
      </c>
      <c r="Q2058" s="52">
        <f>IFERROR(_xll.qlIndexFixing(ONIndex1Y,I2058,TRUE,_xll.ohTrigger(RecalcTrigger,Trigger1Y)),NA())</f>
        <v>3.0320024443701854E-2</v>
      </c>
    </row>
    <row r="2059" spans="2:17" x14ac:dyDescent="0.2">
      <c r="B2059" s="46" t="s">
        <v>51</v>
      </c>
      <c r="D2059" s="49">
        <f>_xll.qlCalendarAdvance(LocalCalendar,$D2058,B2059,"f",FALSE)</f>
        <v>53815</v>
      </c>
      <c r="E2059" s="49">
        <f>_xll.qlInterestRateIndexValueDate(IndexON,D2059)</f>
        <v>53815</v>
      </c>
      <c r="F2059" s="52">
        <f>IFERROR(_xll.qlIndexFixing(IndexON,D2059,TRUE,_xll.ohTrigger(RecalcTrigger,TriggerON)),NA())</f>
        <v>2.5101517616770153E-2</v>
      </c>
      <c r="H2059" s="49">
        <f>_xll.qlCalendarAdvance(IborCalendar,$H2058,B2059,"f",FALSE)</f>
        <v>53807</v>
      </c>
      <c r="I2059" s="49">
        <f>_xll.qlInterestRateIndexValueDate(Index1M,$H2059)</f>
        <v>53811</v>
      </c>
      <c r="J2059" s="52">
        <f>IFERROR(_xll.qlIndexFixing(Index1M,$H2059,TRUE,_xll.ohTrigger(RecalcTrigger,Trigger1M)),NA())</f>
        <v>2.7061609416028531E-2</v>
      </c>
      <c r="K2059" s="52">
        <f>IFERROR(_xll.qlIndexFixing(ONIndex1M,I2059,TRUE,_xll.ohTrigger(RecalcTrigger,Trigger1M)),NA())</f>
        <v>2.704100216016414E-2</v>
      </c>
      <c r="L2059" s="52">
        <f>IFERROR(_xll.qlIndexFixing(Index3M,H2059,TRUE,_xll.ohTrigger(RecalcTrigger,Trigger3M)),NA())</f>
        <v>2.8171592635443783E-2</v>
      </c>
      <c r="M2059" s="52">
        <f>IFERROR(_xll.qlIndexFixing(ONIndex3M,I2059,TRUE,_xll.ohTrigger(RecalcTrigger,Trigger3M)),NA())</f>
        <v>2.810182362211755E-2</v>
      </c>
      <c r="N2059" s="52">
        <f>IFERROR(_xll.qlIndexFixing(Index6M,$H2059,TRUE,_xll.ohTrigger(RecalcTrigger,Trigger6M)),NA())</f>
        <v>2.9215061967151953E-2</v>
      </c>
      <c r="O2059" s="52">
        <f>IFERROR(_xll.qlIndexFixing(ONIndex6M,I2059,TRUE,_xll.ohTrigger(RecalcTrigger,Trigger6M)),NA())</f>
        <v>2.9060143314758591E-2</v>
      </c>
      <c r="P2059" s="52">
        <f>IFERROR(_xll.qlIndexFixing(Index1Y,$H2059,TRUE,_xll.ohTrigger(RecalcTrigger,Trigger1Y)),NA())</f>
        <v>3.0657393786945732E-2</v>
      </c>
      <c r="Q2059" s="52">
        <f>IFERROR(_xll.qlIndexFixing(ONIndex1Y,I2059,TRUE,_xll.ohTrigger(RecalcTrigger,Trigger1Y)),NA())</f>
        <v>3.031523100165856E-2</v>
      </c>
    </row>
    <row r="2060" spans="2:17" x14ac:dyDescent="0.2">
      <c r="B2060" s="46" t="s">
        <v>51</v>
      </c>
      <c r="D2060" s="49">
        <f>_xll.qlCalendarAdvance(LocalCalendar,$D2059,B2060,"f",FALSE)</f>
        <v>53822</v>
      </c>
      <c r="E2060" s="49">
        <f>_xll.qlInterestRateIndexValueDate(IndexON,D2060)</f>
        <v>53822</v>
      </c>
      <c r="F2060" s="52">
        <f>IFERROR(_xll.qlIndexFixing(IndexON,D2060,TRUE,_xll.ohTrigger(RecalcTrigger,TriggerON)),NA())</f>
        <v>2.509483053628081E-2</v>
      </c>
      <c r="H2060" s="49">
        <f>_xll.qlCalendarAdvance(IborCalendar,$H2059,B2060,"f",FALSE)</f>
        <v>53814</v>
      </c>
      <c r="I2060" s="49">
        <f>_xll.qlInterestRateIndexValueDate(Index1M,$H2060)</f>
        <v>53819</v>
      </c>
      <c r="J2060" s="52">
        <f>IFERROR(_xll.qlIndexFixing(Index1M,$H2060,TRUE,_xll.ohTrigger(RecalcTrigger,Trigger1M)),NA())</f>
        <v>2.7057424261133545E-2</v>
      </c>
      <c r="K2060" s="52">
        <f>IFERROR(_xll.qlIndexFixing(ONIndex1M,I2060,TRUE,_xll.ohTrigger(RecalcTrigger,Trigger1M)),NA())</f>
        <v>2.7036124265595873E-2</v>
      </c>
      <c r="L2060" s="52">
        <f>IFERROR(_xll.qlIndexFixing(Index3M,H2060,TRUE,_xll.ohTrigger(RecalcTrigger,Trigger3M)),NA())</f>
        <v>2.8167174435702508E-2</v>
      </c>
      <c r="M2060" s="52">
        <f>IFERROR(_xll.qlIndexFixing(ONIndex3M,I2060,TRUE,_xll.ohTrigger(RecalcTrigger,Trigger3M)),NA())</f>
        <v>2.8096681784841593E-2</v>
      </c>
      <c r="N2060" s="52">
        <f>IFERROR(_xll.qlIndexFixing(Index6M,$H2060,TRUE,_xll.ohTrigger(RecalcTrigger,Trigger6M)),NA())</f>
        <v>2.9210662904781019E-2</v>
      </c>
      <c r="O2060" s="52">
        <f>IFERROR(_xll.qlIndexFixing(ONIndex6M,I2060,TRUE,_xll.ohTrigger(RecalcTrigger,Trigger6M)),NA())</f>
        <v>2.905499799682687E-2</v>
      </c>
      <c r="P2060" s="52">
        <f>IFERROR(_xll.qlIndexFixing(Index1Y,$H2060,TRUE,_xll.ohTrigger(RecalcTrigger,Trigger1Y)),NA())</f>
        <v>3.0651768020153423E-2</v>
      </c>
      <c r="Q2060" s="52">
        <f>IFERROR(_xll.qlIndexFixing(ONIndex1Y,I2060,TRUE,_xll.ohTrigger(RecalcTrigger,Trigger1Y)),NA())</f>
        <v>3.0309753651804883E-2</v>
      </c>
    </row>
    <row r="2061" spans="2:17" x14ac:dyDescent="0.2">
      <c r="B2061" s="46" t="s">
        <v>51</v>
      </c>
      <c r="D2061" s="49">
        <f>_xll.qlCalendarAdvance(LocalCalendar,$D2060,B2061,"f",FALSE)</f>
        <v>53829</v>
      </c>
      <c r="E2061" s="49">
        <f>_xll.qlInterestRateIndexValueDate(IndexON,D2061)</f>
        <v>53829</v>
      </c>
      <c r="F2061" s="52">
        <f>IFERROR(_xll.qlIndexFixing(IndexON,D2061,TRUE,_xll.ohTrigger(RecalcTrigger,TriggerON)),NA())</f>
        <v>2.5088166794402511E-2</v>
      </c>
      <c r="H2061" s="49">
        <f>_xll.qlCalendarAdvance(IborCalendar,$H2060,B2061,"f",FALSE)</f>
        <v>53821</v>
      </c>
      <c r="I2061" s="49">
        <f>_xll.qlInterestRateIndexValueDate(Index1M,$H2061)</f>
        <v>53825</v>
      </c>
      <c r="J2061" s="52">
        <f>IFERROR(_xll.qlIndexFixing(Index1M,$H2061,TRUE,_xll.ohTrigger(RecalcTrigger,Trigger1M)),NA())</f>
        <v>2.7053750272786444E-2</v>
      </c>
      <c r="K2061" s="52">
        <f>IFERROR(_xll.qlIndexFixing(ONIndex1M,I2061,TRUE,_xll.ohTrigger(RecalcTrigger,Trigger1M)),NA())</f>
        <v>2.7032463521088346E-2</v>
      </c>
      <c r="L2061" s="52">
        <f>IFERROR(_xll.qlIndexFixing(Index3M,H2061,TRUE,_xll.ohTrigger(RecalcTrigger,Trigger3M)),NA())</f>
        <v>2.8163277919337291E-2</v>
      </c>
      <c r="M2061" s="52">
        <f>IFERROR(_xll.qlIndexFixing(ONIndex3M,I2061,TRUE,_xll.ohTrigger(RecalcTrigger,Trigger3M)),NA())</f>
        <v>2.8092823727687843E-2</v>
      </c>
      <c r="N2061" s="52">
        <f>IFERROR(_xll.qlIndexFixing(Index6M,$H2061,TRUE,_xll.ohTrigger(RecalcTrigger,Trigger6M)),NA())</f>
        <v>2.9206723732331918E-2</v>
      </c>
      <c r="O2061" s="52">
        <f>IFERROR(_xll.qlIndexFixing(ONIndex6M,I2061,TRUE,_xll.ohTrigger(RecalcTrigger,Trigger6M)),NA())</f>
        <v>2.9051137405540217E-2</v>
      </c>
      <c r="P2061" s="52">
        <f>IFERROR(_xll.qlIndexFixing(Index1Y,$H2061,TRUE,_xll.ohTrigger(RecalcTrigger,Trigger1Y)),NA())</f>
        <v>3.0647549342997835E-2</v>
      </c>
      <c r="Q2061" s="52">
        <f>IFERROR(_xll.qlIndexFixing(ONIndex1Y,I2061,TRUE,_xll.ohTrigger(RecalcTrigger,Trigger1Y)),NA())</f>
        <v>3.0305646247947848E-2</v>
      </c>
    </row>
    <row r="2062" spans="2:17" x14ac:dyDescent="0.2">
      <c r="B2062" s="46" t="s">
        <v>51</v>
      </c>
      <c r="D2062" s="49">
        <f>_xll.qlCalendarAdvance(LocalCalendar,$D2061,B2062,"f",FALSE)</f>
        <v>53836</v>
      </c>
      <c r="E2062" s="49">
        <f>_xll.qlInterestRateIndexValueDate(IndexON,D2062)</f>
        <v>53836</v>
      </c>
      <c r="F2062" s="52">
        <f>IFERROR(_xll.qlIndexFixing(IndexON,D2062,TRUE,_xll.ohTrigger(RecalcTrigger,TriggerON)),NA())</f>
        <v>2.5081926761358897E-2</v>
      </c>
      <c r="H2062" s="49">
        <f>_xll.qlCalendarAdvance(IborCalendar,$H2061,B2062,"f",FALSE)</f>
        <v>53828</v>
      </c>
      <c r="I2062" s="49">
        <f>_xll.qlInterestRateIndexValueDate(Index1M,$H2062)</f>
        <v>53832</v>
      </c>
      <c r="J2062" s="52">
        <f>IFERROR(_xll.qlIndexFixing(Index1M,$H2062,TRUE,_xll.ohTrigger(RecalcTrigger,Trigger1M)),NA())</f>
        <v>2.704946143149917E-2</v>
      </c>
      <c r="K2062" s="52">
        <f>IFERROR(_xll.qlIndexFixing(ONIndex1M,I2062,TRUE,_xll.ohTrigger(RecalcTrigger,Trigger1M)),NA())</f>
        <v>2.7028190135123253E-2</v>
      </c>
      <c r="L2062" s="52">
        <f>IFERROR(_xll.qlIndexFixing(Index3M,H2062,TRUE,_xll.ohTrigger(RecalcTrigger,Trigger3M)),NA())</f>
        <v>2.8158730156285061E-2</v>
      </c>
      <c r="M2062" s="52">
        <f>IFERROR(_xll.qlIndexFixing(ONIndex3M,I2062,TRUE,_xll.ohTrigger(RecalcTrigger,Trigger3M)),NA())</f>
        <v>2.8088320841863634E-2</v>
      </c>
      <c r="N2062" s="52">
        <f>IFERROR(_xll.qlIndexFixing(Index6M,$H2062,TRUE,_xll.ohTrigger(RecalcTrigger,Trigger6M)),NA())</f>
        <v>2.9202126278789705E-2</v>
      </c>
      <c r="O2062" s="52">
        <f>IFERROR(_xll.qlIndexFixing(ONIndex6M,I2062,TRUE,_xll.ohTrigger(RecalcTrigger,Trigger6M)),NA())</f>
        <v>2.9046631645934795E-2</v>
      </c>
      <c r="P2062" s="52">
        <f>IFERROR(_xll.qlIndexFixing(Index1Y,$H2062,TRUE,_xll.ohTrigger(RecalcTrigger,Trigger1Y)),NA())</f>
        <v>3.0642628254906493E-2</v>
      </c>
      <c r="Q2062" s="52">
        <f>IFERROR(_xll.qlIndexFixing(ONIndex1Y,I2062,TRUE,_xll.ohTrigger(RecalcTrigger,Trigger1Y)),NA())</f>
        <v>3.0300854936200494E-2</v>
      </c>
    </row>
    <row r="2063" spans="2:17" x14ac:dyDescent="0.2">
      <c r="B2063" s="46" t="s">
        <v>51</v>
      </c>
      <c r="D2063" s="49">
        <f>_xll.qlCalendarAdvance(LocalCalendar,$D2062,B2063,"f",FALSE)</f>
        <v>53843</v>
      </c>
      <c r="E2063" s="49">
        <f>_xll.qlInterestRateIndexValueDate(IndexON,D2063)</f>
        <v>53843</v>
      </c>
      <c r="F2063" s="52">
        <f>IFERROR(_xll.qlIndexFixing(IndexON,D2063,TRUE,_xll.ohTrigger(RecalcTrigger,TriggerON)),NA())</f>
        <v>2.5074909326399109E-2</v>
      </c>
      <c r="H2063" s="49">
        <f>_xll.qlCalendarAdvance(IborCalendar,$H2062,B2063,"f",FALSE)</f>
        <v>53835</v>
      </c>
      <c r="I2063" s="49">
        <f>_xll.qlInterestRateIndexValueDate(Index1M,$H2063)</f>
        <v>53840</v>
      </c>
      <c r="J2063" s="52">
        <f>IFERROR(_xll.qlIndexFixing(Index1M,$H2063,TRUE,_xll.ohTrigger(RecalcTrigger,Trigger1M)),NA())</f>
        <v>2.7044556573498125E-2</v>
      </c>
      <c r="K2063" s="52">
        <f>IFERROR(_xll.qlIndexFixing(ONIndex1M,I2063,TRUE,_xll.ohTrigger(RecalcTrigger,Trigger1M)),NA())</f>
        <v>2.7023302945989869E-2</v>
      </c>
      <c r="L2063" s="52">
        <f>IFERROR(_xll.qlIndexFixing(Index3M,H2063,TRUE,_xll.ohTrigger(RecalcTrigger,Trigger3M)),NA())</f>
        <v>2.8153530303188262E-2</v>
      </c>
      <c r="M2063" s="52">
        <f>IFERROR(_xll.qlIndexFixing(ONIndex3M,I2063,TRUE,_xll.ohTrigger(RecalcTrigger,Trigger3M)),NA())</f>
        <v>2.8083172287720615E-2</v>
      </c>
      <c r="N2063" s="52">
        <f>IFERROR(_xll.qlIndexFixing(Index6M,$H2063,TRUE,_xll.ohTrigger(RecalcTrigger,Trigger6M)),NA())</f>
        <v>2.9197718651766964E-2</v>
      </c>
      <c r="O2063" s="52">
        <f>IFERROR(_xll.qlIndexFixing(ONIndex6M,I2063,TRUE,_xll.ohTrigger(RecalcTrigger,Trigger6M)),NA())</f>
        <v>2.9041479916651625E-2</v>
      </c>
      <c r="P2063" s="52">
        <f>IFERROR(_xll.qlIndexFixing(Index1Y,$H2063,TRUE,_xll.ohTrigger(RecalcTrigger,Trigger1Y)),NA())</f>
        <v>3.0637005079830974E-2</v>
      </c>
      <c r="Q2063" s="52">
        <f>IFERROR(_xll.qlIndexFixing(ONIndex1Y,I2063,TRUE,_xll.ohTrigger(RecalcTrigger,Trigger1Y)),NA())</f>
        <v>3.029538002071952E-2</v>
      </c>
    </row>
    <row r="2064" spans="2:17" x14ac:dyDescent="0.2">
      <c r="B2064" s="46" t="s">
        <v>51</v>
      </c>
      <c r="D2064" s="49">
        <f>_xll.qlCalendarAdvance(LocalCalendar,$D2063,B2064,"f",FALSE)</f>
        <v>53850</v>
      </c>
      <c r="E2064" s="49">
        <f>_xll.qlInterestRateIndexValueDate(IndexON,D2064)</f>
        <v>53850</v>
      </c>
      <c r="F2064" s="52">
        <f>IFERROR(_xll.qlIndexFixing(IndexON,D2064,TRUE,_xll.ohTrigger(RecalcTrigger,TriggerON)),NA())</f>
        <v>2.506831560030065E-2</v>
      </c>
      <c r="H2064" s="49">
        <f>_xll.qlCalendarAdvance(IborCalendar,$H2063,B2064,"f",FALSE)</f>
        <v>53842</v>
      </c>
      <c r="I2064" s="49">
        <f>_xll.qlInterestRateIndexValueDate(Index1M,$H2064)</f>
        <v>53846</v>
      </c>
      <c r="J2064" s="52">
        <f>IFERROR(_xll.qlIndexFixing(Index1M,$H2064,TRUE,_xll.ohTrigger(RecalcTrigger,Trigger1M)),NA())</f>
        <v>2.7040167788853431E-2</v>
      </c>
      <c r="K2064" s="52">
        <f>IFERROR(_xll.qlIndexFixing(ONIndex1M,I2064,TRUE,_xll.ohTrigger(RecalcTrigger,Trigger1M)),NA())</f>
        <v>2.7019635230498551E-2</v>
      </c>
      <c r="L2064" s="52">
        <f>IFERROR(_xll.qlIndexFixing(Index3M,H2064,TRUE,_xll.ohTrigger(RecalcTrigger,Trigger3M)),NA())</f>
        <v>2.8149628726645549E-2</v>
      </c>
      <c r="M2064" s="52">
        <f>IFERROR(_xll.qlIndexFixing(ONIndex3M,I2064,TRUE,_xll.ohTrigger(RecalcTrigger,Trigger3M)),NA())</f>
        <v>2.8079309192916568E-2</v>
      </c>
      <c r="N2064" s="52">
        <f>IFERROR(_xll.qlIndexFixing(Index6M,$H2064,TRUE,_xll.ohTrigger(RecalcTrigger,Trigger6M)),NA())</f>
        <v>2.9192077224396748E-2</v>
      </c>
      <c r="O2064" s="52">
        <f>IFERROR(_xll.qlIndexFixing(ONIndex6M,I2064,TRUE,_xll.ohTrigger(RecalcTrigger,Trigger6M)),NA())</f>
        <v>2.9037614516811416E-2</v>
      </c>
      <c r="P2064" s="52">
        <f>IFERROR(_xll.qlIndexFixing(Index1Y,$H2064,TRUE,_xll.ohTrigger(RecalcTrigger,Trigger1Y)),NA())</f>
        <v>3.0632788346435291E-2</v>
      </c>
      <c r="Q2064" s="52">
        <f>IFERROR(_xll.qlIndexFixing(ONIndex1Y,I2064,TRUE,_xll.ohTrigger(RecalcTrigger,Trigger1Y)),NA())</f>
        <v>3.0291274442602045E-2</v>
      </c>
    </row>
    <row r="2065" spans="2:17" x14ac:dyDescent="0.2">
      <c r="B2065" s="46" t="s">
        <v>51</v>
      </c>
      <c r="D2065" s="49">
        <f>_xll.qlCalendarAdvance(LocalCalendar,$D2064,B2065,"f",FALSE)</f>
        <v>53857</v>
      </c>
      <c r="E2065" s="49">
        <f>_xll.qlInterestRateIndexValueDate(IndexON,D2065)</f>
        <v>53857</v>
      </c>
      <c r="F2065" s="52">
        <f>IFERROR(_xll.qlIndexFixing(IndexON,D2065,TRUE,_xll.ohTrigger(RecalcTrigger,TriggerON)),NA())</f>
        <v>2.5061745212759945E-2</v>
      </c>
      <c r="H2065" s="49">
        <f>_xll.qlCalendarAdvance(IborCalendar,$H2064,B2065,"f",FALSE)</f>
        <v>53849</v>
      </c>
      <c r="I2065" s="49">
        <f>_xll.qlInterestRateIndexValueDate(Index1M,$H2065)</f>
        <v>53853</v>
      </c>
      <c r="J2065" s="52">
        <f>IFERROR(_xll.qlIndexFixing(Index1M,$H2065,TRUE,_xll.ohTrigger(RecalcTrigger,Trigger1M)),NA())</f>
        <v>2.7035871317368176E-2</v>
      </c>
      <c r="K2065" s="52">
        <f>IFERROR(_xll.qlIndexFixing(ONIndex1M,I2065,TRUE,_xll.ohTrigger(RecalcTrigger,Trigger1M)),NA())</f>
        <v>2.7015353711838941E-2</v>
      </c>
      <c r="L2065" s="52">
        <f>IFERROR(_xll.qlIndexFixing(Index3M,H2065,TRUE,_xll.ohTrigger(RecalcTrigger,Trigger3M)),NA())</f>
        <v>2.8145075060072168E-2</v>
      </c>
      <c r="M2065" s="52">
        <f>IFERROR(_xll.qlIndexFixing(ONIndex3M,I2065,TRUE,_xll.ohTrigger(RecalcTrigger,Trigger3M)),NA())</f>
        <v>2.8074800429793711E-2</v>
      </c>
      <c r="N2065" s="52">
        <f>IFERROR(_xll.qlIndexFixing(Index6M,$H2065,TRUE,_xll.ohTrigger(RecalcTrigger,Trigger6M)),NA())</f>
        <v>2.9187474614749898E-2</v>
      </c>
      <c r="O2065" s="52">
        <f>IFERROR(_xll.qlIndexFixing(ONIndex6M,I2065,TRUE,_xll.ohTrigger(RecalcTrigger,Trigger6M)),NA())</f>
        <v>2.9033103147373396E-2</v>
      </c>
      <c r="P2065" s="52">
        <f>IFERROR(_xll.qlIndexFixing(Index1Y,$H2065,TRUE,_xll.ohTrigger(RecalcTrigger,Trigger1Y)),NA())</f>
        <v>3.0627869526034031E-2</v>
      </c>
      <c r="Q2065" s="52">
        <f>IFERROR(_xll.qlIndexFixing(ONIndex1Y,I2065,TRUE,_xll.ohTrigger(RecalcTrigger,Trigger1Y)),NA())</f>
        <v>3.0286485261070695E-2</v>
      </c>
    </row>
    <row r="2066" spans="2:17" x14ac:dyDescent="0.2">
      <c r="B2066" s="46" t="s">
        <v>51</v>
      </c>
      <c r="D2066" s="49">
        <f>_xll.qlCalendarAdvance(LocalCalendar,$D2065,B2066,"f",FALSE)</f>
        <v>53864</v>
      </c>
      <c r="E2066" s="49">
        <f>_xll.qlInterestRateIndexValueDate(IndexON,D2066)</f>
        <v>53864</v>
      </c>
      <c r="F2066" s="52">
        <f>IFERROR(_xll.qlIndexFixing(IndexON,D2066,TRUE,_xll.ohTrigger(RecalcTrigger,TriggerON)),NA())</f>
        <v>2.5055198163830283E-2</v>
      </c>
      <c r="H2066" s="49">
        <f>_xll.qlCalendarAdvance(IborCalendar,$H2065,B2066,"f",FALSE)</f>
        <v>53856</v>
      </c>
      <c r="I2066" s="49">
        <f>_xll.qlInterestRateIndexValueDate(Index1M,$H2066)</f>
        <v>53860</v>
      </c>
      <c r="J2066" s="52">
        <f>IFERROR(_xll.qlIndexFixing(Index1M,$H2066,TRUE,_xll.ohTrigger(RecalcTrigger,Trigger1M)),NA())</f>
        <v>2.703157213053764E-2</v>
      </c>
      <c r="K2066" s="52">
        <f>IFERROR(_xll.qlIndexFixing(ONIndex1M,I2066,TRUE,_xll.ohTrigger(RecalcTrigger,Trigger1M)),NA())</f>
        <v>2.7011069482147931E-2</v>
      </c>
      <c r="L2066" s="52">
        <f>IFERROR(_xll.qlIndexFixing(Index3M,H2066,TRUE,_xll.ohTrigger(RecalcTrigger,Trigger3M)),NA())</f>
        <v>2.8140519425672018E-2</v>
      </c>
      <c r="M2066" s="52">
        <f>IFERROR(_xll.qlIndexFixing(ONIndex3M,I2066,TRUE,_xll.ohTrigger(RecalcTrigger,Trigger3M)),NA())</f>
        <v>2.8070289707438079E-2</v>
      </c>
      <c r="N2066" s="52">
        <f>IFERROR(_xll.qlIndexFixing(Index6M,$H2066,TRUE,_xll.ohTrigger(RecalcTrigger,Trigger6M)),NA())</f>
        <v>2.9182870118101452E-2</v>
      </c>
      <c r="O2066" s="52">
        <f>IFERROR(_xll.qlIndexFixing(ONIndex6M,I2066,TRUE,_xll.ohTrigger(RecalcTrigger,Trigger6M)),NA())</f>
        <v>2.9028589907831304E-2</v>
      </c>
      <c r="P2066" s="52">
        <f>IFERROR(_xll.qlIndexFixing(Index1Y,$H2066,TRUE,_xll.ohTrigger(RecalcTrigger,Trigger1Y)),NA())</f>
        <v>3.0622951461507474E-2</v>
      </c>
      <c r="Q2066" s="52">
        <f>IFERROR(_xll.qlIndexFixing(ONIndex1Y,I2066,TRUE,_xll.ohTrigger(RecalcTrigger,Trigger1Y)),NA())</f>
        <v>3.0281696789291601E-2</v>
      </c>
    </row>
    <row r="2067" spans="2:17" x14ac:dyDescent="0.2">
      <c r="B2067" s="46" t="s">
        <v>51</v>
      </c>
      <c r="D2067" s="49">
        <f>_xll.qlCalendarAdvance(LocalCalendar,$D2066,B2067,"f",FALSE)</f>
        <v>53871</v>
      </c>
      <c r="E2067" s="49">
        <f>_xll.qlInterestRateIndexValueDate(IndexON,D2067)</f>
        <v>53871</v>
      </c>
      <c r="F2067" s="52">
        <f>IFERROR(_xll.qlIndexFixing(IndexON,D2067,TRUE,_xll.ohTrigger(RecalcTrigger,TriggerON)),NA())</f>
        <v>2.5048674453458375E-2</v>
      </c>
      <c r="H2067" s="49">
        <f>_xll.qlCalendarAdvance(IborCalendar,$H2066,B2067,"f",FALSE)</f>
        <v>53863</v>
      </c>
      <c r="I2067" s="49">
        <f>_xll.qlInterestRateIndexValueDate(Index1M,$H2067)</f>
        <v>53867</v>
      </c>
      <c r="J2067" s="52">
        <f>IFERROR(_xll.qlIndexFixing(Index1M,$H2067,TRUE,_xll.ohTrigger(RecalcTrigger,Trigger1M)),NA())</f>
        <v>2.7027270228367151E-2</v>
      </c>
      <c r="K2067" s="52">
        <f>IFERROR(_xll.qlIndexFixing(ONIndex1M,I2067,TRUE,_xll.ohTrigger(RecalcTrigger,Trigger1M)),NA())</f>
        <v>2.7006782541665331E-2</v>
      </c>
      <c r="L2067" s="52">
        <f>IFERROR(_xll.qlIndexFixing(Index3M,H2067,TRUE,_xll.ohTrigger(RecalcTrigger,Trigger3M)),NA())</f>
        <v>2.8135961823452047E-2</v>
      </c>
      <c r="M2067" s="52">
        <f>IFERROR(_xll.qlIndexFixing(ONIndex3M,I2067,TRUE,_xll.ohTrigger(RecalcTrigger,Trigger3M)),NA())</f>
        <v>2.8065777026169414E-2</v>
      </c>
      <c r="N2067" s="52">
        <f>IFERROR(_xll.qlIndexFixing(Index6M,$H2067,TRUE,_xll.ohTrigger(RecalcTrigger,Trigger6M)),NA())</f>
        <v>2.917826373446452E-2</v>
      </c>
      <c r="O2067" s="52">
        <f>IFERROR(_xll.qlIndexFixing(ONIndex6M,I2067,TRUE,_xll.ohTrigger(RecalcTrigger,Trigger6M)),NA())</f>
        <v>2.9024074798345012E-2</v>
      </c>
      <c r="P2067" s="52">
        <f>IFERROR(_xll.qlIndexFixing(Index1Y,$H2067,TRUE,_xll.ohTrigger(RecalcTrigger,Trigger1Y)),NA())</f>
        <v>3.0618034152845579E-2</v>
      </c>
      <c r="Q2067" s="52">
        <f>IFERROR(_xll.qlIndexFixing(ONIndex1Y,I2067,TRUE,_xll.ohTrigger(RecalcTrigger,Trigger1Y)),NA())</f>
        <v>3.0276909027824317E-2</v>
      </c>
    </row>
    <row r="2068" spans="2:17" x14ac:dyDescent="0.2">
      <c r="B2068" s="46" t="s">
        <v>51</v>
      </c>
      <c r="D2068" s="49">
        <f>_xll.qlCalendarAdvance(LocalCalendar,$D2067,B2068,"f",FALSE)</f>
        <v>53878</v>
      </c>
      <c r="E2068" s="49">
        <f>_xll.qlInterestRateIndexValueDate(IndexON,D2068)</f>
        <v>53878</v>
      </c>
      <c r="F2068" s="52">
        <f>IFERROR(_xll.qlIndexFixing(IndexON,D2068,TRUE,_xll.ohTrigger(RecalcTrigger,TriggerON)),NA())</f>
        <v>2.5042174081670865E-2</v>
      </c>
      <c r="H2068" s="49">
        <f>_xll.qlCalendarAdvance(IborCalendar,$H2067,B2068,"f",FALSE)</f>
        <v>53870</v>
      </c>
      <c r="I2068" s="49">
        <f>_xll.qlInterestRateIndexValueDate(Index1M,$H2068)</f>
        <v>53874</v>
      </c>
      <c r="J2068" s="52">
        <f>IFERROR(_xll.qlIndexFixing(Index1M,$H2068,TRUE,_xll.ohTrigger(RecalcTrigger,Trigger1M)),NA())</f>
        <v>2.7023671358307296E-2</v>
      </c>
      <c r="K2068" s="52">
        <f>IFERROR(_xll.qlIndexFixing(ONIndex1M,I2068,TRUE,_xll.ohTrigger(RecalcTrigger,Trigger1M)),NA())</f>
        <v>2.7002492890151331E-2</v>
      </c>
      <c r="L2068" s="52">
        <f>IFERROR(_xll.qlIndexFixing(Index3M,H2068,TRUE,_xll.ohTrigger(RecalcTrigger,Trigger3M)),NA())</f>
        <v>2.8131402253419206E-2</v>
      </c>
      <c r="M2068" s="52">
        <f>IFERROR(_xll.qlIndexFixing(ONIndex3M,I2068,TRUE,_xll.ohTrigger(RecalcTrigger,Trigger3M)),NA())</f>
        <v>2.8061262385667973E-2</v>
      </c>
      <c r="N2068" s="52">
        <f>IFERROR(_xll.qlIndexFixing(Index6M,$H2068,TRUE,_xll.ohTrigger(RecalcTrigger,Trigger6M)),NA())</f>
        <v>2.9175348389761786E-2</v>
      </c>
      <c r="O2068" s="52">
        <f>IFERROR(_xll.qlIndexFixing(ONIndex6M,I2068,TRUE,_xll.ohTrigger(RecalcTrigger,Trigger6M)),NA())</f>
        <v>2.9019557818914521E-2</v>
      </c>
      <c r="P2068" s="52">
        <f>IFERROR(_xll.qlIndexFixing(Index1Y,$H2068,TRUE,_xll.ohTrigger(RecalcTrigger,Trigger1Y)),NA())</f>
        <v>3.0613117600036769E-2</v>
      </c>
      <c r="Q2068" s="52">
        <f>IFERROR(_xll.qlIndexFixing(ONIndex1Y,I2068,TRUE,_xll.ohTrigger(RecalcTrigger,Trigger1Y)),NA())</f>
        <v>3.0272121976189226E-2</v>
      </c>
    </row>
    <row r="2069" spans="2:17" x14ac:dyDescent="0.2">
      <c r="B2069" s="46" t="s">
        <v>51</v>
      </c>
      <c r="D2069" s="49">
        <f>_xll.qlCalendarAdvance(LocalCalendar,$D2068,B2069,"f",FALSE)</f>
        <v>53885</v>
      </c>
      <c r="E2069" s="49">
        <f>_xll.qlInterestRateIndexValueDate(IndexON,D2069)</f>
        <v>53885</v>
      </c>
      <c r="F2069" s="52">
        <f>IFERROR(_xll.qlIndexFixing(IndexON,D2069,TRUE,_xll.ohTrigger(RecalcTrigger,TriggerON)),NA())</f>
        <v>2.5035697048467753E-2</v>
      </c>
      <c r="H2069" s="49">
        <f>_xll.qlCalendarAdvance(IborCalendar,$H2068,B2069,"f",FALSE)</f>
        <v>53877</v>
      </c>
      <c r="I2069" s="49">
        <f>_xll.qlInterestRateIndexValueDate(Index1M,$H2069)</f>
        <v>53881</v>
      </c>
      <c r="J2069" s="52">
        <f>IFERROR(_xll.qlIndexFixing(Index1M,$H2069,TRUE,_xll.ohTrigger(RecalcTrigger,Trigger1M)),NA())</f>
        <v>2.7019363508550383E-2</v>
      </c>
      <c r="K2069" s="52">
        <f>IFERROR(_xll.qlIndexFixing(ONIndex1M,I2069,TRUE,_xll.ohTrigger(RecalcTrigger,Trigger1M)),NA())</f>
        <v>2.6998200527685867E-2</v>
      </c>
      <c r="L2069" s="52">
        <f>IFERROR(_xll.qlIndexFixing(Index3M,H2069,TRUE,_xll.ohTrigger(RecalcTrigger,Trigger3M)),NA())</f>
        <v>2.8126840715579578E-2</v>
      </c>
      <c r="M2069" s="52">
        <f>IFERROR(_xll.qlIndexFixing(ONIndex3M,I2069,TRUE,_xll.ohTrigger(RecalcTrigger,Trigger3M)),NA())</f>
        <v>2.8056745786173565E-2</v>
      </c>
      <c r="N2069" s="52">
        <f>IFERROR(_xll.qlIndexFixing(Index6M,$H2069,TRUE,_xll.ohTrigger(RecalcTrigger,Trigger6M)),NA())</f>
        <v>2.9169891264985391E-2</v>
      </c>
      <c r="O2069" s="52">
        <f>IFERROR(_xll.qlIndexFixing(ONIndex6M,I2069,TRUE,_xll.ohTrigger(RecalcTrigger,Trigger6M)),NA())</f>
        <v>2.9015038969619766E-2</v>
      </c>
      <c r="P2069" s="52">
        <f>IFERROR(_xll.qlIndexFixing(Index1Y,$H2069,TRUE,_xll.ohTrigger(RecalcTrigger,Trigger1Y)),NA())</f>
        <v>3.0608201803070997E-2</v>
      </c>
      <c r="Q2069" s="52">
        <f>IFERROR(_xll.qlIndexFixing(ONIndex1Y,I2069,TRUE,_xll.ohTrigger(RecalcTrigger,Trigger1Y)),NA())</f>
        <v>3.0267335634626136E-2</v>
      </c>
    </row>
    <row r="2070" spans="2:17" x14ac:dyDescent="0.2">
      <c r="B2070" s="46" t="s">
        <v>51</v>
      </c>
      <c r="D2070" s="49">
        <f>_xll.qlCalendarAdvance(LocalCalendar,$D2069,B2070,"f",FALSE)</f>
        <v>53892</v>
      </c>
      <c r="E2070" s="49">
        <f>_xll.qlInterestRateIndexValueDate(IndexON,D2070)</f>
        <v>53892</v>
      </c>
      <c r="F2070" s="52">
        <f>IFERROR(_xll.qlIndexFixing(IndexON,D2070,TRUE,_xll.ohTrigger(RecalcTrigger,TriggerON)),NA())</f>
        <v>2.5029243353795749E-2</v>
      </c>
      <c r="H2070" s="49">
        <f>_xll.qlCalendarAdvance(IborCalendar,$H2069,B2070,"f",FALSE)</f>
        <v>53884</v>
      </c>
      <c r="I2070" s="49">
        <f>_xll.qlInterestRateIndexValueDate(Index1M,$H2070)</f>
        <v>53888</v>
      </c>
      <c r="J2070" s="52">
        <f>IFERROR(_xll.qlIndexFixing(Index1M,$H2070,TRUE,_xll.ohTrigger(RecalcTrigger,Trigger1M)),NA())</f>
        <v>2.7015052943314018E-2</v>
      </c>
      <c r="K2070" s="52">
        <f>IFERROR(_xll.qlIndexFixing(ONIndex1M,I2070,TRUE,_xll.ohTrigger(RecalcTrigger,Trigger1M)),NA())</f>
        <v>2.6993905454428813E-2</v>
      </c>
      <c r="L2070" s="52">
        <f>IFERROR(_xll.qlIndexFixing(Index3M,H2070,TRUE,_xll.ohTrigger(RecalcTrigger,Trigger3M)),NA())</f>
        <v>2.8122277209940986E-2</v>
      </c>
      <c r="M2070" s="52">
        <f>IFERROR(_xll.qlIndexFixing(ONIndex3M,I2070,TRUE,_xll.ohTrigger(RecalcTrigger,Trigger3M)),NA())</f>
        <v>2.8052227227606252E-2</v>
      </c>
      <c r="N2070" s="52">
        <f>IFERROR(_xll.qlIndexFixing(Index6M,$H2070,TRUE,_xll.ohTrigger(RecalcTrigger,Trigger6M)),NA())</f>
        <v>2.9165278714740596E-2</v>
      </c>
      <c r="O2070" s="52">
        <f>IFERROR(_xll.qlIndexFixing(ONIndex6M,I2070,TRUE,_xll.ohTrigger(RecalcTrigger,Trigger6M)),NA())</f>
        <v>2.901051825022094E-2</v>
      </c>
      <c r="P2070" s="52">
        <f>IFERROR(_xll.qlIndexFixing(Index1Y,$H2070,TRUE,_xll.ohTrigger(RecalcTrigger,Trigger1Y)),NA())</f>
        <v>3.0603286761937343E-2</v>
      </c>
      <c r="Q2070" s="52">
        <f>IFERROR(_xll.qlIndexFixing(ONIndex1Y,I2070,TRUE,_xll.ohTrigger(RecalcTrigger,Trigger1Y)),NA())</f>
        <v>3.0262550003135047E-2</v>
      </c>
    </row>
    <row r="2071" spans="2:17" x14ac:dyDescent="0.2">
      <c r="B2071" s="46" t="s">
        <v>51</v>
      </c>
      <c r="D2071" s="49">
        <f>_xll.qlCalendarAdvance(LocalCalendar,$D2070,B2071,"f",FALSE)</f>
        <v>53899</v>
      </c>
      <c r="E2071" s="49">
        <f>_xll.qlInterestRateIndexValueDate(IndexON,D2071)</f>
        <v>53899</v>
      </c>
      <c r="F2071" s="52">
        <f>IFERROR(_xll.qlIndexFixing(IndexON,D2071,TRUE,_xll.ohTrigger(RecalcTrigger,TriggerON)),NA())</f>
        <v>2.5022812997734789E-2</v>
      </c>
      <c r="H2071" s="49">
        <f>_xll.qlCalendarAdvance(IborCalendar,$H2070,B2071,"f",FALSE)</f>
        <v>53891</v>
      </c>
      <c r="I2071" s="49">
        <f>_xll.qlInterestRateIndexValueDate(Index1M,$H2071)</f>
        <v>53895</v>
      </c>
      <c r="J2071" s="52">
        <f>IFERROR(_xll.qlIndexFixing(Index1M,$H2071,TRUE,_xll.ohTrigger(RecalcTrigger,Trigger1M)),NA())</f>
        <v>2.7010739662595616E-2</v>
      </c>
      <c r="K2071" s="52">
        <f>IFERROR(_xll.qlIndexFixing(ONIndex1M,I2071,TRUE,_xll.ohTrigger(RecalcTrigger,Trigger1M)),NA())</f>
        <v>2.6989607670140359E-2</v>
      </c>
      <c r="L2071" s="52">
        <f>IFERROR(_xll.qlIndexFixing(Index3M,H2071,TRUE,_xll.ohTrigger(RecalcTrigger,Trigger3M)),NA())</f>
        <v>2.8117711736510374E-2</v>
      </c>
      <c r="M2071" s="52">
        <f>IFERROR(_xll.qlIndexFixing(ONIndex3M,I2071,TRUE,_xll.ohTrigger(RecalcTrigger,Trigger3M)),NA())</f>
        <v>2.80477067098861E-2</v>
      </c>
      <c r="N2071" s="52">
        <f>IFERROR(_xll.qlIndexFixing(Index6M,$H2071,TRUE,_xll.ohTrigger(RecalcTrigger,Trigger6M)),NA())</f>
        <v>2.9160664277468742E-2</v>
      </c>
      <c r="O2071" s="52">
        <f>IFERROR(_xll.qlIndexFixing(ONIndex6M,I2071,TRUE,_xll.ohTrigger(RecalcTrigger,Trigger6M)),NA())</f>
        <v>2.9005995660957851E-2</v>
      </c>
      <c r="P2071" s="52">
        <f>IFERROR(_xll.qlIndexFixing(Index1Y,$H2071,TRUE,_xll.ohTrigger(RecalcTrigger,Trigger1Y)),NA())</f>
        <v>3.0598372476624669E-2</v>
      </c>
      <c r="Q2071" s="52">
        <f>IFERROR(_xll.qlIndexFixing(ONIndex1Y,I2071,TRUE,_xll.ohTrigger(RecalcTrigger,Trigger1Y)),NA())</f>
        <v>3.0257765081715959E-2</v>
      </c>
    </row>
    <row r="2072" spans="2:17" x14ac:dyDescent="0.2">
      <c r="B2072" s="46" t="s">
        <v>51</v>
      </c>
      <c r="D2072" s="49">
        <f>_xll.qlCalendarAdvance(LocalCalendar,$D2071,B2072,"f",FALSE)</f>
        <v>53906</v>
      </c>
      <c r="E2072" s="49">
        <f>_xll.qlInterestRateIndexValueDate(IndexON,D2072)</f>
        <v>53906</v>
      </c>
      <c r="F2072" s="52">
        <f>IFERROR(_xll.qlIndexFixing(IndexON,D2072,TRUE,_xll.ohTrigger(RecalcTrigger,TriggerON)),NA())</f>
        <v>2.5016405980178291E-2</v>
      </c>
      <c r="H2072" s="49">
        <f>_xll.qlCalendarAdvance(IborCalendar,$H2071,B2072,"f",FALSE)</f>
        <v>53898</v>
      </c>
      <c r="I2072" s="49">
        <f>_xll.qlInterestRateIndexValueDate(Index1M,$H2072)</f>
        <v>53902</v>
      </c>
      <c r="J2072" s="52">
        <f>IFERROR(_xll.qlIndexFixing(Index1M,$H2072,TRUE,_xll.ohTrigger(RecalcTrigger,Trigger1M)),NA())</f>
        <v>2.7006423666400343E-2</v>
      </c>
      <c r="K2072" s="52">
        <f>IFERROR(_xll.qlIndexFixing(ONIndex1M,I2072,TRUE,_xll.ohTrigger(RecalcTrigger,Trigger1M)),NA())</f>
        <v>2.6985307174980377E-2</v>
      </c>
      <c r="L2072" s="52">
        <f>IFERROR(_xll.qlIndexFixing(Index3M,H2072,TRUE,_xll.ohTrigger(RecalcTrigger,Trigger3M)),NA())</f>
        <v>2.8113144295293827E-2</v>
      </c>
      <c r="M2072" s="52">
        <f>IFERROR(_xll.qlIndexFixing(ONIndex3M,I2072,TRUE,_xll.ohTrigger(RecalcTrigger,Trigger3M)),NA())</f>
        <v>2.8043184233093044E-2</v>
      </c>
      <c r="N2072" s="52">
        <f>IFERROR(_xll.qlIndexFixing(Index6M,$H2072,TRUE,_xll.ohTrigger(RecalcTrigger,Trigger6M)),NA())</f>
        <v>2.9156047953180258E-2</v>
      </c>
      <c r="O2072" s="52">
        <f>IFERROR(_xll.qlIndexFixing(ONIndex6M,I2072,TRUE,_xll.ohTrigger(RecalcTrigger,Trigger6M)),NA())</f>
        <v>2.9001471201590689E-2</v>
      </c>
      <c r="P2072" s="52">
        <f>IFERROR(_xll.qlIndexFixing(Index1Y,$H2072,TRUE,_xll.ohTrigger(RecalcTrigger,Trigger1Y)),NA())</f>
        <v>3.0593458947122929E-2</v>
      </c>
      <c r="Q2072" s="52">
        <f>IFERROR(_xll.qlIndexFixing(ONIndex1Y,I2072,TRUE,_xll.ohTrigger(RecalcTrigger,Trigger1Y)),NA())</f>
        <v>3.0252980870368873E-2</v>
      </c>
    </row>
    <row r="2073" spans="2:17" x14ac:dyDescent="0.2">
      <c r="B2073" s="46" t="s">
        <v>51</v>
      </c>
      <c r="D2073" s="49">
        <f>_xll.qlCalendarAdvance(LocalCalendar,$D2072,B2073,"f",FALSE)</f>
        <v>53913</v>
      </c>
      <c r="E2073" s="49">
        <f>_xll.qlInterestRateIndexValueDate(IndexON,D2073)</f>
        <v>53913</v>
      </c>
      <c r="F2073" s="52">
        <f>IFERROR(_xll.qlIndexFixing(IndexON,D2073,TRUE,_xll.ohTrigger(RecalcTrigger,TriggerON)),NA())</f>
        <v>2.5010022301206192E-2</v>
      </c>
      <c r="H2073" s="49">
        <f>_xll.qlCalendarAdvance(IborCalendar,$H2072,B2073,"f",FALSE)</f>
        <v>53905</v>
      </c>
      <c r="I2073" s="49">
        <f>_xll.qlInterestRateIndexValueDate(Index1M,$H2073)</f>
        <v>53909</v>
      </c>
      <c r="J2073" s="52">
        <f>IFERROR(_xll.qlIndexFixing(Index1M,$H2073,TRUE,_xll.ohTrigger(RecalcTrigger,Trigger1M)),NA())</f>
        <v>2.7002104954728191E-2</v>
      </c>
      <c r="K2073" s="52">
        <f>IFERROR(_xll.qlIndexFixing(ONIndex1M,I2073,TRUE,_xll.ohTrigger(RecalcTrigger,Trigger1M)),NA())</f>
        <v>2.6981003968868933E-2</v>
      </c>
      <c r="L2073" s="52">
        <f>IFERROR(_xll.qlIndexFixing(Index3M,H2073,TRUE,_xll.ohTrigger(RecalcTrigger,Trigger3M)),NA())</f>
        <v>2.8108574886297432E-2</v>
      </c>
      <c r="M2073" s="52">
        <f>IFERROR(_xll.qlIndexFixing(ONIndex3M,I2073,TRUE,_xll.ohTrigger(RecalcTrigger,Trigger3M)),NA())</f>
        <v>2.8038659797147147E-2</v>
      </c>
      <c r="N2073" s="52">
        <f>IFERROR(_xll.qlIndexFixing(Index6M,$H2073,TRUE,_xll.ohTrigger(RecalcTrigger,Trigger6M)),NA())</f>
        <v>2.9151429741889917E-2</v>
      </c>
      <c r="O2073" s="52">
        <f>IFERROR(_xll.qlIndexFixing(ONIndex6M,I2073,TRUE,_xll.ohTrigger(RecalcTrigger,Trigger6M)),NA())</f>
        <v>2.8996944872359265E-2</v>
      </c>
      <c r="P2073" s="52">
        <f>IFERROR(_xll.qlIndexFixing(Index1Y,$H2073,TRUE,_xll.ohTrigger(RecalcTrigger,Trigger1Y)),NA())</f>
        <v>3.0588546173420762E-2</v>
      </c>
      <c r="Q2073" s="52">
        <f>IFERROR(_xll.qlIndexFixing(ONIndex1Y,I2073,TRUE,_xll.ohTrigger(RecalcTrigger,Trigger1Y)),NA())</f>
        <v>3.0248197369013852E-2</v>
      </c>
    </row>
    <row r="2074" spans="2:17" x14ac:dyDescent="0.2">
      <c r="B2074" s="46" t="s">
        <v>51</v>
      </c>
      <c r="D2074" s="49">
        <f>_xll.qlCalendarAdvance(LocalCalendar,$D2073,B2074,"f",FALSE)</f>
        <v>53920</v>
      </c>
      <c r="E2074" s="49">
        <f>_xll.qlInterestRateIndexValueDate(IndexON,D2074)</f>
        <v>53920</v>
      </c>
      <c r="F2074" s="52">
        <f>IFERROR(_xll.qlIndexFixing(IndexON,D2074,TRUE,_xll.ohTrigger(RecalcTrigger,TriggerON)),NA())</f>
        <v>2.50036619607652E-2</v>
      </c>
      <c r="H2074" s="49">
        <f>_xll.qlCalendarAdvance(IborCalendar,$H2073,B2074,"f",FALSE)</f>
        <v>53912</v>
      </c>
      <c r="I2074" s="49">
        <f>_xll.qlInterestRateIndexValueDate(Index1M,$H2074)</f>
        <v>53916</v>
      </c>
      <c r="J2074" s="52">
        <f>IFERROR(_xll.qlIndexFixing(Index1M,$H2074,TRUE,_xll.ohTrigger(RecalcTrigger,Trigger1M)),NA())</f>
        <v>2.6997783527584321E-2</v>
      </c>
      <c r="K2074" s="52">
        <f>IFERROR(_xll.qlIndexFixing(ONIndex1M,I2074,TRUE,_xll.ohTrigger(RecalcTrigger,Trigger1M)),NA())</f>
        <v>2.6976698051885961E-2</v>
      </c>
      <c r="L2074" s="52">
        <f>IFERROR(_xll.qlIndexFixing(Index3M,H2074,TRUE,_xll.ohTrigger(RecalcTrigger,Trigger3M)),NA())</f>
        <v>2.8104003509529869E-2</v>
      </c>
      <c r="M2074" s="52">
        <f>IFERROR(_xll.qlIndexFixing(ONIndex3M,I2074,TRUE,_xll.ohTrigger(RecalcTrigger,Trigger3M)),NA())</f>
        <v>2.8034133402128347E-2</v>
      </c>
      <c r="N2074" s="52">
        <f>IFERROR(_xll.qlIndexFixing(Index6M,$H2074,TRUE,_xll.ohTrigger(RecalcTrigger,Trigger6M)),NA())</f>
        <v>2.9146809643611181E-2</v>
      </c>
      <c r="O2074" s="52">
        <f>IFERROR(_xll.qlIndexFixing(ONIndex6M,I2074,TRUE,_xll.ohTrigger(RecalcTrigger,Trigger6M)),NA())</f>
        <v>2.8992416673103705E-2</v>
      </c>
      <c r="P2074" s="52">
        <f>IFERROR(_xll.qlIndexFixing(Index1Y,$H2074,TRUE,_xll.ohTrigger(RecalcTrigger,Trigger1Y)),NA())</f>
        <v>3.0583634155507473E-2</v>
      </c>
      <c r="Q2074" s="52">
        <f>IFERROR(_xll.qlIndexFixing(ONIndex1Y,I2074,TRUE,_xll.ohTrigger(RecalcTrigger,Trigger1Y)),NA())</f>
        <v>3.0243414577730832E-2</v>
      </c>
    </row>
    <row r="2075" spans="2:17" x14ac:dyDescent="0.2">
      <c r="B2075" s="46" t="s">
        <v>51</v>
      </c>
      <c r="D2075" s="49">
        <f>_xll.qlCalendarAdvance(LocalCalendar,$D2074,B2075,"f",FALSE)</f>
        <v>53927</v>
      </c>
      <c r="E2075" s="49">
        <f>_xll.qlInterestRateIndexValueDate(IndexON,D2075)</f>
        <v>53927</v>
      </c>
      <c r="F2075" s="52">
        <f>IFERROR(_xll.qlIndexFixing(IndexON,D2075,TRUE,_xll.ohTrigger(RecalcTrigger,TriggerON)),NA())</f>
        <v>2.4997324958881961E-2</v>
      </c>
      <c r="H2075" s="49">
        <f>_xll.qlCalendarAdvance(IborCalendar,$H2074,B2075,"f",FALSE)</f>
        <v>53919</v>
      </c>
      <c r="I2075" s="49">
        <f>_xll.qlInterestRateIndexValueDate(Index1M,$H2075)</f>
        <v>53923</v>
      </c>
      <c r="J2075" s="52">
        <f>IFERROR(_xll.qlIndexFixing(Index1M,$H2075,TRUE,_xll.ohTrigger(RecalcTrigger,Trigger1M)),NA())</f>
        <v>2.6993459384971313E-2</v>
      </c>
      <c r="K2075" s="52">
        <f>IFERROR(_xll.qlIndexFixing(ONIndex1M,I2075,TRUE,_xll.ohTrigger(RecalcTrigger,Trigger1M)),NA())</f>
        <v>2.697238942387159E-2</v>
      </c>
      <c r="L2075" s="52">
        <f>IFERROR(_xll.qlIndexFixing(Index3M,H2075,TRUE,_xll.ohTrigger(RecalcTrigger,Trigger3M)),NA())</f>
        <v>2.8099430164998097E-2</v>
      </c>
      <c r="M2075" s="52">
        <f>IFERROR(_xll.qlIndexFixing(ONIndex3M,I2075,TRUE,_xll.ohTrigger(RecalcTrigger,Trigger3M)),NA())</f>
        <v>2.8029605048036643E-2</v>
      </c>
      <c r="N2075" s="52">
        <f>IFERROR(_xll.qlIndexFixing(Index6M,$H2075,TRUE,_xll.ohTrigger(RecalcTrigger,Trigger6M)),NA())</f>
        <v>2.9142187658357088E-2</v>
      </c>
      <c r="O2075" s="52">
        <f>IFERROR(_xll.qlIndexFixing(ONIndex6M,I2075,TRUE,_xll.ohTrigger(RecalcTrigger,Trigger6M)),NA())</f>
        <v>2.8987886603903945E-2</v>
      </c>
      <c r="P2075" s="52">
        <f>IFERROR(_xll.qlIndexFixing(Index1Y,$H2075,TRUE,_xll.ohTrigger(RecalcTrigger,Trigger1Y)),NA())</f>
        <v>3.0578722893372792E-2</v>
      </c>
      <c r="Q2075" s="52">
        <f>IFERROR(_xll.qlIndexFixing(ONIndex1Y,I2075,TRUE,_xll.ohTrigger(RecalcTrigger,Trigger1Y)),NA())</f>
        <v>3.0238632496439877E-2</v>
      </c>
    </row>
    <row r="2076" spans="2:17" x14ac:dyDescent="0.2">
      <c r="B2076" s="46" t="s">
        <v>51</v>
      </c>
      <c r="D2076" s="49">
        <f>_xll.qlCalendarAdvance(LocalCalendar,$D2075,B2076,"f",FALSE)</f>
        <v>53934</v>
      </c>
      <c r="E2076" s="49">
        <f>_xll.qlInterestRateIndexValueDate(IndexON,D2076)</f>
        <v>53934</v>
      </c>
      <c r="F2076" s="52">
        <f>IFERROR(_xll.qlIndexFixing(IndexON,D2076,TRUE,_xll.ohTrigger(RecalcTrigger,TriggerON)),NA())</f>
        <v>2.4991428711644836E-2</v>
      </c>
      <c r="H2076" s="49">
        <f>_xll.qlCalendarAdvance(IborCalendar,$H2075,B2076,"f",FALSE)</f>
        <v>53926</v>
      </c>
      <c r="I2076" s="49">
        <f>_xll.qlInterestRateIndexValueDate(Index1M,$H2076)</f>
        <v>53931</v>
      </c>
      <c r="J2076" s="52">
        <f>IFERROR(_xll.qlIndexFixing(Index1M,$H2076,TRUE,_xll.ohTrigger(RecalcTrigger,Trigger1M)),NA())</f>
        <v>2.6988514182641102E-2</v>
      </c>
      <c r="K2076" s="52">
        <f>IFERROR(_xll.qlIndexFixing(ONIndex1M,I2076,TRUE,_xll.ohTrigger(RecalcTrigger,Trigger1M)),NA())</f>
        <v>2.6967461958236072E-2</v>
      </c>
      <c r="L2076" s="52">
        <f>IFERROR(_xll.qlIndexFixing(Index3M,H2076,TRUE,_xll.ohTrigger(RecalcTrigger,Trigger3M)),NA())</f>
        <v>2.8094201076032787E-2</v>
      </c>
      <c r="M2076" s="52">
        <f>IFERROR(_xll.qlIndexFixing(ONIndex3M,I2076,TRUE,_xll.ohTrigger(RecalcTrigger,Trigger3M)),NA())</f>
        <v>2.8024427387336459E-2</v>
      </c>
      <c r="N2076" s="52">
        <f>IFERROR(_xll.qlIndexFixing(Index6M,$H2076,TRUE,_xll.ohTrigger(RecalcTrigger,Trigger6M)),NA())</f>
        <v>2.9136903078929119E-2</v>
      </c>
      <c r="O2076" s="52">
        <f>IFERROR(_xll.qlIndexFixing(ONIndex6M,I2076,TRUE,_xll.ohTrigger(RecalcTrigger,Trigger6M)),NA())</f>
        <v>2.8982707092284343E-2</v>
      </c>
      <c r="P2076" s="52">
        <f>IFERROR(_xll.qlIndexFixing(Index1Y,$H2076,TRUE,_xll.ohTrigger(RecalcTrigger,Trigger1Y)),NA())</f>
        <v>3.0573110947790014E-2</v>
      </c>
      <c r="Q2076" s="52">
        <f>IFERROR(_xll.qlIndexFixing(ONIndex1Y,I2076,TRUE,_xll.ohTrigger(RecalcTrigger,Trigger1Y)),NA())</f>
        <v>3.0233168130120447E-2</v>
      </c>
    </row>
    <row r="2077" spans="2:17" x14ac:dyDescent="0.2">
      <c r="B2077" s="46" t="s">
        <v>51</v>
      </c>
      <c r="D2077" s="49">
        <f>_xll.qlCalendarAdvance(LocalCalendar,$D2076,B2077,"f",FALSE)</f>
        <v>53941</v>
      </c>
      <c r="E2077" s="49">
        <f>_xll.qlInterestRateIndexValueDate(IndexON,D2077)</f>
        <v>53941</v>
      </c>
      <c r="F2077" s="52">
        <f>IFERROR(_xll.qlIndexFixing(IndexON,D2077,TRUE,_xll.ohTrigger(RecalcTrigger,TriggerON)),NA())</f>
        <v>2.4984720970735452E-2</v>
      </c>
      <c r="H2077" s="49">
        <f>_xll.qlCalendarAdvance(IborCalendar,$H2076,B2077,"f",FALSE)</f>
        <v>53933</v>
      </c>
      <c r="I2077" s="49">
        <f>_xll.qlInterestRateIndexValueDate(Index1M,$H2077)</f>
        <v>53938</v>
      </c>
      <c r="J2077" s="52">
        <f>IFERROR(_xll.qlIndexFixing(Index1M,$H2077,TRUE,_xll.ohTrigger(RecalcTrigger,Trigger1M)),NA())</f>
        <v>2.6983483205418324E-2</v>
      </c>
      <c r="K2077" s="52">
        <f>IFERROR(_xll.qlIndexFixing(ONIndex1M,I2077,TRUE,_xll.ohTrigger(RecalcTrigger,Trigger1M)),NA())</f>
        <v>2.696314752110851E-2</v>
      </c>
      <c r="L2077" s="52">
        <f>IFERROR(_xll.qlIndexFixing(Index3M,H2077,TRUE,_xll.ohTrigger(RecalcTrigger,Trigger3M)),NA())</f>
        <v>2.8088857600813012E-2</v>
      </c>
      <c r="M2077" s="52">
        <f>IFERROR(_xll.qlIndexFixing(ONIndex3M,I2077,TRUE,_xll.ohTrigger(RecalcTrigger,Trigger3M)),NA())</f>
        <v>2.8019894835162873E-2</v>
      </c>
      <c r="N2077" s="52">
        <f>IFERROR(_xll.qlIndexFixing(Index6M,$H2077,TRUE,_xll.ohTrigger(RecalcTrigger,Trigger6M)),NA())</f>
        <v>2.9130593371030817E-2</v>
      </c>
      <c r="O2077" s="52">
        <f>IFERROR(_xll.qlIndexFixing(ONIndex6M,I2077,TRUE,_xll.ohTrigger(RecalcTrigger,Trigger6M)),NA())</f>
        <v>2.8978173015969944E-2</v>
      </c>
      <c r="P2077" s="52">
        <f>IFERROR(_xll.qlIndexFixing(Index1Y,$H2077,TRUE,_xll.ohTrigger(RecalcTrigger,Trigger1Y)),NA())</f>
        <v>3.0568201305143702E-2</v>
      </c>
      <c r="Q2077" s="52">
        <f>IFERROR(_xll.qlIndexFixing(ONIndex1Y,I2077,TRUE,_xll.ohTrigger(RecalcTrigger,Trigger1Y)),NA())</f>
        <v>3.022838757025248E-2</v>
      </c>
    </row>
    <row r="2078" spans="2:17" x14ac:dyDescent="0.2">
      <c r="B2078" s="46" t="s">
        <v>51</v>
      </c>
      <c r="D2078" s="49">
        <f>_xll.qlCalendarAdvance(LocalCalendar,$D2077,B2078,"f",FALSE)</f>
        <v>53948</v>
      </c>
      <c r="E2078" s="49">
        <f>_xll.qlInterestRateIndexValueDate(IndexON,D2078)</f>
        <v>53948</v>
      </c>
      <c r="F2078" s="52">
        <f>IFERROR(_xll.qlIndexFixing(IndexON,D2078,TRUE,_xll.ohTrigger(RecalcTrigger,TriggerON)),NA())</f>
        <v>2.4978453984498827E-2</v>
      </c>
      <c r="H2078" s="49">
        <f>_xll.qlCalendarAdvance(IborCalendar,$H2077,B2078,"f",FALSE)</f>
        <v>53940</v>
      </c>
      <c r="I2078" s="49">
        <f>_xll.qlInterestRateIndexValueDate(Index1M,$H2078)</f>
        <v>53944</v>
      </c>
      <c r="J2078" s="52">
        <f>IFERROR(_xll.qlIndexFixing(Index1M,$H2078,TRUE,_xll.ohTrigger(RecalcTrigger,Trigger1M)),NA())</f>
        <v>2.6979770092840916E-2</v>
      </c>
      <c r="K2078" s="52">
        <f>IFERROR(_xll.qlIndexFixing(ONIndex1M,I2078,TRUE,_xll.ohTrigger(RecalcTrigger,Trigger1M)),NA())</f>
        <v>2.6959447274599313E-2</v>
      </c>
      <c r="L2078" s="52">
        <f>IFERROR(_xll.qlIndexFixing(Index3M,H2078,TRUE,_xll.ohTrigger(RecalcTrigger,Trigger3M)),NA())</f>
        <v>2.808493283641909E-2</v>
      </c>
      <c r="M2078" s="52">
        <f>IFERROR(_xll.qlIndexFixing(ONIndex3M,I2078,TRUE,_xll.ohTrigger(RecalcTrigger,Trigger3M)),NA())</f>
        <v>2.8016008231244172E-2</v>
      </c>
      <c r="N2078" s="52">
        <f>IFERROR(_xll.qlIndexFixing(Index6M,$H2078,TRUE,_xll.ohTrigger(RecalcTrigger,Trigger6M)),NA())</f>
        <v>2.9126627569892784E-2</v>
      </c>
      <c r="O2078" s="52">
        <f>IFERROR(_xll.qlIndexFixing(ONIndex6M,I2078,TRUE,_xll.ohTrigger(RecalcTrigger,Trigger6M)),NA())</f>
        <v>2.8974285176639469E-2</v>
      </c>
      <c r="P2078" s="52">
        <f>IFERROR(_xll.qlIndexFixing(Index1Y,$H2078,TRUE,_xll.ohTrigger(RecalcTrigger,Trigger1Y)),NA())</f>
        <v>3.0563993641529886E-2</v>
      </c>
      <c r="Q2078" s="52">
        <f>IFERROR(_xll.qlIndexFixing(ONIndex1Y,I2078,TRUE,_xll.ohTrigger(RecalcTrigger,Trigger1Y)),NA())</f>
        <v>3.0224290512919083E-2</v>
      </c>
    </row>
    <row r="2079" spans="2:17" x14ac:dyDescent="0.2">
      <c r="B2079" s="46" t="s">
        <v>51</v>
      </c>
      <c r="D2079" s="49">
        <f>_xll.qlCalendarAdvance(LocalCalendar,$D2078,B2079,"f",FALSE)</f>
        <v>53955</v>
      </c>
      <c r="E2079" s="49">
        <f>_xll.qlInterestRateIndexValueDate(IndexON,D2079)</f>
        <v>53955</v>
      </c>
      <c r="F2079" s="52">
        <f>IFERROR(_xll.qlIndexFixing(IndexON,D2079,TRUE,_xll.ohTrigger(RecalcTrigger,TriggerON)),NA())</f>
        <v>2.4972210336766665E-2</v>
      </c>
      <c r="H2079" s="49">
        <f>_xll.qlCalendarAdvance(IborCalendar,$H2078,B2079,"f",FALSE)</f>
        <v>53947</v>
      </c>
      <c r="I2079" s="49">
        <f>_xll.qlInterestRateIndexValueDate(Index1M,$H2079)</f>
        <v>53951</v>
      </c>
      <c r="J2079" s="52">
        <f>IFERROR(_xll.qlIndexFixing(Index1M,$H2079,TRUE,_xll.ohTrigger(RecalcTrigger,Trigger1M)),NA())</f>
        <v>2.6975435606806819E-2</v>
      </c>
      <c r="K2079" s="52">
        <f>IFERROR(_xll.qlIndexFixing(ONIndex1M,I2079,TRUE,_xll.ohTrigger(RecalcTrigger,Trigger1M)),NA())</f>
        <v>2.6955127802859025E-2</v>
      </c>
      <c r="L2079" s="52">
        <f>IFERROR(_xll.qlIndexFixing(Index3M,H2079,TRUE,_xll.ohTrigger(RecalcTrigger,Trigger3M)),NA())</f>
        <v>2.808035211752654E-2</v>
      </c>
      <c r="M2079" s="52">
        <f>IFERROR(_xll.qlIndexFixing(ONIndex3M,I2079,TRUE,_xll.ohTrigger(RecalcTrigger,Trigger3M)),NA())</f>
        <v>2.801147204070098E-2</v>
      </c>
      <c r="N2079" s="52">
        <f>IFERROR(_xll.qlIndexFixing(Index6M,$H2079,TRUE,_xll.ohTrigger(RecalcTrigger,Trigger6M)),NA())</f>
        <v>2.9121999049927242E-2</v>
      </c>
      <c r="O2079" s="52">
        <f>IFERROR(_xll.qlIndexFixing(ONIndex6M,I2079,TRUE,_xll.ohTrigger(RecalcTrigger,Trigger6M)),NA())</f>
        <v>2.896974762750304E-2</v>
      </c>
      <c r="P2079" s="52">
        <f>IFERROR(_xll.qlIndexFixing(Index1Y,$H2079,TRUE,_xll.ohTrigger(RecalcTrigger,Trigger1Y)),NA())</f>
        <v>3.0559085402400221E-2</v>
      </c>
      <c r="Q2079" s="52">
        <f>IFERROR(_xll.qlIndexFixing(ONIndex1Y,I2079,TRUE,_xll.ohTrigger(RecalcTrigger,Trigger1Y)),NA())</f>
        <v>3.0219511271596389E-2</v>
      </c>
    </row>
    <row r="2080" spans="2:17" x14ac:dyDescent="0.2">
      <c r="B2080" s="46" t="s">
        <v>51</v>
      </c>
      <c r="D2080" s="49">
        <f>_xll.qlCalendarAdvance(LocalCalendar,$D2079,B2080,"f",FALSE)</f>
        <v>53962</v>
      </c>
      <c r="E2080" s="49">
        <f>_xll.qlInterestRateIndexValueDate(IndexON,D2080)</f>
        <v>53962</v>
      </c>
      <c r="F2080" s="52">
        <f>IFERROR(_xll.qlIndexFixing(IndexON,D2080,TRUE,_xll.ohTrigger(RecalcTrigger,TriggerON)),NA())</f>
        <v>2.496599002756561E-2</v>
      </c>
      <c r="H2080" s="49">
        <f>_xll.qlCalendarAdvance(IborCalendar,$H2079,B2080,"f",FALSE)</f>
        <v>53954</v>
      </c>
      <c r="I2080" s="49">
        <f>_xll.qlInterestRateIndexValueDate(Index1M,$H2080)</f>
        <v>53958</v>
      </c>
      <c r="J2080" s="52">
        <f>IFERROR(_xll.qlIndexFixing(Index1M,$H2080,TRUE,_xll.ohTrigger(RecalcTrigger,Trigger1M)),NA())</f>
        <v>2.6971098405472738E-2</v>
      </c>
      <c r="K2080" s="52">
        <f>IFERROR(_xll.qlIndexFixing(ONIndex1M,I2080,TRUE,_xll.ohTrigger(RecalcTrigger,Trigger1M)),NA())</f>
        <v>2.6950805620327145E-2</v>
      </c>
      <c r="L2080" s="52">
        <f>IFERROR(_xll.qlIndexFixing(Index3M,H2080,TRUE,_xll.ohTrigger(RecalcTrigger,Trigger3M)),NA())</f>
        <v>2.8075769431000021E-2</v>
      </c>
      <c r="M2080" s="52">
        <f>IFERROR(_xll.qlIndexFixing(ONIndex3M,I2080,TRUE,_xll.ohTrigger(RecalcTrigger,Trigger3M)),NA())</f>
        <v>2.800693389116482E-2</v>
      </c>
      <c r="N2080" s="52">
        <f>IFERROR(_xll.qlIndexFixing(Index6M,$H2080,TRUE,_xll.ohTrigger(RecalcTrigger,Trigger6M)),NA())</f>
        <v>2.9117368643236639E-2</v>
      </c>
      <c r="O2080" s="52">
        <f>IFERROR(_xll.qlIndexFixing(ONIndex6M,I2080,TRUE,_xll.ohTrigger(RecalcTrigger,Trigger6M)),NA())</f>
        <v>2.8965208208502347E-2</v>
      </c>
      <c r="P2080" s="52">
        <f>IFERROR(_xll.qlIndexFixing(Index1Y,$H2080,TRUE,_xll.ohTrigger(RecalcTrigger,Trigger1Y)),NA())</f>
        <v>3.0554177918995437E-2</v>
      </c>
      <c r="Q2080" s="52">
        <f>IFERROR(_xll.qlIndexFixing(ONIndex1Y,I2080,TRUE,_xll.ohTrigger(RecalcTrigger,Trigger1Y)),NA())</f>
        <v>3.0214732740585504E-2</v>
      </c>
    </row>
    <row r="2081" spans="2:17" x14ac:dyDescent="0.2">
      <c r="B2081" s="46" t="s">
        <v>51</v>
      </c>
      <c r="D2081" s="49">
        <f>_xll.qlCalendarAdvance(LocalCalendar,$D2080,B2081,"f",FALSE)</f>
        <v>53969</v>
      </c>
      <c r="E2081" s="49">
        <f>_xll.qlInterestRateIndexValueDate(IndexON,D2081)</f>
        <v>53969</v>
      </c>
      <c r="F2081" s="52">
        <f>IFERROR(_xll.qlIndexFixing(IndexON,D2081,TRUE,_xll.ohTrigger(RecalcTrigger,TriggerON)),NA())</f>
        <v>2.4959793056895663E-2</v>
      </c>
      <c r="H2081" s="49">
        <f>_xll.qlCalendarAdvance(IborCalendar,$H2080,B2081,"f",FALSE)</f>
        <v>53961</v>
      </c>
      <c r="I2081" s="49">
        <f>_xll.qlInterestRateIndexValueDate(Index1M,$H2081)</f>
        <v>53965</v>
      </c>
      <c r="J2081" s="52">
        <f>IFERROR(_xll.qlIndexFixing(Index1M,$H2081,TRUE,_xll.ohTrigger(RecalcTrigger,Trigger1M)),NA())</f>
        <v>2.6967457504626979E-2</v>
      </c>
      <c r="K2081" s="52">
        <f>IFERROR(_xll.qlIndexFixing(ONIndex1M,I2081,TRUE,_xll.ohTrigger(RecalcTrigger,Trigger1M)),NA())</f>
        <v>2.6946480726923738E-2</v>
      </c>
      <c r="L2081" s="52">
        <f>IFERROR(_xll.qlIndexFixing(Index3M,H2081,TRUE,_xll.ohTrigger(RecalcTrigger,Trigger3M)),NA())</f>
        <v>2.8071948775119579E-2</v>
      </c>
      <c r="M2081" s="52">
        <f>IFERROR(_xll.qlIndexFixing(ONIndex3M,I2081,TRUE,_xll.ohTrigger(RecalcTrigger,Trigger3M)),NA())</f>
        <v>2.8002393782475821E-2</v>
      </c>
      <c r="N2081" s="52">
        <f>IFERROR(_xll.qlIndexFixing(Index6M,$H2081,TRUE,_xll.ohTrigger(RecalcTrigger,Trigger6M)),NA())</f>
        <v>2.9113576237116776E-2</v>
      </c>
      <c r="O2081" s="52">
        <f>IFERROR(_xll.qlIndexFixing(ONIndex6M,I2081,TRUE,_xll.ohTrigger(RecalcTrigger,Trigger6M)),NA())</f>
        <v>2.8960666919477518E-2</v>
      </c>
      <c r="P2081" s="52">
        <f>IFERROR(_xll.qlIndexFixing(Index1Y,$H2081,TRUE,_xll.ohTrigger(RecalcTrigger,Trigger1Y)),NA())</f>
        <v>3.0549271191304395E-2</v>
      </c>
      <c r="Q2081" s="52">
        <f>IFERROR(_xll.qlIndexFixing(ONIndex1Y,I2081,TRUE,_xll.ohTrigger(RecalcTrigger,Trigger1Y)),NA())</f>
        <v>3.020995491964662E-2</v>
      </c>
    </row>
    <row r="2082" spans="2:17" x14ac:dyDescent="0.2">
      <c r="B2082" s="46" t="s">
        <v>51</v>
      </c>
      <c r="D2082" s="49">
        <f>_xll.qlCalendarAdvance(LocalCalendar,$D2081,B2082,"f",FALSE)</f>
        <v>53976</v>
      </c>
      <c r="E2082" s="49">
        <f>_xll.qlInterestRateIndexValueDate(IndexON,D2082)</f>
        <v>53976</v>
      </c>
      <c r="F2082" s="52">
        <f>IFERROR(_xll.qlIndexFixing(IndexON,D2082,TRUE,_xll.ohTrigger(RecalcTrigger,TriggerON)),NA())</f>
        <v>2.4954044250198315E-2</v>
      </c>
      <c r="H2082" s="49">
        <f>_xll.qlCalendarAdvance(IborCalendar,$H2081,B2082,"f",FALSE)</f>
        <v>53968</v>
      </c>
      <c r="I2082" s="49">
        <f>_xll.qlInterestRateIndexValueDate(Index1M,$H2082)</f>
        <v>53972</v>
      </c>
      <c r="J2082" s="52">
        <f>IFERROR(_xll.qlIndexFixing(Index1M,$H2082,TRUE,_xll.ohTrigger(RecalcTrigger,Trigger1M)),NA())</f>
        <v>2.696311435382024E-2</v>
      </c>
      <c r="K2082" s="52">
        <f>IFERROR(_xll.qlIndexFixing(ONIndex1M,I2082,TRUE,_xll.ohTrigger(RecalcTrigger,Trigger1M)),NA())</f>
        <v>2.6942153122488932E-2</v>
      </c>
      <c r="L2082" s="52">
        <f>IFERROR(_xll.qlIndexFixing(Index3M,H2082,TRUE,_xll.ohTrigger(RecalcTrigger,Trigger3M)),NA())</f>
        <v>2.8067361656424258E-2</v>
      </c>
      <c r="M2082" s="52">
        <f>IFERROR(_xll.qlIndexFixing(ONIndex3M,I2082,TRUE,_xll.ohTrigger(RecalcTrigger,Trigger3M)),NA())</f>
        <v>2.7997851714713917E-2</v>
      </c>
      <c r="N2082" s="52">
        <f>IFERROR(_xll.qlIndexFixing(Index6M,$H2082,TRUE,_xll.ohTrigger(RecalcTrigger,Trigger6M)),NA())</f>
        <v>2.9108941550229826E-2</v>
      </c>
      <c r="O2082" s="52">
        <f>IFERROR(_xll.qlIndexFixing(ONIndex6M,I2082,TRUE,_xll.ohTrigger(RecalcTrigger,Trigger6M)),NA())</f>
        <v>2.8956123760588426E-2</v>
      </c>
      <c r="P2082" s="52">
        <f>IFERROR(_xll.qlIndexFixing(Index1Y,$H2082,TRUE,_xll.ohTrigger(RecalcTrigger,Trigger1Y)),NA())</f>
        <v>3.0544365219316173E-2</v>
      </c>
      <c r="Q2082" s="52">
        <f>IFERROR(_xll.qlIndexFixing(ONIndex1Y,I2082,TRUE,_xll.ohTrigger(RecalcTrigger,Trigger1Y)),NA())</f>
        <v>3.0205177808619865E-2</v>
      </c>
    </row>
    <row r="2083" spans="2:17" x14ac:dyDescent="0.2">
      <c r="B2083" s="46" t="s">
        <v>51</v>
      </c>
      <c r="D2083" s="49">
        <f>_xll.qlCalendarAdvance(LocalCalendar,$D2082,B2083,"f",FALSE)</f>
        <v>53983</v>
      </c>
      <c r="E2083" s="49">
        <f>_xll.qlInterestRateIndexValueDate(IndexON,D2083)</f>
        <v>53983</v>
      </c>
      <c r="F2083" s="52">
        <f>IFERROR(_xll.qlIndexFixing(IndexON,D2083,TRUE,_xll.ohTrigger(RecalcTrigger,TriggerON)),NA())</f>
        <v>2.4947469131122446E-2</v>
      </c>
      <c r="H2083" s="49">
        <f>_xll.qlCalendarAdvance(IborCalendar,$H2082,B2083,"f",FALSE)</f>
        <v>53975</v>
      </c>
      <c r="I2083" s="49">
        <f>_xll.qlInterestRateIndexValueDate(Index1M,$H2083)</f>
        <v>53980</v>
      </c>
      <c r="J2083" s="52">
        <f>IFERROR(_xll.qlIndexFixing(Index1M,$H2083,TRUE,_xll.ohTrigger(RecalcTrigger,Trigger1M)),NA())</f>
        <v>2.695814742786326E-2</v>
      </c>
      <c r="K2083" s="52">
        <f>IFERROR(_xll.qlIndexFixing(ONIndex1M,I2083,TRUE,_xll.ohTrigger(RecalcTrigger,Trigger1M)),NA())</f>
        <v>2.693720396940158E-2</v>
      </c>
      <c r="L2083" s="52">
        <f>IFERROR(_xll.qlIndexFixing(Index3M,H2083,TRUE,_xll.ohTrigger(RecalcTrigger,Trigger3M)),NA())</f>
        <v>2.8062116825616334E-2</v>
      </c>
      <c r="M2083" s="52">
        <f>IFERROR(_xll.qlIndexFixing(ONIndex3M,I2083,TRUE,_xll.ohTrigger(RecalcTrigger,Trigger3M)),NA())</f>
        <v>2.799265838127063E-2</v>
      </c>
      <c r="N2083" s="52">
        <f>IFERROR(_xll.qlIndexFixing(Index6M,$H2083,TRUE,_xll.ohTrigger(RecalcTrigger,Trigger6M)),NA())</f>
        <v>2.9103642454877145E-2</v>
      </c>
      <c r="O2083" s="52">
        <f>IFERROR(_xll.qlIndexFixing(ONIndex6M,I2083,TRUE,_xll.ohTrigger(RecalcTrigger,Trigger6M)),NA())</f>
        <v>2.8950929289095484E-2</v>
      </c>
      <c r="P2083" s="52">
        <f>IFERROR(_xll.qlIndexFixing(Index1Y,$H2083,TRUE,_xll.ohTrigger(RecalcTrigger,Trigger1Y)),NA())</f>
        <v>3.0538759319523934E-2</v>
      </c>
      <c r="Q2083" s="52">
        <f>IFERROR(_xll.qlIndexFixing(ONIndex1Y,I2083,TRUE,_xll.ohTrigger(RecalcTrigger,Trigger1Y)),NA())</f>
        <v>3.0199719122716573E-2</v>
      </c>
    </row>
    <row r="2084" spans="2:17" x14ac:dyDescent="0.2">
      <c r="B2084" s="46" t="s">
        <v>51</v>
      </c>
      <c r="D2084" s="49">
        <f>_xll.qlCalendarAdvance(LocalCalendar,$D2083,B2084,"f",FALSE)</f>
        <v>53990</v>
      </c>
      <c r="E2084" s="49">
        <f>_xll.qlInterestRateIndexValueDate(IndexON,D2084)</f>
        <v>53990</v>
      </c>
      <c r="F2084" s="52">
        <f>IFERROR(_xll.qlIndexFixing(IndexON,D2084,TRUE,_xll.ohTrigger(RecalcTrigger,TriggerON)),NA())</f>
        <v>2.4941342175965886E-2</v>
      </c>
      <c r="H2084" s="49">
        <f>_xll.qlCalendarAdvance(IborCalendar,$H2083,B2084,"f",FALSE)</f>
        <v>53982</v>
      </c>
      <c r="I2084" s="49">
        <f>_xll.qlInterestRateIndexValueDate(Index1M,$H2084)</f>
        <v>53986</v>
      </c>
      <c r="J2084" s="52">
        <f>IFERROR(_xll.qlIndexFixing(Index1M,$H2084,TRUE,_xll.ohTrigger(RecalcTrigger,Trigger1M)),NA())</f>
        <v>2.6954419905874123E-2</v>
      </c>
      <c r="K2084" s="52">
        <f>IFERROR(_xll.qlIndexFixing(ONIndex1M,I2084,TRUE,_xll.ohTrigger(RecalcTrigger,Trigger1M)),NA())</f>
        <v>2.6933489780924802E-2</v>
      </c>
      <c r="L2084" s="52">
        <f>IFERROR(_xll.qlIndexFixing(Index3M,H2084,TRUE,_xll.ohTrigger(RecalcTrigger,Trigger3M)),NA())</f>
        <v>2.8058181515908668E-2</v>
      </c>
      <c r="M2084" s="52">
        <f>IFERROR(_xll.qlIndexFixing(ONIndex3M,I2084,TRUE,_xll.ohTrigger(RecalcTrigger,Trigger3M)),NA())</f>
        <v>2.7988761701971399E-2</v>
      </c>
      <c r="N2084" s="52">
        <f>IFERROR(_xll.qlIndexFixing(Index6M,$H2084,TRUE,_xll.ohTrigger(RecalcTrigger,Trigger6M)),NA())</f>
        <v>2.9099666516136501E-2</v>
      </c>
      <c r="O2084" s="52">
        <f>IFERROR(_xll.qlIndexFixing(ONIndex6M,I2084,TRUE,_xll.ohTrigger(RecalcTrigger,Trigger6M)),NA())</f>
        <v>2.8947031832737835E-2</v>
      </c>
      <c r="P2084" s="52">
        <f>IFERROR(_xll.qlIndexFixing(Index1Y,$H2084,TRUE,_xll.ohTrigger(RecalcTrigger,Trigger1Y)),NA())</f>
        <v>3.0534555542406489E-2</v>
      </c>
      <c r="Q2084" s="52">
        <f>IFERROR(_xll.qlIndexFixing(ONIndex1Y,I2084,TRUE,_xll.ohTrigger(RecalcTrigger,Trigger1Y)),NA())</f>
        <v>3.0195625716782359E-2</v>
      </c>
    </row>
    <row r="2085" spans="2:17" x14ac:dyDescent="0.2">
      <c r="B2085" s="46" t="s">
        <v>51</v>
      </c>
      <c r="D2085" s="49">
        <f>_xll.qlCalendarAdvance(LocalCalendar,$D2084,B2085,"f",FALSE)</f>
        <v>53997</v>
      </c>
      <c r="E2085" s="49">
        <f>_xll.qlInterestRateIndexValueDate(IndexON,D2085)</f>
        <v>53997</v>
      </c>
      <c r="F2085" s="52">
        <f>IFERROR(_xll.qlIndexFixing(IndexON,D2085,TRUE,_xll.ohTrigger(RecalcTrigger,TriggerON)),NA())</f>
        <v>2.4935238559393724E-2</v>
      </c>
      <c r="H2085" s="49">
        <f>_xll.qlCalendarAdvance(IborCalendar,$H2084,B2085,"f",FALSE)</f>
        <v>53989</v>
      </c>
      <c r="I2085" s="49">
        <f>_xll.qlInterestRateIndexValueDate(Index1M,$H2085)</f>
        <v>53993</v>
      </c>
      <c r="J2085" s="52">
        <f>IFERROR(_xll.qlIndexFixing(Index1M,$H2085,TRUE,_xll.ohTrigger(RecalcTrigger,Trigger1M)),NA())</f>
        <v>2.6950765533380883E-2</v>
      </c>
      <c r="K2085" s="52">
        <f>IFERROR(_xll.qlIndexFixing(ONIndex1M,I2085,TRUE,_xll.ohTrigger(RecalcTrigger,Trigger1M)),NA())</f>
        <v>2.6929154043795478E-2</v>
      </c>
      <c r="L2085" s="52">
        <f>IFERROR(_xll.qlIndexFixing(Index3M,H2085,TRUE,_xll.ohTrigger(RecalcTrigger,Trigger3M)),NA())</f>
        <v>2.805358849410404E-2</v>
      </c>
      <c r="M2085" s="52">
        <f>IFERROR(_xll.qlIndexFixing(ONIndex3M,I2085,TRUE,_xll.ohTrigger(RecalcTrigger,Trigger3M)),NA())</f>
        <v>2.7984213756910847E-2</v>
      </c>
      <c r="N2085" s="52">
        <f>IFERROR(_xll.qlIndexFixing(Index6M,$H2085,TRUE,_xll.ohTrigger(RecalcTrigger,Trigger6M)),NA())</f>
        <v>2.909502616895502E-2</v>
      </c>
      <c r="O2085" s="52">
        <f>IFERROR(_xll.qlIndexFixing(ONIndex6M,I2085,TRUE,_xll.ohTrigger(RecalcTrigger,Trigger6M)),NA())</f>
        <v>2.8942483063936209E-2</v>
      </c>
      <c r="P2085" s="52">
        <f>IFERROR(_xll.qlIndexFixing(Index1Y,$H2085,TRUE,_xll.ohTrigger(RecalcTrigger,Trigger1Y)),NA())</f>
        <v>3.0529651837462965E-2</v>
      </c>
      <c r="Q2085" s="52">
        <f>IFERROR(_xll.qlIndexFixing(ONIndex1Y,I2085,TRUE,_xll.ohTrigger(RecalcTrigger,Trigger1Y)),NA())</f>
        <v>3.0190850735891672E-2</v>
      </c>
    </row>
    <row r="2086" spans="2:17" x14ac:dyDescent="0.2">
      <c r="B2086" s="46" t="s">
        <v>51</v>
      </c>
      <c r="D2086" s="49">
        <f>_xll.qlCalendarAdvance(LocalCalendar,$D2085,B2086,"f",FALSE)</f>
        <v>54004</v>
      </c>
      <c r="E2086" s="49">
        <f>_xll.qlInterestRateIndexValueDate(IndexON,D2086)</f>
        <v>54004</v>
      </c>
      <c r="F2086" s="52">
        <f>IFERROR(_xll.qlIndexFixing(IndexON,D2086,TRUE,_xll.ohTrigger(RecalcTrigger,TriggerON)),NA())</f>
        <v>2.4929588080808696E-2</v>
      </c>
      <c r="H2086" s="49">
        <f>_xll.qlCalendarAdvance(IborCalendar,$H2085,B2086,"f",FALSE)</f>
        <v>53996</v>
      </c>
      <c r="I2086" s="49">
        <f>_xll.qlInterestRateIndexValueDate(Index1M,$H2086)</f>
        <v>54000</v>
      </c>
      <c r="J2086" s="52">
        <f>IFERROR(_xll.qlIndexFixing(Index1M,$H2086,TRUE,_xll.ohTrigger(RecalcTrigger,Trigger1M)),NA())</f>
        <v>2.6945018176283142E-2</v>
      </c>
      <c r="K2086" s="52">
        <f>IFERROR(_xll.qlIndexFixing(ONIndex1M,I2086,TRUE,_xll.ohTrigger(RecalcTrigger,Trigger1M)),NA())</f>
        <v>2.6924815595634755E-2</v>
      </c>
      <c r="L2086" s="52">
        <f>IFERROR(_xll.qlIndexFixing(Index3M,H2086,TRUE,_xll.ohTrigger(RecalcTrigger,Trigger3M)),NA())</f>
        <v>2.8048993504609054E-2</v>
      </c>
      <c r="M2086" s="52">
        <f>IFERROR(_xll.qlIndexFixing(ONIndex3M,I2086,TRUE,_xll.ohTrigger(RecalcTrigger,Trigger3M)),NA())</f>
        <v>2.7979663852697456E-2</v>
      </c>
      <c r="N2086" s="52">
        <f>IFERROR(_xll.qlIndexFixing(Index6M,$H2086,TRUE,_xll.ohTrigger(RecalcTrigger,Trigger6M)),NA())</f>
        <v>2.9090383935035782E-2</v>
      </c>
      <c r="O2086" s="52">
        <f>IFERROR(_xll.qlIndexFixing(ONIndex6M,I2086,TRUE,_xll.ohTrigger(RecalcTrigger,Trigger6M)),NA())</f>
        <v>2.893793242503051E-2</v>
      </c>
      <c r="P2086" s="52">
        <f>IFERROR(_xll.qlIndexFixing(Index1Y,$H2086,TRUE,_xll.ohTrigger(RecalcTrigger,Trigger1Y)),NA())</f>
        <v>3.0524748888179892E-2</v>
      </c>
      <c r="Q2086" s="52">
        <f>IFERROR(_xll.qlIndexFixing(ONIndex1Y,I2086,TRUE,_xll.ohTrigger(RecalcTrigger,Trigger1Y)),NA())</f>
        <v>3.0186076465152922E-2</v>
      </c>
    </row>
    <row r="2087" spans="2:17" x14ac:dyDescent="0.2">
      <c r="B2087" s="46" t="s">
        <v>51</v>
      </c>
      <c r="D2087" s="49">
        <f>_xll.qlCalendarAdvance(LocalCalendar,$D2086,B2087,"f",FALSE)</f>
        <v>54011</v>
      </c>
      <c r="E2087" s="49">
        <f>_xll.qlInterestRateIndexValueDate(IndexON,D2087)</f>
        <v>54011</v>
      </c>
      <c r="F2087" s="52">
        <f>IFERROR(_xll.qlIndexFixing(IndexON,D2087,TRUE,_xll.ohTrigger(RecalcTrigger,TriggerON)),NA())</f>
        <v>2.4923101341682852E-2</v>
      </c>
      <c r="H2087" s="49">
        <f>_xll.qlCalendarAdvance(IborCalendar,$H2086,B2087,"f",FALSE)</f>
        <v>54003</v>
      </c>
      <c r="I2087" s="49">
        <f>_xll.qlInterestRateIndexValueDate(Index1M,$H2087)</f>
        <v>54008</v>
      </c>
      <c r="J2087" s="52">
        <f>IFERROR(_xll.qlIndexFixing(Index1M,$H2087,TRUE,_xll.ohTrigger(RecalcTrigger,Trigger1M)),NA())</f>
        <v>2.6940039430776608E-2</v>
      </c>
      <c r="K2087" s="52">
        <f>IFERROR(_xll.qlIndexFixing(ONIndex1M,I2087,TRUE,_xll.ohTrigger(RecalcTrigger,Trigger1M)),NA())</f>
        <v>2.6919854049740621E-2</v>
      </c>
      <c r="L2087" s="52">
        <f>IFERROR(_xll.qlIndexFixing(Index3M,H2087,TRUE,_xll.ohTrigger(RecalcTrigger,Trigger3M)),NA())</f>
        <v>2.8043739678637387E-2</v>
      </c>
      <c r="M2087" s="52">
        <f>IFERROR(_xll.qlIndexFixing(ONIndex3M,I2087,TRUE,_xll.ohTrigger(RecalcTrigger,Trigger3M)),NA())</f>
        <v>2.7974461563378128E-2</v>
      </c>
      <c r="N2087" s="52">
        <f>IFERROR(_xll.qlIndexFixing(Index6M,$H2087,TRUE,_xll.ohTrigger(RecalcTrigger,Trigger6M)),NA())</f>
        <v>2.9084239441829834E-2</v>
      </c>
      <c r="O2087" s="52">
        <f>IFERROR(_xll.qlIndexFixing(ONIndex6M,I2087,TRUE,_xll.ohTrigger(RecalcTrigger,Trigger6M)),NA())</f>
        <v>2.8932729405255486E-2</v>
      </c>
      <c r="P2087" s="52">
        <f>IFERROR(_xll.qlIndexFixing(Index1Y,$H2087,TRUE,_xll.ohTrigger(RecalcTrigger,Trigger1Y)),NA())</f>
        <v>3.0519146442854746E-2</v>
      </c>
      <c r="Q2087" s="52">
        <f>IFERROR(_xll.qlIndexFixing(ONIndex1Y,I2087,TRUE,_xll.ohTrigger(RecalcTrigger,Trigger1Y)),NA())</f>
        <v>3.0180621025053256E-2</v>
      </c>
    </row>
    <row r="2088" spans="2:17" x14ac:dyDescent="0.2">
      <c r="B2088" s="46" t="s">
        <v>51</v>
      </c>
      <c r="D2088" s="49">
        <f>_xll.qlCalendarAdvance(LocalCalendar,$D2087,B2088,"f",FALSE)</f>
        <v>54018</v>
      </c>
      <c r="E2088" s="49">
        <f>_xll.qlInterestRateIndexValueDate(IndexON,D2088)</f>
        <v>54018</v>
      </c>
      <c r="F2088" s="52">
        <f>IFERROR(_xll.qlIndexFixing(IndexON,D2088,TRUE,_xll.ohTrigger(RecalcTrigger,TriggerON)),NA())</f>
        <v>2.4917067740597432E-2</v>
      </c>
      <c r="H2088" s="49">
        <f>_xll.qlCalendarAdvance(IborCalendar,$H2087,B2088,"f",FALSE)</f>
        <v>54010</v>
      </c>
      <c r="I2088" s="49">
        <f>_xll.qlInterestRateIndexValueDate(Index1M,$H2088)</f>
        <v>54014</v>
      </c>
      <c r="J2088" s="52">
        <f>IFERROR(_xll.qlIndexFixing(Index1M,$H2088,TRUE,_xll.ohTrigger(RecalcTrigger,Trigger1M)),NA())</f>
        <v>2.6936303044261756E-2</v>
      </c>
      <c r="K2088" s="52">
        <f>IFERROR(_xll.qlIndexFixing(ONIndex1M,I2088,TRUE,_xll.ohTrigger(RecalcTrigger,Trigger1M)),NA())</f>
        <v>2.6916130566698726E-2</v>
      </c>
      <c r="L2088" s="52">
        <f>IFERROR(_xll.qlIndexFixing(Index3M,H2088,TRUE,_xll.ohTrigger(RecalcTrigger,Trigger3M)),NA())</f>
        <v>2.8039797622578414E-2</v>
      </c>
      <c r="M2088" s="52">
        <f>IFERROR(_xll.qlIndexFixing(ONIndex3M,I2088,TRUE,_xll.ohTrigger(RecalcTrigger,Trigger3M)),NA())</f>
        <v>2.797055816729177E-2</v>
      </c>
      <c r="N2088" s="52">
        <f>IFERROR(_xll.qlIndexFixing(Index6M,$H2088,TRUE,_xll.ohTrigger(RecalcTrigger,Trigger6M)),NA())</f>
        <v>2.9080257469158679E-2</v>
      </c>
      <c r="O2088" s="52">
        <f>IFERROR(_xll.qlIndexFixing(ONIndex6M,I2088,TRUE,_xll.ohTrigger(RecalcTrigger,Trigger6M)),NA())</f>
        <v>2.8928825537546388E-2</v>
      </c>
      <c r="P2088" s="52">
        <f>IFERROR(_xll.qlIndexFixing(Index1Y,$H2088,TRUE,_xll.ohTrigger(RecalcTrigger,Trigger1Y)),NA())</f>
        <v>3.051494525655055E-2</v>
      </c>
      <c r="Q2088" s="52">
        <f>IFERROR(_xll.qlIndexFixing(ONIndex1Y,I2088,TRUE,_xll.ohTrigger(RecalcTrigger,Trigger1Y)),NA())</f>
        <v>3.0176530053571682E-2</v>
      </c>
    </row>
    <row r="2089" spans="2:17" x14ac:dyDescent="0.2">
      <c r="B2089" s="46" t="s">
        <v>51</v>
      </c>
      <c r="D2089" s="49">
        <f>_xll.qlCalendarAdvance(LocalCalendar,$D2088,B2089,"f",FALSE)</f>
        <v>54025</v>
      </c>
      <c r="E2089" s="49">
        <f>_xll.qlInterestRateIndexValueDate(IndexON,D2089)</f>
        <v>54025</v>
      </c>
      <c r="F2089" s="52">
        <f>IFERROR(_xll.qlIndexFixing(IndexON,D2089,TRUE,_xll.ohTrigger(RecalcTrigger,TriggerON)),NA())</f>
        <v>2.4911057477989829E-2</v>
      </c>
      <c r="H2089" s="49">
        <f>_xll.qlCalendarAdvance(IborCalendar,$H2088,B2089,"f",FALSE)</f>
        <v>54017</v>
      </c>
      <c r="I2089" s="49">
        <f>_xll.qlInterestRateIndexValueDate(Index1M,$H2089)</f>
        <v>54021</v>
      </c>
      <c r="J2089" s="52">
        <f>IFERROR(_xll.qlIndexFixing(Index1M,$H2089,TRUE,_xll.ohTrigger(RecalcTrigger,Trigger1M)),NA())</f>
        <v>2.6933331111524683E-2</v>
      </c>
      <c r="K2089" s="52">
        <f>IFERROR(_xll.qlIndexFixing(ONIndex1M,I2089,TRUE,_xll.ohTrigger(RecalcTrigger,Trigger1M)),NA())</f>
        <v>2.6911783985843485E-2</v>
      </c>
      <c r="L2089" s="52">
        <f>IFERROR(_xll.qlIndexFixing(Index3M,H2089,TRUE,_xll.ohTrigger(RecalcTrigger,Trigger3M)),NA())</f>
        <v>2.8035196730056666E-2</v>
      </c>
      <c r="M2089" s="52">
        <f>IFERROR(_xll.qlIndexFixing(ONIndex3M,I2089,TRUE,_xll.ohTrigger(RecalcTrigger,Trigger3M)),NA())</f>
        <v>2.7966002385779731E-2</v>
      </c>
      <c r="N2089" s="52">
        <f>IFERROR(_xll.qlIndexFixing(Index6M,$H2089,TRUE,_xll.ohTrigger(RecalcTrigger,Trigger6M)),NA())</f>
        <v>2.9076445912979924E-2</v>
      </c>
      <c r="O2089" s="52">
        <f>IFERROR(_xll.qlIndexFixing(ONIndex6M,I2089,TRUE,_xll.ohTrigger(RecalcTrigger,Trigger6M)),NA())</f>
        <v>2.8924269288808091E-2</v>
      </c>
      <c r="P2089" s="52">
        <f>IFERROR(_xll.qlIndexFixing(Index1Y,$H2089,TRUE,_xll.ohTrigger(RecalcTrigger,Trigger1Y)),NA())</f>
        <v>3.0510044574183312E-2</v>
      </c>
      <c r="Q2089" s="52">
        <f>IFERROR(_xll.qlIndexFixing(ONIndex1Y,I2089,TRUE,_xll.ohTrigger(RecalcTrigger,Trigger1Y)),NA())</f>
        <v>3.0171757912889063E-2</v>
      </c>
    </row>
    <row r="2090" spans="2:17" x14ac:dyDescent="0.2">
      <c r="B2090" s="46" t="s">
        <v>51</v>
      </c>
      <c r="D2090" s="49">
        <f>_xll.qlCalendarAdvance(LocalCalendar,$D2089,B2090,"f",FALSE)</f>
        <v>54032</v>
      </c>
      <c r="E2090" s="49">
        <f>_xll.qlInterestRateIndexValueDate(IndexON,D2090)</f>
        <v>54032</v>
      </c>
      <c r="F2090" s="52">
        <f>IFERROR(_xll.qlIndexFixing(IndexON,D2090,TRUE,_xll.ohTrigger(RecalcTrigger,TriggerON)),NA())</f>
        <v>2.4905070553886688E-2</v>
      </c>
      <c r="H2090" s="49">
        <f>_xll.qlCalendarAdvance(IborCalendar,$H2089,B2090,"f",FALSE)</f>
        <v>54024</v>
      </c>
      <c r="I2090" s="49">
        <f>_xll.qlInterestRateIndexValueDate(Index1M,$H2090)</f>
        <v>54028</v>
      </c>
      <c r="J2090" s="52">
        <f>IFERROR(_xll.qlIndexFixing(Index1M,$H2090,TRUE,_xll.ohTrigger(RecalcTrigger,Trigger1M)),NA())</f>
        <v>2.6928271391611878E-2</v>
      </c>
      <c r="K2090" s="52">
        <f>IFERROR(_xll.qlIndexFixing(ONIndex1M,I2090,TRUE,_xll.ohTrigger(RecalcTrigger,Trigger1M)),NA())</f>
        <v>2.690743469403678E-2</v>
      </c>
      <c r="L2090" s="52">
        <f>IFERROR(_xll.qlIndexFixing(Index3M,H2090,TRUE,_xll.ohTrigger(RecalcTrigger,Trigger3M)),NA())</f>
        <v>2.8029834347236052E-2</v>
      </c>
      <c r="M2090" s="52">
        <f>IFERROR(_xll.qlIndexFixing(ONIndex3M,I2090,TRUE,_xll.ohTrigger(RecalcTrigger,Trigger3M)),NA())</f>
        <v>2.7961444645194788E-2</v>
      </c>
      <c r="N2090" s="52">
        <f>IFERROR(_xll.qlIndexFixing(Index6M,$H2090,TRUE,_xll.ohTrigger(RecalcTrigger,Trigger6M)),NA())</f>
        <v>2.9071796132238936E-2</v>
      </c>
      <c r="O2090" s="52">
        <f>IFERROR(_xll.qlIndexFixing(ONIndex6M,I2090,TRUE,_xll.ohTrigger(RecalcTrigger,Trigger6M)),NA())</f>
        <v>2.8919711170045659E-2</v>
      </c>
      <c r="P2090" s="52">
        <f>IFERROR(_xll.qlIndexFixing(Index1Y,$H2090,TRUE,_xll.ohTrigger(RecalcTrigger,Trigger1Y)),NA())</f>
        <v>3.0505144647432845E-2</v>
      </c>
      <c r="Q2090" s="52">
        <f>IFERROR(_xll.qlIndexFixing(ONIndex1Y,I2090,TRUE,_xll.ohTrigger(RecalcTrigger,Trigger1Y)),NA())</f>
        <v>3.0166986482118574E-2</v>
      </c>
    </row>
    <row r="2091" spans="2:17" x14ac:dyDescent="0.2">
      <c r="B2091" s="46" t="s">
        <v>51</v>
      </c>
      <c r="D2091" s="49">
        <f>_xll.qlCalendarAdvance(LocalCalendar,$D2090,B2091,"f",FALSE)</f>
        <v>54039</v>
      </c>
      <c r="E2091" s="49">
        <f>_xll.qlInterestRateIndexValueDate(IndexON,D2091)</f>
        <v>54039</v>
      </c>
      <c r="F2091" s="52">
        <f>IFERROR(_xll.qlIndexFixing(IndexON,D2091,TRUE,_xll.ohTrigger(RecalcTrigger,TriggerON)),NA())</f>
        <v>2.4899106968261364E-2</v>
      </c>
      <c r="H2091" s="49">
        <f>_xll.qlCalendarAdvance(IborCalendar,$H2090,B2091,"f",FALSE)</f>
        <v>54031</v>
      </c>
      <c r="I2091" s="49">
        <f>_xll.qlInterestRateIndexValueDate(Index1M,$H2091)</f>
        <v>54035</v>
      </c>
      <c r="J2091" s="52">
        <f>IFERROR(_xll.qlIndexFixing(Index1M,$H2091,TRUE,_xll.ohTrigger(RecalcTrigger,Trigger1M)),NA())</f>
        <v>2.6923903801912938E-2</v>
      </c>
      <c r="K2091" s="52">
        <f>IFERROR(_xll.qlIndexFixing(ONIndex1M,I2091,TRUE,_xll.ohTrigger(RecalcTrigger,Trigger1M)),NA())</f>
        <v>2.6903082691198676E-2</v>
      </c>
      <c r="L2091" s="52">
        <f>IFERROR(_xll.qlIndexFixing(Index3M,H2091,TRUE,_xll.ohTrigger(RecalcTrigger,Trigger3M)),NA())</f>
        <v>2.8025230017160164E-2</v>
      </c>
      <c r="M2091" s="52">
        <f>IFERROR(_xll.qlIndexFixing(ONIndex3M,I2091,TRUE,_xll.ohTrigger(RecalcTrigger,Trigger3M)),NA())</f>
        <v>2.7956884945536942E-2</v>
      </c>
      <c r="N2091" s="52">
        <f>IFERROR(_xll.qlIndexFixing(Index6M,$H2091,TRUE,_xll.ohTrigger(RecalcTrigger,Trigger6M)),NA())</f>
        <v>2.9067144464826149E-2</v>
      </c>
      <c r="O2091" s="52">
        <f>IFERROR(_xll.qlIndexFixing(ONIndex6M,I2091,TRUE,_xll.ohTrigger(RecalcTrigger,Trigger6M)),NA())</f>
        <v>2.8915151181339027E-2</v>
      </c>
      <c r="P2091" s="52">
        <f>IFERROR(_xll.qlIndexFixing(Index1Y,$H2091,TRUE,_xll.ohTrigger(RecalcTrigger,Trigger1Y)),NA())</f>
        <v>3.0500245476289323E-2</v>
      </c>
      <c r="Q2091" s="52">
        <f>IFERROR(_xll.qlIndexFixing(ONIndex1Y,I2091,TRUE,_xll.ohTrigger(RecalcTrigger,Trigger1Y)),NA())</f>
        <v>3.0162215761500022E-2</v>
      </c>
    </row>
    <row r="2092" spans="2:17" x14ac:dyDescent="0.2">
      <c r="B2092" s="46" t="s">
        <v>51</v>
      </c>
      <c r="D2092" s="49">
        <f>_xll.qlCalendarAdvance(LocalCalendar,$D2091,B2092,"f",FALSE)</f>
        <v>54046</v>
      </c>
      <c r="E2092" s="49">
        <f>_xll.qlInterestRateIndexValueDate(IndexON,D2092)</f>
        <v>54046</v>
      </c>
      <c r="F2092" s="52">
        <f>IFERROR(_xll.qlIndexFixing(IndexON,D2092,TRUE,_xll.ohTrigger(RecalcTrigger,TriggerON)),NA())</f>
        <v>2.4893166721140503E-2</v>
      </c>
      <c r="H2092" s="49">
        <f>_xll.qlCalendarAdvance(IborCalendar,$H2091,B2092,"f",FALSE)</f>
        <v>54038</v>
      </c>
      <c r="I2092" s="49">
        <f>_xll.qlInterestRateIndexValueDate(Index1M,$H2092)</f>
        <v>54042</v>
      </c>
      <c r="J2092" s="52">
        <f>IFERROR(_xll.qlIndexFixing(Index1M,$H2092,TRUE,_xll.ohTrigger(RecalcTrigger,Trigger1M)),NA())</f>
        <v>2.6919533496796433E-2</v>
      </c>
      <c r="K2092" s="52">
        <f>IFERROR(_xll.qlIndexFixing(ONIndex1M,I2092,TRUE,_xll.ohTrigger(RecalcTrigger,Trigger1M)),NA())</f>
        <v>2.6898727977648917E-2</v>
      </c>
      <c r="L2092" s="52">
        <f>IFERROR(_xll.qlIndexFixing(Index3M,H2092,TRUE,_xll.ohTrigger(RecalcTrigger,Trigger3M)),NA())</f>
        <v>2.802062371953112E-2</v>
      </c>
      <c r="M2092" s="52">
        <f>IFERROR(_xll.qlIndexFixing(ONIndex3M,I2092,TRUE,_xll.ohTrigger(RecalcTrigger,Trigger3M)),NA())</f>
        <v>2.7952323286886127E-2</v>
      </c>
      <c r="N2092" s="52">
        <f>IFERROR(_xll.qlIndexFixing(Index6M,$H2092,TRUE,_xll.ohTrigger(RecalcTrigger,Trigger6M)),NA())</f>
        <v>2.9062490910754225E-2</v>
      </c>
      <c r="O2092" s="52">
        <f>IFERROR(_xll.qlIndexFixing(ONIndex6M,I2092,TRUE,_xll.ohTrigger(RecalcTrigger,Trigger6M)),NA())</f>
        <v>2.8910589322848068E-2</v>
      </c>
      <c r="P2092" s="52">
        <f>IFERROR(_xll.qlIndexFixing(Index1Y,$H2092,TRUE,_xll.ohTrigger(RecalcTrigger,Trigger1Y)),NA())</f>
        <v>3.0495347060741605E-2</v>
      </c>
      <c r="Q2092" s="52">
        <f>IFERROR(_xll.qlIndexFixing(ONIndex1Y,I2092,TRUE,_xll.ohTrigger(RecalcTrigger,Trigger1Y)),NA())</f>
        <v>3.0157445751033407E-2</v>
      </c>
    </row>
    <row r="2093" spans="2:17" x14ac:dyDescent="0.2">
      <c r="B2093" s="46" t="s">
        <v>51</v>
      </c>
      <c r="D2093" s="49">
        <f>_xll.qlCalendarAdvance(LocalCalendar,$D2092,B2093,"f",FALSE)</f>
        <v>54053</v>
      </c>
      <c r="E2093" s="49">
        <f>_xll.qlInterestRateIndexValueDate(IndexON,D2093)</f>
        <v>54053</v>
      </c>
      <c r="F2093" s="52">
        <f>IFERROR(_xll.qlIndexFixing(IndexON,D2093,TRUE,_xll.ohTrigger(RecalcTrigger,TriggerON)),NA())</f>
        <v>2.4887249812497458E-2</v>
      </c>
      <c r="H2093" s="49">
        <f>_xll.qlCalendarAdvance(IborCalendar,$H2092,B2093,"f",FALSE)</f>
        <v>54045</v>
      </c>
      <c r="I2093" s="49">
        <f>_xll.qlInterestRateIndexValueDate(Index1M,$H2093)</f>
        <v>54049</v>
      </c>
      <c r="J2093" s="52">
        <f>IFERROR(_xll.qlIndexFixing(Index1M,$H2093,TRUE,_xll.ohTrigger(RecalcTrigger,Trigger1M)),NA())</f>
        <v>2.6915160476267515E-2</v>
      </c>
      <c r="K2093" s="52">
        <f>IFERROR(_xll.qlIndexFixing(ONIndex1M,I2093,TRUE,_xll.ohTrigger(RecalcTrigger,Trigger1M)),NA())</f>
        <v>2.6894370553147695E-2</v>
      </c>
      <c r="L2093" s="52">
        <f>IFERROR(_xll.qlIndexFixing(Index3M,H2093,TRUE,_xll.ohTrigger(RecalcTrigger,Trigger3M)),NA())</f>
        <v>2.8016015454353317E-2</v>
      </c>
      <c r="M2093" s="52">
        <f>IFERROR(_xll.qlIndexFixing(ONIndex3M,I2093,TRUE,_xll.ohTrigger(RecalcTrigger,Trigger3M)),NA())</f>
        <v>2.7947759669162409E-2</v>
      </c>
      <c r="N2093" s="52">
        <f>IFERROR(_xll.qlIndexFixing(Index6M,$H2093,TRUE,_xll.ohTrigger(RecalcTrigger,Trigger6M)),NA())</f>
        <v>2.9057835470036708E-2</v>
      </c>
      <c r="O2093" s="52">
        <f>IFERROR(_xll.qlIndexFixing(ONIndex6M,I2093,TRUE,_xll.ohTrigger(RecalcTrigger,Trigger6M)),NA())</f>
        <v>2.8906025594253038E-2</v>
      </c>
      <c r="P2093" s="52">
        <f>IFERROR(_xll.qlIndexFixing(Index1Y,$H2093,TRUE,_xll.ohTrigger(RecalcTrigger,Trigger1Y)),NA())</f>
        <v>3.0490449400778771E-2</v>
      </c>
      <c r="Q2093" s="52">
        <f>IFERROR(_xll.qlIndexFixing(ONIndex1Y,I2093,TRUE,_xll.ohTrigger(RecalcTrigger,Trigger1Y)),NA())</f>
        <v>3.0152676450478921E-2</v>
      </c>
    </row>
    <row r="2094" spans="2:17" x14ac:dyDescent="0.2">
      <c r="B2094" s="46" t="s">
        <v>51</v>
      </c>
      <c r="D2094" s="49">
        <f>_xll.qlCalendarAdvance(LocalCalendar,$D2093,B2094,"f",FALSE)</f>
        <v>54060</v>
      </c>
      <c r="E2094" s="49">
        <f>_xll.qlInterestRateIndexValueDate(IndexON,D2094)</f>
        <v>54060</v>
      </c>
      <c r="F2094" s="52">
        <f>IFERROR(_xll.qlIndexFixing(IndexON,D2094,TRUE,_xll.ohTrigger(RecalcTrigger,TriggerON)),NA())</f>
        <v>2.4881356242332231E-2</v>
      </c>
      <c r="H2094" s="49">
        <f>_xll.qlCalendarAdvance(IborCalendar,$H2093,B2094,"f",FALSE)</f>
        <v>54053</v>
      </c>
      <c r="I2094" s="49">
        <f>_xll.qlInterestRateIndexValueDate(Index1M,$H2094)</f>
        <v>54057</v>
      </c>
      <c r="J2094" s="52">
        <f>IFERROR(_xll.qlIndexFixing(Index1M,$H2094,TRUE,_xll.ohTrigger(RecalcTrigger,Trigger1M)),NA())</f>
        <v>2.6910159413526813E-2</v>
      </c>
      <c r="K2094" s="52">
        <f>IFERROR(_xll.qlIndexFixing(ONIndex1M,I2094,TRUE,_xll.ohTrigger(RecalcTrigger,Trigger1M)),NA())</f>
        <v>2.6890079941082057E-2</v>
      </c>
      <c r="L2094" s="52">
        <f>IFERROR(_xll.qlIndexFixing(Index3M,H2094,TRUE,_xll.ohTrigger(RecalcTrigger,Trigger3M)),NA())</f>
        <v>2.8010746456345305E-2</v>
      </c>
      <c r="M2094" s="52">
        <f>IFERROR(_xll.qlIndexFixing(ONIndex3M,I2094,TRUE,_xll.ohTrigger(RecalcTrigger,Trigger3M)),NA())</f>
        <v>2.7943299893573581E-2</v>
      </c>
      <c r="N2094" s="52">
        <f>IFERROR(_xll.qlIndexFixing(Index6M,$H2094,TRUE,_xll.ohTrigger(RecalcTrigger,Trigger6M)),NA())</f>
        <v>2.9051679436792627E-2</v>
      </c>
      <c r="O2094" s="52">
        <f>IFERROR(_xll.qlIndexFixing(ONIndex6M,I2094,TRUE,_xll.ohTrigger(RecalcTrigger,Trigger6M)),NA())</f>
        <v>2.8901641457639293E-2</v>
      </c>
      <c r="P2094" s="52">
        <f>IFERROR(_xll.qlIndexFixing(Index1Y,$H2094,TRUE,_xll.ohTrigger(RecalcTrigger,Trigger1Y)),NA())</f>
        <v>3.0484853000299343E-2</v>
      </c>
      <c r="Q2094" s="52">
        <f>IFERROR(_xll.qlIndexFixing(ONIndex1Y,I2094,TRUE,_xll.ohTrigger(RecalcTrigger,Trigger1Y)),NA())</f>
        <v>3.0148148383797313E-2</v>
      </c>
    </row>
    <row r="2095" spans="2:17" x14ac:dyDescent="0.2">
      <c r="B2095" s="46" t="s">
        <v>51</v>
      </c>
      <c r="D2095" s="49">
        <f>_xll.qlCalendarAdvance(LocalCalendar,$D2094,B2095,"f",FALSE)</f>
        <v>54067</v>
      </c>
      <c r="E2095" s="49">
        <f>_xll.qlInterestRateIndexValueDate(IndexON,D2095)</f>
        <v>54067</v>
      </c>
      <c r="F2095" s="52">
        <f>IFERROR(_xll.qlIndexFixing(IndexON,D2095,TRUE,_xll.ohTrigger(RecalcTrigger,TriggerON)),NA())</f>
        <v>2.4875486010618175E-2</v>
      </c>
      <c r="H2095" s="49">
        <f>_xll.qlCalendarAdvance(IborCalendar,$H2094,B2095,"f",FALSE)</f>
        <v>54060</v>
      </c>
      <c r="I2095" s="49">
        <f>_xll.qlInterestRateIndexValueDate(Index1M,$H2095)</f>
        <v>54064</v>
      </c>
      <c r="J2095" s="52">
        <f>IFERROR(_xll.qlIndexFixing(Index1M,$H2095,TRUE,_xll.ohTrigger(RecalcTrigger,Trigger1M)),NA())</f>
        <v>2.6905780574264015E-2</v>
      </c>
      <c r="K2095" s="52">
        <f>IFERROR(_xll.qlIndexFixing(ONIndex1M,I2095,TRUE,_xll.ohTrigger(RecalcTrigger,Trigger1M)),NA())</f>
        <v>2.6885024086107379E-2</v>
      </c>
      <c r="L2095" s="52">
        <f>IFERROR(_xll.qlIndexFixing(Index3M,H2095,TRUE,_xll.ohTrigger(RecalcTrigger,Trigger3M)),NA())</f>
        <v>2.8006133975017434E-2</v>
      </c>
      <c r="M2095" s="52">
        <f>IFERROR(_xll.qlIndexFixing(ONIndex3M,I2095,TRUE,_xll.ohTrigger(RecalcTrigger,Trigger3M)),NA())</f>
        <v>2.7937973891054568E-2</v>
      </c>
      <c r="N2095" s="52">
        <f>IFERROR(_xll.qlIndexFixing(Index6M,$H2095,TRUE,_xll.ohTrigger(RecalcTrigger,Trigger6M)),NA())</f>
        <v>2.9047020461289656E-2</v>
      </c>
      <c r="O2095" s="52">
        <f>IFERROR(_xll.qlIndexFixing(ONIndex6M,I2095,TRUE,_xll.ohTrigger(RecalcTrigger,Trigger6M)),NA())</f>
        <v>2.8896239878895003E-2</v>
      </c>
      <c r="P2095" s="52">
        <f>IFERROR(_xll.qlIndexFixing(Index1Y,$H2095,TRUE,_xll.ohTrigger(RecalcTrigger,Trigger1Y)),NA())</f>
        <v>3.0479956959410564E-2</v>
      </c>
      <c r="Q2095" s="52">
        <f>IFERROR(_xll.qlIndexFixing(ONIndex1Y,I2095,TRUE,_xll.ohTrigger(RecalcTrigger,Trigger1Y)),NA())</f>
        <v>3.0142458911583958E-2</v>
      </c>
    </row>
    <row r="2096" spans="2:17" x14ac:dyDescent="0.2">
      <c r="B2096" s="46" t="s">
        <v>51</v>
      </c>
      <c r="D2096" s="49">
        <f>_xll.qlCalendarAdvance(LocalCalendar,$D2095,B2096,"f",FALSE)</f>
        <v>54074</v>
      </c>
      <c r="E2096" s="49">
        <f>_xll.qlInterestRateIndexValueDate(IndexON,D2096)</f>
        <v>54074</v>
      </c>
      <c r="F2096" s="52">
        <f>IFERROR(_xll.qlIndexFixing(IndexON,D2096,TRUE,_xll.ohTrigger(RecalcTrigger,TriggerON)),NA())</f>
        <v>2.4870081472148087E-2</v>
      </c>
      <c r="H2096" s="49">
        <f>_xll.qlCalendarAdvance(IborCalendar,$H2095,B2096,"f",FALSE)</f>
        <v>54067</v>
      </c>
      <c r="I2096" s="49">
        <f>_xll.qlInterestRateIndexValueDate(Index1M,$H2096)</f>
        <v>54071</v>
      </c>
      <c r="J2096" s="52">
        <f>IFERROR(_xll.qlIndexFixing(Index1M,$H2096,TRUE,_xll.ohTrigger(RecalcTrigger,Trigger1M)),NA())</f>
        <v>2.6901399019596539E-2</v>
      </c>
      <c r="K2096" s="52">
        <f>IFERROR(_xll.qlIndexFixing(ONIndex1M,I2096,TRUE,_xll.ohTrigger(RecalcTrigger,Trigger1M)),NA())</f>
        <v>2.6880658141461566E-2</v>
      </c>
      <c r="L2096" s="52">
        <f>IFERROR(_xll.qlIndexFixing(Index3M,H2096,TRUE,_xll.ohTrigger(RecalcTrigger,Trigger3M)),NA())</f>
        <v>2.8001519526162765E-2</v>
      </c>
      <c r="M2096" s="52">
        <f>IFERROR(_xll.qlIndexFixing(ONIndex3M,I2096,TRUE,_xll.ohTrigger(RecalcTrigger,Trigger3M)),NA())</f>
        <v>2.7933404116096128E-2</v>
      </c>
      <c r="N2096" s="52">
        <f>IFERROR(_xll.qlIndexFixing(Index6M,$H2096,TRUE,_xll.ohTrigger(RecalcTrigger,Trigger6M)),NA())</f>
        <v>2.9042359599273756E-2</v>
      </c>
      <c r="O2096" s="52">
        <f>IFERROR(_xll.qlIndexFixing(ONIndex6M,I2096,TRUE,_xll.ohTrigger(RecalcTrigger,Trigger6M)),NA())</f>
        <v>2.8891670273321068E-2</v>
      </c>
      <c r="P2096" s="52">
        <f>IFERROR(_xll.qlIndexFixing(Index1Y,$H2096,TRUE,_xll.ohTrigger(RecalcTrigger,Trigger1Y)),NA())</f>
        <v>3.0475061674073909E-2</v>
      </c>
      <c r="Q2096" s="52">
        <f>IFERROR(_xll.qlIndexFixing(ONIndex1Y,I2096,TRUE,_xll.ohTrigger(RecalcTrigger,Trigger1Y)),NA())</f>
        <v>3.0137691842604397E-2</v>
      </c>
    </row>
    <row r="2097" spans="2:17" x14ac:dyDescent="0.2">
      <c r="B2097" s="46" t="s">
        <v>51</v>
      </c>
      <c r="D2097" s="49">
        <f>_xll.qlCalendarAdvance(LocalCalendar,$D2096,B2097,"f",FALSE)</f>
        <v>54081</v>
      </c>
      <c r="E2097" s="49">
        <f>_xll.qlInterestRateIndexValueDate(IndexON,D2097)</f>
        <v>54081</v>
      </c>
      <c r="F2097" s="52">
        <f>IFERROR(_xll.qlIndexFixing(IndexON,D2097,TRUE,_xll.ohTrigger(RecalcTrigger,TriggerON)),NA())</f>
        <v>2.4863815562676805E-2</v>
      </c>
      <c r="H2097" s="49">
        <f>_xll.qlCalendarAdvance(IborCalendar,$H2096,B2097,"f",FALSE)</f>
        <v>54074</v>
      </c>
      <c r="I2097" s="49">
        <f>_xll.qlInterestRateIndexValueDate(Index1M,$H2097)</f>
        <v>54078</v>
      </c>
      <c r="J2097" s="52">
        <f>IFERROR(_xll.qlIndexFixing(Index1M,$H2097,TRUE,_xll.ohTrigger(RecalcTrigger,Trigger1M)),NA())</f>
        <v>2.6897014749526969E-2</v>
      </c>
      <c r="K2097" s="52">
        <f>IFERROR(_xll.qlIndexFixing(ONIndex1M,I2097,TRUE,_xll.ohTrigger(RecalcTrigger,Trigger1M)),NA())</f>
        <v>2.6876289486024163E-2</v>
      </c>
      <c r="L2097" s="52">
        <f>IFERROR(_xll.qlIndexFixing(Index3M,H2097,TRUE,_xll.ohTrigger(RecalcTrigger,Trigger3M)),NA())</f>
        <v>2.7996903109790954E-2</v>
      </c>
      <c r="M2097" s="52">
        <f>IFERROR(_xll.qlIndexFixing(ONIndex3M,I2097,TRUE,_xll.ohTrigger(RecalcTrigger,Trigger3M)),NA())</f>
        <v>2.7928832382144719E-2</v>
      </c>
      <c r="N2097" s="52">
        <f>IFERROR(_xll.qlIndexFixing(Index6M,$H2097,TRUE,_xll.ohTrigger(RecalcTrigger,Trigger6M)),NA())</f>
        <v>2.9037696850757234E-2</v>
      </c>
      <c r="O2097" s="52">
        <f>IFERROR(_xll.qlIndexFixing(ONIndex6M,I2097,TRUE,_xll.ohTrigger(RecalcTrigger,Trigger6M)),NA())</f>
        <v>2.8887098797802935E-2</v>
      </c>
      <c r="P2097" s="52">
        <f>IFERROR(_xll.qlIndexFixing(Index1Y,$H2097,TRUE,_xll.ohTrigger(RecalcTrigger,Trigger1Y)),NA())</f>
        <v>3.0470167144277582E-2</v>
      </c>
      <c r="Q2097" s="52">
        <f>IFERROR(_xll.qlIndexFixing(ONIndex1Y,I2097,TRUE,_xll.ohTrigger(RecalcTrigger,Trigger1Y)),NA())</f>
        <v>3.0132925483696837E-2</v>
      </c>
    </row>
    <row r="2098" spans="2:17" x14ac:dyDescent="0.2">
      <c r="B2098" s="46" t="s">
        <v>51</v>
      </c>
      <c r="D2098" s="49">
        <f>_xll.qlCalendarAdvance(LocalCalendar,$D2097,B2098,"f",FALSE)</f>
        <v>54088</v>
      </c>
      <c r="E2098" s="49">
        <f>_xll.qlInterestRateIndexValueDate(IndexON,D2098)</f>
        <v>54088</v>
      </c>
      <c r="F2098" s="52">
        <f>IFERROR(_xll.qlIndexFixing(IndexON,D2098,TRUE,_xll.ohTrigger(RecalcTrigger,TriggerON)),NA())</f>
        <v>2.4858015346369555E-2</v>
      </c>
      <c r="H2098" s="49">
        <f>_xll.qlCalendarAdvance(IborCalendar,$H2097,B2098,"f",FALSE)</f>
        <v>54081</v>
      </c>
      <c r="I2098" s="49">
        <f>_xll.qlInterestRateIndexValueDate(Index1M,$H2098)</f>
        <v>54085</v>
      </c>
      <c r="J2098" s="52">
        <f>IFERROR(_xll.qlIndexFixing(Index1M,$H2098,TRUE,_xll.ohTrigger(RecalcTrigger,Trigger1M)),NA())</f>
        <v>2.6892627764060456E-2</v>
      </c>
      <c r="K2098" s="52">
        <f>IFERROR(_xll.qlIndexFixing(ONIndex1M,I2098,TRUE,_xll.ohTrigger(RecalcTrigger,Trigger1M)),NA())</f>
        <v>2.6871918119635296E-2</v>
      </c>
      <c r="L2098" s="52">
        <f>IFERROR(_xll.qlIndexFixing(Index3M,H2098,TRUE,_xll.ohTrigger(RecalcTrigger,Trigger3M)),NA())</f>
        <v>2.7992284725904641E-2</v>
      </c>
      <c r="M2098" s="52">
        <f>IFERROR(_xll.qlIndexFixing(ONIndex3M,I2098,TRUE,_xll.ohTrigger(RecalcTrigger,Trigger3M)),NA())</f>
        <v>2.7924258689040471E-2</v>
      </c>
      <c r="N2098" s="52">
        <f>IFERROR(_xll.qlIndexFixing(Index6M,$H2098,TRUE,_xll.ohTrigger(RecalcTrigger,Trigger6M)),NA())</f>
        <v>2.9033032215754578E-2</v>
      </c>
      <c r="O2098" s="52">
        <f>IFERROR(_xll.qlIndexFixing(ONIndex6M,I2098,TRUE,_xll.ohTrigger(RecalcTrigger,Trigger6M)),NA())</f>
        <v>2.8882525452260666E-2</v>
      </c>
      <c r="P2098" s="52">
        <f>IFERROR(_xll.qlIndexFixing(Index1Y,$H2098,TRUE,_xll.ohTrigger(RecalcTrigger,Trigger1Y)),NA())</f>
        <v>3.046527337001154E-2</v>
      </c>
      <c r="Q2098" s="52">
        <f>IFERROR(_xll.qlIndexFixing(ONIndex1Y,I2098,TRUE,_xll.ohTrigger(RecalcTrigger,Trigger1Y)),NA())</f>
        <v>3.0128159834861279E-2</v>
      </c>
    </row>
    <row r="2099" spans="2:17" x14ac:dyDescent="0.2">
      <c r="B2099" s="46" t="s">
        <v>51</v>
      </c>
      <c r="D2099" s="49">
        <f>_xll.qlCalendarAdvance(LocalCalendar,$D2098,B2099,"f",FALSE)</f>
        <v>54095</v>
      </c>
      <c r="E2099" s="49">
        <f>_xll.qlInterestRateIndexValueDate(IndexON,D2099)</f>
        <v>54095</v>
      </c>
      <c r="F2099" s="52">
        <f>IFERROR(_xll.qlIndexFixing(IndexON,D2099,TRUE,_xll.ohTrigger(RecalcTrigger,TriggerON)),NA())</f>
        <v>2.4852238468566767E-2</v>
      </c>
      <c r="H2099" s="49">
        <f>_xll.qlCalendarAdvance(IborCalendar,$H2098,B2099,"f",FALSE)</f>
        <v>54088</v>
      </c>
      <c r="I2099" s="49">
        <f>_xll.qlInterestRateIndexValueDate(Index1M,$H2099)</f>
        <v>54092</v>
      </c>
      <c r="J2099" s="52">
        <f>IFERROR(_xll.qlIndexFixing(Index1M,$H2099,TRUE,_xll.ohTrigger(RecalcTrigger,Trigger1M)),NA())</f>
        <v>2.6886858890782468E-2</v>
      </c>
      <c r="K2099" s="52">
        <f>IFERROR(_xll.qlIndexFixing(ONIndex1M,I2099,TRUE,_xll.ohTrigger(RecalcTrigger,Trigger1M)),NA())</f>
        <v>2.686754404221503E-2</v>
      </c>
      <c r="L2099" s="52">
        <f>IFERROR(_xll.qlIndexFixing(Index3M,H2099,TRUE,_xll.ohTrigger(RecalcTrigger,Trigger3M)),NA())</f>
        <v>2.7987664374513489E-2</v>
      </c>
      <c r="M2099" s="52">
        <f>IFERROR(_xll.qlIndexFixing(ONIndex3M,I2099,TRUE,_xll.ohTrigger(RecalcTrigger,Trigger3M)),NA())</f>
        <v>2.7919683036703447E-2</v>
      </c>
      <c r="N2099" s="52">
        <f>IFERROR(_xll.qlIndexFixing(Index6M,$H2099,TRUE,_xll.ohTrigger(RecalcTrigger,Trigger6M)),NA())</f>
        <v>2.9028365694276768E-2</v>
      </c>
      <c r="O2099" s="52">
        <f>IFERROR(_xll.qlIndexFixing(ONIndex6M,I2099,TRUE,_xll.ohTrigger(RecalcTrigger,Trigger6M)),NA())</f>
        <v>2.8877950236614325E-2</v>
      </c>
      <c r="P2099" s="52">
        <f>IFERROR(_xll.qlIndexFixing(Index1Y,$H2099,TRUE,_xll.ohTrigger(RecalcTrigger,Trigger1Y)),NA())</f>
        <v>3.0460380351263989E-2</v>
      </c>
      <c r="Q2099" s="52">
        <f>IFERROR(_xll.qlIndexFixing(ONIndex1Y,I2099,TRUE,_xll.ohTrigger(RecalcTrigger,Trigger1Y)),NA())</f>
        <v>3.0123394895857913E-2</v>
      </c>
    </row>
    <row r="2100" spans="2:17" x14ac:dyDescent="0.2">
      <c r="B2100" s="46" t="s">
        <v>51</v>
      </c>
      <c r="D2100" s="49">
        <f>_xll.qlCalendarAdvance(LocalCalendar,$D2099,B2100,"f",FALSE)</f>
        <v>54102</v>
      </c>
      <c r="E2100" s="49">
        <f>_xll.qlInterestRateIndexValueDate(IndexON,D2100)</f>
        <v>54102</v>
      </c>
      <c r="F2100" s="52">
        <f>IFERROR(_xll.qlIndexFixing(IndexON,D2100,TRUE,_xll.ohTrigger(RecalcTrigger,TriggerON)),NA())</f>
        <v>2.484693235384583E-2</v>
      </c>
      <c r="H2100" s="49">
        <f>_xll.qlCalendarAdvance(IborCalendar,$H2099,B2100,"f",FALSE)</f>
        <v>54095</v>
      </c>
      <c r="I2100" s="49">
        <f>_xll.qlInterestRateIndexValueDate(Index1M,$H2100)</f>
        <v>54099</v>
      </c>
      <c r="J2100" s="52">
        <f>IFERROR(_xll.qlIndexFixing(Index1M,$H2100,TRUE,_xll.ohTrigger(RecalcTrigger,Trigger1M)),NA())</f>
        <v>2.6882467517671805E-2</v>
      </c>
      <c r="K2100" s="52">
        <f>IFERROR(_xll.qlIndexFixing(ONIndex1M,I2100,TRUE,_xll.ohTrigger(RecalcTrigger,Trigger1M)),NA())</f>
        <v>2.6863167254003173E-2</v>
      </c>
      <c r="L2100" s="52">
        <f>IFERROR(_xll.qlIndexFixing(Index3M,H2100,TRUE,_xll.ohTrigger(RecalcTrigger,Trigger3M)),NA())</f>
        <v>2.7982287577520637E-2</v>
      </c>
      <c r="M2100" s="52">
        <f>IFERROR(_xll.qlIndexFixing(ONIndex3M,I2100,TRUE,_xll.ohTrigger(RecalcTrigger,Trigger3M)),NA())</f>
        <v>2.791510542545339E-2</v>
      </c>
      <c r="N2100" s="52">
        <f>IFERROR(_xll.qlIndexFixing(Index6M,$H2100,TRUE,_xll.ohTrigger(RecalcTrigger,Trigger6M)),NA())</f>
        <v>2.9023697286339183E-2</v>
      </c>
      <c r="O2100" s="52">
        <f>IFERROR(_xll.qlIndexFixing(ONIndex6M,I2100,TRUE,_xll.ohTrigger(RecalcTrigger,Trigger6M)),NA())</f>
        <v>2.8873373151263593E-2</v>
      </c>
      <c r="P2100" s="52">
        <f>IFERROR(_xll.qlIndexFixing(Index1Y,$H2100,TRUE,_xll.ohTrigger(RecalcTrigger,Trigger1Y)),NA())</f>
        <v>3.0455488088025534E-2</v>
      </c>
      <c r="Q2100" s="52">
        <f>IFERROR(_xll.qlIndexFixing(ONIndex1Y,I2100,TRUE,_xll.ohTrigger(RecalcTrigger,Trigger1Y)),NA())</f>
        <v>3.0118630667166357E-2</v>
      </c>
    </row>
    <row r="2101" spans="2:17" x14ac:dyDescent="0.2">
      <c r="B2101" s="46" t="s">
        <v>51</v>
      </c>
      <c r="D2101" s="49">
        <f>_xll.qlCalendarAdvance(LocalCalendar,$D2100,B2101,"f",FALSE)</f>
        <v>54109</v>
      </c>
      <c r="E2101" s="49">
        <f>_xll.qlInterestRateIndexValueDate(IndexON,D2101)</f>
        <v>54109</v>
      </c>
      <c r="F2101" s="52">
        <f>IFERROR(_xll.qlIndexFixing(IndexON,D2101,TRUE,_xll.ohTrigger(RecalcTrigger,TriggerON)),NA())</f>
        <v>2.4840754728314707E-2</v>
      </c>
      <c r="H2101" s="49">
        <f>_xll.qlCalendarAdvance(IborCalendar,$H2100,B2101,"f",FALSE)</f>
        <v>54102</v>
      </c>
      <c r="I2101" s="49">
        <f>_xll.qlInterestRateIndexValueDate(Index1M,$H2101)</f>
        <v>54106</v>
      </c>
      <c r="J2101" s="52">
        <f>IFERROR(_xll.qlIndexFixing(Index1M,$H2101,TRUE,_xll.ohTrigger(RecalcTrigger,Trigger1M)),NA())</f>
        <v>2.6878073429472297E-2</v>
      </c>
      <c r="K2101" s="52">
        <f>IFERROR(_xll.qlIndexFixing(ONIndex1M,I2101,TRUE,_xll.ohTrigger(RecalcTrigger,Trigger1M)),NA())</f>
        <v>2.6858787754759916E-2</v>
      </c>
      <c r="L2101" s="52">
        <f>IFERROR(_xll.qlIndexFixing(Index3M,H2101,TRUE,_xll.ohTrigger(RecalcTrigger,Trigger3M)),NA())</f>
        <v>2.7977663789806151E-2</v>
      </c>
      <c r="M2101" s="52">
        <f>IFERROR(_xll.qlIndexFixing(ONIndex3M,I2101,TRUE,_xll.ohTrigger(RecalcTrigger,Trigger3M)),NA())</f>
        <v>2.7910525854970558E-2</v>
      </c>
      <c r="N2101" s="52">
        <f>IFERROR(_xll.qlIndexFixing(Index6M,$H2101,TRUE,_xll.ohTrigger(RecalcTrigger,Trigger6M)),NA())</f>
        <v>2.9019026991953672E-2</v>
      </c>
      <c r="O2101" s="52">
        <f>IFERROR(_xll.qlIndexFixing(ONIndex6M,I2101,TRUE,_xll.ohTrigger(RecalcTrigger,Trigger6M)),NA())</f>
        <v>2.8868794195808789E-2</v>
      </c>
      <c r="P2101" s="52">
        <f>IFERROR(_xll.qlIndexFixing(Index1Y,$H2101,TRUE,_xll.ohTrigger(RecalcTrigger,Trigger1Y)),NA())</f>
        <v>3.045059658028482E-2</v>
      </c>
      <c r="Q2101" s="52">
        <f>IFERROR(_xll.qlIndexFixing(ONIndex1Y,I2101,TRUE,_xll.ohTrigger(RecalcTrigger,Trigger1Y)),NA())</f>
        <v>3.0113867148306994E-2</v>
      </c>
    </row>
    <row r="2102" spans="2:17" x14ac:dyDescent="0.2">
      <c r="B2102" s="46" t="s">
        <v>51</v>
      </c>
      <c r="D2102" s="49">
        <f>_xll.qlCalendarAdvance(LocalCalendar,$D2101,B2102,"f",FALSE)</f>
        <v>54116</v>
      </c>
      <c r="E2102" s="49">
        <f>_xll.qlInterestRateIndexValueDate(IndexON,D2102)</f>
        <v>54116</v>
      </c>
      <c r="F2102" s="52">
        <f>IFERROR(_xll.qlIndexFixing(IndexON,D2102,TRUE,_xll.ohTrigger(RecalcTrigger,TriggerON)),NA())</f>
        <v>2.4835047865812143E-2</v>
      </c>
      <c r="H2102" s="49">
        <f>_xll.qlCalendarAdvance(IborCalendar,$H2101,B2102,"f",FALSE)</f>
        <v>54109</v>
      </c>
      <c r="I2102" s="49">
        <f>_xll.qlInterestRateIndexValueDate(Index1M,$H2102)</f>
        <v>54113</v>
      </c>
      <c r="J2102" s="52">
        <f>IFERROR(_xll.qlIndexFixing(Index1M,$H2102,TRUE,_xll.ohTrigger(RecalcTrigger,Trigger1M)),NA())</f>
        <v>2.6873676626181189E-2</v>
      </c>
      <c r="K2102" s="52">
        <f>IFERROR(_xll.qlIndexFixing(ONIndex1M,I2102,TRUE,_xll.ohTrigger(RecalcTrigger,Trigger1M)),NA())</f>
        <v>2.6854405544645132E-2</v>
      </c>
      <c r="L2102" s="52">
        <f>IFERROR(_xll.qlIndexFixing(Index3M,H2102,TRUE,_xll.ohTrigger(RecalcTrigger,Trigger3M)),NA())</f>
        <v>2.7973791515376871E-2</v>
      </c>
      <c r="M2102" s="52">
        <f>IFERROR(_xll.qlIndexFixing(ONIndex3M,I2102,TRUE,_xll.ohTrigger(RecalcTrigger,Trigger3M)),NA())</f>
        <v>2.7905944325494758E-2</v>
      </c>
      <c r="N2102" s="52">
        <f>IFERROR(_xll.qlIndexFixing(Index6M,$H2102,TRUE,_xll.ohTrigger(RecalcTrigger,Trigger6M)),NA())</f>
        <v>2.9014354811134738E-2</v>
      </c>
      <c r="O2102" s="52">
        <f>IFERROR(_xll.qlIndexFixing(ONIndex6M,I2102,TRUE,_xll.ohTrigger(RecalcTrigger,Trigger6M)),NA())</f>
        <v>2.886421337032985E-2</v>
      </c>
      <c r="P2102" s="52">
        <f>IFERROR(_xll.qlIndexFixing(Index1Y,$H2102,TRUE,_xll.ohTrigger(RecalcTrigger,Trigger1Y)),NA())</f>
        <v>3.0445705828030706E-2</v>
      </c>
      <c r="Q2102" s="52">
        <f>IFERROR(_xll.qlIndexFixing(ONIndex1Y,I2102,TRUE,_xll.ohTrigger(RecalcTrigger,Trigger1Y)),NA())</f>
        <v>3.0109104339519632E-2</v>
      </c>
    </row>
    <row r="2103" spans="2:17" x14ac:dyDescent="0.2">
      <c r="B2103" s="46" t="s">
        <v>51</v>
      </c>
      <c r="D2103" s="49">
        <f>_xll.qlCalendarAdvance(LocalCalendar,$D2102,B2103,"f",FALSE)</f>
        <v>54123</v>
      </c>
      <c r="E2103" s="49">
        <f>_xll.qlInterestRateIndexValueDate(IndexON,D2103)</f>
        <v>54123</v>
      </c>
      <c r="F2103" s="52">
        <f>IFERROR(_xll.qlIndexFixing(IndexON,D2103,TRUE,_xll.ohTrigger(RecalcTrigger,TriggerON)),NA())</f>
        <v>2.4829364341840687E-2</v>
      </c>
      <c r="H2103" s="49">
        <f>_xll.qlCalendarAdvance(IborCalendar,$H2102,B2103,"f",FALSE)</f>
        <v>54116</v>
      </c>
      <c r="I2103" s="49">
        <f>_xll.qlInterestRateIndexValueDate(Index1M,$H2103)</f>
        <v>54120</v>
      </c>
      <c r="J2103" s="52">
        <f>IFERROR(_xll.qlIndexFixing(Index1M,$H2103,TRUE,_xll.ohTrigger(RecalcTrigger,Trigger1M)),NA())</f>
        <v>2.6873401915137762E-2</v>
      </c>
      <c r="K2103" s="52">
        <f>IFERROR(_xll.qlIndexFixing(ONIndex1M,I2103,TRUE,_xll.ohTrigger(RecalcTrigger,Trigger1M)),NA())</f>
        <v>2.6850020623578885E-2</v>
      </c>
      <c r="L2103" s="52">
        <f>IFERROR(_xll.qlIndexFixing(Index3M,H2103,TRUE,_xll.ohTrigger(RecalcTrigger,Trigger3M)),NA())</f>
        <v>2.7969916267192613E-2</v>
      </c>
      <c r="M2103" s="52">
        <f>IFERROR(_xll.qlIndexFixing(ONIndex3M,I2103,TRUE,_xll.ohTrigger(RecalcTrigger,Trigger3M)),NA())</f>
        <v>2.7901360836786182E-2</v>
      </c>
      <c r="N2103" s="52">
        <f>IFERROR(_xll.qlIndexFixing(Index6M,$H2103,TRUE,_xll.ohTrigger(RecalcTrigger,Trigger6M)),NA())</f>
        <v>2.9011338028229028E-2</v>
      </c>
      <c r="O2103" s="52">
        <f>IFERROR(_xll.qlIndexFixing(ONIndex6M,I2103,TRUE,_xll.ohTrigger(RecalcTrigger,Trigger6M)),NA())</f>
        <v>2.8859630674906711E-2</v>
      </c>
      <c r="P2103" s="52">
        <f>IFERROR(_xll.qlIndexFixing(Index1Y,$H2103,TRUE,_xll.ohTrigger(RecalcTrigger,Trigger1Y)),NA())</f>
        <v>3.043989071370877E-2</v>
      </c>
      <c r="Q2103" s="52">
        <f>IFERROR(_xll.qlIndexFixing(ONIndex1Y,I2103,TRUE,_xll.ohTrigger(RecalcTrigger,Trigger1Y)),NA())</f>
        <v>3.0104342240884208E-2</v>
      </c>
    </row>
    <row r="2104" spans="2:17" x14ac:dyDescent="0.2">
      <c r="B2104" s="46" t="s">
        <v>51</v>
      </c>
      <c r="D2104" s="49">
        <f>_xll.qlCalendarAdvance(LocalCalendar,$D2103,B2104,"f",FALSE)</f>
        <v>54130</v>
      </c>
      <c r="E2104" s="49">
        <f>_xll.qlInterestRateIndexValueDate(IndexON,D2104)</f>
        <v>54130</v>
      </c>
      <c r="F2104" s="52">
        <f>IFERROR(_xll.qlIndexFixing(IndexON,D2104,TRUE,_xll.ohTrigger(RecalcTrigger,TriggerON)),NA())</f>
        <v>2.4823704156293758E-2</v>
      </c>
      <c r="H2104" s="49">
        <f>_xll.qlCalendarAdvance(IborCalendar,$H2103,B2104,"f",FALSE)</f>
        <v>54123</v>
      </c>
      <c r="I2104" s="49">
        <f>_xll.qlInterestRateIndexValueDate(Index1M,$H2104)</f>
        <v>54127</v>
      </c>
      <c r="J2104" s="52">
        <f>IFERROR(_xll.qlIndexFixing(Index1M,$H2104,TRUE,_xll.ohTrigger(RecalcTrigger,Trigger1M)),NA())</f>
        <v>2.6866248828070063E-2</v>
      </c>
      <c r="K2104" s="52">
        <f>IFERROR(_xll.qlIndexFixing(ONIndex1M,I2104,TRUE,_xll.ohTrigger(RecalcTrigger,Trigger1M)),NA())</f>
        <v>2.6845632991721047E-2</v>
      </c>
      <c r="L2104" s="52">
        <f>IFERROR(_xll.qlIndexFixing(Index3M,H2104,TRUE,_xll.ohTrigger(RecalcTrigger,Trigger3M)),NA())</f>
        <v>2.7965285579389838E-2</v>
      </c>
      <c r="M2104" s="52">
        <f>IFERROR(_xll.qlIndexFixing(ONIndex3M,I2104,TRUE,_xll.ohTrigger(RecalcTrigger,Trigger3M)),NA())</f>
        <v>2.7896775389164574E-2</v>
      </c>
      <c r="N2104" s="52">
        <f>IFERROR(_xll.qlIndexFixing(Index6M,$H2104,TRUE,_xll.ohTrigger(RecalcTrigger,Trigger6M)),NA())</f>
        <v>2.9006661056945292E-2</v>
      </c>
      <c r="O2104" s="52">
        <f>IFERROR(_xll.qlIndexFixing(ONIndex6M,I2104,TRUE,_xll.ohTrigger(RecalcTrigger,Trigger6M)),NA())</f>
        <v>2.8855046109619309E-2</v>
      </c>
      <c r="P2104" s="52">
        <f>IFERROR(_xll.qlIndexFixing(Index1Y,$H2104,TRUE,_xll.ohTrigger(RecalcTrigger,Trigger1Y)),NA())</f>
        <v>3.0435001825552872E-2</v>
      </c>
      <c r="Q2104" s="52">
        <f>IFERROR(_xll.qlIndexFixing(ONIndex1Y,I2104,TRUE,_xll.ohTrigger(RecalcTrigger,Trigger1Y)),NA())</f>
        <v>3.0099580852160912E-2</v>
      </c>
    </row>
    <row r="2105" spans="2:17" x14ac:dyDescent="0.2">
      <c r="B2105" s="46" t="s">
        <v>51</v>
      </c>
      <c r="D2105" s="49">
        <f>_xll.qlCalendarAdvance(LocalCalendar,$D2104,B2105,"f",FALSE)</f>
        <v>54137</v>
      </c>
      <c r="E2105" s="49">
        <f>_xll.qlInterestRateIndexValueDate(IndexON,D2105)</f>
        <v>54137</v>
      </c>
      <c r="F2105" s="52">
        <f>IFERROR(_xll.qlIndexFixing(IndexON,D2105,TRUE,_xll.ohTrigger(RecalcTrigger,TriggerON)),NA())</f>
        <v>2.4818067309171354E-2</v>
      </c>
      <c r="H2105" s="49">
        <f>_xll.qlCalendarAdvance(IborCalendar,$H2104,B2105,"f",FALSE)</f>
        <v>54130</v>
      </c>
      <c r="I2105" s="49">
        <f>_xll.qlInterestRateIndexValueDate(Index1M,$H2105)</f>
        <v>54134</v>
      </c>
      <c r="J2105" s="52">
        <f>IFERROR(_xll.qlIndexFixing(Index1M,$H2105,TRUE,_xll.ohTrigger(RecalcTrigger,Trigger1M)),NA())</f>
        <v>2.6861842834902332E-2</v>
      </c>
      <c r="K2105" s="52">
        <f>IFERROR(_xll.qlIndexFixing(ONIndex1M,I2105,TRUE,_xll.ohTrigger(RecalcTrigger,Trigger1M)),NA())</f>
        <v>2.6841242648751873E-2</v>
      </c>
      <c r="L2105" s="52">
        <f>IFERROR(_xll.qlIndexFixing(Index3M,H2105,TRUE,_xll.ohTrigger(RecalcTrigger,Trigger3M)),NA())</f>
        <v>2.7960652924030511E-2</v>
      </c>
      <c r="M2105" s="52">
        <f>IFERROR(_xll.qlIndexFixing(ONIndex3M,I2105,TRUE,_xll.ohTrigger(RecalcTrigger,Trigger3M)),NA())</f>
        <v>2.789218798231019E-2</v>
      </c>
      <c r="N2105" s="52">
        <f>IFERROR(_xll.qlIndexFixing(Index6M,$H2105,TRUE,_xll.ohTrigger(RecalcTrigger,Trigger6M)),NA())</f>
        <v>2.9001982199087183E-2</v>
      </c>
      <c r="O2105" s="52">
        <f>IFERROR(_xll.qlIndexFixing(ONIndex6M,I2105,TRUE,_xll.ohTrigger(RecalcTrigger,Trigger6M)),NA())</f>
        <v>2.8850459674387707E-2</v>
      </c>
      <c r="P2105" s="52">
        <f>IFERROR(_xll.qlIndexFixing(Index1Y,$H2105,TRUE,_xll.ohTrigger(RecalcTrigger,Trigger1Y)),NA())</f>
        <v>3.0430113692725486E-2</v>
      </c>
      <c r="Q2105" s="52">
        <f>IFERROR(_xll.qlIndexFixing(ONIndex1Y,I2105,TRUE,_xll.ohTrigger(RecalcTrigger,Trigger1Y)),NA())</f>
        <v>3.009482017366949E-2</v>
      </c>
    </row>
    <row r="2106" spans="2:17" x14ac:dyDescent="0.2">
      <c r="B2106" s="46" t="s">
        <v>51</v>
      </c>
      <c r="D2106" s="49">
        <f>_xll.qlCalendarAdvance(LocalCalendar,$D2105,B2106,"f",FALSE)</f>
        <v>54144</v>
      </c>
      <c r="E2106" s="49">
        <f>_xll.qlInterestRateIndexValueDate(IndexON,D2106)</f>
        <v>54144</v>
      </c>
      <c r="F2106" s="52">
        <f>IFERROR(_xll.qlIndexFixing(IndexON,D2106,TRUE,_xll.ohTrigger(RecalcTrigger,TriggerON)),NA())</f>
        <v>2.4812453800500123E-2</v>
      </c>
      <c r="H2106" s="49">
        <f>_xll.qlCalendarAdvance(IborCalendar,$H2105,B2106,"f",FALSE)</f>
        <v>54137</v>
      </c>
      <c r="I2106" s="49">
        <f>_xll.qlInterestRateIndexValueDate(Index1M,$H2106)</f>
        <v>54141</v>
      </c>
      <c r="J2106" s="52">
        <f>IFERROR(_xll.qlIndexFixing(Index1M,$H2106,TRUE,_xll.ohTrigger(RecalcTrigger,Trigger1M)),NA())</f>
        <v>2.6857434126358291E-2</v>
      </c>
      <c r="K2106" s="52">
        <f>IFERROR(_xll.qlIndexFixing(ONIndex1M,I2106,TRUE,_xll.ohTrigger(RecalcTrigger,Trigger1M)),NA())</f>
        <v>2.6836849594831236E-2</v>
      </c>
      <c r="L2106" s="52">
        <f>IFERROR(_xll.qlIndexFixing(Index3M,H2106,TRUE,_xll.ohTrigger(RecalcTrigger,Trigger3M)),NA())</f>
        <v>2.7956018301119843E-2</v>
      </c>
      <c r="M2106" s="52">
        <f>IFERROR(_xll.qlIndexFixing(ONIndex3M,I2106,TRUE,_xll.ohTrigger(RecalcTrigger,Trigger3M)),NA())</f>
        <v>2.7887598616462839E-2</v>
      </c>
      <c r="N2106" s="52">
        <f>IFERROR(_xll.qlIndexFixing(Index6M,$H2106,TRUE,_xll.ohTrigger(RecalcTrigger,Trigger6M)),NA())</f>
        <v>2.899730145466773E-2</v>
      </c>
      <c r="O2106" s="52">
        <f>IFERROR(_xll.qlIndexFixing(ONIndex6M,I2106,TRUE,_xll.ohTrigger(RecalcTrigger,Trigger6M)),NA())</f>
        <v>2.8845871368972098E-2</v>
      </c>
      <c r="P2106" s="52">
        <f>IFERROR(_xll.qlIndexFixing(Index1Y,$H2106,TRUE,_xll.ohTrigger(RecalcTrigger,Trigger1Y)),NA())</f>
        <v>3.0425226315215884E-2</v>
      </c>
      <c r="Q2106" s="52">
        <f>IFERROR(_xll.qlIndexFixing(ONIndex1Y,I2106,TRUE,_xll.ohTrigger(RecalcTrigger,Trigger1Y)),NA())</f>
        <v>3.0090060204930325E-2</v>
      </c>
    </row>
    <row r="2107" spans="2:17" x14ac:dyDescent="0.2">
      <c r="B2107" s="46" t="s">
        <v>51</v>
      </c>
      <c r="D2107" s="49">
        <f>_xll.qlCalendarAdvance(LocalCalendar,$D2106,B2107,"f",FALSE)</f>
        <v>54151</v>
      </c>
      <c r="E2107" s="49">
        <f>_xll.qlInterestRateIndexValueDate(IndexON,D2107)</f>
        <v>54151</v>
      </c>
      <c r="F2107" s="52">
        <f>IFERROR(_xll.qlIndexFixing(IndexON,D2107,TRUE,_xll.ohTrigger(RecalcTrigger,TriggerON)),NA())</f>
        <v>2.4806863630253417E-2</v>
      </c>
      <c r="H2107" s="49">
        <f>_xll.qlCalendarAdvance(IborCalendar,$H2106,B2107,"f",FALSE)</f>
        <v>54144</v>
      </c>
      <c r="I2107" s="49">
        <f>_xll.qlInterestRateIndexValueDate(Index1M,$H2107)</f>
        <v>54148</v>
      </c>
      <c r="J2107" s="52">
        <f>IFERROR(_xll.qlIndexFixing(Index1M,$H2107,TRUE,_xll.ohTrigger(RecalcTrigger,Trigger1M)),NA())</f>
        <v>2.6852337300850238E-2</v>
      </c>
      <c r="K2107" s="52">
        <f>IFERROR(_xll.qlIndexFixing(ONIndex1M,I2107,TRUE,_xll.ohTrigger(RecalcTrigger,Trigger1M)),NA())</f>
        <v>2.683245383027888E-2</v>
      </c>
      <c r="L2107" s="52">
        <f>IFERROR(_xll.qlIndexFixing(Index3M,H2107,TRUE,_xll.ohTrigger(RecalcTrigger,Trigger3M)),NA())</f>
        <v>2.7950630734013767E-2</v>
      </c>
      <c r="M2107" s="52">
        <f>IFERROR(_xll.qlIndexFixing(ONIndex3M,I2107,TRUE,_xll.ohTrigger(RecalcTrigger,Trigger3M)),NA())</f>
        <v>2.7883007291462647E-2</v>
      </c>
      <c r="N2107" s="52">
        <f>IFERROR(_xll.qlIndexFixing(Index6M,$H2107,TRUE,_xll.ohTrigger(RecalcTrigger,Trigger6M)),NA())</f>
        <v>2.8991792219564338E-2</v>
      </c>
      <c r="O2107" s="52">
        <f>IFERROR(_xll.qlIndexFixing(ONIndex6M,I2107,TRUE,_xll.ohTrigger(RecalcTrigger,Trigger6M)),NA())</f>
        <v>2.8841281193772161E-2</v>
      </c>
      <c r="P2107" s="52">
        <f>IFERROR(_xll.qlIndexFixing(Index1Y,$H2107,TRUE,_xll.ohTrigger(RecalcTrigger,Trigger1Y)),NA())</f>
        <v>3.0420339693013332E-2</v>
      </c>
      <c r="Q2107" s="52">
        <f>IFERROR(_xll.qlIndexFixing(ONIndex1Y,I2107,TRUE,_xll.ohTrigger(RecalcTrigger,Trigger1Y)),NA())</f>
        <v>3.0085300946502969E-2</v>
      </c>
    </row>
    <row r="2108" spans="2:17" x14ac:dyDescent="0.2">
      <c r="B2108" s="46" t="s">
        <v>51</v>
      </c>
      <c r="D2108" s="49">
        <f>_xll.qlCalendarAdvance(LocalCalendar,$D2107,B2108,"f",FALSE)</f>
        <v>54158</v>
      </c>
      <c r="E2108" s="49">
        <f>_xll.qlInterestRateIndexValueDate(IndexON,D2108)</f>
        <v>54158</v>
      </c>
      <c r="F2108" s="52">
        <f>IFERROR(_xll.qlIndexFixing(IndexON,D2108,TRUE,_xll.ohTrigger(RecalcTrigger,TriggerON)),NA())</f>
        <v>2.4801296798431238E-2</v>
      </c>
      <c r="H2108" s="49">
        <f>_xll.qlCalendarAdvance(IborCalendar,$H2107,B2108,"f",FALSE)</f>
        <v>54155</v>
      </c>
      <c r="I2108" s="49">
        <f>_xll.qlInterestRateIndexValueDate(Index1M,$H2108)</f>
        <v>54157</v>
      </c>
      <c r="J2108" s="52">
        <f>IFERROR(_xll.qlIndexFixing(Index1M,$H2108,TRUE,_xll.ohTrigger(RecalcTrigger,Trigger1M)),NA())</f>
        <v>2.684803159539173E-2</v>
      </c>
      <c r="K2108" s="52">
        <f>IFERROR(_xll.qlIndexFixing(ONIndex1M,I2108,TRUE,_xll.ohTrigger(RecalcTrigger,Trigger1M)),NA())</f>
        <v>2.6826798149315323E-2</v>
      </c>
      <c r="L2108" s="52">
        <f>IFERROR(_xll.qlIndexFixing(Index3M,H2108,TRUE,_xll.ohTrigger(RecalcTrigger,Trigger3M)),NA())</f>
        <v>2.7944667154406487E-2</v>
      </c>
      <c r="M2108" s="52">
        <f>IFERROR(_xll.qlIndexFixing(ONIndex3M,I2108,TRUE,_xll.ohTrigger(RecalcTrigger,Trigger3M)),NA())</f>
        <v>2.7877101280662231E-2</v>
      </c>
      <c r="N2108" s="52">
        <f>IFERROR(_xll.qlIndexFixing(Index6M,$H2108,TRUE,_xll.ohTrigger(RecalcTrigger,Trigger6M)),NA())</f>
        <v>2.8985769576687685E-2</v>
      </c>
      <c r="O2108" s="52">
        <f>IFERROR(_xll.qlIndexFixing(ONIndex6M,I2108,TRUE,_xll.ohTrigger(RecalcTrigger,Trigger6M)),NA())</f>
        <v>2.883537679224446E-2</v>
      </c>
      <c r="P2108" s="52">
        <f>IFERROR(_xll.qlIndexFixing(Index1Y,$H2108,TRUE,_xll.ohTrigger(RecalcTrigger,Trigger1Y)),NA())</f>
        <v>3.0414058002860522E-2</v>
      </c>
      <c r="Q2108" s="52">
        <f>IFERROR(_xll.qlIndexFixing(ONIndex1Y,I2108,TRUE,_xll.ohTrigger(RecalcTrigger,Trigger1Y)),NA())</f>
        <v>3.0079182943039129E-2</v>
      </c>
    </row>
    <row r="2109" spans="2:17" x14ac:dyDescent="0.2">
      <c r="B2109" s="46" t="s">
        <v>51</v>
      </c>
      <c r="D2109" s="49">
        <f>_xll.qlCalendarAdvance(LocalCalendar,$D2108,B2109,"f",FALSE)</f>
        <v>54165</v>
      </c>
      <c r="E2109" s="49">
        <f>_xll.qlInterestRateIndexValueDate(IndexON,D2109)</f>
        <v>54165</v>
      </c>
      <c r="F2109" s="52">
        <f>IFERROR(_xll.qlIndexFixing(IndexON,D2109,TRUE,_xll.ohTrigger(RecalcTrigger,TriggerON)),NA())</f>
        <v>2.4795753305033585E-2</v>
      </c>
      <c r="H2109" s="49">
        <f>_xll.qlCalendarAdvance(IborCalendar,$H2108,B2109,"f",FALSE)</f>
        <v>54162</v>
      </c>
      <c r="I2109" s="49">
        <f>_xll.qlInterestRateIndexValueDate(Index1M,$H2109)</f>
        <v>54164</v>
      </c>
      <c r="J2109" s="52">
        <f>IFERROR(_xll.qlIndexFixing(Index1M,$H2109,TRUE,_xll.ohTrigger(RecalcTrigger,Trigger1M)),NA())</f>
        <v>2.6843613441908665E-2</v>
      </c>
      <c r="K2109" s="52">
        <f>IFERROR(_xll.qlIndexFixing(ONIndex1M,I2109,TRUE,_xll.ohTrigger(RecalcTrigger,Trigger1M)),NA())</f>
        <v>2.6822396188199704E-2</v>
      </c>
      <c r="L2109" s="52">
        <f>IFERROR(_xll.qlIndexFixing(Index3M,H2109,TRUE,_xll.ohTrigger(RecalcTrigger,Trigger3M)),NA())</f>
        <v>2.7940026566214086E-2</v>
      </c>
      <c r="M2109" s="52">
        <f>IFERROR(_xll.qlIndexFixing(ONIndex3M,I2109,TRUE,_xll.ohTrigger(RecalcTrigger,Trigger3M)),NA())</f>
        <v>2.7872505477724019E-2</v>
      </c>
      <c r="N2109" s="52">
        <f>IFERROR(_xll.qlIndexFixing(Index6M,$H2109,TRUE,_xll.ohTrigger(RecalcTrigger,Trigger6M)),NA())</f>
        <v>2.8981083142975768E-2</v>
      </c>
      <c r="O2109" s="52">
        <f>IFERROR(_xll.qlIndexFixing(ONIndex6M,I2109,TRUE,_xll.ohTrigger(RecalcTrigger,Trigger6M)),NA())</f>
        <v>2.8830782342783579E-2</v>
      </c>
      <c r="P2109" s="52">
        <f>IFERROR(_xll.qlIndexFixing(Index1Y,$H2109,TRUE,_xll.ohTrigger(RecalcTrigger,Trigger1Y)),NA())</f>
        <v>3.0412864813130096E-2</v>
      </c>
      <c r="Q2109" s="52">
        <f>IFERROR(_xll.qlIndexFixing(ONIndex1Y,I2109,TRUE,_xll.ohTrigger(RecalcTrigger,Trigger1Y)),NA())</f>
        <v>3.0074425307473618E-2</v>
      </c>
    </row>
    <row r="2110" spans="2:17" x14ac:dyDescent="0.2">
      <c r="B2110" s="46" t="s">
        <v>51</v>
      </c>
      <c r="D2110" s="49">
        <f>_xll.qlCalendarAdvance(LocalCalendar,$D2109,B2110,"f",FALSE)</f>
        <v>54172</v>
      </c>
      <c r="E2110" s="49">
        <f>_xll.qlInterestRateIndexValueDate(IndexON,D2110)</f>
        <v>54172</v>
      </c>
      <c r="F2110" s="52">
        <f>IFERROR(_xll.qlIndexFixing(IndexON,D2110,TRUE,_xll.ohTrigger(RecalcTrigger,TriggerON)),NA())</f>
        <v>2.479023315011375E-2</v>
      </c>
      <c r="H2110" s="49">
        <f>_xll.qlCalendarAdvance(IborCalendar,$H2109,B2110,"f",FALSE)</f>
        <v>54169</v>
      </c>
      <c r="I2110" s="49">
        <f>_xll.qlInterestRateIndexValueDate(Index1M,$H2110)</f>
        <v>54171</v>
      </c>
      <c r="J2110" s="52">
        <f>IFERROR(_xll.qlIndexFixing(Index1M,$H2110,TRUE,_xll.ohTrigger(RecalcTrigger,Trigger1M)),NA())</f>
        <v>2.683987622444484E-2</v>
      </c>
      <c r="K2110" s="52">
        <f>IFERROR(_xll.qlIndexFixing(ONIndex1M,I2110,TRUE,_xll.ohTrigger(RecalcTrigger,Trigger1M)),NA())</f>
        <v>2.6817991516212558E-2</v>
      </c>
      <c r="L2110" s="52">
        <f>IFERROR(_xll.qlIndexFixing(Index3M,H2110,TRUE,_xll.ohTrigger(RecalcTrigger,Trigger3M)),NA())</f>
        <v>2.7935384010595029E-2</v>
      </c>
      <c r="M2110" s="52">
        <f>IFERROR(_xll.qlIndexFixing(ONIndex3M,I2110,TRUE,_xll.ohTrigger(RecalcTrigger,Trigger3M)),NA())</f>
        <v>2.7867907715712903E-2</v>
      </c>
      <c r="N2110" s="52">
        <f>IFERROR(_xll.qlIndexFixing(Index6M,$H2110,TRUE,_xll.ohTrigger(RecalcTrigger,Trigger6M)),NA())</f>
        <v>2.8976394822850637E-2</v>
      </c>
      <c r="O2110" s="52">
        <f>IFERROR(_xll.qlIndexFixing(ONIndex6M,I2110,TRUE,_xll.ohTrigger(RecalcTrigger,Trigger6M)),NA())</f>
        <v>2.8826186023378497E-2</v>
      </c>
      <c r="P2110" s="52">
        <f>IFERROR(_xll.qlIndexFixing(Index1Y,$H2110,TRUE,_xll.ohTrigger(RecalcTrigger,Trigger1Y)),NA())</f>
        <v>3.0404288966480248E-2</v>
      </c>
      <c r="Q2110" s="52">
        <f>IFERROR(_xll.qlIndexFixing(ONIndex1Y,I2110,TRUE,_xll.ohTrigger(RecalcTrigger,Trigger1Y)),NA())</f>
        <v>3.0069668381980108E-2</v>
      </c>
    </row>
    <row r="2111" spans="2:17" x14ac:dyDescent="0.2">
      <c r="B2111" s="46" t="s">
        <v>51</v>
      </c>
      <c r="D2111" s="49">
        <f>_xll.qlCalendarAdvance(LocalCalendar,$D2110,B2111,"f",FALSE)</f>
        <v>54179</v>
      </c>
      <c r="E2111" s="49">
        <f>_xll.qlInterestRateIndexValueDate(IndexON,D2111)</f>
        <v>54179</v>
      </c>
      <c r="F2111" s="52">
        <f>IFERROR(_xll.qlIndexFixing(IndexON,D2111,TRUE,_xll.ohTrigger(RecalcTrigger,TriggerON)),NA())</f>
        <v>2.4784736333565149E-2</v>
      </c>
      <c r="H2111" s="49">
        <f>_xll.qlCalendarAdvance(IborCalendar,$H2110,B2111,"f",FALSE)</f>
        <v>54176</v>
      </c>
      <c r="I2111" s="49">
        <f>_xll.qlInterestRateIndexValueDate(Index1M,$H2111)</f>
        <v>54178</v>
      </c>
      <c r="J2111" s="52">
        <f>IFERROR(_xll.qlIndexFixing(Index1M,$H2111,TRUE,_xll.ohTrigger(RecalcTrigger,Trigger1M)),NA())</f>
        <v>2.6832719508263318E-2</v>
      </c>
      <c r="K2111" s="52">
        <f>IFERROR(_xll.qlIndexFixing(ONIndex1M,I2111,TRUE,_xll.ohTrigger(RecalcTrigger,Trigger1M)),NA())</f>
        <v>2.6813584133273949E-2</v>
      </c>
      <c r="L2111" s="52">
        <f>IFERROR(_xll.qlIndexFixing(Index3M,H2111,TRUE,_xll.ohTrigger(RecalcTrigger,Trigger3M)),NA())</f>
        <v>2.793148832345508E-2</v>
      </c>
      <c r="M2111" s="52">
        <f>IFERROR(_xll.qlIndexFixing(ONIndex3M,I2111,TRUE,_xll.ohTrigger(RecalcTrigger,Trigger3M)),NA())</f>
        <v>2.7863307994628883E-2</v>
      </c>
      <c r="N2111" s="52">
        <f>IFERROR(_xll.qlIndexFixing(Index6M,$H2111,TRUE,_xll.ohTrigger(RecalcTrigger,Trigger6M)),NA())</f>
        <v>2.897170461632409E-2</v>
      </c>
      <c r="O2111" s="52">
        <f>IFERROR(_xll.qlIndexFixing(ONIndex6M,I2111,TRUE,_xll.ohTrigger(RecalcTrigger,Trigger6M)),NA())</f>
        <v>2.8821587834029216E-2</v>
      </c>
      <c r="P2111" s="52">
        <f>IFERROR(_xll.qlIndexFixing(Index1Y,$H2111,TRUE,_xll.ohTrigger(RecalcTrigger,Trigger1Y)),NA())</f>
        <v>3.0399405581187613E-2</v>
      </c>
      <c r="Q2111" s="52">
        <f>IFERROR(_xll.qlIndexFixing(ONIndex1Y,I2111,TRUE,_xll.ohTrigger(RecalcTrigger,Trigger1Y)),NA())</f>
        <v>3.0064912166478663E-2</v>
      </c>
    </row>
    <row r="2112" spans="2:17" x14ac:dyDescent="0.2">
      <c r="B2112" s="46" t="s">
        <v>51</v>
      </c>
      <c r="D2112" s="49">
        <f>_xll.qlCalendarAdvance(LocalCalendar,$D2111,B2112,"f",FALSE)</f>
        <v>54186</v>
      </c>
      <c r="E2112" s="49">
        <f>_xll.qlInterestRateIndexValueDate(IndexON,D2112)</f>
        <v>54186</v>
      </c>
      <c r="F2112" s="52">
        <f>IFERROR(_xll.qlIndexFixing(IndexON,D2112,TRUE,_xll.ohTrigger(RecalcTrigger,TriggerON)),NA())</f>
        <v>2.4779262855467721E-2</v>
      </c>
      <c r="H2112" s="49">
        <f>_xll.qlCalendarAdvance(IborCalendar,$H2111,B2112,"f",FALSE)</f>
        <v>54183</v>
      </c>
      <c r="I2112" s="49">
        <f>_xll.qlInterestRateIndexValueDate(Index1M,$H2112)</f>
        <v>54185</v>
      </c>
      <c r="J2112" s="52">
        <f>IFERROR(_xll.qlIndexFixing(Index1M,$H2112,TRUE,_xll.ohTrigger(RecalcTrigger,Trigger1M)),NA())</f>
        <v>2.683034268843254E-2</v>
      </c>
      <c r="K2112" s="52">
        <f>IFERROR(_xll.qlIndexFixing(ONIndex1M,I2112,TRUE,_xll.ohTrigger(RecalcTrigger,Trigger1M)),NA())</f>
        <v>2.6809174039383876E-2</v>
      </c>
      <c r="L2112" s="52">
        <f>IFERROR(_xll.qlIndexFixing(Index3M,H2112,TRUE,_xll.ohTrigger(RecalcTrigger,Trigger3M)),NA())</f>
        <v>2.7926841333247663E-2</v>
      </c>
      <c r="M2112" s="52">
        <f>IFERROR(_xll.qlIndexFixing(ONIndex3M,I2112,TRUE,_xll.ohTrigger(RecalcTrigger,Trigger3M)),NA())</f>
        <v>2.7858706314392023E-2</v>
      </c>
      <c r="N2112" s="52">
        <f>IFERROR(_xll.qlIndexFixing(Index6M,$H2112,TRUE,_xll.ohTrigger(RecalcTrigger,Trigger6M)),NA())</f>
        <v>2.8969484244311651E-2</v>
      </c>
      <c r="O2112" s="52">
        <f>IFERROR(_xll.qlIndexFixing(ONIndex6M,I2112,TRUE,_xll.ohTrigger(RecalcTrigger,Trigger6M)),NA())</f>
        <v>2.8816987774575864E-2</v>
      </c>
      <c r="P2112" s="52">
        <f>IFERROR(_xll.qlIndexFixing(Index1Y,$H2112,TRUE,_xll.ohTrigger(RecalcTrigger,Trigger1Y)),NA())</f>
        <v>3.0394522951145524E-2</v>
      </c>
      <c r="Q2112" s="52">
        <f>IFERROR(_xll.qlIndexFixing(ONIndex1Y,I2112,TRUE,_xll.ohTrigger(RecalcTrigger,Trigger1Y)),NA())</f>
        <v>3.0060156660889348E-2</v>
      </c>
    </row>
    <row r="2113" spans="2:17" x14ac:dyDescent="0.2">
      <c r="B2113" s="46" t="s">
        <v>51</v>
      </c>
      <c r="D2113" s="49">
        <f>_xll.qlCalendarAdvance(LocalCalendar,$D2112,B2113,"f",FALSE)</f>
        <v>54193</v>
      </c>
      <c r="E2113" s="49">
        <f>_xll.qlInterestRateIndexValueDate(IndexON,D2113)</f>
        <v>54193</v>
      </c>
      <c r="F2113" s="52">
        <f>IFERROR(_xll.qlIndexFixing(IndexON,D2113,TRUE,_xll.ohTrigger(RecalcTrigger,TriggerON)),NA())</f>
        <v>2.4773812715768173E-2</v>
      </c>
      <c r="H2113" s="49">
        <f>_xll.qlCalendarAdvance(IborCalendar,$H2112,B2113,"f",FALSE)</f>
        <v>54190</v>
      </c>
      <c r="I2113" s="49">
        <f>_xll.qlInterestRateIndexValueDate(Index1M,$H2113)</f>
        <v>54192</v>
      </c>
      <c r="J2113" s="52">
        <f>IFERROR(_xll.qlIndexFixing(Index1M,$H2113,TRUE,_xll.ohTrigger(RecalcTrigger,Trigger1M)),NA())</f>
        <v>2.6825913672938184E-2</v>
      </c>
      <c r="K2113" s="52">
        <f>IFERROR(_xll.qlIndexFixing(ONIndex1M,I2113,TRUE,_xll.ohTrigger(RecalcTrigger,Trigger1M)),NA())</f>
        <v>2.680476123454234E-2</v>
      </c>
      <c r="L2113" s="52">
        <f>IFERROR(_xll.qlIndexFixing(Index3M,H2113,TRUE,_xll.ohTrigger(RecalcTrigger,Trigger3M)),NA())</f>
        <v>2.7922192375541038E-2</v>
      </c>
      <c r="M2113" s="52">
        <f>IFERROR(_xll.qlIndexFixing(ONIndex3M,I2113,TRUE,_xll.ohTrigger(RecalcTrigger,Trigger3M)),NA())</f>
        <v>2.785410267508226E-2</v>
      </c>
      <c r="N2113" s="52">
        <f>IFERROR(_xll.qlIndexFixing(Index6M,$H2113,TRUE,_xll.ohTrigger(RecalcTrigger,Trigger6M)),NA())</f>
        <v>2.8964788735877538E-2</v>
      </c>
      <c r="O2113" s="52">
        <f>IFERROR(_xll.qlIndexFixing(ONIndex6M,I2113,TRUE,_xll.ohTrigger(RecalcTrigger,Trigger6M)),NA())</f>
        <v>2.8812385845258248E-2</v>
      </c>
      <c r="P2113" s="52">
        <f>IFERROR(_xll.qlIndexFixing(Index1Y,$H2113,TRUE,_xll.ohTrigger(RecalcTrigger,Trigger1Y)),NA())</f>
        <v>3.0389641076343687E-2</v>
      </c>
      <c r="Q2113" s="52">
        <f>IFERROR(_xll.qlIndexFixing(ONIndex1Y,I2113,TRUE,_xll.ohTrigger(RecalcTrigger,Trigger1Y)),NA())</f>
        <v>3.0055401865451969E-2</v>
      </c>
    </row>
    <row r="2114" spans="2:17" x14ac:dyDescent="0.2">
      <c r="B2114" s="46" t="s">
        <v>51</v>
      </c>
      <c r="D2114" s="49">
        <f>_xll.qlCalendarAdvance(LocalCalendar,$D2113,B2114,"f",FALSE)</f>
        <v>54200</v>
      </c>
      <c r="E2114" s="49">
        <f>_xll.qlInterestRateIndexValueDate(IndexON,D2114)</f>
        <v>54200</v>
      </c>
      <c r="F2114" s="52">
        <f>IFERROR(_xll.qlIndexFixing(IndexON,D2114,TRUE,_xll.ohTrigger(RecalcTrigger,TriggerON)),NA())</f>
        <v>2.4768851297864991E-2</v>
      </c>
      <c r="H2114" s="49">
        <f>_xll.qlCalendarAdvance(IborCalendar,$H2113,B2114,"f",FALSE)</f>
        <v>54197</v>
      </c>
      <c r="I2114" s="49">
        <f>_xll.qlInterestRateIndexValueDate(Index1M,$H2114)</f>
        <v>54199</v>
      </c>
      <c r="J2114" s="52">
        <f>IFERROR(_xll.qlIndexFixing(Index1M,$H2114,TRUE,_xll.ohTrigger(RecalcTrigger,Trigger1M)),NA())</f>
        <v>2.68214819419485E-2</v>
      </c>
      <c r="K2114" s="52">
        <f>IFERROR(_xll.qlIndexFixing(ONIndex1M,I2114,TRUE,_xll.ohTrigger(RecalcTrigger,Trigger1M)),NA())</f>
        <v>2.6800345718829277E-2</v>
      </c>
      <c r="L2114" s="52">
        <f>IFERROR(_xll.qlIndexFixing(Index3M,H2114,TRUE,_xll.ohTrigger(RecalcTrigger,Trigger3M)),NA())</f>
        <v>2.7917541450341289E-2</v>
      </c>
      <c r="M2114" s="52">
        <f>IFERROR(_xll.qlIndexFixing(ONIndex3M,I2114,TRUE,_xll.ohTrigger(RecalcTrigger,Trigger3M)),NA())</f>
        <v>2.7849497076859464E-2</v>
      </c>
      <c r="N2114" s="52">
        <f>IFERROR(_xll.qlIndexFixing(Index6M,$H2114,TRUE,_xll.ohTrigger(RecalcTrigger,Trigger6M)),NA())</f>
        <v>2.8960091340815362E-2</v>
      </c>
      <c r="O2114" s="52">
        <f>IFERROR(_xll.qlIndexFixing(ONIndex6M,I2114,TRUE,_xll.ohTrigger(RecalcTrigger,Trigger6M)),NA())</f>
        <v>2.8807782046076369E-2</v>
      </c>
      <c r="P2114" s="52">
        <f>IFERROR(_xll.qlIndexFixing(Index1Y,$H2114,TRUE,_xll.ohTrigger(RecalcTrigger,Trigger1Y)),NA())</f>
        <v>3.0384759956771156E-2</v>
      </c>
      <c r="Q2114" s="52">
        <f>IFERROR(_xll.qlIndexFixing(ONIndex1Y,I2114,TRUE,_xll.ohTrigger(RecalcTrigger,Trigger1Y)),NA())</f>
        <v>3.0050647780166528E-2</v>
      </c>
    </row>
    <row r="2115" spans="2:17" x14ac:dyDescent="0.2">
      <c r="B2115" s="46" t="s">
        <v>51</v>
      </c>
      <c r="D2115" s="49">
        <f>_xll.qlCalendarAdvance(LocalCalendar,$D2114,B2115,"f",FALSE)</f>
        <v>54207</v>
      </c>
      <c r="E2115" s="49">
        <f>_xll.qlInterestRateIndexValueDate(IndexON,D2115)</f>
        <v>54207</v>
      </c>
      <c r="F2115" s="52">
        <f>IFERROR(_xll.qlIndexFixing(IndexON,D2115,TRUE,_xll.ohTrigger(RecalcTrigger,TriggerON)),NA())</f>
        <v>2.4762982451616011E-2</v>
      </c>
      <c r="H2115" s="49">
        <f>_xll.qlCalendarAdvance(IborCalendar,$H2114,B2115,"f",FALSE)</f>
        <v>54204</v>
      </c>
      <c r="I2115" s="49">
        <f>_xll.qlInterestRateIndexValueDate(Index1M,$H2115)</f>
        <v>54206</v>
      </c>
      <c r="J2115" s="52">
        <f>IFERROR(_xll.qlIndexFixing(Index1M,$H2115,TRUE,_xll.ohTrigger(RecalcTrigger,Trigger1M)),NA())</f>
        <v>2.6817047495468482E-2</v>
      </c>
      <c r="K2115" s="52">
        <f>IFERROR(_xll.qlIndexFixing(ONIndex1M,I2115,TRUE,_xll.ohTrigger(RecalcTrigger,Trigger1M)),NA())</f>
        <v>2.6795927492244687E-2</v>
      </c>
      <c r="L2115" s="52">
        <f>IFERROR(_xll.qlIndexFixing(Index3M,H2115,TRUE,_xll.ohTrigger(RecalcTrigger,Trigger3M)),NA())</f>
        <v>2.7912888557657972E-2</v>
      </c>
      <c r="M2115" s="52">
        <f>IFERROR(_xll.qlIndexFixing(ONIndex3M,I2115,TRUE,_xll.ohTrigger(RecalcTrigger,Trigger3M)),NA())</f>
        <v>2.7844889519323957E-2</v>
      </c>
      <c r="N2115" s="52">
        <f>IFERROR(_xll.qlIndexFixing(Index6M,$H2115,TRUE,_xll.ohTrigger(RecalcTrigger,Trigger6M)),NA())</f>
        <v>2.8955392059137598E-2</v>
      </c>
      <c r="O2115" s="52">
        <f>IFERROR(_xll.qlIndexFixing(ONIndex6M,I2115,TRUE,_xll.ohTrigger(RecalcTrigger,Trigger6M)),NA())</f>
        <v>2.8803176376870354E-2</v>
      </c>
      <c r="P2115" s="52">
        <f>IFERROR(_xll.qlIndexFixing(Index1Y,$H2115,TRUE,_xll.ohTrigger(RecalcTrigger,Trigger1Y)),NA())</f>
        <v>3.0379879592417419E-2</v>
      </c>
      <c r="Q2115" s="52">
        <f>IFERROR(_xll.qlIndexFixing(ONIndex1Y,I2115,TRUE,_xll.ohTrigger(RecalcTrigger,Trigger1Y)),NA())</f>
        <v>3.004589440471328E-2</v>
      </c>
    </row>
    <row r="2116" spans="2:17" x14ac:dyDescent="0.2">
      <c r="B2116" s="46" t="s">
        <v>51</v>
      </c>
      <c r="D2116" s="49">
        <f>_xll.qlCalendarAdvance(LocalCalendar,$D2115,B2116,"f",FALSE)</f>
        <v>54214</v>
      </c>
      <c r="E2116" s="49">
        <f>_xll.qlInterestRateIndexValueDate(IndexON,D2116)</f>
        <v>54214</v>
      </c>
      <c r="F2116" s="52">
        <f>IFERROR(_xll.qlIndexFixing(IndexON,D2116,TRUE,_xll.ohTrigger(RecalcTrigger,TriggerON)),NA())</f>
        <v>2.4757602327163397E-2</v>
      </c>
      <c r="H2116" s="49">
        <f>_xll.qlCalendarAdvance(IborCalendar,$H2115,B2116,"f",FALSE)</f>
        <v>54211</v>
      </c>
      <c r="I2116" s="49">
        <f>_xll.qlInterestRateIndexValueDate(Index1M,$H2116)</f>
        <v>54213</v>
      </c>
      <c r="J2116" s="52">
        <f>IFERROR(_xll.qlIndexFixing(Index1M,$H2116,TRUE,_xll.ohTrigger(RecalcTrigger,Trigger1M)),NA())</f>
        <v>2.6812610333495634E-2</v>
      </c>
      <c r="K2116" s="52">
        <f>IFERROR(_xll.qlIndexFixing(ONIndex1M,I2116,TRUE,_xll.ohTrigger(RecalcTrigger,Trigger1M)),NA())</f>
        <v>2.6791506554628697E-2</v>
      </c>
      <c r="L2116" s="52">
        <f>IFERROR(_xll.qlIndexFixing(Index3M,H2116,TRUE,_xll.ohTrigger(RecalcTrigger,Trigger3M)),NA())</f>
        <v>2.7908233697495431E-2</v>
      </c>
      <c r="M2116" s="52">
        <f>IFERROR(_xll.qlIndexFixing(ONIndex3M,I2116,TRUE,_xll.ohTrigger(RecalcTrigger,Trigger3M)),NA())</f>
        <v>2.7840280002715545E-2</v>
      </c>
      <c r="N2116" s="52">
        <f>IFERROR(_xll.qlIndexFixing(Index6M,$H2116,TRUE,_xll.ohTrigger(RecalcTrigger,Trigger6M)),NA())</f>
        <v>2.8948225288147528E-2</v>
      </c>
      <c r="O2116" s="52">
        <f>IFERROR(_xll.qlIndexFixing(ONIndex6M,I2116,TRUE,_xll.ohTrigger(RecalcTrigger,Trigger6M)),NA())</f>
        <v>2.8798568837560268E-2</v>
      </c>
      <c r="P2116" s="52">
        <f>IFERROR(_xll.qlIndexFixing(Index1Y,$H2116,TRUE,_xll.ohTrigger(RecalcTrigger,Trigger1Y)),NA())</f>
        <v>3.037499998327196E-2</v>
      </c>
      <c r="Q2116" s="52">
        <f>IFERROR(_xll.qlIndexFixing(ONIndex1Y,I2116,TRUE,_xll.ohTrigger(RecalcTrigger,Trigger1Y)),NA())</f>
        <v>3.0041141739332033E-2</v>
      </c>
    </row>
    <row r="2117" spans="2:17" x14ac:dyDescent="0.2">
      <c r="B2117" s="46" t="s">
        <v>51</v>
      </c>
      <c r="D2117" s="49">
        <f>_xll.qlCalendarAdvance(LocalCalendar,$D2116,B2117,"f",FALSE)</f>
        <v>54221</v>
      </c>
      <c r="E2117" s="49">
        <f>_xll.qlInterestRateIndexValueDate(IndexON,D2117)</f>
        <v>54221</v>
      </c>
      <c r="F2117" s="52">
        <f>IFERROR(_xll.qlIndexFixing(IndexON,D2117,TRUE,_xll.ohTrigger(RecalcTrigger,TriggerON)),NA())</f>
        <v>2.4752245541082019E-2</v>
      </c>
      <c r="H2117" s="49">
        <f>_xll.qlCalendarAdvance(IborCalendar,$H2116,B2117,"f",FALSE)</f>
        <v>54218</v>
      </c>
      <c r="I2117" s="49">
        <f>_xll.qlInterestRateIndexValueDate(Index1M,$H2117)</f>
        <v>54220</v>
      </c>
      <c r="J2117" s="52">
        <f>IFERROR(_xll.qlIndexFixing(Index1M,$H2117,TRUE,_xll.ohTrigger(RecalcTrigger,Trigger1M)),NA())</f>
        <v>2.680817045603745E-2</v>
      </c>
      <c r="K2117" s="52">
        <f>IFERROR(_xll.qlIndexFixing(ONIndex1M,I2117,TRUE,_xll.ohTrigger(RecalcTrigger,Trigger1M)),NA())</f>
        <v>2.6787082906221116E-2</v>
      </c>
      <c r="L2117" s="52">
        <f>IFERROR(_xll.qlIndexFixing(Index3M,H2117,TRUE,_xll.ohTrigger(RecalcTrigger,Trigger3M)),NA())</f>
        <v>2.7903576869860617E-2</v>
      </c>
      <c r="M2117" s="52">
        <f>IFERROR(_xll.qlIndexFixing(ONIndex3M,I2117,TRUE,_xll.ohTrigger(RecalcTrigger,Trigger3M)),NA())</f>
        <v>2.7835668527114166E-2</v>
      </c>
      <c r="N2117" s="52">
        <f>IFERROR(_xll.qlIndexFixing(Index6M,$H2117,TRUE,_xll.ohTrigger(RecalcTrigger,Trigger6M)),NA())</f>
        <v>2.8943523763497712E-2</v>
      </c>
      <c r="O2117" s="52">
        <f>IFERROR(_xll.qlIndexFixing(ONIndex6M,I2117,TRUE,_xll.ohTrigger(RecalcTrigger,Trigger6M)),NA())</f>
        <v>2.879395942854579E-2</v>
      </c>
      <c r="P2117" s="52">
        <f>IFERROR(_xll.qlIndexFixing(Index1Y,$H2117,TRUE,_xll.ohTrigger(RecalcTrigger,Trigger1Y)),NA())</f>
        <v>3.0370121129324048E-2</v>
      </c>
      <c r="Q2117" s="52">
        <f>IFERROR(_xll.qlIndexFixing(ONIndex1Y,I2117,TRUE,_xll.ohTrigger(RecalcTrigger,Trigger1Y)),NA())</f>
        <v>3.003638978418266E-2</v>
      </c>
    </row>
    <row r="2118" spans="2:17" x14ac:dyDescent="0.2">
      <c r="B2118" s="46" t="s">
        <v>51</v>
      </c>
      <c r="D2118" s="49">
        <f>_xll.qlCalendarAdvance(LocalCalendar,$D2117,B2118,"f",FALSE)</f>
        <v>54228</v>
      </c>
      <c r="E2118" s="49">
        <f>_xll.qlInterestRateIndexValueDate(IndexON,D2118)</f>
        <v>54228</v>
      </c>
      <c r="F2118" s="52">
        <f>IFERROR(_xll.qlIndexFixing(IndexON,D2118,TRUE,_xll.ohTrigger(RecalcTrigger,TriggerON)),NA())</f>
        <v>2.4746912093425166E-2</v>
      </c>
      <c r="H2118" s="49">
        <f>_xll.qlCalendarAdvance(IborCalendar,$H2117,B2118,"f",FALSE)</f>
        <v>54225</v>
      </c>
      <c r="I2118" s="49">
        <f>_xll.qlInterestRateIndexValueDate(Index1M,$H2118)</f>
        <v>54227</v>
      </c>
      <c r="J2118" s="52">
        <f>IFERROR(_xll.qlIndexFixing(Index1M,$H2118,TRUE,_xll.ohTrigger(RecalcTrigger,Trigger1M)),NA())</f>
        <v>2.6803727863098925E-2</v>
      </c>
      <c r="K2118" s="52">
        <f>IFERROR(_xll.qlIndexFixing(ONIndex1M,I2118,TRUE,_xll.ohTrigger(RecalcTrigger,Trigger1M)),NA())</f>
        <v>2.6782656546782135E-2</v>
      </c>
      <c r="L2118" s="52">
        <f>IFERROR(_xll.qlIndexFixing(Index3M,H2118,TRUE,_xll.ohTrigger(RecalcTrigger,Trigger3M)),NA())</f>
        <v>2.7898918074762222E-2</v>
      </c>
      <c r="M2118" s="52">
        <f>IFERROR(_xll.qlIndexFixing(ONIndex3M,I2118,TRUE,_xll.ohTrigger(RecalcTrigger,Trigger3M)),NA())</f>
        <v>2.7831055092359946E-2</v>
      </c>
      <c r="N2118" s="52">
        <f>IFERROR(_xll.qlIndexFixing(Index6M,$H2118,TRUE,_xll.ohTrigger(RecalcTrigger,Trigger6M)),NA())</f>
        <v>2.8938820352539953E-2</v>
      </c>
      <c r="O2118" s="52">
        <f>IFERROR(_xll.qlIndexFixing(ONIndex6M,I2118,TRUE,_xll.ohTrigger(RecalcTrigger,Trigger6M)),NA())</f>
        <v>2.8789348149427241E-2</v>
      </c>
      <c r="P2118" s="52">
        <f>IFERROR(_xll.qlIndexFixing(Index1Y,$H2118,TRUE,_xll.ohTrigger(RecalcTrigger,Trigger1Y)),NA())</f>
        <v>3.0365243030562736E-2</v>
      </c>
      <c r="Q2118" s="52">
        <f>IFERROR(_xll.qlIndexFixing(ONIndex1Y,I2118,TRUE,_xll.ohTrigger(RecalcTrigger,Trigger1Y)),NA())</f>
        <v>3.0031638538945415E-2</v>
      </c>
    </row>
    <row r="2119" spans="2:17" x14ac:dyDescent="0.2">
      <c r="B2119" s="46" t="s">
        <v>51</v>
      </c>
      <c r="D2119" s="49">
        <f>_xll.qlCalendarAdvance(LocalCalendar,$D2118,B2119,"f",FALSE)</f>
        <v>54235</v>
      </c>
      <c r="E2119" s="49">
        <f>_xll.qlInterestRateIndexValueDate(IndexON,D2119)</f>
        <v>54235</v>
      </c>
      <c r="F2119" s="52">
        <f>IFERROR(_xll.qlIndexFixing(IndexON,D2119,TRUE,_xll.ohTrigger(RecalcTrigger,TriggerON)),NA())</f>
        <v>2.4741601984166195E-2</v>
      </c>
      <c r="H2119" s="49">
        <f>_xll.qlCalendarAdvance(IborCalendar,$H2118,B2119,"f",FALSE)</f>
        <v>54232</v>
      </c>
      <c r="I2119" s="49">
        <f>_xll.qlInterestRateIndexValueDate(Index1M,$H2119)</f>
        <v>54234</v>
      </c>
      <c r="J2119" s="52">
        <f>IFERROR(_xll.qlIndexFixing(Index1M,$H2119,TRUE,_xll.ohTrigger(RecalcTrigger,Trigger1M)),NA())</f>
        <v>2.6799282554682557E-2</v>
      </c>
      <c r="K2119" s="52">
        <f>IFERROR(_xll.qlIndexFixing(ONIndex1M,I2119,TRUE,_xll.ohTrigger(RecalcTrigger,Trigger1M)),NA())</f>
        <v>2.6778227476551564E-2</v>
      </c>
      <c r="L2119" s="52">
        <f>IFERROR(_xll.qlIndexFixing(Index3M,H2119,TRUE,_xll.ohTrigger(RecalcTrigger,Trigger3M)),NA())</f>
        <v>2.7894257312208064E-2</v>
      </c>
      <c r="M2119" s="52">
        <f>IFERROR(_xll.qlIndexFixing(ONIndex3M,I2119,TRUE,_xll.ohTrigger(RecalcTrigger,Trigger3M)),NA())</f>
        <v>2.7826439698532823E-2</v>
      </c>
      <c r="N2119" s="52">
        <f>IFERROR(_xll.qlIndexFixing(Index6M,$H2119,TRUE,_xll.ohTrigger(RecalcTrigger,Trigger6M)),NA())</f>
        <v>2.8937396393681147E-2</v>
      </c>
      <c r="O2119" s="52">
        <f>IFERROR(_xll.qlIndexFixing(ONIndex6M,I2119,TRUE,_xll.ohTrigger(RecalcTrigger,Trigger6M)),NA())</f>
        <v>2.8784735000284556E-2</v>
      </c>
      <c r="P2119" s="52">
        <f>IFERROR(_xll.qlIndexFixing(Index1Y,$H2119,TRUE,_xll.ohTrigger(RecalcTrigger,Trigger1Y)),NA())</f>
        <v>3.0360365686977947E-2</v>
      </c>
      <c r="Q2119" s="52">
        <f>IFERROR(_xll.qlIndexFixing(ONIndex1Y,I2119,TRUE,_xll.ohTrigger(RecalcTrigger,Trigger1Y)),NA())</f>
        <v>3.0026888003780172E-2</v>
      </c>
    </row>
    <row r="2120" spans="2:17" x14ac:dyDescent="0.2">
      <c r="B2120" s="46" t="s">
        <v>51</v>
      </c>
      <c r="D2120" s="49">
        <f>_xll.qlCalendarAdvance(LocalCalendar,$D2119,B2120,"f",FALSE)</f>
        <v>54245</v>
      </c>
      <c r="E2120" s="49">
        <f>_xll.qlInterestRateIndexValueDate(IndexON,D2120)</f>
        <v>54245</v>
      </c>
      <c r="F2120" s="52">
        <f>IFERROR(_xll.qlIndexFixing(IndexON,D2120,TRUE,_xll.ohTrigger(RecalcTrigger,TriggerON)),NA())</f>
        <v>2.4733109555459265E-2</v>
      </c>
      <c r="H2120" s="49">
        <f>_xll.qlCalendarAdvance(IborCalendar,$H2119,B2120,"f",FALSE)</f>
        <v>54239</v>
      </c>
      <c r="I2120" s="49">
        <f>_xll.qlInterestRateIndexValueDate(Index1M,$H2120)</f>
        <v>54241</v>
      </c>
      <c r="J2120" s="52">
        <f>IFERROR(_xll.qlIndexFixing(Index1M,$H2120,TRUE,_xll.ohTrigger(RecalcTrigger,Trigger1M)),NA())</f>
        <v>2.6794834530785849E-2</v>
      </c>
      <c r="K2120" s="52">
        <f>IFERROR(_xll.qlIndexFixing(ONIndex1M,I2120,TRUE,_xll.ohTrigger(RecalcTrigger,Trigger1M)),NA())</f>
        <v>2.6775832393919341E-2</v>
      </c>
      <c r="L2120" s="52">
        <f>IFERROR(_xll.qlIndexFixing(Index3M,H2120,TRUE,_xll.ohTrigger(RecalcTrigger,Trigger3M)),NA())</f>
        <v>2.7889594582200746E-2</v>
      </c>
      <c r="M2120" s="52">
        <f>IFERROR(_xll.qlIndexFixing(ONIndex3M,I2120,TRUE,_xll.ohTrigger(RecalcTrigger,Trigger3M)),NA())</f>
        <v>2.7824057793799373E-2</v>
      </c>
      <c r="N2120" s="52">
        <f>IFERROR(_xll.qlIndexFixing(Index6M,$H2120,TRUE,_xll.ohTrigger(RecalcTrigger,Trigger6M)),NA())</f>
        <v>2.8931867351997029E-2</v>
      </c>
      <c r="O2120" s="52">
        <f>IFERROR(_xll.qlIndexFixing(ONIndex6M,I2120,TRUE,_xll.ohTrigger(RecalcTrigger,Trigger6M)),NA())</f>
        <v>2.8782581958499698E-2</v>
      </c>
      <c r="P2120" s="52">
        <f>IFERROR(_xll.qlIndexFixing(Index1Y,$H2120,TRUE,_xll.ohTrigger(RecalcTrigger,Trigger1Y)),NA())</f>
        <v>3.035548909855873E-2</v>
      </c>
      <c r="Q2120" s="52">
        <f>IFERROR(_xll.qlIndexFixing(ONIndex1Y,I2120,TRUE,_xll.ohTrigger(RecalcTrigger,Trigger1Y)),NA())</f>
        <v>3.0024875951095709E-2</v>
      </c>
    </row>
    <row r="2121" spans="2:17" x14ac:dyDescent="0.2">
      <c r="B2121" s="46" t="s">
        <v>51</v>
      </c>
      <c r="D2121" s="49">
        <f>_xll.qlCalendarAdvance(LocalCalendar,$D2120,B2121,"f",FALSE)</f>
        <v>54252</v>
      </c>
      <c r="E2121" s="49">
        <f>_xll.qlInterestRateIndexValueDate(IndexON,D2121)</f>
        <v>54252</v>
      </c>
      <c r="F2121" s="52">
        <f>IFERROR(_xll.qlIndexFixing(IndexON,D2121,TRUE,_xll.ohTrigger(RecalcTrigger,TriggerON)),NA())</f>
        <v>2.4727853513217823E-2</v>
      </c>
      <c r="H2121" s="49">
        <f>_xll.qlCalendarAdvance(IborCalendar,$H2120,B2121,"f",FALSE)</f>
        <v>54246</v>
      </c>
      <c r="I2121" s="49">
        <f>_xll.qlInterestRateIndexValueDate(Index1M,$H2121)</f>
        <v>54248</v>
      </c>
      <c r="J2121" s="52">
        <f>IFERROR(_xll.qlIndexFixing(Index1M,$H2121,TRUE,_xll.ohTrigger(RecalcTrigger,Trigger1M)),NA())</f>
        <v>2.6790383791421291E-2</v>
      </c>
      <c r="K2121" s="52">
        <f>IFERROR(_xll.qlIndexFixing(ONIndex1M,I2121,TRUE,_xll.ohTrigger(RecalcTrigger,Trigger1M)),NA())</f>
        <v>2.6769361203156095E-2</v>
      </c>
      <c r="L2121" s="52">
        <f>IFERROR(_xll.qlIndexFixing(Index3M,H2121,TRUE,_xll.ohTrigger(RecalcTrigger,Trigger3M)),NA())</f>
        <v>2.788492988475157E-2</v>
      </c>
      <c r="M2121" s="52">
        <f>IFERROR(_xll.qlIndexFixing(ONIndex3M,I2121,TRUE,_xll.ohTrigger(RecalcTrigger,Trigger3M)),NA())</f>
        <v>2.7817203033579929E-2</v>
      </c>
      <c r="N2121" s="52">
        <f>IFERROR(_xll.qlIndexFixing(Index6M,$H2121,TRUE,_xll.ohTrigger(RecalcTrigger,Trigger6M)),NA())</f>
        <v>2.8927156750914923E-2</v>
      </c>
      <c r="O2121" s="52">
        <f>IFERROR(_xll.qlIndexFixing(ONIndex6M,I2121,TRUE,_xll.ohTrigger(RecalcTrigger,Trigger6M)),NA())</f>
        <v>2.8775503092166588E-2</v>
      </c>
      <c r="P2121" s="52">
        <f>IFERROR(_xll.qlIndexFixing(Index1Y,$H2121,TRUE,_xll.ohTrigger(RecalcTrigger,Trigger1Y)),NA())</f>
        <v>3.0350613265294358E-2</v>
      </c>
      <c r="Q2121" s="52">
        <f>IFERROR(_xll.qlIndexFixing(ONIndex1Y,I2121,TRUE,_xll.ohTrigger(RecalcTrigger,Trigger1Y)),NA())</f>
        <v>3.0017389063505817E-2</v>
      </c>
    </row>
    <row r="2122" spans="2:17" x14ac:dyDescent="0.2">
      <c r="B2122" s="46" t="s">
        <v>51</v>
      </c>
      <c r="D2122" s="49">
        <f>_xll.qlCalendarAdvance(LocalCalendar,$D2121,B2122,"f",FALSE)</f>
        <v>54259</v>
      </c>
      <c r="E2122" s="49">
        <f>_xll.qlInterestRateIndexValueDate(IndexON,D2122)</f>
        <v>54259</v>
      </c>
      <c r="F2122" s="52">
        <f>IFERROR(_xll.qlIndexFixing(IndexON,D2122,TRUE,_xll.ohTrigger(RecalcTrigger,TriggerON)),NA())</f>
        <v>2.4722620806070239E-2</v>
      </c>
      <c r="H2122" s="49">
        <f>_xll.qlCalendarAdvance(IborCalendar,$H2121,B2122,"f",FALSE)</f>
        <v>54253</v>
      </c>
      <c r="I2122" s="49">
        <f>_xll.qlInterestRateIndexValueDate(Index1M,$H2122)</f>
        <v>54255</v>
      </c>
      <c r="J2122" s="52">
        <f>IFERROR(_xll.qlIndexFixing(Index1M,$H2122,TRUE,_xll.ohTrigger(RecalcTrigger,Trigger1M)),NA())</f>
        <v>2.6785930336583885E-2</v>
      </c>
      <c r="K2122" s="52">
        <f>IFERROR(_xll.qlIndexFixing(ONIndex1M,I2122,TRUE,_xll.ohTrigger(RecalcTrigger,Trigger1M)),NA())</f>
        <v>2.6764924000071133E-2</v>
      </c>
      <c r="L2122" s="52">
        <f>IFERROR(_xll.qlIndexFixing(Index3M,H2122,TRUE,_xll.ohTrigger(RecalcTrigger,Trigger3M)),NA())</f>
        <v>2.7880263219865743E-2</v>
      </c>
      <c r="M2122" s="52">
        <f>IFERROR(_xll.qlIndexFixing(ONIndex3M,I2122,TRUE,_xll.ohTrigger(RecalcTrigger,Trigger3M)),NA())</f>
        <v>2.7812581762454158E-2</v>
      </c>
      <c r="N2122" s="52">
        <f>IFERROR(_xll.qlIndexFixing(Index6M,$H2122,TRUE,_xll.ohTrigger(RecalcTrigger,Trigger6M)),NA())</f>
        <v>2.8923263058905694E-2</v>
      </c>
      <c r="O2122" s="52">
        <f>IFERROR(_xll.qlIndexFixing(ONIndex6M,I2122,TRUE,_xll.ohTrigger(RecalcTrigger,Trigger6M)),NA())</f>
        <v>2.8770884333191304E-2</v>
      </c>
      <c r="P2122" s="52">
        <f>IFERROR(_xll.qlIndexFixing(Index1Y,$H2122,TRUE,_xll.ohTrigger(RecalcTrigger,Trigger1Y)),NA())</f>
        <v>3.0345738187173878E-2</v>
      </c>
      <c r="Q2122" s="52">
        <f>IFERROR(_xll.qlIndexFixing(ONIndex1Y,I2122,TRUE,_xll.ohTrigger(RecalcTrigger,Trigger1Y)),NA())</f>
        <v>3.0012640658396705E-2</v>
      </c>
    </row>
    <row r="2123" spans="2:17" x14ac:dyDescent="0.2">
      <c r="B2123" s="46" t="s">
        <v>51</v>
      </c>
      <c r="D2123" s="49">
        <f>_xll.qlCalendarAdvance(LocalCalendar,$D2122,B2123,"f",FALSE)</f>
        <v>54266</v>
      </c>
      <c r="E2123" s="49">
        <f>_xll.qlInterestRateIndexValueDate(IndexON,D2123)</f>
        <v>54266</v>
      </c>
      <c r="F2123" s="52">
        <f>IFERROR(_xll.qlIndexFixing(IndexON,D2123,TRUE,_xll.ohTrigger(RecalcTrigger,TriggerON)),NA())</f>
        <v>2.4717411433936576E-2</v>
      </c>
      <c r="H2123" s="49">
        <f>_xll.qlCalendarAdvance(IborCalendar,$H2122,B2123,"f",FALSE)</f>
        <v>54260</v>
      </c>
      <c r="I2123" s="49">
        <f>_xll.qlInterestRateIndexValueDate(Index1M,$H2123)</f>
        <v>54262</v>
      </c>
      <c r="J2123" s="52">
        <f>IFERROR(_xll.qlIndexFixing(Index1M,$H2123,TRUE,_xll.ohTrigger(RecalcTrigger,Trigger1M)),NA())</f>
        <v>2.6781474166276131E-2</v>
      </c>
      <c r="K2123" s="52">
        <f>IFERROR(_xll.qlIndexFixing(ONIndex1M,I2123,TRUE,_xll.ohTrigger(RecalcTrigger,Trigger1M)),NA())</f>
        <v>2.6760484086034708E-2</v>
      </c>
      <c r="L2123" s="52">
        <f>IFERROR(_xll.qlIndexFixing(Index3M,H2123,TRUE,_xll.ohTrigger(RecalcTrigger,Trigger3M)),NA())</f>
        <v>2.7875594587551088E-2</v>
      </c>
      <c r="M2123" s="52">
        <f>IFERROR(_xll.qlIndexFixing(ONIndex3M,I2123,TRUE,_xll.ohTrigger(RecalcTrigger,Trigger3M)),NA())</f>
        <v>2.7807958532175547E-2</v>
      </c>
      <c r="N2123" s="52">
        <f>IFERROR(_xll.qlIndexFixing(Index6M,$H2123,TRUE,_xll.ohTrigger(RecalcTrigger,Trigger6M)),NA())</f>
        <v>2.8917729889202611E-2</v>
      </c>
      <c r="O2123" s="52">
        <f>IFERROR(_xll.qlIndexFixing(ONIndex6M,I2123,TRUE,_xll.ohTrigger(RecalcTrigger,Trigger6M)),NA())</f>
        <v>2.876626370411195E-2</v>
      </c>
      <c r="P2123" s="52">
        <f>IFERROR(_xll.qlIndexFixing(Index1Y,$H2123,TRUE,_xll.ohTrigger(RecalcTrigger,Trigger1Y)),NA())</f>
        <v>3.0340863864187655E-2</v>
      </c>
      <c r="Q2123" s="52">
        <f>IFERROR(_xll.qlIndexFixing(ONIndex1Y,I2123,TRUE,_xll.ohTrigger(RecalcTrigger,Trigger1Y)),NA())</f>
        <v>3.0007892963359595E-2</v>
      </c>
    </row>
    <row r="2124" spans="2:17" x14ac:dyDescent="0.2">
      <c r="B2124" s="46" t="s">
        <v>51</v>
      </c>
      <c r="D2124" s="49">
        <f>_xll.qlCalendarAdvance(LocalCalendar,$D2123,B2124,"f",FALSE)</f>
        <v>54273</v>
      </c>
      <c r="E2124" s="49">
        <f>_xll.qlInterestRateIndexValueDate(IndexON,D2124)</f>
        <v>54273</v>
      </c>
      <c r="F2124" s="52">
        <f>IFERROR(_xll.qlIndexFixing(IndexON,D2124,TRUE,_xll.ohTrigger(RecalcTrigger,TriggerON)),NA())</f>
        <v>2.4712225396816834E-2</v>
      </c>
      <c r="H2124" s="49">
        <f>_xll.qlCalendarAdvance(IborCalendar,$H2123,B2124,"f",FALSE)</f>
        <v>54267</v>
      </c>
      <c r="I2124" s="49">
        <f>_xll.qlInterestRateIndexValueDate(Index1M,$H2124)</f>
        <v>54269</v>
      </c>
      <c r="J2124" s="52">
        <f>IFERROR(_xll.qlIndexFixing(Index1M,$H2124,TRUE,_xll.ohTrigger(RecalcTrigger,Trigger1M)),NA())</f>
        <v>2.6774986248049418E-2</v>
      </c>
      <c r="K2124" s="52">
        <f>IFERROR(_xll.qlIndexFixing(ONIndex1M,I2124,TRUE,_xll.ohTrigger(RecalcTrigger,Trigger1M)),NA())</f>
        <v>2.6756041461126756E-2</v>
      </c>
      <c r="L2124" s="52">
        <f>IFERROR(_xll.qlIndexFixing(Index3M,H2124,TRUE,_xll.ohTrigger(RecalcTrigger,Trigger3M)),NA())</f>
        <v>2.7870923987813687E-2</v>
      </c>
      <c r="M2124" s="52">
        <f>IFERROR(_xll.qlIndexFixing(ONIndex3M,I2124,TRUE,_xll.ohTrigger(RecalcTrigger,Trigger3M)),NA())</f>
        <v>2.7803333342903969E-2</v>
      </c>
      <c r="N2124" s="52">
        <f>IFERROR(_xll.qlIndexFixing(Index6M,$H2124,TRUE,_xll.ohTrigger(RecalcTrigger,Trigger6M)),NA())</f>
        <v>2.8910560275093703E-2</v>
      </c>
      <c r="O2124" s="52">
        <f>IFERROR(_xll.qlIndexFixing(ONIndex6M,I2124,TRUE,_xll.ohTrigger(RecalcTrigger,Trigger6M)),NA())</f>
        <v>2.8761641205328203E-2</v>
      </c>
      <c r="P2124" s="52">
        <f>IFERROR(_xll.qlIndexFixing(Index1Y,$H2124,TRUE,_xll.ohTrigger(RecalcTrigger,Trigger1Y)),NA())</f>
        <v>3.033599029632408E-2</v>
      </c>
      <c r="Q2124" s="52">
        <f>IFERROR(_xll.qlIndexFixing(ONIndex1Y,I2124,TRUE,_xll.ohTrigger(RecalcTrigger,Trigger1Y)),NA())</f>
        <v>3.0003145978314549E-2</v>
      </c>
    </row>
    <row r="2125" spans="2:17" x14ac:dyDescent="0.2">
      <c r="B2125" s="46" t="s">
        <v>51</v>
      </c>
      <c r="D2125" s="49">
        <f>_xll.qlCalendarAdvance(LocalCalendar,$D2124,B2125,"f",FALSE)</f>
        <v>54280</v>
      </c>
      <c r="E2125" s="49">
        <f>_xll.qlInterestRateIndexValueDate(IndexON,D2125)</f>
        <v>54280</v>
      </c>
      <c r="F2125" s="52">
        <f>IFERROR(_xll.qlIndexFixing(IndexON,D2125,TRUE,_xll.ohTrigger(RecalcTrigger,TriggerON)),NA())</f>
        <v>2.4707062694631077E-2</v>
      </c>
      <c r="H2125" s="49">
        <f>_xll.qlCalendarAdvance(IborCalendar,$H2124,B2125,"f",FALSE)</f>
        <v>54274</v>
      </c>
      <c r="I2125" s="49">
        <f>_xll.qlInterestRateIndexValueDate(Index1M,$H2125)</f>
        <v>54276</v>
      </c>
      <c r="J2125" s="52">
        <f>IFERROR(_xll.qlIndexFixing(Index1M,$H2125,TRUE,_xll.ohTrigger(RecalcTrigger,Trigger1M)),NA())</f>
        <v>2.6773229464942136E-2</v>
      </c>
      <c r="K2125" s="52">
        <f>IFERROR(_xll.qlIndexFixing(ONIndex1M,I2125,TRUE,_xll.ohTrigger(RecalcTrigger,Trigger1M)),NA())</f>
        <v>2.6751596125347277E-2</v>
      </c>
      <c r="L2125" s="52">
        <f>IFERROR(_xll.qlIndexFixing(Index3M,H2125,TRUE,_xll.ohTrigger(RecalcTrigger,Trigger3M)),NA())</f>
        <v>2.7866251420660491E-2</v>
      </c>
      <c r="M2125" s="52">
        <f>IFERROR(_xll.qlIndexFixing(ONIndex3M,I2125,TRUE,_xll.ohTrigger(RecalcTrigger,Trigger3M)),NA())</f>
        <v>2.7798706194559486E-2</v>
      </c>
      <c r="N2125" s="52">
        <f>IFERROR(_xll.qlIndexFixing(Index6M,$H2125,TRUE,_xll.ohTrigger(RecalcTrigger,Trigger6M)),NA())</f>
        <v>2.8908295481521289E-2</v>
      </c>
      <c r="O2125" s="52">
        <f>IFERROR(_xll.qlIndexFixing(ONIndex6M,I2125,TRUE,_xll.ohTrigger(RecalcTrigger,Trigger6M)),NA())</f>
        <v>2.8757016836440386E-2</v>
      </c>
      <c r="P2125" s="52">
        <f>IFERROR(_xll.qlIndexFixing(Index1Y,$H2125,TRUE,_xll.ohTrigger(RecalcTrigger,Trigger1Y)),NA())</f>
        <v>3.0331117483572863E-2</v>
      </c>
      <c r="Q2125" s="52">
        <f>IFERROR(_xll.qlIndexFixing(ONIndex1Y,I2125,TRUE,_xll.ohTrigger(RecalcTrigger,Trigger1Y)),NA())</f>
        <v>2.9998399703421441E-2</v>
      </c>
    </row>
    <row r="2126" spans="2:17" x14ac:dyDescent="0.2">
      <c r="B2126" s="46" t="s">
        <v>51</v>
      </c>
      <c r="D2126" s="49">
        <f>_xll.qlCalendarAdvance(LocalCalendar,$D2125,B2126,"f",FALSE)</f>
        <v>54287</v>
      </c>
      <c r="E2126" s="49">
        <f>_xll.qlInterestRateIndexValueDate(IndexON,D2126)</f>
        <v>54287</v>
      </c>
      <c r="F2126" s="52">
        <f>IFERROR(_xll.qlIndexFixing(IndexON,D2126,TRUE,_xll.ohTrigger(RecalcTrigger,TriggerON)),NA())</f>
        <v>2.4701923327619113E-2</v>
      </c>
      <c r="H2126" s="49">
        <f>_xll.qlCalendarAdvance(IborCalendar,$H2125,B2126,"f",FALSE)</f>
        <v>54281</v>
      </c>
      <c r="I2126" s="49">
        <f>_xll.qlInterestRateIndexValueDate(Index1M,$H2126)</f>
        <v>54283</v>
      </c>
      <c r="J2126" s="52">
        <f>IFERROR(_xll.qlIndexFixing(Index1M,$H2126,TRUE,_xll.ohTrigger(RecalcTrigger,Trigger1M)),NA())</f>
        <v>2.6768089362598224E-2</v>
      </c>
      <c r="K2126" s="52">
        <f>IFERROR(_xll.qlIndexFixing(ONIndex1M,I2126,TRUE,_xll.ohTrigger(RecalcTrigger,Trigger1M)),NA())</f>
        <v>2.6747148078616334E-2</v>
      </c>
      <c r="L2126" s="52">
        <f>IFERROR(_xll.qlIndexFixing(Index3M,H2126,TRUE,_xll.ohTrigger(RecalcTrigger,Trigger3M)),NA())</f>
        <v>2.7861576886101056E-2</v>
      </c>
      <c r="M2126" s="52">
        <f>IFERROR(_xll.qlIndexFixing(ONIndex3M,I2126,TRUE,_xll.ohTrigger(RecalcTrigger,Trigger3M)),NA())</f>
        <v>2.7794077087142099E-2</v>
      </c>
      <c r="N2126" s="52">
        <f>IFERROR(_xll.qlIndexFixing(Index6M,$H2126,TRUE,_xll.ohTrigger(RecalcTrigger,Trigger6M)),NA())</f>
        <v>2.8904392200274246E-2</v>
      </c>
      <c r="O2126" s="52">
        <f>IFERROR(_xll.qlIndexFixing(ONIndex6M,I2126,TRUE,_xll.ohTrigger(RecalcTrigger,Trigger6M)),NA())</f>
        <v>2.8752390597608368E-2</v>
      </c>
      <c r="P2126" s="52">
        <f>IFERROR(_xll.qlIndexFixing(Index1Y,$H2126,TRUE,_xll.ohTrigger(RecalcTrigger,Trigger1Y)),NA())</f>
        <v>3.0326245425923489E-2</v>
      </c>
      <c r="Q2126" s="52">
        <f>IFERROR(_xll.qlIndexFixing(ONIndex1Y,I2126,TRUE,_xll.ohTrigger(RecalcTrigger,Trigger1Y)),NA())</f>
        <v>2.9993654138520398E-2</v>
      </c>
    </row>
    <row r="2127" spans="2:17" x14ac:dyDescent="0.2">
      <c r="B2127" s="46" t="s">
        <v>51</v>
      </c>
      <c r="D2127" s="49">
        <f>_xll.qlCalendarAdvance(LocalCalendar,$D2126,B2127,"f",FALSE)</f>
        <v>54294</v>
      </c>
      <c r="E2127" s="49">
        <f>_xll.qlInterestRateIndexValueDate(IndexON,D2127)</f>
        <v>54294</v>
      </c>
      <c r="F2127" s="52">
        <f>IFERROR(_xll.qlIndexFixing(IndexON,D2127,TRUE,_xll.ohTrigger(RecalcTrigger,TriggerON)),NA())</f>
        <v>2.469680729562107E-2</v>
      </c>
      <c r="H2127" s="49">
        <f>_xll.qlCalendarAdvance(IborCalendar,$H2126,B2127,"f",FALSE)</f>
        <v>54288</v>
      </c>
      <c r="I2127" s="49">
        <f>_xll.qlInterestRateIndexValueDate(Index1M,$H2127)</f>
        <v>54290</v>
      </c>
      <c r="J2127" s="52">
        <f>IFERROR(_xll.qlIndexFixing(Index1M,$H2127,TRUE,_xll.ohTrigger(RecalcTrigger,Trigger1M)),NA())</f>
        <v>2.6763622330459036E-2</v>
      </c>
      <c r="K2127" s="52">
        <f>IFERROR(_xll.qlIndexFixing(ONIndex1M,I2127,TRUE,_xll.ohTrigger(RecalcTrigger,Trigger1M)),NA())</f>
        <v>2.6742697320853992E-2</v>
      </c>
      <c r="L2127" s="52">
        <f>IFERROR(_xll.qlIndexFixing(Index3M,H2127,TRUE,_xll.ohTrigger(RecalcTrigger,Trigger3M)),NA())</f>
        <v>2.7856900384137122E-2</v>
      </c>
      <c r="M2127" s="52">
        <f>IFERROR(_xll.qlIndexFixing(ONIndex3M,I2127,TRUE,_xll.ohTrigger(RecalcTrigger,Trigger3M)),NA())</f>
        <v>2.7789446020412001E-2</v>
      </c>
      <c r="N2127" s="52">
        <f>IFERROR(_xll.qlIndexFixing(Index6M,$H2127,TRUE,_xll.ohTrigger(RecalcTrigger,Trigger6M)),NA())</f>
        <v>2.8898853527977539E-2</v>
      </c>
      <c r="O2127" s="52">
        <f>IFERROR(_xll.qlIndexFixing(ONIndex6M,I2127,TRUE,_xll.ohTrigger(RecalcTrigger,Trigger6M)),NA())</f>
        <v>2.8747762488752215E-2</v>
      </c>
      <c r="P2127" s="52">
        <f>IFERROR(_xll.qlIndexFixing(Index1Y,$H2127,TRUE,_xll.ohTrigger(RecalcTrigger,Trigger1Y)),NA())</f>
        <v>3.0321374123365448E-2</v>
      </c>
      <c r="Q2127" s="52">
        <f>IFERROR(_xll.qlIndexFixing(ONIndex1Y,I2127,TRUE,_xll.ohTrigger(RecalcTrigger,Trigger1Y)),NA())</f>
        <v>2.9988909283531484E-2</v>
      </c>
    </row>
    <row r="2128" spans="2:17" x14ac:dyDescent="0.2">
      <c r="B2128" s="46" t="s">
        <v>51</v>
      </c>
      <c r="D2128" s="49">
        <f>_xll.qlCalendarAdvance(LocalCalendar,$D2127,B2128,"f",FALSE)</f>
        <v>54301</v>
      </c>
      <c r="E2128" s="49">
        <f>_xll.qlInterestRateIndexValueDate(IndexON,D2128)</f>
        <v>54301</v>
      </c>
      <c r="F2128" s="52">
        <f>IFERROR(_xll.qlIndexFixing(IndexON,D2128,TRUE,_xll.ohTrigger(RecalcTrigger,TriggerON)),NA())</f>
        <v>2.4691714598557013E-2</v>
      </c>
      <c r="H2128" s="49">
        <f>_xll.qlCalendarAdvance(IborCalendar,$H2127,B2128,"f",FALSE)</f>
        <v>54295</v>
      </c>
      <c r="I2128" s="49">
        <f>_xll.qlInterestRateIndexValueDate(Index1M,$H2128)</f>
        <v>54297</v>
      </c>
      <c r="J2128" s="52">
        <f>IFERROR(_xll.qlIndexFixing(Index1M,$H2128,TRUE,_xll.ohTrigger(RecalcTrigger,Trigger1M)),NA())</f>
        <v>2.6759152582871981E-2</v>
      </c>
      <c r="K2128" s="52">
        <f>IFERROR(_xll.qlIndexFixing(ONIndex1M,I2128,TRUE,_xll.ohTrigger(RecalcTrigger,Trigger1M)),NA())</f>
        <v>2.6738243852379995E-2</v>
      </c>
      <c r="L2128" s="52">
        <f>IFERROR(_xll.qlIndexFixing(Index3M,H2128,TRUE,_xll.ohTrigger(RecalcTrigger,Trigger3M)),NA())</f>
        <v>2.7852221914780852E-2</v>
      </c>
      <c r="M2128" s="52">
        <f>IFERROR(_xll.qlIndexFixing(ONIndex3M,I2128,TRUE,_xll.ohTrigger(RecalcTrigger,Trigger3M)),NA())</f>
        <v>2.7784812994848807E-2</v>
      </c>
      <c r="N2128" s="52">
        <f>IFERROR(_xll.qlIndexFixing(Index6M,$H2128,TRUE,_xll.ohTrigger(RecalcTrigger,Trigger6M)),NA())</f>
        <v>2.88916824990165E-2</v>
      </c>
      <c r="O2128" s="52">
        <f>IFERROR(_xll.qlIndexFixing(ONIndex6M,I2128,TRUE,_xll.ohTrigger(RecalcTrigger,Trigger6M)),NA())</f>
        <v>2.8743132510111735E-2</v>
      </c>
      <c r="P2128" s="52">
        <f>IFERROR(_xll.qlIndexFixing(Index1Y,$H2128,TRUE,_xll.ohTrigger(RecalcTrigger,Trigger1Y)),NA())</f>
        <v>3.0316503575887568E-2</v>
      </c>
      <c r="Q2128" s="52">
        <f>IFERROR(_xll.qlIndexFixing(ONIndex1Y,I2128,TRUE,_xll.ohTrigger(RecalcTrigger,Trigger1Y)),NA())</f>
        <v>2.998416513885438E-2</v>
      </c>
    </row>
    <row r="2129" spans="2:17" x14ac:dyDescent="0.2">
      <c r="B2129" s="46" t="s">
        <v>51</v>
      </c>
      <c r="D2129" s="49">
        <f>_xll.qlCalendarAdvance(LocalCalendar,$D2128,B2129,"f",FALSE)</f>
        <v>54309</v>
      </c>
      <c r="E2129" s="49">
        <f>_xll.qlInterestRateIndexValueDate(IndexON,D2129)</f>
        <v>54309</v>
      </c>
      <c r="F2129" s="52">
        <f>IFERROR(_xll.qlIndexFixing(IndexON,D2129,TRUE,_xll.ohTrigger(RecalcTrigger,TriggerON)),NA())</f>
        <v>2.4685922946918737E-2</v>
      </c>
      <c r="H2129" s="49">
        <f>_xll.qlCalendarAdvance(IborCalendar,$H2128,B2129,"f",FALSE)</f>
        <v>54302</v>
      </c>
      <c r="I2129" s="49">
        <f>_xll.qlInterestRateIndexValueDate(Index1M,$H2129)</f>
        <v>54304</v>
      </c>
      <c r="J2129" s="52">
        <f>IFERROR(_xll.qlIndexFixing(Index1M,$H2129,TRUE,_xll.ohTrigger(RecalcTrigger,Trigger1M)),NA())</f>
        <v>2.6754680119839558E-2</v>
      </c>
      <c r="K2129" s="52">
        <f>IFERROR(_xll.qlIndexFixing(ONIndex1M,I2129,TRUE,_xll.ohTrigger(RecalcTrigger,Trigger1M)),NA())</f>
        <v>2.6733787672794662E-2</v>
      </c>
      <c r="L2129" s="52">
        <f>IFERROR(_xll.qlIndexFixing(Index3M,H2129,TRUE,_xll.ohTrigger(RecalcTrigger,Trigger3M)),NA())</f>
        <v>2.784680165169991E-2</v>
      </c>
      <c r="M2129" s="52">
        <f>IFERROR(_xll.qlIndexFixing(ONIndex3M,I2129,TRUE,_xll.ohTrigger(RecalcTrigger,Trigger3M)),NA())</f>
        <v>2.7780178010052836E-2</v>
      </c>
      <c r="N2129" s="52">
        <f>IFERROR(_xll.qlIndexFixing(Index6M,$H2129,TRUE,_xll.ohTrigger(RecalcTrigger,Trigger6M)),NA())</f>
        <v>2.8885327853186787E-2</v>
      </c>
      <c r="O2129" s="52">
        <f>IFERROR(_xll.qlIndexFixing(ONIndex6M,I2129,TRUE,_xll.ohTrigger(RecalcTrigger,Trigger6M)),NA())</f>
        <v>2.8738500661287247E-2</v>
      </c>
      <c r="P2129" s="52">
        <f>IFERROR(_xll.qlIndexFixing(Index1Y,$H2129,TRUE,_xll.ohTrigger(RecalcTrigger,Trigger1Y)),NA())</f>
        <v>3.0311633783479341E-2</v>
      </c>
      <c r="Q2129" s="52">
        <f>IFERROR(_xll.qlIndexFixing(ONIndex1Y,I2129,TRUE,_xll.ohTrigger(RecalcTrigger,Trigger1Y)),NA())</f>
        <v>2.9979421703929532E-2</v>
      </c>
    </row>
    <row r="2130" spans="2:17" x14ac:dyDescent="0.2">
      <c r="B2130" s="46" t="s">
        <v>51</v>
      </c>
      <c r="D2130" s="49">
        <f>_xll.qlCalendarAdvance(LocalCalendar,$D2129,B2130,"f",FALSE)</f>
        <v>54316</v>
      </c>
      <c r="E2130" s="49">
        <f>_xll.qlInterestRateIndexValueDate(IndexON,D2130)</f>
        <v>54316</v>
      </c>
      <c r="F2130" s="52">
        <f>IFERROR(_xll.qlIndexFixing(IndexON,D2130,TRUE,_xll.ohTrigger(RecalcTrigger,TriggerON)),NA())</f>
        <v>2.4680880253455939E-2</v>
      </c>
      <c r="H2130" s="49">
        <f>_xll.qlCalendarAdvance(IborCalendar,$H2129,B2130,"f",FALSE)</f>
        <v>54309</v>
      </c>
      <c r="I2130" s="49">
        <f>_xll.qlInterestRateIndexValueDate(Index1M,$H2130)</f>
        <v>54311</v>
      </c>
      <c r="J2130" s="52">
        <f>IFERROR(_xll.qlIndexFixing(Index1M,$H2130,TRUE,_xll.ohTrigger(RecalcTrigger,Trigger1M)),NA())</f>
        <v>2.6750878097734153E-2</v>
      </c>
      <c r="K2130" s="52">
        <f>IFERROR(_xll.qlIndexFixing(ONIndex1M,I2130,TRUE,_xll.ohTrigger(RecalcTrigger,Trigger1M)),NA())</f>
        <v>2.6729328782417738E-2</v>
      </c>
      <c r="L2130" s="52">
        <f>IFERROR(_xll.qlIndexFixing(Index3M,H2130,TRUE,_xll.ohTrigger(RecalcTrigger,Trigger3M)),NA())</f>
        <v>2.7842119748973302E-2</v>
      </c>
      <c r="M2130" s="52">
        <f>IFERROR(_xll.qlIndexFixing(ONIndex3M,I2130,TRUE,_xll.ohTrigger(RecalcTrigger,Trigger3M)),NA())</f>
        <v>2.7775541066183962E-2</v>
      </c>
      <c r="N2130" s="52">
        <f>IFERROR(_xll.qlIndexFixing(Index6M,$H2130,TRUE,_xll.ohTrigger(RecalcTrigger,Trigger6M)),NA())</f>
        <v>2.8880602829823278E-2</v>
      </c>
      <c r="O2130" s="52">
        <f>IFERROR(_xll.qlIndexFixing(ONIndex6M,I2130,TRUE,_xll.ohTrigger(RecalcTrigger,Trigger6M)),NA())</f>
        <v>2.8733866942598496E-2</v>
      </c>
      <c r="P2130" s="52">
        <f>IFERROR(_xll.qlIndexFixing(Index1Y,$H2130,TRUE,_xll.ohTrigger(RecalcTrigger,Trigger1Y)),NA())</f>
        <v>3.030676474613047E-2</v>
      </c>
      <c r="Q2130" s="52">
        <f>IFERROR(_xll.qlIndexFixing(ONIndex1Y,I2130,TRUE,_xll.ohTrigger(RecalcTrigger,Trigger1Y)),NA())</f>
        <v>2.9974678979156621E-2</v>
      </c>
    </row>
    <row r="2131" spans="2:17" x14ac:dyDescent="0.2">
      <c r="B2131" s="46" t="s">
        <v>51</v>
      </c>
      <c r="D2131" s="49">
        <f>_xll.qlCalendarAdvance(LocalCalendar,$D2130,B2131,"f",FALSE)</f>
        <v>54323</v>
      </c>
      <c r="E2131" s="49">
        <f>_xll.qlInterestRateIndexValueDate(IndexON,D2131)</f>
        <v>54323</v>
      </c>
      <c r="F2131" s="52">
        <f>IFERROR(_xll.qlIndexFixing(IndexON,D2131,TRUE,_xll.ohTrigger(RecalcTrigger,TriggerON)),NA())</f>
        <v>2.4675860895166934E-2</v>
      </c>
      <c r="H2131" s="49">
        <f>_xll.qlCalendarAdvance(IborCalendar,$H2130,B2131,"f",FALSE)</f>
        <v>54316</v>
      </c>
      <c r="I2131" s="49">
        <f>_xll.qlInterestRateIndexValueDate(Index1M,$H2131)</f>
        <v>54318</v>
      </c>
      <c r="J2131" s="52">
        <f>IFERROR(_xll.qlIndexFixing(Index1M,$H2131,TRUE,_xll.ohTrigger(RecalcTrigger,Trigger1M)),NA())</f>
        <v>2.6745727047436108E-2</v>
      </c>
      <c r="K2131" s="52">
        <f>IFERROR(_xll.qlIndexFixing(ONIndex1M,I2131,TRUE,_xll.ohTrigger(RecalcTrigger,Trigger1M)),NA())</f>
        <v>2.6724867181009415E-2</v>
      </c>
      <c r="L2131" s="52">
        <f>IFERROR(_xll.qlIndexFixing(Index3M,H2131,TRUE,_xll.ohTrigger(RecalcTrigger,Trigger3M)),NA())</f>
        <v>2.7837435878963212E-2</v>
      </c>
      <c r="M2131" s="52">
        <f>IFERROR(_xll.qlIndexFixing(ONIndex3M,I2131,TRUE,_xll.ohTrigger(RecalcTrigger,Trigger3M)),NA())</f>
        <v>2.7770902163162248E-2</v>
      </c>
      <c r="N2131" s="52">
        <f>IFERROR(_xll.qlIndexFixing(Index6M,$H2131,TRUE,_xll.ohTrigger(RecalcTrigger,Trigger6M)),NA())</f>
        <v>2.8875875920503623E-2</v>
      </c>
      <c r="O2131" s="52">
        <f>IFERROR(_xll.qlIndexFixing(ONIndex6M,I2131,TRUE,_xll.ohTrigger(RecalcTrigger,Trigger6M)),NA())</f>
        <v>2.8729231353885609E-2</v>
      </c>
      <c r="P2131" s="52">
        <f>IFERROR(_xll.qlIndexFixing(Index1Y,$H2131,TRUE,_xll.ohTrigger(RecalcTrigger,Trigger1Y)),NA())</f>
        <v>3.0301896463830445E-2</v>
      </c>
      <c r="Q2131" s="52">
        <f>IFERROR(_xll.qlIndexFixing(ONIndex1Y,I2131,TRUE,_xll.ohTrigger(RecalcTrigger,Trigger1Y)),NA())</f>
        <v>2.9969936964455712E-2</v>
      </c>
    </row>
    <row r="2132" spans="2:17" x14ac:dyDescent="0.2">
      <c r="B2132" s="46" t="s">
        <v>51</v>
      </c>
      <c r="D2132" s="49">
        <f>_xll.qlCalendarAdvance(LocalCalendar,$D2131,B2132,"f",FALSE)</f>
        <v>54330</v>
      </c>
      <c r="E2132" s="49">
        <f>_xll.qlInterestRateIndexValueDate(IndexON,D2132)</f>
        <v>54330</v>
      </c>
      <c r="F2132" s="52">
        <f>IFERROR(_xll.qlIndexFixing(IndexON,D2132,TRUE,_xll.ohTrigger(RecalcTrigger,TriggerON)),NA())</f>
        <v>2.4670864871811915E-2</v>
      </c>
      <c r="H2132" s="49">
        <f>_xll.qlCalendarAdvance(IborCalendar,$H2131,B2132,"f",FALSE)</f>
        <v>54323</v>
      </c>
      <c r="I2132" s="49">
        <f>_xll.qlInterestRateIndexValueDate(Index1M,$H2132)</f>
        <v>54325</v>
      </c>
      <c r="J2132" s="52">
        <f>IFERROR(_xll.qlIndexFixing(Index1M,$H2132,TRUE,_xll.ohTrigger(RecalcTrigger,Trigger1M)),NA())</f>
        <v>2.6741246438082567E-2</v>
      </c>
      <c r="K2132" s="52">
        <f>IFERROR(_xll.qlIndexFixing(ONIndex1M,I2132,TRUE,_xll.ohTrigger(RecalcTrigger,Trigger1M)),NA())</f>
        <v>2.6720402868889437E-2</v>
      </c>
      <c r="L2132" s="52">
        <f>IFERROR(_xll.qlIndexFixing(Index3M,H2132,TRUE,_xll.ohTrigger(RecalcTrigger,Trigger3M)),NA())</f>
        <v>2.7832750041679306E-2</v>
      </c>
      <c r="M2132" s="52">
        <f>IFERROR(_xll.qlIndexFixing(ONIndex3M,I2132,TRUE,_xll.ohTrigger(RecalcTrigger,Trigger3M)),NA())</f>
        <v>2.7766261301307438E-2</v>
      </c>
      <c r="N2132" s="52">
        <f>IFERROR(_xll.qlIndexFixing(Index6M,$H2132,TRUE,_xll.ohTrigger(RecalcTrigger,Trigger6M)),NA())</f>
        <v>2.8871147125241078E-2</v>
      </c>
      <c r="O2132" s="52">
        <f>IFERROR(_xll.qlIndexFixing(ONIndex6M,I2132,TRUE,_xll.ohTrigger(RecalcTrigger,Trigger6M)),NA())</f>
        <v>2.8724593895388395E-2</v>
      </c>
      <c r="P2132" s="52">
        <f>IFERROR(_xll.qlIndexFixing(Index1Y,$H2132,TRUE,_xll.ohTrigger(RecalcTrigger,Trigger1Y)),NA())</f>
        <v>3.0297028936568316E-2</v>
      </c>
      <c r="Q2132" s="52">
        <f>IFERROR(_xll.qlIndexFixing(ONIndex1Y,I2132,TRUE,_xll.ohTrigger(RecalcTrigger,Trigger1Y)),NA())</f>
        <v>2.9965195659826804E-2</v>
      </c>
    </row>
    <row r="2133" spans="2:17" x14ac:dyDescent="0.2">
      <c r="B2133" s="46" t="s">
        <v>51</v>
      </c>
      <c r="D2133" s="49">
        <f>_xll.qlCalendarAdvance(LocalCalendar,$D2132,B2133,"f",FALSE)</f>
        <v>54337</v>
      </c>
      <c r="E2133" s="49">
        <f>_xll.qlInterestRateIndexValueDate(IndexON,D2133)</f>
        <v>54337</v>
      </c>
      <c r="F2133" s="52">
        <f>IFERROR(_xll.qlIndexFixing(IndexON,D2133,TRUE,_xll.ohTrigger(RecalcTrigger,TriggerON)),NA())</f>
        <v>2.4665892183390881E-2</v>
      </c>
      <c r="H2133" s="49">
        <f>_xll.qlCalendarAdvance(IborCalendar,$H2132,B2133,"f",FALSE)</f>
        <v>54330</v>
      </c>
      <c r="I2133" s="49">
        <f>_xll.qlInterestRateIndexValueDate(Index1M,$H2133)</f>
        <v>54332</v>
      </c>
      <c r="J2133" s="52">
        <f>IFERROR(_xll.qlIndexFixing(Index1M,$H2133,TRUE,_xll.ohTrigger(RecalcTrigger,Trigger1M)),NA())</f>
        <v>2.6736763113291151E-2</v>
      </c>
      <c r="K2133" s="52">
        <f>IFERROR(_xll.qlIndexFixing(ONIndex1M,I2133,TRUE,_xll.ohTrigger(RecalcTrigger,Trigger1M)),NA())</f>
        <v>2.6715935845658123E-2</v>
      </c>
      <c r="L2133" s="52">
        <f>IFERROR(_xll.qlIndexFixing(Index3M,H2133,TRUE,_xll.ohTrigger(RecalcTrigger,Trigger3M)),NA())</f>
        <v>2.783101345849559E-2</v>
      </c>
      <c r="M2133" s="52">
        <f>IFERROR(_xll.qlIndexFixing(ONIndex3M,I2133,TRUE,_xll.ohTrigger(RecalcTrigger,Trigger3M)),NA())</f>
        <v>2.7761618480139916E-2</v>
      </c>
      <c r="N2133" s="52">
        <f>IFERROR(_xll.qlIndexFixing(Index6M,$H2133,TRUE,_xll.ohTrigger(RecalcTrigger,Trigger6M)),NA())</f>
        <v>2.886722964501745E-2</v>
      </c>
      <c r="O2133" s="52">
        <f>IFERROR(_xll.qlIndexFixing(ONIndex6M,I2133,TRUE,_xll.ohTrigger(RecalcTrigger,Trigger6M)),NA())</f>
        <v>2.8719954566787109E-2</v>
      </c>
      <c r="P2133" s="52">
        <f>IFERROR(_xll.qlIndexFixing(Index1Y,$H2133,TRUE,_xll.ohTrigger(RecalcTrigger,Trigger1Y)),NA())</f>
        <v>3.029216216433335E-2</v>
      </c>
      <c r="Q2133" s="52">
        <f>IFERROR(_xll.qlIndexFixing(ONIndex1Y,I2133,TRUE,_xll.ohTrigger(RecalcTrigger,Trigger1Y)),NA())</f>
        <v>2.9960455065189961E-2</v>
      </c>
    </row>
    <row r="2134" spans="2:17" x14ac:dyDescent="0.2">
      <c r="B2134" s="46" t="s">
        <v>51</v>
      </c>
      <c r="D2134" s="49">
        <f>_xll.qlCalendarAdvance(LocalCalendar,$D2133,B2134,"f",FALSE)</f>
        <v>54344</v>
      </c>
      <c r="E2134" s="49">
        <f>_xll.qlInterestRateIndexValueDate(IndexON,D2134)</f>
        <v>54344</v>
      </c>
      <c r="F2134" s="52">
        <f>IFERROR(_xll.qlIndexFixing(IndexON,D2134,TRUE,_xll.ohTrigger(RecalcTrigger,TriggerON)),NA())</f>
        <v>2.4660942829983767E-2</v>
      </c>
      <c r="H2134" s="49">
        <f>_xll.qlCalendarAdvance(IborCalendar,$H2133,B2134,"f",FALSE)</f>
        <v>54337</v>
      </c>
      <c r="I2134" s="49">
        <f>_xll.qlInterestRateIndexValueDate(Index1M,$H2134)</f>
        <v>54339</v>
      </c>
      <c r="J2134" s="52">
        <f>IFERROR(_xll.qlIndexFixing(Index1M,$H2134,TRUE,_xll.ohTrigger(RecalcTrigger,Trigger1M)),NA())</f>
        <v>2.6732277073064359E-2</v>
      </c>
      <c r="K2134" s="52">
        <f>IFERROR(_xll.qlIndexFixing(ONIndex1M,I2134,TRUE,_xll.ohTrigger(RecalcTrigger,Trigger1M)),NA())</f>
        <v>2.6711466111475346E-2</v>
      </c>
      <c r="L2134" s="52">
        <f>IFERROR(_xll.qlIndexFixing(Index3M,H2134,TRUE,_xll.ohTrigger(RecalcTrigger,Trigger3M)),NA())</f>
        <v>2.7824109783753454E-2</v>
      </c>
      <c r="M2134" s="52">
        <f>IFERROR(_xll.qlIndexFixing(ONIndex3M,I2134,TRUE,_xll.ohTrigger(RecalcTrigger,Trigger3M)),NA())</f>
        <v>2.7756973699819554E-2</v>
      </c>
      <c r="N2134" s="52">
        <f>IFERROR(_xll.qlIndexFixing(Index6M,$H2134,TRUE,_xll.ohTrigger(RecalcTrigger,Trigger6M)),NA())</f>
        <v>2.8862496566459356E-2</v>
      </c>
      <c r="O2134" s="52">
        <f>IFERROR(_xll.qlIndexFixing(ONIndex6M,I2134,TRUE,_xll.ohTrigger(RecalcTrigger,Trigger6M)),NA())</f>
        <v>2.8715313368161688E-2</v>
      </c>
      <c r="P2134" s="52">
        <f>IFERROR(_xll.qlIndexFixing(Index1Y,$H2134,TRUE,_xll.ohTrigger(RecalcTrigger,Trigger1Y)),NA())</f>
        <v>3.0287296147115252E-2</v>
      </c>
      <c r="Q2134" s="52">
        <f>IFERROR(_xll.qlIndexFixing(ONIndex1Y,I2134,TRUE,_xll.ohTrigger(RecalcTrigger,Trigger1Y)),NA())</f>
        <v>2.9955715180465248E-2</v>
      </c>
    </row>
    <row r="2135" spans="2:17" x14ac:dyDescent="0.2">
      <c r="B2135" s="46" t="s">
        <v>51</v>
      </c>
      <c r="D2135" s="49">
        <f>_xll.qlCalendarAdvance(LocalCalendar,$D2134,B2135,"f",FALSE)</f>
        <v>54351</v>
      </c>
      <c r="E2135" s="49">
        <f>_xll.qlInterestRateIndexValueDate(IndexON,D2135)</f>
        <v>54351</v>
      </c>
      <c r="F2135" s="52">
        <f>IFERROR(_xll.qlIndexFixing(IndexON,D2135,TRUE,_xll.ohTrigger(RecalcTrigger,TriggerON)),NA())</f>
        <v>2.4656016811750447E-2</v>
      </c>
      <c r="H2135" s="49">
        <f>_xll.qlCalendarAdvance(IborCalendar,$H2134,B2135,"f",FALSE)</f>
        <v>54344</v>
      </c>
      <c r="I2135" s="49">
        <f>_xll.qlInterestRateIndexValueDate(Index1M,$H2135)</f>
        <v>54346</v>
      </c>
      <c r="J2135" s="52">
        <f>IFERROR(_xll.qlIndexFixing(Index1M,$H2135,TRUE,_xll.ohTrigger(RecalcTrigger,Trigger1M)),NA())</f>
        <v>2.672778831741468E-2</v>
      </c>
      <c r="K2135" s="52">
        <f>IFERROR(_xll.qlIndexFixing(ONIndex1M,I2135,TRUE,_xll.ohTrigger(RecalcTrigger,Trigger1M)),NA())</f>
        <v>2.6706993666500978E-2</v>
      </c>
      <c r="L2135" s="52">
        <f>IFERROR(_xll.qlIndexFixing(Index3M,H2135,TRUE,_xll.ohTrigger(RecalcTrigger,Trigger3M)),NA())</f>
        <v>2.7819417542833295E-2</v>
      </c>
      <c r="M2135" s="52">
        <f>IFERROR(_xll.qlIndexFixing(ONIndex3M,I2135,TRUE,_xll.ohTrigger(RecalcTrigger,Trigger3M)),NA())</f>
        <v>2.775232696058616E-2</v>
      </c>
      <c r="N2135" s="52">
        <f>IFERROR(_xll.qlIndexFixing(Index6M,$H2135,TRUE,_xll.ohTrigger(RecalcTrigger,Trigger6M)),NA())</f>
        <v>2.8857761601910559E-2</v>
      </c>
      <c r="O2135" s="52">
        <f>IFERROR(_xll.qlIndexFixing(ONIndex6M,I2135,TRUE,_xll.ohTrigger(RecalcTrigger,Trigger6M)),NA())</f>
        <v>2.8710670299672003E-2</v>
      </c>
      <c r="P2135" s="52">
        <f>IFERROR(_xll.qlIndexFixing(Index1Y,$H2135,TRUE,_xll.ohTrigger(RecalcTrigger,Trigger1Y)),NA())</f>
        <v>3.0282430884903299E-2</v>
      </c>
      <c r="Q2135" s="52">
        <f>IFERROR(_xll.qlIndexFixing(ONIndex1Y,I2135,TRUE,_xll.ohTrigger(RecalcTrigger,Trigger1Y)),NA())</f>
        <v>2.9950976005972407E-2</v>
      </c>
    </row>
    <row r="2136" spans="2:17" x14ac:dyDescent="0.2">
      <c r="B2136" s="46" t="s">
        <v>51</v>
      </c>
      <c r="D2136" s="49">
        <f>_xll.qlCalendarAdvance(LocalCalendar,$D2135,B2136,"f",FALSE)</f>
        <v>54358</v>
      </c>
      <c r="E2136" s="49">
        <f>_xll.qlInterestRateIndexValueDate(IndexON,D2136)</f>
        <v>54358</v>
      </c>
      <c r="F2136" s="52">
        <f>IFERROR(_xll.qlIndexFixing(IndexON,D2136,TRUE,_xll.ohTrigger(RecalcTrigger,TriggerON)),NA())</f>
        <v>2.4651114128451113E-2</v>
      </c>
      <c r="H2136" s="49">
        <f>_xll.qlCalendarAdvance(IborCalendar,$H2135,B2136,"f",FALSE)</f>
        <v>54351</v>
      </c>
      <c r="I2136" s="49">
        <f>_xll.qlInterestRateIndexValueDate(Index1M,$H2136)</f>
        <v>54353</v>
      </c>
      <c r="J2136" s="52">
        <f>IFERROR(_xll.qlIndexFixing(Index1M,$H2136,TRUE,_xll.ohTrigger(RecalcTrigger,Trigger1M)),NA())</f>
        <v>2.6723296846342115E-2</v>
      </c>
      <c r="K2136" s="52">
        <f>IFERROR(_xll.qlIndexFixing(ONIndex1M,I2136,TRUE,_xll.ohTrigger(RecalcTrigger,Trigger1M)),NA())</f>
        <v>2.6702518510655082E-2</v>
      </c>
      <c r="L2136" s="52">
        <f>IFERROR(_xll.qlIndexFixing(Index3M,H2136,TRUE,_xll.ohTrigger(RecalcTrigger,Trigger3M)),NA())</f>
        <v>2.7814723334575537E-2</v>
      </c>
      <c r="M2136" s="52">
        <f>IFERROR(_xll.qlIndexFixing(ONIndex3M,I2136,TRUE,_xll.ohTrigger(RecalcTrigger,Trigger3M)),NA())</f>
        <v>2.7747678262279862E-2</v>
      </c>
      <c r="N2136" s="52">
        <f>IFERROR(_xll.qlIndexFixing(Index6M,$H2136,TRUE,_xll.ohTrigger(RecalcTrigger,Trigger6M)),NA())</f>
        <v>2.8853024751384231E-2</v>
      </c>
      <c r="O2136" s="52">
        <f>IFERROR(_xll.qlIndexFixing(ONIndex6M,I2136,TRUE,_xll.ohTrigger(RecalcTrigger,Trigger6M)),NA())</f>
        <v>2.8706025361318055E-2</v>
      </c>
      <c r="P2136" s="52">
        <f>IFERROR(_xll.qlIndexFixing(Index1Y,$H2136,TRUE,_xll.ohTrigger(RecalcTrigger,Trigger1Y)),NA())</f>
        <v>3.0277566377686534E-2</v>
      </c>
      <c r="Q2136" s="52">
        <f>IFERROR(_xll.qlIndexFixing(ONIndex1Y,I2136,TRUE,_xll.ohTrigger(RecalcTrigger,Trigger1Y)),NA())</f>
        <v>2.9946237541551568E-2</v>
      </c>
    </row>
    <row r="2137" spans="2:17" x14ac:dyDescent="0.2">
      <c r="B2137" s="46" t="s">
        <v>51</v>
      </c>
      <c r="D2137" s="49">
        <f>_xll.qlCalendarAdvance(LocalCalendar,$D2136,B2137,"f",FALSE)</f>
        <v>54365</v>
      </c>
      <c r="E2137" s="49">
        <f>_xll.qlInterestRateIndexValueDate(IndexON,D2137)</f>
        <v>54365</v>
      </c>
      <c r="F2137" s="52">
        <f>IFERROR(_xll.qlIndexFixing(IndexON,D2137,TRUE,_xll.ohTrigger(RecalcTrigger,TriggerON)),NA())</f>
        <v>2.4646234780085763E-2</v>
      </c>
      <c r="H2137" s="49">
        <f>_xll.qlCalendarAdvance(IborCalendar,$H2136,B2137,"f",FALSE)</f>
        <v>54358</v>
      </c>
      <c r="I2137" s="49">
        <f>_xll.qlInterestRateIndexValueDate(Index1M,$H2137)</f>
        <v>54360</v>
      </c>
      <c r="J2137" s="52">
        <f>IFERROR(_xll.qlIndexFixing(Index1M,$H2137,TRUE,_xll.ohTrigger(RecalcTrigger,Trigger1M)),NA())</f>
        <v>2.6718802659849161E-2</v>
      </c>
      <c r="K2137" s="52">
        <f>IFERROR(_xll.qlIndexFixing(ONIndex1M,I2137,TRUE,_xll.ohTrigger(RecalcTrigger,Trigger1M)),NA())</f>
        <v>2.6698040643857723E-2</v>
      </c>
      <c r="L2137" s="52">
        <f>IFERROR(_xll.qlIndexFixing(Index3M,H2137,TRUE,_xll.ohTrigger(RecalcTrigger,Trigger3M)),NA())</f>
        <v>2.7810027158986266E-2</v>
      </c>
      <c r="M2137" s="52">
        <f>IFERROR(_xll.qlIndexFixing(ONIndex3M,I2137,TRUE,_xll.ohTrigger(RecalcTrigger,Trigger3M)),NA())</f>
        <v>2.7743027604660853E-2</v>
      </c>
      <c r="N2137" s="52">
        <f>IFERROR(_xll.qlIndexFixing(Index6M,$H2137,TRUE,_xll.ohTrigger(RecalcTrigger,Trigger6M)),NA())</f>
        <v>2.8848286014893552E-2</v>
      </c>
      <c r="O2137" s="52">
        <f>IFERROR(_xll.qlIndexFixing(ONIndex6M,I2137,TRUE,_xll.ohTrigger(RecalcTrigger,Trigger6M)),NA())</f>
        <v>2.8701378552780099E-2</v>
      </c>
      <c r="P2137" s="52">
        <f>IFERROR(_xll.qlIndexFixing(Index1Y,$H2137,TRUE,_xll.ohTrigger(RecalcTrigger,Trigger1Y)),NA())</f>
        <v>3.0272702625454881E-2</v>
      </c>
      <c r="Q2137" s="52">
        <f>IFERROR(_xll.qlIndexFixing(ONIndex1Y,I2137,TRUE,_xll.ohTrigger(RecalcTrigger,Trigger1Y)),NA())</f>
        <v>2.9941499787042858E-2</v>
      </c>
    </row>
    <row r="2138" spans="2:17" x14ac:dyDescent="0.2">
      <c r="B2138" s="46" t="s">
        <v>51</v>
      </c>
      <c r="D2138" s="49">
        <f>_xll.qlCalendarAdvance(LocalCalendar,$D2137,B2138,"f",FALSE)</f>
        <v>54372</v>
      </c>
      <c r="E2138" s="49">
        <f>_xll.qlInterestRateIndexValueDate(IndexON,D2138)</f>
        <v>54372</v>
      </c>
      <c r="F2138" s="52">
        <f>IFERROR(_xll.qlIndexFixing(IndexON,D2138,TRUE,_xll.ohTrigger(RecalcTrigger,TriggerON)),NA())</f>
        <v>2.4641876167454946E-2</v>
      </c>
      <c r="H2138" s="49">
        <f>_xll.qlCalendarAdvance(IborCalendar,$H2137,B2138,"f",FALSE)</f>
        <v>54365</v>
      </c>
      <c r="I2138" s="49">
        <f>_xll.qlInterestRateIndexValueDate(Index1M,$H2138)</f>
        <v>54367</v>
      </c>
      <c r="J2138" s="52">
        <f>IFERROR(_xll.qlIndexFixing(Index1M,$H2138,TRUE,_xll.ohTrigger(RecalcTrigger,Trigger1M)),NA())</f>
        <v>2.6714305757930823E-2</v>
      </c>
      <c r="K2138" s="52">
        <f>IFERROR(_xll.qlIndexFixing(ONIndex1M,I2138,TRUE,_xll.ohTrigger(RecalcTrigger,Trigger1M)),NA())</f>
        <v>2.6693560066028965E-2</v>
      </c>
      <c r="L2138" s="52">
        <f>IFERROR(_xll.qlIndexFixing(Index3M,H2138,TRUE,_xll.ohTrigger(RecalcTrigger,Trigger3M)),NA())</f>
        <v>2.7805329016073299E-2</v>
      </c>
      <c r="M2138" s="52">
        <f>IFERROR(_xll.qlIndexFixing(ONIndex3M,I2138,TRUE,_xll.ohTrigger(RecalcTrigger,Trigger3M)),NA())</f>
        <v>2.7738374988048875E-2</v>
      </c>
      <c r="N2138" s="52">
        <f>IFERROR(_xll.qlIndexFixing(Index6M,$H2138,TRUE,_xll.ohTrigger(RecalcTrigger,Trigger6M)),NA())</f>
        <v>2.8842734749601234E-2</v>
      </c>
      <c r="O2138" s="52">
        <f>IFERROR(_xll.qlIndexFixing(ONIndex6M,I2138,TRUE,_xll.ohTrigger(RecalcTrigger,Trigger6M)),NA())</f>
        <v>2.869672987437788E-2</v>
      </c>
      <c r="P2138" s="52">
        <f>IFERROR(_xll.qlIndexFixing(Index1Y,$H2138,TRUE,_xll.ohTrigger(RecalcTrigger,Trigger1Y)),NA())</f>
        <v>3.0267839628197398E-2</v>
      </c>
      <c r="Q2138" s="52">
        <f>IFERROR(_xll.qlIndexFixing(ONIndex1Y,I2138,TRUE,_xll.ohTrigger(RecalcTrigger,Trigger1Y)),NA())</f>
        <v>2.9936762742526213E-2</v>
      </c>
    </row>
    <row r="2139" spans="2:17" x14ac:dyDescent="0.2">
      <c r="B2139" s="46" t="s">
        <v>51</v>
      </c>
      <c r="D2139" s="49">
        <f>_xll.qlCalendarAdvance(LocalCalendar,$D2138,B2139,"f",FALSE)</f>
        <v>54379</v>
      </c>
      <c r="E2139" s="49">
        <f>_xll.qlInterestRateIndexValueDate(IndexON,D2139)</f>
        <v>54379</v>
      </c>
      <c r="F2139" s="52">
        <f>IFERROR(_xll.qlIndexFixing(IndexON,D2139,TRUE,_xll.ohTrigger(RecalcTrigger,TriggerON)),NA())</f>
        <v>2.4636546088636635E-2</v>
      </c>
      <c r="H2139" s="49">
        <f>_xll.qlCalendarAdvance(IborCalendar,$H2138,B2139,"f",FALSE)</f>
        <v>54372</v>
      </c>
      <c r="I2139" s="49">
        <f>_xll.qlInterestRateIndexValueDate(Index1M,$H2139)</f>
        <v>54374</v>
      </c>
      <c r="J2139" s="52">
        <f>IFERROR(_xll.qlIndexFixing(Index1M,$H2139,TRUE,_xll.ohTrigger(RecalcTrigger,Trigger1M)),NA())</f>
        <v>2.6709806140604586E-2</v>
      </c>
      <c r="K2139" s="52">
        <f>IFERROR(_xll.qlIndexFixing(ONIndex1M,I2139,TRUE,_xll.ohTrigger(RecalcTrigger,Trigger1M)),NA())</f>
        <v>2.6689076777408616E-2</v>
      </c>
      <c r="L2139" s="52">
        <f>IFERROR(_xll.qlIndexFixing(Index3M,H2139,TRUE,_xll.ohTrigger(RecalcTrigger,Trigger3M)),NA())</f>
        <v>2.7800628905843588E-2</v>
      </c>
      <c r="M2139" s="52">
        <f>IFERROR(_xll.qlIndexFixing(ONIndex3M,I2139,TRUE,_xll.ohTrigger(RecalcTrigger,Trigger3M)),NA())</f>
        <v>2.7733720412523866E-2</v>
      </c>
      <c r="N2139" s="52">
        <f>IFERROR(_xll.qlIndexFixing(Index6M,$H2139,TRUE,_xll.ohTrigger(RecalcTrigger,Trigger6M)),NA())</f>
        <v>2.8837992753108964E-2</v>
      </c>
      <c r="O2139" s="52">
        <f>IFERROR(_xll.qlIndexFixing(ONIndex6M,I2139,TRUE,_xll.ohTrigger(RecalcTrigger,Trigger6M)),NA())</f>
        <v>2.8692079326031461E-2</v>
      </c>
      <c r="P2139" s="52">
        <f>IFERROR(_xll.qlIndexFixing(Index1Y,$H2139,TRUE,_xll.ohTrigger(RecalcTrigger,Trigger1Y)),NA())</f>
        <v>3.0262977385903566E-2</v>
      </c>
      <c r="Q2139" s="52">
        <f>IFERROR(_xll.qlIndexFixing(ONIndex1Y,I2139,TRUE,_xll.ohTrigger(RecalcTrigger,Trigger1Y)),NA())</f>
        <v>2.9932026408161505E-2</v>
      </c>
    </row>
    <row r="2140" spans="2:17" x14ac:dyDescent="0.2">
      <c r="B2140" s="46" t="s">
        <v>51</v>
      </c>
      <c r="D2140" s="49">
        <f>_xll.qlCalendarAdvance(LocalCalendar,$D2139,B2140,"f",FALSE)</f>
        <v>54386</v>
      </c>
      <c r="E2140" s="49">
        <f>_xll.qlInterestRateIndexValueDate(IndexON,D2140)</f>
        <v>54386</v>
      </c>
      <c r="F2140" s="52">
        <f>IFERROR(_xll.qlIndexFixing(IndexON,D2140,TRUE,_xll.ohTrigger(RecalcTrigger,TriggerON)),NA())</f>
        <v>2.4631736745313049E-2</v>
      </c>
      <c r="H2140" s="49">
        <f>_xll.qlCalendarAdvance(IborCalendar,$H2139,B2140,"f",FALSE)</f>
        <v>54379</v>
      </c>
      <c r="I2140" s="49">
        <f>_xll.qlInterestRateIndexValueDate(Index1M,$H2140)</f>
        <v>54381</v>
      </c>
      <c r="J2140" s="52">
        <f>IFERROR(_xll.qlIndexFixing(Index1M,$H2140,TRUE,_xll.ohTrigger(RecalcTrigger,Trigger1M)),NA())</f>
        <v>2.6705303807865455E-2</v>
      </c>
      <c r="K2140" s="52">
        <f>IFERROR(_xll.qlIndexFixing(ONIndex1M,I2140,TRUE,_xll.ohTrigger(RecalcTrigger,Trigger1M)),NA())</f>
        <v>2.6684590777756867E-2</v>
      </c>
      <c r="L2140" s="52">
        <f>IFERROR(_xll.qlIndexFixing(Index3M,H2140,TRUE,_xll.ohTrigger(RecalcTrigger,Trigger3M)),NA())</f>
        <v>2.7795926828303213E-2</v>
      </c>
      <c r="M2140" s="52">
        <f>IFERROR(_xll.qlIndexFixing(ONIndex3M,I2140,TRUE,_xll.ohTrigger(RecalcTrigger,Trigger3M)),NA())</f>
        <v>2.7729063877686144E-2</v>
      </c>
      <c r="N2140" s="52">
        <f>IFERROR(_xll.qlIndexFixing(Index6M,$H2140,TRUE,_xll.ohTrigger(RecalcTrigger,Trigger6M)),NA())</f>
        <v>2.883324887077935E-2</v>
      </c>
      <c r="O2140" s="52">
        <f>IFERROR(_xll.qlIndexFixing(ONIndex6M,I2140,TRUE,_xll.ohTrigger(RecalcTrigger,Trigger6M)),NA())</f>
        <v>2.8687426907740843E-2</v>
      </c>
      <c r="P2140" s="52">
        <f>IFERROR(_xll.qlIndexFixing(Index1Y,$H2140,TRUE,_xll.ohTrigger(RecalcTrigger,Trigger1Y)),NA())</f>
        <v>3.0258115898562876E-2</v>
      </c>
      <c r="Q2140" s="52">
        <f>IFERROR(_xll.qlIndexFixing(ONIndex1Y,I2140,TRUE,_xll.ohTrigger(RecalcTrigger,Trigger1Y)),NA())</f>
        <v>2.9927290783788862E-2</v>
      </c>
    </row>
    <row r="2141" spans="2:17" x14ac:dyDescent="0.2">
      <c r="B2141" s="46" t="s">
        <v>51</v>
      </c>
      <c r="D2141" s="49">
        <f>_xll.qlCalendarAdvance(LocalCalendar,$D2140,B2141,"f",FALSE)</f>
        <v>54393</v>
      </c>
      <c r="E2141" s="49">
        <f>_xll.qlInterestRateIndexValueDate(IndexON,D2141)</f>
        <v>54393</v>
      </c>
      <c r="F2141" s="52">
        <f>IFERROR(_xll.qlIndexFixing(IndexON,D2141,TRUE,_xll.ohTrigger(RecalcTrigger,TriggerON)),NA())</f>
        <v>2.462695073708332E-2</v>
      </c>
      <c r="H2141" s="49">
        <f>_xll.qlCalendarAdvance(IborCalendar,$H2140,B2141,"f",FALSE)</f>
        <v>54386</v>
      </c>
      <c r="I2141" s="49">
        <f>_xll.qlInterestRateIndexValueDate(Index1M,$H2141)</f>
        <v>54389</v>
      </c>
      <c r="J2141" s="52">
        <f>IFERROR(_xll.qlIndexFixing(Index1M,$H2141,TRUE,_xll.ohTrigger(RecalcTrigger,Trigger1M)),NA())</f>
        <v>2.6700154959742595E-2</v>
      </c>
      <c r="K2141" s="52">
        <f>IFERROR(_xll.qlIndexFixing(ONIndex1M,I2141,TRUE,_xll.ohTrigger(RecalcTrigger,Trigger1M)),NA())</f>
        <v>2.6680796220421854E-2</v>
      </c>
      <c r="L2141" s="52">
        <f>IFERROR(_xll.qlIndexFixing(Index3M,H2141,TRUE,_xll.ohTrigger(RecalcTrigger,Trigger3M)),NA())</f>
        <v>2.7789816884630458E-2</v>
      </c>
      <c r="M2141" s="52">
        <f>IFERROR(_xll.qlIndexFixing(ONIndex3M,I2141,TRUE,_xll.ohTrigger(RecalcTrigger,Trigger3M)),NA())</f>
        <v>2.7725208980697857E-2</v>
      </c>
      <c r="N2141" s="52">
        <f>IFERROR(_xll.qlIndexFixing(Index6M,$H2141,TRUE,_xll.ohTrigger(RecalcTrigger,Trigger6M)),NA())</f>
        <v>2.8827824981804268E-2</v>
      </c>
      <c r="O2141" s="52">
        <f>IFERROR(_xll.qlIndexFixing(ONIndex6M,I2141,TRUE,_xll.ohTrigger(RecalcTrigger,Trigger6M)),NA())</f>
        <v>2.8683727597096365E-2</v>
      </c>
      <c r="P2141" s="52">
        <f>IFERROR(_xll.qlIndexFixing(Index1Y,$H2141,TRUE,_xll.ohTrigger(RecalcTrigger,Trigger1Y)),NA())</f>
        <v>3.0254384128760539E-2</v>
      </c>
      <c r="Q2141" s="52">
        <f>IFERROR(_xll.qlIndexFixing(ONIndex1Y,I2141,TRUE,_xll.ohTrigger(RecalcTrigger,Trigger1Y)),NA())</f>
        <v>2.9923690125350788E-2</v>
      </c>
    </row>
    <row r="2142" spans="2:17" x14ac:dyDescent="0.2">
      <c r="B2142" s="46" t="s">
        <v>51</v>
      </c>
      <c r="D2142" s="49">
        <f>_xll.qlCalendarAdvance(LocalCalendar,$D2141,B2142,"f",FALSE)</f>
        <v>54400</v>
      </c>
      <c r="E2142" s="49">
        <f>_xll.qlInterestRateIndexValueDate(IndexON,D2142)</f>
        <v>54400</v>
      </c>
      <c r="F2142" s="52">
        <f>IFERROR(_xll.qlIndexFixing(IndexON,D2142,TRUE,_xll.ohTrigger(RecalcTrigger,TriggerON)),NA())</f>
        <v>2.4622188063867512E-2</v>
      </c>
      <c r="H2142" s="49">
        <f>_xll.qlCalendarAdvance(IborCalendar,$H2141,B2142,"f",FALSE)</f>
        <v>54393</v>
      </c>
      <c r="I2142" s="49">
        <f>_xll.qlInterestRateIndexValueDate(Index1M,$H2142)</f>
        <v>54395</v>
      </c>
      <c r="J2142" s="52">
        <f>IFERROR(_xll.qlIndexFixing(Index1M,$H2142,TRUE,_xll.ohTrigger(RecalcTrigger,Trigger1M)),NA())</f>
        <v>2.6696290996160998E-2</v>
      </c>
      <c r="K2142" s="52">
        <f>IFERROR(_xll.qlIndexFixing(ONIndex1M,I2142,TRUE,_xll.ohTrigger(RecalcTrigger,Trigger1M)),NA())</f>
        <v>2.6675610645838788E-2</v>
      </c>
      <c r="L2142" s="52">
        <f>IFERROR(_xll.qlIndexFixing(Index3M,H2142,TRUE,_xll.ohTrigger(RecalcTrigger,Trigger3M)),NA())</f>
        <v>2.7785050158803948E-2</v>
      </c>
      <c r="M2142" s="52">
        <f>IFERROR(_xll.qlIndexFixing(ONIndex3M,I2142,TRUE,_xll.ohTrigger(RecalcTrigger,Trigger3M)),NA())</f>
        <v>2.7719744930951862E-2</v>
      </c>
      <c r="N2142" s="52">
        <f>IFERROR(_xll.qlIndexFixing(Index6M,$H2142,TRUE,_xll.ohTrigger(RecalcTrigger,Trigger6M)),NA())</f>
        <v>2.8824564043444838E-2</v>
      </c>
      <c r="O2142" s="52">
        <f>IFERROR(_xll.qlIndexFixing(ONIndex6M,I2142,TRUE,_xll.ohTrigger(RecalcTrigger,Trigger6M)),NA())</f>
        <v>2.86781164610872E-2</v>
      </c>
      <c r="P2142" s="52">
        <f>IFERROR(_xll.qlIndexFixing(Index1Y,$H2142,TRUE,_xll.ohTrigger(RecalcTrigger,Trigger1Y)),NA())</f>
        <v>3.0248395188697992E-2</v>
      </c>
      <c r="Q2142" s="52">
        <f>IFERROR(_xll.qlIndexFixing(ONIndex1Y,I2142,TRUE,_xll.ohTrigger(RecalcTrigger,Trigger1Y)),NA())</f>
        <v>2.9917821665099709E-2</v>
      </c>
    </row>
    <row r="2143" spans="2:17" x14ac:dyDescent="0.2">
      <c r="B2143" s="46" t="s">
        <v>51</v>
      </c>
      <c r="D2143" s="49">
        <f>_xll.qlCalendarAdvance(LocalCalendar,$D2142,B2143,"f",FALSE)</f>
        <v>54407</v>
      </c>
      <c r="E2143" s="49">
        <f>_xll.qlInterestRateIndexValueDate(IndexON,D2143)</f>
        <v>54407</v>
      </c>
      <c r="F2143" s="52">
        <f>IFERROR(_xll.qlIndexFixing(IndexON,D2143,TRUE,_xll.ohTrigger(RecalcTrigger,TriggerON)),NA())</f>
        <v>2.4617448725665625E-2</v>
      </c>
      <c r="H2143" s="49">
        <f>_xll.qlCalendarAdvance(IborCalendar,$H2142,B2143,"f",FALSE)</f>
        <v>54400</v>
      </c>
      <c r="I2143" s="49">
        <f>_xll.qlInterestRateIndexValueDate(Index1M,$H2143)</f>
        <v>54402</v>
      </c>
      <c r="J2143" s="52">
        <f>IFERROR(_xll.qlIndexFixing(Index1M,$H2143,TRUE,_xll.ohTrigger(RecalcTrigger,Trigger1M)),NA())</f>
        <v>2.6691780517208163E-2</v>
      </c>
      <c r="K2143" s="52">
        <f>IFERROR(_xll.qlIndexFixing(ONIndex1M,I2143,TRUE,_xll.ohTrigger(RecalcTrigger,Trigger1M)),NA())</f>
        <v>2.6671116513492521E-2</v>
      </c>
      <c r="L2143" s="52">
        <f>IFERROR(_xll.qlIndexFixing(Index3M,H2143,TRUE,_xll.ohTrigger(RecalcTrigger,Trigger3M)),NA())</f>
        <v>2.7780343184474532E-2</v>
      </c>
      <c r="M2143" s="52">
        <f>IFERROR(_xll.qlIndexFixing(ONIndex3M,I2143,TRUE,_xll.ohTrigger(RecalcTrigger,Trigger3M)),NA())</f>
        <v>2.7715082518895429E-2</v>
      </c>
      <c r="N2143" s="52">
        <f>IFERROR(_xll.qlIndexFixing(Index6M,$H2143,TRUE,_xll.ohTrigger(RecalcTrigger,Trigger6M)),NA())</f>
        <v>2.881981399145046E-2</v>
      </c>
      <c r="O2143" s="52">
        <f>IFERROR(_xll.qlIndexFixing(ONIndex6M,I2143,TRUE,_xll.ohTrigger(RecalcTrigger,Trigger6M)),NA())</f>
        <v>2.8673458432963983E-2</v>
      </c>
      <c r="P2143" s="52">
        <f>IFERROR(_xll.qlIndexFixing(Index1Y,$H2143,TRUE,_xll.ohTrigger(RecalcTrigger,Trigger1Y)),NA())</f>
        <v>3.0243535966152778E-2</v>
      </c>
      <c r="Q2143" s="52">
        <f>IFERROR(_xll.qlIndexFixing(ONIndex1Y,I2143,TRUE,_xll.ohTrigger(RecalcTrigger,Trigger1Y)),NA())</f>
        <v>2.991308817094307E-2</v>
      </c>
    </row>
    <row r="2144" spans="2:17" x14ac:dyDescent="0.2">
      <c r="B2144" s="46" t="s">
        <v>51</v>
      </c>
      <c r="D2144" s="49">
        <f>_xll.qlCalendarAdvance(LocalCalendar,$D2143,B2144,"f",FALSE)</f>
        <v>54414</v>
      </c>
      <c r="E2144" s="49">
        <f>_xll.qlInterestRateIndexValueDate(IndexON,D2144)</f>
        <v>54414</v>
      </c>
      <c r="F2144" s="52">
        <f>IFERROR(_xll.qlIndexFixing(IndexON,D2144,TRUE,_xll.ohTrigger(RecalcTrigger,TriggerON)),NA())</f>
        <v>2.4612732722397723E-2</v>
      </c>
      <c r="H2144" s="49">
        <f>_xll.qlCalendarAdvance(IborCalendar,$H2143,B2144,"f",FALSE)</f>
        <v>54407</v>
      </c>
      <c r="I2144" s="49">
        <f>_xll.qlInterestRateIndexValueDate(Index1M,$H2144)</f>
        <v>54409</v>
      </c>
      <c r="J2144" s="52">
        <f>IFERROR(_xll.qlIndexFixing(Index1M,$H2144,TRUE,_xll.ohTrigger(RecalcTrigger,Trigger1M)),NA())</f>
        <v>2.6687933097881776E-2</v>
      </c>
      <c r="K2144" s="52">
        <f>IFERROR(_xll.qlIndexFixing(ONIndex1M,I2144,TRUE,_xll.ohTrigger(RecalcTrigger,Trigger1M)),NA())</f>
        <v>2.6666619670274727E-2</v>
      </c>
      <c r="L2144" s="52">
        <f>IFERROR(_xll.qlIndexFixing(Index3M,H2144,TRUE,_xll.ohTrigger(RecalcTrigger,Trigger3M)),NA())</f>
        <v>2.7775634243042191E-2</v>
      </c>
      <c r="M2144" s="52">
        <f>IFERROR(_xll.qlIndexFixing(ONIndex3M,I2144,TRUE,_xll.ohTrigger(RecalcTrigger,Trigger3M)),NA())</f>
        <v>2.7710418147766092E-2</v>
      </c>
      <c r="N2144" s="52">
        <f>IFERROR(_xll.qlIndexFixing(Index6M,$H2144,TRUE,_xll.ohTrigger(RecalcTrigger,Trigger6M)),NA())</f>
        <v>2.8815062053586162E-2</v>
      </c>
      <c r="O2144" s="52">
        <f>IFERROR(_xll.qlIndexFixing(ONIndex6M,I2144,TRUE,_xll.ohTrigger(RecalcTrigger,Trigger6M)),NA())</f>
        <v>2.8668798534816631E-2</v>
      </c>
      <c r="P2144" s="52">
        <f>IFERROR(_xll.qlIndexFixing(Index1Y,$H2144,TRUE,_xll.ohTrigger(RecalcTrigger,Trigger1Y)),NA())</f>
        <v>3.0238677498517778E-2</v>
      </c>
      <c r="Q2144" s="52">
        <f>IFERROR(_xll.qlIndexFixing(ONIndex1Y,I2144,TRUE,_xll.ohTrigger(RecalcTrigger,Trigger1Y)),NA())</f>
        <v>2.9908355386618624E-2</v>
      </c>
    </row>
    <row r="2145" spans="2:17" x14ac:dyDescent="0.2">
      <c r="B2145" s="46" t="s">
        <v>51</v>
      </c>
      <c r="D2145" s="49">
        <f>_xll.qlCalendarAdvance(LocalCalendar,$D2144,B2145,"f",FALSE)</f>
        <v>54421</v>
      </c>
      <c r="E2145" s="49">
        <f>_xll.qlInterestRateIndexValueDate(IndexON,D2145)</f>
        <v>54421</v>
      </c>
      <c r="F2145" s="52">
        <f>IFERROR(_xll.qlIndexFixing(IndexON,D2145,TRUE,_xll.ohTrigger(RecalcTrigger,TriggerON)),NA())</f>
        <v>2.4608040054223679E-2</v>
      </c>
      <c r="H2145" s="49">
        <f>_xll.qlCalendarAdvance(IborCalendar,$H2144,B2145,"f",FALSE)</f>
        <v>54414</v>
      </c>
      <c r="I2145" s="49">
        <f>_xll.qlInterestRateIndexValueDate(Index1M,$H2145)</f>
        <v>54416</v>
      </c>
      <c r="J2145" s="52">
        <f>IFERROR(_xll.qlIndexFixing(Index1M,$H2145,TRUE,_xll.ohTrigger(RecalcTrigger,Trigger1M)),NA())</f>
        <v>2.6682751413103778E-2</v>
      </c>
      <c r="K2145" s="52">
        <f>IFERROR(_xll.qlIndexFixing(ONIndex1M,I2145,TRUE,_xll.ohTrigger(RecalcTrigger,Trigger1M)),NA())</f>
        <v>2.6664783157604788E-2</v>
      </c>
      <c r="L2145" s="52">
        <f>IFERROR(_xll.qlIndexFixing(Index3M,H2145,TRUE,_xll.ohTrigger(RecalcTrigger,Trigger3M)),NA())</f>
        <v>2.7770923334515807E-2</v>
      </c>
      <c r="M2145" s="52">
        <f>IFERROR(_xll.qlIndexFixing(ONIndex3M,I2145,TRUE,_xll.ohTrigger(RecalcTrigger,Trigger3M)),NA())</f>
        <v>2.7708682590851907E-2</v>
      </c>
      <c r="N2145" s="52">
        <f>IFERROR(_xll.qlIndexFixing(Index6M,$H2145,TRUE,_xll.ohTrigger(RecalcTrigger,Trigger6M)),NA())</f>
        <v>2.8810308229863798E-2</v>
      </c>
      <c r="O2145" s="52">
        <f>IFERROR(_xll.qlIndexFixing(ONIndex6M,I2145,TRUE,_xll.ohTrigger(RecalcTrigger,Trigger6M)),NA())</f>
        <v>2.8667369016664779E-2</v>
      </c>
      <c r="P2145" s="52">
        <f>IFERROR(_xll.qlIndexFixing(Index1Y,$H2145,TRUE,_xll.ohTrigger(RecalcTrigger,Trigger1Y)),NA())</f>
        <v>3.0238371429241965E-2</v>
      </c>
      <c r="Q2145" s="52">
        <f>IFERROR(_xll.qlIndexFixing(ONIndex1Y,I2145,TRUE,_xll.ohTrigger(RecalcTrigger,Trigger1Y)),NA())</f>
        <v>2.9907239325710933E-2</v>
      </c>
    </row>
    <row r="2146" spans="2:17" x14ac:dyDescent="0.2">
      <c r="B2146" s="46" t="s">
        <v>51</v>
      </c>
      <c r="D2146" s="49">
        <f>_xll.qlCalendarAdvance(LocalCalendar,$D2145,B2146,"f",FALSE)</f>
        <v>54428</v>
      </c>
      <c r="E2146" s="49">
        <f>_xll.qlInterestRateIndexValueDate(IndexON,D2146)</f>
        <v>54428</v>
      </c>
      <c r="F2146" s="52">
        <f>IFERROR(_xll.qlIndexFixing(IndexON,D2146,TRUE,_xll.ohTrigger(RecalcTrigger,TriggerON)),NA())</f>
        <v>2.4603370721063555E-2</v>
      </c>
      <c r="H2146" s="49">
        <f>_xll.qlCalendarAdvance(IborCalendar,$H2145,B2146,"f",FALSE)</f>
        <v>54421</v>
      </c>
      <c r="I2146" s="49">
        <f>_xll.qlInterestRateIndexValueDate(Index1M,$H2146)</f>
        <v>54423</v>
      </c>
      <c r="J2146" s="52">
        <f>IFERROR(_xll.qlIndexFixing(Index1M,$H2146,TRUE,_xll.ohTrigger(RecalcTrigger,Trigger1M)),NA())</f>
        <v>2.6676238528037435E-2</v>
      </c>
      <c r="K2146" s="52">
        <f>IFERROR(_xll.qlIndexFixing(ONIndex1M,I2146,TRUE,_xll.ohTrigger(RecalcTrigger,Trigger1M)),NA())</f>
        <v>2.6659613576769381E-2</v>
      </c>
      <c r="L2146" s="52">
        <f>IFERROR(_xll.qlIndexFixing(Index3M,H2146,TRUE,_xll.ohTrigger(RecalcTrigger,Trigger3M)),NA())</f>
        <v>2.776621045889982E-2</v>
      </c>
      <c r="M2146" s="52">
        <f>IFERROR(_xll.qlIndexFixing(ONIndex3M,I2146,TRUE,_xll.ohTrigger(RecalcTrigger,Trigger3M)),NA())</f>
        <v>2.7703280125472851E-2</v>
      </c>
      <c r="N2146" s="52">
        <f>IFERROR(_xll.qlIndexFixing(Index6M,$H2146,TRUE,_xll.ohTrigger(RecalcTrigger,Trigger6M)),NA())</f>
        <v>2.8804745974983715E-2</v>
      </c>
      <c r="O2146" s="52">
        <f>IFERROR(_xll.qlIndexFixing(ONIndex6M,I2146,TRUE,_xll.ohTrigger(RecalcTrigger,Trigger6M)),NA())</f>
        <v>2.8661895809085625E-2</v>
      </c>
      <c r="P2146" s="52">
        <f>IFERROR(_xll.qlIndexFixing(Index1Y,$H2146,TRUE,_xll.ohTrigger(RecalcTrigger,Trigger1Y)),NA())</f>
        <v>3.0228052898818178E-2</v>
      </c>
      <c r="Q2146" s="52">
        <f>IFERROR(_xll.qlIndexFixing(ONIndex1Y,I2146,TRUE,_xll.ohTrigger(RecalcTrigger,Trigger1Y)),NA())</f>
        <v>2.9901602905264557E-2</v>
      </c>
    </row>
    <row r="2147" spans="2:17" x14ac:dyDescent="0.2">
      <c r="B2147" s="46" t="s">
        <v>51</v>
      </c>
      <c r="D2147" s="49">
        <f>_xll.qlCalendarAdvance(LocalCalendar,$D2146,B2147,"f",FALSE)</f>
        <v>54435</v>
      </c>
      <c r="E2147" s="49">
        <f>_xll.qlInterestRateIndexValueDate(IndexON,D2147)</f>
        <v>54435</v>
      </c>
      <c r="F2147" s="52">
        <f>IFERROR(_xll.qlIndexFixing(IndexON,D2147,TRUE,_xll.ohTrigger(RecalcTrigger,TriggerON)),NA())</f>
        <v>2.4598724722837417E-2</v>
      </c>
      <c r="H2147" s="49">
        <f>_xll.qlCalendarAdvance(IborCalendar,$H2146,B2147,"f",FALSE)</f>
        <v>54428</v>
      </c>
      <c r="I2147" s="49">
        <f>_xll.qlInterestRateIndexValueDate(Index1M,$H2147)</f>
        <v>54430</v>
      </c>
      <c r="J2147" s="52">
        <f>IFERROR(_xll.qlIndexFixing(Index1M,$H2147,TRUE,_xll.ohTrigger(RecalcTrigger,Trigger1M)),NA())</f>
        <v>2.6673711447435244E-2</v>
      </c>
      <c r="K2147" s="52">
        <f>IFERROR(_xll.qlIndexFixing(ONIndex1M,I2147,TRUE,_xll.ohTrigger(RecalcTrigger,Trigger1M)),NA())</f>
        <v>2.6653112874992502E-2</v>
      </c>
      <c r="L2147" s="52">
        <f>IFERROR(_xll.qlIndexFixing(Index3M,H2147,TRUE,_xll.ohTrigger(RecalcTrigger,Trigger3M)),NA())</f>
        <v>2.7761495616202225E-2</v>
      </c>
      <c r="M2147" s="52">
        <f>IFERROR(_xll.qlIndexFixing(ONIndex3M,I2147,TRUE,_xll.ohTrigger(RecalcTrigger,Trigger3M)),NA())</f>
        <v>2.7696413279860721E-2</v>
      </c>
      <c r="N2147" s="52">
        <f>IFERROR(_xll.qlIndexFixing(Index6M,$H2147,TRUE,_xll.ohTrigger(RecalcTrigger,Trigger6M)),NA())</f>
        <v>2.8799988892172071E-2</v>
      </c>
      <c r="O2147" s="52">
        <f>IFERROR(_xll.qlIndexFixing(ONIndex6M,I2147,TRUE,_xll.ohTrigger(RecalcTrigger,Trigger6M)),NA())</f>
        <v>2.8654807620549505E-2</v>
      </c>
      <c r="P2147" s="52">
        <f>IFERROR(_xll.qlIndexFixing(Index1Y,$H2147,TRUE,_xll.ohTrigger(RecalcTrigger,Trigger1Y)),NA())</f>
        <v>3.0224106624971585E-2</v>
      </c>
      <c r="Q2147" s="52">
        <f>IFERROR(_xll.qlIndexFixing(ONIndex1Y,I2147,TRUE,_xll.ohTrigger(RecalcTrigger,Trigger1Y)),NA())</f>
        <v>2.9894161294317101E-2</v>
      </c>
    </row>
    <row r="2148" spans="2:17" x14ac:dyDescent="0.2">
      <c r="B2148" s="46" t="s">
        <v>51</v>
      </c>
      <c r="D2148" s="49">
        <f>_xll.qlCalendarAdvance(LocalCalendar,$D2147,B2148,"f",FALSE)</f>
        <v>54442</v>
      </c>
      <c r="E2148" s="49">
        <f>_xll.qlInterestRateIndexValueDate(IndexON,D2148)</f>
        <v>54442</v>
      </c>
      <c r="F2148" s="52">
        <f>IFERROR(_xll.qlIndexFixing(IndexON,D2148,TRUE,_xll.ohTrigger(RecalcTrigger,TriggerON)),NA())</f>
        <v>2.45941020596252E-2</v>
      </c>
      <c r="H2148" s="49">
        <f>_xll.qlCalendarAdvance(IborCalendar,$H2147,B2148,"f",FALSE)</f>
        <v>54435</v>
      </c>
      <c r="I2148" s="49">
        <f>_xll.qlInterestRateIndexValueDate(Index1M,$H2148)</f>
        <v>54437</v>
      </c>
      <c r="J2148" s="52">
        <f>IFERROR(_xll.qlIndexFixing(Index1M,$H2148,TRUE,_xll.ohTrigger(RecalcTrigger,Trigger1M)),NA())</f>
        <v>2.6669851052384501E-2</v>
      </c>
      <c r="K2148" s="52">
        <f>IFERROR(_xll.qlIndexFixing(ONIndex1M,I2148,TRUE,_xll.ohTrigger(RecalcTrigger,Trigger1M)),NA())</f>
        <v>2.6648605188048791E-2</v>
      </c>
      <c r="L2148" s="52">
        <f>IFERROR(_xll.qlIndexFixing(Index3M,H2148,TRUE,_xll.ohTrigger(RecalcTrigger,Trigger3M)),NA())</f>
        <v>2.7756778806431015E-2</v>
      </c>
      <c r="M2148" s="52">
        <f>IFERROR(_xll.qlIndexFixing(ONIndex3M,I2148,TRUE,_xll.ohTrigger(RecalcTrigger,Trigger3M)),NA())</f>
        <v>2.7691741072439768E-2</v>
      </c>
      <c r="N2148" s="52">
        <f>IFERROR(_xll.qlIndexFixing(Index6M,$H2148,TRUE,_xll.ohTrigger(RecalcTrigger,Trigger6M)),NA())</f>
        <v>2.8795229923631281E-2</v>
      </c>
      <c r="O2148" s="52">
        <f>IFERROR(_xll.qlIndexFixing(ONIndex6M,I2148,TRUE,_xll.ohTrigger(RecalcTrigger,Trigger6M)),NA())</f>
        <v>2.8650140242465483E-2</v>
      </c>
      <c r="P2148" s="52">
        <f>IFERROR(_xll.qlIndexFixing(Index1Y,$H2148,TRUE,_xll.ohTrigger(RecalcTrigger,Trigger1Y)),NA())</f>
        <v>3.0219251176873425E-2</v>
      </c>
      <c r="Q2148" s="52">
        <f>IFERROR(_xll.qlIndexFixing(ONIndex1Y,I2148,TRUE,_xll.ohTrigger(RecalcTrigger,Trigger1Y)),NA())</f>
        <v>2.988943135028066E-2</v>
      </c>
    </row>
    <row r="2149" spans="2:17" x14ac:dyDescent="0.2">
      <c r="B2149" s="46" t="s">
        <v>51</v>
      </c>
      <c r="D2149" s="49">
        <f>_xll.qlCalendarAdvance(LocalCalendar,$D2148,B2149,"f",FALSE)</f>
        <v>54449</v>
      </c>
      <c r="E2149" s="49">
        <f>_xll.qlInterestRateIndexValueDate(IndexON,D2149)</f>
        <v>54449</v>
      </c>
      <c r="F2149" s="52">
        <f>IFERROR(_xll.qlIndexFixing(IndexON,D2149,TRUE,_xll.ohTrigger(RecalcTrigger,TriggerON)),NA())</f>
        <v>2.458950273150684E-2</v>
      </c>
      <c r="H2149" s="49">
        <f>_xll.qlCalendarAdvance(IborCalendar,$H2148,B2149,"f",FALSE)</f>
        <v>54442</v>
      </c>
      <c r="I2149" s="49">
        <f>_xll.qlInterestRateIndexValueDate(Index1M,$H2149)</f>
        <v>54444</v>
      </c>
      <c r="J2149" s="52">
        <f>IFERROR(_xll.qlIndexFixing(Index1M,$H2149,TRUE,_xll.ohTrigger(RecalcTrigger,Trigger1M)),NA())</f>
        <v>2.6664660620222547E-2</v>
      </c>
      <c r="K2149" s="52">
        <f>IFERROR(_xll.qlIndexFixing(ONIndex1M,I2149,TRUE,_xll.ohTrigger(RecalcTrigger,Trigger1M)),NA())</f>
        <v>2.6644094790153616E-2</v>
      </c>
      <c r="L2149" s="52">
        <f>IFERROR(_xll.qlIndexFixing(Index3M,H2149,TRUE,_xll.ohTrigger(RecalcTrigger,Trigger3M)),NA())</f>
        <v>2.7752060029591519E-2</v>
      </c>
      <c r="M2149" s="52">
        <f>IFERROR(_xll.qlIndexFixing(ONIndex3M,I2149,TRUE,_xll.ohTrigger(RecalcTrigger,Trigger3M)),NA())</f>
        <v>2.768706690578604E-2</v>
      </c>
      <c r="N2149" s="52">
        <f>IFERROR(_xll.qlIndexFixing(Index6M,$H2149,TRUE,_xll.ohTrigger(RecalcTrigger,Trigger6M)),NA())</f>
        <v>2.8790469069373718E-2</v>
      </c>
      <c r="O2149" s="52">
        <f>IFERROR(_xll.qlIndexFixing(ONIndex6M,I2149,TRUE,_xll.ohTrigger(RecalcTrigger,Trigger6M)),NA())</f>
        <v>2.8645470994437261E-2</v>
      </c>
      <c r="P2149" s="52">
        <f>IFERROR(_xll.qlIndexFixing(Index1Y,$H2149,TRUE,_xll.ohTrigger(RecalcTrigger,Trigger1Y)),NA())</f>
        <v>3.0214396483632923E-2</v>
      </c>
      <c r="Q2149" s="52">
        <f>IFERROR(_xll.qlIndexFixing(ONIndex1Y,I2149,TRUE,_xll.ohTrigger(RecalcTrigger,Trigger1Y)),NA())</f>
        <v>2.9884702116156348E-2</v>
      </c>
    </row>
    <row r="2150" spans="2:17" x14ac:dyDescent="0.2">
      <c r="B2150" s="46" t="s">
        <v>51</v>
      </c>
      <c r="D2150" s="49">
        <f>_xll.qlCalendarAdvance(LocalCalendar,$D2149,B2150,"f",FALSE)</f>
        <v>54456</v>
      </c>
      <c r="E2150" s="49">
        <f>_xll.qlInterestRateIndexValueDate(IndexON,D2150)</f>
        <v>54456</v>
      </c>
      <c r="F2150" s="52">
        <f>IFERROR(_xll.qlIndexFixing(IndexON,D2150,TRUE,_xll.ohTrigger(RecalcTrigger,TriggerON)),NA())</f>
        <v>2.458492673824253E-2</v>
      </c>
      <c r="H2150" s="49">
        <f>_xll.qlCalendarAdvance(IborCalendar,$H2149,B2150,"f",FALSE)</f>
        <v>54449</v>
      </c>
      <c r="I2150" s="49">
        <f>_xll.qlInterestRateIndexValueDate(Index1M,$H2150)</f>
        <v>54451</v>
      </c>
      <c r="J2150" s="52">
        <f>IFERROR(_xll.qlIndexFixing(Index1M,$H2150,TRUE,_xll.ohTrigger(RecalcTrigger,Trigger1M)),NA())</f>
        <v>2.6658143218480462E-2</v>
      </c>
      <c r="K2150" s="52">
        <f>IFERROR(_xll.qlIndexFixing(ONIndex1M,I2150,TRUE,_xll.ohTrigger(RecalcTrigger,Trigger1M)),NA())</f>
        <v>2.6639581681466851E-2</v>
      </c>
      <c r="L2150" s="52">
        <f>IFERROR(_xll.qlIndexFixing(Index3M,H2150,TRUE,_xll.ohTrigger(RecalcTrigger,Trigger3M)),NA())</f>
        <v>2.7747339285690842E-2</v>
      </c>
      <c r="M2150" s="52">
        <f>IFERROR(_xll.qlIndexFixing(ONIndex3M,I2150,TRUE,_xll.ohTrigger(RecalcTrigger,Trigger3M)),NA())</f>
        <v>2.7682390780139343E-2</v>
      </c>
      <c r="N2150" s="52">
        <f>IFERROR(_xll.qlIndexFixing(Index6M,$H2150,TRUE,_xll.ohTrigger(RecalcTrigger,Trigger6M)),NA())</f>
        <v>2.8785706329413952E-2</v>
      </c>
      <c r="O2150" s="52">
        <f>IFERROR(_xll.qlIndexFixing(ONIndex6M,I2150,TRUE,_xll.ohTrigger(RecalcTrigger,Trigger6M)),NA())</f>
        <v>2.8640799876544776E-2</v>
      </c>
      <c r="P2150" s="52">
        <f>IFERROR(_xll.qlIndexFixing(Index1Y,$H2150,TRUE,_xll.ohTrigger(RecalcTrigger,Trigger1Y)),NA())</f>
        <v>3.0209542545239342E-2</v>
      </c>
      <c r="Q2150" s="52">
        <f>IFERROR(_xll.qlIndexFixing(ONIndex1Y,I2150,TRUE,_xll.ohTrigger(RecalcTrigger,Trigger1Y)),NA())</f>
        <v>2.9879973592263909E-2</v>
      </c>
    </row>
    <row r="2151" spans="2:17" x14ac:dyDescent="0.2">
      <c r="B2151" s="46" t="s">
        <v>51</v>
      </c>
      <c r="D2151" s="49">
        <f>_xll.qlCalendarAdvance(LocalCalendar,$D2150,B2151,"f",FALSE)</f>
        <v>54463</v>
      </c>
      <c r="E2151" s="49">
        <f>_xll.qlInterestRateIndexValueDate(IndexON,D2151)</f>
        <v>54463</v>
      </c>
      <c r="F2151" s="52">
        <f>IFERROR(_xll.qlIndexFixing(IndexON,D2151,TRUE,_xll.ohTrigger(RecalcTrigger,TriggerON)),NA())</f>
        <v>2.458037407999214E-2</v>
      </c>
      <c r="H2151" s="49">
        <f>_xll.qlCalendarAdvance(IborCalendar,$H2150,B2151,"f",FALSE)</f>
        <v>54456</v>
      </c>
      <c r="I2151" s="49">
        <f>_xll.qlInterestRateIndexValueDate(Index1M,$H2151)</f>
        <v>54458</v>
      </c>
      <c r="J2151" s="52">
        <f>IFERROR(_xll.qlIndexFixing(Index1M,$H2151,TRUE,_xll.ohTrigger(RecalcTrigger,Trigger1M)),NA())</f>
        <v>2.665295045895474E-2</v>
      </c>
      <c r="K2151" s="52">
        <f>IFERROR(_xll.qlIndexFixing(ONIndex1M,I2151,TRUE,_xll.ohTrigger(RecalcTrigger,Trigger1M)),NA())</f>
        <v>2.6635065861748686E-2</v>
      </c>
      <c r="L2151" s="52">
        <f>IFERROR(_xll.qlIndexFixing(Index3M,H2151,TRUE,_xll.ohTrigger(RecalcTrigger,Trigger3M)),NA())</f>
        <v>2.7741887778695105E-2</v>
      </c>
      <c r="M2151" s="52">
        <f>IFERROR(_xll.qlIndexFixing(ONIndex3M,I2151,TRUE,_xll.ohTrigger(RecalcTrigger,Trigger3M)),NA())</f>
        <v>2.7677712695499679E-2</v>
      </c>
      <c r="N2151" s="52">
        <f>IFERROR(_xll.qlIndexFixing(Index6M,$H2151,TRUE,_xll.ohTrigger(RecalcTrigger,Trigger6M)),NA())</f>
        <v>2.8780941703764346E-2</v>
      </c>
      <c r="O2151" s="52">
        <f>IFERROR(_xll.qlIndexFixing(ONIndex6M,I2151,TRUE,_xll.ohTrigger(RecalcTrigger,Trigger6M)),NA())</f>
        <v>2.8636126888708091E-2</v>
      </c>
      <c r="P2151" s="52">
        <f>IFERROR(_xll.qlIndexFixing(Index1Y,$H2151,TRUE,_xll.ohTrigger(RecalcTrigger,Trigger1Y)),NA())</f>
        <v>3.0204689361681955E-2</v>
      </c>
      <c r="Q2151" s="52">
        <f>IFERROR(_xll.qlIndexFixing(ONIndex1Y,I2151,TRUE,_xll.ohTrigger(RecalcTrigger,Trigger1Y)),NA())</f>
        <v>2.9875245778363535E-2</v>
      </c>
    </row>
    <row r="2152" spans="2:17" x14ac:dyDescent="0.2">
      <c r="B2152" s="46" t="s">
        <v>51</v>
      </c>
      <c r="D2152" s="49">
        <f>_xll.qlCalendarAdvance(LocalCalendar,$D2151,B2152,"f",FALSE)</f>
        <v>54470</v>
      </c>
      <c r="E2152" s="49">
        <f>_xll.qlInterestRateIndexValueDate(IndexON,D2152)</f>
        <v>54470</v>
      </c>
      <c r="F2152" s="52">
        <f>IFERROR(_xll.qlIndexFixing(IndexON,D2152,TRUE,_xll.ohTrigger(RecalcTrigger,TriggerON)),NA())</f>
        <v>2.4575844756835608E-2</v>
      </c>
      <c r="H2152" s="49">
        <f>_xll.qlCalendarAdvance(IborCalendar,$H2151,B2152,"f",FALSE)</f>
        <v>54463</v>
      </c>
      <c r="I2152" s="49">
        <f>_xll.qlInterestRateIndexValueDate(Index1M,$H2152)</f>
        <v>54465</v>
      </c>
      <c r="J2152" s="52">
        <f>IFERROR(_xll.qlIndexFixing(Index1M,$H2152,TRUE,_xll.ohTrigger(RecalcTrigger,Trigger1M)),NA())</f>
        <v>2.6648417658408401E-2</v>
      </c>
      <c r="K2152" s="52">
        <f>IFERROR(_xll.qlIndexFixing(ONIndex1M,I2152,TRUE,_xll.ohTrigger(RecalcTrigger,Trigger1M)),NA())</f>
        <v>2.6630547331079057E-2</v>
      </c>
      <c r="L2152" s="52">
        <f>IFERROR(_xll.qlIndexFixing(Index3M,H2152,TRUE,_xll.ohTrigger(RecalcTrigger,Trigger3M)),NA())</f>
        <v>2.7737163603984354E-2</v>
      </c>
      <c r="M2152" s="52">
        <f>IFERROR(_xll.qlIndexFixing(ONIndex3M,I2152,TRUE,_xll.ohTrigger(RecalcTrigger,Trigger3M)),NA())</f>
        <v>2.7673032651547302E-2</v>
      </c>
      <c r="N2152" s="52">
        <f>IFERROR(_xll.qlIndexFixing(Index6M,$H2152,TRUE,_xll.ohTrigger(RecalcTrigger,Trigger6M)),NA())</f>
        <v>2.8776175192438601E-2</v>
      </c>
      <c r="O2152" s="52">
        <f>IFERROR(_xll.qlIndexFixing(ONIndex6M,I2152,TRUE,_xll.ohTrigger(RecalcTrigger,Trigger6M)),NA())</f>
        <v>2.8631452030687399E-2</v>
      </c>
      <c r="P2152" s="52">
        <f>IFERROR(_xll.qlIndexFixing(Index1Y,$H2152,TRUE,_xll.ohTrigger(RecalcTrigger,Trigger1Y)),NA())</f>
        <v>3.019983693295069E-2</v>
      </c>
      <c r="Q2152" s="52">
        <f>IFERROR(_xll.qlIndexFixing(ONIndex1Y,I2152,TRUE,_xll.ohTrigger(RecalcTrigger,Trigger1Y)),NA())</f>
        <v>2.987051867437529E-2</v>
      </c>
    </row>
    <row r="2153" spans="2:17" x14ac:dyDescent="0.2">
      <c r="B2153" s="46" t="s">
        <v>51</v>
      </c>
      <c r="D2153" s="49">
        <f>_xll.qlCalendarAdvance(LocalCalendar,$D2152,B2153,"f",FALSE)</f>
        <v>54477</v>
      </c>
      <c r="E2153" s="49">
        <f>_xll.qlInterestRateIndexValueDate(IndexON,D2153)</f>
        <v>54477</v>
      </c>
      <c r="F2153" s="52">
        <f>IFERROR(_xll.qlIndexFixing(IndexON,D2153,TRUE,_xll.ohTrigger(RecalcTrigger,TriggerON)),NA())</f>
        <v>2.4571338768692996E-2</v>
      </c>
      <c r="H2153" s="49">
        <f>_xll.qlCalendarAdvance(IborCalendar,$H2152,B2153,"f",FALSE)</f>
        <v>54470</v>
      </c>
      <c r="I2153" s="49">
        <f>_xll.qlInterestRateIndexValueDate(Index1M,$H2153)</f>
        <v>54472</v>
      </c>
      <c r="J2153" s="52">
        <f>IFERROR(_xll.qlIndexFixing(Index1M,$H2153,TRUE,_xll.ohTrigger(RecalcTrigger,Trigger1M)),NA())</f>
        <v>2.6643882143065106E-2</v>
      </c>
      <c r="K2153" s="52">
        <f>IFERROR(_xll.qlIndexFixing(ONIndex1M,I2153,TRUE,_xll.ohTrigger(RecalcTrigger,Trigger1M)),NA())</f>
        <v>2.6626026089617838E-2</v>
      </c>
      <c r="L2153" s="52">
        <f>IFERROR(_xll.qlIndexFixing(Index3M,H2153,TRUE,_xll.ohTrigger(RecalcTrigger,Trigger3M)),NA())</f>
        <v>2.7732437462323855E-2</v>
      </c>
      <c r="M2153" s="52">
        <f>IFERROR(_xll.qlIndexFixing(ONIndex3M,I2153,TRUE,_xll.ohTrigger(RecalcTrigger,Trigger3M)),NA())</f>
        <v>2.7668350648601958E-2</v>
      </c>
      <c r="N2153" s="52">
        <f>IFERROR(_xll.qlIndexFixing(Index6M,$H2153,TRUE,_xll.ohTrigger(RecalcTrigger,Trigger6M)),NA())</f>
        <v>2.8771406795450396E-2</v>
      </c>
      <c r="O2153" s="52">
        <f>IFERROR(_xll.qlIndexFixing(ONIndex6M,I2153,TRUE,_xll.ohTrigger(RecalcTrigger,Trigger6M)),NA())</f>
        <v>2.8626775302882379E-2</v>
      </c>
      <c r="P2153" s="52">
        <f>IFERROR(_xll.qlIndexFixing(Index1Y,$H2153,TRUE,_xll.ohTrigger(RecalcTrigger,Trigger1Y)),NA())</f>
        <v>3.0194985259034593E-2</v>
      </c>
      <c r="Q2153" s="52">
        <f>IFERROR(_xll.qlIndexFixing(ONIndex1Y,I2153,TRUE,_xll.ohTrigger(RecalcTrigger,Trigger1Y)),NA())</f>
        <v>2.9865792280459047E-2</v>
      </c>
    </row>
    <row r="2154" spans="2:17" x14ac:dyDescent="0.2">
      <c r="B2154" s="46" t="s">
        <v>51</v>
      </c>
      <c r="D2154" s="49">
        <f>_xll.qlCalendarAdvance(LocalCalendar,$D2153,B2154,"f",FALSE)</f>
        <v>54484</v>
      </c>
      <c r="E2154" s="49">
        <f>_xll.qlInterestRateIndexValueDate(IndexON,D2154)</f>
        <v>54484</v>
      </c>
      <c r="F2154" s="52">
        <f>IFERROR(_xll.qlIndexFixing(IndexON,D2154,TRUE,_xll.ohTrigger(RecalcTrigger,TriggerON)),NA())</f>
        <v>2.456685611548437E-2</v>
      </c>
      <c r="H2154" s="49">
        <f>_xll.qlCalendarAdvance(IborCalendar,$H2153,B2154,"f",FALSE)</f>
        <v>54477</v>
      </c>
      <c r="I2154" s="49">
        <f>_xll.qlInterestRateIndexValueDate(Index1M,$H2154)</f>
        <v>54479</v>
      </c>
      <c r="J2154" s="52">
        <f>IFERROR(_xll.qlIndexFixing(Index1M,$H2154,TRUE,_xll.ohTrigger(RecalcTrigger,Trigger1M)),NA())</f>
        <v>2.663934391293056E-2</v>
      </c>
      <c r="K2154" s="52">
        <f>IFERROR(_xll.qlIndexFixing(ONIndex1M,I2154,TRUE,_xll.ohTrigger(RecalcTrigger,Trigger1M)),NA())</f>
        <v>2.6621502137205155E-2</v>
      </c>
      <c r="L2154" s="52">
        <f>IFERROR(_xll.qlIndexFixing(Index3M,H2154,TRUE,_xll.ohTrigger(RecalcTrigger,Trigger3M)),NA())</f>
        <v>2.7727709353718995E-2</v>
      </c>
      <c r="M2154" s="52">
        <f>IFERROR(_xll.qlIndexFixing(ONIndex3M,I2154,TRUE,_xll.ohTrigger(RecalcTrigger,Trigger3M)),NA())</f>
        <v>2.766366668658371E-2</v>
      </c>
      <c r="N2154" s="52">
        <f>IFERROR(_xll.qlIndexFixing(Index6M,$H2154,TRUE,_xll.ohTrigger(RecalcTrigger,Trigger6M)),NA())</f>
        <v>2.8766636512813869E-2</v>
      </c>
      <c r="O2154" s="52">
        <f>IFERROR(_xll.qlIndexFixing(ONIndex6M,I2154,TRUE,_xll.ohTrigger(RecalcTrigger,Trigger6M)),NA())</f>
        <v>2.862209670513316E-2</v>
      </c>
      <c r="P2154" s="52">
        <f>IFERROR(_xll.qlIndexFixing(Index1Y,$H2154,TRUE,_xll.ohTrigger(RecalcTrigger,Trigger1Y)),NA())</f>
        <v>3.0190134339923371E-2</v>
      </c>
      <c r="Q2154" s="52">
        <f>IFERROR(_xll.qlIndexFixing(ONIndex1Y,I2154,TRUE,_xll.ohTrigger(RecalcTrigger,Trigger1Y)),NA())</f>
        <v>2.9861066596774677E-2</v>
      </c>
    </row>
    <row r="2155" spans="2:17" x14ac:dyDescent="0.2">
      <c r="B2155" s="46" t="s">
        <v>51</v>
      </c>
      <c r="D2155" s="49">
        <f>_xll.qlCalendarAdvance(LocalCalendar,$D2154,B2155,"f",FALSE)</f>
        <v>54491</v>
      </c>
      <c r="E2155" s="49">
        <f>_xll.qlInterestRateIndexValueDate(IndexON,D2155)</f>
        <v>54491</v>
      </c>
      <c r="F2155" s="52">
        <f>IFERROR(_xll.qlIndexFixing(IndexON,D2155,TRUE,_xll.ohTrigger(RecalcTrigger,TriggerON)),NA())</f>
        <v>2.4562396797209729E-2</v>
      </c>
      <c r="H2155" s="49">
        <f>_xll.qlCalendarAdvance(IborCalendar,$H2154,B2155,"f",FALSE)</f>
        <v>54484</v>
      </c>
      <c r="I2155" s="49">
        <f>_xll.qlInterestRateIndexValueDate(Index1M,$H2155)</f>
        <v>54486</v>
      </c>
      <c r="J2155" s="52">
        <f>IFERROR(_xll.qlIndexFixing(Index1M,$H2155,TRUE,_xll.ohTrigger(RecalcTrigger,Trigger1M)),NA())</f>
        <v>2.6637442969599245E-2</v>
      </c>
      <c r="K2155" s="52">
        <f>IFERROR(_xll.qlIndexFixing(ONIndex1M,I2155,TRUE,_xll.ohTrigger(RecalcTrigger,Trigger1M)),NA())</f>
        <v>2.6616975473920945E-2</v>
      </c>
      <c r="L2155" s="52">
        <f>IFERROR(_xll.qlIndexFixing(Index3M,H2155,TRUE,_xll.ohTrigger(RecalcTrigger,Trigger3M)),NA())</f>
        <v>2.7725159592826384E-2</v>
      </c>
      <c r="M2155" s="52">
        <f>IFERROR(_xll.qlIndexFixing(ONIndex3M,I2155,TRUE,_xll.ohTrigger(RecalcTrigger,Trigger3M)),NA())</f>
        <v>2.7658980765492558E-2</v>
      </c>
      <c r="N2155" s="52">
        <f>IFERROR(_xll.qlIndexFixing(Index6M,$H2155,TRUE,_xll.ohTrigger(RecalcTrigger,Trigger6M)),NA())</f>
        <v>2.8766675820714609E-2</v>
      </c>
      <c r="O2155" s="52">
        <f>IFERROR(_xll.qlIndexFixing(ONIndex6M,I2155,TRUE,_xll.ohTrigger(RecalcTrigger,Trigger6M)),NA())</f>
        <v>2.8617416237439741E-2</v>
      </c>
      <c r="P2155" s="52">
        <f>IFERROR(_xll.qlIndexFixing(Index1Y,$H2155,TRUE,_xll.ohTrigger(RecalcTrigger,Trigger1Y)),NA())</f>
        <v>3.0185284175605641E-2</v>
      </c>
      <c r="Q2155" s="52">
        <f>IFERROR(_xll.qlIndexFixing(ONIndex1Y,I2155,TRUE,_xll.ohTrigger(RecalcTrigger,Trigger1Y)),NA())</f>
        <v>2.9856341623002436E-2</v>
      </c>
    </row>
    <row r="2156" spans="2:17" x14ac:dyDescent="0.2">
      <c r="B2156" s="46" t="s">
        <v>51</v>
      </c>
      <c r="D2156" s="49">
        <f>_xll.qlCalendarAdvance(LocalCalendar,$D2155,B2156,"f",FALSE)</f>
        <v>54498</v>
      </c>
      <c r="E2156" s="49">
        <f>_xll.qlInterestRateIndexValueDate(IndexON,D2156)</f>
        <v>54498</v>
      </c>
      <c r="F2156" s="52">
        <f>IFERROR(_xll.qlIndexFixing(IndexON,D2156,TRUE,_xll.ohTrigger(RecalcTrigger,TriggerON)),NA())</f>
        <v>2.4557960814108881E-2</v>
      </c>
      <c r="H2156" s="49">
        <f>_xll.qlCalendarAdvance(IborCalendar,$H2155,B2156,"f",FALSE)</f>
        <v>54491</v>
      </c>
      <c r="I2156" s="49">
        <f>_xll.qlInterestRateIndexValueDate(Index1M,$H2156)</f>
        <v>54493</v>
      </c>
      <c r="J2156" s="52">
        <f>IFERROR(_xll.qlIndexFixing(Index1M,$H2156,TRUE,_xll.ohTrigger(RecalcTrigger,Trigger1M)),NA())</f>
        <v>2.6632897190715932E-2</v>
      </c>
      <c r="K2156" s="52">
        <f>IFERROR(_xll.qlIndexFixing(ONIndex1M,I2156,TRUE,_xll.ohTrigger(RecalcTrigger,Trigger1M)),NA())</f>
        <v>2.66124460995254E-2</v>
      </c>
      <c r="L2156" s="52">
        <f>IFERROR(_xll.qlIndexFixing(Index3M,H2156,TRUE,_xll.ohTrigger(RecalcTrigger,Trigger3M)),NA())</f>
        <v>2.7720426039290289E-2</v>
      </c>
      <c r="M2156" s="52">
        <f>IFERROR(_xll.qlIndexFixing(ONIndex3M,I2156,TRUE,_xll.ohTrigger(RecalcTrigger,Trigger3M)),NA())</f>
        <v>2.7654292885248566E-2</v>
      </c>
      <c r="N2156" s="52">
        <f>IFERROR(_xll.qlIndexFixing(Index6M,$H2156,TRUE,_xll.ohTrigger(RecalcTrigger,Trigger6M)),NA())</f>
        <v>2.8761097303149422E-2</v>
      </c>
      <c r="O2156" s="52">
        <f>IFERROR(_xll.qlIndexFixing(ONIndex6M,I2156,TRUE,_xll.ohTrigger(RecalcTrigger,Trigger6M)),NA())</f>
        <v>2.8612733899642251E-2</v>
      </c>
      <c r="P2156" s="52">
        <f>IFERROR(_xll.qlIndexFixing(Index1Y,$H2156,TRUE,_xll.ohTrigger(RecalcTrigger,Trigger1Y)),NA())</f>
        <v>3.0180434766071979E-2</v>
      </c>
      <c r="Q2156" s="52">
        <f>IFERROR(_xll.qlIndexFixing(ONIndex1Y,I2156,TRUE,_xll.ohTrigger(RecalcTrigger,Trigger1Y)),NA())</f>
        <v>2.9851617359142324E-2</v>
      </c>
    </row>
    <row r="2157" spans="2:17" x14ac:dyDescent="0.2">
      <c r="B2157" s="46" t="s">
        <v>51</v>
      </c>
      <c r="D2157" s="49">
        <f>_xll.qlCalendarAdvance(LocalCalendar,$D2156,B2157,"f",FALSE)</f>
        <v>54505</v>
      </c>
      <c r="E2157" s="49">
        <f>_xll.qlInterestRateIndexValueDate(IndexON,D2157)</f>
        <v>54505</v>
      </c>
      <c r="F2157" s="52">
        <f>IFERROR(_xll.qlIndexFixing(IndexON,D2157,TRUE,_xll.ohTrigger(RecalcTrigger,TriggerON)),NA())</f>
        <v>2.4553548165862082E-2</v>
      </c>
      <c r="H2157" s="49">
        <f>_xll.qlCalendarAdvance(IborCalendar,$H2156,B2157,"f",FALSE)</f>
        <v>54498</v>
      </c>
      <c r="I2157" s="49">
        <f>_xll.qlInterestRateIndexValueDate(Index1M,$H2157)</f>
        <v>54500</v>
      </c>
      <c r="J2157" s="52">
        <f>IFERROR(_xll.qlIndexFixing(Index1M,$H2157,TRUE,_xll.ohTrigger(RecalcTrigger,Trigger1M)),NA())</f>
        <v>2.6629007592063984E-2</v>
      </c>
      <c r="K2157" s="52">
        <f>IFERROR(_xll.qlIndexFixing(ONIndex1M,I2157,TRUE,_xll.ohTrigger(RecalcTrigger,Trigger1M)),NA())</f>
        <v>2.6607914014498135E-2</v>
      </c>
      <c r="L2157" s="52">
        <f>IFERROR(_xll.qlIndexFixing(Index3M,H2157,TRUE,_xll.ohTrigger(RecalcTrigger,Trigger3M)),NA())</f>
        <v>2.7715690518564304E-2</v>
      </c>
      <c r="M2157" s="52">
        <f>IFERROR(_xll.qlIndexFixing(ONIndex3M,I2157,TRUE,_xll.ohTrigger(RecalcTrigger,Trigger3M)),NA())</f>
        <v>2.7649603046011606E-2</v>
      </c>
      <c r="N2157" s="52">
        <f>IFERROR(_xll.qlIndexFixing(Index6M,$H2157,TRUE,_xll.ohTrigger(RecalcTrigger,Trigger6M)),NA())</f>
        <v>2.875631879597839E-2</v>
      </c>
      <c r="O2157" s="52">
        <f>IFERROR(_xll.qlIndexFixing(ONIndex6M,I2157,TRUE,_xll.ohTrigger(RecalcTrigger,Trigger6M)),NA())</f>
        <v>2.8608049692060433E-2</v>
      </c>
      <c r="P2157" s="52">
        <f>IFERROR(_xll.qlIndexFixing(Index1Y,$H2157,TRUE,_xll.ohTrigger(RecalcTrigger,Trigger1Y)),NA())</f>
        <v>3.0175586111310999E-2</v>
      </c>
      <c r="Q2157" s="52">
        <f>IFERROR(_xll.qlIndexFixing(ONIndex1Y,I2157,TRUE,_xll.ohTrigger(RecalcTrigger,Trigger1Y)),NA())</f>
        <v>2.9846893805434149E-2</v>
      </c>
    </row>
    <row r="2158" spans="2:17" x14ac:dyDescent="0.2">
      <c r="B2158" s="46" t="s">
        <v>51</v>
      </c>
      <c r="D2158" s="49">
        <f>_xll.qlCalendarAdvance(LocalCalendar,$D2157,B2158,"f",FALSE)</f>
        <v>54512</v>
      </c>
      <c r="E2158" s="49">
        <f>_xll.qlInterestRateIndexValueDate(IndexON,D2158)</f>
        <v>54512</v>
      </c>
      <c r="F2158" s="52">
        <f>IFERROR(_xll.qlIndexFixing(IndexON,D2158,TRUE,_xll.ohTrigger(RecalcTrigger,TriggerON)),NA())</f>
        <v>2.4549158852629205E-2</v>
      </c>
      <c r="H2158" s="49">
        <f>_xll.qlCalendarAdvance(IborCalendar,$H2157,B2158,"f",FALSE)</f>
        <v>54505</v>
      </c>
      <c r="I2158" s="49">
        <f>_xll.qlInterestRateIndexValueDate(Index1M,$H2158)</f>
        <v>54507</v>
      </c>
      <c r="J2158" s="52">
        <f>IFERROR(_xll.qlIndexFixing(Index1M,$H2158,TRUE,_xll.ohTrigger(RecalcTrigger,Trigger1M)),NA())</f>
        <v>2.6623797486892975E-2</v>
      </c>
      <c r="K2158" s="52">
        <f>IFERROR(_xll.qlIndexFixing(ONIndex1M,I2158,TRUE,_xll.ohTrigger(RecalcTrigger,Trigger1M)),NA())</f>
        <v>2.6603379218359535E-2</v>
      </c>
      <c r="L2158" s="52">
        <f>IFERROR(_xll.qlIndexFixing(Index3M,H2158,TRUE,_xll.ohTrigger(RecalcTrigger,Trigger3M)),NA())</f>
        <v>2.7710953030655378E-2</v>
      </c>
      <c r="M2158" s="52">
        <f>IFERROR(_xll.qlIndexFixing(ONIndex3M,I2158,TRUE,_xll.ohTrigger(RecalcTrigger,Trigger3M)),NA())</f>
        <v>2.7644911247701742E-2</v>
      </c>
      <c r="N2158" s="52">
        <f>IFERROR(_xll.qlIndexFixing(Index6M,$H2158,TRUE,_xll.ohTrigger(RecalcTrigger,Trigger6M)),NA())</f>
        <v>2.8751538402780972E-2</v>
      </c>
      <c r="O2158" s="52">
        <f>IFERROR(_xll.qlIndexFixing(ONIndex6M,I2158,TRUE,_xll.ohTrigger(RecalcTrigger,Trigger6M)),NA())</f>
        <v>2.8603363614374544E-2</v>
      </c>
      <c r="P2158" s="52">
        <f>IFERROR(_xll.qlIndexFixing(Index1Y,$H2158,TRUE,_xll.ohTrigger(RecalcTrigger,Trigger1Y)),NA())</f>
        <v>3.0170738211312408E-2</v>
      </c>
      <c r="Q2158" s="52">
        <f>IFERROR(_xll.qlIndexFixing(ONIndex1Y,I2158,TRUE,_xll.ohTrigger(RecalcTrigger,Trigger1Y)),NA())</f>
        <v>2.9842170961797976E-2</v>
      </c>
    </row>
    <row r="2159" spans="2:17" x14ac:dyDescent="0.2">
      <c r="B2159" s="46" t="s">
        <v>51</v>
      </c>
      <c r="D2159" s="49">
        <f>_xll.qlCalendarAdvance(LocalCalendar,$D2158,B2159,"f",FALSE)</f>
        <v>54519</v>
      </c>
      <c r="E2159" s="49">
        <f>_xll.qlInterestRateIndexValueDate(IndexON,D2159)</f>
        <v>54519</v>
      </c>
      <c r="F2159" s="52">
        <f>IFERROR(_xll.qlIndexFixing(IndexON,D2159,TRUE,_xll.ohTrigger(RecalcTrigger,TriggerON)),NA())</f>
        <v>2.4544792874410248E-2</v>
      </c>
      <c r="H2159" s="49">
        <f>_xll.qlCalendarAdvance(IborCalendar,$H2158,B2159,"f",FALSE)</f>
        <v>54512</v>
      </c>
      <c r="I2159" s="49">
        <f>_xll.qlInterestRateIndexValueDate(Index1M,$H2159)</f>
        <v>54514</v>
      </c>
      <c r="J2159" s="52">
        <f>IFERROR(_xll.qlIndexFixing(Index1M,$H2159,TRUE,_xll.ohTrigger(RecalcTrigger,Trigger1M)),NA())</f>
        <v>2.6619901397010214E-2</v>
      </c>
      <c r="K2159" s="52">
        <f>IFERROR(_xll.qlIndexFixing(ONIndex1M,I2159,TRUE,_xll.ohTrigger(RecalcTrigger,Trigger1M)),NA())</f>
        <v>2.6598841711349408E-2</v>
      </c>
      <c r="L2159" s="52">
        <f>IFERROR(_xll.qlIndexFixing(Index3M,H2159,TRUE,_xll.ohTrigger(RecalcTrigger,Trigger3M)),NA())</f>
        <v>2.7705488830258952E-2</v>
      </c>
      <c r="M2159" s="52">
        <f>IFERROR(_xll.qlIndexFixing(ONIndex3M,I2159,TRUE,_xll.ohTrigger(RecalcTrigger,Trigger3M)),NA())</f>
        <v>2.7640217490079166E-2</v>
      </c>
      <c r="N2159" s="52">
        <f>IFERROR(_xll.qlIndexFixing(Index6M,$H2159,TRUE,_xll.ohTrigger(RecalcTrigger,Trigger6M)),NA())</f>
        <v>2.8744356558648584E-2</v>
      </c>
      <c r="O2159" s="52">
        <f>IFERROR(_xll.qlIndexFixing(ONIndex6M,I2159,TRUE,_xll.ohTrigger(RecalcTrigger,Trigger6M)),NA())</f>
        <v>2.8598675666664519E-2</v>
      </c>
      <c r="P2159" s="52">
        <f>IFERROR(_xll.qlIndexFixing(Index1Y,$H2159,TRUE,_xll.ohTrigger(RecalcTrigger,Trigger1Y)),NA())</f>
        <v>3.0165891066065917E-2</v>
      </c>
      <c r="Q2159" s="52">
        <f>IFERROR(_xll.qlIndexFixing(ONIndex1Y,I2159,TRUE,_xll.ohTrigger(RecalcTrigger,Trigger1Y)),NA())</f>
        <v>2.9837448828153867E-2</v>
      </c>
    </row>
    <row r="2160" spans="2:17" x14ac:dyDescent="0.2">
      <c r="B2160" s="46" t="s">
        <v>51</v>
      </c>
      <c r="D2160" s="49">
        <f>_xll.qlCalendarAdvance(LocalCalendar,$D2159,B2160,"f",FALSE)</f>
        <v>54526</v>
      </c>
      <c r="E2160" s="49">
        <f>_xll.qlInterestRateIndexValueDate(IndexON,D2160)</f>
        <v>54526</v>
      </c>
      <c r="F2160" s="52">
        <f>IFERROR(_xll.qlIndexFixing(IndexON,D2160,TRUE,_xll.ohTrigger(RecalcTrigger,TriggerON)),NA())</f>
        <v>2.4540450231205213E-2</v>
      </c>
      <c r="H2160" s="49">
        <f>_xll.qlCalendarAdvance(IborCalendar,$H2159,B2160,"f",FALSE)</f>
        <v>54519</v>
      </c>
      <c r="I2160" s="49">
        <f>_xll.qlInterestRateIndexValueDate(Index1M,$H2160)</f>
        <v>54521</v>
      </c>
      <c r="J2160" s="52">
        <f>IFERROR(_xll.qlIndexFixing(Index1M,$H2160,TRUE,_xll.ohTrigger(RecalcTrigger,Trigger1M)),NA())</f>
        <v>2.661468692166824E-2</v>
      </c>
      <c r="K2160" s="52">
        <f>IFERROR(_xll.qlIndexFixing(ONIndex1M,I2160,TRUE,_xll.ohTrigger(RecalcTrigger,Trigger1M)),NA())</f>
        <v>2.6594301493387817E-2</v>
      </c>
      <c r="L2160" s="52">
        <f>IFERROR(_xll.qlIndexFixing(Index3M,H2160,TRUE,_xll.ohTrigger(RecalcTrigger,Trigger3M)),NA())</f>
        <v>2.7700747912090137E-2</v>
      </c>
      <c r="M2160" s="52">
        <f>IFERROR(_xll.qlIndexFixing(ONIndex3M,I2160,TRUE,_xll.ohTrigger(RecalcTrigger,Trigger3M)),NA())</f>
        <v>2.7635521773623495E-2</v>
      </c>
      <c r="N2160" s="52">
        <f>IFERROR(_xll.qlIndexFixing(Index6M,$H2160,TRUE,_xll.ohTrigger(RecalcTrigger,Trigger6M)),NA())</f>
        <v>2.8739573934942992E-2</v>
      </c>
      <c r="O2160" s="52">
        <f>IFERROR(_xll.qlIndexFixing(ONIndex6M,I2160,TRUE,_xll.ohTrigger(RecalcTrigger,Trigger6M)),NA())</f>
        <v>2.8593985849170167E-2</v>
      </c>
      <c r="P2160" s="52">
        <f>IFERROR(_xll.qlIndexFixing(Index1Y,$H2160,TRUE,_xll.ohTrigger(RecalcTrigger,Trigger1Y)),NA())</f>
        <v>3.0164665137095165E-2</v>
      </c>
      <c r="Q2160" s="52">
        <f>IFERROR(_xll.qlIndexFixing(ONIndex1Y,I2160,TRUE,_xll.ohTrigger(RecalcTrigger,Trigger1Y)),NA())</f>
        <v>2.9832727404501824E-2</v>
      </c>
    </row>
    <row r="2161" spans="2:17" x14ac:dyDescent="0.2">
      <c r="B2161" s="46" t="s">
        <v>51</v>
      </c>
      <c r="D2161" s="49">
        <f>_xll.qlCalendarAdvance(LocalCalendar,$D2160,B2161,"f",FALSE)</f>
        <v>54533</v>
      </c>
      <c r="E2161" s="49">
        <f>_xll.qlInterestRateIndexValueDate(IndexON,D2161)</f>
        <v>54533</v>
      </c>
      <c r="F2161" s="52">
        <f>IFERROR(_xll.qlIndexFixing(IndexON,D2161,TRUE,_xll.ohTrigger(RecalcTrigger,TriggerON)),NA())</f>
        <v>2.4536130923014099E-2</v>
      </c>
      <c r="H2161" s="49">
        <f>_xll.qlCalendarAdvance(IborCalendar,$H2160,B2161,"f",FALSE)</f>
        <v>54526</v>
      </c>
      <c r="I2161" s="49">
        <f>_xll.qlInterestRateIndexValueDate(Index1M,$H2161)</f>
        <v>54528</v>
      </c>
      <c r="J2161" s="52">
        <f>IFERROR(_xll.qlIndexFixing(Index1M,$H2161,TRUE,_xll.ohTrigger(RecalcTrigger,Trigger1M)),NA())</f>
        <v>2.6610127566045194E-2</v>
      </c>
      <c r="K2161" s="52">
        <f>IFERROR(_xll.qlIndexFixing(ONIndex1M,I2161,TRUE,_xll.ohTrigger(RecalcTrigger,Trigger1M)),NA())</f>
        <v>2.6592387800679518E-2</v>
      </c>
      <c r="L2161" s="52">
        <f>IFERROR(_xll.qlIndexFixing(Index3M,H2161,TRUE,_xll.ohTrigger(RecalcTrigger,Trigger3M)),NA())</f>
        <v>2.7696005026847787E-2</v>
      </c>
      <c r="M2161" s="52">
        <f>IFERROR(_xll.qlIndexFixing(ONIndex3M,I2161,TRUE,_xll.ohTrigger(RecalcTrigger,Trigger3M)),NA())</f>
        <v>2.7633722876432287E-2</v>
      </c>
      <c r="N2161" s="52">
        <f>IFERROR(_xll.qlIndexFixing(Index6M,$H2161,TRUE,_xll.ohTrigger(RecalcTrigger,Trigger6M)),NA())</f>
        <v>2.8734789425510415E-2</v>
      </c>
      <c r="O2161" s="52">
        <f>IFERROR(_xll.qlIndexFixing(ONIndex6M,I2161,TRUE,_xll.ohTrigger(RecalcTrigger,Trigger6M)),NA())</f>
        <v>2.8592494053299333E-2</v>
      </c>
      <c r="P2161" s="52">
        <f>IFERROR(_xll.qlIndexFixing(Index1Y,$H2161,TRUE,_xll.ohTrigger(RecalcTrigger,Trigger1Y)),NA())</f>
        <v>3.0156199039784979E-2</v>
      </c>
      <c r="Q2161" s="52">
        <f>IFERROR(_xll.qlIndexFixing(ONIndex1Y,I2161,TRUE,_xll.ohTrigger(RecalcTrigger,Trigger1Y)),NA())</f>
        <v>2.9831600856430995E-2</v>
      </c>
    </row>
    <row r="2162" spans="2:17" x14ac:dyDescent="0.2">
      <c r="B2162" s="46" t="s">
        <v>51</v>
      </c>
      <c r="D2162" s="49">
        <f>_xll.qlCalendarAdvance(LocalCalendar,$D2161,B2162,"f",FALSE)</f>
        <v>54540</v>
      </c>
      <c r="E2162" s="49">
        <f>_xll.qlInterestRateIndexValueDate(IndexON,D2162)</f>
        <v>54540</v>
      </c>
      <c r="F2162" s="52">
        <f>IFERROR(_xll.qlIndexFixing(IndexON,D2162,TRUE,_xll.ohTrigger(RecalcTrigger,TriggerON)),NA())</f>
        <v>2.4531834949677034E-2</v>
      </c>
      <c r="H2162" s="49">
        <f>_xll.qlCalendarAdvance(IborCalendar,$H2161,B2162,"f",FALSE)</f>
        <v>54533</v>
      </c>
      <c r="I2162" s="49">
        <f>_xll.qlInterestRateIndexValueDate(Index1M,$H2162)</f>
        <v>54535</v>
      </c>
      <c r="J2162" s="52">
        <f>IFERROR(_xll.qlIndexFixing(Index1M,$H2162,TRUE,_xll.ohTrigger(RecalcTrigger,Trigger1M)),NA())</f>
        <v>2.6605565495079198E-2</v>
      </c>
      <c r="K2162" s="52">
        <f>IFERROR(_xll.qlIndexFixing(ONIndex1M,I2162,TRUE,_xll.ohTrigger(RecalcTrigger,Trigger1M)),NA())</f>
        <v>2.6585212924929991E-2</v>
      </c>
      <c r="L2162" s="52">
        <f>IFERROR(_xll.qlIndexFixing(Index3M,H2162,TRUE,_xll.ohTrigger(RecalcTrigger,Trigger3M)),NA())</f>
        <v>2.7691260174540686E-2</v>
      </c>
      <c r="M2162" s="52">
        <f>IFERROR(_xll.qlIndexFixing(ONIndex3M,I2162,TRUE,_xll.ohTrigger(RecalcTrigger,Trigger3M)),NA())</f>
        <v>2.7626124463253632E-2</v>
      </c>
      <c r="N2162" s="52">
        <f>IFERROR(_xll.qlIndexFixing(Index6M,$H2162,TRUE,_xll.ohTrigger(RecalcTrigger,Trigger6M)),NA())</f>
        <v>2.8730003030364829E-2</v>
      </c>
      <c r="O2162" s="52">
        <f>IFERROR(_xll.qlIndexFixing(ONIndex6M,I2162,TRUE,_xll.ohTrigger(RecalcTrigger,Trigger6M)),NA())</f>
        <v>2.8584600604268928E-2</v>
      </c>
      <c r="P2162" s="52">
        <f>IFERROR(_xll.qlIndexFixing(Index1Y,$H2162,TRUE,_xll.ohTrigger(RecalcTrigger,Trigger1Y)),NA())</f>
        <v>3.0151354158729951E-2</v>
      </c>
      <c r="Q2162" s="52">
        <f>IFERROR(_xll.qlIndexFixing(ONIndex1Y,I2162,TRUE,_xll.ohTrigger(RecalcTrigger,Trigger1Y)),NA())</f>
        <v>2.9823286687573614E-2</v>
      </c>
    </row>
    <row r="2163" spans="2:17" x14ac:dyDescent="0.2">
      <c r="B2163" s="46" t="s">
        <v>51</v>
      </c>
      <c r="D2163" s="49">
        <f>_xll.qlCalendarAdvance(LocalCalendar,$D2162,B2163,"f",FALSE)</f>
        <v>54547</v>
      </c>
      <c r="E2163" s="49">
        <f>_xll.qlInterestRateIndexValueDate(IndexON,D2163)</f>
        <v>54547</v>
      </c>
      <c r="F2163" s="52">
        <f>IFERROR(_xll.qlIndexFixing(IndexON,D2163,TRUE,_xll.ohTrigger(RecalcTrigger,TriggerON)),NA())</f>
        <v>2.4527562311513762E-2</v>
      </c>
      <c r="H2163" s="49">
        <f>_xll.qlCalendarAdvance(IborCalendar,$H2162,B2163,"f",FALSE)</f>
        <v>54540</v>
      </c>
      <c r="I2163" s="49">
        <f>_xll.qlInterestRateIndexValueDate(Index1M,$H2163)</f>
        <v>54542</v>
      </c>
      <c r="J2163" s="52">
        <f>IFERROR(_xll.qlIndexFixing(Index1M,$H2163,TRUE,_xll.ohTrigger(RecalcTrigger,Trigger1M)),NA())</f>
        <v>2.6599033462055752E-2</v>
      </c>
      <c r="K2163" s="52">
        <f>IFERROR(_xll.qlIndexFixing(ONIndex1M,I2163,TRUE,_xll.ohTrigger(RecalcTrigger,Trigger1M)),NA())</f>
        <v>2.6580664574193946E-2</v>
      </c>
      <c r="L2163" s="52">
        <f>IFERROR(_xll.qlIndexFixing(Index3M,H2163,TRUE,_xll.ohTrigger(RecalcTrigger,Trigger3M)),NA())</f>
        <v>2.768651335517322E-2</v>
      </c>
      <c r="M2163" s="52">
        <f>IFERROR(_xll.qlIndexFixing(ONIndex3M,I2163,TRUE,_xll.ohTrigger(RecalcTrigger,Trigger3M)),NA())</f>
        <v>2.7621422869419376E-2</v>
      </c>
      <c r="N2163" s="52">
        <f>IFERROR(_xll.qlIndexFixing(Index6M,$H2163,TRUE,_xll.ohTrigger(RecalcTrigger,Trigger6M)),NA())</f>
        <v>2.8725214749518908E-2</v>
      </c>
      <c r="O2163" s="52">
        <f>IFERROR(_xll.qlIndexFixing(ONIndex6M,I2163,TRUE,_xll.ohTrigger(RecalcTrigger,Trigger6M)),NA())</f>
        <v>2.8579905176622233E-2</v>
      </c>
      <c r="P2163" s="52">
        <f>IFERROR(_xll.qlIndexFixing(Index1Y,$H2163,TRUE,_xll.ohTrigger(RecalcTrigger,Trigger1Y)),NA())</f>
        <v>3.014651003238453E-2</v>
      </c>
      <c r="Q2163" s="52">
        <f>IFERROR(_xll.qlIndexFixing(ONIndex1Y,I2163,TRUE,_xll.ohTrigger(RecalcTrigger,Trigger1Y)),NA())</f>
        <v>2.9818567393977702E-2</v>
      </c>
    </row>
    <row r="2164" spans="2:17" x14ac:dyDescent="0.2">
      <c r="B2164" s="46" t="s">
        <v>51</v>
      </c>
      <c r="D2164" s="49">
        <f>_xll.qlCalendarAdvance(LocalCalendar,$D2163,B2164,"f",FALSE)</f>
        <v>54554</v>
      </c>
      <c r="E2164" s="49">
        <f>_xll.qlInterestRateIndexValueDate(IndexON,D2164)</f>
        <v>54554</v>
      </c>
      <c r="F2164" s="52">
        <f>IFERROR(_xll.qlIndexFixing(IndexON,D2164,TRUE,_xll.ohTrigger(RecalcTrigger,TriggerON)),NA())</f>
        <v>2.4523313008284475E-2</v>
      </c>
      <c r="H2164" s="49">
        <f>_xll.qlCalendarAdvance(IborCalendar,$H2163,B2164,"f",FALSE)</f>
        <v>54547</v>
      </c>
      <c r="I2164" s="49">
        <f>_xll.qlInterestRateIndexValueDate(Index1M,$H2164)</f>
        <v>54549</v>
      </c>
      <c r="J2164" s="52">
        <f>IFERROR(_xll.qlIndexFixing(Index1M,$H2164,TRUE,_xll.ohTrigger(RecalcTrigger,Trigger1M)),NA())</f>
        <v>2.6596433207135839E-2</v>
      </c>
      <c r="K2164" s="52">
        <f>IFERROR(_xll.qlIndexFixing(ONIndex1M,I2164,TRUE,_xll.ohTrigger(RecalcTrigger,Trigger1M)),NA())</f>
        <v>2.6576113512666311E-2</v>
      </c>
      <c r="L2164" s="52">
        <f>IFERROR(_xll.qlIndexFixing(Index3M,H2164,TRUE,_xll.ohTrigger(RecalcTrigger,Trigger3M)),NA())</f>
        <v>2.7682486792775449E-2</v>
      </c>
      <c r="M2164" s="52">
        <f>IFERROR(_xll.qlIndexFixing(ONIndex3M,I2164,TRUE,_xll.ohTrigger(RecalcTrigger,Trigger3M)),NA())</f>
        <v>2.7616719316512217E-2</v>
      </c>
      <c r="N2164" s="52">
        <f>IFERROR(_xll.qlIndexFixing(Index6M,$H2164,TRUE,_xll.ohTrigger(RecalcTrigger,Trigger6M)),NA())</f>
        <v>2.8722816437833486E-2</v>
      </c>
      <c r="O2164" s="52">
        <f>IFERROR(_xll.qlIndexFixing(ONIndex6M,I2164,TRUE,_xll.ohTrigger(RecalcTrigger,Trigger6M)),NA())</f>
        <v>2.8575207879351083E-2</v>
      </c>
      <c r="P2164" s="52">
        <f>IFERROR(_xll.qlIndexFixing(Index1Y,$H2164,TRUE,_xll.ohTrigger(RecalcTrigger,Trigger1Y)),NA())</f>
        <v>3.0141666660737771E-2</v>
      </c>
      <c r="Q2164" s="52">
        <f>IFERROR(_xll.qlIndexFixing(ONIndex1Y,I2164,TRUE,_xll.ohTrigger(RecalcTrigger,Trigger1Y)),NA())</f>
        <v>2.9813848810693599E-2</v>
      </c>
    </row>
    <row r="2165" spans="2:17" x14ac:dyDescent="0.2">
      <c r="B2165" s="46" t="s">
        <v>51</v>
      </c>
      <c r="D2165" s="49">
        <f>_xll.qlCalendarAdvance(LocalCalendar,$D2164,B2165,"f",FALSE)</f>
        <v>54561</v>
      </c>
      <c r="E2165" s="49">
        <f>_xll.qlInterestRateIndexValueDate(IndexON,D2165)</f>
        <v>54561</v>
      </c>
      <c r="F2165" s="52">
        <f>IFERROR(_xll.qlIndexFixing(IndexON,D2165,TRUE,_xll.ohTrigger(RecalcTrigger,TriggerON)),NA())</f>
        <v>2.451908704006911E-2</v>
      </c>
      <c r="H2165" s="49">
        <f>_xll.qlCalendarAdvance(IborCalendar,$H2164,B2165,"f",FALSE)</f>
        <v>54554</v>
      </c>
      <c r="I2165" s="49">
        <f>_xll.qlInterestRateIndexValueDate(Index1M,$H2165)</f>
        <v>54556</v>
      </c>
      <c r="J2165" s="52">
        <f>IFERROR(_xll.qlIndexFixing(Index1M,$H2165,TRUE,_xll.ohTrigger(RecalcTrigger,Trigger1M)),NA())</f>
        <v>2.6591862990175963E-2</v>
      </c>
      <c r="K2165" s="52">
        <f>IFERROR(_xll.qlIndexFixing(ONIndex1M,I2165,TRUE,_xll.ohTrigger(RecalcTrigger,Trigger1M)),NA())</f>
        <v>2.6571559740187212E-2</v>
      </c>
      <c r="L2165" s="52">
        <f>IFERROR(_xll.qlIndexFixing(Index3M,H2165,TRUE,_xll.ohTrigger(RecalcTrigger,Trigger3M)),NA())</f>
        <v>2.767773553478927E-2</v>
      </c>
      <c r="M2165" s="52">
        <f>IFERROR(_xll.qlIndexFixing(ONIndex3M,I2165,TRUE,_xll.ohTrigger(RecalcTrigger,Trigger3M)),NA())</f>
        <v>2.7612013804452218E-2</v>
      </c>
      <c r="N2165" s="52">
        <f>IFERROR(_xll.qlIndexFixing(Index6M,$H2165,TRUE,_xll.ohTrigger(RecalcTrigger,Trigger6M)),NA())</f>
        <v>2.8718022842843721E-2</v>
      </c>
      <c r="O2165" s="52">
        <f>IFERROR(_xll.qlIndexFixing(ONIndex6M,I2165,TRUE,_xll.ohTrigger(RecalcTrigger,Trigger6M)),NA())</f>
        <v>2.8570508711975862E-2</v>
      </c>
      <c r="P2165" s="52">
        <f>IFERROR(_xll.qlIndexFixing(Index1Y,$H2165,TRUE,_xll.ohTrigger(RecalcTrigger,Trigger1Y)),NA())</f>
        <v>3.0136824043779598E-2</v>
      </c>
      <c r="Q2165" s="52">
        <f>IFERROR(_xll.qlIndexFixing(ONIndex1Y,I2165,TRUE,_xll.ohTrigger(RecalcTrigger,Trigger1Y)),NA())</f>
        <v>2.9809130937321626E-2</v>
      </c>
    </row>
    <row r="2166" spans="2:17" x14ac:dyDescent="0.2">
      <c r="B2166" s="46" t="s">
        <v>51</v>
      </c>
      <c r="D2166" s="49">
        <f>_xll.qlCalendarAdvance(LocalCalendar,$D2165,B2166,"f",FALSE)</f>
        <v>54568</v>
      </c>
      <c r="E2166" s="49">
        <f>_xll.qlInterestRateIndexValueDate(IndexON,D2166)</f>
        <v>54568</v>
      </c>
      <c r="F2166" s="52">
        <f>IFERROR(_xll.qlIndexFixing(IndexON,D2166,TRUE,_xll.ohTrigger(RecalcTrigger,TriggerON)),NA())</f>
        <v>2.4514884406707793E-2</v>
      </c>
      <c r="H2166" s="49">
        <f>_xll.qlCalendarAdvance(IborCalendar,$H2165,B2166,"f",FALSE)</f>
        <v>54561</v>
      </c>
      <c r="I2166" s="49">
        <f>_xll.qlInterestRateIndexValueDate(Index1M,$H2166)</f>
        <v>54563</v>
      </c>
      <c r="J2166" s="52">
        <f>IFERROR(_xll.qlIndexFixing(Index1M,$H2166,TRUE,_xll.ohTrigger(RecalcTrigger,Trigger1M)),NA())</f>
        <v>2.6587290057883128E-2</v>
      </c>
      <c r="K2166" s="52">
        <f>IFERROR(_xll.qlIndexFixing(ONIndex1M,I2166,TRUE,_xll.ohTrigger(RecalcTrigger,Trigger1M)),NA())</f>
        <v>2.6567003256756649E-2</v>
      </c>
      <c r="L2166" s="52">
        <f>IFERROR(_xll.qlIndexFixing(Index3M,H2166,TRUE,_xll.ohTrigger(RecalcTrigger,Trigger3M)),NA())</f>
        <v>2.7672982309678369E-2</v>
      </c>
      <c r="M2166" s="52">
        <f>IFERROR(_xll.qlIndexFixing(ONIndex3M,I2166,TRUE,_xll.ohTrigger(RecalcTrigger,Trigger3M)),NA())</f>
        <v>2.7607306333399251E-2</v>
      </c>
      <c r="N2166" s="52">
        <f>IFERROR(_xll.qlIndexFixing(Index6M,$H2166,TRUE,_xll.ohTrigger(RecalcTrigger,Trigger6M)),NA())</f>
        <v>2.8713227361939306E-2</v>
      </c>
      <c r="O2166" s="52">
        <f>IFERROR(_xll.qlIndexFixing(ONIndex6M,I2166,TRUE,_xll.ohTrigger(RecalcTrigger,Trigger6M)),NA())</f>
        <v>2.856580767465644E-2</v>
      </c>
      <c r="P2166" s="52">
        <f>IFERROR(_xll.qlIndexFixing(Index1Y,$H2166,TRUE,_xll.ohTrigger(RecalcTrigger,Trigger1Y)),NA())</f>
        <v>3.0131982181498842E-2</v>
      </c>
      <c r="Q2166" s="52">
        <f>IFERROR(_xll.qlIndexFixing(ONIndex1Y,I2166,TRUE,_xll.ohTrigger(RecalcTrigger,Trigger1Y)),NA())</f>
        <v>2.9804413773941718E-2</v>
      </c>
    </row>
    <row r="2167" spans="2:17" x14ac:dyDescent="0.2">
      <c r="B2167" s="46" t="s">
        <v>51</v>
      </c>
      <c r="D2167" s="49">
        <f>_xll.qlCalendarAdvance(LocalCalendar,$D2166,B2167,"f",FALSE)</f>
        <v>54575</v>
      </c>
      <c r="E2167" s="49">
        <f>_xll.qlInterestRateIndexValueDate(IndexON,D2167)</f>
        <v>54575</v>
      </c>
      <c r="F2167" s="52">
        <f>IFERROR(_xll.qlIndexFixing(IndexON,D2167,TRUE,_xll.ohTrigger(RecalcTrigger,TriggerON)),NA())</f>
        <v>2.4510705108440334E-2</v>
      </c>
      <c r="H2167" s="49">
        <f>_xll.qlCalendarAdvance(IborCalendar,$H2166,B2167,"f",FALSE)</f>
        <v>54568</v>
      </c>
      <c r="I2167" s="49">
        <f>_xll.qlInterestRateIndexValueDate(Index1M,$H2167)</f>
        <v>54570</v>
      </c>
      <c r="J2167" s="52">
        <f>IFERROR(_xll.qlIndexFixing(Index1M,$H2167,TRUE,_xll.ohTrigger(RecalcTrigger,Trigger1M)),NA())</f>
        <v>2.6582714410264829E-2</v>
      </c>
      <c r="K2167" s="52">
        <f>IFERROR(_xll.qlIndexFixing(ONIndex1M,I2167,TRUE,_xll.ohTrigger(RecalcTrigger,Trigger1M)),NA())</f>
        <v>2.6562444062374624E-2</v>
      </c>
      <c r="L2167" s="52">
        <f>IFERROR(_xll.qlIndexFixing(Index3M,H2167,TRUE,_xll.ohTrigger(RecalcTrigger,Trigger3M)),NA())</f>
        <v>2.7668227117447958E-2</v>
      </c>
      <c r="M2167" s="52">
        <f>IFERROR(_xll.qlIndexFixing(ONIndex3M,I2167,TRUE,_xll.ohTrigger(RecalcTrigger,Trigger3M)),NA())</f>
        <v>2.7602596903193444E-2</v>
      </c>
      <c r="N2167" s="52">
        <f>IFERROR(_xll.qlIndexFixing(Index6M,$H2167,TRUE,_xll.ohTrigger(RecalcTrigger,Trigger6M)),NA())</f>
        <v>2.8708429995133129E-2</v>
      </c>
      <c r="O2167" s="52">
        <f>IFERROR(_xll.qlIndexFixing(ONIndex6M,I2167,TRUE,_xll.ohTrigger(RecalcTrigger,Trigger6M)),NA())</f>
        <v>2.8561104767312884E-2</v>
      </c>
      <c r="P2167" s="52">
        <f>IFERROR(_xll.qlIndexFixing(Index1Y,$H2167,TRUE,_xll.ohTrigger(RecalcTrigger,Trigger1Y)),NA())</f>
        <v>3.0127141073885429E-2</v>
      </c>
      <c r="Q2167" s="52">
        <f>IFERROR(_xll.qlIndexFixing(ONIndex1Y,I2167,TRUE,_xll.ohTrigger(RecalcTrigger,Trigger1Y)),NA())</f>
        <v>2.9799697320473939E-2</v>
      </c>
    </row>
    <row r="2168" spans="2:17" x14ac:dyDescent="0.2">
      <c r="B2168" s="46" t="s">
        <v>51</v>
      </c>
      <c r="D2168" s="49">
        <f>_xll.qlCalendarAdvance(LocalCalendar,$D2167,B2168,"f",FALSE)</f>
        <v>54582</v>
      </c>
      <c r="E2168" s="49">
        <f>_xll.qlInterestRateIndexValueDate(IndexON,D2168)</f>
        <v>54582</v>
      </c>
      <c r="F2168" s="52">
        <f>IFERROR(_xll.qlIndexFixing(IndexON,D2168,TRUE,_xll.ohTrigger(RecalcTrigger,TriggerON)),NA())</f>
        <v>2.4506549145186796E-2</v>
      </c>
      <c r="H2168" s="49">
        <f>_xll.qlCalendarAdvance(IborCalendar,$H2167,B2168,"f",FALSE)</f>
        <v>54575</v>
      </c>
      <c r="I2168" s="49">
        <f>_xll.qlInterestRateIndexValueDate(Index1M,$H2168)</f>
        <v>54577</v>
      </c>
      <c r="J2168" s="52">
        <f>IFERROR(_xll.qlIndexFixing(Index1M,$H2168,TRUE,_xll.ohTrigger(RecalcTrigger,Trigger1M)),NA())</f>
        <v>2.6578789102961086E-2</v>
      </c>
      <c r="K2168" s="52">
        <f>IFERROR(_xll.qlIndexFixing(ONIndex1M,I2168,TRUE,_xll.ohTrigger(RecalcTrigger,Trigger1M)),NA())</f>
        <v>2.6557882157121071E-2</v>
      </c>
      <c r="L2168" s="52">
        <f>IFERROR(_xll.qlIndexFixing(Index3M,H2168,TRUE,_xll.ohTrigger(RecalcTrigger,Trigger3M)),NA())</f>
        <v>2.7663469958107593E-2</v>
      </c>
      <c r="M2168" s="52">
        <f>IFERROR(_xll.qlIndexFixing(ONIndex3M,I2168,TRUE,_xll.ohTrigger(RecalcTrigger,Trigger3M)),NA())</f>
        <v>2.7597885513994669E-2</v>
      </c>
      <c r="N2168" s="52">
        <f>IFERROR(_xll.qlIndexFixing(Index6M,$H2168,TRUE,_xll.ohTrigger(RecalcTrigger,Trigger6M)),NA())</f>
        <v>2.8701245060277367E-2</v>
      </c>
      <c r="O2168" s="52">
        <f>IFERROR(_xll.qlIndexFixing(ONIndex6M,I2168,TRUE,_xll.ohTrigger(RecalcTrigger,Trigger6M)),NA())</f>
        <v>2.8556399990105064E-2</v>
      </c>
      <c r="P2168" s="52">
        <f>IFERROR(_xll.qlIndexFixing(Index1Y,$H2168,TRUE,_xll.ohTrigger(RecalcTrigger,Trigger1Y)),NA())</f>
        <v>3.0122300720928405E-2</v>
      </c>
      <c r="Q2168" s="52">
        <f>IFERROR(_xll.qlIndexFixing(ONIndex1Y,I2168,TRUE,_xll.ohTrigger(RecalcTrigger,Trigger1Y)),NA())</f>
        <v>2.9794981577238033E-2</v>
      </c>
    </row>
    <row r="2169" spans="2:17" x14ac:dyDescent="0.2">
      <c r="B2169" s="46" t="s">
        <v>51</v>
      </c>
      <c r="D2169" s="49">
        <f>_xll.qlCalendarAdvance(LocalCalendar,$D2168,B2169,"f",FALSE)</f>
        <v>54589</v>
      </c>
      <c r="E2169" s="49">
        <f>_xll.qlInterestRateIndexValueDate(IndexON,D2169)</f>
        <v>54589</v>
      </c>
      <c r="F2169" s="52">
        <f>IFERROR(_xll.qlIndexFixing(IndexON,D2169,TRUE,_xll.ohTrigger(RecalcTrigger,TriggerON)),NA())</f>
        <v>2.4502416516787306E-2</v>
      </c>
      <c r="H2169" s="49">
        <f>_xll.qlCalendarAdvance(IborCalendar,$H2168,B2169,"f",FALSE)</f>
        <v>54582</v>
      </c>
      <c r="I2169" s="49">
        <f>_xll.qlInterestRateIndexValueDate(Index1M,$H2169)</f>
        <v>54584</v>
      </c>
      <c r="J2169" s="52">
        <f>IFERROR(_xll.qlIndexFixing(Index1M,$H2169,TRUE,_xll.ohTrigger(RecalcTrigger,Trigger1M)),NA())</f>
        <v>2.6573554969084312E-2</v>
      </c>
      <c r="K2169" s="52">
        <f>IFERROR(_xll.qlIndexFixing(ONIndex1M,I2169,TRUE,_xll.ohTrigger(RecalcTrigger,Trigger1M)),NA())</f>
        <v>2.6553317540995991E-2</v>
      </c>
      <c r="L2169" s="52">
        <f>IFERROR(_xll.qlIndexFixing(Index3M,H2169,TRUE,_xll.ohTrigger(RecalcTrigger,Trigger3M)),NA())</f>
        <v>2.7658710831663359E-2</v>
      </c>
      <c r="M2169" s="52">
        <f>IFERROR(_xll.qlIndexFixing(ONIndex3M,I2169,TRUE,_xll.ohTrigger(RecalcTrigger,Trigger3M)),NA())</f>
        <v>2.759317216572299E-2</v>
      </c>
      <c r="N2169" s="52">
        <f>IFERROR(_xll.qlIndexFixing(Index6M,$H2169,TRUE,_xll.ohTrigger(RecalcTrigger,Trigger6M)),NA())</f>
        <v>2.8696445465521633E-2</v>
      </c>
      <c r="O2169" s="52">
        <f>IFERROR(_xll.qlIndexFixing(ONIndex6M,I2169,TRUE,_xll.ohTrigger(RecalcTrigger,Trigger6M)),NA())</f>
        <v>2.8551693342953044E-2</v>
      </c>
      <c r="P2169" s="52">
        <f>IFERROR(_xll.qlIndexFixing(Index1Y,$H2169,TRUE,_xll.ohTrigger(RecalcTrigger,Trigger1Y)),NA())</f>
        <v>3.0117461122617917E-2</v>
      </c>
      <c r="Q2169" s="52">
        <f>IFERROR(_xll.qlIndexFixing(ONIndex1Y,I2169,TRUE,_xll.ohTrigger(RecalcTrigger,Trigger1Y)),NA())</f>
        <v>2.9790266543994193E-2</v>
      </c>
    </row>
    <row r="2170" spans="2:17" x14ac:dyDescent="0.2">
      <c r="B2170" s="46" t="s">
        <v>51</v>
      </c>
      <c r="D2170" s="49">
        <f>_xll.qlCalendarAdvance(LocalCalendar,$D2169,B2170,"f",FALSE)</f>
        <v>54596</v>
      </c>
      <c r="E2170" s="49">
        <f>_xll.qlInterestRateIndexValueDate(IndexON,D2170)</f>
        <v>54596</v>
      </c>
      <c r="F2170" s="52">
        <f>IFERROR(_xll.qlIndexFixing(IndexON,D2170,TRUE,_xll.ohTrigger(RecalcTrigger,TriggerON)),NA())</f>
        <v>2.4498307223481675E-2</v>
      </c>
      <c r="H2170" s="49">
        <f>_xll.qlCalendarAdvance(IborCalendar,$H2169,B2170,"f",FALSE)</f>
        <v>54589</v>
      </c>
      <c r="I2170" s="49">
        <f>_xll.qlInterestRateIndexValueDate(Index1M,$H2170)</f>
        <v>54591</v>
      </c>
      <c r="J2170" s="52">
        <f>IFERROR(_xll.qlIndexFixing(Index1M,$H2170,TRUE,_xll.ohTrigger(RecalcTrigger,Trigger1M)),NA())</f>
        <v>2.6568971175517098E-2</v>
      </c>
      <c r="K2170" s="52">
        <f>IFERROR(_xll.qlIndexFixing(ONIndex1M,I2170,TRUE,_xll.ohTrigger(RecalcTrigger,Trigger1M)),NA())</f>
        <v>2.6548750213919448E-2</v>
      </c>
      <c r="L2170" s="52">
        <f>IFERROR(_xll.qlIndexFixing(Index3M,H2170,TRUE,_xll.ohTrigger(RecalcTrigger,Trigger3M)),NA())</f>
        <v>2.7653949738120465E-2</v>
      </c>
      <c r="M2170" s="52">
        <f>IFERROR(_xll.qlIndexFixing(ONIndex3M,I2170,TRUE,_xll.ohTrigger(RecalcTrigger,Trigger3M)),NA())</f>
        <v>2.7588456858138599E-2</v>
      </c>
      <c r="N2170" s="52">
        <f>IFERROR(_xll.qlIndexFixing(Index6M,$H2170,TRUE,_xll.ohTrigger(RecalcTrigger,Trigger6M)),NA())</f>
        <v>2.8691643985160789E-2</v>
      </c>
      <c r="O2170" s="52">
        <f>IFERROR(_xll.qlIndexFixing(ONIndex6M,I2170,TRUE,_xll.ohTrigger(RecalcTrigger,Trigger6M)),NA())</f>
        <v>2.8546984825617017E-2</v>
      </c>
      <c r="P2170" s="52">
        <f>IFERROR(_xll.qlIndexFixing(Index1Y,$H2170,TRUE,_xll.ohTrigger(RecalcTrigger,Trigger1Y)),NA())</f>
        <v>3.0112622278942801E-2</v>
      </c>
      <c r="Q2170" s="52">
        <f>IFERROR(_xll.qlIndexFixing(ONIndex1Y,I2170,TRUE,_xll.ohTrigger(RecalcTrigger,Trigger1Y)),NA())</f>
        <v>2.9785552220742417E-2</v>
      </c>
    </row>
    <row r="2171" spans="2:17" x14ac:dyDescent="0.2">
      <c r="B2171" s="46" t="s">
        <v>51</v>
      </c>
      <c r="D2171" s="49">
        <f>_xll.qlCalendarAdvance(LocalCalendar,$D2170,B2171,"f",FALSE)</f>
        <v>54603</v>
      </c>
      <c r="E2171" s="49">
        <f>_xll.qlInterestRateIndexValueDate(IndexON,D2171)</f>
        <v>54603</v>
      </c>
      <c r="F2171" s="52">
        <f>IFERROR(_xll.qlIndexFixing(IndexON,D2171,TRUE,_xll.ohTrigger(RecalcTrigger,TriggerON)),NA())</f>
        <v>2.4494221265110028E-2</v>
      </c>
      <c r="H2171" s="49">
        <f>_xll.qlCalendarAdvance(IborCalendar,$H2170,B2171,"f",FALSE)</f>
        <v>54596</v>
      </c>
      <c r="I2171" s="49">
        <f>_xll.qlInterestRateIndexValueDate(Index1M,$H2171)</f>
        <v>54598</v>
      </c>
      <c r="J2171" s="52">
        <f>IFERROR(_xll.qlIndexFixing(Index1M,$H2171,TRUE,_xll.ohTrigger(RecalcTrigger,Trigger1M)),NA())</f>
        <v>2.6564384666649399E-2</v>
      </c>
      <c r="K2171" s="52">
        <f>IFERROR(_xll.qlIndexFixing(ONIndex1M,I2171,TRUE,_xll.ohTrigger(RecalcTrigger,Trigger1M)),NA())</f>
        <v>2.6544180175971377E-2</v>
      </c>
      <c r="L2171" s="52">
        <f>IFERROR(_xll.qlIndexFixing(Index3M,H2171,TRUE,_xll.ohTrigger(RecalcTrigger,Trigger3M)),NA())</f>
        <v>2.7649186677488471E-2</v>
      </c>
      <c r="M2171" s="52">
        <f>IFERROR(_xll.qlIndexFixing(ONIndex3M,I2171,TRUE,_xll.ohTrigger(RecalcTrigger,Trigger3M)),NA())</f>
        <v>2.758373959156124E-2</v>
      </c>
      <c r="N2171" s="52">
        <f>IFERROR(_xll.qlIndexFixing(Index6M,$H2171,TRUE,_xll.ohTrigger(RecalcTrigger,Trigger6M)),NA())</f>
        <v>2.8690808999885482E-2</v>
      </c>
      <c r="O2171" s="52">
        <f>IFERROR(_xll.qlIndexFixing(ONIndex6M,I2171,TRUE,_xll.ohTrigger(RecalcTrigger,Trigger6M)),NA())</f>
        <v>2.8542274438576598E-2</v>
      </c>
      <c r="P2171" s="52">
        <f>IFERROR(_xll.qlIndexFixing(Index1Y,$H2171,TRUE,_xll.ohTrigger(RecalcTrigger,Trigger1Y)),NA())</f>
        <v>3.0107784189892319E-2</v>
      </c>
      <c r="Q2171" s="52">
        <f>IFERROR(_xll.qlIndexFixing(ONIndex1Y,I2171,TRUE,_xll.ohTrigger(RecalcTrigger,Trigger1Y)),NA())</f>
        <v>2.9780838607562643E-2</v>
      </c>
    </row>
    <row r="2172" spans="2:17" x14ac:dyDescent="0.2">
      <c r="B2172" s="46" t="s">
        <v>51</v>
      </c>
      <c r="D2172" s="49">
        <f>_xll.qlCalendarAdvance(LocalCalendar,$D2171,B2172,"f",FALSE)</f>
        <v>54610</v>
      </c>
      <c r="E2172" s="49">
        <f>_xll.qlInterestRateIndexValueDate(IndexON,D2172)</f>
        <v>54610</v>
      </c>
      <c r="F2172" s="52">
        <f>IFERROR(_xll.qlIndexFixing(IndexON,D2172,TRUE,_xll.ohTrigger(RecalcTrigger,TriggerON)),NA())</f>
        <v>2.4490158641752302E-2</v>
      </c>
      <c r="H2172" s="49">
        <f>_xll.qlCalendarAdvance(IborCalendar,$H2171,B2172,"f",FALSE)</f>
        <v>54603</v>
      </c>
      <c r="I2172" s="49">
        <f>_xll.qlInterestRateIndexValueDate(Index1M,$H2172)</f>
        <v>54605</v>
      </c>
      <c r="J2172" s="52">
        <f>IFERROR(_xll.qlIndexFixing(Index1M,$H2172,TRUE,_xll.ohTrigger(RecalcTrigger,Trigger1M)),NA())</f>
        <v>2.6559795442468725E-2</v>
      </c>
      <c r="K2172" s="52">
        <f>IFERROR(_xll.qlIndexFixing(ONIndex1M,I2172,TRUE,_xll.ohTrigger(RecalcTrigger,Trigger1M)),NA())</f>
        <v>2.6539607427151779E-2</v>
      </c>
      <c r="L2172" s="52">
        <f>IFERROR(_xll.qlIndexFixing(Index3M,H2172,TRUE,_xll.ohTrigger(RecalcTrigger,Trigger3M)),NA())</f>
        <v>2.7644421649774327E-2</v>
      </c>
      <c r="M2172" s="52">
        <f>IFERROR(_xll.qlIndexFixing(ONIndex3M,I2172,TRUE,_xll.ohTrigger(RecalcTrigger,Trigger3M)),NA())</f>
        <v>2.757902036607085E-2</v>
      </c>
      <c r="N2172" s="52">
        <f>IFERROR(_xll.qlIndexFixing(Index6M,$H2172,TRUE,_xll.ohTrigger(RecalcTrigger,Trigger6M)),NA())</f>
        <v>2.868520802708302E-2</v>
      </c>
      <c r="O2172" s="52">
        <f>IFERROR(_xll.qlIndexFixing(ONIndex6M,I2172,TRUE,_xll.ohTrigger(RecalcTrigger,Trigger6M)),NA())</f>
        <v>2.8537562181512044E-2</v>
      </c>
      <c r="P2172" s="52">
        <f>IFERROR(_xll.qlIndexFixing(Index1Y,$H2172,TRUE,_xll.ohTrigger(RecalcTrigger,Trigger1Y)),NA())</f>
        <v>3.0102946855456621E-2</v>
      </c>
      <c r="Q2172" s="52">
        <f>IFERROR(_xll.qlIndexFixing(ONIndex1Y,I2172,TRUE,_xll.ohTrigger(RecalcTrigger,Trigger1Y)),NA())</f>
        <v>2.9776125704534806E-2</v>
      </c>
    </row>
    <row r="2173" spans="2:17" x14ac:dyDescent="0.2">
      <c r="B2173" s="46" t="s">
        <v>51</v>
      </c>
      <c r="D2173" s="49">
        <f>_xll.qlCalendarAdvance(LocalCalendar,$D2172,B2173,"f",FALSE)</f>
        <v>54617</v>
      </c>
      <c r="E2173" s="49">
        <f>_xll.qlInterestRateIndexValueDate(IndexON,D2173)</f>
        <v>54617</v>
      </c>
      <c r="F2173" s="52">
        <f>IFERROR(_xll.qlIndexFixing(IndexON,D2173,TRUE,_xll.ohTrigger(RecalcTrigger,TriggerON)),NA())</f>
        <v>2.4486119353328561E-2</v>
      </c>
      <c r="H2173" s="49">
        <f>_xll.qlCalendarAdvance(IborCalendar,$H2172,B2173,"f",FALSE)</f>
        <v>54610</v>
      </c>
      <c r="I2173" s="49">
        <f>_xll.qlInterestRateIndexValueDate(Index1M,$H2173)</f>
        <v>54612</v>
      </c>
      <c r="J2173" s="52">
        <f>IFERROR(_xll.qlIndexFixing(Index1M,$H2173,TRUE,_xll.ohTrigger(RecalcTrigger,Trigger1M)),NA())</f>
        <v>2.6555203502987568E-2</v>
      </c>
      <c r="K2173" s="52">
        <f>IFERROR(_xll.qlIndexFixing(ONIndex1M,I2173,TRUE,_xll.ohTrigger(RecalcTrigger,Trigger1M)),NA())</f>
        <v>2.6535031967300782E-2</v>
      </c>
      <c r="L2173" s="52">
        <f>IFERROR(_xll.qlIndexFixing(Index3M,H2173,TRUE,_xll.ohTrigger(RecalcTrigger,Trigger3M)),NA())</f>
        <v>2.7639654654985853E-2</v>
      </c>
      <c r="M2173" s="52">
        <f>IFERROR(_xll.qlIndexFixing(ONIndex3M,I2173,TRUE,_xll.ohTrigger(RecalcTrigger,Trigger3M)),NA())</f>
        <v>2.7574299181347683E-2</v>
      </c>
      <c r="N2173" s="52">
        <f>IFERROR(_xll.qlIndexFixing(Index6M,$H2173,TRUE,_xll.ohTrigger(RecalcTrigger,Trigger6M)),NA())</f>
        <v>2.8679606191154245E-2</v>
      </c>
      <c r="O2173" s="52">
        <f>IFERROR(_xll.qlIndexFixing(ONIndex6M,I2173,TRUE,_xll.ohTrigger(RecalcTrigger,Trigger6M)),NA())</f>
        <v>2.853284805450329E-2</v>
      </c>
      <c r="P2173" s="52">
        <f>IFERROR(_xll.qlIndexFixing(Index1Y,$H2173,TRUE,_xll.ohTrigger(RecalcTrigger,Trigger1Y)),NA())</f>
        <v>3.0098110275624316E-2</v>
      </c>
      <c r="Q2173" s="52">
        <f>IFERROR(_xll.qlIndexFixing(ONIndex1Y,I2173,TRUE,_xll.ohTrigger(RecalcTrigger,Trigger1Y)),NA())</f>
        <v>2.9771413511419098E-2</v>
      </c>
    </row>
    <row r="2174" spans="2:17" x14ac:dyDescent="0.2">
      <c r="B2174" s="46" t="s">
        <v>51</v>
      </c>
      <c r="D2174" s="49">
        <f>_xll.qlCalendarAdvance(LocalCalendar,$D2173,B2174,"f",FALSE)</f>
        <v>54624</v>
      </c>
      <c r="E2174" s="49">
        <f>_xll.qlInterestRateIndexValueDate(IndexON,D2174)</f>
        <v>54624</v>
      </c>
      <c r="F2174" s="52">
        <f>IFERROR(_xll.qlIndexFixing(IndexON,D2174,TRUE,_xll.ohTrigger(RecalcTrigger,TriggerON)),NA())</f>
        <v>2.4482103399998678E-2</v>
      </c>
      <c r="H2174" s="49">
        <f>_xll.qlCalendarAdvance(IborCalendar,$H2173,B2174,"f",FALSE)</f>
        <v>54617</v>
      </c>
      <c r="I2174" s="49">
        <f>_xll.qlInterestRateIndexValueDate(Index1M,$H2174)</f>
        <v>54619</v>
      </c>
      <c r="J2174" s="52">
        <f>IFERROR(_xll.qlIndexFixing(Index1M,$H2174,TRUE,_xll.ohTrigger(RecalcTrigger,Trigger1M)),NA())</f>
        <v>2.6550608848200929E-2</v>
      </c>
      <c r="K2174" s="52">
        <f>IFERROR(_xll.qlIndexFixing(ONIndex1M,I2174,TRUE,_xll.ohTrigger(RecalcTrigger,Trigger1M)),NA())</f>
        <v>2.6530453796498321E-2</v>
      </c>
      <c r="L2174" s="52">
        <f>IFERROR(_xll.qlIndexFixing(Index3M,H2174,TRUE,_xll.ohTrigger(RecalcTrigger,Trigger3M)),NA())</f>
        <v>2.7634885693127397E-2</v>
      </c>
      <c r="M2174" s="52">
        <f>IFERROR(_xll.qlIndexFixing(ONIndex3M,I2174,TRUE,_xll.ohTrigger(RecalcTrigger,Trigger3M)),NA())</f>
        <v>2.7569576037471677E-2</v>
      </c>
      <c r="N2174" s="52">
        <f>IFERROR(_xll.qlIndexFixing(Index6M,$H2174,TRUE,_xll.ohTrigger(RecalcTrigger,Trigger6M)),NA())</f>
        <v>2.8675587747296963E-2</v>
      </c>
      <c r="O2174" s="52">
        <f>IFERROR(_xll.qlIndexFixing(ONIndex6M,I2174,TRUE,_xll.ohTrigger(RecalcTrigger,Trigger6M)),NA())</f>
        <v>2.8528132057390465E-2</v>
      </c>
      <c r="P2174" s="52">
        <f>IFERROR(_xll.qlIndexFixing(Index1Y,$H2174,TRUE,_xll.ohTrigger(RecalcTrigger,Trigger1Y)),NA())</f>
        <v>3.0093274450385548E-2</v>
      </c>
      <c r="Q2174" s="52">
        <f>IFERROR(_xll.qlIndexFixing(ONIndex1Y,I2174,TRUE,_xll.ohTrigger(RecalcTrigger,Trigger1Y)),NA())</f>
        <v>2.9766702028295455E-2</v>
      </c>
    </row>
    <row r="2175" spans="2:17" x14ac:dyDescent="0.2">
      <c r="B2175" s="46" t="s">
        <v>51</v>
      </c>
      <c r="D2175" s="49">
        <f>_xll.qlCalendarAdvance(LocalCalendar,$D2174,B2175,"f",FALSE)</f>
        <v>54631</v>
      </c>
      <c r="E2175" s="49">
        <f>_xll.qlInterestRateIndexValueDate(IndexON,D2175)</f>
        <v>54631</v>
      </c>
      <c r="F2175" s="52">
        <f>IFERROR(_xll.qlIndexFixing(IndexON,D2175,TRUE,_xll.ohTrigger(RecalcTrigger,TriggerON)),NA())</f>
        <v>2.4478110781522844E-2</v>
      </c>
      <c r="H2175" s="49">
        <f>_xll.qlCalendarAdvance(IborCalendar,$H2174,B2175,"f",FALSE)</f>
        <v>54624</v>
      </c>
      <c r="I2175" s="49">
        <f>_xll.qlInterestRateIndexValueDate(Index1M,$H2175)</f>
        <v>54626</v>
      </c>
      <c r="J2175" s="52">
        <f>IFERROR(_xll.qlIndexFixing(Index1M,$H2175,TRUE,_xll.ohTrigger(RecalcTrigger,Trigger1M)),NA())</f>
        <v>2.6546011478126297E-2</v>
      </c>
      <c r="K2175" s="52">
        <f>IFERROR(_xll.qlIndexFixing(ONIndex1M,I2175,TRUE,_xll.ohTrigger(RecalcTrigger,Trigger1M)),NA())</f>
        <v>2.6525872914984205E-2</v>
      </c>
      <c r="L2175" s="52">
        <f>IFERROR(_xll.qlIndexFixing(Index3M,H2175,TRUE,_xll.ohTrigger(RecalcTrigger,Trigger3M)),NA())</f>
        <v>2.7630114764207642E-2</v>
      </c>
      <c r="M2175" s="52">
        <f>IFERROR(_xll.qlIndexFixing(ONIndex3M,I2175,TRUE,_xll.ohTrigger(RecalcTrigger,Trigger3M)),NA())</f>
        <v>2.7564850934682639E-2</v>
      </c>
      <c r="N2175" s="52">
        <f>IFERROR(_xll.qlIndexFixing(Index6M,$H2175,TRUE,_xll.ohTrigger(RecalcTrigger,Trigger6M)),NA())</f>
        <v>2.8669983169915463E-2</v>
      </c>
      <c r="O2175" s="52">
        <f>IFERROR(_xll.qlIndexFixing(ONIndex6M,I2175,TRUE,_xll.ohTrigger(RecalcTrigger,Trigger6M)),NA())</f>
        <v>2.8523414190493313E-2</v>
      </c>
      <c r="P2175" s="52">
        <f>IFERROR(_xll.qlIndexFixing(Index1Y,$H2175,TRUE,_xll.ohTrigger(RecalcTrigger,Trigger1Y)),NA())</f>
        <v>3.0088439379729368E-2</v>
      </c>
      <c r="Q2175" s="52">
        <f>IFERROR(_xll.qlIndexFixing(ONIndex1Y,I2175,TRUE,_xll.ohTrigger(RecalcTrigger,Trigger1Y)),NA())</f>
        <v>2.9761991255403686E-2</v>
      </c>
    </row>
    <row r="2176" spans="2:17" x14ac:dyDescent="0.2">
      <c r="B2176" s="46" t="s">
        <v>51</v>
      </c>
      <c r="D2176" s="49">
        <f>_xll.qlCalendarAdvance(LocalCalendar,$D2175,B2176,"f",FALSE)</f>
        <v>54638</v>
      </c>
      <c r="E2176" s="49">
        <f>_xll.qlInterestRateIndexValueDate(IndexON,D2176)</f>
        <v>54638</v>
      </c>
      <c r="F2176" s="52">
        <f>IFERROR(_xll.qlIndexFixing(IndexON,D2176,TRUE,_xll.ohTrigger(RecalcTrigger,TriggerON)),NA())</f>
        <v>2.4474141498060931E-2</v>
      </c>
      <c r="H2176" s="49">
        <f>_xll.qlCalendarAdvance(IborCalendar,$H2175,B2176,"f",FALSE)</f>
        <v>54631</v>
      </c>
      <c r="I2176" s="49">
        <f>_xll.qlInterestRateIndexValueDate(Index1M,$H2176)</f>
        <v>54633</v>
      </c>
      <c r="J2176" s="52">
        <f>IFERROR(_xll.qlIndexFixing(Index1M,$H2176,TRUE,_xll.ohTrigger(RecalcTrigger,Trigger1M)),NA())</f>
        <v>2.654206019035402E-2</v>
      </c>
      <c r="K2176" s="52">
        <f>IFERROR(_xll.qlIndexFixing(ONIndex1M,I2176,TRUE,_xll.ohTrigger(RecalcTrigger,Trigger1M)),NA())</f>
        <v>2.652128932243869E-2</v>
      </c>
      <c r="L2176" s="52">
        <f>IFERROR(_xll.qlIndexFixing(Index3M,H2176,TRUE,_xll.ohTrigger(RecalcTrigger,Trigger3M)),NA())</f>
        <v>2.7625341868234409E-2</v>
      </c>
      <c r="M2176" s="52">
        <f>IFERROR(_xll.qlIndexFixing(ONIndex3M,I2176,TRUE,_xll.ohTrigger(RecalcTrigger,Trigger3M)),NA())</f>
        <v>2.756012387274076E-2</v>
      </c>
      <c r="N2176" s="52">
        <f>IFERROR(_xll.qlIndexFixing(Index6M,$H2176,TRUE,_xll.ohTrigger(RecalcTrigger,Trigger6M)),NA())</f>
        <v>2.8665168830625223E-2</v>
      </c>
      <c r="O2176" s="52">
        <f>IFERROR(_xll.qlIndexFixing(ONIndex6M,I2176,TRUE,_xll.ohTrigger(RecalcTrigger,Trigger6M)),NA())</f>
        <v>2.8518694453492088E-2</v>
      </c>
      <c r="P2176" s="52">
        <f>IFERROR(_xll.qlIndexFixing(Index1Y,$H2176,TRUE,_xll.ohTrigger(RecalcTrigger,Trigger1Y)),NA())</f>
        <v>3.0083605063645921E-2</v>
      </c>
      <c r="Q2176" s="52">
        <f>IFERROR(_xll.qlIndexFixing(ONIndex1Y,I2176,TRUE,_xll.ohTrigger(RecalcTrigger,Trigger1Y)),NA())</f>
        <v>2.9757281192424045E-2</v>
      </c>
    </row>
    <row r="2177" spans="2:17" x14ac:dyDescent="0.2">
      <c r="B2177" s="46" t="s">
        <v>51</v>
      </c>
      <c r="D2177" s="49">
        <f>_xll.qlCalendarAdvance(LocalCalendar,$D2176,B2177,"f",FALSE)</f>
        <v>54645</v>
      </c>
      <c r="E2177" s="49">
        <f>_xll.qlInterestRateIndexValueDate(IndexON,D2177)</f>
        <v>54645</v>
      </c>
      <c r="F2177" s="52">
        <f>IFERROR(_xll.qlIndexFixing(IndexON,D2177,TRUE,_xll.ohTrigger(RecalcTrigger,TriggerON)),NA())</f>
        <v>2.4470195549612939E-2</v>
      </c>
      <c r="H2177" s="49">
        <f>_xll.qlCalendarAdvance(IborCalendar,$H2176,B2177,"f",FALSE)</f>
        <v>54638</v>
      </c>
      <c r="I2177" s="49">
        <f>_xll.qlInterestRateIndexValueDate(Index1M,$H2177)</f>
        <v>54640</v>
      </c>
      <c r="J2177" s="52">
        <f>IFERROR(_xll.qlIndexFixing(Index1M,$H2177,TRUE,_xll.ohTrigger(RecalcTrigger,Trigger1M)),NA())</f>
        <v>2.6537456856802099E-2</v>
      </c>
      <c r="K2177" s="52">
        <f>IFERROR(_xll.qlIndexFixing(ONIndex1M,I2177,TRUE,_xll.ohTrigger(RecalcTrigger,Trigger1M)),NA())</f>
        <v>2.6516703018861776E-2</v>
      </c>
      <c r="L2177" s="52">
        <f>IFERROR(_xll.qlIndexFixing(Index3M,H2177,TRUE,_xll.ohTrigger(RecalcTrigger,Trigger3M)),NA())</f>
        <v>2.7620567005214654E-2</v>
      </c>
      <c r="M2177" s="52">
        <f>IFERROR(_xll.qlIndexFixing(ONIndex3M,I2177,TRUE,_xll.ohTrigger(RecalcTrigger,Trigger3M)),NA())</f>
        <v>2.7555394851566106E-2</v>
      </c>
      <c r="N2177" s="52">
        <f>IFERROR(_xll.qlIndexFixing(Index6M,$H2177,TRUE,_xll.ohTrigger(RecalcTrigger,Trigger6M)),NA())</f>
        <v>2.8660352605572474E-2</v>
      </c>
      <c r="O2177" s="52">
        <f>IFERROR(_xll.qlIndexFixing(ONIndex6M,I2177,TRUE,_xll.ohTrigger(RecalcTrigger,Trigger6M)),NA())</f>
        <v>2.8513972846546665E-2</v>
      </c>
      <c r="P2177" s="52">
        <f>IFERROR(_xll.qlIndexFixing(Index1Y,$H2177,TRUE,_xll.ohTrigger(RecalcTrigger,Trigger1Y)),NA())</f>
        <v>3.00787715021236E-2</v>
      </c>
      <c r="Q2177" s="52">
        <f>IFERROR(_xll.qlIndexFixing(ONIndex1Y,I2177,TRUE,_xll.ohTrigger(RecalcTrigger,Trigger1Y)),NA())</f>
        <v>2.9752571839356534E-2</v>
      </c>
    </row>
    <row r="2178" spans="2:17" x14ac:dyDescent="0.2">
      <c r="B2178" s="46" t="s">
        <v>51</v>
      </c>
      <c r="D2178" s="49">
        <f>_xll.qlCalendarAdvance(LocalCalendar,$D2177,B2178,"f",FALSE)</f>
        <v>54652</v>
      </c>
      <c r="E2178" s="49">
        <f>_xll.qlInterestRateIndexValueDate(IndexON,D2178)</f>
        <v>54652</v>
      </c>
      <c r="F2178" s="52">
        <f>IFERROR(_xll.qlIndexFixing(IndexON,D2178,TRUE,_xll.ohTrigger(RecalcTrigger,TriggerON)),NA())</f>
        <v>2.4466272936258804E-2</v>
      </c>
      <c r="H2178" s="49">
        <f>_xll.qlCalendarAdvance(IborCalendar,$H2177,B2178,"f",FALSE)</f>
        <v>54645</v>
      </c>
      <c r="I2178" s="49">
        <f>_xll.qlInterestRateIndexValueDate(Index1M,$H2178)</f>
        <v>54647</v>
      </c>
      <c r="J2178" s="52">
        <f>IFERROR(_xll.qlIndexFixing(Index1M,$H2178,TRUE,_xll.ohTrigger(RecalcTrigger,Trigger1M)),NA())</f>
        <v>2.6532203076141958E-2</v>
      </c>
      <c r="K2178" s="52">
        <f>IFERROR(_xll.qlIndexFixing(ONIndex1M,I2178,TRUE,_xll.ohTrigger(RecalcTrigger,Trigger1M)),NA())</f>
        <v>2.651211400449327E-2</v>
      </c>
      <c r="L2178" s="52">
        <f>IFERROR(_xll.qlIndexFixing(Index3M,H2178,TRUE,_xll.ohTrigger(RecalcTrigger,Trigger3M)),NA())</f>
        <v>2.7615790175154455E-2</v>
      </c>
      <c r="M2178" s="52">
        <f>IFERROR(_xll.qlIndexFixing(ONIndex3M,I2178,TRUE,_xll.ohTrigger(RecalcTrigger,Trigger3M)),NA())</f>
        <v>2.7550663871398484E-2</v>
      </c>
      <c r="N2178" s="52">
        <f>IFERROR(_xll.qlIndexFixing(Index6M,$H2178,TRUE,_xll.ohTrigger(RecalcTrigger,Trigger6M)),NA())</f>
        <v>2.8655534494772251E-2</v>
      </c>
      <c r="O2178" s="52">
        <f>IFERROR(_xll.qlIndexFixing(ONIndex6M,I2178,TRUE,_xll.ohTrigger(RecalcTrigger,Trigger6M)),NA())</f>
        <v>2.8509249369736978E-2</v>
      </c>
      <c r="P2178" s="52">
        <f>IFERROR(_xll.qlIndexFixing(Index1Y,$H2178,TRUE,_xll.ohTrigger(RecalcTrigger,Trigger1Y)),NA())</f>
        <v>3.0073938695152552E-2</v>
      </c>
      <c r="Q2178" s="52">
        <f>IFERROR(_xll.qlIndexFixing(ONIndex1Y,I2178,TRUE,_xll.ohTrigger(RecalcTrigger,Trigger1Y)),NA())</f>
        <v>2.9747863196520896E-2</v>
      </c>
    </row>
    <row r="2179" spans="2:17" x14ac:dyDescent="0.2">
      <c r="B2179" s="46" t="s">
        <v>51</v>
      </c>
      <c r="D2179" s="49">
        <f>_xll.qlCalendarAdvance(LocalCalendar,$D2178,B2179,"f",FALSE)</f>
        <v>54659</v>
      </c>
      <c r="E2179" s="49">
        <f>_xll.qlInterestRateIndexValueDate(IndexON,D2179)</f>
        <v>54659</v>
      </c>
      <c r="F2179" s="52">
        <f>IFERROR(_xll.qlIndexFixing(IndexON,D2179,TRUE,_xll.ohTrigger(RecalcTrigger,TriggerON)),NA())</f>
        <v>2.4462373657678782E-2</v>
      </c>
      <c r="H2179" s="49">
        <f>_xll.qlCalendarAdvance(IborCalendar,$H2178,B2179,"f",FALSE)</f>
        <v>54652</v>
      </c>
      <c r="I2179" s="49">
        <f>_xll.qlInterestRateIndexValueDate(Index1M,$H2179)</f>
        <v>54654</v>
      </c>
      <c r="J2179" s="52">
        <f>IFERROR(_xll.qlIndexFixing(Index1M,$H2179,TRUE,_xll.ohTrigger(RecalcTrigger,Trigger1M)),NA())</f>
        <v>2.652759484491285E-2</v>
      </c>
      <c r="K2179" s="52">
        <f>IFERROR(_xll.qlIndexFixing(ONIndex1M,I2179,TRUE,_xll.ohTrigger(RecalcTrigger,Trigger1M)),NA())</f>
        <v>2.6507522279253237E-2</v>
      </c>
      <c r="L2179" s="52">
        <f>IFERROR(_xll.qlIndexFixing(Index3M,H2179,TRUE,_xll.ohTrigger(RecalcTrigger,Trigger3M)),NA())</f>
        <v>2.7611011378062499E-2</v>
      </c>
      <c r="M2179" s="52">
        <f>IFERROR(_xll.qlIndexFixing(ONIndex3M,I2179,TRUE,_xll.ohTrigger(RecalcTrigger,Trigger3M)),NA())</f>
        <v>2.7545930932237894E-2</v>
      </c>
      <c r="N2179" s="52">
        <f>IFERROR(_xll.qlIndexFixing(Index6M,$H2179,TRUE,_xll.ohTrigger(RecalcTrigger,Trigger6M)),NA())</f>
        <v>2.8651504045271354E-2</v>
      </c>
      <c r="O2179" s="52">
        <f>IFERROR(_xll.qlIndexFixing(ONIndex6M,I2179,TRUE,_xll.ohTrigger(RecalcTrigger,Trigger6M)),NA())</f>
        <v>2.8504524023063027E-2</v>
      </c>
      <c r="P2179" s="52">
        <f>IFERROR(_xll.qlIndexFixing(Index1Y,$H2179,TRUE,_xll.ohTrigger(RecalcTrigger,Trigger1Y)),NA())</f>
        <v>3.0069106642721822E-2</v>
      </c>
      <c r="Q2179" s="52">
        <f>IFERROR(_xll.qlIndexFixing(ONIndex1Y,I2179,TRUE,_xll.ohTrigger(RecalcTrigger,Trigger1Y)),NA())</f>
        <v>2.9743155263757259E-2</v>
      </c>
    </row>
    <row r="2180" spans="2:17" x14ac:dyDescent="0.2">
      <c r="B2180" s="46" t="s">
        <v>51</v>
      </c>
      <c r="D2180" s="49">
        <f>_xll.qlCalendarAdvance(LocalCalendar,$D2179,B2180,"f",FALSE)</f>
        <v>54666</v>
      </c>
      <c r="E2180" s="49">
        <f>_xll.qlInterestRateIndexValueDate(IndexON,D2180)</f>
        <v>54666</v>
      </c>
      <c r="F2180" s="52">
        <f>IFERROR(_xll.qlIndexFixing(IndexON,D2180,TRUE,_xll.ohTrigger(RecalcTrigger,TriggerON)),NA())</f>
        <v>2.4458497714112681E-2</v>
      </c>
      <c r="H2180" s="49">
        <f>_xll.qlCalendarAdvance(IborCalendar,$H2179,B2180,"f",FALSE)</f>
        <v>54659</v>
      </c>
      <c r="I2180" s="49">
        <f>_xll.qlInterestRateIndexValueDate(Index1M,$H2180)</f>
        <v>54661</v>
      </c>
      <c r="J2180" s="52">
        <f>IFERROR(_xll.qlIndexFixing(Index1M,$H2180,TRUE,_xll.ohTrigger(RecalcTrigger,Trigger1M)),NA())</f>
        <v>2.6522983898400743E-2</v>
      </c>
      <c r="K2180" s="52">
        <f>IFERROR(_xll.qlIndexFixing(ONIndex1M,I2180,TRUE,_xll.ohTrigger(RecalcTrigger,Trigger1M)),NA())</f>
        <v>2.6502927843061741E-2</v>
      </c>
      <c r="L2180" s="52">
        <f>IFERROR(_xll.qlIndexFixing(Index3M,H2180,TRUE,_xll.ohTrigger(RecalcTrigger,Trigger3M)),NA())</f>
        <v>2.760623061394574E-2</v>
      </c>
      <c r="M2180" s="52">
        <f>IFERROR(_xll.qlIndexFixing(ONIndex3M,I2180,TRUE,_xll.ohTrigger(RecalcTrigger,Trigger3M)),NA())</f>
        <v>2.7541196033844528E-2</v>
      </c>
      <c r="N2180" s="52">
        <f>IFERROR(_xll.qlIndexFixing(Index6M,$H2180,TRUE,_xll.ohTrigger(RecalcTrigger,Trigger6M)),NA())</f>
        <v>2.8645892615982677E-2</v>
      </c>
      <c r="O2180" s="52">
        <f>IFERROR(_xll.qlIndexFixing(ONIndex6M,I2180,TRUE,_xll.ohTrigger(RecalcTrigger,Trigger6M)),NA())</f>
        <v>2.8499796806285005E-2</v>
      </c>
      <c r="P2180" s="52">
        <f>IFERROR(_xll.qlIndexFixing(Index1Y,$H2180,TRUE,_xll.ohTrigger(RecalcTrigger,Trigger1Y)),NA())</f>
        <v>3.0064275344821121E-2</v>
      </c>
      <c r="Q2180" s="52">
        <f>IFERROR(_xll.qlIndexFixing(ONIndex1Y,I2180,TRUE,_xll.ohTrigger(RecalcTrigger,Trigger1Y)),NA())</f>
        <v>2.9738448040825816E-2</v>
      </c>
    </row>
    <row r="2181" spans="2:17" x14ac:dyDescent="0.2">
      <c r="B2181" s="46" t="s">
        <v>51</v>
      </c>
      <c r="D2181" s="49">
        <f>_xll.qlCalendarAdvance(LocalCalendar,$D2180,B2181,"f",FALSE)</f>
        <v>54673</v>
      </c>
      <c r="E2181" s="49">
        <f>_xll.qlInterestRateIndexValueDate(IndexON,D2181)</f>
        <v>54673</v>
      </c>
      <c r="F2181" s="52">
        <f>IFERROR(_xll.qlIndexFixing(IndexON,D2181,TRUE,_xll.ohTrigger(RecalcTrigger,TriggerON)),NA())</f>
        <v>2.4454645105640438E-2</v>
      </c>
      <c r="H2181" s="49">
        <f>_xll.qlCalendarAdvance(IborCalendar,$H2180,B2181,"f",FALSE)</f>
        <v>54666</v>
      </c>
      <c r="I2181" s="49">
        <f>_xll.qlInterestRateIndexValueDate(Index1M,$H2181)</f>
        <v>54668</v>
      </c>
      <c r="J2181" s="52">
        <f>IFERROR(_xll.qlIndexFixing(Index1M,$H2181,TRUE,_xll.ohTrigger(RecalcTrigger,Trigger1M)),NA())</f>
        <v>2.6518370236613131E-2</v>
      </c>
      <c r="K2181" s="52">
        <f>IFERROR(_xll.qlIndexFixing(ONIndex1M,I2181,TRUE,_xll.ohTrigger(RecalcTrigger,Trigger1M)),NA())</f>
        <v>2.6498330695918781E-2</v>
      </c>
      <c r="L2181" s="52">
        <f>IFERROR(_xll.qlIndexFixing(Index3M,H2181,TRUE,_xll.ohTrigger(RecalcTrigger,Trigger3M)),NA())</f>
        <v>2.7600734247582154E-2</v>
      </c>
      <c r="M2181" s="52">
        <f>IFERROR(_xll.qlIndexFixing(ONIndex3M,I2181,TRUE,_xll.ohTrigger(RecalcTrigger,Trigger3M)),NA())</f>
        <v>2.7536459176458195E-2</v>
      </c>
      <c r="N2181" s="52">
        <f>IFERROR(_xll.qlIndexFixing(Index6M,$H2181,TRUE,_xll.ohTrigger(RecalcTrigger,Trigger6M)),NA())</f>
        <v>2.8637126155406648E-2</v>
      </c>
      <c r="O2181" s="52">
        <f>IFERROR(_xll.qlIndexFixing(ONIndex6M,I2181,TRUE,_xll.ohTrigger(RecalcTrigger,Trigger6M)),NA())</f>
        <v>2.8495067719482847E-2</v>
      </c>
      <c r="P2181" s="52">
        <f>IFERROR(_xll.qlIndexFixing(Index1Y,$H2181,TRUE,_xll.ohTrigger(RecalcTrigger,Trigger1Y)),NA())</f>
        <v>3.0059444801439936E-2</v>
      </c>
      <c r="Q2181" s="52">
        <f>IFERROR(_xll.qlIndexFixing(ONIndex1Y,I2181,TRUE,_xll.ohTrigger(RecalcTrigger,Trigger1Y)),NA())</f>
        <v>2.9733741527966373E-2</v>
      </c>
    </row>
    <row r="2182" spans="2:17" x14ac:dyDescent="0.2">
      <c r="B2182" s="46" t="s">
        <v>51</v>
      </c>
      <c r="D2182" s="49">
        <f>_xll.qlCalendarAdvance(LocalCalendar,$D2181,B2182,"f",FALSE)</f>
        <v>54680</v>
      </c>
      <c r="E2182" s="49">
        <f>_xll.qlInterestRateIndexValueDate(IndexON,D2182)</f>
        <v>54680</v>
      </c>
      <c r="F2182" s="52">
        <f>IFERROR(_xll.qlIndexFixing(IndexON,D2182,TRUE,_xll.ohTrigger(RecalcTrigger,TriggerON)),NA())</f>
        <v>2.4450815832022244E-2</v>
      </c>
      <c r="H2182" s="49">
        <f>_xll.qlCalendarAdvance(IborCalendar,$H2181,B2182,"f",FALSE)</f>
        <v>54673</v>
      </c>
      <c r="I2182" s="49">
        <f>_xll.qlInterestRateIndexValueDate(Index1M,$H2182)</f>
        <v>54675</v>
      </c>
      <c r="J2182" s="52">
        <f>IFERROR(_xll.qlIndexFixing(Index1M,$H2182,TRUE,_xll.ohTrigger(RecalcTrigger,Trigger1M)),NA())</f>
        <v>2.6514399457704195E-2</v>
      </c>
      <c r="K2182" s="52">
        <f>IFERROR(_xll.qlIndexFixing(ONIndex1M,I2182,TRUE,_xll.ohTrigger(RecalcTrigger,Trigger1M)),NA())</f>
        <v>2.6493730837904295E-2</v>
      </c>
      <c r="L2182" s="52">
        <f>IFERROR(_xll.qlIndexFixing(Index3M,H2182,TRUE,_xll.ohTrigger(RecalcTrigger,Trigger3M)),NA())</f>
        <v>2.7595950055442561E-2</v>
      </c>
      <c r="M2182" s="52">
        <f>IFERROR(_xll.qlIndexFixing(ONIndex3M,I2182,TRUE,_xll.ohTrigger(RecalcTrigger,Trigger3M)),NA())</f>
        <v>2.7531720359998957E-2</v>
      </c>
      <c r="N2182" s="52">
        <f>IFERROR(_xll.qlIndexFixing(Index6M,$H2182,TRUE,_xll.ohTrigger(RecalcTrigger,Trigger6M)),NA())</f>
        <v>2.8632303080062461E-2</v>
      </c>
      <c r="O2182" s="52">
        <f>IFERROR(_xll.qlIndexFixing(ONIndex6M,I2182,TRUE,_xll.ohTrigger(RecalcTrigger,Trigger6M)),NA())</f>
        <v>2.849033676273649E-2</v>
      </c>
      <c r="P2182" s="52">
        <f>IFERROR(_xll.qlIndexFixing(Index1Y,$H2182,TRUE,_xll.ohTrigger(RecalcTrigger,Trigger1Y)),NA())</f>
        <v>3.0054615012567752E-2</v>
      </c>
      <c r="Q2182" s="52">
        <f>IFERROR(_xll.qlIndexFixing(ONIndex1Y,I2182,TRUE,_xll.ohTrigger(RecalcTrigger,Trigger1Y)),NA())</f>
        <v>2.9729035725258868E-2</v>
      </c>
    </row>
    <row r="2183" spans="2:17" x14ac:dyDescent="0.2">
      <c r="B2183" s="46" t="s">
        <v>51</v>
      </c>
      <c r="D2183" s="49">
        <f>_xll.qlCalendarAdvance(LocalCalendar,$D2182,B2183,"f",FALSE)</f>
        <v>54687</v>
      </c>
      <c r="E2183" s="49">
        <f>_xll.qlInterestRateIndexValueDate(IndexON,D2183)</f>
        <v>54687</v>
      </c>
      <c r="F2183" s="52">
        <f>IFERROR(_xll.qlIndexFixing(IndexON,D2183,TRUE,_xll.ohTrigger(RecalcTrigger,TriggerON)),NA())</f>
        <v>2.444700989341797E-2</v>
      </c>
      <c r="H2183" s="49">
        <f>_xll.qlCalendarAdvance(IborCalendar,$H2182,B2183,"f",FALSE)</f>
        <v>54680</v>
      </c>
      <c r="I2183" s="49">
        <f>_xll.qlInterestRateIndexValueDate(Index1M,$H2183)</f>
        <v>54682</v>
      </c>
      <c r="J2183" s="52">
        <f>IFERROR(_xll.qlIndexFixing(Index1M,$H2183,TRUE,_xll.ohTrigger(RecalcTrigger,Trigger1M)),NA())</f>
        <v>2.6509134767223885E-2</v>
      </c>
      <c r="K2183" s="52">
        <f>IFERROR(_xll.qlIndexFixing(ONIndex1M,I2183,TRUE,_xll.ohTrigger(RecalcTrigger,Trigger1M)),NA())</f>
        <v>2.6489128269018281E-2</v>
      </c>
      <c r="L2183" s="52">
        <f>IFERROR(_xll.qlIndexFixing(Index3M,H2183,TRUE,_xll.ohTrigger(RecalcTrigger,Trigger3M)),NA())</f>
        <v>2.759116389638579E-2</v>
      </c>
      <c r="M2183" s="52">
        <f>IFERROR(_xll.qlIndexFixing(ONIndex3M,I2183,TRUE,_xll.ohTrigger(RecalcTrigger,Trigger3M)),NA())</f>
        <v>2.7526979584386879E-2</v>
      </c>
      <c r="N2183" s="52">
        <f>IFERROR(_xll.qlIndexFixing(Index6M,$H2183,TRUE,_xll.ohTrigger(RecalcTrigger,Trigger6M)),NA())</f>
        <v>2.8627478119462119E-2</v>
      </c>
      <c r="O2183" s="52">
        <f>IFERROR(_xll.qlIndexFixing(ONIndex6M,I2183,TRUE,_xll.ohTrigger(RecalcTrigger,Trigger6M)),NA())</f>
        <v>2.8485603936205806E-2</v>
      </c>
      <c r="P2183" s="52">
        <f>IFERROR(_xll.qlIndexFixing(Index1Y,$H2183,TRUE,_xll.ohTrigger(RecalcTrigger,Trigger1Y)),NA())</f>
        <v>3.0049785976322681E-2</v>
      </c>
      <c r="Q2183" s="52">
        <f>IFERROR(_xll.qlIndexFixing(ONIndex1Y,I2183,TRUE,_xll.ohTrigger(RecalcTrigger,Trigger1Y)),NA())</f>
        <v>2.97243306327033E-2</v>
      </c>
    </row>
    <row r="2184" spans="2:17" x14ac:dyDescent="0.2">
      <c r="B2184" s="46" t="s">
        <v>51</v>
      </c>
      <c r="D2184" s="49">
        <f>_xll.qlCalendarAdvance(LocalCalendar,$D2183,B2184,"f",FALSE)</f>
        <v>54694</v>
      </c>
      <c r="E2184" s="49">
        <f>_xll.qlInterestRateIndexValueDate(IndexON,D2184)</f>
        <v>54694</v>
      </c>
      <c r="F2184" s="52">
        <f>IFERROR(_xll.qlIndexFixing(IndexON,D2184,TRUE,_xll.ohTrigger(RecalcTrigger,TriggerON)),NA())</f>
        <v>2.4443227289747682E-2</v>
      </c>
      <c r="H2184" s="49">
        <f>_xll.qlCalendarAdvance(IborCalendar,$H2183,B2184,"f",FALSE)</f>
        <v>54687</v>
      </c>
      <c r="I2184" s="49">
        <f>_xll.qlInterestRateIndexValueDate(Index1M,$H2184)</f>
        <v>54689</v>
      </c>
      <c r="J2184" s="52">
        <f>IFERROR(_xll.qlIndexFixing(Index1M,$H2184,TRUE,_xll.ohTrigger(RecalcTrigger,Trigger1M)),NA())</f>
        <v>2.6504512959627247E-2</v>
      </c>
      <c r="K2184" s="52">
        <f>IFERROR(_xll.qlIndexFixing(ONIndex1M,I2184,TRUE,_xll.ohTrigger(RecalcTrigger,Trigger1M)),NA())</f>
        <v>2.6484522989180803E-2</v>
      </c>
      <c r="L2184" s="52">
        <f>IFERROR(_xll.qlIndexFixing(Index3M,H2184,TRUE,_xll.ohTrigger(RecalcTrigger,Trigger3M)),NA())</f>
        <v>2.7586375770417986E-2</v>
      </c>
      <c r="M2184" s="52">
        <f>IFERROR(_xll.qlIndexFixing(ONIndex3M,I2184,TRUE,_xll.ohTrigger(RecalcTrigger,Trigger3M)),NA())</f>
        <v>2.7522236849701898E-2</v>
      </c>
      <c r="N2184" s="52">
        <f>IFERROR(_xll.qlIndexFixing(Index6M,$H2184,TRUE,_xll.ohTrigger(RecalcTrigger,Trigger6M)),NA())</f>
        <v>2.862265127361667E-2</v>
      </c>
      <c r="O2184" s="52">
        <f>IFERROR(_xll.qlIndexFixing(ONIndex6M,I2184,TRUE,_xll.ohTrigger(RecalcTrigger,Trigger6M)),NA())</f>
        <v>2.8480869239571049E-2</v>
      </c>
      <c r="P2184" s="52">
        <f>IFERROR(_xll.qlIndexFixing(Index1Y,$H2184,TRUE,_xll.ohTrigger(RecalcTrigger,Trigger1Y)),NA())</f>
        <v>3.0044957659395254E-2</v>
      </c>
      <c r="Q2184" s="52">
        <f>IFERROR(_xll.qlIndexFixing(ONIndex1Y,I2184,TRUE,_xll.ohTrigger(RecalcTrigger,Trigger1Y)),NA())</f>
        <v>2.9719626249979925E-2</v>
      </c>
    </row>
    <row r="2185" spans="2:17" x14ac:dyDescent="0.2">
      <c r="B2185" s="46" t="s">
        <v>51</v>
      </c>
      <c r="D2185" s="49">
        <f>_xll.qlCalendarAdvance(LocalCalendar,$D2184,B2185,"f",FALSE)</f>
        <v>54701</v>
      </c>
      <c r="E2185" s="49">
        <f>_xll.qlInterestRateIndexValueDate(IndexON,D2185)</f>
        <v>54701</v>
      </c>
      <c r="F2185" s="52">
        <f>IFERROR(_xll.qlIndexFixing(IndexON,D2185,TRUE,_xll.ohTrigger(RecalcTrigger,TriggerON)),NA())</f>
        <v>2.4439468021171251E-2</v>
      </c>
      <c r="H2185" s="49">
        <f>_xll.qlCalendarAdvance(IborCalendar,$H2184,B2185,"f",FALSE)</f>
        <v>54694</v>
      </c>
      <c r="I2185" s="49">
        <f>_xll.qlInterestRateIndexValueDate(Index1M,$H2185)</f>
        <v>54696</v>
      </c>
      <c r="J2185" s="52">
        <f>IFERROR(_xll.qlIndexFixing(Index1M,$H2185,TRUE,_xll.ohTrigger(RecalcTrigger,Trigger1M)),NA())</f>
        <v>2.6497956331365629E-2</v>
      </c>
      <c r="K2185" s="52">
        <f>IFERROR(_xll.qlIndexFixing(ONIndex1M,I2185,TRUE,_xll.ohTrigger(RecalcTrigger,Trigger1M)),NA())</f>
        <v>2.6479914998391862E-2</v>
      </c>
      <c r="L2185" s="52">
        <f>IFERROR(_xll.qlIndexFixing(Index3M,H2185,TRUE,_xll.ohTrigger(RecalcTrigger,Trigger3M)),NA())</f>
        <v>2.7581585677547062E-2</v>
      </c>
      <c r="M2185" s="52">
        <f>IFERROR(_xll.qlIndexFixing(ONIndex3M,I2185,TRUE,_xll.ohTrigger(RecalcTrigger,Trigger3M)),NA())</f>
        <v>2.7517492155864076E-2</v>
      </c>
      <c r="N2185" s="52">
        <f>IFERROR(_xll.qlIndexFixing(Index6M,$H2185,TRUE,_xll.ohTrigger(RecalcTrigger,Trigger6M)),NA())</f>
        <v>2.8618609033440615E-2</v>
      </c>
      <c r="O2185" s="52">
        <f>IFERROR(_xll.qlIndexFixing(ONIndex6M,I2185,TRUE,_xll.ohTrigger(RecalcTrigger,Trigger6M)),NA())</f>
        <v>2.8476132672912158E-2</v>
      </c>
      <c r="P2185" s="52">
        <f>IFERROR(_xll.qlIndexFixing(Index1Y,$H2185,TRUE,_xll.ohTrigger(RecalcTrigger,Trigger1Y)),NA())</f>
        <v>3.0040130002396928E-2</v>
      </c>
      <c r="Q2185" s="52">
        <f>IFERROR(_xll.qlIndexFixing(ONIndex1Y,I2185,TRUE,_xll.ohTrigger(RecalcTrigger,Trigger1Y)),NA())</f>
        <v>2.9714922577248615E-2</v>
      </c>
    </row>
    <row r="2186" spans="2:17" x14ac:dyDescent="0.2">
      <c r="B2186" s="46" t="s">
        <v>51</v>
      </c>
      <c r="D2186" s="49">
        <f>_xll.qlCalendarAdvance(LocalCalendar,$D2185,B2186,"f",FALSE)</f>
        <v>54708</v>
      </c>
      <c r="E2186" s="49">
        <f>_xll.qlInterestRateIndexValueDate(IndexON,D2186)</f>
        <v>54708</v>
      </c>
      <c r="F2186" s="52">
        <f>IFERROR(_xll.qlIndexFixing(IndexON,D2186,TRUE,_xll.ohTrigger(RecalcTrigger,TriggerON)),NA())</f>
        <v>2.4435732087448869E-2</v>
      </c>
      <c r="H2186" s="49">
        <f>_xll.qlCalendarAdvance(IborCalendar,$H2185,B2186,"f",FALSE)</f>
        <v>54701</v>
      </c>
      <c r="I2186" s="49">
        <f>_xll.qlInterestRateIndexValueDate(Index1M,$H2186)</f>
        <v>54703</v>
      </c>
      <c r="J2186" s="52">
        <f>IFERROR(_xll.qlIndexFixing(Index1M,$H2186,TRUE,_xll.ohTrigger(RecalcTrigger,Trigger1M)),NA())</f>
        <v>2.6495261198647424E-2</v>
      </c>
      <c r="K2186" s="52">
        <f>IFERROR(_xll.qlIndexFixing(ONIndex1M,I2186,TRUE,_xll.ohTrigger(RecalcTrigger,Trigger1M)),NA())</f>
        <v>2.6475304296731395E-2</v>
      </c>
      <c r="L2186" s="52">
        <f>IFERROR(_xll.qlIndexFixing(Index3M,H2186,TRUE,_xll.ohTrigger(RecalcTrigger,Trigger3M)),NA())</f>
        <v>2.7577504722108345E-2</v>
      </c>
      <c r="M2186" s="52">
        <f>IFERROR(_xll.qlIndexFixing(ONIndex3M,I2186,TRUE,_xll.ohTrigger(RecalcTrigger,Trigger3M)),NA())</f>
        <v>2.7512745503113223E-2</v>
      </c>
      <c r="N2186" s="52">
        <f>IFERROR(_xll.qlIndexFixing(Index6M,$H2186,TRUE,_xll.ohTrigger(RecalcTrigger,Trigger6M)),NA())</f>
        <v>2.8613777901234243E-2</v>
      </c>
      <c r="O2186" s="52">
        <f>IFERROR(_xll.qlIndexFixing(ONIndex6M,I2186,TRUE,_xll.ohTrigger(RecalcTrigger,Trigger6M)),NA())</f>
        <v>2.8471394236548875E-2</v>
      </c>
      <c r="P2186" s="52">
        <f>IFERROR(_xll.qlIndexFixing(Index1Y,$H2186,TRUE,_xll.ohTrigger(RecalcTrigger,Trigger1Y)),NA())</f>
        <v>3.0035302945152491E-2</v>
      </c>
      <c r="Q2186" s="52">
        <f>IFERROR(_xll.qlIndexFixing(ONIndex1Y,I2186,TRUE,_xll.ohTrigger(RecalcTrigger,Trigger1Y)),NA())</f>
        <v>2.9710219614749178E-2</v>
      </c>
    </row>
    <row r="2187" spans="2:17" x14ac:dyDescent="0.2">
      <c r="B2187" s="46" t="s">
        <v>51</v>
      </c>
      <c r="D2187" s="49">
        <f>_xll.qlCalendarAdvance(LocalCalendar,$D2186,B2187,"f",FALSE)</f>
        <v>54715</v>
      </c>
      <c r="E2187" s="49">
        <f>_xll.qlInterestRateIndexValueDate(IndexON,D2187)</f>
        <v>54715</v>
      </c>
      <c r="F2187" s="52">
        <f>IFERROR(_xll.qlIndexFixing(IndexON,D2187,TRUE,_xll.ohTrigger(RecalcTrigger,TriggerON)),NA())</f>
        <v>2.4432019488660472E-2</v>
      </c>
      <c r="H2187" s="49">
        <f>_xll.qlCalendarAdvance(IborCalendar,$H2186,B2187,"f",FALSE)</f>
        <v>54708</v>
      </c>
      <c r="I2187" s="49">
        <f>_xll.qlInterestRateIndexValueDate(Index1M,$H2187)</f>
        <v>54710</v>
      </c>
      <c r="J2187" s="52">
        <f>IFERROR(_xll.qlIndexFixing(Index1M,$H2187,TRUE,_xll.ohTrigger(RecalcTrigger,Trigger1M)),NA())</f>
        <v>2.6490631245271734E-2</v>
      </c>
      <c r="K2187" s="52">
        <f>IFERROR(_xll.qlIndexFixing(ONIndex1M,I2187,TRUE,_xll.ohTrigger(RecalcTrigger,Trigger1M)),NA())</f>
        <v>2.6470690884199399E-2</v>
      </c>
      <c r="L2187" s="52">
        <f>IFERROR(_xll.qlIndexFixing(Index3M,H2187,TRUE,_xll.ohTrigger(RecalcTrigger,Trigger3M)),NA())</f>
        <v>2.7572710189014322E-2</v>
      </c>
      <c r="M2187" s="52">
        <f>IFERROR(_xll.qlIndexFixing(ONIndex3M,I2187,TRUE,_xll.ohTrigger(RecalcTrigger,Trigger3M)),NA())</f>
        <v>2.750799689120953E-2</v>
      </c>
      <c r="N2187" s="52">
        <f>IFERROR(_xll.qlIndexFixing(Index6M,$H2187,TRUE,_xll.ohTrigger(RecalcTrigger,Trigger6M)),NA())</f>
        <v>2.8608944883740339E-2</v>
      </c>
      <c r="O2187" s="52">
        <f>IFERROR(_xll.qlIndexFixing(ONIndex6M,I2187,TRUE,_xll.ohTrigger(RecalcTrigger,Trigger6M)),NA())</f>
        <v>2.8466653930001584E-2</v>
      </c>
      <c r="P2187" s="52">
        <f>IFERROR(_xll.qlIndexFixing(Index1Y,$H2187,TRUE,_xll.ohTrigger(RecalcTrigger,Trigger1Y)),NA())</f>
        <v>3.0030476427487612E-2</v>
      </c>
      <c r="Q2187" s="52">
        <f>IFERROR(_xll.qlIndexFixing(ONIndex1Y,I2187,TRUE,_xll.ohTrigger(RecalcTrigger,Trigger1Y)),NA())</f>
        <v>2.9705517362241807E-2</v>
      </c>
    </row>
    <row r="2188" spans="2:17" x14ac:dyDescent="0.2">
      <c r="B2188" s="46" t="s">
        <v>51</v>
      </c>
      <c r="D2188" s="49">
        <f>_xll.qlCalendarAdvance(LocalCalendar,$D2187,B2188,"f",FALSE)</f>
        <v>54722</v>
      </c>
      <c r="E2188" s="49">
        <f>_xll.qlInterestRateIndexValueDate(IndexON,D2188)</f>
        <v>54722</v>
      </c>
      <c r="F2188" s="52">
        <f>IFERROR(_xll.qlIndexFixing(IndexON,D2188,TRUE,_xll.ohTrigger(RecalcTrigger,TriggerON)),NA())</f>
        <v>2.4428330224965933E-2</v>
      </c>
      <c r="H2188" s="49">
        <f>_xll.qlCalendarAdvance(IborCalendar,$H2187,B2188,"f",FALSE)</f>
        <v>54715</v>
      </c>
      <c r="I2188" s="49">
        <f>_xll.qlInterestRateIndexValueDate(Index1M,$H2188)</f>
        <v>54717</v>
      </c>
      <c r="J2188" s="52">
        <f>IFERROR(_xll.qlIndexFixing(Index1M,$H2188,TRUE,_xll.ohTrigger(RecalcTrigger,Trigger1M)),NA())</f>
        <v>2.6485998576640524E-2</v>
      </c>
      <c r="K2188" s="52">
        <f>IFERROR(_xll.qlIndexFixing(ONIndex1M,I2188,TRUE,_xll.ohTrigger(RecalcTrigger,Trigger1M)),NA())</f>
        <v>2.6466074760636005E-2</v>
      </c>
      <c r="L2188" s="52">
        <f>IFERROR(_xll.qlIndexFixing(Index3M,H2188,TRUE,_xll.ohTrigger(RecalcTrigger,Trigger3M)),NA())</f>
        <v>2.7567913688951971E-2</v>
      </c>
      <c r="M2188" s="52">
        <f>IFERROR(_xll.qlIndexFixing(ONIndex3M,I2188,TRUE,_xll.ohTrigger(RecalcTrigger,Trigger3M)),NA())</f>
        <v>2.750324632007306E-2</v>
      </c>
      <c r="N2188" s="52">
        <f>IFERROR(_xll.qlIndexFixing(Index6M,$H2188,TRUE,_xll.ohTrigger(RecalcTrigger,Trigger6M)),NA())</f>
        <v>2.8604109980973399E-2</v>
      </c>
      <c r="O2188" s="52">
        <f>IFERROR(_xll.qlIndexFixing(ONIndex6M,I2188,TRUE,_xll.ohTrigger(RecalcTrigger,Trigger6M)),NA())</f>
        <v>2.8461911753510094E-2</v>
      </c>
      <c r="P2188" s="52">
        <f>IFERROR(_xll.qlIndexFixing(Index1Y,$H2188,TRUE,_xll.ohTrigger(RecalcTrigger,Trigger1Y)),NA())</f>
        <v>3.0025650389228182E-2</v>
      </c>
      <c r="Q2188" s="52">
        <f>IFERROR(_xll.qlIndexFixing(ONIndex1Y,I2188,TRUE,_xll.ohTrigger(RecalcTrigger,Trigger1Y)),NA())</f>
        <v>2.9700815819646564E-2</v>
      </c>
    </row>
    <row r="2189" spans="2:17" x14ac:dyDescent="0.2">
      <c r="B2189" s="46" t="s">
        <v>51</v>
      </c>
      <c r="D2189" s="49">
        <f>_xll.qlCalendarAdvance(LocalCalendar,$D2188,B2189,"f",FALSE)</f>
        <v>54729</v>
      </c>
      <c r="E2189" s="49">
        <f>_xll.qlInterestRateIndexValueDate(IndexON,D2189)</f>
        <v>54729</v>
      </c>
      <c r="F2189" s="52">
        <f>IFERROR(_xll.qlIndexFixing(IndexON,D2189,TRUE,_xll.ohTrigger(RecalcTrigger,TriggerON)),NA())</f>
        <v>2.4424664296285314E-2</v>
      </c>
      <c r="H2189" s="49">
        <f>_xll.qlCalendarAdvance(IborCalendar,$H2188,B2189,"f",FALSE)</f>
        <v>54722</v>
      </c>
      <c r="I2189" s="49">
        <f>_xll.qlInterestRateIndexValueDate(Index1M,$H2189)</f>
        <v>54724</v>
      </c>
      <c r="J2189" s="52">
        <f>IFERROR(_xll.qlIndexFixing(Index1M,$H2189,TRUE,_xll.ohTrigger(RecalcTrigger,Trigger1M)),NA())</f>
        <v>2.6481363192761287E-2</v>
      </c>
      <c r="K2189" s="52">
        <f>IFERROR(_xll.qlIndexFixing(ONIndex1M,I2189,TRUE,_xll.ohTrigger(RecalcTrigger,Trigger1M)),NA())</f>
        <v>2.6461455926201083E-2</v>
      </c>
      <c r="L2189" s="52">
        <f>IFERROR(_xll.qlIndexFixing(Index3M,H2189,TRUE,_xll.ohTrigger(RecalcTrigger,Trigger3M)),NA())</f>
        <v>2.7563115221929984E-2</v>
      </c>
      <c r="M2189" s="52">
        <f>IFERROR(_xll.qlIndexFixing(ONIndex3M,I2189,TRUE,_xll.ohTrigger(RecalcTrigger,Trigger3M)),NA())</f>
        <v>2.7498493790023559E-2</v>
      </c>
      <c r="N2189" s="52">
        <f>IFERROR(_xll.qlIndexFixing(Index6M,$H2189,TRUE,_xll.ohTrigger(RecalcTrigger,Trigger6M)),NA())</f>
        <v>2.8599273192946601E-2</v>
      </c>
      <c r="O2189" s="52">
        <f>IFERROR(_xll.qlIndexFixing(ONIndex6M,I2189,TRUE,_xll.ohTrigger(RecalcTrigger,Trigger6M)),NA())</f>
        <v>2.8457167707074404E-2</v>
      </c>
      <c r="P2189" s="52">
        <f>IFERROR(_xll.qlIndexFixing(Index1Y,$H2189,TRUE,_xll.ohTrigger(RecalcTrigger,Trigger1Y)),NA())</f>
        <v>3.0020824770201838E-2</v>
      </c>
      <c r="Q2189" s="52">
        <f>IFERROR(_xll.qlIndexFixing(ONIndex1Y,I2189,TRUE,_xll.ohTrigger(RecalcTrigger,Trigger1Y)),NA())</f>
        <v>2.9696114987123323E-2</v>
      </c>
    </row>
    <row r="2190" spans="2:17" x14ac:dyDescent="0.2">
      <c r="B2190" s="46" t="s">
        <v>51</v>
      </c>
      <c r="D2190" s="49">
        <f>_xll.qlCalendarAdvance(LocalCalendar,$D2189,B2190,"f",FALSE)</f>
        <v>54736</v>
      </c>
      <c r="E2190" s="49">
        <f>_xll.qlInterestRateIndexValueDate(IndexON,D2190)</f>
        <v>54736</v>
      </c>
      <c r="F2190" s="52">
        <f>IFERROR(_xll.qlIndexFixing(IndexON,D2190,TRUE,_xll.ohTrigger(RecalcTrigger,TriggerON)),NA())</f>
        <v>2.4421021702458745E-2</v>
      </c>
      <c r="H2190" s="49">
        <f>_xll.qlCalendarAdvance(IborCalendar,$H2189,B2190,"f",FALSE)</f>
        <v>54729</v>
      </c>
      <c r="I2190" s="49">
        <f>_xll.qlInterestRateIndexValueDate(Index1M,$H2190)</f>
        <v>54731</v>
      </c>
      <c r="J2190" s="52">
        <f>IFERROR(_xll.qlIndexFixing(Index1M,$H2190,TRUE,_xll.ohTrigger(RecalcTrigger,Trigger1M)),NA())</f>
        <v>2.6476725093636522E-2</v>
      </c>
      <c r="K2190" s="52">
        <f>IFERROR(_xll.qlIndexFixing(ONIndex1M,I2190,TRUE,_xll.ohTrigger(RecalcTrigger,Trigger1M)),NA())</f>
        <v>2.645683438097457E-2</v>
      </c>
      <c r="L2190" s="52">
        <f>IFERROR(_xll.qlIndexFixing(Index3M,H2190,TRUE,_xll.ohTrigger(RecalcTrigger,Trigger3M)),NA())</f>
        <v>2.7558314787952704E-2</v>
      </c>
      <c r="M2190" s="52">
        <f>IFERROR(_xll.qlIndexFixing(ONIndex3M,I2190,TRUE,_xll.ohTrigger(RecalcTrigger,Trigger3M)),NA())</f>
        <v>2.7493739300901154E-2</v>
      </c>
      <c r="N2190" s="52">
        <f>IFERROR(_xll.qlIndexFixing(Index6M,$H2190,TRUE,_xll.ohTrigger(RecalcTrigger,Trigger6M)),NA())</f>
        <v>2.8593650609181471E-2</v>
      </c>
      <c r="O2190" s="52">
        <f>IFERROR(_xll.qlIndexFixing(ONIndex6M,I2190,TRUE,_xll.ohTrigger(RecalcTrigger,Trigger6M)),NA())</f>
        <v>2.8452421790774451E-2</v>
      </c>
      <c r="P2190" s="52">
        <f>IFERROR(_xll.qlIndexFixing(Index1Y,$H2190,TRUE,_xll.ohTrigger(RecalcTrigger,Trigger1Y)),NA())</f>
        <v>3.0015999510237753E-2</v>
      </c>
      <c r="Q2190" s="52">
        <f>IFERROR(_xll.qlIndexFixing(ONIndex1Y,I2190,TRUE,_xll.ohTrigger(RecalcTrigger,Trigger1Y)),NA())</f>
        <v>2.9691414864752019E-2</v>
      </c>
    </row>
    <row r="2191" spans="2:17" x14ac:dyDescent="0.2">
      <c r="B2191" s="46" t="s">
        <v>51</v>
      </c>
      <c r="D2191" s="49">
        <f>_xll.qlCalendarAdvance(LocalCalendar,$D2190,B2191,"f",FALSE)</f>
        <v>54743</v>
      </c>
      <c r="E2191" s="49">
        <f>_xll.qlInterestRateIndexValueDate(IndexON,D2191)</f>
        <v>54743</v>
      </c>
      <c r="F2191" s="52">
        <f>IFERROR(_xll.qlIndexFixing(IndexON,D2191,TRUE,_xll.ohTrigger(RecalcTrigger,TriggerON)),NA())</f>
        <v>2.4417402443566161E-2</v>
      </c>
      <c r="H2191" s="49">
        <f>_xll.qlCalendarAdvance(IborCalendar,$H2190,B2191,"f",FALSE)</f>
        <v>54736</v>
      </c>
      <c r="I2191" s="49">
        <f>_xll.qlInterestRateIndexValueDate(Index1M,$H2191)</f>
        <v>54739</v>
      </c>
      <c r="J2191" s="52">
        <f>IFERROR(_xll.qlIndexFixing(Index1M,$H2191,TRUE,_xll.ohTrigger(RecalcTrigger,Trigger1M)),NA())</f>
        <v>2.6470780351461387E-2</v>
      </c>
      <c r="K2191" s="52">
        <f>IFERROR(_xll.qlIndexFixing(ONIndex1M,I2191,TRUE,_xll.ohTrigger(RecalcTrigger,Trigger1M)),NA())</f>
        <v>2.6452831910672714E-2</v>
      </c>
      <c r="L2191" s="52">
        <f>IFERROR(_xll.qlIndexFixing(Index3M,H2191,TRUE,_xll.ohTrigger(RecalcTrigger,Trigger3M)),NA())</f>
        <v>2.755424313014319E-2</v>
      </c>
      <c r="M2191" s="52">
        <f>IFERROR(_xll.qlIndexFixing(ONIndex3M,I2191,TRUE,_xll.ohTrigger(RecalcTrigger,Trigger3M)),NA())</f>
        <v>2.7489722351594637E-2</v>
      </c>
      <c r="N2191" s="52">
        <f>IFERROR(_xll.qlIndexFixing(Index6M,$H2191,TRUE,_xll.ohTrigger(RecalcTrigger,Trigger6M)),NA())</f>
        <v>2.8588118978523411E-2</v>
      </c>
      <c r="O2191" s="52">
        <f>IFERROR(_xll.qlIndexFixing(ONIndex6M,I2191,TRUE,_xll.ohTrigger(RecalcTrigger,Trigger6M)),NA())</f>
        <v>2.8448564955310118E-2</v>
      </c>
      <c r="P2191" s="52">
        <f>IFERROR(_xll.qlIndexFixing(Index1Y,$H2191,TRUE,_xll.ohTrigger(RecalcTrigger,Trigger1Y)),NA())</f>
        <v>3.0012273419229022E-2</v>
      </c>
      <c r="Q2191" s="52">
        <f>IFERROR(_xll.qlIndexFixing(ONIndex1Y,I2191,TRUE,_xll.ohTrigger(RecalcTrigger,Trigger1Y)),NA())</f>
        <v>2.9687820802690723E-2</v>
      </c>
    </row>
    <row r="2192" spans="2:17" x14ac:dyDescent="0.2">
      <c r="B2192" s="46" t="s">
        <v>51</v>
      </c>
      <c r="D2192" s="49">
        <f>_xll.qlCalendarAdvance(LocalCalendar,$D2191,B2192,"f",FALSE)</f>
        <v>54750</v>
      </c>
      <c r="E2192" s="49">
        <f>_xll.qlInterestRateIndexValueDate(IndexON,D2192)</f>
        <v>54750</v>
      </c>
      <c r="F2192" s="52">
        <f>IFERROR(_xll.qlIndexFixing(IndexON,D2192,TRUE,_xll.ohTrigger(RecalcTrigger,TriggerON)),NA())</f>
        <v>2.441380651984737E-2</v>
      </c>
      <c r="H2192" s="49">
        <f>_xll.qlCalendarAdvance(IborCalendar,$H2191,B2192,"f",FALSE)</f>
        <v>54743</v>
      </c>
      <c r="I2192" s="49">
        <f>_xll.qlInterestRateIndexValueDate(Index1M,$H2192)</f>
        <v>54745</v>
      </c>
      <c r="J2192" s="52">
        <f>IFERROR(_xll.qlIndexFixing(Index1M,$H2192,TRUE,_xll.ohTrigger(RecalcTrigger,Trigger1M)),NA())</f>
        <v>2.64674407496579E-2</v>
      </c>
      <c r="K2192" s="52">
        <f>IFERROR(_xll.qlIndexFixing(ONIndex1M,I2192,TRUE,_xll.ohTrigger(RecalcTrigger,Trigger1M)),NA())</f>
        <v>2.6447583157507282E-2</v>
      </c>
      <c r="L2192" s="52">
        <f>IFERROR(_xll.qlIndexFixing(Index3M,H2192,TRUE,_xll.ohTrigger(RecalcTrigger,Trigger3M)),NA())</f>
        <v>2.7548708019168748E-2</v>
      </c>
      <c r="M2192" s="52">
        <f>IFERROR(_xll.qlIndexFixing(ONIndex3M,I2192,TRUE,_xll.ohTrigger(RecalcTrigger,Trigger3M)),NA())</f>
        <v>2.7484224445117889E-2</v>
      </c>
      <c r="N2192" s="52">
        <f>IFERROR(_xll.qlIndexFixing(Index6M,$H2192,TRUE,_xll.ohTrigger(RecalcTrigger,Trigger6M)),NA())</f>
        <v>2.8583968639700297E-2</v>
      </c>
      <c r="O2192" s="52">
        <f>IFERROR(_xll.qlIndexFixing(ONIndex6M,I2192,TRUE,_xll.ohTrigger(RecalcTrigger,Trigger6M)),NA())</f>
        <v>2.8442924348102139E-2</v>
      </c>
      <c r="P2192" s="52">
        <f>IFERROR(_xll.qlIndexFixing(Index1Y,$H2192,TRUE,_xll.ohTrigger(RecalcTrigger,Trigger1Y)),NA())</f>
        <v>3.000634982681568E-2</v>
      </c>
      <c r="Q2192" s="52">
        <f>IFERROR(_xll.qlIndexFixing(ONIndex1Y,I2192,TRUE,_xll.ohTrigger(RecalcTrigger,Trigger1Y)),NA())</f>
        <v>2.9682016749905671E-2</v>
      </c>
    </row>
    <row r="2193" spans="2:17" x14ac:dyDescent="0.2">
      <c r="B2193" s="46" t="s">
        <v>51</v>
      </c>
      <c r="D2193" s="49">
        <f>_xll.qlCalendarAdvance(LocalCalendar,$D2192,B2193,"f",FALSE)</f>
        <v>54757</v>
      </c>
      <c r="E2193" s="49">
        <f>_xll.qlInterestRateIndexValueDate(IndexON,D2193)</f>
        <v>54757</v>
      </c>
      <c r="F2193" s="52">
        <f>IFERROR(_xll.qlIndexFixing(IndexON,D2193,TRUE,_xll.ohTrigger(RecalcTrigger,TriggerON)),NA())</f>
        <v>2.4410233930902692E-2</v>
      </c>
      <c r="H2193" s="49">
        <f>_xll.qlCalendarAdvance(IborCalendar,$H2192,B2193,"f",FALSE)</f>
        <v>54750</v>
      </c>
      <c r="I2193" s="49">
        <f>_xll.qlInterestRateIndexValueDate(Index1M,$H2193)</f>
        <v>54753</v>
      </c>
      <c r="J2193" s="52">
        <f>IFERROR(_xll.qlIndexFixing(Index1M,$H2193,TRUE,_xll.ohTrigger(RecalcTrigger,Trigger1M)),NA())</f>
        <v>2.6462770176826987E-2</v>
      </c>
      <c r="K2193" s="52">
        <f>IFERROR(_xll.qlIndexFixing(ONIndex1M,I2193,TRUE,_xll.ohTrigger(RecalcTrigger,Trigger1M)),NA())</f>
        <v>2.6443572356029676E-2</v>
      </c>
      <c r="L2193" s="52">
        <f>IFERROR(_xll.qlIndexFixing(Index3M,H2193,TRUE,_xll.ohTrigger(RecalcTrigger,Trigger3M)),NA())</f>
        <v>2.7544629837570143E-2</v>
      </c>
      <c r="M2193" s="52">
        <f>IFERROR(_xll.qlIndexFixing(ONIndex3M,I2193,TRUE,_xll.ohTrigger(RecalcTrigger,Trigger3M)),NA())</f>
        <v>2.7480201004710381E-2</v>
      </c>
      <c r="N2193" s="52">
        <f>IFERROR(_xll.qlIndexFixing(Index6M,$H2193,TRUE,_xll.ohTrigger(RecalcTrigger,Trigger6M)),NA())</f>
        <v>2.8578432700179138E-2</v>
      </c>
      <c r="O2193" s="52">
        <f>IFERROR(_xll.qlIndexFixing(ONIndex6M,I2193,TRUE,_xll.ohTrigger(RecalcTrigger,Trigger6M)),NA())</f>
        <v>2.8439061202725213E-2</v>
      </c>
      <c r="P2193" s="52">
        <f>IFERROR(_xll.qlIndexFixing(Index1Y,$H2193,TRUE,_xll.ohTrigger(RecalcTrigger,Trigger1Y)),NA())</f>
        <v>3.0002622527791734E-2</v>
      </c>
      <c r="Q2193" s="52">
        <f>IFERROR(_xll.qlIndexFixing(ONIndex1Y,I2193,TRUE,_xll.ohTrigger(RecalcTrigger,Trigger1Y)),NA())</f>
        <v>2.9678422964289908E-2</v>
      </c>
    </row>
    <row r="2194" spans="2:17" x14ac:dyDescent="0.2">
      <c r="B2194" s="46" t="s">
        <v>51</v>
      </c>
      <c r="D2194" s="49">
        <f>_xll.qlCalendarAdvance(LocalCalendar,$D2193,B2194,"f",FALSE)</f>
        <v>54764</v>
      </c>
      <c r="E2194" s="49">
        <f>_xll.qlInterestRateIndexValueDate(IndexON,D2194)</f>
        <v>54764</v>
      </c>
      <c r="F2194" s="52">
        <f>IFERROR(_xll.qlIndexFixing(IndexON,D2194,TRUE,_xll.ohTrigger(RecalcTrigger,TriggerON)),NA())</f>
        <v>2.4406684676971935E-2</v>
      </c>
      <c r="H2194" s="49">
        <f>_xll.qlCalendarAdvance(IborCalendar,$H2193,B2194,"f",FALSE)</f>
        <v>54757</v>
      </c>
      <c r="I2194" s="49">
        <f>_xll.qlInterestRateIndexValueDate(Index1M,$H2194)</f>
        <v>54759</v>
      </c>
      <c r="J2194" s="52">
        <f>IFERROR(_xll.qlIndexFixing(Index1M,$H2194,TRUE,_xll.ohTrigger(RecalcTrigger,Trigger1M)),NA())</f>
        <v>2.6458784728852922E-2</v>
      </c>
      <c r="K2194" s="52">
        <f>IFERROR(_xll.qlIndexFixing(ONIndex1M,I2194,TRUE,_xll.ohTrigger(RecalcTrigger,Trigger1M)),NA())</f>
        <v>2.6438321090553885E-2</v>
      </c>
      <c r="L2194" s="52">
        <f>IFERROR(_xll.qlIndexFixing(Index3M,H2194,TRUE,_xll.ohTrigger(RecalcTrigger,Trigger3M)),NA())</f>
        <v>2.7537679269471482E-2</v>
      </c>
      <c r="M2194" s="52">
        <f>IFERROR(_xll.qlIndexFixing(ONIndex3M,I2194,TRUE,_xll.ohTrigger(RecalcTrigger,Trigger3M)),NA())</f>
        <v>2.7474701753282815E-2</v>
      </c>
      <c r="N2194" s="52">
        <f>IFERROR(_xll.qlIndexFixing(Index6M,$H2194,TRUE,_xll.ohTrigger(RecalcTrigger,Trigger6M)),NA())</f>
        <v>2.8575060974393874E-2</v>
      </c>
      <c r="O2194" s="52">
        <f>IFERROR(_xll.qlIndexFixing(ONIndex6M,I2194,TRUE,_xll.ohTrigger(RecalcTrigger,Trigger6M)),NA())</f>
        <v>2.84334194258129E-2</v>
      </c>
      <c r="P2194" s="52">
        <f>IFERROR(_xll.qlIndexFixing(Index1Y,$H2194,TRUE,_xll.ohTrigger(RecalcTrigger,Trigger1Y)),NA())</f>
        <v>2.9996700857615057E-2</v>
      </c>
      <c r="Q2194" s="52">
        <f>IFERROR(_xll.qlIndexFixing(ONIndex1Y,I2194,TRUE,_xll.ohTrigger(RecalcTrigger,Trigger1Y)),NA())</f>
        <v>2.9672621475267391E-2</v>
      </c>
    </row>
    <row r="2195" spans="2:17" x14ac:dyDescent="0.2">
      <c r="B2195" s="46" t="s">
        <v>51</v>
      </c>
      <c r="D2195" s="49">
        <f>_xll.qlCalendarAdvance(LocalCalendar,$D2194,B2195,"f",FALSE)</f>
        <v>54771</v>
      </c>
      <c r="E2195" s="49">
        <f>_xll.qlInterestRateIndexValueDate(IndexON,D2195)</f>
        <v>54771</v>
      </c>
      <c r="F2195" s="52">
        <f>IFERROR(_xll.qlIndexFixing(IndexON,D2195,TRUE,_xll.ohTrigger(RecalcTrigger,TriggerON)),NA())</f>
        <v>2.4403158757975163E-2</v>
      </c>
      <c r="H2195" s="49">
        <f>_xll.qlCalendarAdvance(IborCalendar,$H2194,B2195,"f",FALSE)</f>
        <v>54764</v>
      </c>
      <c r="I2195" s="49">
        <f>_xll.qlInterestRateIndexValueDate(Index1M,$H2195)</f>
        <v>54766</v>
      </c>
      <c r="J2195" s="52">
        <f>IFERROR(_xll.qlIndexFixing(Index1M,$H2195,TRUE,_xll.ohTrigger(RecalcTrigger,Trigger1M)),NA())</f>
        <v>2.6453493869432188E-2</v>
      </c>
      <c r="K2195" s="52">
        <f>IFERROR(_xll.qlIndexFixing(ONIndex1M,I2195,TRUE,_xll.ohTrigger(RecalcTrigger,Trigger1M)),NA())</f>
        <v>2.6433685990570055E-2</v>
      </c>
      <c r="L2195" s="52">
        <f>IFERROR(_xll.qlIndexFixing(Index3M,H2195,TRUE,_xll.ohTrigger(RecalcTrigger,Trigger3M)),NA())</f>
        <v>2.7532870015048339E-2</v>
      </c>
      <c r="M2195" s="52">
        <f>IFERROR(_xll.qlIndexFixing(ONIndex3M,I2195,TRUE,_xll.ohTrigger(RecalcTrigger,Trigger3M)),NA())</f>
        <v>2.7469937468636019E-2</v>
      </c>
      <c r="N2195" s="52">
        <f>IFERROR(_xll.qlIndexFixing(Index6M,$H2195,TRUE,_xll.ohTrigger(RecalcTrigger,Trigger6M)),NA())</f>
        <v>2.8570212875096472E-2</v>
      </c>
      <c r="O2195" s="52">
        <f>IFERROR(_xll.qlIndexFixing(ONIndex6M,I2195,TRUE,_xll.ohTrigger(RecalcTrigger,Trigger6M)),NA())</f>
        <v>2.8428664159632078E-2</v>
      </c>
      <c r="P2195" s="52">
        <f>IFERROR(_xll.qlIndexFixing(Index1Y,$H2195,TRUE,_xll.ohTrigger(RecalcTrigger,Trigger1Y)),NA())</f>
        <v>2.9991876490432272E-2</v>
      </c>
      <c r="Q2195" s="52">
        <f>IFERROR(_xll.qlIndexFixing(ONIndex1Y,I2195,TRUE,_xll.ohTrigger(RecalcTrigger,Trigger1Y)),NA())</f>
        <v>2.9667924903096221E-2</v>
      </c>
    </row>
    <row r="2196" spans="2:17" x14ac:dyDescent="0.2">
      <c r="B2196" s="46" t="s">
        <v>51</v>
      </c>
      <c r="D2196" s="49">
        <f>_xll.qlCalendarAdvance(LocalCalendar,$D2195,B2196,"f",FALSE)</f>
        <v>54778</v>
      </c>
      <c r="E2196" s="49">
        <f>_xll.qlInterestRateIndexValueDate(IndexON,D2196)</f>
        <v>54778</v>
      </c>
      <c r="F2196" s="52">
        <f>IFERROR(_xll.qlIndexFixing(IndexON,D2196,TRUE,_xll.ohTrigger(RecalcTrigger,TriggerON)),NA())</f>
        <v>2.4399656174072248E-2</v>
      </c>
      <c r="H2196" s="49">
        <f>_xll.qlCalendarAdvance(IborCalendar,$H2195,B2196,"f",FALSE)</f>
        <v>54771</v>
      </c>
      <c r="I2196" s="49">
        <f>_xll.qlInterestRateIndexValueDate(Index1M,$H2196)</f>
        <v>54773</v>
      </c>
      <c r="J2196" s="52">
        <f>IFERROR(_xll.qlIndexFixing(Index1M,$H2196,TRUE,_xll.ohTrigger(RecalcTrigger,Trigger1M)),NA())</f>
        <v>2.6449477592053489E-2</v>
      </c>
      <c r="K2196" s="52">
        <f>IFERROR(_xll.qlIndexFixing(ONIndex1M,I2196,TRUE,_xll.ohTrigger(RecalcTrigger,Trigger1M)),NA())</f>
        <v>2.6429048179794634E-2</v>
      </c>
      <c r="L2196" s="52">
        <f>IFERROR(_xll.qlIndexFixing(Index3M,H2196,TRUE,_xll.ohTrigger(RecalcTrigger,Trigger3M)),NA())</f>
        <v>2.7528058793885535E-2</v>
      </c>
      <c r="M2196" s="52">
        <f>IFERROR(_xll.qlIndexFixing(ONIndex3M,I2196,TRUE,_xll.ohTrigger(RecalcTrigger,Trigger3M)),NA())</f>
        <v>2.7465171224756446E-2</v>
      </c>
      <c r="N2196" s="52">
        <f>IFERROR(_xll.qlIndexFixing(Index6M,$H2196,TRUE,_xll.ohTrigger(RecalcTrigger,Trigger6M)),NA())</f>
        <v>2.8565362890634081E-2</v>
      </c>
      <c r="O2196" s="52">
        <f>IFERROR(_xll.qlIndexFixing(ONIndex6M,I2196,TRUE,_xll.ohTrigger(RecalcTrigger,Trigger6M)),NA())</f>
        <v>2.842390702342712E-2</v>
      </c>
      <c r="P2196" s="52">
        <f>IFERROR(_xll.qlIndexFixing(Index1Y,$H2196,TRUE,_xll.ohTrigger(RecalcTrigger,Trigger1Y)),NA())</f>
        <v>2.9987052121307371E-2</v>
      </c>
      <c r="Q2196" s="52">
        <f>IFERROR(_xll.qlIndexFixing(ONIndex1Y,I2196,TRUE,_xll.ohTrigger(RecalcTrigger,Trigger1Y)),NA())</f>
        <v>2.9663229040677308E-2</v>
      </c>
    </row>
    <row r="2197" spans="2:17" x14ac:dyDescent="0.2">
      <c r="B2197" s="46" t="s">
        <v>51</v>
      </c>
      <c r="D2197" s="49">
        <f>_xll.qlCalendarAdvance(LocalCalendar,$D2196,B2197,"f",FALSE)</f>
        <v>54785</v>
      </c>
      <c r="E2197" s="49">
        <f>_xll.qlInterestRateIndexValueDate(IndexON,D2197)</f>
        <v>54785</v>
      </c>
      <c r="F2197" s="52">
        <f>IFERROR(_xll.qlIndexFixing(IndexON,D2197,TRUE,_xll.ohTrigger(RecalcTrigger,TriggerON)),NA())</f>
        <v>2.4396176925023383E-2</v>
      </c>
      <c r="H2197" s="49">
        <f>_xll.qlCalendarAdvance(IborCalendar,$H2196,B2197,"f",FALSE)</f>
        <v>54778</v>
      </c>
      <c r="I2197" s="49">
        <f>_xll.qlInterestRateIndexValueDate(Index1M,$H2197)</f>
        <v>54780</v>
      </c>
      <c r="J2197" s="52">
        <f>IFERROR(_xll.qlIndexFixing(Index1M,$H2197,TRUE,_xll.ohTrigger(RecalcTrigger,Trigger1M)),NA())</f>
        <v>2.6444182373140668E-2</v>
      </c>
      <c r="K2197" s="52">
        <f>IFERROR(_xll.qlIndexFixing(ONIndex1M,I2197,TRUE,_xll.ohTrigger(RecalcTrigger,Trigger1M)),NA())</f>
        <v>2.6427598410876385E-2</v>
      </c>
      <c r="L2197" s="52">
        <f>IFERROR(_xll.qlIndexFixing(Index3M,H2197,TRUE,_xll.ohTrigger(RecalcTrigger,Trigger3M)),NA())</f>
        <v>2.7523245605991065E-2</v>
      </c>
      <c r="M2197" s="52">
        <f>IFERROR(_xll.qlIndexFixing(ONIndex3M,I2197,TRUE,_xll.ohTrigger(RecalcTrigger,Trigger3M)),NA())</f>
        <v>2.7463936065408312E-2</v>
      </c>
      <c r="N2197" s="52">
        <f>IFERROR(_xll.qlIndexFixing(Index6M,$H2197,TRUE,_xll.ohTrigger(RecalcTrigger,Trigger6M)),NA())</f>
        <v>2.856051102102251E-2</v>
      </c>
      <c r="O2197" s="52">
        <f>IFERROR(_xll.qlIndexFixing(ONIndex6M,I2197,TRUE,_xll.ohTrigger(RecalcTrigger,Trigger6M)),NA())</f>
        <v>2.8423056449256023E-2</v>
      </c>
      <c r="P2197" s="52">
        <f>IFERROR(_xll.qlIndexFixing(Index1Y,$H2197,TRUE,_xll.ohTrigger(RecalcTrigger,Trigger1Y)),NA())</f>
        <v>2.9982227690078501E-2</v>
      </c>
      <c r="Q2197" s="52">
        <f>IFERROR(_xll.qlIndexFixing(ONIndex1Y,I2197,TRUE,_xll.ohTrigger(RecalcTrigger,Trigger1Y)),NA())</f>
        <v>2.9662965754257975E-2</v>
      </c>
    </row>
    <row r="2198" spans="2:17" x14ac:dyDescent="0.2">
      <c r="B2198" s="46" t="s">
        <v>51</v>
      </c>
      <c r="D2198" s="49">
        <f>_xll.qlCalendarAdvance(LocalCalendar,$D2197,B2198,"f",FALSE)</f>
        <v>54792</v>
      </c>
      <c r="E2198" s="49">
        <f>_xll.qlInterestRateIndexValueDate(IndexON,D2198)</f>
        <v>54792</v>
      </c>
      <c r="F2198" s="52">
        <f>IFERROR(_xll.qlIndexFixing(IndexON,D2198,TRUE,_xll.ohTrigger(RecalcTrigger,TriggerON)),NA())</f>
        <v>2.4392721010908502E-2</v>
      </c>
      <c r="H2198" s="49">
        <f>_xll.qlCalendarAdvance(IborCalendar,$H2197,B2198,"f",FALSE)</f>
        <v>54786</v>
      </c>
      <c r="I2198" s="49">
        <f>_xll.qlInterestRateIndexValueDate(Index1M,$H2198)</f>
        <v>54792</v>
      </c>
      <c r="J2198" s="52">
        <f>IFERROR(_xll.qlIndexFixing(Index1M,$H2198,TRUE,_xll.ohTrigger(RecalcTrigger,Trigger1M)),NA())</f>
        <v>2.6435555767489155E-2</v>
      </c>
      <c r="K2198" s="52">
        <f>IFERROR(_xll.qlIndexFixing(ONIndex1M,I2198,TRUE,_xll.ohTrigger(RecalcTrigger,Trigger1M)),NA())</f>
        <v>2.6416446170998142E-2</v>
      </c>
      <c r="L2198" s="52">
        <f>IFERROR(_xll.qlIndexFixing(Index3M,H2198,TRUE,_xll.ohTrigger(RecalcTrigger,Trigger3M)),NA())</f>
        <v>2.7514989851101568E-2</v>
      </c>
      <c r="M2198" s="52">
        <f>IFERROR(_xll.qlIndexFixing(ONIndex3M,I2198,TRUE,_xll.ohTrigger(RecalcTrigger,Trigger3M)),NA())</f>
        <v>2.745222440226236E-2</v>
      </c>
      <c r="N2198" s="52">
        <f>IFERROR(_xll.qlIndexFixing(Index6M,$H2198,TRUE,_xll.ohTrigger(RecalcTrigger,Trigger6M)),NA())</f>
        <v>2.8552189144438626E-2</v>
      </c>
      <c r="O2198" s="52">
        <f>IFERROR(_xll.qlIndexFixing(ONIndex6M,I2198,TRUE,_xll.ohTrigger(RecalcTrigger,Trigger6M)),NA())</f>
        <v>2.8410985370719288E-2</v>
      </c>
      <c r="P2198" s="52">
        <f>IFERROR(_xll.qlIndexFixing(Index1Y,$H2198,TRUE,_xll.ohTrigger(RecalcTrigger,Trigger1Y)),NA())</f>
        <v>2.9973956918759394E-2</v>
      </c>
      <c r="Q2198" s="52">
        <f>IFERROR(_xll.qlIndexFixing(ONIndex1Y,I2198,TRUE,_xll.ohTrigger(RecalcTrigger,Trigger1Y)),NA())</f>
        <v>2.9650486708288071E-2</v>
      </c>
    </row>
    <row r="2199" spans="2:17" x14ac:dyDescent="0.2">
      <c r="B2199" s="46" t="s">
        <v>51</v>
      </c>
      <c r="D2199" s="49">
        <f>_xll.qlCalendarAdvance(LocalCalendar,$D2198,B2199,"f",FALSE)</f>
        <v>54799</v>
      </c>
      <c r="E2199" s="49">
        <f>_xll.qlInterestRateIndexValueDate(IndexON,D2199)</f>
        <v>54799</v>
      </c>
      <c r="F2199" s="52">
        <f>IFERROR(_xll.qlIndexFixing(IndexON,D2199,TRUE,_xll.ohTrigger(RecalcTrigger,TriggerON)),NA())</f>
        <v>2.4389288431807543E-2</v>
      </c>
      <c r="H2199" s="49">
        <f>_xll.qlCalendarAdvance(IborCalendar,$H2198,B2199,"f",FALSE)</f>
        <v>54793</v>
      </c>
      <c r="I2199" s="49">
        <f>_xll.qlInterestRateIndexValueDate(Index1M,$H2199)</f>
        <v>54795</v>
      </c>
      <c r="J2199" s="52">
        <f>IFERROR(_xll.qlIndexFixing(Index1M,$H2199,TRUE,_xll.ohTrigger(RecalcTrigger,Trigger1M)),NA())</f>
        <v>2.6433557268685293E-2</v>
      </c>
      <c r="K2199" s="52">
        <f>IFERROR(_xll.qlIndexFixing(ONIndex1M,I2199,TRUE,_xll.ohTrigger(RecalcTrigger,Trigger1M)),NA())</f>
        <v>2.6415728623723211E-2</v>
      </c>
      <c r="L2199" s="52">
        <f>IFERROR(_xll.qlIndexFixing(Index3M,H2199,TRUE,_xll.ohTrigger(RecalcTrigger,Trigger3M)),NA())</f>
        <v>2.7512925009294698E-2</v>
      </c>
      <c r="M2199" s="52">
        <f>IFERROR(_xll.qlIndexFixing(ONIndex3M,I2199,TRUE,_xll.ohTrigger(RecalcTrigger,Trigger3M)),NA())</f>
        <v>2.7451589941884791E-2</v>
      </c>
      <c r="N2199" s="52">
        <f>IFERROR(_xll.qlIndexFixing(Index6M,$H2199,TRUE,_xll.ohTrigger(RecalcTrigger,Trigger6M)),NA())</f>
        <v>2.8549328623040562E-2</v>
      </c>
      <c r="O2199" s="52">
        <f>IFERROR(_xll.qlIndexFixing(ONIndex6M,I2199,TRUE,_xll.ohTrigger(RecalcTrigger,Trigger6M)),NA())</f>
        <v>2.8410505061993163E-2</v>
      </c>
      <c r="P2199" s="52">
        <f>IFERROR(_xll.qlIndexFixing(Index1Y,$H2199,TRUE,_xll.ohTrigger(RecalcTrigger,Trigger1Y)),NA())</f>
        <v>2.9973670250860309E-2</v>
      </c>
      <c r="Q2199" s="52">
        <f>IFERROR(_xll.qlIndexFixing(ONIndex1Y,I2199,TRUE,_xll.ohTrigger(RecalcTrigger,Trigger1Y)),NA())</f>
        <v>2.9650246495718235E-2</v>
      </c>
    </row>
    <row r="2200" spans="2:17" x14ac:dyDescent="0.2">
      <c r="B2200" s="46" t="s">
        <v>51</v>
      </c>
      <c r="D2200" s="49">
        <f>_xll.qlCalendarAdvance(LocalCalendar,$D2199,B2200,"f",FALSE)</f>
        <v>54806</v>
      </c>
      <c r="E2200" s="49">
        <f>_xll.qlInterestRateIndexValueDate(IndexON,D2200)</f>
        <v>54806</v>
      </c>
      <c r="F2200" s="52">
        <f>IFERROR(_xll.qlIndexFixing(IndexON,D2200,TRUE,_xll.ohTrigger(RecalcTrigger,TriggerON)),NA())</f>
        <v>2.4385879187720505E-2</v>
      </c>
      <c r="H2200" s="49">
        <f>_xll.qlCalendarAdvance(IborCalendar,$H2199,B2200,"f",FALSE)</f>
        <v>54800</v>
      </c>
      <c r="I2200" s="49">
        <f>_xll.qlInterestRateIndexValueDate(Index1M,$H2200)</f>
        <v>54802</v>
      </c>
      <c r="J2200" s="52">
        <f>IFERROR(_xll.qlIndexFixing(Index1M,$H2200,TRUE,_xll.ohTrigger(RecalcTrigger,Trigger1M)),NA())</f>
        <v>2.6428892165470595E-2</v>
      </c>
      <c r="K2200" s="52">
        <f>IFERROR(_xll.qlIndexFixing(ONIndex1M,I2200,TRUE,_xll.ohTrigger(RecalcTrigger,Trigger1M)),NA())</f>
        <v>2.6411714982657042E-2</v>
      </c>
      <c r="L2200" s="52">
        <f>IFERROR(_xll.qlIndexFixing(Index3M,H2200,TRUE,_xll.ohTrigger(RecalcTrigger,Trigger3M)),NA())</f>
        <v>2.7508105640287717E-2</v>
      </c>
      <c r="M2200" s="52">
        <f>IFERROR(_xll.qlIndexFixing(ONIndex3M,I2200,TRUE,_xll.ohTrigger(RecalcTrigger,Trigger3M)),NA())</f>
        <v>2.7447519598855497E-2</v>
      </c>
      <c r="N2200" s="52">
        <f>IFERROR(_xll.qlIndexFixing(Index6M,$H2200,TRUE,_xll.ohTrigger(RecalcTrigger,Trigger6M)),NA())</f>
        <v>2.8544471345853691E-2</v>
      </c>
      <c r="O2200" s="52">
        <f>IFERROR(_xll.qlIndexFixing(ONIndex6M,I2200,TRUE,_xll.ohTrigger(RecalcTrigger,Trigger6M)),NA())</f>
        <v>2.8406519244670303E-2</v>
      </c>
      <c r="P2200" s="52">
        <f>IFERROR(_xll.qlIndexFixing(Index1Y,$H2200,TRUE,_xll.ohTrigger(RecalcTrigger,Trigger1Y)),NA())</f>
        <v>2.9969734394751008E-2</v>
      </c>
      <c r="Q2200" s="52">
        <f>IFERROR(_xll.qlIndexFixing(ONIndex1Y,I2200,TRUE,_xll.ohTrigger(RecalcTrigger,Trigger1Y)),NA())</f>
        <v>2.964643822106261E-2</v>
      </c>
    </row>
    <row r="2201" spans="2:17" x14ac:dyDescent="0.2">
      <c r="B2201" s="46" t="s">
        <v>51</v>
      </c>
      <c r="D2201" s="49">
        <f>_xll.qlCalendarAdvance(LocalCalendar,$D2200,B2201,"f",FALSE)</f>
        <v>54813</v>
      </c>
      <c r="E2201" s="49">
        <f>_xll.qlInterestRateIndexValueDate(IndexON,D2201)</f>
        <v>54813</v>
      </c>
      <c r="F2201" s="52">
        <f>IFERROR(_xll.qlIndexFixing(IndexON,D2201,TRUE,_xll.ohTrigger(RecalcTrigger,TriggerON)),NA())</f>
        <v>2.4382493278567452E-2</v>
      </c>
      <c r="H2201" s="49">
        <f>_xll.qlCalendarAdvance(IborCalendar,$H2200,B2201,"f",FALSE)</f>
        <v>54807</v>
      </c>
      <c r="I2201" s="49">
        <f>_xll.qlInterestRateIndexValueDate(Index1M,$H2201)</f>
        <v>54809</v>
      </c>
      <c r="J2201" s="52">
        <f>IFERROR(_xll.qlIndexFixing(Index1M,$H2201,TRUE,_xll.ohTrigger(RecalcTrigger,Trigger1M)),NA())</f>
        <v>2.6424859723927496E-2</v>
      </c>
      <c r="K2201" s="52">
        <f>IFERROR(_xll.qlIndexFixing(ONIndex1M,I2201,TRUE,_xll.ohTrigger(RecalcTrigger,Trigger1M)),NA())</f>
        <v>2.6406425690073121E-2</v>
      </c>
      <c r="L2201" s="52">
        <f>IFERROR(_xll.qlIndexFixing(Index3M,H2201,TRUE,_xll.ohTrigger(RecalcTrigger,Trigger3M)),NA())</f>
        <v>2.7503284304578379E-2</v>
      </c>
      <c r="M2201" s="52">
        <f>IFERROR(_xll.qlIndexFixing(ONIndex3M,I2201,TRUE,_xll.ohTrigger(RecalcTrigger,Trigger3M)),NA())</f>
        <v>2.7442037246849793E-2</v>
      </c>
      <c r="N2201" s="52">
        <f>IFERROR(_xll.qlIndexFixing(Index6M,$H2201,TRUE,_xll.ohTrigger(RecalcTrigger,Trigger6M)),NA())</f>
        <v>2.8539612183655774E-2</v>
      </c>
      <c r="O2201" s="52">
        <f>IFERROR(_xll.qlIndexFixing(ONIndex6M,I2201,TRUE,_xll.ohTrigger(RecalcTrigger,Trigger6M)),NA())</f>
        <v>2.8400971387370078E-2</v>
      </c>
      <c r="P2201" s="52">
        <f>IFERROR(_xll.qlIndexFixing(Index1Y,$H2201,TRUE,_xll.ohTrigger(RecalcTrigger,Trigger1Y)),NA())</f>
        <v>2.9964018028496808E-2</v>
      </c>
      <c r="Q2201" s="52">
        <f>IFERROR(_xll.qlIndexFixing(ONIndex1Y,I2201,TRUE,_xll.ohTrigger(RecalcTrigger,Trigger1Y)),NA())</f>
        <v>2.9640860021720172E-2</v>
      </c>
    </row>
    <row r="2202" spans="2:17" x14ac:dyDescent="0.2">
      <c r="B2202" s="46" t="s">
        <v>51</v>
      </c>
      <c r="D2202" s="49">
        <f>_xll.qlCalendarAdvance(LocalCalendar,$D2201,B2202,"f",FALSE)</f>
        <v>54820</v>
      </c>
      <c r="E2202" s="49">
        <f>_xll.qlInterestRateIndexValueDate(IndexON,D2202)</f>
        <v>54820</v>
      </c>
      <c r="F2202" s="52">
        <f>IFERROR(_xll.qlIndexFixing(IndexON,D2202,TRUE,_xll.ohTrigger(RecalcTrigger,TriggerON)),NA())</f>
        <v>2.4379130704268448E-2</v>
      </c>
      <c r="H2202" s="49">
        <f>_xll.qlCalendarAdvance(IborCalendar,$H2201,B2202,"f",FALSE)</f>
        <v>54814</v>
      </c>
      <c r="I2202" s="49">
        <f>_xll.qlInterestRateIndexValueDate(Index1M,$H2202)</f>
        <v>54816</v>
      </c>
      <c r="J2202" s="52">
        <f>IFERROR(_xll.qlIndexFixing(Index1M,$H2202,TRUE,_xll.ohTrigger(RecalcTrigger,Trigger1M)),NA())</f>
        <v>2.6419553813837978E-2</v>
      </c>
      <c r="K2202" s="52">
        <f>IFERROR(_xll.qlIndexFixing(ONIndex1M,I2202,TRUE,_xll.ohTrigger(RecalcTrigger,Trigger1M)),NA())</f>
        <v>2.6401770156487814E-2</v>
      </c>
      <c r="L2202" s="52">
        <f>IFERROR(_xll.qlIndexFixing(Index3M,H2202,TRUE,_xll.ohTrigger(RecalcTrigger,Trigger3M)),NA())</f>
        <v>2.7498461002172903E-2</v>
      </c>
      <c r="M2202" s="52">
        <f>IFERROR(_xll.qlIndexFixing(ONIndex3M,I2202,TRUE,_xll.ohTrigger(RecalcTrigger,Trigger3M)),NA())</f>
        <v>2.7437257960443162E-2</v>
      </c>
      <c r="N2202" s="52">
        <f>IFERROR(_xll.qlIndexFixing(Index6M,$H2202,TRUE,_xll.ohTrigger(RecalcTrigger,Trigger6M)),NA())</f>
        <v>2.8534751136461388E-2</v>
      </c>
      <c r="O2202" s="52">
        <f>IFERROR(_xll.qlIndexFixing(ONIndex6M,I2202,TRUE,_xll.ohTrigger(RecalcTrigger,Trigger6M)),NA())</f>
        <v>2.8396201744875782E-2</v>
      </c>
      <c r="P2202" s="52">
        <f>IFERROR(_xll.qlIndexFixing(Index1Y,$H2202,TRUE,_xll.ohTrigger(RecalcTrigger,Trigger1Y)),NA())</f>
        <v>2.9959191373645534E-2</v>
      </c>
      <c r="Q2202" s="52">
        <f>IFERROR(_xll.qlIndexFixing(ONIndex1Y,I2202,TRUE,_xll.ohTrigger(RecalcTrigger,Trigger1Y)),NA())</f>
        <v>2.9636167850162209E-2</v>
      </c>
    </row>
    <row r="2203" spans="2:17" x14ac:dyDescent="0.2">
      <c r="B2203" s="46" t="s">
        <v>51</v>
      </c>
      <c r="D2203" s="49">
        <f>_xll.qlCalendarAdvance(LocalCalendar,$D2202,B2203,"f",FALSE)</f>
        <v>54827</v>
      </c>
      <c r="E2203" s="49">
        <f>_xll.qlInterestRateIndexValueDate(IndexON,D2203)</f>
        <v>54827</v>
      </c>
      <c r="F2203" s="52">
        <f>IFERROR(_xll.qlIndexFixing(IndexON,D2203,TRUE,_xll.ohTrigger(RecalcTrigger,TriggerON)),NA())</f>
        <v>2.4375791465143237E-2</v>
      </c>
      <c r="H2203" s="49">
        <f>_xll.qlCalendarAdvance(IborCalendar,$H2202,B2203,"f",FALSE)</f>
        <v>54821</v>
      </c>
      <c r="I2203" s="49">
        <f>_xll.qlInterestRateIndexValueDate(Index1M,$H2203)</f>
        <v>54823</v>
      </c>
      <c r="J2203" s="52">
        <f>IFERROR(_xll.qlIndexFixing(Index1M,$H2203,TRUE,_xll.ohTrigger(RecalcTrigger,Trigger1M)),NA())</f>
        <v>2.6412977533089813E-2</v>
      </c>
      <c r="K2203" s="52">
        <f>IFERROR(_xll.qlIndexFixing(ONIndex1M,I2203,TRUE,_xll.ohTrigger(RecalcTrigger,Trigger1M)),NA())</f>
        <v>2.639711191168459E-2</v>
      </c>
      <c r="L2203" s="52">
        <f>IFERROR(_xll.qlIndexFixing(Index3M,H2203,TRUE,_xll.ohTrigger(RecalcTrigger,Trigger3M)),NA())</f>
        <v>2.7492933296963402E-2</v>
      </c>
      <c r="M2203" s="52">
        <f>IFERROR(_xll.qlIndexFixing(ONIndex3M,I2203,TRUE,_xll.ohTrigger(RecalcTrigger,Trigger3M)),NA())</f>
        <v>2.7432476714830401E-2</v>
      </c>
      <c r="N2203" s="52">
        <f>IFERROR(_xll.qlIndexFixing(Index6M,$H2203,TRUE,_xll.ohTrigger(RecalcTrigger,Trigger6M)),NA())</f>
        <v>2.8529888204284228E-2</v>
      </c>
      <c r="O2203" s="52">
        <f>IFERROR(_xll.qlIndexFixing(ONIndex6M,I2203,TRUE,_xll.ohTrigger(RecalcTrigger,Trigger6M)),NA())</f>
        <v>2.8391430232277415E-2</v>
      </c>
      <c r="P2203" s="52">
        <f>IFERROR(_xll.qlIndexFixing(Index1Y,$H2203,TRUE,_xll.ohTrigger(RecalcTrigger,Trigger1Y)),NA())</f>
        <v>2.9954364276563592E-2</v>
      </c>
      <c r="Q2203" s="52">
        <f>IFERROR(_xll.qlIndexFixing(ONIndex1Y,I2203,TRUE,_xll.ohTrigger(RecalcTrigger,Trigger1Y)),NA())</f>
        <v>2.9631476388889411E-2</v>
      </c>
    </row>
    <row r="2204" spans="2:17" x14ac:dyDescent="0.2">
      <c r="B2204" s="46" t="s">
        <v>51</v>
      </c>
      <c r="D2204" s="49">
        <f>_xll.qlCalendarAdvance(LocalCalendar,$D2203,B2204,"f",FALSE)</f>
        <v>54834</v>
      </c>
      <c r="E2204" s="49">
        <f>_xll.qlInterestRateIndexValueDate(IndexON,D2204)</f>
        <v>54834</v>
      </c>
      <c r="F2204" s="52">
        <f>IFERROR(_xll.qlIndexFixing(IndexON,D2204,TRUE,_xll.ohTrigger(RecalcTrigger,TriggerON)),NA())</f>
        <v>2.437247556079214E-2</v>
      </c>
      <c r="H2204" s="49">
        <f>_xll.qlCalendarAdvance(IborCalendar,$H2203,B2204,"f",FALSE)</f>
        <v>54828</v>
      </c>
      <c r="I2204" s="49">
        <f>_xll.qlInterestRateIndexValueDate(Index1M,$H2204)</f>
        <v>54830</v>
      </c>
      <c r="J2204" s="52">
        <f>IFERROR(_xll.qlIndexFixing(Index1M,$H2204,TRUE,_xll.ohTrigger(RecalcTrigger,Trigger1M)),NA())</f>
        <v>2.6408303179242969E-2</v>
      </c>
      <c r="K2204" s="52">
        <f>IFERROR(_xll.qlIndexFixing(ONIndex1M,I2204,TRUE,_xll.ohTrigger(RecalcTrigger,Trigger1M)),NA())</f>
        <v>2.6392450955690094E-2</v>
      </c>
      <c r="L2204" s="52">
        <f>IFERROR(_xll.qlIndexFixing(Index3M,H2204,TRUE,_xll.ohTrigger(RecalcTrigger,Trigger3M)),NA())</f>
        <v>2.7488106569013047E-2</v>
      </c>
      <c r="M2204" s="52">
        <f>IFERROR(_xll.qlIndexFixing(ONIndex3M,I2204,TRUE,_xll.ohTrigger(RecalcTrigger,Trigger3M)),NA())</f>
        <v>2.7427693509878281E-2</v>
      </c>
      <c r="N2204" s="52">
        <f>IFERROR(_xll.qlIndexFixing(Index6M,$H2204,TRUE,_xll.ohTrigger(RecalcTrigger,Trigger6M)),NA())</f>
        <v>2.8525023387136653E-2</v>
      </c>
      <c r="O2204" s="52">
        <f>IFERROR(_xll.qlIndexFixing(ONIndex6M,I2204,TRUE,_xll.ohTrigger(RecalcTrigger,Trigger6M)),NA())</f>
        <v>2.838665684949504E-2</v>
      </c>
      <c r="P2204" s="52">
        <f>IFERROR(_xll.qlIndexFixing(Index1Y,$H2204,TRUE,_xll.ohTrigger(RecalcTrigger,Trigger1Y)),NA())</f>
        <v>2.9949536677413291E-2</v>
      </c>
      <c r="Q2204" s="52">
        <f>IFERROR(_xll.qlIndexFixing(ONIndex1Y,I2204,TRUE,_xll.ohTrigger(RecalcTrigger,Trigger1Y)),NA())</f>
        <v>2.9626785637848485E-2</v>
      </c>
    </row>
    <row r="2205" spans="2:17" x14ac:dyDescent="0.2">
      <c r="B2205" s="46" t="s">
        <v>51</v>
      </c>
      <c r="D2205" s="49">
        <f>_xll.qlCalendarAdvance(LocalCalendar,$D2204,B2205,"f",FALSE)</f>
        <v>54841</v>
      </c>
      <c r="E2205" s="49">
        <f>_xll.qlInterestRateIndexValueDate(IndexON,D2205)</f>
        <v>54841</v>
      </c>
      <c r="F2205" s="52">
        <f>IFERROR(_xll.qlIndexFixing(IndexON,D2205,TRUE,_xll.ohTrigger(RecalcTrigger,TriggerON)),NA())</f>
        <v>2.4369182991454963E-2</v>
      </c>
      <c r="H2205" s="49">
        <f>_xll.qlCalendarAdvance(IborCalendar,$H2204,B2205,"f",FALSE)</f>
        <v>54835</v>
      </c>
      <c r="I2205" s="49">
        <f>_xll.qlInterestRateIndexValueDate(Index1M,$H2205)</f>
        <v>54837</v>
      </c>
      <c r="J2205" s="52">
        <f>IFERROR(_xll.qlIndexFixing(Index1M,$H2205,TRUE,_xll.ohTrigger(RecalcTrigger,Trigger1M)),NA())</f>
        <v>2.6403626110753323E-2</v>
      </c>
      <c r="K2205" s="52">
        <f>IFERROR(_xll.qlIndexFixing(ONIndex1M,I2205,TRUE,_xll.ohTrigger(RecalcTrigger,Trigger1M)),NA())</f>
        <v>2.6388421082528257E-2</v>
      </c>
      <c r="L2205" s="52">
        <f>IFERROR(_xll.qlIndexFixing(Index3M,H2205,TRUE,_xll.ohTrigger(RecalcTrigger,Trigger3M)),NA())</f>
        <v>2.7483277874473099E-2</v>
      </c>
      <c r="M2205" s="52">
        <f>IFERROR(_xll.qlIndexFixing(ONIndex3M,I2205,TRUE,_xll.ohTrigger(RecalcTrigger,Trigger3M)),NA())</f>
        <v>2.7423610849095503E-2</v>
      </c>
      <c r="N2205" s="52">
        <f>IFERROR(_xll.qlIndexFixing(Index6M,$H2205,TRUE,_xll.ohTrigger(RecalcTrigger,Trigger6M)),NA())</f>
        <v>2.8520156685034569E-2</v>
      </c>
      <c r="O2205" s="52">
        <f>IFERROR(_xll.qlIndexFixing(ONIndex6M,I2205,TRUE,_xll.ohTrigger(RecalcTrigger,Trigger6M)),NA())</f>
        <v>2.8382659132084598E-2</v>
      </c>
      <c r="P2205" s="52">
        <f>IFERROR(_xll.qlIndexFixing(Index1Y,$H2205,TRUE,_xll.ohTrigger(RecalcTrigger,Trigger1Y)),NA())</f>
        <v>2.9945596195974488E-2</v>
      </c>
      <c r="Q2205" s="52">
        <f>IFERROR(_xll.qlIndexFixing(ONIndex1Y,I2205,TRUE,_xll.ohTrigger(RecalcTrigger,Trigger1Y)),NA())</f>
        <v>2.9622979237506897E-2</v>
      </c>
    </row>
    <row r="2206" spans="2:17" x14ac:dyDescent="0.2">
      <c r="B2206" s="46" t="s">
        <v>51</v>
      </c>
      <c r="D2206" s="49">
        <f>_xll.qlCalendarAdvance(LocalCalendar,$D2205,B2206,"f",FALSE)</f>
        <v>54848</v>
      </c>
      <c r="E2206" s="49">
        <f>_xll.qlInterestRateIndexValueDate(IndexON,D2206)</f>
        <v>54848</v>
      </c>
      <c r="F2206" s="52">
        <f>IFERROR(_xll.qlIndexFixing(IndexON,D2206,TRUE,_xll.ohTrigger(RecalcTrigger,TriggerON)),NA())</f>
        <v>2.4365913757051771E-2</v>
      </c>
      <c r="H2206" s="49">
        <f>_xll.qlCalendarAdvance(IborCalendar,$H2205,B2206,"f",FALSE)</f>
        <v>54842</v>
      </c>
      <c r="I2206" s="49">
        <f>_xll.qlInterestRateIndexValueDate(Index1M,$H2206)</f>
        <v>54844</v>
      </c>
      <c r="J2206" s="52">
        <f>IFERROR(_xll.qlIndexFixing(Index1M,$H2206,TRUE,_xll.ohTrigger(RecalcTrigger,Trigger1M)),NA())</f>
        <v>2.639894632762374E-2</v>
      </c>
      <c r="K2206" s="52">
        <f>IFERROR(_xll.qlIndexFixing(ONIndex1M,I2206,TRUE,_xll.ohTrigger(RecalcTrigger,Trigger1M)),NA())</f>
        <v>2.6383120910207225E-2</v>
      </c>
      <c r="L2206" s="52">
        <f>IFERROR(_xll.qlIndexFixing(Index3M,H2206,TRUE,_xll.ohTrigger(RecalcTrigger,Trigger3M)),NA())</f>
        <v>2.747844721335075E-2</v>
      </c>
      <c r="M2206" s="52">
        <f>IFERROR(_xll.qlIndexFixing(ONIndex3M,I2206,TRUE,_xll.ohTrigger(RecalcTrigger,Trigger3M)),NA())</f>
        <v>2.7418121222302361E-2</v>
      </c>
      <c r="N2206" s="52">
        <f>IFERROR(_xll.qlIndexFixing(Index6M,$H2206,TRUE,_xll.ohTrigger(RecalcTrigger,Trigger6M)),NA())</f>
        <v>2.8515288097990334E-2</v>
      </c>
      <c r="O2206" s="52">
        <f>IFERROR(_xll.qlIndexFixing(ONIndex6M,I2206,TRUE,_xll.ohTrigger(RecalcTrigger,Trigger6M)),NA())</f>
        <v>2.8377104473644721E-2</v>
      </c>
      <c r="P2206" s="52">
        <f>IFERROR(_xll.qlIndexFixing(Index1Y,$H2206,TRUE,_xll.ohTrigger(RecalcTrigger,Trigger1Y)),NA())</f>
        <v>2.9939879733568601E-2</v>
      </c>
      <c r="Q2206" s="52">
        <f>IFERROR(_xll.qlIndexFixing(ONIndex1Y,I2206,TRUE,_xll.ohTrigger(RecalcTrigger,Trigger1Y)),NA())</f>
        <v>2.9617406266648771E-2</v>
      </c>
    </row>
    <row r="2207" spans="2:17" x14ac:dyDescent="0.2">
      <c r="B2207" s="46" t="s">
        <v>51</v>
      </c>
      <c r="D2207" s="49">
        <f>_xll.qlCalendarAdvance(LocalCalendar,$D2206,B2207,"f",FALSE)</f>
        <v>54855</v>
      </c>
      <c r="E2207" s="49">
        <f>_xll.qlInterestRateIndexValueDate(IndexON,D2207)</f>
        <v>54855</v>
      </c>
      <c r="F2207" s="52">
        <f>IFERROR(_xll.qlIndexFixing(IndexON,D2207,TRUE,_xll.ohTrigger(RecalcTrigger,TriggerON)),NA())</f>
        <v>2.4362667857742437E-2</v>
      </c>
      <c r="H2207" s="49">
        <f>_xll.qlCalendarAdvance(IborCalendar,$H2206,B2207,"f",FALSE)</f>
        <v>54849</v>
      </c>
      <c r="I2207" s="49">
        <f>_xll.qlInterestRateIndexValueDate(Index1M,$H2207)</f>
        <v>54851</v>
      </c>
      <c r="J2207" s="52">
        <f>IFERROR(_xll.qlIndexFixing(Index1M,$H2207,TRUE,_xll.ohTrigger(RecalcTrigger,Trigger1M)),NA())</f>
        <v>2.6396160421193034E-2</v>
      </c>
      <c r="K2207" s="52">
        <f>IFERROR(_xll.qlIndexFixing(ONIndex1M,I2207,TRUE,_xll.ohTrigger(RecalcTrigger,Trigger1M)),NA())</f>
        <v>2.6378451820692206E-2</v>
      </c>
      <c r="L2207" s="52">
        <f>IFERROR(_xll.qlIndexFixing(Index3M,H2207,TRUE,_xll.ohTrigger(RecalcTrigger,Trigger3M)),NA())</f>
        <v>2.7477116478227068E-2</v>
      </c>
      <c r="M2207" s="52">
        <f>IFERROR(_xll.qlIndexFixing(ONIndex3M,I2207,TRUE,_xll.ohTrigger(RecalcTrigger,Trigger3M)),NA())</f>
        <v>2.7413332139625268E-2</v>
      </c>
      <c r="N2207" s="52">
        <f>IFERROR(_xll.qlIndexFixing(Index6M,$H2207,TRUE,_xll.ohTrigger(RecalcTrigger,Trigger6M)),NA())</f>
        <v>2.8514292776959146E-2</v>
      </c>
      <c r="O2207" s="52">
        <f>IFERROR(_xll.qlIndexFixing(ONIndex6M,I2207,TRUE,_xll.ohTrigger(RecalcTrigger,Trigger6M)),NA())</f>
        <v>2.8372325480496841E-2</v>
      </c>
      <c r="P2207" s="52">
        <f>IFERROR(_xll.qlIndexFixing(Index1Y,$H2207,TRUE,_xll.ohTrigger(RecalcTrigger,Trigger1Y)),NA())</f>
        <v>2.9935050269206662E-2</v>
      </c>
      <c r="Q2207" s="52">
        <f>IFERROR(_xll.qlIndexFixing(ONIndex1Y,I2207,TRUE,_xll.ohTrigger(RecalcTrigger,Trigger1Y)),NA())</f>
        <v>2.9612717646489983E-2</v>
      </c>
    </row>
    <row r="2208" spans="2:17" x14ac:dyDescent="0.2">
      <c r="B2208" s="46" t="s">
        <v>51</v>
      </c>
      <c r="D2208" s="49">
        <f>_xll.qlCalendarAdvance(LocalCalendar,$D2207,B2208,"f",FALSE)</f>
        <v>54862</v>
      </c>
      <c r="E2208" s="49">
        <f>_xll.qlInterestRateIndexValueDate(IndexON,D2208)</f>
        <v>54862</v>
      </c>
      <c r="F2208" s="52">
        <f>IFERROR(_xll.qlIndexFixing(IndexON,D2208,TRUE,_xll.ohTrigger(RecalcTrigger,TriggerON)),NA())</f>
        <v>2.4359445293207216E-2</v>
      </c>
      <c r="H2208" s="49">
        <f>_xll.qlCalendarAdvance(IborCalendar,$H2207,B2208,"f",FALSE)</f>
        <v>54856</v>
      </c>
      <c r="I2208" s="49">
        <f>_xll.qlInterestRateIndexValueDate(Index1M,$H2208)</f>
        <v>54858</v>
      </c>
      <c r="J2208" s="52">
        <f>IFERROR(_xll.qlIndexFixing(Index1M,$H2208,TRUE,_xll.ohTrigger(RecalcTrigger,Trigger1M)),NA())</f>
        <v>2.6392105216855866E-2</v>
      </c>
      <c r="K2208" s="52">
        <f>IFERROR(_xll.qlIndexFixing(ONIndex1M,I2208,TRUE,_xll.ohTrigger(RecalcTrigger,Trigger1M)),NA())</f>
        <v>2.637378001995927E-2</v>
      </c>
      <c r="L2208" s="52">
        <f>IFERROR(_xll.qlIndexFixing(Index3M,H2208,TRUE,_xll.ohTrigger(RecalcTrigger,Trigger3M)),NA())</f>
        <v>2.7472279342740019E-2</v>
      </c>
      <c r="M2208" s="52">
        <f>IFERROR(_xll.qlIndexFixing(ONIndex3M,I2208,TRUE,_xll.ohTrigger(RecalcTrigger,Trigger3M)),NA())</f>
        <v>2.7408541097688754E-2</v>
      </c>
      <c r="N2208" s="52">
        <f>IFERROR(_xll.qlIndexFixing(Index6M,$H2208,TRUE,_xll.ohTrigger(RecalcTrigger,Trigger6M)),NA())</f>
        <v>2.8508643336019931E-2</v>
      </c>
      <c r="O2208" s="52">
        <f>IFERROR(_xll.qlIndexFixing(ONIndex6M,I2208,TRUE,_xll.ohTrigger(RecalcTrigger,Trigger6M)),NA())</f>
        <v>2.8367544617271534E-2</v>
      </c>
      <c r="P2208" s="52">
        <f>IFERROR(_xll.qlIndexFixing(Index1Y,$H2208,TRUE,_xll.ohTrigger(RecalcTrigger,Trigger1Y)),NA())</f>
        <v>2.9930220063440403E-2</v>
      </c>
      <c r="Q2208" s="52">
        <f>IFERROR(_xll.qlIndexFixing(ONIndex1Y,I2208,TRUE,_xll.ohTrigger(RecalcTrigger,Trigger1Y)),NA())</f>
        <v>2.9608029736563068E-2</v>
      </c>
    </row>
    <row r="2209" spans="2:17" x14ac:dyDescent="0.2">
      <c r="B2209" s="46" t="s">
        <v>51</v>
      </c>
      <c r="D2209" s="49">
        <f>_xll.qlCalendarAdvance(LocalCalendar,$D2208,B2209,"f",FALSE)</f>
        <v>54869</v>
      </c>
      <c r="E2209" s="49">
        <f>_xll.qlInterestRateIndexValueDate(IndexON,D2209)</f>
        <v>54869</v>
      </c>
      <c r="F2209" s="52">
        <f>IFERROR(_xll.qlIndexFixing(IndexON,D2209,TRUE,_xll.ohTrigger(RecalcTrigger,TriggerON)),NA())</f>
        <v>2.4356246063685916E-2</v>
      </c>
      <c r="H2209" s="49">
        <f>_xll.qlCalendarAdvance(IborCalendar,$H2208,B2209,"f",FALSE)</f>
        <v>54863</v>
      </c>
      <c r="I2209" s="49">
        <f>_xll.qlInterestRateIndexValueDate(Index1M,$H2209)</f>
        <v>54865</v>
      </c>
      <c r="J2209" s="52">
        <f>IFERROR(_xll.qlIndexFixing(Index1M,$H2209,TRUE,_xll.ohTrigger(RecalcTrigger,Trigger1M)),NA())</f>
        <v>2.6386784058778798E-2</v>
      </c>
      <c r="K2209" s="52">
        <f>IFERROR(_xll.qlIndexFixing(ONIndex1M,I2209,TRUE,_xll.ohTrigger(RecalcTrigger,Trigger1M)),NA())</f>
        <v>2.6369105508088353E-2</v>
      </c>
      <c r="L2209" s="52">
        <f>IFERROR(_xll.qlIndexFixing(Index3M,H2209,TRUE,_xll.ohTrigger(RecalcTrigger,Trigger3M)),NA())</f>
        <v>2.7467440240268946E-2</v>
      </c>
      <c r="M2209" s="52">
        <f>IFERROR(_xll.qlIndexFixing(ONIndex3M,I2209,TRUE,_xll.ohTrigger(RecalcTrigger,Trigger3M)),NA())</f>
        <v>2.7403748096492819E-2</v>
      </c>
      <c r="N2209" s="52">
        <f>IFERROR(_xll.qlIndexFixing(Index6M,$H2209,TRUE,_xll.ohTrigger(RecalcTrigger,Trigger6M)),NA())</f>
        <v>2.8503767022551457E-2</v>
      </c>
      <c r="O2209" s="52">
        <f>IFERROR(_xll.qlIndexFixing(ONIndex6M,I2209,TRUE,_xll.ohTrigger(RecalcTrigger,Trigger6M)),NA())</f>
        <v>2.8362761883888865E-2</v>
      </c>
      <c r="P2209" s="52">
        <f>IFERROR(_xll.qlIndexFixing(Index1Y,$H2209,TRUE,_xll.ohTrigger(RecalcTrigger,Trigger1Y)),NA())</f>
        <v>2.9925389056439971E-2</v>
      </c>
      <c r="Q2209" s="52">
        <f>IFERROR(_xll.qlIndexFixing(ONIndex1Y,I2209,TRUE,_xll.ohTrigger(RecalcTrigger,Trigger1Y)),NA())</f>
        <v>2.9603342536921318E-2</v>
      </c>
    </row>
    <row r="2210" spans="2:17" x14ac:dyDescent="0.2">
      <c r="B2210" s="46" t="s">
        <v>51</v>
      </c>
      <c r="D2210" s="49">
        <f>_xll.qlCalendarAdvance(LocalCalendar,$D2209,B2210,"f",FALSE)</f>
        <v>54876</v>
      </c>
      <c r="E2210" s="49">
        <f>_xll.qlInterestRateIndexValueDate(IndexON,D2210)</f>
        <v>54876</v>
      </c>
      <c r="F2210" s="52">
        <f>IFERROR(_xll.qlIndexFixing(IndexON,D2210,TRUE,_xll.ohTrigger(RecalcTrigger,TriggerON)),NA())</f>
        <v>2.4353070169178537E-2</v>
      </c>
      <c r="H2210" s="49">
        <f>_xll.qlCalendarAdvance(IborCalendar,$H2209,B2210,"f",FALSE)</f>
        <v>54870</v>
      </c>
      <c r="I2210" s="49">
        <f>_xll.qlInterestRateIndexValueDate(Index1M,$H2210)</f>
        <v>54872</v>
      </c>
      <c r="J2210" s="52">
        <f>IFERROR(_xll.qlIndexFixing(Index1M,$H2210,TRUE,_xll.ohTrigger(RecalcTrigger,Trigger1M)),NA())</f>
        <v>2.6382091805008747E-2</v>
      </c>
      <c r="K2210" s="52">
        <f>IFERROR(_xll.qlIndexFixing(ONIndex1M,I2210,TRUE,_xll.ohTrigger(RecalcTrigger,Trigger1M)),NA())</f>
        <v>2.6364428284972874E-2</v>
      </c>
      <c r="L2210" s="52">
        <f>IFERROR(_xll.qlIndexFixing(Index3M,H2210,TRUE,_xll.ohTrigger(RecalcTrigger,Trigger3M)),NA())</f>
        <v>2.7462599170821504E-2</v>
      </c>
      <c r="M2210" s="52">
        <f>IFERROR(_xll.qlIndexFixing(ONIndex3M,I2210,TRUE,_xll.ohTrigger(RecalcTrigger,Trigger3M)),NA())</f>
        <v>2.7398953136037463E-2</v>
      </c>
      <c r="N2210" s="52">
        <f>IFERROR(_xll.qlIndexFixing(Index6M,$H2210,TRUE,_xll.ohTrigger(RecalcTrigger,Trigger6M)),NA())</f>
        <v>2.8498888823340392E-2</v>
      </c>
      <c r="O2210" s="52">
        <f>IFERROR(_xll.qlIndexFixing(ONIndex6M,I2210,TRUE,_xll.ohTrigger(RecalcTrigger,Trigger6M)),NA())</f>
        <v>2.8357977280375479E-2</v>
      </c>
      <c r="P2210" s="52">
        <f>IFERROR(_xll.qlIndexFixing(Index1Y,$H2210,TRUE,_xll.ohTrigger(RecalcTrigger,Trigger1Y)),NA())</f>
        <v>2.9920557188375076E-2</v>
      </c>
      <c r="Q2210" s="52">
        <f>IFERROR(_xll.qlIndexFixing(ONIndex1Y,I2210,TRUE,_xll.ohTrigger(RecalcTrigger,Trigger1Y)),NA())</f>
        <v>2.9598656047591376E-2</v>
      </c>
    </row>
    <row r="2211" spans="2:17" x14ac:dyDescent="0.2">
      <c r="B2211" s="46" t="s">
        <v>51</v>
      </c>
      <c r="D2211" s="49">
        <f>_xll.qlCalendarAdvance(LocalCalendar,$D2210,B2211,"f",FALSE)</f>
        <v>54883</v>
      </c>
      <c r="E2211" s="49">
        <f>_xll.qlInterestRateIndexValueDate(IndexON,D2211)</f>
        <v>54883</v>
      </c>
      <c r="F2211" s="52">
        <f>IFERROR(_xll.qlIndexFixing(IndexON,D2211,TRUE,_xll.ohTrigger(RecalcTrigger,TriggerON)),NA())</f>
        <v>2.4349917609685079E-2</v>
      </c>
      <c r="H2211" s="49">
        <f>_xll.qlCalendarAdvance(IborCalendar,$H2210,B2211,"f",FALSE)</f>
        <v>54877</v>
      </c>
      <c r="I2211" s="49">
        <f>_xll.qlInterestRateIndexValueDate(Index1M,$H2211)</f>
        <v>54879</v>
      </c>
      <c r="J2211" s="52">
        <f>IFERROR(_xll.qlIndexFixing(Index1M,$H2211,TRUE,_xll.ohTrigger(RecalcTrigger,Trigger1M)),NA())</f>
        <v>2.6378026843171531E-2</v>
      </c>
      <c r="K2211" s="52">
        <f>IFERROR(_xll.qlIndexFixing(ONIndex1M,I2211,TRUE,_xll.ohTrigger(RecalcTrigger,Trigger1M)),NA())</f>
        <v>2.6359748350692769E-2</v>
      </c>
      <c r="L2211" s="52">
        <f>IFERROR(_xll.qlIndexFixing(Index3M,H2211,TRUE,_xll.ohTrigger(RecalcTrigger,Trigger3M)),NA())</f>
        <v>2.7455661138483682E-2</v>
      </c>
      <c r="M2211" s="52">
        <f>IFERROR(_xll.qlIndexFixing(ONIndex3M,I2211,TRUE,_xll.ohTrigger(RecalcTrigger,Trigger3M)),NA())</f>
        <v>2.7394156216322685E-2</v>
      </c>
      <c r="N2211" s="52">
        <f>IFERROR(_xll.qlIndexFixing(Index6M,$H2211,TRUE,_xll.ohTrigger(RecalcTrigger,Trigger6M)),NA())</f>
        <v>2.8494008737875581E-2</v>
      </c>
      <c r="O2211" s="52">
        <f>IFERROR(_xll.qlIndexFixing(ONIndex6M,I2211,TRUE,_xll.ohTrigger(RecalcTrigger,Trigger6M)),NA())</f>
        <v>2.8353190806731376E-2</v>
      </c>
      <c r="P2211" s="52">
        <f>IFERROR(_xll.qlIndexFixing(Index1Y,$H2211,TRUE,_xll.ohTrigger(RecalcTrigger,Trigger1Y)),NA())</f>
        <v>2.9916609026244944E-2</v>
      </c>
      <c r="Q2211" s="52">
        <f>IFERROR(_xll.qlIndexFixing(ONIndex1Y,I2211,TRUE,_xll.ohTrigger(RecalcTrigger,Trigger1Y)),NA())</f>
        <v>2.9593970268466663E-2</v>
      </c>
    </row>
    <row r="2212" spans="2:17" x14ac:dyDescent="0.2">
      <c r="B2212" s="46" t="s">
        <v>51</v>
      </c>
      <c r="D2212" s="49">
        <f>_xll.qlCalendarAdvance(LocalCalendar,$D2211,B2212,"f",FALSE)</f>
        <v>54890</v>
      </c>
      <c r="E2212" s="49">
        <f>_xll.qlInterestRateIndexValueDate(IndexON,D2212)</f>
        <v>54890</v>
      </c>
      <c r="F2212" s="52">
        <f>IFERROR(_xll.qlIndexFixing(IndexON,D2212,TRUE,_xll.ohTrigger(RecalcTrigger,TriggerON)),NA())</f>
        <v>2.434678838504567E-2</v>
      </c>
      <c r="H2212" s="49">
        <f>_xll.qlCalendarAdvance(IborCalendar,$H2211,B2212,"f",FALSE)</f>
        <v>54884</v>
      </c>
      <c r="I2212" s="49">
        <f>_xll.qlInterestRateIndexValueDate(Index1M,$H2212)</f>
        <v>54890</v>
      </c>
      <c r="J2212" s="52">
        <f>IFERROR(_xll.qlIndexFixing(Index1M,$H2212,TRUE,_xll.ohTrigger(RecalcTrigger,Trigger1M)),NA())</f>
        <v>2.6369384360160453E-2</v>
      </c>
      <c r="K2212" s="52">
        <f>IFERROR(_xll.qlIndexFixing(ONIndex1M,I2212,TRUE,_xll.ohTrigger(RecalcTrigger,Trigger1M)),NA())</f>
        <v>2.6351129159758457E-2</v>
      </c>
      <c r="L2212" s="52">
        <f>IFERROR(_xll.qlIndexFixing(Index3M,H2212,TRUE,_xll.ohTrigger(RecalcTrigger,Trigger3M)),NA())</f>
        <v>2.7448049076525337E-2</v>
      </c>
      <c r="M2212" s="52">
        <f>IFERROR(_xll.qlIndexFixing(ONIndex3M,I2212,TRUE,_xll.ohTrigger(RecalcTrigger,Trigger3M)),NA())</f>
        <v>2.7385216841002702E-2</v>
      </c>
      <c r="N2212" s="52">
        <f>IFERROR(_xll.qlIndexFixing(Index6M,$H2212,TRUE,_xll.ohTrigger(RecalcTrigger,Trigger6M)),NA())</f>
        <v>2.8484791942128149E-2</v>
      </c>
      <c r="O2212" s="52">
        <f>IFERROR(_xll.qlIndexFixing(ONIndex6M,I2212,TRUE,_xll.ohTrigger(RecalcTrigger,Trigger6M)),NA())</f>
        <v>2.834411806118986E-2</v>
      </c>
      <c r="P2212" s="52">
        <f>IFERROR(_xll.qlIndexFixing(Index1Y,$H2212,TRUE,_xll.ohTrigger(RecalcTrigger,Trigger1Y)),NA())</f>
        <v>2.9906360393775481E-2</v>
      </c>
      <c r="Q2212" s="52">
        <f>IFERROR(_xll.qlIndexFixing(ONIndex1Y,I2212,TRUE,_xll.ohTrigger(RecalcTrigger,Trigger1Y)),NA())</f>
        <v>2.9584846172641122E-2</v>
      </c>
    </row>
    <row r="2213" spans="2:17" x14ac:dyDescent="0.2">
      <c r="B2213" s="46" t="s">
        <v>51</v>
      </c>
      <c r="D2213" s="49">
        <f>_xll.qlCalendarAdvance(LocalCalendar,$D2212,B2213,"f",FALSE)</f>
        <v>54897</v>
      </c>
      <c r="E2213" s="49">
        <f>_xll.qlInterestRateIndexValueDate(IndexON,D2213)</f>
        <v>54897</v>
      </c>
      <c r="F2213" s="52">
        <f>IFERROR(_xll.qlIndexFixing(IndexON,D2213,TRUE,_xll.ohTrigger(RecalcTrigger,TriggerON)),NA())</f>
        <v>2.434368249526031E-2</v>
      </c>
      <c r="H2213" s="49">
        <f>_xll.qlCalendarAdvance(IborCalendar,$H2212,B2213,"f",FALSE)</f>
        <v>54891</v>
      </c>
      <c r="I2213" s="49">
        <f>_xll.qlInterestRateIndexValueDate(Index1M,$H2213)</f>
        <v>54893</v>
      </c>
      <c r="J2213" s="52">
        <f>IFERROR(_xll.qlIndexFixing(Index1M,$H2213,TRUE,_xll.ohTrigger(RecalcTrigger,Trigger1M)),NA())</f>
        <v>2.636799875348813E-2</v>
      </c>
      <c r="K2213" s="52">
        <f>IFERROR(_xll.qlIndexFixing(ONIndex1M,I2213,TRUE,_xll.ohTrigger(RecalcTrigger,Trigger1M)),NA())</f>
        <v>2.6350380348585389E-2</v>
      </c>
      <c r="L2213" s="52">
        <f>IFERROR(_xll.qlIndexFixing(Index3M,H2213,TRUE,_xll.ohTrigger(RecalcTrigger,Trigger3M)),NA())</f>
        <v>2.7445972216755463E-2</v>
      </c>
      <c r="M2213" s="52">
        <f>IFERROR(_xll.qlIndexFixing(ONIndex3M,I2213,TRUE,_xll.ohTrigger(RecalcTrigger,Trigger3M)),NA())</f>
        <v>2.7384556499168156E-2</v>
      </c>
      <c r="N2213" s="52">
        <f>IFERROR(_xll.qlIndexFixing(Index6M,$H2213,TRUE,_xll.ohTrigger(RecalcTrigger,Trigger6M)),NA())</f>
        <v>2.8484242906129706E-2</v>
      </c>
      <c r="O2213" s="52">
        <f>IFERROR(_xll.qlIndexFixing(ONIndex6M,I2213,TRUE,_xll.ohTrigger(RecalcTrigger,Trigger6M)),NA())</f>
        <v>2.8343612249130956E-2</v>
      </c>
      <c r="P2213" s="52">
        <f>IFERROR(_xll.qlIndexFixing(Index1Y,$H2213,TRUE,_xll.ohTrigger(RecalcTrigger,Trigger1Y)),NA())</f>
        <v>2.9906055819510995E-2</v>
      </c>
      <c r="Q2213" s="52">
        <f>IFERROR(_xll.qlIndexFixing(ONIndex1Y,I2213,TRUE,_xll.ohTrigger(RecalcTrigger,Trigger1Y)),NA())</f>
        <v>2.9584600841099373E-2</v>
      </c>
    </row>
    <row r="2214" spans="2:17" x14ac:dyDescent="0.2">
      <c r="B2214" s="46" t="s">
        <v>51</v>
      </c>
      <c r="D2214" s="49">
        <f>_xll.qlCalendarAdvance(LocalCalendar,$D2213,B2214,"f",FALSE)</f>
        <v>54904</v>
      </c>
      <c r="E2214" s="49">
        <f>_xll.qlInterestRateIndexValueDate(IndexON,D2214)</f>
        <v>54904</v>
      </c>
      <c r="F2214" s="52">
        <f>IFERROR(_xll.qlIndexFixing(IndexON,D2214,TRUE,_xll.ohTrigger(RecalcTrigger,TriggerON)),NA())</f>
        <v>2.4340599940648744E-2</v>
      </c>
      <c r="H2214" s="49">
        <f>_xll.qlCalendarAdvance(IborCalendar,$H2213,B2214,"f",FALSE)</f>
        <v>54898</v>
      </c>
      <c r="I2214" s="49">
        <f>_xll.qlInterestRateIndexValueDate(Index1M,$H2214)</f>
        <v>54900</v>
      </c>
      <c r="J2214" s="52">
        <f>IFERROR(_xll.qlIndexFixing(Index1M,$H2214,TRUE,_xll.ohTrigger(RecalcTrigger,Trigger1M)),NA())</f>
        <v>2.6363295639584641E-2</v>
      </c>
      <c r="K2214" s="52">
        <f>IFERROR(_xll.qlIndexFixing(ONIndex1M,I2214,TRUE,_xll.ohTrigger(RecalcTrigger,Trigger1M)),NA())</f>
        <v>2.6345692280758115E-2</v>
      </c>
      <c r="L2214" s="52">
        <f>IFERROR(_xll.qlIndexFixing(Index3M,H2214,TRUE,_xll.ohTrigger(RecalcTrigger,Trigger3M)),NA())</f>
        <v>2.7441124805844992E-2</v>
      </c>
      <c r="M2214" s="52">
        <f>IFERROR(_xll.qlIndexFixing(ONIndex3M,I2214,TRUE,_xll.ohTrigger(RecalcTrigger,Trigger3M)),NA())</f>
        <v>2.7379753701701759E-2</v>
      </c>
      <c r="N2214" s="52">
        <f>IFERROR(_xll.qlIndexFixing(Index6M,$H2214,TRUE,_xll.ohTrigger(RecalcTrigger,Trigger6M)),NA())</f>
        <v>2.8479357158824169E-2</v>
      </c>
      <c r="O2214" s="52">
        <f>IFERROR(_xll.qlIndexFixing(ONIndex6M,I2214,TRUE,_xll.ohTrigger(RecalcTrigger,Trigger6M)),NA())</f>
        <v>2.8338820165147993E-2</v>
      </c>
      <c r="P2214" s="52">
        <f>IFERROR(_xll.qlIndexFixing(Index1Y,$H2214,TRUE,_xll.ohTrigger(RecalcTrigger,Trigger1Y)),NA())</f>
        <v>2.9901219908911727E-2</v>
      </c>
      <c r="Q2214" s="52">
        <f>IFERROR(_xll.qlIndexFixing(ONIndex1Y,I2214,TRUE,_xll.ohTrigger(RecalcTrigger,Trigger1Y)),NA())</f>
        <v>2.9579917192856797E-2</v>
      </c>
    </row>
    <row r="2215" spans="2:17" x14ac:dyDescent="0.2">
      <c r="B2215" s="46" t="s">
        <v>51</v>
      </c>
      <c r="D2215" s="49">
        <f>_xll.qlCalendarAdvance(LocalCalendar,$D2214,B2215,"f",FALSE)</f>
        <v>54911</v>
      </c>
      <c r="E2215" s="49">
        <f>_xll.qlInterestRateIndexValueDate(IndexON,D2215)</f>
        <v>54911</v>
      </c>
      <c r="F2215" s="52">
        <f>IFERROR(_xll.qlIndexFixing(IndexON,D2215,TRUE,_xll.ohTrigger(RecalcTrigger,TriggerON)),NA())</f>
        <v>2.4337540720891226E-2</v>
      </c>
      <c r="H2215" s="49">
        <f>_xll.qlCalendarAdvance(IborCalendar,$H2214,B2215,"f",FALSE)</f>
        <v>54905</v>
      </c>
      <c r="I2215" s="49">
        <f>_xll.qlInterestRateIndexValueDate(Index1M,$H2215)</f>
        <v>54907</v>
      </c>
      <c r="J2215" s="52">
        <f>IFERROR(_xll.qlIndexFixing(Index1M,$H2215,TRUE,_xll.ohTrigger(RecalcTrigger,Trigger1M)),NA())</f>
        <v>2.6359217665870849E-2</v>
      </c>
      <c r="K2215" s="52">
        <f>IFERROR(_xll.qlIndexFixing(ONIndex1M,I2215,TRUE,_xll.ohTrigger(RecalcTrigger,Trigger1M)),NA())</f>
        <v>2.6341629932953303E-2</v>
      </c>
      <c r="L2215" s="52">
        <f>IFERROR(_xll.qlIndexFixing(Index3M,H2215,TRUE,_xll.ohTrigger(RecalcTrigger,Trigger3M)),NA())</f>
        <v>2.743627542824573E-2</v>
      </c>
      <c r="M2215" s="52">
        <f>IFERROR(_xll.qlIndexFixing(ONIndex3M,I2215,TRUE,_xll.ohTrigger(RecalcTrigger,Trigger3M)),NA())</f>
        <v>2.7375646398963838E-2</v>
      </c>
      <c r="N2215" s="52">
        <f>IFERROR(_xll.qlIndexFixing(Index6M,$H2215,TRUE,_xll.ohTrigger(RecalcTrigger,Trigger6M)),NA())</f>
        <v>2.8474469523212472E-2</v>
      </c>
      <c r="O2215" s="52">
        <f>IFERROR(_xll.qlIndexFixing(ONIndex6M,I2215,TRUE,_xll.ohTrigger(RecalcTrigger,Trigger6M)),NA())</f>
        <v>2.8334798641214132E-2</v>
      </c>
      <c r="P2215" s="52">
        <f>IFERROR(_xll.qlIndexFixing(Index1Y,$H2215,TRUE,_xll.ohTrigger(RecalcTrigger,Trigger1Y)),NA())</f>
        <v>2.9893735271213057E-2</v>
      </c>
      <c r="Q2215" s="52">
        <f>IFERROR(_xll.qlIndexFixing(ONIndex1Y,I2215,TRUE,_xll.ohTrigger(RecalcTrigger,Trigger1Y)),NA())</f>
        <v>2.957611455013609E-2</v>
      </c>
    </row>
    <row r="2216" spans="2:17" x14ac:dyDescent="0.2">
      <c r="B2216" s="46" t="s">
        <v>51</v>
      </c>
      <c r="D2216" s="49">
        <f>_xll.qlCalendarAdvance(LocalCalendar,$D2215,B2216,"f",FALSE)</f>
        <v>54918</v>
      </c>
      <c r="E2216" s="49">
        <f>_xll.qlInterestRateIndexValueDate(IndexON,D2216)</f>
        <v>54918</v>
      </c>
      <c r="F2216" s="52">
        <f>IFERROR(_xll.qlIndexFixing(IndexON,D2216,TRUE,_xll.ohTrigger(RecalcTrigger,TriggerON)),NA())</f>
        <v>2.4334504835987758E-2</v>
      </c>
      <c r="H2216" s="49">
        <f>_xll.qlCalendarAdvance(IborCalendar,$H2215,B2216,"f",FALSE)</f>
        <v>54912</v>
      </c>
      <c r="I2216" s="49">
        <f>_xll.qlInterestRateIndexValueDate(Index1M,$H2216)</f>
        <v>54914</v>
      </c>
      <c r="J2216" s="52">
        <f>IFERROR(_xll.qlIndexFixing(Index1M,$H2216,TRUE,_xll.ohTrigger(RecalcTrigger,Trigger1M)),NA())</f>
        <v>2.6353881266716266E-2</v>
      </c>
      <c r="K2216" s="52">
        <f>IFERROR(_xll.qlIndexFixing(ONIndex1M,I2216,TRUE,_xll.ohTrigger(RecalcTrigger,Trigger1M)),NA())</f>
        <v>2.6336308011556397E-2</v>
      </c>
      <c r="L2216" s="52">
        <f>IFERROR(_xll.qlIndexFixing(Index3M,H2216,TRUE,_xll.ohTrigger(RecalcTrigger,Trigger3M)),NA())</f>
        <v>2.7433511448039585E-2</v>
      </c>
      <c r="M2216" s="52">
        <f>IFERROR(_xll.qlIndexFixing(ONIndex3M,I2216,TRUE,_xll.ohTrigger(RecalcTrigger,Trigger3M)),NA())</f>
        <v>2.7370142228964056E-2</v>
      </c>
      <c r="N2216" s="52">
        <f>IFERROR(_xll.qlIndexFixing(Index6M,$H2216,TRUE,_xll.ohTrigger(RecalcTrigger,Trigger6M)),NA())</f>
        <v>2.8469579998784317E-2</v>
      </c>
      <c r="O2216" s="52">
        <f>IFERROR(_xll.qlIndexFixing(ONIndex6M,I2216,TRUE,_xll.ohTrigger(RecalcTrigger,Trigger6M)),NA())</f>
        <v>2.8329230386736626E-2</v>
      </c>
      <c r="P2216" s="52">
        <f>IFERROR(_xll.qlIndexFixing(Index1Y,$H2216,TRUE,_xll.ohTrigger(RecalcTrigger,Trigger1Y)),NA())</f>
        <v>2.9891544547299014E-2</v>
      </c>
      <c r="Q2216" s="52">
        <f>IFERROR(_xll.qlIndexFixing(ONIndex1Y,I2216,TRUE,_xll.ohTrigger(RecalcTrigger,Trigger1Y)),NA())</f>
        <v>2.9570552027173846E-2</v>
      </c>
    </row>
    <row r="2217" spans="2:17" x14ac:dyDescent="0.2">
      <c r="B2217" s="46" t="s">
        <v>51</v>
      </c>
      <c r="D2217" s="49">
        <f>_xll.qlCalendarAdvance(LocalCalendar,$D2216,B2217,"f",FALSE)</f>
        <v>54925</v>
      </c>
      <c r="E2217" s="49">
        <f>_xll.qlInterestRateIndexValueDate(IndexON,D2217)</f>
        <v>54925</v>
      </c>
      <c r="F2217" s="52">
        <f>IFERROR(_xll.qlIndexFixing(IndexON,D2217,TRUE,_xll.ohTrigger(RecalcTrigger,TriggerON)),NA())</f>
        <v>2.4331492286178147E-2</v>
      </c>
      <c r="H2217" s="49">
        <f>_xll.qlCalendarAdvance(IborCalendar,$H2216,B2217,"f",FALSE)</f>
        <v>54919</v>
      </c>
      <c r="I2217" s="49">
        <f>_xll.qlInterestRateIndexValueDate(Index1M,$H2217)</f>
        <v>54921</v>
      </c>
      <c r="J2217" s="52">
        <f>IFERROR(_xll.qlIndexFixing(Index1M,$H2217,TRUE,_xll.ohTrigger(RecalcTrigger,Trigger1M)),NA())</f>
        <v>2.6349170007751381E-2</v>
      </c>
      <c r="K2217" s="52">
        <f>IFERROR(_xll.qlIndexFixing(ONIndex1M,I2217,TRUE,_xll.ohTrigger(RecalcTrigger,Trigger1M)),NA())</f>
        <v>2.6331611810181954E-2</v>
      </c>
      <c r="L2217" s="52">
        <f>IFERROR(_xll.qlIndexFixing(Index3M,H2217,TRUE,_xll.ohTrigger(RecalcTrigger,Trigger3M)),NA())</f>
        <v>2.7428656609964203E-2</v>
      </c>
      <c r="M2217" s="52">
        <f>IFERROR(_xll.qlIndexFixing(ONIndex3M,I2217,TRUE,_xll.ohTrigger(RecalcTrigger,Trigger3M)),NA())</f>
        <v>2.7365333553746041E-2</v>
      </c>
      <c r="N2217" s="52">
        <f>IFERROR(_xll.qlIndexFixing(Index6M,$H2217,TRUE,_xll.ohTrigger(RecalcTrigger,Trigger6M)),NA())</f>
        <v>2.8464688585025096E-2</v>
      </c>
      <c r="O2217" s="52">
        <f>IFERROR(_xll.qlIndexFixing(ONIndex6M,I2217,TRUE,_xll.ohTrigger(RecalcTrigger,Trigger6M)),NA())</f>
        <v>2.8324432692388157E-2</v>
      </c>
      <c r="P2217" s="52">
        <f>IFERROR(_xll.qlIndexFixing(Index1Y,$H2217,TRUE,_xll.ohTrigger(RecalcTrigger,Trigger1Y)),NA())</f>
        <v>2.9886704976640678E-2</v>
      </c>
      <c r="Q2217" s="52">
        <f>IFERROR(_xll.qlIndexFixing(ONIndex1Y,I2217,TRUE,_xll.ohTrigger(RecalcTrigger,Trigger1Y)),NA())</f>
        <v>2.9565870509733472E-2</v>
      </c>
    </row>
    <row r="2218" spans="2:17" x14ac:dyDescent="0.2">
      <c r="B2218" s="46" t="s">
        <v>51</v>
      </c>
      <c r="D2218" s="49">
        <f>_xll.qlCalendarAdvance(LocalCalendar,$D2217,B2218,"f",FALSE)</f>
        <v>54932</v>
      </c>
      <c r="E2218" s="49">
        <f>_xll.qlInterestRateIndexValueDate(IndexON,D2218)</f>
        <v>54932</v>
      </c>
      <c r="F2218" s="52">
        <f>IFERROR(_xll.qlIndexFixing(IndexON,D2218,TRUE,_xll.ohTrigger(RecalcTrigger,TriggerON)),NA())</f>
        <v>2.4328503071222585E-2</v>
      </c>
      <c r="H2218" s="49">
        <f>_xll.qlCalendarAdvance(IborCalendar,$H2217,B2218,"f",FALSE)</f>
        <v>54926</v>
      </c>
      <c r="I2218" s="49">
        <f>_xll.qlInterestRateIndexValueDate(Index1M,$H2218)</f>
        <v>54928</v>
      </c>
      <c r="J2218" s="52">
        <f>IFERROR(_xll.qlIndexFixing(Index1M,$H2218,TRUE,_xll.ohTrigger(RecalcTrigger,Trigger1M)),NA())</f>
        <v>2.6344456033773764E-2</v>
      </c>
      <c r="K2218" s="52">
        <f>IFERROR(_xll.qlIndexFixing(ONIndex1M,I2218,TRUE,_xll.ohTrigger(RecalcTrigger,Trigger1M)),NA())</f>
        <v>2.6326912897616239E-2</v>
      </c>
      <c r="L2218" s="52">
        <f>IFERROR(_xll.qlIndexFixing(Index3M,H2218,TRUE,_xll.ohTrigger(RecalcTrigger,Trigger3M)),NA())</f>
        <v>2.7423799804970277E-2</v>
      </c>
      <c r="M2218" s="52">
        <f>IFERROR(_xll.qlIndexFixing(ONIndex3M,I2218,TRUE,_xll.ohTrigger(RecalcTrigger,Trigger3M)),NA())</f>
        <v>2.7360522919215313E-2</v>
      </c>
      <c r="N2218" s="52">
        <f>IFERROR(_xll.qlIndexFixing(Index6M,$H2218,TRUE,_xll.ohTrigger(RecalcTrigger,Trigger6M)),NA())</f>
        <v>2.8459795281423644E-2</v>
      </c>
      <c r="O2218" s="52">
        <f>IFERROR(_xll.qlIndexFixing(ONIndex6M,I2218,TRUE,_xll.ohTrigger(RecalcTrigger,Trigger6M)),NA())</f>
        <v>2.8319633127882327E-2</v>
      </c>
      <c r="P2218" s="52">
        <f>IFERROR(_xll.qlIndexFixing(Index1Y,$H2218,TRUE,_xll.ohTrigger(RecalcTrigger,Trigger1Y)),NA())</f>
        <v>2.9881864066320228E-2</v>
      </c>
      <c r="Q2218" s="52">
        <f>IFERROR(_xll.qlIndexFixing(ONIndex1Y,I2218,TRUE,_xll.ohTrigger(RecalcTrigger,Trigger1Y)),NA())</f>
        <v>2.9561189702604906E-2</v>
      </c>
    </row>
    <row r="2219" spans="2:17" x14ac:dyDescent="0.2">
      <c r="B2219" s="46" t="s">
        <v>51</v>
      </c>
      <c r="D2219" s="49">
        <f>_xll.qlCalendarAdvance(LocalCalendar,$D2218,B2219,"f",FALSE)</f>
        <v>54939</v>
      </c>
      <c r="E2219" s="49">
        <f>_xll.qlInterestRateIndexValueDate(IndexON,D2219)</f>
        <v>54939</v>
      </c>
      <c r="F2219" s="52">
        <f>IFERROR(_xll.qlIndexFixing(IndexON,D2219,TRUE,_xll.ohTrigger(RecalcTrigger,TriggerON)),NA())</f>
        <v>2.4325537191280944E-2</v>
      </c>
      <c r="H2219" s="49">
        <f>_xll.qlCalendarAdvance(IborCalendar,$H2218,B2219,"f",FALSE)</f>
        <v>54933</v>
      </c>
      <c r="I2219" s="49">
        <f>_xll.qlInterestRateIndexValueDate(Index1M,$H2219)</f>
        <v>54935</v>
      </c>
      <c r="J2219" s="52">
        <f>IFERROR(_xll.qlIndexFixing(Index1M,$H2219,TRUE,_xll.ohTrigger(RecalcTrigger,Trigger1M)),NA())</f>
        <v>2.6339739344778259E-2</v>
      </c>
      <c r="K2219" s="52">
        <f>IFERROR(_xll.qlIndexFixing(ONIndex1M,I2219,TRUE,_xll.ohTrigger(RecalcTrigger,Trigger1M)),NA())</f>
        <v>2.6322837556118639E-2</v>
      </c>
      <c r="L2219" s="52">
        <f>IFERROR(_xll.qlIndexFixing(Index3M,H2219,TRUE,_xll.ohTrigger(RecalcTrigger,Trigger3M)),NA())</f>
        <v>2.7419635266937709E-2</v>
      </c>
      <c r="M2219" s="52">
        <f>IFERROR(_xll.qlIndexFixing(ONIndex3M,I2219,TRUE,_xll.ohTrigger(RecalcTrigger,Trigger3M)),NA())</f>
        <v>2.735640575738385E-2</v>
      </c>
      <c r="N2219" s="52">
        <f>IFERROR(_xll.qlIndexFixing(Index6M,$H2219,TRUE,_xll.ohTrigger(RecalcTrigger,Trigger6M)),NA())</f>
        <v>2.8454900087465349E-2</v>
      </c>
      <c r="O2219" s="52">
        <f>IFERROR(_xll.qlIndexFixing(ONIndex6M,I2219,TRUE,_xll.ohTrigger(RecalcTrigger,Trigger6M)),NA())</f>
        <v>2.8315602079054258E-2</v>
      </c>
      <c r="P2219" s="52">
        <f>IFERROR(_xll.qlIndexFixing(Index1Y,$H2219,TRUE,_xll.ohTrigger(RecalcTrigger,Trigger1Y)),NA())</f>
        <v>2.9877902104609676E-2</v>
      </c>
      <c r="Q2219" s="52">
        <f>IFERROR(_xll.qlIndexFixing(ONIndex1Y,I2219,TRUE,_xll.ohTrigger(RecalcTrigger,Trigger1Y)),NA())</f>
        <v>2.9557388566232579E-2</v>
      </c>
    </row>
    <row r="2220" spans="2:17" x14ac:dyDescent="0.2">
      <c r="B2220" s="46" t="s">
        <v>51</v>
      </c>
      <c r="D2220" s="49">
        <f>_xll.qlCalendarAdvance(LocalCalendar,$D2219,B2220,"f",FALSE)</f>
        <v>54946</v>
      </c>
      <c r="E2220" s="49">
        <f>_xll.qlInterestRateIndexValueDate(IndexON,D2220)</f>
        <v>54946</v>
      </c>
      <c r="F2220" s="52">
        <f>IFERROR(_xll.qlIndexFixing(IndexON,D2220,TRUE,_xll.ohTrigger(RecalcTrigger,TriggerON)),NA())</f>
        <v>2.4322594646273288E-2</v>
      </c>
      <c r="H2220" s="49">
        <f>_xll.qlCalendarAdvance(IborCalendar,$H2219,B2220,"f",FALSE)</f>
        <v>54940</v>
      </c>
      <c r="I2220" s="49">
        <f>_xll.qlInterestRateIndexValueDate(Index1M,$H2220)</f>
        <v>54942</v>
      </c>
      <c r="J2220" s="52">
        <f>IFERROR(_xll.qlIndexFixing(Index1M,$H2220,TRUE,_xll.ohTrigger(RecalcTrigger,Trigger1M)),NA())</f>
        <v>2.6335645103211514E-2</v>
      </c>
      <c r="K2220" s="52">
        <f>IFERROR(_xll.qlIndexFixing(ONIndex1M,I2220,TRUE,_xll.ohTrigger(RecalcTrigger,Trigger1M)),NA())</f>
        <v>2.6317506938910995E-2</v>
      </c>
      <c r="L2220" s="52">
        <f>IFERROR(_xll.qlIndexFixing(Index3M,H2220,TRUE,_xll.ohTrigger(RecalcTrigger,Trigger3M)),NA())</f>
        <v>2.7414774018758973E-2</v>
      </c>
      <c r="M2220" s="52">
        <f>IFERROR(_xll.qlIndexFixing(ONIndex3M,I2220,TRUE,_xll.ohTrigger(RecalcTrigger,Trigger3M)),NA())</f>
        <v>2.7350895772508821E-2</v>
      </c>
      <c r="N2220" s="52">
        <f>IFERROR(_xll.qlIndexFixing(Index6M,$H2220,TRUE,_xll.ohTrigger(RecalcTrigger,Trigger6M)),NA())</f>
        <v>2.8450003002639914E-2</v>
      </c>
      <c r="O2220" s="52">
        <f>IFERROR(_xll.qlIndexFixing(ONIndex6M,I2220,TRUE,_xll.ohTrigger(RecalcTrigger,Trigger6M)),NA())</f>
        <v>2.831002838855845E-2</v>
      </c>
      <c r="P2220" s="52">
        <f>IFERROR(_xll.qlIndexFixing(Index1Y,$H2220,TRUE,_xll.ohTrigger(RecalcTrigger,Trigger1Y)),NA())</f>
        <v>2.9872177987412565E-2</v>
      </c>
      <c r="Q2220" s="52">
        <f>IFERROR(_xll.qlIndexFixing(ONIndex1Y,I2220,TRUE,_xll.ohTrigger(RecalcTrigger,Trigger1Y)),NA())</f>
        <v>2.9551830219096686E-2</v>
      </c>
    </row>
    <row r="2221" spans="2:17" x14ac:dyDescent="0.2">
      <c r="B2221" s="46" t="s">
        <v>51</v>
      </c>
      <c r="D2221" s="49">
        <f>_xll.qlCalendarAdvance(LocalCalendar,$D2220,B2221,"f",FALSE)</f>
        <v>54953</v>
      </c>
      <c r="E2221" s="49">
        <f>_xll.qlInterestRateIndexValueDate(IndexON,D2221)</f>
        <v>54953</v>
      </c>
      <c r="F2221" s="52">
        <f>IFERROR(_xll.qlIndexFixing(IndexON,D2221,TRUE,_xll.ohTrigger(RecalcTrigger,TriggerON)),NA())</f>
        <v>2.4319675436279553E-2</v>
      </c>
      <c r="H2221" s="49">
        <f>_xll.qlCalendarAdvance(IborCalendar,$H2220,B2221,"f",FALSE)</f>
        <v>54947</v>
      </c>
      <c r="I2221" s="49">
        <f>_xll.qlInterestRateIndexValueDate(Index1M,$H2221)</f>
        <v>54949</v>
      </c>
      <c r="J2221" s="52">
        <f>IFERROR(_xll.qlIndexFixing(Index1M,$H2221,TRUE,_xll.ohTrigger(RecalcTrigger,Trigger1M)),NA())</f>
        <v>2.6330297821777419E-2</v>
      </c>
      <c r="K2221" s="52">
        <f>IFERROR(_xll.qlIndexFixing(ONIndex1M,I2221,TRUE,_xll.ohTrigger(RecalcTrigger,Trigger1M)),NA())</f>
        <v>2.6312799892824756E-2</v>
      </c>
      <c r="L2221" s="52">
        <f>IFERROR(_xll.qlIndexFixing(Index3M,H2221,TRUE,_xll.ohTrigger(RecalcTrigger,Trigger3M)),NA())</f>
        <v>2.7409217588560585E-2</v>
      </c>
      <c r="M2221" s="52">
        <f>IFERROR(_xll.qlIndexFixing(ONIndex3M,I2221,TRUE,_xll.ohTrigger(RecalcTrigger,Trigger3M)),NA())</f>
        <v>2.734607926025312E-2</v>
      </c>
      <c r="N2221" s="52">
        <f>IFERROR(_xll.qlIndexFixing(Index6M,$H2221,TRUE,_xll.ohTrigger(RecalcTrigger,Trigger6M)),NA())</f>
        <v>2.8445104026433157E-2</v>
      </c>
      <c r="O2221" s="52">
        <f>IFERROR(_xll.qlIndexFixing(ONIndex6M,I2221,TRUE,_xll.ohTrigger(RecalcTrigger,Trigger6M)),NA())</f>
        <v>2.8305223213660469E-2</v>
      </c>
      <c r="P2221" s="52">
        <f>IFERROR(_xll.qlIndexFixing(Index1Y,$H2221,TRUE,_xll.ohTrigger(RecalcTrigger,Trigger1Y)),NA())</f>
        <v>2.9867332699190913E-2</v>
      </c>
      <c r="Q2221" s="52">
        <f>IFERROR(_xll.qlIndexFixing(ONIndex1Y,I2221,TRUE,_xll.ohTrigger(RecalcTrigger,Trigger1Y)),NA())</f>
        <v>2.9547151542770322E-2</v>
      </c>
    </row>
    <row r="2222" spans="2:17" x14ac:dyDescent="0.2">
      <c r="B2222" s="46" t="s">
        <v>51</v>
      </c>
      <c r="D2222" s="49">
        <f>_xll.qlCalendarAdvance(LocalCalendar,$D2221,B2222,"f",FALSE)</f>
        <v>54960</v>
      </c>
      <c r="E2222" s="49">
        <f>_xll.qlInterestRateIndexValueDate(IndexON,D2222)</f>
        <v>54960</v>
      </c>
      <c r="F2222" s="52">
        <f>IFERROR(_xll.qlIndexFixing(IndexON,D2222,TRUE,_xll.ohTrigger(RecalcTrigger,TriggerON)),NA())</f>
        <v>2.4316779561139867E-2</v>
      </c>
      <c r="H2222" s="49">
        <f>_xll.qlCalendarAdvance(IborCalendar,$H2221,B2222,"f",FALSE)</f>
        <v>54954</v>
      </c>
      <c r="I2222" s="49">
        <f>_xll.qlInterestRateIndexValueDate(Index1M,$H2222)</f>
        <v>54956</v>
      </c>
      <c r="J2222" s="52">
        <f>IFERROR(_xll.qlIndexFixing(Index1M,$H2222,TRUE,_xll.ohTrigger(RecalcTrigger,Trigger1M)),NA())</f>
        <v>2.6325572987772085E-2</v>
      </c>
      <c r="K2222" s="52">
        <f>IFERROR(_xll.qlIndexFixing(ONIndex1M,I2222,TRUE,_xll.ohTrigger(RecalcTrigger,Trigger1M)),NA())</f>
        <v>2.6308090135520601E-2</v>
      </c>
      <c r="L2222" s="52">
        <f>IFERROR(_xll.qlIndexFixing(Index3M,H2222,TRUE,_xll.ohTrigger(RecalcTrigger,Trigger3M)),NA())</f>
        <v>2.7404352915972423E-2</v>
      </c>
      <c r="M2222" s="52">
        <f>IFERROR(_xll.qlIndexFixing(ONIndex3M,I2222,TRUE,_xll.ohTrigger(RecalcTrigger,Trigger3M)),NA())</f>
        <v>2.7341260788737998E-2</v>
      </c>
      <c r="N2222" s="52">
        <f>IFERROR(_xll.qlIndexFixing(Index6M,$H2222,TRUE,_xll.ohTrigger(RecalcTrigger,Trigger6M)),NA())</f>
        <v>2.844020315833392E-2</v>
      </c>
      <c r="O2222" s="52">
        <f>IFERROR(_xll.qlIndexFixing(ONIndex6M,I2222,TRUE,_xll.ohTrigger(RecalcTrigger,Trigger6M)),NA())</f>
        <v>2.8300416168658415E-2</v>
      </c>
      <c r="P2222" s="52">
        <f>IFERROR(_xll.qlIndexFixing(Index1Y,$H2222,TRUE,_xll.ohTrigger(RecalcTrigger,Trigger1Y)),NA())</f>
        <v>2.9862485832034564E-2</v>
      </c>
      <c r="Q2222" s="52">
        <f>IFERROR(_xll.qlIndexFixing(ONIndex1Y,I2222,TRUE,_xll.ohTrigger(RecalcTrigger,Trigger1Y)),NA())</f>
        <v>2.9542473576702477E-2</v>
      </c>
    </row>
    <row r="2223" spans="2:17" x14ac:dyDescent="0.2">
      <c r="B2223" s="46" t="s">
        <v>51</v>
      </c>
      <c r="D2223" s="49">
        <f>_xll.qlCalendarAdvance(LocalCalendar,$D2222,B2223,"f",FALSE)</f>
        <v>54967</v>
      </c>
      <c r="E2223" s="49">
        <f>_xll.qlInterestRateIndexValueDate(IndexON,D2223)</f>
        <v>54967</v>
      </c>
      <c r="F2223" s="52">
        <f>IFERROR(_xll.qlIndexFixing(IndexON,D2223,TRUE,_xll.ohTrigger(RecalcTrigger,TriggerON)),NA())</f>
        <v>2.4313907020934167E-2</v>
      </c>
      <c r="H2223" s="49">
        <f>_xll.qlCalendarAdvance(IborCalendar,$H2222,B2223,"f",FALSE)</f>
        <v>54961</v>
      </c>
      <c r="I2223" s="49">
        <f>_xll.qlInterestRateIndexValueDate(Index1M,$H2223)</f>
        <v>54963</v>
      </c>
      <c r="J2223" s="52">
        <f>IFERROR(_xll.qlIndexFixing(Index1M,$H2223,TRUE,_xll.ohTrigger(RecalcTrigger,Trigger1M)),NA())</f>
        <v>2.6320845438772073E-2</v>
      </c>
      <c r="K2223" s="52">
        <f>IFERROR(_xll.qlIndexFixing(ONIndex1M,I2223,TRUE,_xll.ohTrigger(RecalcTrigger,Trigger1M)),NA())</f>
        <v>2.6303377667051819E-2</v>
      </c>
      <c r="L2223" s="52">
        <f>IFERROR(_xll.qlIndexFixing(Index3M,H2223,TRUE,_xll.ohTrigger(RecalcTrigger,Trigger3M)),NA())</f>
        <v>2.7399486276503987E-2</v>
      </c>
      <c r="M2223" s="52">
        <f>IFERROR(_xll.qlIndexFixing(ONIndex3M,I2223,TRUE,_xll.ohTrigger(RecalcTrigger,Trigger3M)),NA())</f>
        <v>2.7336440357990099E-2</v>
      </c>
      <c r="N2223" s="52">
        <f>IFERROR(_xll.qlIndexFixing(Index6M,$H2223,TRUE,_xll.ohTrigger(RecalcTrigger,Trigger6M)),NA())</f>
        <v>2.843683380698556E-2</v>
      </c>
      <c r="O2223" s="52">
        <f>IFERROR(_xll.qlIndexFixing(ONIndex6M,I2223,TRUE,_xll.ohTrigger(RecalcTrigger,Trigger6M)),NA())</f>
        <v>2.8295607253578936E-2</v>
      </c>
      <c r="P2223" s="52">
        <f>IFERROR(_xll.qlIndexFixing(Index1Y,$H2223,TRUE,_xll.ohTrigger(RecalcTrigger,Trigger1Y)),NA())</f>
        <v>2.9857637326129137E-2</v>
      </c>
      <c r="Q2223" s="52">
        <f>IFERROR(_xll.qlIndexFixing(ONIndex1Y,I2223,TRUE,_xll.ohTrigger(RecalcTrigger,Trigger1Y)),NA())</f>
        <v>2.9537796320946441E-2</v>
      </c>
    </row>
    <row r="2224" spans="2:17" x14ac:dyDescent="0.2">
      <c r="B2224" s="46" t="s">
        <v>51</v>
      </c>
      <c r="D2224" s="49">
        <f>_xll.qlCalendarAdvance(LocalCalendar,$D2223,B2224,"f",FALSE)</f>
        <v>54974</v>
      </c>
      <c r="E2224" s="49">
        <f>_xll.qlInterestRateIndexValueDate(IndexON,D2224)</f>
        <v>54974</v>
      </c>
      <c r="F2224" s="52">
        <f>IFERROR(_xll.qlIndexFixing(IndexON,D2224,TRUE,_xll.ohTrigger(RecalcTrigger,TriggerON)),NA())</f>
        <v>2.4311057815742387E-2</v>
      </c>
      <c r="H2224" s="49">
        <f>_xll.qlCalendarAdvance(IborCalendar,$H2223,B2224,"f",FALSE)</f>
        <v>54968</v>
      </c>
      <c r="I2224" s="49">
        <f>_xll.qlInterestRateIndexValueDate(Index1M,$H2224)</f>
        <v>54970</v>
      </c>
      <c r="J2224" s="52">
        <f>IFERROR(_xll.qlIndexFixing(Index1M,$H2224,TRUE,_xll.ohTrigger(RecalcTrigger,Trigger1M)),NA())</f>
        <v>2.63161151747748E-2</v>
      </c>
      <c r="K2224" s="52">
        <f>IFERROR(_xll.qlIndexFixing(ONIndex1M,I2224,TRUE,_xll.ohTrigger(RecalcTrigger,Trigger1M)),NA())</f>
        <v>2.629928608040899E-2</v>
      </c>
      <c r="L2224" s="52">
        <f>IFERROR(_xll.qlIndexFixing(Index3M,H2224,TRUE,_xll.ohTrigger(RecalcTrigger,Trigger3M)),NA())</f>
        <v>2.7394617670164628E-2</v>
      </c>
      <c r="M2224" s="52">
        <f>IFERROR(_xll.qlIndexFixing(ONIndex3M,I2224,TRUE,_xll.ohTrigger(RecalcTrigger,Trigger3M)),NA())</f>
        <v>2.7332310870358256E-2</v>
      </c>
      <c r="N2224" s="52">
        <f>IFERROR(_xll.qlIndexFixing(Index6M,$H2224,TRUE,_xll.ohTrigger(RecalcTrigger,Trigger6M)),NA())</f>
        <v>2.8431161933661835E-2</v>
      </c>
      <c r="O2224" s="52">
        <f>IFERROR(_xll.qlIndexFixing(ONIndex6M,I2224,TRUE,_xll.ohTrigger(RecalcTrigger,Trigger6M)),NA())</f>
        <v>2.8291564296749616E-2</v>
      </c>
      <c r="P2224" s="52">
        <f>IFERROR(_xll.qlIndexFixing(Index1Y,$H2224,TRUE,_xll.ohTrigger(RecalcTrigger,Trigger1Y)),NA())</f>
        <v>2.9852787121660892E-2</v>
      </c>
      <c r="Q2224" s="52">
        <f>IFERROR(_xll.qlIndexFixing(ONIndex1Y,I2224,TRUE,_xll.ohTrigger(RecalcTrigger,Trigger1Y)),NA())</f>
        <v>2.9533997070272378E-2</v>
      </c>
    </row>
    <row r="2225" spans="2:17" x14ac:dyDescent="0.2">
      <c r="B2225" s="46" t="s">
        <v>51</v>
      </c>
      <c r="D2225" s="49">
        <f>_xll.qlCalendarAdvance(LocalCalendar,$D2224,B2225,"f",FALSE)</f>
        <v>54981</v>
      </c>
      <c r="E2225" s="49">
        <f>_xll.qlInterestRateIndexValueDate(IndexON,D2225)</f>
        <v>54981</v>
      </c>
      <c r="F2225" s="52">
        <f>IFERROR(_xll.qlIndexFixing(IndexON,D2225,TRUE,_xll.ohTrigger(RecalcTrigger,TriggerON)),NA())</f>
        <v>2.4308231945564529E-2</v>
      </c>
      <c r="H2225" s="49">
        <f>_xll.qlCalendarAdvance(IborCalendar,$H2224,B2225,"f",FALSE)</f>
        <v>54975</v>
      </c>
      <c r="I2225" s="49">
        <f>_xll.qlInterestRateIndexValueDate(Index1M,$H2225)</f>
        <v>54977</v>
      </c>
      <c r="J2225" s="52">
        <f>IFERROR(_xll.qlIndexFixing(Index1M,$H2225,TRUE,_xll.ohTrigger(RecalcTrigger,Trigger1M)),NA())</f>
        <v>2.6311382195782846E-2</v>
      </c>
      <c r="K2225" s="52">
        <f>IFERROR(_xll.qlIndexFixing(ONIndex1M,I2225,TRUE,_xll.ohTrigger(RecalcTrigger,Trigger1M)),NA())</f>
        <v>2.6293944596540442E-2</v>
      </c>
      <c r="L2225" s="52">
        <f>IFERROR(_xll.qlIndexFixing(Index3M,H2225,TRUE,_xll.ohTrigger(RecalcTrigger,Trigger3M)),NA())</f>
        <v>2.7390438273341831E-2</v>
      </c>
      <c r="M2225" s="52">
        <f>IFERROR(_xll.qlIndexFixing(ONIndex3M,I2225,TRUE,_xll.ohTrigger(RecalcTrigger,Trigger3M)),NA())</f>
        <v>2.7326793618742684E-2</v>
      </c>
      <c r="N2225" s="52">
        <f>IFERROR(_xll.qlIndexFixing(Index6M,$H2225,TRUE,_xll.ohTrigger(RecalcTrigger,Trigger6M)),NA())</f>
        <v>2.8425489197550297E-2</v>
      </c>
      <c r="O2225" s="52">
        <f>IFERROR(_xll.qlIndexFixing(ONIndex6M,I2225,TRUE,_xll.ohTrigger(RecalcTrigger,Trigger6M)),NA())</f>
        <v>2.8285983813001181E-2</v>
      </c>
      <c r="P2225" s="52">
        <f>IFERROR(_xll.qlIndexFixing(Index1Y,$H2225,TRUE,_xll.ohTrigger(RecalcTrigger,Trigger1Y)),NA())</f>
        <v>2.9847935158817403E-2</v>
      </c>
      <c r="Q2225" s="52">
        <f>IFERROR(_xll.qlIndexFixing(ONIndex1Y,I2225,TRUE,_xll.ohTrigger(RecalcTrigger,Trigger1Y)),NA())</f>
        <v>2.9528443940209925E-2</v>
      </c>
    </row>
    <row r="2226" spans="2:17" x14ac:dyDescent="0.2">
      <c r="B2226" s="46" t="s">
        <v>51</v>
      </c>
      <c r="D2226" s="49">
        <f>_xll.qlCalendarAdvance(LocalCalendar,$D2225,B2226,"f",FALSE)</f>
        <v>54988</v>
      </c>
      <c r="E2226" s="49">
        <f>_xll.qlInterestRateIndexValueDate(IndexON,D2226)</f>
        <v>54988</v>
      </c>
      <c r="F2226" s="52">
        <f>IFERROR(_xll.qlIndexFixing(IndexON,D2226,TRUE,_xll.ohTrigger(RecalcTrigger,TriggerON)),NA())</f>
        <v>2.430542941024072E-2</v>
      </c>
      <c r="H2226" s="49">
        <f>_xll.qlCalendarAdvance(IborCalendar,$H2225,B2226,"f",FALSE)</f>
        <v>54982</v>
      </c>
      <c r="I2226" s="49">
        <f>_xll.qlInterestRateIndexValueDate(Index1M,$H2226)</f>
        <v>54984</v>
      </c>
      <c r="J2226" s="52">
        <f>IFERROR(_xll.qlIndexFixing(Index1M,$H2226,TRUE,_xll.ohTrigger(RecalcTrigger,Trigger1M)),NA())</f>
        <v>2.6306646501806526E-2</v>
      </c>
      <c r="K2226" s="52">
        <f>IFERROR(_xll.qlIndexFixing(ONIndex1M,I2226,TRUE,_xll.ohTrigger(RecalcTrigger,Trigger1M)),NA())</f>
        <v>2.6289223994524491E-2</v>
      </c>
      <c r="L2226" s="52">
        <f>IFERROR(_xll.qlIndexFixing(Index3M,H2226,TRUE,_xll.ohTrigger(RecalcTrigger,Trigger3M)),NA())</f>
        <v>2.7384874556895259E-2</v>
      </c>
      <c r="M2226" s="52">
        <f>IFERROR(_xll.qlIndexFixing(ONIndex3M,I2226,TRUE,_xll.ohTrigger(RecalcTrigger,Trigger3M)),NA())</f>
        <v>2.7321967310216522E-2</v>
      </c>
      <c r="N2226" s="52">
        <f>IFERROR(_xll.qlIndexFixing(Index6M,$H2226,TRUE,_xll.ohTrigger(RecalcTrigger,Trigger6M)),NA())</f>
        <v>2.8421345905568253E-2</v>
      </c>
      <c r="O2226" s="52">
        <f>IFERROR(_xll.qlIndexFixing(ONIndex6M,I2226,TRUE,_xll.ohTrigger(RecalcTrigger,Trigger6M)),NA())</f>
        <v>2.8281169287529551E-2</v>
      </c>
      <c r="P2226" s="52">
        <f>IFERROR(_xll.qlIndexFixing(Index1Y,$H2226,TRUE,_xll.ohTrigger(RecalcTrigger,Trigger1Y)),NA())</f>
        <v>2.9843081377786025E-2</v>
      </c>
      <c r="Q2226" s="52">
        <f>IFERROR(_xll.qlIndexFixing(ONIndex1Y,I2226,TRUE,_xll.ohTrigger(RecalcTrigger,Trigger1Y)),NA())</f>
        <v>2.9523768815256091E-2</v>
      </c>
    </row>
    <row r="2227" spans="2:17" x14ac:dyDescent="0.2">
      <c r="B2227" s="46" t="s">
        <v>51</v>
      </c>
      <c r="D2227" s="49">
        <f>_xll.qlCalendarAdvance(LocalCalendar,$D2226,B2227,"f",FALSE)</f>
        <v>54995</v>
      </c>
      <c r="E2227" s="49">
        <f>_xll.qlInterestRateIndexValueDate(IndexON,D2227)</f>
        <v>54995</v>
      </c>
      <c r="F2227" s="52">
        <f>IFERROR(_xll.qlIndexFixing(IndexON,D2227,TRUE,_xll.ohTrigger(RecalcTrigger,TriggerON)),NA())</f>
        <v>2.430265020977096E-2</v>
      </c>
      <c r="H2227" s="49">
        <f>_xll.qlCalendarAdvance(IborCalendar,$H2226,B2227,"f",FALSE)</f>
        <v>54989</v>
      </c>
      <c r="I2227" s="49">
        <f>_xll.qlInterestRateIndexValueDate(Index1M,$H2227)</f>
        <v>54991</v>
      </c>
      <c r="J2227" s="52">
        <f>IFERROR(_xll.qlIndexFixing(Index1M,$H2227,TRUE,_xll.ohTrigger(RecalcTrigger,Trigger1M)),NA())</f>
        <v>2.6301908092845838E-2</v>
      </c>
      <c r="K2227" s="52">
        <f>IFERROR(_xll.qlIndexFixing(ONIndex1M,I2227,TRUE,_xll.ohTrigger(RecalcTrigger,Trigger1M)),NA())</f>
        <v>2.6284500681343914E-2</v>
      </c>
      <c r="L2227" s="52">
        <f>IFERROR(_xll.qlIndexFixing(Index3M,H2227,TRUE,_xll.ohTrigger(RecalcTrigger,Trigger3M)),NA())</f>
        <v>2.7380000049982256E-2</v>
      </c>
      <c r="M2227" s="52">
        <f>IFERROR(_xll.qlIndexFixing(ONIndex3M,I2227,TRUE,_xll.ohTrigger(RecalcTrigger,Trigger3M)),NA())</f>
        <v>2.7317139042484229E-2</v>
      </c>
      <c r="N2227" s="52">
        <f>IFERROR(_xll.qlIndexFixing(Index6M,$H2227,TRUE,_xll.ohTrigger(RecalcTrigger,Trigger6M)),NA())</f>
        <v>2.8415670421499915E-2</v>
      </c>
      <c r="O2227" s="52">
        <f>IFERROR(_xll.qlIndexFixing(ONIndex6M,I2227,TRUE,_xll.ohTrigger(RecalcTrigger,Trigger6M)),NA())</f>
        <v>2.8276352891953849E-2</v>
      </c>
      <c r="P2227" s="52">
        <f>IFERROR(_xll.qlIndexFixing(Index1Y,$H2227,TRUE,_xll.ohTrigger(RecalcTrigger,Trigger1Y)),NA())</f>
        <v>2.9838225718757598E-2</v>
      </c>
      <c r="Q2227" s="52">
        <f>IFERROR(_xll.qlIndexFixing(ONIndex1Y,I2227,TRUE,_xll.ohTrigger(RecalcTrigger,Trigger1Y)),NA())</f>
        <v>2.9519094400560775E-2</v>
      </c>
    </row>
    <row r="2228" spans="2:17" x14ac:dyDescent="0.2">
      <c r="B2228" s="46" t="s">
        <v>51</v>
      </c>
      <c r="D2228" s="49">
        <f>_xll.qlCalendarAdvance(LocalCalendar,$D2227,B2228,"f",FALSE)</f>
        <v>55002</v>
      </c>
      <c r="E2228" s="49">
        <f>_xll.qlInterestRateIndexValueDate(IndexON,D2228)</f>
        <v>55002</v>
      </c>
      <c r="F2228" s="52">
        <f>IFERROR(_xll.qlIndexFixing(IndexON,D2228,TRUE,_xll.ohTrigger(RecalcTrigger,TriggerON)),NA())</f>
        <v>2.4299894344395057E-2</v>
      </c>
      <c r="H2228" s="49">
        <f>_xll.qlCalendarAdvance(IborCalendar,$H2227,B2228,"f",FALSE)</f>
        <v>54996</v>
      </c>
      <c r="I2228" s="49">
        <f>_xll.qlInterestRateIndexValueDate(Index1M,$H2228)</f>
        <v>54998</v>
      </c>
      <c r="J2228" s="52">
        <f>IFERROR(_xll.qlIndexFixing(Index1M,$H2228,TRUE,_xll.ohTrigger(RecalcTrigger,Trigger1M)),NA())</f>
        <v>2.6298408641458403E-2</v>
      </c>
      <c r="K2228" s="52">
        <f>IFERROR(_xll.qlIndexFixing(ONIndex1M,I2228,TRUE,_xll.ohTrigger(RecalcTrigger,Trigger1M)),NA())</f>
        <v>2.6279774656972066E-2</v>
      </c>
      <c r="L2228" s="52">
        <f>IFERROR(_xll.qlIndexFixing(Index3M,H2228,TRUE,_xll.ohTrigger(RecalcTrigger,Trigger3M)),NA())</f>
        <v>2.7375123576227244E-2</v>
      </c>
      <c r="M2228" s="52">
        <f>IFERROR(_xll.qlIndexFixing(ONIndex3M,I2228,TRUE,_xll.ohTrigger(RecalcTrigger,Trigger3M)),NA())</f>
        <v>2.7312308815439224E-2</v>
      </c>
      <c r="N2228" s="52">
        <f>IFERROR(_xll.qlIndexFixing(Index6M,$H2228,TRUE,_xll.ohTrigger(RecalcTrigger,Trigger6M)),NA())</f>
        <v>2.8411522299231259E-2</v>
      </c>
      <c r="O2228" s="52">
        <f>IFERROR(_xll.qlIndexFixing(ONIndex6M,I2228,TRUE,_xll.ohTrigger(RecalcTrigger,Trigger6M)),NA())</f>
        <v>2.8271534626220785E-2</v>
      </c>
      <c r="P2228" s="52">
        <f>IFERROR(_xll.qlIndexFixing(Index1Y,$H2228,TRUE,_xll.ohTrigger(RecalcTrigger,Trigger1Y)),NA())</f>
        <v>2.9833368121921871E-2</v>
      </c>
      <c r="Q2228" s="52">
        <f>IFERROR(_xll.qlIndexFixing(ONIndex1Y,I2228,TRUE,_xll.ohTrigger(RecalcTrigger,Trigger1Y)),NA())</f>
        <v>2.9514420696123977E-2</v>
      </c>
    </row>
    <row r="2229" spans="2:17" x14ac:dyDescent="0.2">
      <c r="B2229" s="46" t="s">
        <v>51</v>
      </c>
      <c r="D2229" s="49">
        <f>_xll.qlCalendarAdvance(LocalCalendar,$D2228,B2229,"f",FALSE)</f>
        <v>55009</v>
      </c>
      <c r="E2229" s="49">
        <f>_xll.qlInterestRateIndexValueDate(IndexON,D2229)</f>
        <v>55009</v>
      </c>
      <c r="F2229" s="52">
        <f>IFERROR(_xll.qlIndexFixing(IndexON,D2229,TRUE,_xll.ohTrigger(RecalcTrigger,TriggerON)),NA())</f>
        <v>2.4297161813953139E-2</v>
      </c>
      <c r="H2229" s="49">
        <f>_xll.qlCalendarAdvance(IborCalendar,$H2228,B2229,"f",FALSE)</f>
        <v>55003</v>
      </c>
      <c r="I2229" s="49">
        <f>_xll.qlInterestRateIndexValueDate(Index1M,$H2229)</f>
        <v>55005</v>
      </c>
      <c r="J2229" s="52">
        <f>IFERROR(_xll.qlIndexFixing(Index1M,$H2229,TRUE,_xll.ohTrigger(RecalcTrigger,Trigger1M)),NA())</f>
        <v>2.6293043436824426E-2</v>
      </c>
      <c r="K2229" s="52">
        <f>IFERROR(_xll.qlIndexFixing(ONIndex1M,I2229,TRUE,_xll.ohTrigger(RecalcTrigger,Trigger1M)),NA())</f>
        <v>2.6275045921355655E-2</v>
      </c>
      <c r="L2229" s="52">
        <f>IFERROR(_xll.qlIndexFixing(Index3M,H2229,TRUE,_xll.ohTrigger(RecalcTrigger,Trigger3M)),NA())</f>
        <v>2.7370245135635324E-2</v>
      </c>
      <c r="M2229" s="52">
        <f>IFERROR(_xll.qlIndexFixing(ONIndex3M,I2229,TRUE,_xll.ohTrigger(RecalcTrigger,Trigger3M)),NA())</f>
        <v>2.7307476629134797E-2</v>
      </c>
      <c r="N2229" s="52">
        <f>IFERROR(_xll.qlIndexFixing(Index6M,$H2229,TRUE,_xll.ohTrigger(RecalcTrigger,Trigger6M)),NA())</f>
        <v>2.8405844065576374E-2</v>
      </c>
      <c r="O2229" s="52">
        <f>IFERROR(_xll.qlIndexFixing(ONIndex6M,I2229,TRUE,_xll.ohTrigger(RecalcTrigger,Trigger6M)),NA())</f>
        <v>2.8266714490383649E-2</v>
      </c>
      <c r="P2229" s="52">
        <f>IFERROR(_xll.qlIndexFixing(Index1Y,$H2229,TRUE,_xll.ohTrigger(RecalcTrigger,Trigger1Y)),NA())</f>
        <v>2.9828508527472083E-2</v>
      </c>
      <c r="Q2229" s="52">
        <f>IFERROR(_xll.qlIndexFixing(ONIndex1Y,I2229,TRUE,_xll.ohTrigger(RecalcTrigger,Trigger1Y)),NA())</f>
        <v>2.950974770199899E-2</v>
      </c>
    </row>
    <row r="2230" spans="2:17" x14ac:dyDescent="0.2">
      <c r="B2230" s="46" t="s">
        <v>51</v>
      </c>
      <c r="D2230" s="49">
        <f>_xll.qlCalendarAdvance(LocalCalendar,$D2229,B2230,"f",FALSE)</f>
        <v>55016</v>
      </c>
      <c r="E2230" s="49">
        <f>_xll.qlInterestRateIndexValueDate(IndexON,D2230)</f>
        <v>55016</v>
      </c>
      <c r="F2230" s="52">
        <f>IFERROR(_xll.qlIndexFixing(IndexON,D2230,TRUE,_xll.ohTrigger(RecalcTrigger,TriggerON)),NA())</f>
        <v>2.429445261836527E-2</v>
      </c>
      <c r="H2230" s="49">
        <f>_xll.qlCalendarAdvance(IborCalendar,$H2229,B2230,"f",FALSE)</f>
        <v>55010</v>
      </c>
      <c r="I2230" s="49">
        <f>_xll.qlInterestRateIndexValueDate(Index1M,$H2230)</f>
        <v>55012</v>
      </c>
      <c r="J2230" s="52">
        <f>IFERROR(_xll.qlIndexFixing(Index1M,$H2230,TRUE,_xll.ohTrigger(RecalcTrigger,Trigger1M)),NA())</f>
        <v>2.6287676576083364E-2</v>
      </c>
      <c r="K2230" s="52">
        <f>IFERROR(_xll.qlIndexFixing(ONIndex1M,I2230,TRUE,_xll.ohTrigger(RecalcTrigger,Trigger1M)),NA())</f>
        <v>2.6270314474654555E-2</v>
      </c>
      <c r="L2230" s="52">
        <f>IFERROR(_xll.qlIndexFixing(Index3M,H2230,TRUE,_xll.ohTrigger(RecalcTrigger,Trigger3M)),NA())</f>
        <v>2.7365364728216702E-2</v>
      </c>
      <c r="M2230" s="52">
        <f>IFERROR(_xll.qlIndexFixing(ONIndex3M,I2230,TRUE,_xll.ohTrigger(RecalcTrigger,Trigger3M)),NA())</f>
        <v>2.7302642483650885E-2</v>
      </c>
      <c r="N2230" s="52">
        <f>IFERROR(_xll.qlIndexFixing(Index6M,$H2230,TRUE,_xll.ohTrigger(RecalcTrigger,Trigger6M)),NA())</f>
        <v>2.8400928043882001E-2</v>
      </c>
      <c r="O2230" s="52">
        <f>IFERROR(_xll.qlIndexFixing(ONIndex6M,I2230,TRUE,_xll.ohTrigger(RecalcTrigger,Trigger6M)),NA())</f>
        <v>2.8261892484442441E-2</v>
      </c>
      <c r="P2230" s="52">
        <f>IFERROR(_xll.qlIndexFixing(Index1Y,$H2230,TRUE,_xll.ohTrigger(RecalcTrigger,Trigger1Y)),NA())</f>
        <v>2.9823646875600161E-2</v>
      </c>
      <c r="Q2230" s="52">
        <f>IFERROR(_xll.qlIndexFixing(ONIndex1Y,I2230,TRUE,_xll.ohTrigger(RecalcTrigger,Trigger1Y)),NA())</f>
        <v>2.950507541813252E-2</v>
      </c>
    </row>
    <row r="2231" spans="2:17" x14ac:dyDescent="0.2">
      <c r="B2231" s="46" t="s">
        <v>51</v>
      </c>
      <c r="D2231" s="49">
        <f>_xll.qlCalendarAdvance(LocalCalendar,$D2230,B2231,"f",FALSE)</f>
        <v>55023</v>
      </c>
      <c r="E2231" s="49">
        <f>_xll.qlInterestRateIndexValueDate(IndexON,D2231)</f>
        <v>55023</v>
      </c>
      <c r="F2231" s="52">
        <f>IFERROR(_xll.qlIndexFixing(IndexON,D2231,TRUE,_xll.ohTrigger(RecalcTrigger,TriggerON)),NA())</f>
        <v>2.4291766757791322E-2</v>
      </c>
      <c r="H2231" s="49">
        <f>_xll.qlCalendarAdvance(IborCalendar,$H2230,B2231,"f",FALSE)</f>
        <v>55017</v>
      </c>
      <c r="I2231" s="49">
        <f>_xll.qlInterestRateIndexValueDate(Index1M,$H2231)</f>
        <v>55019</v>
      </c>
      <c r="J2231" s="52">
        <f>IFERROR(_xll.qlIndexFixing(Index1M,$H2231,TRUE,_xll.ohTrigger(RecalcTrigger,Trigger1M)),NA())</f>
        <v>2.6282927307216156E-2</v>
      </c>
      <c r="K2231" s="52">
        <f>IFERROR(_xll.qlIndexFixing(ONIndex1M,I2231,TRUE,_xll.ohTrigger(RecalcTrigger,Trigger1M)),NA())</f>
        <v>2.6265580316762183E-2</v>
      </c>
      <c r="L2231" s="52">
        <f>IFERROR(_xll.qlIndexFixing(Index3M,H2231,TRUE,_xll.ohTrigger(RecalcTrigger,Trigger3M)),NA())</f>
        <v>2.7360482353977335E-2</v>
      </c>
      <c r="M2231" s="52">
        <f>IFERROR(_xll.qlIndexFixing(ONIndex3M,I2231,TRUE,_xll.ohTrigger(RecalcTrigger,Trigger3M)),NA())</f>
        <v>2.7297806378880907E-2</v>
      </c>
      <c r="N2231" s="52">
        <f>IFERROR(_xll.qlIndexFixing(Index6M,$H2231,TRUE,_xll.ohTrigger(RecalcTrigger,Trigger6M)),NA())</f>
        <v>2.8396772671599742E-2</v>
      </c>
      <c r="O2231" s="52">
        <f>IFERROR(_xll.qlIndexFixing(ONIndex6M,I2231,TRUE,_xll.ohTrigger(RecalcTrigger,Trigger6M)),NA())</f>
        <v>2.8257068608370517E-2</v>
      </c>
      <c r="P2231" s="52">
        <f>IFERROR(_xll.qlIndexFixing(Index1Y,$H2231,TRUE,_xll.ohTrigger(RecalcTrigger,Trigger1Y)),NA())</f>
        <v>2.9818783106501295E-2</v>
      </c>
      <c r="Q2231" s="52">
        <f>IFERROR(_xll.qlIndexFixing(ONIndex1Y,I2231,TRUE,_xll.ohTrigger(RecalcTrigger,Trigger1Y)),NA())</f>
        <v>2.950040384457786E-2</v>
      </c>
    </row>
    <row r="2232" spans="2:17" x14ac:dyDescent="0.2">
      <c r="B2232" s="46" t="s">
        <v>51</v>
      </c>
      <c r="D2232" s="49">
        <f>_xll.qlCalendarAdvance(LocalCalendar,$D2231,B2232,"f",FALSE)</f>
        <v>55030</v>
      </c>
      <c r="E2232" s="49">
        <f>_xll.qlInterestRateIndexValueDate(IndexON,D2232)</f>
        <v>55030</v>
      </c>
      <c r="F2232" s="52">
        <f>IFERROR(_xll.qlIndexFixing(IndexON,D2232,TRUE,_xll.ohTrigger(RecalcTrigger,TriggerON)),NA())</f>
        <v>2.4289104232231296E-2</v>
      </c>
      <c r="H2232" s="49">
        <f>_xll.qlCalendarAdvance(IborCalendar,$H2231,B2232,"f",FALSE)</f>
        <v>55024</v>
      </c>
      <c r="I2232" s="49">
        <f>_xll.qlInterestRateIndexValueDate(Index1M,$H2232)</f>
        <v>55026</v>
      </c>
      <c r="J2232" s="52">
        <f>IFERROR(_xll.qlIndexFixing(Index1M,$H2232,TRUE,_xll.ohTrigger(RecalcTrigger,Trigger1M)),NA())</f>
        <v>2.6278175323380053E-2</v>
      </c>
      <c r="K2232" s="52">
        <f>IFERROR(_xll.qlIndexFixing(ONIndex1M,I2232,TRUE,_xll.ohTrigger(RecalcTrigger,Trigger1M)),NA())</f>
        <v>2.6261462730816643E-2</v>
      </c>
      <c r="L2232" s="52">
        <f>IFERROR(_xll.qlIndexFixing(Index3M,H2232,TRUE,_xll.ohTrigger(RecalcTrigger,Trigger3M)),NA())</f>
        <v>2.7355598012927421E-2</v>
      </c>
      <c r="M2232" s="52">
        <f>IFERROR(_xll.qlIndexFixing(ONIndex3M,I2232,TRUE,_xll.ohTrigger(RecalcTrigger,Trigger3M)),NA())</f>
        <v>2.7293657165581298E-2</v>
      </c>
      <c r="N2232" s="52">
        <f>IFERROR(_xll.qlIndexFixing(Index6M,$H2232,TRUE,_xll.ohTrigger(RecalcTrigger,Trigger6M)),NA())</f>
        <v>2.8391090310463191E-2</v>
      </c>
      <c r="O2232" s="52">
        <f>IFERROR(_xll.qlIndexFixing(ONIndex6M,I2232,TRUE,_xll.ohTrigger(RecalcTrigger,Trigger6M)),NA())</f>
        <v>2.825300659441865E-2</v>
      </c>
      <c r="P2232" s="52">
        <f>IFERROR(_xll.qlIndexFixing(Index1Y,$H2232,TRUE,_xll.ohTrigger(RecalcTrigger,Trigger1Y)),NA())</f>
        <v>2.9814790241565775E-2</v>
      </c>
      <c r="Q2232" s="52">
        <f>IFERROR(_xll.qlIndexFixing(ONIndex1Y,I2232,TRUE,_xll.ohTrigger(RecalcTrigger,Trigger1Y)),NA())</f>
        <v>2.9496607617158777E-2</v>
      </c>
    </row>
    <row r="2233" spans="2:17" x14ac:dyDescent="0.2">
      <c r="B2233" s="46" t="s">
        <v>51</v>
      </c>
      <c r="D2233" s="49">
        <f>_xll.qlCalendarAdvance(LocalCalendar,$D2232,B2233,"f",FALSE)</f>
        <v>55037</v>
      </c>
      <c r="E2233" s="49">
        <f>_xll.qlInterestRateIndexValueDate(IndexON,D2233)</f>
        <v>55037</v>
      </c>
      <c r="F2233" s="52">
        <f>IFERROR(_xll.qlIndexFixing(IndexON,D2233,TRUE,_xll.ohTrigger(RecalcTrigger,TriggerON)),NA())</f>
        <v>2.4286465041525318E-2</v>
      </c>
      <c r="H2233" s="49">
        <f>_xll.qlCalendarAdvance(IborCalendar,$H2232,B2233,"f",FALSE)</f>
        <v>55031</v>
      </c>
      <c r="I2233" s="49">
        <f>_xll.qlInterestRateIndexValueDate(Index1M,$H2233)</f>
        <v>55033</v>
      </c>
      <c r="J2233" s="52">
        <f>IFERROR(_xll.qlIndexFixing(Index1M,$H2233,TRUE,_xll.ohTrigger(RecalcTrigger,Trigger1M)),NA())</f>
        <v>2.6273420624580213E-2</v>
      </c>
      <c r="K2233" s="52">
        <f>IFERROR(_xll.qlIndexFixing(ONIndex1M,I2233,TRUE,_xll.ohTrigger(RecalcTrigger,Trigger1M)),NA())</f>
        <v>2.6256722611179839E-2</v>
      </c>
      <c r="L2233" s="52">
        <f>IFERROR(_xll.qlIndexFixing(Index3M,H2233,TRUE,_xll.ohTrigger(RecalcTrigger,Trigger3M)),NA())</f>
        <v>2.7348650336146554E-2</v>
      </c>
      <c r="M2233" s="52">
        <f>IFERROR(_xll.qlIndexFixing(ONIndex3M,I2233,TRUE,_xll.ohTrigger(RecalcTrigger,Trigger3M)),NA())</f>
        <v>2.7288816635464563E-2</v>
      </c>
      <c r="N2233" s="52">
        <f>IFERROR(_xll.qlIndexFixing(Index6M,$H2233,TRUE,_xll.ohTrigger(RecalcTrigger,Trigger6M)),NA())</f>
        <v>2.8383122482461009E-2</v>
      </c>
      <c r="O2233" s="52">
        <f>IFERROR(_xll.qlIndexFixing(ONIndex6M,I2233,TRUE,_xll.ohTrigger(RecalcTrigger,Trigger6M)),NA())</f>
        <v>2.8248178465701823E-2</v>
      </c>
      <c r="P2233" s="52">
        <f>IFERROR(_xll.qlIndexFixing(Index1Y,$H2233,TRUE,_xll.ohTrigger(RecalcTrigger,Trigger1Y)),NA())</f>
        <v>2.9809921491609531E-2</v>
      </c>
      <c r="Q2233" s="52">
        <f>IFERROR(_xll.qlIndexFixing(ONIndex1Y,I2233,TRUE,_xll.ohTrigger(RecalcTrigger,Trigger1Y)),NA())</f>
        <v>2.9491937132279933E-2</v>
      </c>
    </row>
    <row r="2234" spans="2:17" x14ac:dyDescent="0.2">
      <c r="B2234" s="46" t="s">
        <v>51</v>
      </c>
      <c r="D2234" s="49">
        <f>_xll.qlCalendarAdvance(LocalCalendar,$D2233,B2234,"f",FALSE)</f>
        <v>55044</v>
      </c>
      <c r="E2234" s="49">
        <f>_xll.qlInterestRateIndexValueDate(IndexON,D2234)</f>
        <v>55044</v>
      </c>
      <c r="F2234" s="52">
        <f>IFERROR(_xll.qlIndexFixing(IndexON,D2234,TRUE,_xll.ohTrigger(RecalcTrigger,TriggerON)),NA())</f>
        <v>2.4283849185753326E-2</v>
      </c>
      <c r="H2234" s="49">
        <f>_xll.qlCalendarAdvance(IborCalendar,$H2233,B2234,"f",FALSE)</f>
        <v>55038</v>
      </c>
      <c r="I2234" s="49">
        <f>_xll.qlInterestRateIndexValueDate(Index1M,$H2234)</f>
        <v>55040</v>
      </c>
      <c r="J2234" s="52">
        <f>IFERROR(_xll.qlIndexFixing(Index1M,$H2234,TRUE,_xll.ohTrigger(RecalcTrigger,Trigger1M)),NA())</f>
        <v>2.6269280815368889E-2</v>
      </c>
      <c r="K2234" s="52">
        <f>IFERROR(_xll.qlIndexFixing(ONIndex1M,I2234,TRUE,_xll.ohTrigger(RecalcTrigger,Trigger1M)),NA())</f>
        <v>2.6251361575937437E-2</v>
      </c>
      <c r="L2234" s="52">
        <f>IFERROR(_xll.qlIndexFixing(Index3M,H2234,TRUE,_xll.ohTrigger(RecalcTrigger,Trigger3M)),NA())</f>
        <v>2.734376359285785E-2</v>
      </c>
      <c r="M2234" s="52">
        <f>IFERROR(_xll.qlIndexFixing(ONIndex3M,I2234,TRUE,_xll.ohTrigger(RecalcTrigger,Trigger3M)),NA())</f>
        <v>2.7283286309067734E-2</v>
      </c>
      <c r="N2234" s="52">
        <f>IFERROR(_xll.qlIndexFixing(Index6M,$H2234,TRUE,_xll.ohTrigger(RecalcTrigger,Trigger6M)),NA())</f>
        <v>2.8378200955400647E-2</v>
      </c>
      <c r="O2234" s="52">
        <f>IFERROR(_xll.qlIndexFixing(ONIndex6M,I2234,TRUE,_xll.ohTrigger(RecalcTrigger,Trigger6M)),NA())</f>
        <v>2.8242585759423733E-2</v>
      </c>
      <c r="P2234" s="52">
        <f>IFERROR(_xll.qlIndexFixing(Index1Y,$H2234,TRUE,_xll.ohTrigger(RecalcTrigger,Trigger1Y)),NA())</f>
        <v>2.9804178497800263E-2</v>
      </c>
      <c r="Q2234" s="52">
        <f>IFERROR(_xll.qlIndexFixing(ONIndex1Y,I2234,TRUE,_xll.ohTrigger(RecalcTrigger,Trigger1Y)),NA())</f>
        <v>2.9486393385464993E-2</v>
      </c>
    </row>
    <row r="2235" spans="2:17" x14ac:dyDescent="0.2">
      <c r="B2235" s="46" t="s">
        <v>51</v>
      </c>
      <c r="D2235" s="49">
        <f>_xll.qlCalendarAdvance(LocalCalendar,$D2234,B2235,"f",FALSE)</f>
        <v>55051</v>
      </c>
      <c r="E2235" s="49">
        <f>_xll.qlInterestRateIndexValueDate(IndexON,D2235)</f>
        <v>55051</v>
      </c>
      <c r="F2235" s="52">
        <f>IFERROR(_xll.qlIndexFixing(IndexON,D2235,TRUE,_xll.ohTrigger(RecalcTrigger,TriggerON)),NA())</f>
        <v>2.4281256664835382E-2</v>
      </c>
      <c r="H2235" s="49">
        <f>_xll.qlCalendarAdvance(IborCalendar,$H2234,B2235,"f",FALSE)</f>
        <v>55045</v>
      </c>
      <c r="I2235" s="49">
        <f>_xll.qlInterestRateIndexValueDate(Index1M,$H2235)</f>
        <v>55047</v>
      </c>
      <c r="J2235" s="52">
        <f>IFERROR(_xll.qlIndexFixing(Index1M,$H2235,TRUE,_xll.ohTrigger(RecalcTrigger,Trigger1M)),NA())</f>
        <v>2.6263903082094472E-2</v>
      </c>
      <c r="K2235" s="52">
        <f>IFERROR(_xll.qlIndexFixing(ONIndex1M,I2235,TRUE,_xll.ohTrigger(RecalcTrigger,Trigger1M)),NA())</f>
        <v>2.6246616573306625E-2</v>
      </c>
      <c r="L2235" s="52">
        <f>IFERROR(_xll.qlIndexFixing(Index3M,H2235,TRUE,_xll.ohTrigger(RecalcTrigger,Trigger3M)),NA())</f>
        <v>2.7338874883026172E-2</v>
      </c>
      <c r="M2235" s="52">
        <f>IFERROR(_xll.qlIndexFixing(ONIndex3M,I2235,TRUE,_xll.ohTrigger(RecalcTrigger,Trigger3M)),NA())</f>
        <v>2.727844236731336E-2</v>
      </c>
      <c r="N2235" s="52">
        <f>IFERROR(_xll.qlIndexFixing(Index6M,$H2235,TRUE,_xll.ohTrigger(RecalcTrigger,Trigger6M)),NA())</f>
        <v>2.8373277530131403E-2</v>
      </c>
      <c r="O2235" s="52">
        <f>IFERROR(_xll.qlIndexFixing(ONIndex6M,I2235,TRUE,_xll.ohTrigger(RecalcTrigger,Trigger6M)),NA())</f>
        <v>2.8237754398512394E-2</v>
      </c>
      <c r="P2235" s="52">
        <f>IFERROR(_xll.qlIndexFixing(Index1Y,$H2235,TRUE,_xll.ohTrigger(RecalcTrigger,Trigger1Y)),NA())</f>
        <v>2.9799305663618981E-2</v>
      </c>
      <c r="Q2235" s="52">
        <f>IFERROR(_xll.qlIndexFixing(ONIndex1Y,I2235,TRUE,_xll.ohTrigger(RecalcTrigger,Trigger1Y)),NA())</f>
        <v>2.9481723689661621E-2</v>
      </c>
    </row>
    <row r="2236" spans="2:17" x14ac:dyDescent="0.2">
      <c r="B2236" s="46" t="s">
        <v>51</v>
      </c>
      <c r="D2236" s="49">
        <f>_xll.qlCalendarAdvance(LocalCalendar,$D2235,B2236,"f",FALSE)</f>
        <v>55058</v>
      </c>
      <c r="E2236" s="49">
        <f>_xll.qlInterestRateIndexValueDate(IndexON,D2236)</f>
        <v>55058</v>
      </c>
      <c r="F2236" s="52">
        <f>IFERROR(_xll.qlIndexFixing(IndexON,D2236,TRUE,_xll.ohTrigger(RecalcTrigger,TriggerON)),NA())</f>
        <v>2.4278687479091232E-2</v>
      </c>
      <c r="H2236" s="49">
        <f>_xll.qlCalendarAdvance(IborCalendar,$H2235,B2236,"f",FALSE)</f>
        <v>55052</v>
      </c>
      <c r="I2236" s="49">
        <f>_xll.qlInterestRateIndexValueDate(Index1M,$H2236)</f>
        <v>55054</v>
      </c>
      <c r="J2236" s="52">
        <f>IFERROR(_xll.qlIndexFixing(Index1M,$H2236,TRUE,_xll.ohTrigger(RecalcTrigger,Trigger1M)),NA())</f>
        <v>2.6259140238418889E-2</v>
      </c>
      <c r="K2236" s="52">
        <f>IFERROR(_xll.qlIndexFixing(ONIndex1M,I2236,TRUE,_xll.ohTrigger(RecalcTrigger,Trigger1M)),NA())</f>
        <v>2.6241868859511186E-2</v>
      </c>
      <c r="L2236" s="52">
        <f>IFERROR(_xll.qlIndexFixing(Index3M,H2236,TRUE,_xll.ohTrigger(RecalcTrigger,Trigger3M)),NA())</f>
        <v>2.733398420665855E-2</v>
      </c>
      <c r="M2236" s="52">
        <f>IFERROR(_xll.qlIndexFixing(ONIndex3M,I2236,TRUE,_xll.ohTrigger(RecalcTrigger,Trigger3M)),NA())</f>
        <v>2.7273596466299566E-2</v>
      </c>
      <c r="N2236" s="52">
        <f>IFERROR(_xll.qlIndexFixing(Index6M,$H2236,TRUE,_xll.ohTrigger(RecalcTrigger,Trigger6M)),NA())</f>
        <v>2.8368352206427156E-2</v>
      </c>
      <c r="O2236" s="52">
        <f>IFERROR(_xll.qlIndexFixing(ONIndex6M,I2236,TRUE,_xll.ohTrigger(RecalcTrigger,Trigger6M)),NA())</f>
        <v>2.8232921154200952E-2</v>
      </c>
      <c r="P2236" s="52">
        <f>IFERROR(_xll.qlIndexFixing(Index1Y,$H2236,TRUE,_xll.ohTrigger(RecalcTrigger,Trigger1Y)),NA())</f>
        <v>2.9794430448174994E-2</v>
      </c>
      <c r="Q2236" s="52">
        <f>IFERROR(_xll.qlIndexFixing(ONIndex1Y,I2236,TRUE,_xll.ohTrigger(RecalcTrigger,Trigger1Y)),NA())</f>
        <v>2.9477051752024863E-2</v>
      </c>
    </row>
    <row r="2237" spans="2:17" x14ac:dyDescent="0.2">
      <c r="B2237" s="46" t="s">
        <v>51</v>
      </c>
      <c r="D2237" s="49">
        <f>_xll.qlCalendarAdvance(LocalCalendar,$D2236,B2237,"f",FALSE)</f>
        <v>55065</v>
      </c>
      <c r="E2237" s="49">
        <f>_xll.qlInterestRateIndexValueDate(IndexON,D2237)</f>
        <v>55065</v>
      </c>
      <c r="F2237" s="52">
        <f>IFERROR(_xll.qlIndexFixing(IndexON,D2237,TRUE,_xll.ohTrigger(RecalcTrigger,TriggerON)),NA())</f>
        <v>2.4276141628121195E-2</v>
      </c>
      <c r="H2237" s="49">
        <f>_xll.qlCalendarAdvance(IborCalendar,$H2236,B2237,"f",FALSE)</f>
        <v>55059</v>
      </c>
      <c r="I2237" s="49">
        <f>_xll.qlInterestRateIndexValueDate(Index1M,$H2237)</f>
        <v>55061</v>
      </c>
      <c r="J2237" s="52">
        <f>IFERROR(_xll.qlIndexFixing(Index1M,$H2237,TRUE,_xll.ohTrigger(RecalcTrigger,Trigger1M)),NA())</f>
        <v>2.6254374679789881E-2</v>
      </c>
      <c r="K2237" s="52">
        <f>IFERROR(_xll.qlIndexFixing(ONIndex1M,I2237,TRUE,_xll.ohTrigger(RecalcTrigger,Trigger1M)),NA())</f>
        <v>2.6237118434524476E-2</v>
      </c>
      <c r="L2237" s="52">
        <f>IFERROR(_xll.qlIndexFixing(Index3M,H2237,TRUE,_xll.ohTrigger(RecalcTrigger,Trigger3M)),NA())</f>
        <v>2.7329091563762009E-2</v>
      </c>
      <c r="M2237" s="52">
        <f>IFERROR(_xll.qlIndexFixing(ONIndex3M,I2237,TRUE,_xll.ohTrigger(RecalcTrigger,Trigger3M)),NA())</f>
        <v>2.726874860602635E-2</v>
      </c>
      <c r="N2237" s="52">
        <f>IFERROR(_xll.qlIndexFixing(Index6M,$H2237,TRUE,_xll.ohTrigger(RecalcTrigger,Trigger6M)),NA())</f>
        <v>2.8363424984294536E-2</v>
      </c>
      <c r="O2237" s="52">
        <f>IFERROR(_xll.qlIndexFixing(ONIndex6M,I2237,TRUE,_xll.ohTrigger(RecalcTrigger,Trigger6M)),NA())</f>
        <v>2.8228086026063082E-2</v>
      </c>
      <c r="P2237" s="52">
        <f>IFERROR(_xll.qlIndexFixing(Index1Y,$H2237,TRUE,_xll.ohTrigger(RecalcTrigger,Trigger1Y)),NA())</f>
        <v>2.9786942078256114E-2</v>
      </c>
      <c r="Q2237" s="52">
        <f>IFERROR(_xll.qlIndexFixing(ONIndex1Y,I2237,TRUE,_xll.ohTrigger(RecalcTrigger,Trigger1Y)),NA())</f>
        <v>2.9472377479455858E-2</v>
      </c>
    </row>
    <row r="2238" spans="2:17" x14ac:dyDescent="0.2">
      <c r="B2238" s="46" t="s">
        <v>51</v>
      </c>
      <c r="D2238" s="49">
        <f>_xll.qlCalendarAdvance(LocalCalendar,$D2237,B2238,"f",FALSE)</f>
        <v>55072</v>
      </c>
      <c r="E2238" s="49">
        <f>_xll.qlInterestRateIndexValueDate(IndexON,D2238)</f>
        <v>55072</v>
      </c>
      <c r="F2238" s="52">
        <f>IFERROR(_xll.qlIndexFixing(IndexON,D2238,TRUE,_xll.ohTrigger(RecalcTrigger,TriggerON)),NA())</f>
        <v>2.4273619112085143E-2</v>
      </c>
      <c r="H2238" s="49">
        <f>_xll.qlCalendarAdvance(IborCalendar,$H2237,B2238,"f",FALSE)</f>
        <v>55066</v>
      </c>
      <c r="I2238" s="49">
        <f>_xll.qlInterestRateIndexValueDate(Index1M,$H2238)</f>
        <v>55068</v>
      </c>
      <c r="J2238" s="52">
        <f>IFERROR(_xll.qlIndexFixing(Index1M,$H2238,TRUE,_xll.ohTrigger(RecalcTrigger,Trigger1M)),NA())</f>
        <v>2.6249606406215188E-2</v>
      </c>
      <c r="K2238" s="52">
        <f>IFERROR(_xll.qlIndexFixing(ONIndex1M,I2238,TRUE,_xll.ohTrigger(RecalcTrigger,Trigger1M)),NA())</f>
        <v>2.623298134338814E-2</v>
      </c>
      <c r="L2238" s="52">
        <f>IFERROR(_xll.qlIndexFixing(Index3M,H2238,TRUE,_xll.ohTrigger(RecalcTrigger,Trigger3M)),NA())</f>
        <v>2.7326250663971326E-2</v>
      </c>
      <c r="M2238" s="52">
        <f>IFERROR(_xll.qlIndexFixing(ONIndex3M,I2238,TRUE,_xll.ohTrigger(RecalcTrigger,Trigger3M)),NA())</f>
        <v>2.7264584594970387E-2</v>
      </c>
      <c r="N2238" s="52">
        <f>IFERROR(_xll.qlIndexFixing(Index6M,$H2238,TRUE,_xll.ohTrigger(RecalcTrigger,Trigger6M)),NA())</f>
        <v>2.8359254802212224E-2</v>
      </c>
      <c r="O2238" s="52">
        <f>IFERROR(_xll.qlIndexFixing(ONIndex6M,I2238,TRUE,_xll.ohTrigger(RecalcTrigger,Trigger6M)),NA())</f>
        <v>2.8224009666919514E-2</v>
      </c>
      <c r="P2238" s="52">
        <f>IFERROR(_xll.qlIndexFixing(Index1Y,$H2238,TRUE,_xll.ohTrigger(RecalcTrigger,Trigger1Y)),NA())</f>
        <v>2.9785542547202407E-2</v>
      </c>
      <c r="Q2238" s="52">
        <f>IFERROR(_xll.qlIndexFixing(ONIndex1Y,I2238,TRUE,_xll.ohTrigger(RecalcTrigger,Trigger1Y)),NA())</f>
        <v>2.9468572667297188E-2</v>
      </c>
    </row>
    <row r="2239" spans="2:17" x14ac:dyDescent="0.2">
      <c r="B2239" s="46" t="s">
        <v>51</v>
      </c>
      <c r="D2239" s="49">
        <f>_xll.qlCalendarAdvance(LocalCalendar,$D2238,B2239,"f",FALSE)</f>
        <v>55079</v>
      </c>
      <c r="E2239" s="49">
        <f>_xll.qlInterestRateIndexValueDate(IndexON,D2239)</f>
        <v>55079</v>
      </c>
      <c r="F2239" s="52">
        <f>IFERROR(_xll.qlIndexFixing(IndexON,D2239,TRUE,_xll.ohTrigger(RecalcTrigger,TriggerON)),NA())</f>
        <v>2.4271119931142948E-2</v>
      </c>
      <c r="H2239" s="49">
        <f>_xll.qlCalendarAdvance(IborCalendar,$H2238,B2239,"f",FALSE)</f>
        <v>55073</v>
      </c>
      <c r="I2239" s="49">
        <f>_xll.qlInterestRateIndexValueDate(Index1M,$H2239)</f>
        <v>55075</v>
      </c>
      <c r="J2239" s="52">
        <f>IFERROR(_xll.qlIndexFixing(Index1M,$H2239,TRUE,_xll.ohTrigger(RecalcTrigger,Trigger1M)),NA())</f>
        <v>2.6244835417694807E-2</v>
      </c>
      <c r="K2239" s="52">
        <f>IFERROR(_xll.qlIndexFixing(ONIndex1M,I2239,TRUE,_xll.ohTrigger(RecalcTrigger,Trigger1M)),NA())</f>
        <v>2.6227609451030531E-2</v>
      </c>
      <c r="L2239" s="52">
        <f>IFERROR(_xll.qlIndexFixing(Index3M,H2239,TRUE,_xll.ohTrigger(RecalcTrigger,Trigger3M)),NA())</f>
        <v>2.7322036586078482E-2</v>
      </c>
      <c r="M2239" s="52">
        <f>IFERROR(_xll.qlIndexFixing(ONIndex3M,I2239,TRUE,_xll.ohTrigger(RecalcTrigger,Trigger3M)),NA())</f>
        <v>2.7259047007728299E-2</v>
      </c>
      <c r="N2239" s="52">
        <f>IFERROR(_xll.qlIndexFixing(Index6M,$H2239,TRUE,_xll.ohTrigger(RecalcTrigger,Trigger6M)),NA())</f>
        <v>2.8354323261989004E-2</v>
      </c>
      <c r="O2239" s="52">
        <f>IFERROR(_xll.qlIndexFixing(ONIndex6M,I2239,TRUE,_xll.ohTrigger(RecalcTrigger,Trigger6M)),NA())</f>
        <v>2.8218410118228121E-2</v>
      </c>
      <c r="P2239" s="52">
        <f>IFERROR(_xll.qlIndexFixing(Index1Y,$H2239,TRUE,_xll.ohTrigger(RecalcTrigger,Trigger1Y)),NA())</f>
        <v>2.9779790509905806E-2</v>
      </c>
      <c r="Q2239" s="52">
        <f>IFERROR(_xll.qlIndexFixing(ONIndex1Y,I2239,TRUE,_xll.ohTrigger(RecalcTrigger,Trigger1Y)),NA())</f>
        <v>2.9463021929174715E-2</v>
      </c>
    </row>
    <row r="2240" spans="2:17" x14ac:dyDescent="0.2">
      <c r="B2240" s="46" t="s">
        <v>51</v>
      </c>
      <c r="D2240" s="49">
        <f>_xll.qlCalendarAdvance(LocalCalendar,$D2239,B2240,"f",FALSE)</f>
        <v>55086</v>
      </c>
      <c r="E2240" s="49">
        <f>_xll.qlInterestRateIndexValueDate(IndexON,D2240)</f>
        <v>55086</v>
      </c>
      <c r="F2240" s="52">
        <f>IFERROR(_xll.qlIndexFixing(IndexON,D2240,TRUE,_xll.ohTrigger(RecalcTrigger,TriggerON)),NA())</f>
        <v>2.4268644084974866E-2</v>
      </c>
      <c r="H2240" s="49">
        <f>_xll.qlCalendarAdvance(IborCalendar,$H2239,B2240,"f",FALSE)</f>
        <v>55080</v>
      </c>
      <c r="I2240" s="49">
        <f>_xll.qlInterestRateIndexValueDate(Index1M,$H2240)</f>
        <v>55082</v>
      </c>
      <c r="J2240" s="52">
        <f>IFERROR(_xll.qlIndexFixing(Index1M,$H2240,TRUE,_xll.ohTrigger(RecalcTrigger,Trigger1M)),NA())</f>
        <v>2.6240061714231315E-2</v>
      </c>
      <c r="K2240" s="52">
        <f>IFERROR(_xll.qlIndexFixing(ONIndex1M,I2240,TRUE,_xll.ohTrigger(RecalcTrigger,Trigger1M)),NA())</f>
        <v>2.6222850892496652E-2</v>
      </c>
      <c r="L2240" s="52">
        <f>IFERROR(_xll.qlIndexFixing(Index3M,H2240,TRUE,_xll.ohTrigger(RecalcTrigger,Trigger3M)),NA())</f>
        <v>2.7316452480158088E-2</v>
      </c>
      <c r="M2240" s="52">
        <f>IFERROR(_xll.qlIndexFixing(ONIndex3M,I2240,TRUE,_xll.ohTrigger(RecalcTrigger,Trigger3M)),NA())</f>
        <v>2.7254193269703464E-2</v>
      </c>
      <c r="N2240" s="52">
        <f>IFERROR(_xll.qlIndexFixing(Index6M,$H2240,TRUE,_xll.ohTrigger(RecalcTrigger,Trigger6M)),NA())</f>
        <v>2.8349389823298907E-2</v>
      </c>
      <c r="O2240" s="52">
        <f>IFERROR(_xll.qlIndexFixing(ONIndex6M,I2240,TRUE,_xll.ohTrigger(RecalcTrigger,Trigger6M)),NA())</f>
        <v>2.8213569338504385E-2</v>
      </c>
      <c r="P2240" s="52">
        <f>IFERROR(_xll.qlIndexFixing(Index1Y,$H2240,TRUE,_xll.ohTrigger(RecalcTrigger,Trigger1Y)),NA())</f>
        <v>2.9774905766619324E-2</v>
      </c>
      <c r="Q2240" s="52">
        <f>IFERROR(_xll.qlIndexFixing(ONIndex1Y,I2240,TRUE,_xll.ohTrigger(RecalcTrigger,Trigger1Y)),NA())</f>
        <v>2.9458340651462578E-2</v>
      </c>
    </row>
    <row r="2241" spans="2:17" x14ac:dyDescent="0.2">
      <c r="B2241" s="46" t="s">
        <v>51</v>
      </c>
      <c r="D2241" s="49">
        <f>_xll.qlCalendarAdvance(LocalCalendar,$D2240,B2241,"f",FALSE)</f>
        <v>55093</v>
      </c>
      <c r="E2241" s="49">
        <f>_xll.qlInterestRateIndexValueDate(IndexON,D2241)</f>
        <v>55093</v>
      </c>
      <c r="F2241" s="52">
        <f>IFERROR(_xll.qlIndexFixing(IndexON,D2241,TRUE,_xll.ohTrigger(RecalcTrigger,TriggerON)),NA())</f>
        <v>2.4266191573900642E-2</v>
      </c>
      <c r="H2241" s="49">
        <f>_xll.qlCalendarAdvance(IborCalendar,$H2240,B2241,"f",FALSE)</f>
        <v>55087</v>
      </c>
      <c r="I2241" s="49">
        <f>_xll.qlInterestRateIndexValueDate(Index1M,$H2241)</f>
        <v>55089</v>
      </c>
      <c r="J2241" s="52">
        <f>IFERROR(_xll.qlIndexFixing(Index1M,$H2241,TRUE,_xll.ohTrigger(RecalcTrigger,Trigger1M)),NA())</f>
        <v>2.6235285295832449E-2</v>
      </c>
      <c r="K2241" s="52">
        <f>IFERROR(_xll.qlIndexFixing(ONIndex1M,I2241,TRUE,_xll.ohTrigger(RecalcTrigger,Trigger1M)),NA())</f>
        <v>2.6218089622824792E-2</v>
      </c>
      <c r="L2241" s="52">
        <f>IFERROR(_xll.qlIndexFixing(Index3M,H2241,TRUE,_xll.ohTrigger(RecalcTrigger,Trigger3M)),NA())</f>
        <v>2.731155043812962E-2</v>
      </c>
      <c r="M2241" s="52">
        <f>IFERROR(_xll.qlIndexFixing(ONIndex3M,I2241,TRUE,_xll.ohTrigger(RecalcTrigger,Trigger3M)),NA())</f>
        <v>2.7249337572472498E-2</v>
      </c>
      <c r="N2241" s="52">
        <f>IFERROR(_xll.qlIndexFixing(Index6M,$H2241,TRUE,_xll.ohTrigger(RecalcTrigger,Trigger6M)),NA())</f>
        <v>2.8344454486155989E-2</v>
      </c>
      <c r="O2241" s="52">
        <f>IFERROR(_xll.qlIndexFixing(ONIndex6M,I2241,TRUE,_xll.ohTrigger(RecalcTrigger,Trigger6M)),NA())</f>
        <v>2.8208726675007512E-2</v>
      </c>
      <c r="P2241" s="52">
        <f>IFERROR(_xll.qlIndexFixing(Index1Y,$H2241,TRUE,_xll.ohTrigger(RecalcTrigger,Trigger1Y)),NA())</f>
        <v>2.9770018641459183E-2</v>
      </c>
      <c r="Q2241" s="52">
        <f>IFERROR(_xll.qlIndexFixing(ONIndex1Y,I2241,TRUE,_xll.ohTrigger(RecalcTrigger,Trigger1Y)),NA())</f>
        <v>2.9453657038818193E-2</v>
      </c>
    </row>
    <row r="2242" spans="2:17" x14ac:dyDescent="0.2">
      <c r="B2242" s="46" t="s">
        <v>51</v>
      </c>
      <c r="D2242" s="49">
        <f>_xll.qlCalendarAdvance(LocalCalendar,$D2241,B2242,"f",FALSE)</f>
        <v>55100</v>
      </c>
      <c r="E2242" s="49">
        <f>_xll.qlInterestRateIndexValueDate(IndexON,D2242)</f>
        <v>55100</v>
      </c>
      <c r="F2242" s="52">
        <f>IFERROR(_xll.qlIndexFixing(IndexON,D2242,TRUE,_xll.ohTrigger(RecalcTrigger,TriggerON)),NA())</f>
        <v>2.4263762397520594E-2</v>
      </c>
      <c r="H2242" s="49">
        <f>_xll.qlCalendarAdvance(IborCalendar,$H2241,B2242,"f",FALSE)</f>
        <v>55094</v>
      </c>
      <c r="I2242" s="49">
        <f>_xll.qlInterestRateIndexValueDate(Index1M,$H2242)</f>
        <v>55096</v>
      </c>
      <c r="J2242" s="52">
        <f>IFERROR(_xll.qlIndexFixing(Index1M,$H2242,TRUE,_xll.ohTrigger(RecalcTrigger,Trigger1M)),NA())</f>
        <v>2.6230506162498213E-2</v>
      </c>
      <c r="K2242" s="52">
        <f>IFERROR(_xll.qlIndexFixing(ONIndex1M,I2242,TRUE,_xll.ohTrigger(RecalcTrigger,Trigger1M)),NA())</f>
        <v>2.6213325641988305E-2</v>
      </c>
      <c r="L2242" s="52">
        <f>IFERROR(_xll.qlIndexFixing(Index3M,H2242,TRUE,_xll.ohTrigger(RecalcTrigger,Trigger3M)),NA())</f>
        <v>2.7306646429362889E-2</v>
      </c>
      <c r="M2242" s="52">
        <f>IFERROR(_xll.qlIndexFixing(ONIndex3M,I2242,TRUE,_xll.ohTrigger(RecalcTrigger,Trigger3M)),NA())</f>
        <v>2.7244479915928821E-2</v>
      </c>
      <c r="N2242" s="52">
        <f>IFERROR(_xll.qlIndexFixing(Index6M,$H2242,TRUE,_xll.ohTrigger(RecalcTrigger,Trigger6M)),NA())</f>
        <v>2.8338760397703961E-2</v>
      </c>
      <c r="O2242" s="52">
        <f>IFERROR(_xll.qlIndexFixing(ONIndex6M,I2242,TRUE,_xll.ohTrigger(RecalcTrigger,Trigger6M)),NA())</f>
        <v>2.820388212768421E-2</v>
      </c>
      <c r="P2242" s="52">
        <f>IFERROR(_xll.qlIndexFixing(Index1Y,$H2242,TRUE,_xll.ohTrigger(RecalcTrigger,Trigger1Y)),NA())</f>
        <v>2.9765129134459573E-2</v>
      </c>
      <c r="Q2242" s="52">
        <f>IFERROR(_xll.qlIndexFixing(ONIndex1Y,I2242,TRUE,_xll.ohTrigger(RecalcTrigger,Trigger1Y)),NA())</f>
        <v>2.9448971091081688E-2</v>
      </c>
    </row>
    <row r="2243" spans="2:17" x14ac:dyDescent="0.2">
      <c r="B2243" s="46" t="s">
        <v>51</v>
      </c>
      <c r="D2243" s="49">
        <f>_xll.qlCalendarAdvance(LocalCalendar,$D2242,B2243,"f",FALSE)</f>
        <v>55107</v>
      </c>
      <c r="E2243" s="49">
        <f>_xll.qlInterestRateIndexValueDate(IndexON,D2243)</f>
        <v>55107</v>
      </c>
      <c r="F2243" s="52">
        <f>IFERROR(_xll.qlIndexFixing(IndexON,D2243,TRUE,_xll.ohTrigger(RecalcTrigger,TriggerON)),NA())</f>
        <v>2.426135655631434E-2</v>
      </c>
      <c r="H2243" s="49">
        <f>_xll.qlCalendarAdvance(IborCalendar,$H2242,B2243,"f",FALSE)</f>
        <v>55101</v>
      </c>
      <c r="I2243" s="49">
        <f>_xll.qlInterestRateIndexValueDate(Index1M,$H2243)</f>
        <v>55106</v>
      </c>
      <c r="J2243" s="52">
        <f>IFERROR(_xll.qlIndexFixing(Index1M,$H2243,TRUE,_xll.ohTrigger(RecalcTrigger,Trigger1M)),NA())</f>
        <v>2.6223061598032338E-2</v>
      </c>
      <c r="K2243" s="52">
        <f>IFERROR(_xll.qlIndexFixing(ONIndex1M,I2243,TRUE,_xll.ohTrigger(RecalcTrigger,Trigger1M)),NA())</f>
        <v>2.6205288964478157E-2</v>
      </c>
      <c r="L2243" s="52">
        <f>IFERROR(_xll.qlIndexFixing(Index3M,H2243,TRUE,_xll.ohTrigger(RecalcTrigger,Trigger3M)),NA())</f>
        <v>2.7298273714004843E-2</v>
      </c>
      <c r="M2243" s="52">
        <f>IFERROR(_xll.qlIndexFixing(ONIndex3M,I2243,TRUE,_xll.ohTrigger(RecalcTrigger,Trigger3M)),NA())</f>
        <v>2.7236170859445963E-2</v>
      </c>
      <c r="N2243" s="52">
        <f>IFERROR(_xll.qlIndexFixing(Index6M,$H2243,TRUE,_xll.ohTrigger(RecalcTrigger,Trigger6M)),NA())</f>
        <v>2.8332460763704746E-2</v>
      </c>
      <c r="O2243" s="52">
        <f>IFERROR(_xll.qlIndexFixing(ONIndex6M,I2243,TRUE,_xll.ohTrigger(RecalcTrigger,Trigger6M)),NA())</f>
        <v>2.8195442325067432E-2</v>
      </c>
      <c r="P2243" s="52">
        <f>IFERROR(_xll.qlIndexFixing(Index1Y,$H2243,TRUE,_xll.ohTrigger(RecalcTrigger,Trigger1Y)),NA())</f>
        <v>2.9756406790002674E-2</v>
      </c>
      <c r="Q2243" s="52">
        <f>IFERROR(_xll.qlIndexFixing(ONIndex1Y,I2243,TRUE,_xll.ohTrigger(RecalcTrigger,Trigger1Y)),NA())</f>
        <v>2.9440535195073281E-2</v>
      </c>
    </row>
    <row r="2244" spans="2:17" x14ac:dyDescent="0.2">
      <c r="B2244" s="46" t="s">
        <v>51</v>
      </c>
      <c r="D2244" s="49">
        <f>_xll.qlCalendarAdvance(LocalCalendar,$D2243,B2244,"f",FALSE)</f>
        <v>55114</v>
      </c>
      <c r="E2244" s="49">
        <f>_xll.qlInterestRateIndexValueDate(IndexON,D2244)</f>
        <v>55114</v>
      </c>
      <c r="F2244" s="52">
        <f>IFERROR(_xll.qlIndexFixing(IndexON,D2244,TRUE,_xll.ohTrigger(RecalcTrigger,TriggerON)),NA())</f>
        <v>2.4258974049962134E-2</v>
      </c>
      <c r="H2244" s="49">
        <f>_xll.qlCalendarAdvance(IborCalendar,$H2243,B2244,"f",FALSE)</f>
        <v>55108</v>
      </c>
      <c r="I2244" s="49">
        <f>_xll.qlInterestRateIndexValueDate(Index1M,$H2244)</f>
        <v>55110</v>
      </c>
      <c r="J2244" s="52">
        <f>IFERROR(_xll.qlIndexFixing(Index1M,$H2244,TRUE,_xll.ohTrigger(RecalcTrigger,Trigger1M)),NA())</f>
        <v>2.6220939751033932E-2</v>
      </c>
      <c r="K2244" s="52">
        <f>IFERROR(_xll.qlIndexFixing(ONIndex1M,I2244,TRUE,_xll.ohTrigger(RecalcTrigger,Trigger1M)),NA())</f>
        <v>2.6203789546688228E-2</v>
      </c>
      <c r="L2244" s="52">
        <f>IFERROR(_xll.qlIndexFixing(Index3M,H2244,TRUE,_xll.ohTrigger(RecalcTrigger,Trigger3M)),NA())</f>
        <v>2.729751398632807E-2</v>
      </c>
      <c r="M2244" s="52">
        <f>IFERROR(_xll.qlIndexFixing(ONIndex3M,I2244,TRUE,_xll.ohTrigger(RecalcTrigger,Trigger3M)),NA())</f>
        <v>2.7234758725143138E-2</v>
      </c>
      <c r="N2244" s="52">
        <f>IFERROR(_xll.qlIndexFixing(Index6M,$H2244,TRUE,_xll.ohTrigger(RecalcTrigger,Trigger6M)),NA())</f>
        <v>2.8328881274560111E-2</v>
      </c>
      <c r="O2244" s="52">
        <f>IFERROR(_xll.qlIndexFixing(ONIndex6M,I2244,TRUE,_xll.ohTrigger(RecalcTrigger,Trigger6M)),NA())</f>
        <v>2.8194187381425095E-2</v>
      </c>
      <c r="P2244" s="52">
        <f>IFERROR(_xll.qlIndexFixing(Index1Y,$H2244,TRUE,_xll.ohTrigger(RecalcTrigger,Trigger1Y)),NA())</f>
        <v>2.9755342975082873E-2</v>
      </c>
      <c r="Q2244" s="52">
        <f>IFERROR(_xll.qlIndexFixing(ONIndex1Y,I2244,TRUE,_xll.ohTrigger(RecalcTrigger,Trigger1Y)),NA())</f>
        <v>2.9439592190598773E-2</v>
      </c>
    </row>
    <row r="2245" spans="2:17" x14ac:dyDescent="0.2">
      <c r="B2245" s="46" t="s">
        <v>51</v>
      </c>
      <c r="D2245" s="49">
        <f>_xll.qlCalendarAdvance(LocalCalendar,$D2244,B2245,"f",FALSE)</f>
        <v>55121</v>
      </c>
      <c r="E2245" s="49">
        <f>_xll.qlInterestRateIndexValueDate(IndexON,D2245)</f>
        <v>55121</v>
      </c>
      <c r="F2245" s="52">
        <f>IFERROR(_xll.qlIndexFixing(IndexON,D2245,TRUE,_xll.ohTrigger(RecalcTrigger,TriggerON)),NA())</f>
        <v>2.4256614878463978E-2</v>
      </c>
      <c r="H2245" s="49">
        <f>_xll.qlCalendarAdvance(IborCalendar,$H2244,B2245,"f",FALSE)</f>
        <v>55115</v>
      </c>
      <c r="I2245" s="49">
        <f>_xll.qlInterestRateIndexValueDate(Index1M,$H2245)</f>
        <v>55117</v>
      </c>
      <c r="J2245" s="52">
        <f>IFERROR(_xll.qlIndexFixing(Index1M,$H2245,TRUE,_xll.ohTrigger(RecalcTrigger,Trigger1M)),NA())</f>
        <v>2.6217375746237857E-2</v>
      </c>
      <c r="K2245" s="52">
        <f>IFERROR(_xll.qlIndexFixing(ONIndex1M,I2245,TRUE,_xll.ohTrigger(RecalcTrigger,Trigger1M)),NA())</f>
        <v>2.6199017432331217E-2</v>
      </c>
      <c r="L2245" s="52">
        <f>IFERROR(_xll.qlIndexFixing(Index3M,H2245,TRUE,_xll.ohTrigger(RecalcTrigger,Trigger3M)),NA())</f>
        <v>2.7291922602713913E-2</v>
      </c>
      <c r="M2245" s="52">
        <f>IFERROR(_xll.qlIndexFixing(ONIndex3M,I2245,TRUE,_xll.ohTrigger(RecalcTrigger,Trigger3M)),NA())</f>
        <v>2.7229895190927778E-2</v>
      </c>
      <c r="N2245" s="52">
        <f>IFERROR(_xll.qlIndexFixing(Index6M,$H2245,TRUE,_xll.ohTrigger(RecalcTrigger,Trigger6M)),NA())</f>
        <v>2.8323938865507482E-2</v>
      </c>
      <c r="O2245" s="52">
        <f>IFERROR(_xll.qlIndexFixing(ONIndex6M,I2245,TRUE,_xll.ohTrigger(RecalcTrigger,Trigger6M)),NA())</f>
        <v>2.8189337182569218E-2</v>
      </c>
      <c r="P2245" s="52">
        <f>IFERROR(_xll.qlIndexFixing(Index1Y,$H2245,TRUE,_xll.ohTrigger(RecalcTrigger,Trigger1Y)),NA())</f>
        <v>2.9750446322775265E-2</v>
      </c>
      <c r="Q2245" s="52">
        <f>IFERROR(_xll.qlIndexFixing(ONIndex1Y,I2245,TRUE,_xll.ohTrigger(RecalcTrigger,Trigger1Y)),NA())</f>
        <v>2.9434899237852363E-2</v>
      </c>
    </row>
    <row r="2246" spans="2:17" x14ac:dyDescent="0.2">
      <c r="B2246" s="46" t="s">
        <v>51</v>
      </c>
      <c r="D2246" s="49">
        <f>_xll.qlCalendarAdvance(LocalCalendar,$D2245,B2246,"f",FALSE)</f>
        <v>55128</v>
      </c>
      <c r="E2246" s="49">
        <f>_xll.qlInterestRateIndexValueDate(IndexON,D2246)</f>
        <v>55128</v>
      </c>
      <c r="F2246" s="52">
        <f>IFERROR(_xll.qlIndexFixing(IndexON,D2246,TRUE,_xll.ohTrigger(RecalcTrigger,TriggerON)),NA())</f>
        <v>2.4254279041979743E-2</v>
      </c>
      <c r="H2246" s="49">
        <f>_xll.qlCalendarAdvance(IborCalendar,$H2245,B2246,"f",FALSE)</f>
        <v>55122</v>
      </c>
      <c r="I2246" s="49">
        <f>_xll.qlInterestRateIndexValueDate(Index1M,$H2246)</f>
        <v>55124</v>
      </c>
      <c r="J2246" s="52">
        <f>IFERROR(_xll.qlIndexFixing(Index1M,$H2246,TRUE,_xll.ohTrigger(RecalcTrigger,Trigger1M)),NA())</f>
        <v>2.6211973585192616E-2</v>
      </c>
      <c r="K2246" s="52">
        <f>IFERROR(_xll.qlIndexFixing(ONIndex1M,I2246,TRUE,_xll.ohTrigger(RecalcTrigger,Trigger1M)),NA())</f>
        <v>2.6194242606782936E-2</v>
      </c>
      <c r="L2246" s="52">
        <f>IFERROR(_xll.qlIndexFixing(Index3M,H2246,TRUE,_xll.ohTrigger(RecalcTrigger,Trigger3M)),NA())</f>
        <v>2.7284288775551779E-2</v>
      </c>
      <c r="M2246" s="52">
        <f>IFERROR(_xll.qlIndexFixing(ONIndex3M,I2246,TRUE,_xll.ohTrigger(RecalcTrigger,Trigger3M)),NA())</f>
        <v>2.7225029697399705E-2</v>
      </c>
      <c r="N2246" s="52">
        <f>IFERROR(_xll.qlIndexFixing(Index6M,$H2246,TRUE,_xll.ohTrigger(RecalcTrigger,Trigger6M)),NA())</f>
        <v>2.8319749324142707E-2</v>
      </c>
      <c r="O2246" s="52">
        <f>IFERROR(_xll.qlIndexFixing(ONIndex6M,I2246,TRUE,_xll.ohTrigger(RecalcTrigger,Trigger6M)),NA())</f>
        <v>2.8184485099860268E-2</v>
      </c>
      <c r="P2246" s="52">
        <f>IFERROR(_xll.qlIndexFixing(Index1Y,$H2246,TRUE,_xll.ohTrigger(RecalcTrigger,Trigger1Y)),NA())</f>
        <v>2.9745547288768024E-2</v>
      </c>
      <c r="Q2246" s="52">
        <f>IFERROR(_xll.qlIndexFixing(ONIndex1Y,I2246,TRUE,_xll.ohTrigger(RecalcTrigger,Trigger1Y)),NA())</f>
        <v>2.9430203950067124E-2</v>
      </c>
    </row>
    <row r="2247" spans="2:17" x14ac:dyDescent="0.2">
      <c r="B2247" s="46" t="s">
        <v>51</v>
      </c>
      <c r="D2247" s="49">
        <f>_xll.qlCalendarAdvance(LocalCalendar,$D2246,B2247,"f",FALSE)</f>
        <v>55135</v>
      </c>
      <c r="E2247" s="49">
        <f>_xll.qlInterestRateIndexValueDate(IndexON,D2247)</f>
        <v>55135</v>
      </c>
      <c r="F2247" s="52">
        <f>IFERROR(_xll.qlIndexFixing(IndexON,D2247,TRUE,_xll.ohTrigger(RecalcTrigger,TriggerON)),NA())</f>
        <v>2.4251966540589365E-2</v>
      </c>
      <c r="H2247" s="49">
        <f>_xll.qlCalendarAdvance(IborCalendar,$H2246,B2247,"f",FALSE)</f>
        <v>55129</v>
      </c>
      <c r="I2247" s="49">
        <f>_xll.qlInterestRateIndexValueDate(Index1M,$H2247)</f>
        <v>55131</v>
      </c>
      <c r="J2247" s="52">
        <f>IFERROR(_xll.qlIndexFixing(Index1M,$H2247,TRUE,_xll.ohTrigger(RecalcTrigger,Trigger1M)),NA())</f>
        <v>2.6206569771915041E-2</v>
      </c>
      <c r="K2247" s="52">
        <f>IFERROR(_xll.qlIndexFixing(ONIndex1M,I2247,TRUE,_xll.ohTrigger(RecalcTrigger,Trigger1M)),NA())</f>
        <v>2.6189465070043383E-2</v>
      </c>
      <c r="L2247" s="52">
        <f>IFERROR(_xll.qlIndexFixing(Index3M,H2247,TRUE,_xll.ohTrigger(RecalcTrigger,Trigger3M)),NA())</f>
        <v>2.7279376979211456E-2</v>
      </c>
      <c r="M2247" s="52">
        <f>IFERROR(_xll.qlIndexFixing(ONIndex3M,I2247,TRUE,_xll.ohTrigger(RecalcTrigger,Trigger3M)),NA())</f>
        <v>2.7220162244665502E-2</v>
      </c>
      <c r="N2247" s="52">
        <f>IFERROR(_xll.qlIndexFixing(Index6M,$H2247,TRUE,_xll.ohTrigger(RecalcTrigger,Trigger6M)),NA())</f>
        <v>2.831480259657931E-2</v>
      </c>
      <c r="O2247" s="52">
        <f>IFERROR(_xll.qlIndexFixing(ONIndex6M,I2247,TRUE,_xll.ohTrigger(RecalcTrigger,Trigger6M)),NA())</f>
        <v>2.8179631133298244E-2</v>
      </c>
      <c r="P2247" s="52">
        <f>IFERROR(_xll.qlIndexFixing(Index1Y,$H2247,TRUE,_xll.ohTrigger(RecalcTrigger,Trigger1Y)),NA())</f>
        <v>2.9740645873096001E-2</v>
      </c>
      <c r="Q2247" s="52">
        <f>IFERROR(_xll.qlIndexFixing(ONIndex1Y,I2247,TRUE,_xll.ohTrigger(RecalcTrigger,Trigger1Y)),NA())</f>
        <v>2.9425506327269702E-2</v>
      </c>
    </row>
    <row r="2248" spans="2:17" x14ac:dyDescent="0.2">
      <c r="B2248" s="46" t="s">
        <v>51</v>
      </c>
      <c r="D2248" s="49">
        <f>_xll.qlCalendarAdvance(LocalCalendar,$D2247,B2248,"f",FALSE)</f>
        <v>55142</v>
      </c>
      <c r="E2248" s="49">
        <f>_xll.qlInterestRateIndexValueDate(IndexON,D2248)</f>
        <v>55142</v>
      </c>
      <c r="F2248" s="52">
        <f>IFERROR(_xll.qlIndexFixing(IndexON,D2248,TRUE,_xll.ohTrigger(RecalcTrigger,TriggerON)),NA())</f>
        <v>2.4249677373893164E-2</v>
      </c>
      <c r="H2248" s="49">
        <f>_xll.qlCalendarAdvance(IborCalendar,$H2247,B2248,"f",FALSE)</f>
        <v>55136</v>
      </c>
      <c r="I2248" s="49">
        <f>_xll.qlInterestRateIndexValueDate(Index1M,$H2248)</f>
        <v>55138</v>
      </c>
      <c r="J2248" s="52">
        <f>IFERROR(_xll.qlIndexFixing(Index1M,$H2248,TRUE,_xll.ohTrigger(RecalcTrigger,Trigger1M)),NA())</f>
        <v>2.6202384369276299E-2</v>
      </c>
      <c r="K2248" s="52">
        <f>IFERROR(_xll.qlIndexFixing(ONIndex1M,I2248,TRUE,_xll.ohTrigger(RecalcTrigger,Trigger1M)),NA())</f>
        <v>2.6184684822139204E-2</v>
      </c>
      <c r="L2248" s="52">
        <f>IFERROR(_xll.qlIndexFixing(Index3M,H2248,TRUE,_xll.ohTrigger(RecalcTrigger,Trigger3M)),NA())</f>
        <v>2.7274463216504508E-2</v>
      </c>
      <c r="M2248" s="52">
        <f>IFERROR(_xll.qlIndexFixing(ONIndex3M,I2248,TRUE,_xll.ohTrigger(RecalcTrigger,Trigger3M)),NA())</f>
        <v>2.7215292832671878E-2</v>
      </c>
      <c r="N2248" s="52">
        <f>IFERROR(_xll.qlIndexFixing(Index6M,$H2248,TRUE,_xll.ohTrigger(RecalcTrigger,Trigger6M)),NA())</f>
        <v>2.8309853970660596E-2</v>
      </c>
      <c r="O2248" s="52">
        <f>IFERROR(_xll.qlIndexFixing(ONIndex6M,I2248,TRUE,_xll.ohTrigger(RecalcTrigger,Trigger6M)),NA())</f>
        <v>2.8174775282936437E-2</v>
      </c>
      <c r="P2248" s="52">
        <f>IFERROR(_xll.qlIndexFixing(Index1Y,$H2248,TRUE,_xll.ohTrigger(RecalcTrigger,Trigger1Y)),NA())</f>
        <v>2.9735742075793825E-2</v>
      </c>
      <c r="Q2248" s="52">
        <f>IFERROR(_xll.qlIndexFixing(ONIndex1Y,I2248,TRUE,_xll.ohTrigger(RecalcTrigger,Trigger1Y)),NA())</f>
        <v>2.9420806369486741E-2</v>
      </c>
    </row>
    <row r="2249" spans="2:17" x14ac:dyDescent="0.2">
      <c r="B2249" s="46" t="s">
        <v>51</v>
      </c>
      <c r="D2249" s="49">
        <f>_xll.qlCalendarAdvance(LocalCalendar,$D2248,B2249,"f",FALSE)</f>
        <v>55149</v>
      </c>
      <c r="E2249" s="49">
        <f>_xll.qlInterestRateIndexValueDate(IndexON,D2249)</f>
        <v>55149</v>
      </c>
      <c r="F2249" s="52">
        <f>IFERROR(_xll.qlIndexFixing(IndexON,D2249,TRUE,_xll.ohTrigger(RecalcTrigger,TriggerON)),NA())</f>
        <v>2.4247411542210884E-2</v>
      </c>
      <c r="H2249" s="49">
        <f>_xll.qlCalendarAdvance(IborCalendar,$H2248,B2249,"f",FALSE)</f>
        <v>55143</v>
      </c>
      <c r="I2249" s="49">
        <f>_xll.qlInterestRateIndexValueDate(Index1M,$H2249)</f>
        <v>55145</v>
      </c>
      <c r="J2249" s="52">
        <f>IFERROR(_xll.qlIndexFixing(Index1M,$H2249,TRUE,_xll.ohTrigger(RecalcTrigger,Trigger1M)),NA())</f>
        <v>2.619697621125432E-2</v>
      </c>
      <c r="K2249" s="52">
        <f>IFERROR(_xll.qlIndexFixing(ONIndex1M,I2249,TRUE,_xll.ohTrigger(RecalcTrigger,Trigger1M)),NA())</f>
        <v>2.6181122032918225E-2</v>
      </c>
      <c r="L2249" s="52">
        <f>IFERROR(_xll.qlIndexFixing(Index3M,H2249,TRUE,_xll.ohTrigger(RecalcTrigger,Trigger3M)),NA())</f>
        <v>2.7269547487438039E-2</v>
      </c>
      <c r="M2249" s="52">
        <f>IFERROR(_xll.qlIndexFixing(ONIndex3M,I2249,TRUE,_xll.ohTrigger(RecalcTrigger,Trigger3M)),NA())</f>
        <v>2.7211781893830889E-2</v>
      </c>
      <c r="N2249" s="52">
        <f>IFERROR(_xll.qlIndexFixing(Index6M,$H2249,TRUE,_xll.ohTrigger(RecalcTrigger,Trigger6M)),NA())</f>
        <v>2.8304903446401498E-2</v>
      </c>
      <c r="O2249" s="52">
        <f>IFERROR(_xll.qlIndexFixing(ONIndex6M,I2249,TRUE,_xll.ohTrigger(RecalcTrigger,Trigger6M)),NA())</f>
        <v>2.8171427530706339E-2</v>
      </c>
      <c r="P2249" s="52">
        <f>IFERROR(_xll.qlIndexFixing(Index1Y,$H2249,TRUE,_xll.ohTrigger(RecalcTrigger,Trigger1Y)),NA())</f>
        <v>2.9732562730101636E-2</v>
      </c>
      <c r="Q2249" s="52">
        <f>IFERROR(_xll.qlIndexFixing(ONIndex1Y,I2249,TRUE,_xll.ohTrigger(RecalcTrigger,Trigger1Y)),NA())</f>
        <v>2.9417835553898541E-2</v>
      </c>
    </row>
    <row r="2250" spans="2:17" x14ac:dyDescent="0.2">
      <c r="B2250" s="46" t="s">
        <v>51</v>
      </c>
      <c r="D2250" s="49">
        <f>_xll.qlCalendarAdvance(LocalCalendar,$D2249,B2250,"f",FALSE)</f>
        <v>55156</v>
      </c>
      <c r="E2250" s="49">
        <f>_xll.qlInterestRateIndexValueDate(IndexON,D2250)</f>
        <v>55156</v>
      </c>
      <c r="F2250" s="52">
        <f>IFERROR(_xll.qlIndexFixing(IndexON,D2250,TRUE,_xll.ohTrigger(RecalcTrigger,TriggerON)),NA())</f>
        <v>2.4245169045542525E-2</v>
      </c>
      <c r="H2250" s="49">
        <f>_xll.qlCalendarAdvance(IborCalendar,$H2249,B2250,"f",FALSE)</f>
        <v>55150</v>
      </c>
      <c r="I2250" s="49">
        <f>_xll.qlInterestRateIndexValueDate(Index1M,$H2250)</f>
        <v>55152</v>
      </c>
      <c r="J2250" s="52">
        <f>IFERROR(_xll.qlIndexFixing(Index1M,$H2250,TRUE,_xll.ohTrigger(RecalcTrigger,Trigger1M)),NA())</f>
        <v>2.6192784293184723E-2</v>
      </c>
      <c r="K2250" s="52">
        <f>IFERROR(_xll.qlIndexFixing(ONIndex1M,I2250,TRUE,_xll.ohTrigger(RecalcTrigger,Trigger1M)),NA())</f>
        <v>2.6175725747124012E-2</v>
      </c>
      <c r="L2250" s="52">
        <f>IFERROR(_xll.qlIndexFixing(Index3M,H2250,TRUE,_xll.ohTrigger(RecalcTrigger,Trigger3M)),NA())</f>
        <v>2.7264629792017381E-2</v>
      </c>
      <c r="M2250" s="52">
        <f>IFERROR(_xll.qlIndexFixing(ONIndex3M,I2250,TRUE,_xll.ohTrigger(RecalcTrigger,Trigger3M)),NA())</f>
        <v>2.7206227845957276E-2</v>
      </c>
      <c r="N2250" s="52">
        <f>IFERROR(_xll.qlIndexFixing(Index6M,$H2250,TRUE,_xll.ohTrigger(RecalcTrigger,Trigger6M)),NA())</f>
        <v>2.8299951023817823E-2</v>
      </c>
      <c r="O2250" s="52">
        <f>IFERROR(_xll.qlIndexFixing(ONIndex6M,I2250,TRUE,_xll.ohTrigger(RecalcTrigger,Trigger6M)),NA())</f>
        <v>2.8165812411704572E-2</v>
      </c>
      <c r="P2250" s="52">
        <f>IFERROR(_xll.qlIndexFixing(Index1Y,$H2250,TRUE,_xll.ohTrigger(RecalcTrigger,Trigger1Y)),NA())</f>
        <v>2.972333873894694E-2</v>
      </c>
      <c r="Q2250" s="52">
        <f>IFERROR(_xll.qlIndexFixing(ONIndex1Y,I2250,TRUE,_xll.ohTrigger(RecalcTrigger,Trigger1Y)),NA())</f>
        <v>2.9412264638917218E-2</v>
      </c>
    </row>
    <row r="2251" spans="2:17" x14ac:dyDescent="0.2">
      <c r="B2251" s="46" t="s">
        <v>51</v>
      </c>
      <c r="D2251" s="49">
        <f>_xll.qlCalendarAdvance(LocalCalendar,$D2250,B2251,"f",FALSE)</f>
        <v>55163</v>
      </c>
      <c r="E2251" s="49">
        <f>_xll.qlInterestRateIndexValueDate(IndexON,D2251)</f>
        <v>55163</v>
      </c>
      <c r="F2251" s="52">
        <f>IFERROR(_xll.qlIndexFixing(IndexON,D2251,TRUE,_xll.ohTrigger(RecalcTrigger,TriggerON)),NA())</f>
        <v>2.4242949883728215E-2</v>
      </c>
      <c r="H2251" s="49">
        <f>_xll.qlCalendarAdvance(IborCalendar,$H2250,B2251,"f",FALSE)</f>
        <v>55157</v>
      </c>
      <c r="I2251" s="49">
        <f>_xll.qlInterestRateIndexValueDate(Index1M,$H2251)</f>
        <v>55159</v>
      </c>
      <c r="J2251" s="52">
        <f>IFERROR(_xll.qlIndexFixing(Index1M,$H2251,TRUE,_xll.ohTrigger(RecalcTrigger,Trigger1M)),NA())</f>
        <v>2.6187371790960409E-2</v>
      </c>
      <c r="K2251" s="52">
        <f>IFERROR(_xll.qlIndexFixing(ONIndex1M,I2251,TRUE,_xll.ohTrigger(RecalcTrigger,Trigger1M)),NA())</f>
        <v>2.6170327811358973E-2</v>
      </c>
      <c r="L2251" s="52">
        <f>IFERROR(_xll.qlIndexFixing(Index3M,H2251,TRUE,_xll.ohTrigger(RecalcTrigger,Trigger3M)),NA())</f>
        <v>2.725971013025319E-2</v>
      </c>
      <c r="M2251" s="52">
        <f>IFERROR(_xll.qlIndexFixing(ONIndex3M,I2251,TRUE,_xll.ohTrigger(RecalcTrigger,Trigger3M)),NA())</f>
        <v>2.7200672841187767E-2</v>
      </c>
      <c r="N2251" s="52">
        <f>IFERROR(_xll.qlIndexFixing(Index6M,$H2251,TRUE,_xll.ohTrigger(RecalcTrigger,Trigger6M)),NA())</f>
        <v>2.8294244547336724E-2</v>
      </c>
      <c r="O2251" s="52">
        <f>IFERROR(_xll.qlIndexFixing(ONIndex6M,I2251,TRUE,_xll.ohTrigger(RecalcTrigger,Trigger6M)),NA())</f>
        <v>2.8160196428679285E-2</v>
      </c>
      <c r="P2251" s="52">
        <f>IFERROR(_xll.qlIndexFixing(Index1Y,$H2251,TRUE,_xll.ohTrigger(RecalcTrigger,Trigger1Y)),NA())</f>
        <v>2.9721016394456623E-2</v>
      </c>
      <c r="Q2251" s="52">
        <f>IFERROR(_xll.qlIndexFixing(ONIndex1Y,I2251,TRUE,_xll.ohTrigger(RecalcTrigger,Trigger1Y)),NA())</f>
        <v>2.9406692485931529E-2</v>
      </c>
    </row>
    <row r="2252" spans="2:17" x14ac:dyDescent="0.2">
      <c r="B2252" s="46" t="s">
        <v>51</v>
      </c>
      <c r="D2252" s="49">
        <f>_xll.qlCalendarAdvance(LocalCalendar,$D2251,B2252,"f",FALSE)</f>
        <v>55170</v>
      </c>
      <c r="E2252" s="49">
        <f>_xll.qlInterestRateIndexValueDate(IndexON,D2252)</f>
        <v>55170</v>
      </c>
      <c r="F2252" s="52">
        <f>IFERROR(_xll.qlIndexFixing(IndexON,D2252,TRUE,_xll.ohTrigger(RecalcTrigger,TriggerON)),NA())</f>
        <v>2.4240754056767955E-2</v>
      </c>
      <c r="H2252" s="49">
        <f>_xll.qlCalendarAdvance(IborCalendar,$H2251,B2252,"f",FALSE)</f>
        <v>55164</v>
      </c>
      <c r="I2252" s="49">
        <f>_xll.qlInterestRateIndexValueDate(Index1M,$H2252)</f>
        <v>55166</v>
      </c>
      <c r="J2252" s="52">
        <f>IFERROR(_xll.qlIndexFixing(Index1M,$H2252,TRUE,_xll.ohTrigger(RecalcTrigger,Trigger1M)),NA())</f>
        <v>2.6182565508460674E-2</v>
      </c>
      <c r="K2252" s="52">
        <f>IFERROR(_xll.qlIndexFixing(ONIndex1M,I2252,TRUE,_xll.ohTrigger(RecalcTrigger,Trigger1M)),NA())</f>
        <v>2.6166145189396861E-2</v>
      </c>
      <c r="L2252" s="52">
        <f>IFERROR(_xll.qlIndexFixing(Index3M,H2252,TRUE,_xll.ohTrigger(RecalcTrigger,Trigger3M)),NA())</f>
        <v>2.7254788502149907E-2</v>
      </c>
      <c r="M2252" s="52">
        <f>IFERROR(_xll.qlIndexFixing(ONIndex3M,I2252,TRUE,_xll.ohTrigger(RecalcTrigger,Trigger3M)),NA())</f>
        <v>2.7196474290513972E-2</v>
      </c>
      <c r="N2252" s="52">
        <f>IFERROR(_xll.qlIndexFixing(Index6M,$H2252,TRUE,_xll.ohTrigger(RecalcTrigger,Trigger6M)),NA())</f>
        <v>2.8289288850464191E-2</v>
      </c>
      <c r="O2252" s="52">
        <f>IFERROR(_xll.qlIndexFixing(ONIndex6M,I2252,TRUE,_xll.ohTrigger(RecalcTrigger,Trigger6M)),NA())</f>
        <v>2.8156086494253163E-2</v>
      </c>
      <c r="P2252" s="52">
        <f>IFERROR(_xll.qlIndexFixing(Index1Y,$H2252,TRUE,_xll.ohTrigger(RecalcTrigger,Trigger1Y)),NA())</f>
        <v>2.9716964782575638E-2</v>
      </c>
      <c r="Q2252" s="52">
        <f>IFERROR(_xll.qlIndexFixing(ONIndex1Y,I2252,TRUE,_xll.ohTrigger(RecalcTrigger,Trigger1Y)),NA())</f>
        <v>2.9402847275508126E-2</v>
      </c>
    </row>
    <row r="2253" spans="2:17" x14ac:dyDescent="0.2">
      <c r="B2253" s="46" t="s">
        <v>51</v>
      </c>
      <c r="D2253" s="49">
        <f>_xll.qlCalendarAdvance(LocalCalendar,$D2252,B2253,"f",FALSE)</f>
        <v>55177</v>
      </c>
      <c r="E2253" s="49">
        <f>_xll.qlInterestRateIndexValueDate(IndexON,D2253)</f>
        <v>55177</v>
      </c>
      <c r="F2253" s="52">
        <f>IFERROR(_xll.qlIndexFixing(IndexON,D2253,TRUE,_xll.ohTrigger(RecalcTrigger,TriggerON)),NA())</f>
        <v>2.4238581564901551E-2</v>
      </c>
      <c r="H2253" s="49">
        <f>_xll.qlCalendarAdvance(IborCalendar,$H2252,B2253,"f",FALSE)</f>
        <v>55171</v>
      </c>
      <c r="I2253" s="49">
        <f>_xll.qlInterestRateIndexValueDate(Index1M,$H2253)</f>
        <v>55173</v>
      </c>
      <c r="J2253" s="52">
        <f>IFERROR(_xll.qlIndexFixing(Index1M,$H2253,TRUE,_xll.ohTrigger(RecalcTrigger,Trigger1M)),NA())</f>
        <v>2.6178363816269645E-2</v>
      </c>
      <c r="K2253" s="52">
        <f>IFERROR(_xll.qlIndexFixing(ONIndex1M,I2253,TRUE,_xll.ohTrigger(RecalcTrigger,Trigger1M)),NA())</f>
        <v>2.6160742915015689E-2</v>
      </c>
      <c r="L2253" s="52">
        <f>IFERROR(_xll.qlIndexFixing(Index3M,H2253,TRUE,_xll.ohTrigger(RecalcTrigger,Trigger3M)),NA())</f>
        <v>2.7249864907715526E-2</v>
      </c>
      <c r="M2253" s="52">
        <f>IFERROR(_xll.qlIndexFixing(ONIndex3M,I2253,TRUE,_xll.ohTrigger(RecalcTrigger,Trigger3M)),NA())</f>
        <v>2.7190916383998953E-2</v>
      </c>
      <c r="N2253" s="52">
        <f>IFERROR(_xll.qlIndexFixing(Index6M,$H2253,TRUE,_xll.ohTrigger(RecalcTrigger,Trigger6M)),NA())</f>
        <v>2.8284331255387631E-2</v>
      </c>
      <c r="O2253" s="52">
        <f>IFERROR(_xll.qlIndexFixing(ONIndex6M,I2253,TRUE,_xll.ohTrigger(RecalcTrigger,Trigger6M)),NA())</f>
        <v>2.8150467773384591E-2</v>
      </c>
      <c r="P2253" s="52">
        <f>IFERROR(_xll.qlIndexFixing(Index1Y,$H2253,TRUE,_xll.ohTrigger(RecalcTrigger,Trigger1Y)),NA())</f>
        <v>2.9711187366055193E-2</v>
      </c>
      <c r="Q2253" s="52">
        <f>IFERROR(_xll.qlIndexFixing(ONIndex1Y,I2253,TRUE,_xll.ohTrigger(RecalcTrigger,Trigger1Y)),NA())</f>
        <v>2.9397271555149374E-2</v>
      </c>
    </row>
    <row r="2254" spans="2:17" x14ac:dyDescent="0.2">
      <c r="B2254" s="46" t="s">
        <v>51</v>
      </c>
      <c r="D2254" s="49">
        <f>_xll.qlCalendarAdvance(LocalCalendar,$D2253,B2254,"f",FALSE)</f>
        <v>55184</v>
      </c>
      <c r="E2254" s="49">
        <f>_xll.qlInterestRateIndexValueDate(IndexON,D2254)</f>
        <v>55184</v>
      </c>
      <c r="F2254" s="52">
        <f>IFERROR(_xll.qlIndexFixing(IndexON,D2254,TRUE,_xll.ohTrigger(RecalcTrigger,TriggerON)),NA())</f>
        <v>2.4236432407889197E-2</v>
      </c>
      <c r="H2254" s="49">
        <f>_xll.qlCalendarAdvance(IborCalendar,$H2253,B2254,"f",FALSE)</f>
        <v>55178</v>
      </c>
      <c r="I2254" s="49">
        <f>_xll.qlInterestRateIndexValueDate(Index1M,$H2254)</f>
        <v>55180</v>
      </c>
      <c r="J2254" s="52">
        <f>IFERROR(_xll.qlIndexFixing(Index1M,$H2254,TRUE,_xll.ohTrigger(RecalcTrigger,Trigger1M)),NA())</f>
        <v>2.6172944798768544E-2</v>
      </c>
      <c r="K2254" s="52">
        <f>IFERROR(_xll.qlIndexFixing(ONIndex1M,I2254,TRUE,_xll.ohTrigger(RecalcTrigger,Trigger1M)),NA())</f>
        <v>2.6155946400070462E-2</v>
      </c>
      <c r="L2254" s="52">
        <f>IFERROR(_xll.qlIndexFixing(Index3M,H2254,TRUE,_xll.ohTrigger(RecalcTrigger,Trigger3M)),NA())</f>
        <v>2.7244939346958041E-2</v>
      </c>
      <c r="M2254" s="52">
        <f>IFERROR(_xll.qlIndexFixing(ONIndex3M,I2254,TRUE,_xll.ohTrigger(RecalcTrigger,Trigger3M)),NA())</f>
        <v>2.7186035216528737E-2</v>
      </c>
      <c r="N2254" s="52">
        <f>IFERROR(_xll.qlIndexFixing(Index6M,$H2254,TRUE,_xll.ohTrigger(RecalcTrigger,Trigger6M)),NA())</f>
        <v>2.827937176212118E-2</v>
      </c>
      <c r="O2254" s="52">
        <f>IFERROR(_xll.qlIndexFixing(ONIndex6M,I2254,TRUE,_xll.ohTrigger(RecalcTrigger,Trigger6M)),NA())</f>
        <v>2.8145600619984279E-2</v>
      </c>
      <c r="P2254" s="52">
        <f>IFERROR(_xll.qlIndexFixing(Index1Y,$H2254,TRUE,_xll.ohTrigger(RecalcTrigger,Trigger1Y)),NA())</f>
        <v>2.9706269279706776E-2</v>
      </c>
      <c r="Q2254" s="52">
        <f>IFERROR(_xll.qlIndexFixing(ONIndex1Y,I2254,TRUE,_xll.ohTrigger(RecalcTrigger,Trigger1Y)),NA())</f>
        <v>2.939255758724002E-2</v>
      </c>
    </row>
    <row r="2255" spans="2:17" x14ac:dyDescent="0.2">
      <c r="B2255" s="46" t="s">
        <v>51</v>
      </c>
      <c r="D2255" s="49">
        <f>_xll.qlCalendarAdvance(LocalCalendar,$D2254,B2255,"f",FALSE)</f>
        <v>55191</v>
      </c>
      <c r="E2255" s="49">
        <f>_xll.qlInterestRateIndexValueDate(IndexON,D2255)</f>
        <v>55191</v>
      </c>
      <c r="F2255" s="52">
        <f>IFERROR(_xll.qlIndexFixing(IndexON,D2255,TRUE,_xll.ohTrigger(RecalcTrigger,TriggerON)),NA())</f>
        <v>2.4234306585890764E-2</v>
      </c>
      <c r="H2255" s="49">
        <f>_xll.qlCalendarAdvance(IborCalendar,$H2254,B2255,"f",FALSE)</f>
        <v>55185</v>
      </c>
      <c r="I2255" s="49">
        <f>_xll.qlInterestRateIndexValueDate(Index1M,$H2255)</f>
        <v>55187</v>
      </c>
      <c r="J2255" s="52">
        <f>IFERROR(_xll.qlIndexFixing(Index1M,$H2255,TRUE,_xll.ohTrigger(RecalcTrigger,Trigger1M)),NA())</f>
        <v>2.6166311582224946E-2</v>
      </c>
      <c r="K2255" s="52">
        <f>IFERROR(_xll.qlIndexFixing(ONIndex1M,I2255,TRUE,_xll.ohTrigger(RecalcTrigger,Trigger1M)),NA())</f>
        <v>2.6151147173960609E-2</v>
      </c>
      <c r="L2255" s="52">
        <f>IFERROR(_xll.qlIndexFixing(Index3M,H2255,TRUE,_xll.ohTrigger(RecalcTrigger,Trigger3M)),NA())</f>
        <v>2.7239335901407511E-2</v>
      </c>
      <c r="M2255" s="52">
        <f>IFERROR(_xll.qlIndexFixing(ONIndex3M,I2255,TRUE,_xll.ohTrigger(RecalcTrigger,Trigger3M)),NA())</f>
        <v>2.7181152089772453E-2</v>
      </c>
      <c r="N2255" s="52">
        <f>IFERROR(_xll.qlIndexFixing(Index6M,$H2255,TRUE,_xll.ohTrigger(RecalcTrigger,Trigger6M)),NA())</f>
        <v>2.8274410370678082E-2</v>
      </c>
      <c r="O2255" s="52">
        <f>IFERROR(_xll.qlIndexFixing(ONIndex6M,I2255,TRUE,_xll.ohTrigger(RecalcTrigger,Trigger6M)),NA())</f>
        <v>2.8140731582730893E-2</v>
      </c>
      <c r="P2255" s="52">
        <f>IFERROR(_xll.qlIndexFixing(Index1Y,$H2255,TRUE,_xll.ohTrigger(RecalcTrigger,Trigger1Y)),NA())</f>
        <v>2.9701348811972589E-2</v>
      </c>
      <c r="Q2255" s="52">
        <f>IFERROR(_xll.qlIndexFixing(ONIndex1Y,I2255,TRUE,_xll.ohTrigger(RecalcTrigger,Trigger1Y)),NA())</f>
        <v>2.9387841284318483E-2</v>
      </c>
    </row>
    <row r="2256" spans="2:17" x14ac:dyDescent="0.2">
      <c r="B2256" s="46" t="s">
        <v>51</v>
      </c>
      <c r="D2256" s="49">
        <f>_xll.qlCalendarAdvance(LocalCalendar,$D2255,B2256,"f",FALSE)</f>
        <v>55198</v>
      </c>
      <c r="E2256" s="49">
        <f>_xll.qlInterestRateIndexValueDate(IndexON,D2256)</f>
        <v>55198</v>
      </c>
      <c r="F2256" s="52">
        <f>IFERROR(_xll.qlIndexFixing(IndexON,D2256,TRUE,_xll.ohTrigger(RecalcTrigger,TriggerON)),NA())</f>
        <v>2.4232204098746379E-2</v>
      </c>
      <c r="H2256" s="49">
        <f>_xll.qlCalendarAdvance(IborCalendar,$H2255,B2256,"f",FALSE)</f>
        <v>55192</v>
      </c>
      <c r="I2256" s="49">
        <f>_xll.qlInterestRateIndexValueDate(Index1M,$H2256)</f>
        <v>55194</v>
      </c>
      <c r="J2256" s="52">
        <f>IFERROR(_xll.qlIndexFixing(Index1M,$H2256,TRUE,_xll.ohTrigger(RecalcTrigger,Trigger1M)),NA())</f>
        <v>2.6161496070900965E-2</v>
      </c>
      <c r="K2256" s="52">
        <f>IFERROR(_xll.qlIndexFixing(ONIndex1M,I2256,TRUE,_xll.ohTrigger(RecalcTrigger,Trigger1M)),NA())</f>
        <v>2.614634523668613E-2</v>
      </c>
      <c r="L2256" s="52">
        <f>IFERROR(_xll.qlIndexFixing(Index3M,H2256,TRUE,_xll.ohTrigger(RecalcTrigger,Trigger3M)),NA())</f>
        <v>2.7234406920154698E-2</v>
      </c>
      <c r="M2256" s="52">
        <f>IFERROR(_xll.qlIndexFixing(ONIndex3M,I2256,TRUE,_xll.ohTrigger(RecalcTrigger,Trigger3M)),NA())</f>
        <v>2.7176267003836685E-2</v>
      </c>
      <c r="N2256" s="52">
        <f>IFERROR(_xll.qlIndexFixing(Index6M,$H2256,TRUE,_xll.ohTrigger(RecalcTrigger,Trigger6M)),NA())</f>
        <v>2.8269447081075125E-2</v>
      </c>
      <c r="O2256" s="52">
        <f>IFERROR(_xll.qlIndexFixing(ONIndex6M,I2256,TRUE,_xll.ohTrigger(RecalcTrigger,Trigger6M)),NA())</f>
        <v>2.8135860661677725E-2</v>
      </c>
      <c r="P2256" s="52">
        <f>IFERROR(_xll.qlIndexFixing(Index1Y,$H2256,TRUE,_xll.ohTrigger(RecalcTrigger,Trigger1Y)),NA())</f>
        <v>2.9696425962887921E-2</v>
      </c>
      <c r="Q2256" s="52">
        <f>IFERROR(_xll.qlIndexFixing(ONIndex1Y,I2256,TRUE,_xll.ohTrigger(RecalcTrigger,Trigger1Y)),NA())</f>
        <v>2.9383122646358117E-2</v>
      </c>
    </row>
    <row r="2257" spans="2:17" x14ac:dyDescent="0.2">
      <c r="B2257" s="46" t="s">
        <v>51</v>
      </c>
      <c r="D2257" s="49">
        <f>_xll.qlCalendarAdvance(LocalCalendar,$D2256,B2257,"f",FALSE)</f>
        <v>55205</v>
      </c>
      <c r="E2257" s="49">
        <f>_xll.qlInterestRateIndexValueDate(IndexON,D2257)</f>
        <v>55205</v>
      </c>
      <c r="F2257" s="52">
        <f>IFERROR(_xll.qlIndexFixing(IndexON,D2257,TRUE,_xll.ohTrigger(RecalcTrigger,TriggerON)),NA())</f>
        <v>2.4230124946615916E-2</v>
      </c>
      <c r="H2257" s="49">
        <f>_xll.qlCalendarAdvance(IborCalendar,$H2256,B2257,"f",FALSE)</f>
        <v>55199</v>
      </c>
      <c r="I2257" s="49">
        <f>_xll.qlInterestRateIndexValueDate(Index1M,$H2257)</f>
        <v>55201</v>
      </c>
      <c r="J2257" s="52">
        <f>IFERROR(_xll.qlIndexFixing(Index1M,$H2257,TRUE,_xll.ohTrigger(RecalcTrigger,Trigger1M)),NA())</f>
        <v>2.6156677845091205E-2</v>
      </c>
      <c r="K2257" s="52">
        <f>IFERROR(_xll.qlIndexFixing(ONIndex1M,I2257,TRUE,_xll.ohTrigger(RecalcTrigger,Trigger1M)),NA())</f>
        <v>2.6142146347383211E-2</v>
      </c>
      <c r="L2257" s="52">
        <f>IFERROR(_xll.qlIndexFixing(Index3M,H2257,TRUE,_xll.ohTrigger(RecalcTrigger,Trigger3M)),NA())</f>
        <v>2.7229475972681442E-2</v>
      </c>
      <c r="M2257" s="52">
        <f>IFERROR(_xll.qlIndexFixing(ONIndex3M,I2257,TRUE,_xll.ohTrigger(RecalcTrigger,Trigger3M)),NA())</f>
        <v>2.717205611367346E-2</v>
      </c>
      <c r="N2257" s="52">
        <f>IFERROR(_xll.qlIndexFixing(Index6M,$H2257,TRUE,_xll.ohTrigger(RecalcTrigger,Trigger6M)),NA())</f>
        <v>2.8264481893323347E-2</v>
      </c>
      <c r="O2257" s="52">
        <f>IFERROR(_xll.qlIndexFixing(ONIndex6M,I2257,TRUE,_xll.ohTrigger(RecalcTrigger,Trigger6M)),NA())</f>
        <v>2.8131738732146694E-2</v>
      </c>
      <c r="P2257" s="52">
        <f>IFERROR(_xll.qlIndexFixing(Index1Y,$H2257,TRUE,_xll.ohTrigger(RecalcTrigger,Trigger1Y)),NA())</f>
        <v>2.9692359593677546E-2</v>
      </c>
      <c r="Q2257" s="52">
        <f>IFERROR(_xll.qlIndexFixing(ONIndex1Y,I2257,TRUE,_xll.ohTrigger(RecalcTrigger,Trigger1Y)),NA())</f>
        <v>2.9379263001874101E-2</v>
      </c>
    </row>
    <row r="2258" spans="2:17" x14ac:dyDescent="0.2">
      <c r="B2258" s="46" t="s">
        <v>51</v>
      </c>
      <c r="D2258" s="49">
        <f>_xll.qlCalendarAdvance(LocalCalendar,$D2257,B2258,"f",FALSE)</f>
        <v>55212</v>
      </c>
      <c r="E2258" s="49">
        <f>_xll.qlInterestRateIndexValueDate(IndexON,D2258)</f>
        <v>55212</v>
      </c>
      <c r="F2258" s="52">
        <f>IFERROR(_xll.qlIndexFixing(IndexON,D2258,TRUE,_xll.ohTrigger(RecalcTrigger,TriggerON)),NA())</f>
        <v>2.4228069129339502E-2</v>
      </c>
      <c r="H2258" s="49">
        <f>_xll.qlCalendarAdvance(IborCalendar,$H2257,B2258,"f",FALSE)</f>
        <v>55206</v>
      </c>
      <c r="I2258" s="49">
        <f>_xll.qlInterestRateIndexValueDate(Index1M,$H2258)</f>
        <v>55208</v>
      </c>
      <c r="J2258" s="52">
        <f>IFERROR(_xll.qlIndexFixing(Index1M,$H2258,TRUE,_xll.ohTrigger(RecalcTrigger,Trigger1M)),NA())</f>
        <v>2.6151856904792808E-2</v>
      </c>
      <c r="K2258" s="52">
        <f>IFERROR(_xll.qlIndexFixing(ONIndex1M,I2258,TRUE,_xll.ohTrigger(RecalcTrigger,Trigger1M)),NA())</f>
        <v>2.6136733228563358E-2</v>
      </c>
      <c r="L2258" s="52">
        <f>IFERROR(_xll.qlIndexFixing(Index3M,H2258,TRUE,_xll.ohTrigger(RecalcTrigger,Trigger3M)),NA())</f>
        <v>2.722454305899313E-2</v>
      </c>
      <c r="M2258" s="52">
        <f>IFERROR(_xll.qlIndexFixing(ONIndex3M,I2258,TRUE,_xll.ohTrigger(RecalcTrigger,Trigger3M)),NA())</f>
        <v>2.7166490954160238E-2</v>
      </c>
      <c r="N2258" s="52">
        <f>IFERROR(_xll.qlIndexFixing(Index6M,$H2258,TRUE,_xll.ohTrigger(RecalcTrigger,Trigger6M)),NA())</f>
        <v>2.8259514807437765E-2</v>
      </c>
      <c r="O2258" s="52">
        <f>IFERROR(_xll.qlIndexFixing(ONIndex6M,I2258,TRUE,_xll.ohTrigger(RecalcTrigger,Trigger6M)),NA())</f>
        <v>2.8126113167932232E-2</v>
      </c>
      <c r="P2258" s="52">
        <f>IFERROR(_xll.qlIndexFixing(Index1Y,$H2258,TRUE,_xll.ohTrigger(RecalcTrigger,Trigger1Y)),NA())</f>
        <v>2.9686573120808919E-2</v>
      </c>
      <c r="Q2258" s="52">
        <f>IFERROR(_xll.qlIndexFixing(ONIndex1Y,I2258,TRUE,_xll.ohTrigger(RecalcTrigger,Trigger1Y)),NA())</f>
        <v>2.937367836542748E-2</v>
      </c>
    </row>
    <row r="2259" spans="2:17" x14ac:dyDescent="0.2">
      <c r="B2259" s="46" t="s">
        <v>51</v>
      </c>
      <c r="D2259" s="49">
        <f>_xll.qlCalendarAdvance(LocalCalendar,$D2258,B2259,"f",FALSE)</f>
        <v>55219</v>
      </c>
      <c r="E2259" s="49">
        <f>_xll.qlInterestRateIndexValueDate(IndexON,D2259)</f>
        <v>55219</v>
      </c>
      <c r="F2259" s="52">
        <f>IFERROR(_xll.qlIndexFixing(IndexON,D2259,TRUE,_xll.ohTrigger(RecalcTrigger,TriggerON)),NA())</f>
        <v>2.4226036646997073E-2</v>
      </c>
      <c r="H2259" s="49">
        <f>_xll.qlCalendarAdvance(IborCalendar,$H2258,B2259,"f",FALSE)</f>
        <v>55213</v>
      </c>
      <c r="I2259" s="49">
        <f>_xll.qlInterestRateIndexValueDate(Index1M,$H2259)</f>
        <v>55215</v>
      </c>
      <c r="J2259" s="52">
        <f>IFERROR(_xll.qlIndexFixing(Index1M,$H2259,TRUE,_xll.ohTrigger(RecalcTrigger,Trigger1M)),NA())</f>
        <v>2.6149449556790438E-2</v>
      </c>
      <c r="K2259" s="52">
        <f>IFERROR(_xll.qlIndexFixing(ONIndex1M,I2259,TRUE,_xll.ohTrigger(RecalcTrigger,Trigger1M)),NA())</f>
        <v>2.6131923157795001E-2</v>
      </c>
      <c r="L2259" s="52">
        <f>IFERROR(_xll.qlIndexFixing(Index3M,H2259,TRUE,_xll.ohTrigger(RecalcTrigger,Trigger3M)),NA())</f>
        <v>2.7222977376769382E-2</v>
      </c>
      <c r="M2259" s="52">
        <f>IFERROR(_xll.qlIndexFixing(ONIndex3M,I2259,TRUE,_xll.ohTrigger(RecalcTrigger,Trigger3M)),NA())</f>
        <v>2.7161599990472851E-2</v>
      </c>
      <c r="N2259" s="52">
        <f>IFERROR(_xll.qlIndexFixing(Index6M,$H2259,TRUE,_xll.ohTrigger(RecalcTrigger,Trigger6M)),NA())</f>
        <v>2.825828558771018E-2</v>
      </c>
      <c r="O2259" s="52">
        <f>IFERROR(_xll.qlIndexFixing(ONIndex6M,I2259,TRUE,_xll.ohTrigger(RecalcTrigger,Trigger6M)),NA())</f>
        <v>2.8121236595373134E-2</v>
      </c>
      <c r="P2259" s="52">
        <f>IFERROR(_xll.qlIndexFixing(Index1Y,$H2259,TRUE,_xll.ohTrigger(RecalcTrigger,Trigger1Y)),NA())</f>
        <v>2.968164312788385E-2</v>
      </c>
      <c r="Q2259" s="52">
        <f>IFERROR(_xll.qlIndexFixing(ONIndex1Y,I2259,TRUE,_xll.ohTrigger(RecalcTrigger,Trigger1Y)),NA())</f>
        <v>2.9368952722483854E-2</v>
      </c>
    </row>
    <row r="2260" spans="2:17" x14ac:dyDescent="0.2">
      <c r="B2260" s="46" t="s">
        <v>51</v>
      </c>
      <c r="D2260" s="49">
        <f>_xll.qlCalendarAdvance(LocalCalendar,$D2259,B2260,"f",FALSE)</f>
        <v>55226</v>
      </c>
      <c r="E2260" s="49">
        <f>_xll.qlInterestRateIndexValueDate(IndexON,D2260)</f>
        <v>55226</v>
      </c>
      <c r="F2260" s="52">
        <f>IFERROR(_xll.qlIndexFixing(IndexON,D2260,TRUE,_xll.ohTrigger(RecalcTrigger,TriggerON)),NA())</f>
        <v>2.4224027499508693E-2</v>
      </c>
      <c r="H2260" s="49">
        <f>_xll.qlCalendarAdvance(IborCalendar,$H2259,B2260,"f",FALSE)</f>
        <v>55220</v>
      </c>
      <c r="I2260" s="49">
        <f>_xll.qlInterestRateIndexValueDate(Index1M,$H2260)</f>
        <v>55222</v>
      </c>
      <c r="J2260" s="52">
        <f>IFERROR(_xll.qlIndexFixing(Index1M,$H2260,TRUE,_xll.ohTrigger(RecalcTrigger,Trigger1M)),NA())</f>
        <v>2.6144017512419029E-2</v>
      </c>
      <c r="K2260" s="52">
        <f>IFERROR(_xll.qlIndexFixing(ONIndex1M,I2260,TRUE,_xll.ohTrigger(RecalcTrigger,Trigger1M)),NA())</f>
        <v>2.6127110375835372E-2</v>
      </c>
      <c r="L2260" s="52">
        <f>IFERROR(_xll.qlIndexFixing(Index3M,H2260,TRUE,_xll.ohTrigger(RecalcTrigger,Trigger3M)),NA())</f>
        <v>2.721803796801248E-2</v>
      </c>
      <c r="M2260" s="52">
        <f>IFERROR(_xll.qlIndexFixing(ONIndex3M,I2260,TRUE,_xll.ohTrigger(RecalcTrigger,Trigger3M)),NA())</f>
        <v>2.7156707067526042E-2</v>
      </c>
      <c r="N2260" s="52">
        <f>IFERROR(_xll.qlIndexFixing(Index6M,$H2260,TRUE,_xll.ohTrigger(RecalcTrigger,Trigger6M)),NA())</f>
        <v>2.8252564682601674E-2</v>
      </c>
      <c r="O2260" s="52">
        <f>IFERROR(_xll.qlIndexFixing(ONIndex6M,I2260,TRUE,_xll.ohTrigger(RecalcTrigger,Trigger6M)),NA())</f>
        <v>2.8116358138960962E-2</v>
      </c>
      <c r="P2260" s="52">
        <f>IFERROR(_xll.qlIndexFixing(Index1Y,$H2260,TRUE,_xll.ohTrigger(RecalcTrigger,Trigger1Y)),NA())</f>
        <v>2.9676710753748569E-2</v>
      </c>
      <c r="Q2260" s="52">
        <f>IFERROR(_xll.qlIndexFixing(ONIndex1Y,I2260,TRUE,_xll.ohTrigger(RecalcTrigger,Trigger1Y)),NA())</f>
        <v>2.9364224744501399E-2</v>
      </c>
    </row>
    <row r="2261" spans="2:17" x14ac:dyDescent="0.2">
      <c r="B2261" s="46" t="s">
        <v>51</v>
      </c>
      <c r="D2261" s="49">
        <f>_xll.qlCalendarAdvance(LocalCalendar,$D2260,B2261,"f",FALSE)</f>
        <v>55233</v>
      </c>
      <c r="E2261" s="49">
        <f>_xll.qlInterestRateIndexValueDate(IndexON,D2261)</f>
        <v>55233</v>
      </c>
      <c r="F2261" s="52">
        <f>IFERROR(_xll.qlIndexFixing(IndexON,D2261,TRUE,_xll.ohTrigger(RecalcTrigger,TriggerON)),NA())</f>
        <v>2.4222041687034235E-2</v>
      </c>
      <c r="H2261" s="49">
        <f>_xll.qlCalendarAdvance(IborCalendar,$H2260,B2261,"f",FALSE)</f>
        <v>55227</v>
      </c>
      <c r="I2261" s="49">
        <f>_xll.qlInterestRateIndexValueDate(Index1M,$H2261)</f>
        <v>55229</v>
      </c>
      <c r="J2261" s="52">
        <f>IFERROR(_xll.qlIndexFixing(Index1M,$H2261,TRUE,_xll.ohTrigger(RecalcTrigger,Trigger1M)),NA())</f>
        <v>2.6139186795959925E-2</v>
      </c>
      <c r="K2261" s="52">
        <f>IFERROR(_xll.qlIndexFixing(ONIndex1M,I2261,TRUE,_xll.ohTrigger(RecalcTrigger,Trigger1M)),NA())</f>
        <v>2.6122294882684471E-2</v>
      </c>
      <c r="L2261" s="52">
        <f>IFERROR(_xll.qlIndexFixing(Index3M,H2261,TRUE,_xll.ohTrigger(RecalcTrigger,Trigger3M)),NA())</f>
        <v>2.7213096592662731E-2</v>
      </c>
      <c r="M2261" s="52">
        <f>IFERROR(_xll.qlIndexFixing(ONIndex3M,I2261,TRUE,_xll.ohTrigger(RecalcTrigger,Trigger3M)),NA())</f>
        <v>2.7151812185346458E-2</v>
      </c>
      <c r="N2261" s="52">
        <f>IFERROR(_xll.qlIndexFixing(Index6M,$H2261,TRUE,_xll.ohTrigger(RecalcTrigger,Trigger6M)),NA())</f>
        <v>2.8247589810003478E-2</v>
      </c>
      <c r="O2261" s="52">
        <f>IFERROR(_xll.qlIndexFixing(ONIndex6M,I2261,TRUE,_xll.ohTrigger(RecalcTrigger,Trigger6M)),NA())</f>
        <v>2.8111477798695717E-2</v>
      </c>
      <c r="P2261" s="52">
        <f>IFERROR(_xll.qlIndexFixing(Index1Y,$H2261,TRUE,_xll.ohTrigger(RecalcTrigger,Trigger1Y)),NA())</f>
        <v>2.9671775998438791E-2</v>
      </c>
      <c r="Q2261" s="52">
        <f>IFERROR(_xll.qlIndexFixing(ONIndex1Y,I2261,TRUE,_xll.ohTrigger(RecalcTrigger,Trigger1Y)),NA())</f>
        <v>2.9359494431480115E-2</v>
      </c>
    </row>
    <row r="2262" spans="2:17" x14ac:dyDescent="0.2">
      <c r="B2262" s="46" t="s">
        <v>51</v>
      </c>
      <c r="D2262" s="49">
        <f>_xll.qlCalendarAdvance(LocalCalendar,$D2261,B2262,"f",FALSE)</f>
        <v>55240</v>
      </c>
      <c r="E2262" s="49">
        <f>_xll.qlInterestRateIndexValueDate(IndexON,D2262)</f>
        <v>55240</v>
      </c>
      <c r="F2262" s="52">
        <f>IFERROR(_xll.qlIndexFixing(IndexON,D2262,TRUE,_xll.ohTrigger(RecalcTrigger,TriggerON)),NA())</f>
        <v>2.4220079209573697E-2</v>
      </c>
      <c r="H2262" s="49">
        <f>_xll.qlCalendarAdvance(IborCalendar,$H2261,B2262,"f",FALSE)</f>
        <v>55234</v>
      </c>
      <c r="I2262" s="49">
        <f>_xll.qlInterestRateIndexValueDate(Index1M,$H2262)</f>
        <v>55236</v>
      </c>
      <c r="J2262" s="52">
        <f>IFERROR(_xll.qlIndexFixing(Index1M,$H2262,TRUE,_xll.ohTrigger(RecalcTrigger,Trigger1M)),NA())</f>
        <v>2.613435336463249E-2</v>
      </c>
      <c r="K2262" s="52">
        <f>IFERROR(_xll.qlIndexFixing(ONIndex1M,I2262,TRUE,_xll.ohTrigger(RecalcTrigger,Trigger1M)),NA())</f>
        <v>2.6117476678368945E-2</v>
      </c>
      <c r="L2262" s="52">
        <f>IFERROR(_xll.qlIndexFixing(Index3M,H2262,TRUE,_xll.ohTrigger(RecalcTrigger,Trigger3M)),NA())</f>
        <v>2.7208153250725238E-2</v>
      </c>
      <c r="M2262" s="52">
        <f>IFERROR(_xll.qlIndexFixing(ONIndex3M,I2262,TRUE,_xll.ohTrigger(RecalcTrigger,Trigger3M)),NA())</f>
        <v>2.7146915343907452E-2</v>
      </c>
      <c r="N2262" s="52">
        <f>IFERROR(_xll.qlIndexFixing(Index6M,$H2262,TRUE,_xll.ohTrigger(RecalcTrigger,Trigger6M)),NA())</f>
        <v>2.824261303901162E-2</v>
      </c>
      <c r="O2262" s="52">
        <f>IFERROR(_xll.qlIndexFixing(ONIndex6M,I2262,TRUE,_xll.ohTrigger(RecalcTrigger,Trigger6M)),NA())</f>
        <v>2.8106595574550752E-2</v>
      </c>
      <c r="P2262" s="52">
        <f>IFERROR(_xll.qlIndexFixing(Index1Y,$H2262,TRUE,_xll.ohTrigger(RecalcTrigger,Trigger1Y)),NA())</f>
        <v>2.966683886198828E-2</v>
      </c>
      <c r="Q2262" s="52">
        <f>IFERROR(_xll.qlIndexFixing(ONIndex1Y,I2262,TRUE,_xll.ohTrigger(RecalcTrigger,Trigger1Y)),NA())</f>
        <v>2.9354761783393357E-2</v>
      </c>
    </row>
    <row r="2263" spans="2:17" x14ac:dyDescent="0.2">
      <c r="B2263" s="46" t="s">
        <v>51</v>
      </c>
      <c r="D2263" s="49">
        <f>_xll.qlCalendarAdvance(LocalCalendar,$D2262,B2263,"f",FALSE)</f>
        <v>55247</v>
      </c>
      <c r="E2263" s="49">
        <f>_xll.qlInterestRateIndexValueDate(IndexON,D2263)</f>
        <v>55247</v>
      </c>
      <c r="F2263" s="52">
        <f>IFERROR(_xll.qlIndexFixing(IndexON,D2263,TRUE,_xll.ohTrigger(RecalcTrigger,TriggerON)),NA())</f>
        <v>2.4218140066887273E-2</v>
      </c>
      <c r="H2263" s="49">
        <f>_xll.qlCalendarAdvance(IborCalendar,$H2262,B2263,"f",FALSE)</f>
        <v>55241</v>
      </c>
      <c r="I2263" s="49">
        <f>_xll.qlInterestRateIndexValueDate(Index1M,$H2263)</f>
        <v>55247</v>
      </c>
      <c r="J2263" s="52">
        <f>IFERROR(_xll.qlIndexFixing(Index1M,$H2263,TRUE,_xll.ohTrigger(RecalcTrigger,Trigger1M)),NA())</f>
        <v>2.6126150910666723E-2</v>
      </c>
      <c r="K2263" s="52">
        <f>IFERROR(_xll.qlIndexFixing(ONIndex1M,I2263,TRUE,_xll.ohTrigger(RecalcTrigger,Trigger1M)),NA())</f>
        <v>2.6108695287980765E-2</v>
      </c>
      <c r="L2263" s="52">
        <f>IFERROR(_xll.qlIndexFixing(Index3M,H2263,TRUE,_xll.ohTrigger(RecalcTrigger,Trigger3M)),NA())</f>
        <v>2.7199038222380793E-2</v>
      </c>
      <c r="M2263" s="52">
        <f>IFERROR(_xll.qlIndexFixing(ONIndex3M,I2263,TRUE,_xll.ohTrigger(RecalcTrigger,Trigger3M)),NA())</f>
        <v>2.7137870686004817E-2</v>
      </c>
      <c r="N2263" s="52">
        <f>IFERROR(_xll.qlIndexFixing(Index6M,$H2263,TRUE,_xll.ohTrigger(RecalcTrigger,Trigger6M)),NA())</f>
        <v>2.8233297452203109E-2</v>
      </c>
      <c r="O2263" s="52">
        <f>IFERROR(_xll.qlIndexFixing(ONIndex6M,I2263,TRUE,_xll.ohTrigger(RecalcTrigger,Trigger6M)),NA())</f>
        <v>2.8097424697612894E-2</v>
      </c>
      <c r="P2263" s="52">
        <f>IFERROR(_xll.qlIndexFixing(Index1Y,$H2263,TRUE,_xll.ohTrigger(RecalcTrigger,Trigger1Y)),NA())</f>
        <v>2.9658220575576297E-2</v>
      </c>
      <c r="Q2263" s="52">
        <f>IFERROR(_xll.qlIndexFixing(ONIndex1Y,I2263,TRUE,_xll.ohTrigger(RecalcTrigger,Trigger1Y)),NA())</f>
        <v>2.9345604634460898E-2</v>
      </c>
    </row>
    <row r="2264" spans="2:17" x14ac:dyDescent="0.2">
      <c r="B2264" s="46" t="s">
        <v>51</v>
      </c>
      <c r="D2264" s="49">
        <f>_xll.qlCalendarAdvance(LocalCalendar,$D2263,B2264,"f",FALSE)</f>
        <v>55254</v>
      </c>
      <c r="E2264" s="49">
        <f>_xll.qlInterestRateIndexValueDate(IndexON,D2264)</f>
        <v>55254</v>
      </c>
      <c r="F2264" s="52">
        <f>IFERROR(_xll.qlIndexFixing(IndexON,D2264,TRUE,_xll.ohTrigger(RecalcTrigger,TriggerON)),NA())</f>
        <v>2.4216224259214769E-2</v>
      </c>
      <c r="H2264" s="49">
        <f>_xll.qlCalendarAdvance(IborCalendar,$H2263,B2264,"f",FALSE)</f>
        <v>55248</v>
      </c>
      <c r="I2264" s="49">
        <f>_xll.qlInterestRateIndexValueDate(Index1M,$H2264)</f>
        <v>55250</v>
      </c>
      <c r="J2264" s="52">
        <f>IFERROR(_xll.qlIndexFixing(Index1M,$H2264,TRUE,_xll.ohTrigger(RecalcTrigger,Trigger1M)),NA())</f>
        <v>2.6124678357385519E-2</v>
      </c>
      <c r="K2264" s="52">
        <f>IFERROR(_xll.qlIndexFixing(ONIndex1M,I2264,TRUE,_xll.ohTrigger(RecalcTrigger,Trigger1M)),NA())</f>
        <v>2.6107832136297304E-2</v>
      </c>
      <c r="L2264" s="52">
        <f>IFERROR(_xll.qlIndexFixing(Index3M,H2264,TRUE,_xll.ohTrigger(RecalcTrigger,Trigger3M)),NA())</f>
        <v>2.7196246884406621E-2</v>
      </c>
      <c r="M2264" s="52">
        <f>IFERROR(_xll.qlIndexFixing(ONIndex3M,I2264,TRUE,_xll.ohTrigger(RecalcTrigger,Trigger3M)),NA())</f>
        <v>2.7137115783331112E-2</v>
      </c>
      <c r="N2264" s="52">
        <f>IFERROR(_xll.qlIndexFixing(Index6M,$H2264,TRUE,_xll.ohTrigger(RecalcTrigger,Trigger6M)),NA())</f>
        <v>2.8233399116414412E-2</v>
      </c>
      <c r="O2264" s="52">
        <f>IFERROR(_xll.qlIndexFixing(ONIndex6M,I2264,TRUE,_xll.ohTrigger(RecalcTrigger,Trigger6M)),NA())</f>
        <v>2.8096825474888121E-2</v>
      </c>
      <c r="P2264" s="52">
        <f>IFERROR(_xll.qlIndexFixing(Index1Y,$H2264,TRUE,_xll.ohTrigger(RecalcTrigger,Trigger1Y)),NA())</f>
        <v>2.965695744580946E-2</v>
      </c>
      <c r="Q2264" s="52">
        <f>IFERROR(_xll.qlIndexFixing(ONIndex1Y,I2264,TRUE,_xll.ohTrigger(RecalcTrigger,Trigger1Y)),NA())</f>
        <v>2.9345289482343162E-2</v>
      </c>
    </row>
    <row r="2265" spans="2:17" x14ac:dyDescent="0.2">
      <c r="B2265" s="46" t="s">
        <v>51</v>
      </c>
      <c r="D2265" s="49">
        <f>_xll.qlCalendarAdvance(LocalCalendar,$D2264,B2265,"f",FALSE)</f>
        <v>55261</v>
      </c>
      <c r="E2265" s="49">
        <f>_xll.qlInterestRateIndexValueDate(IndexON,D2265)</f>
        <v>55261</v>
      </c>
      <c r="F2265" s="52">
        <f>IFERROR(_xll.qlIndexFixing(IndexON,D2265,TRUE,_xll.ohTrigger(RecalcTrigger,TriggerON)),NA())</f>
        <v>2.4214331786556187E-2</v>
      </c>
      <c r="H2265" s="49">
        <f>_xll.qlCalendarAdvance(IborCalendar,$H2264,B2265,"f",FALSE)</f>
        <v>55255</v>
      </c>
      <c r="I2265" s="49">
        <f>_xll.qlInterestRateIndexValueDate(Index1M,$H2265)</f>
        <v>55257</v>
      </c>
      <c r="J2265" s="52">
        <f>IFERROR(_xll.qlIndexFixing(Index1M,$H2265,TRUE,_xll.ohTrigger(RecalcTrigger,Trigger1M)),NA())</f>
        <v>2.6119836781476301E-2</v>
      </c>
      <c r="K2265" s="52">
        <f>IFERROR(_xll.qlIndexFixing(ONIndex1M,I2265,TRUE,_xll.ohTrigger(RecalcTrigger,Trigger1M)),NA())</f>
        <v>2.6103005798514545E-2</v>
      </c>
      <c r="L2265" s="52">
        <f>IFERROR(_xll.qlIndexFixing(Index3M,H2265,TRUE,_xll.ohTrigger(RecalcTrigger,Trigger3M)),NA())</f>
        <v>2.7191299181672075E-2</v>
      </c>
      <c r="M2265" s="52">
        <f>IFERROR(_xll.qlIndexFixing(ONIndex3M,I2265,TRUE,_xll.ohTrigger(RecalcTrigger,Trigger3M)),NA())</f>
        <v>2.7132213064193778E-2</v>
      </c>
      <c r="N2265" s="52">
        <f>IFERROR(_xll.qlIndexFixing(Index6M,$H2265,TRUE,_xll.ohTrigger(RecalcTrigger,Trigger6M)),NA())</f>
        <v>2.8227671335819715E-2</v>
      </c>
      <c r="O2265" s="52">
        <f>IFERROR(_xll.qlIndexFixing(ONIndex6M,I2265,TRUE,_xll.ohTrigger(RecalcTrigger,Trigger6M)),NA())</f>
        <v>2.8091937599237227E-2</v>
      </c>
      <c r="P2265" s="52">
        <f>IFERROR(_xll.qlIndexFixing(Index1Y,$H2265,TRUE,_xll.ohTrigger(RecalcTrigger,Trigger1Y)),NA())</f>
        <v>2.9652013166150636E-2</v>
      </c>
      <c r="Q2265" s="52">
        <f>IFERROR(_xll.qlIndexFixing(ONIndex1Y,I2265,TRUE,_xll.ohTrigger(RecalcTrigger,Trigger1Y)),NA())</f>
        <v>2.9340549829299789E-2</v>
      </c>
    </row>
    <row r="2266" spans="2:17" x14ac:dyDescent="0.2">
      <c r="B2266" s="46" t="s">
        <v>51</v>
      </c>
      <c r="D2266" s="49">
        <f>_xll.qlCalendarAdvance(LocalCalendar,$D2265,B2266,"f",FALSE)</f>
        <v>55268</v>
      </c>
      <c r="E2266" s="49">
        <f>_xll.qlInterestRateIndexValueDate(IndexON,D2266)</f>
        <v>55268</v>
      </c>
      <c r="F2266" s="52">
        <f>IFERROR(_xll.qlIndexFixing(IndexON,D2266,TRUE,_xll.ohTrigger(RecalcTrigger,TriggerON)),NA())</f>
        <v>2.4212462648671718E-2</v>
      </c>
      <c r="H2266" s="49">
        <f>_xll.qlCalendarAdvance(IborCalendar,$H2265,B2266,"f",FALSE)</f>
        <v>55262</v>
      </c>
      <c r="I2266" s="49">
        <f>_xll.qlInterestRateIndexValueDate(Index1M,$H2266)</f>
        <v>55264</v>
      </c>
      <c r="J2266" s="52">
        <f>IFERROR(_xll.qlIndexFixing(Index1M,$H2266,TRUE,_xll.ohTrigger(RecalcTrigger,Trigger1M)),NA())</f>
        <v>2.6114992490711645E-2</v>
      </c>
      <c r="K2266" s="52">
        <f>IFERROR(_xll.qlIndexFixing(ONIndex1M,I2266,TRUE,_xll.ohTrigger(RecalcTrigger,Trigger1M)),NA())</f>
        <v>2.6098176749540514E-2</v>
      </c>
      <c r="L2266" s="52">
        <f>IFERROR(_xll.qlIndexFixing(Index3M,H2266,TRUE,_xll.ohTrigger(RecalcTrigger,Trigger3M)),NA())</f>
        <v>2.7186349512619428E-2</v>
      </c>
      <c r="M2266" s="52">
        <f>IFERROR(_xll.qlIndexFixing(ONIndex3M,I2266,TRUE,_xll.ohTrigger(RecalcTrigger,Trigger3M)),NA())</f>
        <v>2.7127308385770377E-2</v>
      </c>
      <c r="N2266" s="52">
        <f>IFERROR(_xll.qlIndexFixing(Index6M,$H2266,TRUE,_xll.ohTrigger(RecalcTrigger,Trigger6M)),NA())</f>
        <v>2.8222686971398406E-2</v>
      </c>
      <c r="O2266" s="52">
        <f>IFERROR(_xll.qlIndexFixing(ONIndex6M,I2266,TRUE,_xll.ohTrigger(RecalcTrigger,Trigger6M)),NA())</f>
        <v>2.808704783983984E-2</v>
      </c>
      <c r="P2266" s="52">
        <f>IFERROR(_xll.qlIndexFixing(Index1Y,$H2266,TRUE,_xll.ohTrigger(RecalcTrigger,Trigger1Y)),NA())</f>
        <v>2.9647920228055388E-2</v>
      </c>
      <c r="Q2266" s="52">
        <f>IFERROR(_xll.qlIndexFixing(ONIndex1Y,I2266,TRUE,_xll.ohTrigger(RecalcTrigger,Trigger1Y)),NA())</f>
        <v>2.9335807841190942E-2</v>
      </c>
    </row>
    <row r="2267" spans="2:17" x14ac:dyDescent="0.2">
      <c r="B2267" s="46" t="s">
        <v>51</v>
      </c>
      <c r="D2267" s="49">
        <f>_xll.qlCalendarAdvance(LocalCalendar,$D2266,B2267,"f",FALSE)</f>
        <v>55275</v>
      </c>
      <c r="E2267" s="49">
        <f>_xll.qlInterestRateIndexValueDate(IndexON,D2267)</f>
        <v>55275</v>
      </c>
      <c r="F2267" s="52">
        <f>IFERROR(_xll.qlIndexFixing(IndexON,D2267,TRUE,_xll.ohTrigger(RecalcTrigger,TriggerON)),NA())</f>
        <v>2.4210616845721233E-2</v>
      </c>
      <c r="H2267" s="49">
        <f>_xll.qlCalendarAdvance(IborCalendar,$H2266,B2267,"f",FALSE)</f>
        <v>55269</v>
      </c>
      <c r="I2267" s="49">
        <f>_xll.qlInterestRateIndexValueDate(Index1M,$H2267)</f>
        <v>55271</v>
      </c>
      <c r="J2267" s="52">
        <f>IFERROR(_xll.qlIndexFixing(Index1M,$H2267,TRUE,_xll.ohTrigger(RecalcTrigger,Trigger1M)),NA())</f>
        <v>2.6111344833104674E-2</v>
      </c>
      <c r="K2267" s="52">
        <f>IFERROR(_xll.qlIndexFixing(ONIndex1M,I2267,TRUE,_xll.ohTrigger(RecalcTrigger,Trigger1M)),NA())</f>
        <v>2.6093945315637246E-2</v>
      </c>
      <c r="L2267" s="52">
        <f>IFERROR(_xll.qlIndexFixing(Index3M,H2267,TRUE,_xll.ohTrigger(RecalcTrigger,Trigger3M)),NA())</f>
        <v>2.7183407042503091E-2</v>
      </c>
      <c r="M2267" s="52">
        <f>IFERROR(_xll.qlIndexFixing(ONIndex3M,I2267,TRUE,_xll.ohTrigger(RecalcTrigger,Trigger3M)),NA())</f>
        <v>2.7123072810579796E-2</v>
      </c>
      <c r="N2267" s="52">
        <f>IFERROR(_xll.qlIndexFixing(Index6M,$H2267,TRUE,_xll.ohTrigger(RecalcTrigger,Trigger6M)),NA())</f>
        <v>2.8218444452371819E-2</v>
      </c>
      <c r="O2267" s="52">
        <f>IFERROR(_xll.qlIndexFixing(ONIndex6M,I2267,TRUE,_xll.ohTrigger(RecalcTrigger,Trigger6M)),NA())</f>
        <v>2.8082901914137093E-2</v>
      </c>
      <c r="P2267" s="52">
        <f>IFERROR(_xll.qlIndexFixing(Index1Y,$H2267,TRUE,_xll.ohTrigger(RecalcTrigger,Trigger1Y)),NA())</f>
        <v>2.9642970614850224E-2</v>
      </c>
      <c r="Q2267" s="52">
        <f>IFERROR(_xll.qlIndexFixing(ONIndex1Y,I2267,TRUE,_xll.ohTrigger(RecalcTrigger,Trigger1Y)),NA())</f>
        <v>2.9331919318920097E-2</v>
      </c>
    </row>
    <row r="2268" spans="2:17" x14ac:dyDescent="0.2">
      <c r="B2268" s="46" t="s">
        <v>51</v>
      </c>
      <c r="D2268" s="49">
        <f>_xll.qlCalendarAdvance(LocalCalendar,$D2267,B2268,"f",FALSE)</f>
        <v>55282</v>
      </c>
      <c r="E2268" s="49">
        <f>_xll.qlInterestRateIndexValueDate(IndexON,D2268)</f>
        <v>55282</v>
      </c>
      <c r="F2268" s="52">
        <f>IFERROR(_xll.qlIndexFixing(IndexON,D2268,TRUE,_xll.ohTrigger(RecalcTrigger,TriggerON)),NA())</f>
        <v>2.4208794377864606E-2</v>
      </c>
      <c r="H2268" s="49">
        <f>_xll.qlCalendarAdvance(IborCalendar,$H2267,B2268,"f",FALSE)</f>
        <v>55276</v>
      </c>
      <c r="I2268" s="49">
        <f>_xll.qlInterestRateIndexValueDate(Index1M,$H2268)</f>
        <v>55278</v>
      </c>
      <c r="J2268" s="52">
        <f>IFERROR(_xll.qlIndexFixing(Index1M,$H2268,TRUE,_xll.ohTrigger(RecalcTrigger,Trigger1M)),NA())</f>
        <v>2.6105295764634068E-2</v>
      </c>
      <c r="K2268" s="52">
        <f>IFERROR(_xll.qlIndexFixing(ONIndex1M,I2268,TRUE,_xll.ohTrigger(RecalcTrigger,Trigger1M)),NA())</f>
        <v>2.6088510518071928E-2</v>
      </c>
      <c r="L2268" s="52">
        <f>IFERROR(_xll.qlIndexFixing(Index3M,H2268,TRUE,_xll.ohTrigger(RecalcTrigger,Trigger3M)),NA())</f>
        <v>2.7178451901204961E-2</v>
      </c>
      <c r="M2268" s="52">
        <f>IFERROR(_xll.qlIndexFixing(ONIndex3M,I2268,TRUE,_xll.ohTrigger(RecalcTrigger,Trigger3M)),NA())</f>
        <v>2.7117493151251892E-2</v>
      </c>
      <c r="N2268" s="52">
        <f>IFERROR(_xll.qlIndexFixing(Index6M,$H2268,TRUE,_xll.ohTrigger(RecalcTrigger,Trigger6M)),NA())</f>
        <v>2.8212712547606409E-2</v>
      </c>
      <c r="O2268" s="52">
        <f>IFERROR(_xll.qlIndexFixing(ONIndex6M,I2268,TRUE,_xll.ohTrigger(RecalcTrigger,Trigger6M)),NA())</f>
        <v>2.8077262669459202E-2</v>
      </c>
      <c r="P2268" s="52">
        <f>IFERROR(_xll.qlIndexFixing(Index1Y,$H2268,TRUE,_xll.ohTrigger(RecalcTrigger,Trigger1Y)),NA())</f>
        <v>2.9638018620591879E-2</v>
      </c>
      <c r="Q2268" s="52">
        <f>IFERROR(_xll.qlIndexFixing(ONIndex1Y,I2268,TRUE,_xll.ohTrigger(RecalcTrigger,Trigger1Y)),NA())</f>
        <v>2.9326316860043278E-2</v>
      </c>
    </row>
    <row r="2269" spans="2:17" x14ac:dyDescent="0.2">
      <c r="B2269" s="46" t="s">
        <v>51</v>
      </c>
      <c r="D2269" s="49">
        <f>_xll.qlCalendarAdvance(LocalCalendar,$D2268,B2269,"f",FALSE)</f>
        <v>55289</v>
      </c>
      <c r="E2269" s="49">
        <f>_xll.qlInterestRateIndexValueDate(IndexON,D2269)</f>
        <v>55289</v>
      </c>
      <c r="F2269" s="52">
        <f>IFERROR(_xll.qlIndexFixing(IndexON,D2269,TRUE,_xll.ohTrigger(RecalcTrigger,TriggerON)),NA())</f>
        <v>2.4206995244862028E-2</v>
      </c>
      <c r="H2269" s="49">
        <f>_xll.qlCalendarAdvance(IborCalendar,$H2268,B2269,"f",FALSE)</f>
        <v>55283</v>
      </c>
      <c r="I2269" s="49">
        <f>_xll.qlInterestRateIndexValueDate(Index1M,$H2269)</f>
        <v>55285</v>
      </c>
      <c r="J2269" s="52">
        <f>IFERROR(_xll.qlIndexFixing(Index1M,$H2269,TRUE,_xll.ohTrigger(RecalcTrigger,Trigger1M)),NA())</f>
        <v>2.6100443329326307E-2</v>
      </c>
      <c r="K2269" s="52">
        <f>IFERROR(_xll.qlIndexFixing(ONIndex1M,I2269,TRUE,_xll.ohTrigger(RecalcTrigger,Trigger1M)),NA())</f>
        <v>2.6083673335577373E-2</v>
      </c>
      <c r="L2269" s="52">
        <f>IFERROR(_xll.qlIndexFixing(Index3M,H2269,TRUE,_xll.ohTrigger(RecalcTrigger,Trigger3M)),NA())</f>
        <v>2.7173494793371809E-2</v>
      </c>
      <c r="M2269" s="52">
        <f>IFERROR(_xll.qlIndexFixing(ONIndex3M,I2269,TRUE,_xll.ohTrigger(RecalcTrigger,Trigger3M)),NA())</f>
        <v>2.7112582595076873E-2</v>
      </c>
      <c r="N2269" s="52">
        <f>IFERROR(_xll.qlIndexFixing(Index6M,$H2269,TRUE,_xll.ohTrigger(RecalcTrigger,Trigger6M)),NA())</f>
        <v>2.8207722488263809E-2</v>
      </c>
      <c r="O2269" s="52">
        <f>IFERROR(_xll.qlIndexFixing(ONIndex6M,I2269,TRUE,_xll.ohTrigger(RecalcTrigger,Trigger6M)),NA())</f>
        <v>2.807236725847595E-2</v>
      </c>
      <c r="P2269" s="52">
        <f>IFERROR(_xll.qlIndexFixing(Index1Y,$H2269,TRUE,_xll.ohTrigger(RecalcTrigger,Trigger1Y)),NA())</f>
        <v>2.9632212237875297E-2</v>
      </c>
      <c r="Q2269" s="52">
        <f>IFERROR(_xll.qlIndexFixing(ONIndex1Y,I2269,TRUE,_xll.ohTrigger(RecalcTrigger,Trigger1Y)),NA())</f>
        <v>2.9321567866924525E-2</v>
      </c>
    </row>
    <row r="2270" spans="2:17" x14ac:dyDescent="0.2">
      <c r="B2270" s="46" t="s">
        <v>51</v>
      </c>
      <c r="D2270" s="49">
        <f>_xll.qlCalendarAdvance(LocalCalendar,$D2269,B2270,"f",FALSE)</f>
        <v>55296</v>
      </c>
      <c r="E2270" s="49">
        <f>_xll.qlInterestRateIndexValueDate(IndexON,D2270)</f>
        <v>55296</v>
      </c>
      <c r="F2270" s="52">
        <f>IFERROR(_xll.qlIndexFixing(IndexON,D2270,TRUE,_xll.ohTrigger(RecalcTrigger,TriggerON)),NA())</f>
        <v>2.4205219446553627E-2</v>
      </c>
      <c r="H2270" s="49">
        <f>_xll.qlCalendarAdvance(IborCalendar,$H2269,B2270,"f",FALSE)</f>
        <v>55290</v>
      </c>
      <c r="I2270" s="49">
        <f>_xll.qlInterestRateIndexValueDate(Index1M,$H2270)</f>
        <v>55292</v>
      </c>
      <c r="J2270" s="52">
        <f>IFERROR(_xll.qlIndexFixing(Index1M,$H2270,TRUE,_xll.ohTrigger(RecalcTrigger,Trigger1M)),NA())</f>
        <v>2.6095588179181159E-2</v>
      </c>
      <c r="K2270" s="52">
        <f>IFERROR(_xll.qlIndexFixing(ONIndex1M,I2270,TRUE,_xll.ohTrigger(RecalcTrigger,Trigger1M)),NA())</f>
        <v>2.6078833441971483E-2</v>
      </c>
      <c r="L2270" s="52">
        <f>IFERROR(_xll.qlIndexFixing(Index3M,H2270,TRUE,_xll.ohTrigger(RecalcTrigger,Trigger3M)),NA())</f>
        <v>2.7168535719013846E-2</v>
      </c>
      <c r="M2270" s="52">
        <f>IFERROR(_xll.qlIndexFixing(ONIndex3M,I2270,TRUE,_xll.ohTrigger(RecalcTrigger,Trigger3M)),NA())</f>
        <v>2.7107670079749013E-2</v>
      </c>
      <c r="N2270" s="52">
        <f>IFERROR(_xll.qlIndexFixing(Index6M,$H2270,TRUE,_xll.ohTrigger(RecalcTrigger,Trigger6M)),NA())</f>
        <v>2.8202730530643351E-2</v>
      </c>
      <c r="O2270" s="52">
        <f>IFERROR(_xll.qlIndexFixing(ONIndex6M,I2270,TRUE,_xll.ohTrigger(RecalcTrigger,Trigger6M)),NA())</f>
        <v>2.806746996371956E-2</v>
      </c>
      <c r="P2270" s="52">
        <f>IFERROR(_xll.qlIndexFixing(Index1Y,$H2270,TRUE,_xll.ohTrigger(RecalcTrigger,Trigger1Y)),NA())</f>
        <v>2.9627256053572228E-2</v>
      </c>
      <c r="Q2270" s="52">
        <f>IFERROR(_xll.qlIndexFixing(ONIndex1Y,I2270,TRUE,_xll.ohTrigger(RecalcTrigger,Trigger1Y)),NA())</f>
        <v>2.9316816538846879E-2</v>
      </c>
    </row>
    <row r="2271" spans="2:17" x14ac:dyDescent="0.2">
      <c r="B2271" s="46" t="s">
        <v>51</v>
      </c>
      <c r="D2271" s="49">
        <f>_xll.qlCalendarAdvance(LocalCalendar,$D2270,B2271,"f",FALSE)</f>
        <v>55303</v>
      </c>
      <c r="E2271" s="49">
        <f>_xll.qlInterestRateIndexValueDate(IndexON,D2271)</f>
        <v>55303</v>
      </c>
      <c r="F2271" s="52">
        <f>IFERROR(_xll.qlIndexFixing(IndexON,D2271,TRUE,_xll.ohTrigger(RecalcTrigger,TriggerON)),NA())</f>
        <v>2.420346698341902E-2</v>
      </c>
      <c r="H2271" s="49">
        <f>_xll.qlCalendarAdvance(IborCalendar,$H2270,B2271,"f",FALSE)</f>
        <v>55297</v>
      </c>
      <c r="I2271" s="49">
        <f>_xll.qlInterestRateIndexValueDate(Index1M,$H2271)</f>
        <v>55299</v>
      </c>
      <c r="J2271" s="52">
        <f>IFERROR(_xll.qlIndexFixing(Index1M,$H2271,TRUE,_xll.ohTrigger(RecalcTrigger,Trigger1M)),NA())</f>
        <v>2.6090730314196047E-2</v>
      </c>
      <c r="K2271" s="52">
        <f>IFERROR(_xll.qlIndexFixing(ONIndex1M,I2271,TRUE,_xll.ohTrigger(RecalcTrigger,Trigger1M)),NA())</f>
        <v>2.6074588986557679E-2</v>
      </c>
      <c r="L2271" s="52">
        <f>IFERROR(_xll.qlIndexFixing(Index3M,H2271,TRUE,_xll.ohTrigger(RecalcTrigger,Trigger3M)),NA())</f>
        <v>2.7164242315654525E-2</v>
      </c>
      <c r="M2271" s="52">
        <f>IFERROR(_xll.qlIndexFixing(ONIndex3M,I2271,TRUE,_xll.ohTrigger(RecalcTrigger,Trigger3M)),NA())</f>
        <v>2.7103424628318606E-2</v>
      </c>
      <c r="N2271" s="52">
        <f>IFERROR(_xll.qlIndexFixing(Index6M,$H2271,TRUE,_xll.ohTrigger(RecalcTrigger,Trigger6M)),NA())</f>
        <v>2.8197736674759721E-2</v>
      </c>
      <c r="O2271" s="52">
        <f>IFERROR(_xll.qlIndexFixing(ONIndex6M,I2271,TRUE,_xll.ohTrigger(RecalcTrigger,Trigger6M)),NA())</f>
        <v>2.8063314437336562E-2</v>
      </c>
      <c r="P2271" s="52">
        <f>IFERROR(_xll.qlIndexFixing(Index1Y,$H2271,TRUE,_xll.ohTrigger(RecalcTrigger,Trigger1Y)),NA())</f>
        <v>2.9623148351849864E-2</v>
      </c>
      <c r="Q2271" s="52">
        <f>IFERROR(_xll.qlIndexFixing(ONIndex1Y,I2271,TRUE,_xll.ohTrigger(RecalcTrigger,Trigger1Y)),NA())</f>
        <v>2.9312916461872174E-2</v>
      </c>
    </row>
    <row r="2272" spans="2:17" x14ac:dyDescent="0.2">
      <c r="B2272" s="46" t="s">
        <v>51</v>
      </c>
      <c r="D2272" s="49">
        <f>_xll.qlCalendarAdvance(LocalCalendar,$D2271,B2272,"f",FALSE)</f>
        <v>55310</v>
      </c>
      <c r="E2272" s="49">
        <f>_xll.qlInterestRateIndexValueDate(IndexON,D2272)</f>
        <v>55310</v>
      </c>
      <c r="F2272" s="52">
        <f>IFERROR(_xll.qlIndexFixing(IndexON,D2272,TRUE,_xll.ohTrigger(RecalcTrigger,TriggerON)),NA())</f>
        <v>2.4201737855218397E-2</v>
      </c>
      <c r="H2272" s="49">
        <f>_xll.qlCalendarAdvance(IborCalendar,$H2271,B2272,"f",FALSE)</f>
        <v>55304</v>
      </c>
      <c r="I2272" s="49">
        <f>_xll.qlInterestRateIndexValueDate(Index1M,$H2272)</f>
        <v>55306</v>
      </c>
      <c r="J2272" s="52">
        <f>IFERROR(_xll.qlIndexFixing(Index1M,$H2272,TRUE,_xll.ohTrigger(RecalcTrigger,Trigger1M)),NA())</f>
        <v>2.6085869734378705E-2</v>
      </c>
      <c r="K2272" s="52">
        <f>IFERROR(_xll.qlIndexFixing(ONIndex1M,I2272,TRUE,_xll.ohTrigger(RecalcTrigger,Trigger1M)),NA())</f>
        <v>2.6069145521185888E-2</v>
      </c>
      <c r="L2272" s="52">
        <f>IFERROR(_xll.qlIndexFixing(Index3M,H2272,TRUE,_xll.ohTrigger(RecalcTrigger,Trigger3M)),NA())</f>
        <v>2.7159278794658206E-2</v>
      </c>
      <c r="M2272" s="52">
        <f>IFERROR(_xll.qlIndexFixing(ONIndex3M,I2272,TRUE,_xll.ohTrigger(RecalcTrigger,Trigger3M)),NA())</f>
        <v>2.7097839171288385E-2</v>
      </c>
      <c r="N2272" s="52">
        <f>IFERROR(_xll.qlIndexFixing(Index6M,$H2272,TRUE,_xll.ohTrigger(RecalcTrigger,Trigger6M)),NA())</f>
        <v>2.8192740920627186E-2</v>
      </c>
      <c r="O2272" s="52">
        <f>IFERROR(_xll.qlIndexFixing(ONIndex6M,I2272,TRUE,_xll.ohTrigger(RecalcTrigger,Trigger6M)),NA())</f>
        <v>2.8057669722700851E-2</v>
      </c>
      <c r="P2272" s="52">
        <f>IFERROR(_xll.qlIndexFixing(Index1Y,$H2272,TRUE,_xll.ohTrigger(RecalcTrigger,Trigger1Y)),NA())</f>
        <v>2.9617336542532739E-2</v>
      </c>
      <c r="Q2272" s="52">
        <f>IFERROR(_xll.qlIndexFixing(ONIndex1Y,I2272,TRUE,_xll.ohTrigger(RecalcTrigger,Trigger1Y)),NA())</f>
        <v>2.9307306877575101E-2</v>
      </c>
    </row>
    <row r="2273" spans="2:17" x14ac:dyDescent="0.2">
      <c r="B2273" s="46" t="s">
        <v>51</v>
      </c>
      <c r="D2273" s="49">
        <f>_xll.qlCalendarAdvance(LocalCalendar,$D2272,B2273,"f",FALSE)</f>
        <v>55317</v>
      </c>
      <c r="E2273" s="49">
        <f>_xll.qlInterestRateIndexValueDate(IndexON,D2273)</f>
        <v>55317</v>
      </c>
      <c r="F2273" s="52">
        <f>IFERROR(_xll.qlIndexFixing(IndexON,D2273,TRUE,_xll.ohTrigger(RecalcTrigger,TriggerON)),NA())</f>
        <v>2.4200032061951759E-2</v>
      </c>
      <c r="H2273" s="49">
        <f>_xll.qlCalendarAdvance(IborCalendar,$H2272,B2273,"f",FALSE)</f>
        <v>55311</v>
      </c>
      <c r="I2273" s="49">
        <f>_xll.qlInterestRateIndexValueDate(Index1M,$H2273)</f>
        <v>55313</v>
      </c>
      <c r="J2273" s="52">
        <f>IFERROR(_xll.qlIndexFixing(Index1M,$H2273,TRUE,_xll.ohTrigger(RecalcTrigger,Trigger1M)),NA())</f>
        <v>2.608100643973171E-2</v>
      </c>
      <c r="K2273" s="52">
        <f>IFERROR(_xll.qlIndexFixing(ONIndex1M,I2273,TRUE,_xll.ohTrigger(RecalcTrigger,Trigger1M)),NA())</f>
        <v>2.6064297494032829E-2</v>
      </c>
      <c r="L2273" s="52">
        <f>IFERROR(_xll.qlIndexFixing(Index3M,H2273,TRUE,_xll.ohTrigger(RecalcTrigger,Trigger3M)),NA())</f>
        <v>2.7153646696858234E-2</v>
      </c>
      <c r="M2273" s="52">
        <f>IFERROR(_xll.qlIndexFixing(ONIndex3M,I2273,TRUE,_xll.ohTrigger(RecalcTrigger,Trigger3M)),NA())</f>
        <v>2.7092920778182261E-2</v>
      </c>
      <c r="N2273" s="52">
        <f>IFERROR(_xll.qlIndexFixing(Index6M,$H2273,TRUE,_xll.ohTrigger(RecalcTrigger,Trigger6M)),NA())</f>
        <v>2.8187743268259565E-2</v>
      </c>
      <c r="O2273" s="52">
        <f>IFERROR(_xll.qlIndexFixing(ONIndex6M,I2273,TRUE,_xll.ohTrigger(RecalcTrigger,Trigger6M)),NA())</f>
        <v>2.8052766776411886E-2</v>
      </c>
      <c r="P2273" s="52">
        <f>IFERROR(_xll.qlIndexFixing(Index1Y,$H2273,TRUE,_xll.ohTrigger(RecalcTrigger,Trigger1Y)),NA())</f>
        <v>2.9612373215866454E-2</v>
      </c>
      <c r="Q2273" s="52">
        <f>IFERROR(_xll.qlIndexFixing(ONIndex1Y,I2273,TRUE,_xll.ohTrigger(RecalcTrigger,Trigger1Y)),NA())</f>
        <v>2.9302548544407614E-2</v>
      </c>
    </row>
    <row r="2274" spans="2:17" x14ac:dyDescent="0.2">
      <c r="B2274" s="46" t="s">
        <v>51</v>
      </c>
      <c r="D2274" s="49">
        <f>_xll.qlCalendarAdvance(LocalCalendar,$D2273,B2274,"f",FALSE)</f>
        <v>55324</v>
      </c>
      <c r="E2274" s="49">
        <f>_xll.qlInterestRateIndexValueDate(IndexON,D2274)</f>
        <v>55324</v>
      </c>
      <c r="F2274" s="52">
        <f>IFERROR(_xll.qlIndexFixing(IndexON,D2274,TRUE,_xll.ohTrigger(RecalcTrigger,TriggerON)),NA())</f>
        <v>2.4198349603459235E-2</v>
      </c>
      <c r="H2274" s="49">
        <f>_xll.qlCalendarAdvance(IborCalendar,$H2273,B2274,"f",FALSE)</f>
        <v>55318</v>
      </c>
      <c r="I2274" s="49">
        <f>_xll.qlInterestRateIndexValueDate(Index1M,$H2274)</f>
        <v>55320</v>
      </c>
      <c r="J2274" s="52">
        <f>IFERROR(_xll.qlIndexFixing(Index1M,$H2274,TRUE,_xll.ohTrigger(RecalcTrigger,Trigger1M)),NA())</f>
        <v>2.607614043025764E-2</v>
      </c>
      <c r="K2274" s="52">
        <f>IFERROR(_xll.qlIndexFixing(ONIndex1M,I2274,TRUE,_xll.ohTrigger(RecalcTrigger,Trigger1M)),NA())</f>
        <v>2.6059446755741789E-2</v>
      </c>
      <c r="L2274" s="52">
        <f>IFERROR(_xll.qlIndexFixing(Index3M,H2274,TRUE,_xll.ohTrigger(RecalcTrigger,Trigger3M)),NA())</f>
        <v>2.7148679756472439E-2</v>
      </c>
      <c r="M2274" s="52">
        <f>IFERROR(_xll.qlIndexFixing(ONIndex3M,I2274,TRUE,_xll.ohTrigger(RecalcTrigger,Trigger3M)),NA())</f>
        <v>2.7088000425870007E-2</v>
      </c>
      <c r="N2274" s="52">
        <f>IFERROR(_xll.qlIndexFixing(Index6M,$H2274,TRUE,_xll.ohTrigger(RecalcTrigger,Trigger6M)),NA())</f>
        <v>2.8182743717671984E-2</v>
      </c>
      <c r="O2274" s="52">
        <f>IFERROR(_xll.qlIndexFixing(ONIndex6M,I2274,TRUE,_xll.ohTrigger(RecalcTrigger,Trigger6M)),NA())</f>
        <v>2.8047861946296493E-2</v>
      </c>
      <c r="P2274" s="52">
        <f>IFERROR(_xll.qlIndexFixing(Index1Y,$H2274,TRUE,_xll.ohTrigger(RecalcTrigger,Trigger1Y)),NA())</f>
        <v>2.9607407508483074E-2</v>
      </c>
      <c r="Q2274" s="52">
        <f>IFERROR(_xll.qlIndexFixing(ONIndex1Y,I2274,TRUE,_xll.ohTrigger(RecalcTrigger,Trigger1Y)),NA())</f>
        <v>2.9297787876254588E-2</v>
      </c>
    </row>
    <row r="2275" spans="2:17" x14ac:dyDescent="0.2">
      <c r="B2275" s="46" t="s">
        <v>51</v>
      </c>
      <c r="D2275" s="49">
        <f>_xll.qlCalendarAdvance(LocalCalendar,$D2274,B2275,"f",FALSE)</f>
        <v>55331</v>
      </c>
      <c r="E2275" s="49">
        <f>_xll.qlInterestRateIndexValueDate(IndexON,D2275)</f>
        <v>55331</v>
      </c>
      <c r="F2275" s="52">
        <f>IFERROR(_xll.qlIndexFixing(IndexON,D2275,TRUE,_xll.ohTrigger(RecalcTrigger,TriggerON)),NA())</f>
        <v>2.4196690480060568E-2</v>
      </c>
      <c r="H2275" s="49">
        <f>_xll.qlCalendarAdvance(IborCalendar,$H2274,B2275,"f",FALSE)</f>
        <v>55325</v>
      </c>
      <c r="I2275" s="49">
        <f>_xll.qlInterestRateIndexValueDate(Index1M,$H2275)</f>
        <v>55327</v>
      </c>
      <c r="J2275" s="52">
        <f>IFERROR(_xll.qlIndexFixing(Index1M,$H2275,TRUE,_xll.ohTrigger(RecalcTrigger,Trigger1M)),NA())</f>
        <v>2.6071271705959079E-2</v>
      </c>
      <c r="K2275" s="52">
        <f>IFERROR(_xll.qlIndexFixing(ONIndex1M,I2275,TRUE,_xll.ohTrigger(RecalcTrigger,Trigger1M)),NA())</f>
        <v>2.6054593306259477E-2</v>
      </c>
      <c r="L2275" s="52">
        <f>IFERROR(_xll.qlIndexFixing(Index3M,H2275,TRUE,_xll.ohTrigger(RecalcTrigger,Trigger3M)),NA())</f>
        <v>2.7143710849598397E-2</v>
      </c>
      <c r="M2275" s="52">
        <f>IFERROR(_xll.qlIndexFixing(ONIndex3M,I2275,TRUE,_xll.ohTrigger(RecalcTrigger,Trigger3M)),NA())</f>
        <v>2.7083078114324977E-2</v>
      </c>
      <c r="N2275" s="52">
        <f>IFERROR(_xll.qlIndexFixing(Index6M,$H2275,TRUE,_xll.ohTrigger(RecalcTrigger,Trigger6M)),NA())</f>
        <v>2.8179221360203927E-2</v>
      </c>
      <c r="O2275" s="52">
        <f>IFERROR(_xll.qlIndexFixing(ONIndex6M,I2275,TRUE,_xll.ohTrigger(RecalcTrigger,Trigger6M)),NA())</f>
        <v>2.8042955232381317E-2</v>
      </c>
      <c r="P2275" s="52">
        <f>IFERROR(_xll.qlIndexFixing(Index1Y,$H2275,TRUE,_xll.ohTrigger(RecalcTrigger,Trigger1Y)),NA())</f>
        <v>2.9602439420417886E-2</v>
      </c>
      <c r="Q2275" s="52">
        <f>IFERROR(_xll.qlIndexFixing(ONIndex1Y,I2275,TRUE,_xll.ohTrigger(RecalcTrigger,Trigger1Y)),NA())</f>
        <v>2.9293024873062734E-2</v>
      </c>
    </row>
    <row r="2276" spans="2:17" x14ac:dyDescent="0.2">
      <c r="B2276" s="46" t="s">
        <v>51</v>
      </c>
      <c r="D2276" s="49">
        <f>_xll.qlCalendarAdvance(LocalCalendar,$D2275,B2276,"f",FALSE)</f>
        <v>55339</v>
      </c>
      <c r="E2276" s="49">
        <f>_xll.qlInterestRateIndexValueDate(IndexON,D2276)</f>
        <v>55339</v>
      </c>
      <c r="F2276" s="52">
        <f>IFERROR(_xll.qlIndexFixing(IndexON,D2276,TRUE,_xll.ohTrigger(RecalcTrigger,TriggerON)),NA())</f>
        <v>2.4194822912280145E-2</v>
      </c>
      <c r="H2276" s="49">
        <f>_xll.qlCalendarAdvance(IborCalendar,$H2275,B2276,"f",FALSE)</f>
        <v>55332</v>
      </c>
      <c r="I2276" s="49">
        <f>_xll.qlInterestRateIndexValueDate(Index1M,$H2276)</f>
        <v>55334</v>
      </c>
      <c r="J2276" s="52">
        <f>IFERROR(_xll.qlIndexFixing(Index1M,$H2276,TRUE,_xll.ohTrigger(RecalcTrigger,Trigger1M)),NA())</f>
        <v>2.60664002668386E-2</v>
      </c>
      <c r="K2276" s="52">
        <f>IFERROR(_xll.qlIndexFixing(ONIndex1M,I2276,TRUE,_xll.ohTrigger(RecalcTrigger,Trigger1M)),NA())</f>
        <v>2.6049737145612539E-2</v>
      </c>
      <c r="L2276" s="52">
        <f>IFERROR(_xll.qlIndexFixing(Index3M,H2276,TRUE,_xll.ohTrigger(RecalcTrigger,Trigger3M)),NA())</f>
        <v>2.7136744676304392E-2</v>
      </c>
      <c r="M2276" s="52">
        <f>IFERROR(_xll.qlIndexFixing(ONIndex3M,I2276,TRUE,_xll.ohTrigger(RecalcTrigger,Trigger3M)),NA())</f>
        <v>2.7078153843467234E-2</v>
      </c>
      <c r="N2276" s="52">
        <f>IFERROR(_xll.qlIndexFixing(Index6M,$H2276,TRUE,_xll.ohTrigger(RecalcTrigger,Trigger6M)),NA())</f>
        <v>2.8170521770536704E-2</v>
      </c>
      <c r="O2276" s="52">
        <f>IFERROR(_xll.qlIndexFixing(ONIndex6M,I2276,TRUE,_xll.ohTrigger(RecalcTrigger,Trigger6M)),NA())</f>
        <v>2.8038046634586422E-2</v>
      </c>
      <c r="P2276" s="52">
        <f>IFERROR(_xll.qlIndexFixing(Index1Y,$H2276,TRUE,_xll.ohTrigger(RecalcTrigger,Trigger1Y)),NA())</f>
        <v>2.9594924895526408E-2</v>
      </c>
      <c r="Q2276" s="52">
        <f>IFERROR(_xll.qlIndexFixing(ONIndex1Y,I2276,TRUE,_xll.ohTrigger(RecalcTrigger,Trigger1Y)),NA())</f>
        <v>2.9288259534885341E-2</v>
      </c>
    </row>
    <row r="2277" spans="2:17" x14ac:dyDescent="0.2">
      <c r="B2277" s="46" t="s">
        <v>51</v>
      </c>
      <c r="D2277" s="49">
        <f>_xll.qlCalendarAdvance(LocalCalendar,$D2276,B2277,"f",FALSE)</f>
        <v>55346</v>
      </c>
      <c r="E2277" s="49">
        <f>_xll.qlInterestRateIndexValueDate(IndexON,D2277)</f>
        <v>55346</v>
      </c>
      <c r="F2277" s="52">
        <f>IFERROR(_xll.qlIndexFixing(IndexON,D2277,TRUE,_xll.ohTrigger(RecalcTrigger,TriggerON)),NA())</f>
        <v>2.4193213792242929E-2</v>
      </c>
      <c r="H2277" s="49">
        <f>_xll.qlCalendarAdvance(IborCalendar,$H2276,B2277,"f",FALSE)</f>
        <v>55339</v>
      </c>
      <c r="I2277" s="49">
        <f>_xll.qlInterestRateIndexValueDate(Index1M,$H2277)</f>
        <v>55341</v>
      </c>
      <c r="J2277" s="52">
        <f>IFERROR(_xll.qlIndexFixing(Index1M,$H2277,TRUE,_xll.ohTrigger(RecalcTrigger,Trigger1M)),NA())</f>
        <v>2.6061526112906522E-2</v>
      </c>
      <c r="K2277" s="52">
        <f>IFERROR(_xll.qlIndexFixing(ONIndex1M,I2277,TRUE,_xll.ohTrigger(RecalcTrigger,Trigger1M)),NA())</f>
        <v>2.6044878273854266E-2</v>
      </c>
      <c r="L2277" s="52">
        <f>IFERROR(_xll.qlIndexFixing(Index3M,H2277,TRUE,_xll.ohTrigger(RecalcTrigger,Trigger3M)),NA())</f>
        <v>2.7134431691091133E-2</v>
      </c>
      <c r="M2277" s="52">
        <f>IFERROR(_xll.qlIndexFixing(ONIndex3M,I2277,TRUE,_xll.ohTrigger(RecalcTrigger,Trigger3M)),NA())</f>
        <v>2.7073227613430006E-2</v>
      </c>
      <c r="N2277" s="52">
        <f>IFERROR(_xll.qlIndexFixing(Index6M,$H2277,TRUE,_xll.ohTrigger(RecalcTrigger,Trigger6M)),NA())</f>
        <v>2.8167733676733805E-2</v>
      </c>
      <c r="O2277" s="52">
        <f>IFERROR(_xll.qlIndexFixing(ONIndex6M,I2277,TRUE,_xll.ohTrigger(RecalcTrigger,Trigger6M)),NA())</f>
        <v>2.803313615301839E-2</v>
      </c>
      <c r="P2277" s="52">
        <f>IFERROR(_xll.qlIndexFixing(Index1Y,$H2277,TRUE,_xll.ohTrigger(RecalcTrigger,Trigger1Y)),NA())</f>
        <v>2.9592496102383219E-2</v>
      </c>
      <c r="Q2277" s="52">
        <f>IFERROR(_xll.qlIndexFixing(ONIndex1Y,I2277,TRUE,_xll.ohTrigger(RecalcTrigger,Trigger1Y)),NA())</f>
        <v>2.928349186172241E-2</v>
      </c>
    </row>
    <row r="2278" spans="2:17" x14ac:dyDescent="0.2">
      <c r="B2278" s="46" t="s">
        <v>51</v>
      </c>
      <c r="D2278" s="49">
        <f>_xll.qlCalendarAdvance(LocalCalendar,$D2277,B2278,"f",FALSE)</f>
        <v>55353</v>
      </c>
      <c r="E2278" s="49">
        <f>_xll.qlInterestRateIndexValueDate(IndexON,D2278)</f>
        <v>55353</v>
      </c>
      <c r="F2278" s="52">
        <f>IFERROR(_xll.qlIndexFixing(IndexON,D2278,TRUE,_xll.ohTrigger(RecalcTrigger,TriggerON)),NA())</f>
        <v>2.4191628007139698E-2</v>
      </c>
      <c r="H2278" s="49">
        <f>_xll.qlCalendarAdvance(IborCalendar,$H2277,B2278,"f",FALSE)</f>
        <v>55346</v>
      </c>
      <c r="I2278" s="49">
        <f>_xll.qlInterestRateIndexValueDate(Index1M,$H2278)</f>
        <v>55348</v>
      </c>
      <c r="J2278" s="52">
        <f>IFERROR(_xll.qlIndexFixing(Index1M,$H2278,TRUE,_xll.ohTrigger(RecalcTrigger,Trigger1M)),NA())</f>
        <v>2.6056649244157685E-2</v>
      </c>
      <c r="K2278" s="52">
        <f>IFERROR(_xll.qlIndexFixing(ONIndex1M,I2278,TRUE,_xll.ohTrigger(RecalcTrigger,Trigger1M)),NA())</f>
        <v>2.6040016690904721E-2</v>
      </c>
      <c r="L2278" s="52">
        <f>IFERROR(_xll.qlIndexFixing(Index3M,H2278,TRUE,_xll.ohTrigger(RecalcTrigger,Trigger3M)),NA())</f>
        <v>2.7128792330122456E-2</v>
      </c>
      <c r="M2278" s="52">
        <f>IFERROR(_xll.qlIndexFixing(ONIndex3M,I2278,TRUE,_xll.ohTrigger(RecalcTrigger,Trigger3M)),NA())</f>
        <v>2.7068299424160003E-2</v>
      </c>
      <c r="N2278" s="52">
        <f>IFERROR(_xll.qlIndexFixing(Index6M,$H2278,TRUE,_xll.ohTrigger(RecalcTrigger,Trigger6M)),NA())</f>
        <v>2.8163464511518899E-2</v>
      </c>
      <c r="O2278" s="52">
        <f>IFERROR(_xll.qlIndexFixing(ONIndex6M,I2278,TRUE,_xll.ohTrigger(RecalcTrigger,Trigger6M)),NA())</f>
        <v>2.8028223787570639E-2</v>
      </c>
      <c r="P2278" s="52">
        <f>IFERROR(_xll.qlIndexFixing(Index1Y,$H2278,TRUE,_xll.ohTrigger(RecalcTrigger,Trigger1Y)),NA())</f>
        <v>2.9587520872484965E-2</v>
      </c>
      <c r="Q2278" s="52">
        <f>IFERROR(_xll.qlIndexFixing(ONIndex1Y,I2278,TRUE,_xll.ohTrigger(RecalcTrigger,Trigger1Y)),NA())</f>
        <v>2.9278721853520651E-2</v>
      </c>
    </row>
    <row r="2279" spans="2:17" x14ac:dyDescent="0.2">
      <c r="B2279" s="46" t="s">
        <v>51</v>
      </c>
      <c r="D2279" s="49">
        <f>_xll.qlCalendarAdvance(LocalCalendar,$D2278,B2279,"f",FALSE)</f>
        <v>55360</v>
      </c>
      <c r="E2279" s="49">
        <f>_xll.qlInterestRateIndexValueDate(IndexON,D2279)</f>
        <v>55360</v>
      </c>
      <c r="F2279" s="52">
        <f>IFERROR(_xll.qlIndexFixing(IndexON,D2279,TRUE,_xll.ohTrigger(RecalcTrigger,TriggerON)),NA())</f>
        <v>2.419006555681058E-2</v>
      </c>
      <c r="H2279" s="49">
        <f>_xll.qlCalendarAdvance(IborCalendar,$H2278,B2279,"f",FALSE)</f>
        <v>55353</v>
      </c>
      <c r="I2279" s="49">
        <f>_xll.qlInterestRateIndexValueDate(Index1M,$H2279)</f>
        <v>55355</v>
      </c>
      <c r="J2279" s="52">
        <f>IFERROR(_xll.qlIndexFixing(Index1M,$H2279,TRUE,_xll.ohTrigger(RecalcTrigger,Trigger1M)),NA())</f>
        <v>2.6051769660599824E-2</v>
      </c>
      <c r="K2279" s="52">
        <f>IFERROR(_xll.qlIndexFixing(ONIndex1M,I2279,TRUE,_xll.ohTrigger(RecalcTrigger,Trigger1M)),NA())</f>
        <v>2.6035152396790551E-2</v>
      </c>
      <c r="L2279" s="52">
        <f>IFERROR(_xll.qlIndexFixing(Index3M,H2279,TRUE,_xll.ohTrigger(RecalcTrigger,Trigger3M)),NA())</f>
        <v>2.71238155573728E-2</v>
      </c>
      <c r="M2279" s="52">
        <f>IFERROR(_xll.qlIndexFixing(ONIndex3M,I2279,TRUE,_xll.ohTrigger(RecalcTrigger,Trigger3M)),NA())</f>
        <v>2.7063369275630578E-2</v>
      </c>
      <c r="N2279" s="52">
        <f>IFERROR(_xll.qlIndexFixing(Index6M,$H2279,TRUE,_xll.ohTrigger(RecalcTrigger,Trigger6M)),NA())</f>
        <v>2.8157717491939804E-2</v>
      </c>
      <c r="O2279" s="52">
        <f>IFERROR(_xll.qlIndexFixing(ONIndex6M,I2279,TRUE,_xll.ohTrigger(RecalcTrigger,Trigger6M)),NA())</f>
        <v>2.8023309538323105E-2</v>
      </c>
      <c r="P2279" s="52">
        <f>IFERROR(_xll.qlIndexFixing(Index1Y,$H2279,TRUE,_xll.ohTrigger(RecalcTrigger,Trigger1Y)),NA())</f>
        <v>2.9582543262046478E-2</v>
      </c>
      <c r="Q2279" s="52">
        <f>IFERROR(_xll.qlIndexFixing(ONIndex1Y,I2279,TRUE,_xll.ohTrigger(RecalcTrigger,Trigger1Y)),NA())</f>
        <v>2.9273949510333352E-2</v>
      </c>
    </row>
    <row r="2280" spans="2:17" x14ac:dyDescent="0.2">
      <c r="B2280" s="46" t="s">
        <v>51</v>
      </c>
      <c r="D2280" s="49">
        <f>_xll.qlCalendarAdvance(LocalCalendar,$D2279,B2280,"f",FALSE)</f>
        <v>55367</v>
      </c>
      <c r="E2280" s="49">
        <f>_xll.qlInterestRateIndexValueDate(IndexON,D2280)</f>
        <v>55367</v>
      </c>
      <c r="F2280" s="52">
        <f>IFERROR(_xll.qlIndexFixing(IndexON,D2280,TRUE,_xll.ohTrigger(RecalcTrigger,TriggerON)),NA())</f>
        <v>2.418852644157532E-2</v>
      </c>
      <c r="H2280" s="49">
        <f>_xll.qlCalendarAdvance(IborCalendar,$H2279,B2280,"f",FALSE)</f>
        <v>55360</v>
      </c>
      <c r="I2280" s="49">
        <f>_xll.qlInterestRateIndexValueDate(Index1M,$H2280)</f>
        <v>55362</v>
      </c>
      <c r="J2280" s="52">
        <f>IFERROR(_xll.qlIndexFixing(Index1M,$H2280,TRUE,_xll.ohTrigger(RecalcTrigger,Trigger1M)),NA())</f>
        <v>2.6047479949230234E-2</v>
      </c>
      <c r="K2280" s="52">
        <f>IFERROR(_xll.qlIndexFixing(ONIndex1M,I2280,TRUE,_xll.ohTrigger(RecalcTrigger,Trigger1M)),NA())</f>
        <v>2.6030285391458463E-2</v>
      </c>
      <c r="L2280" s="52">
        <f>IFERROR(_xll.qlIndexFixing(Index3M,H2280,TRUE,_xll.ohTrigger(RecalcTrigger,Trigger3M)),NA())</f>
        <v>2.7118836818171465E-2</v>
      </c>
      <c r="M2280" s="52">
        <f>IFERROR(_xll.qlIndexFixing(ONIndex3M,I2280,TRUE,_xll.ohTrigger(RecalcTrigger,Trigger3M)),NA())</f>
        <v>2.7058437167815086E-2</v>
      </c>
      <c r="N2280" s="52">
        <f>IFERROR(_xll.qlIndexFixing(Index6M,$H2280,TRUE,_xll.ohTrigger(RecalcTrigger,Trigger6M)),NA())</f>
        <v>2.8152706552336225E-2</v>
      </c>
      <c r="O2280" s="52">
        <f>IFERROR(_xll.qlIndexFixing(ONIndex6M,I2280,TRUE,_xll.ohTrigger(RecalcTrigger,Trigger6M)),NA())</f>
        <v>2.8018393405222497E-2</v>
      </c>
      <c r="P2280" s="52">
        <f>IFERROR(_xll.qlIndexFixing(Index1Y,$H2280,TRUE,_xll.ohTrigger(RecalcTrigger,Trigger1Y)),NA())</f>
        <v>2.9577563271102388E-2</v>
      </c>
      <c r="Q2280" s="52">
        <f>IFERROR(_xll.qlIndexFixing(ONIndex1Y,I2280,TRUE,_xll.ohTrigger(RecalcTrigger,Trigger1Y)),NA())</f>
        <v>2.926917483208058E-2</v>
      </c>
    </row>
    <row r="2281" spans="2:17" x14ac:dyDescent="0.2">
      <c r="B2281" s="46" t="s">
        <v>51</v>
      </c>
      <c r="D2281" s="49">
        <f>_xll.qlCalendarAdvance(LocalCalendar,$D2280,B2281,"f",FALSE)</f>
        <v>55374</v>
      </c>
      <c r="E2281" s="49">
        <f>_xll.qlInterestRateIndexValueDate(IndexON,D2281)</f>
        <v>55374</v>
      </c>
      <c r="F2281" s="52">
        <f>IFERROR(_xll.qlIndexFixing(IndexON,D2281,TRUE,_xll.ohTrigger(RecalcTrigger,TriggerON)),NA())</f>
        <v>2.4187010661194108E-2</v>
      </c>
      <c r="H2281" s="49">
        <f>_xll.qlCalendarAdvance(IborCalendar,$H2280,B2281,"f",FALSE)</f>
        <v>55367</v>
      </c>
      <c r="I2281" s="49">
        <f>_xll.qlInterestRateIndexValueDate(Index1M,$H2281)</f>
        <v>55369</v>
      </c>
      <c r="J2281" s="52">
        <f>IFERROR(_xll.qlIndexFixing(Index1M,$H2281,TRUE,_xll.ohTrigger(RecalcTrigger,Trigger1M)),NA())</f>
        <v>2.6042594389111273E-2</v>
      </c>
      <c r="K2281" s="52">
        <f>IFERROR(_xll.qlIndexFixing(ONIndex1M,I2281,TRUE,_xll.ohTrigger(RecalcTrigger,Trigger1M)),NA())</f>
        <v>2.6025415675041685E-2</v>
      </c>
      <c r="L2281" s="52">
        <f>IFERROR(_xll.qlIndexFixing(Index3M,H2281,TRUE,_xll.ohTrigger(RecalcTrigger,Trigger3M)),NA())</f>
        <v>2.7113856112528648E-2</v>
      </c>
      <c r="M2281" s="52">
        <f>IFERROR(_xll.qlIndexFixing(ONIndex3M,I2281,TRUE,_xll.ohTrigger(RecalcTrigger,Trigger3M)),NA())</f>
        <v>2.7053503100846754E-2</v>
      </c>
      <c r="N2281" s="52">
        <f>IFERROR(_xll.qlIndexFixing(Index6M,$H2281,TRUE,_xll.ohTrigger(RecalcTrigger,Trigger6M)),NA())</f>
        <v>2.8147693714614223E-2</v>
      </c>
      <c r="O2281" s="52">
        <f>IFERROR(_xll.qlIndexFixing(ONIndex6M,I2281,TRUE,_xll.ohTrigger(RecalcTrigger,Trigger6M)),NA())</f>
        <v>2.8013475388322107E-2</v>
      </c>
      <c r="P2281" s="52">
        <f>IFERROR(_xll.qlIndexFixing(Index1Y,$H2281,TRUE,_xll.ohTrigger(RecalcTrigger,Trigger1Y)),NA())</f>
        <v>2.9572580899689071E-2</v>
      </c>
      <c r="Q2281" s="52">
        <f>IFERROR(_xll.qlIndexFixing(ONIndex1Y,I2281,TRUE,_xll.ohTrigger(RecalcTrigger,Trigger1Y)),NA())</f>
        <v>2.926439781889556E-2</v>
      </c>
    </row>
    <row r="2282" spans="2:17" x14ac:dyDescent="0.2">
      <c r="B2282" s="46" t="s">
        <v>51</v>
      </c>
      <c r="D2282" s="49">
        <f>_xll.qlCalendarAdvance(LocalCalendar,$D2281,B2282,"f",FALSE)</f>
        <v>55381</v>
      </c>
      <c r="E2282" s="49">
        <f>_xll.qlInterestRateIndexValueDate(IndexON,D2282)</f>
        <v>55381</v>
      </c>
      <c r="F2282" s="52">
        <f>IFERROR(_xll.qlIndexFixing(IndexON,D2282,TRUE,_xll.ohTrigger(RecalcTrigger,TriggerON)),NA())</f>
        <v>2.4185518215826818E-2</v>
      </c>
      <c r="H2282" s="49">
        <f>_xll.qlCalendarAdvance(IborCalendar,$H2281,B2282,"f",FALSE)</f>
        <v>55374</v>
      </c>
      <c r="I2282" s="49">
        <f>_xll.qlInterestRateIndexValueDate(Index1M,$H2282)</f>
        <v>55376</v>
      </c>
      <c r="J2282" s="52">
        <f>IFERROR(_xll.qlIndexFixing(Index1M,$H2282,TRUE,_xll.ohTrigger(RecalcTrigger,Trigger1M)),NA())</f>
        <v>2.6037114621103048E-2</v>
      </c>
      <c r="K2282" s="52">
        <f>IFERROR(_xll.qlIndexFixing(ONIndex1M,I2282,TRUE,_xll.ohTrigger(RecalcTrigger,Trigger1M)),NA())</f>
        <v>2.6020543247433636E-2</v>
      </c>
      <c r="L2282" s="52">
        <f>IFERROR(_xll.qlIndexFixing(Index3M,H2282,TRUE,_xll.ohTrigger(RecalcTrigger,Trigger3M)),NA())</f>
        <v>2.710887344045286E-2</v>
      </c>
      <c r="M2282" s="52">
        <f>IFERROR(_xll.qlIndexFixing(ONIndex3M,I2282,TRUE,_xll.ohTrigger(RecalcTrigger,Trigger3M)),NA())</f>
        <v>2.7048567074592356E-2</v>
      </c>
      <c r="N2282" s="52">
        <f>IFERROR(_xll.qlIndexFixing(Index6M,$H2282,TRUE,_xll.ohTrigger(RecalcTrigger,Trigger6M)),NA())</f>
        <v>2.8142678978787201E-2</v>
      </c>
      <c r="O2282" s="52">
        <f>IFERROR(_xll.qlIndexFixing(ONIndex6M,I2282,TRUE,_xll.ohTrigger(RecalcTrigger,Trigger6M)),NA())</f>
        <v>2.8008555487541997E-2</v>
      </c>
      <c r="P2282" s="52">
        <f>IFERROR(_xll.qlIndexFixing(Index1Y,$H2282,TRUE,_xll.ohTrigger(RecalcTrigger,Trigger1Y)),NA())</f>
        <v>2.9567596147841813E-2</v>
      </c>
      <c r="Q2282" s="52">
        <f>IFERROR(_xll.qlIndexFixing(ONIndex1Y,I2282,TRUE,_xll.ohTrigger(RecalcTrigger,Trigger1Y)),NA())</f>
        <v>2.9259618470645066E-2</v>
      </c>
    </row>
    <row r="2283" spans="2:17" x14ac:dyDescent="0.2">
      <c r="B2283" s="46" t="s">
        <v>51</v>
      </c>
      <c r="D2283" s="49">
        <f>_xll.qlCalendarAdvance(LocalCalendar,$D2282,B2283,"f",FALSE)</f>
        <v>55388</v>
      </c>
      <c r="E2283" s="49">
        <f>_xll.qlInterestRateIndexValueDate(IndexON,D2283)</f>
        <v>55388</v>
      </c>
      <c r="F2283" s="52">
        <f>IFERROR(_xll.qlIndexFixing(IndexON,D2283,TRUE,_xll.ohTrigger(RecalcTrigger,TriggerON)),NA())</f>
        <v>2.418404910523364E-2</v>
      </c>
      <c r="H2283" s="49">
        <f>_xll.qlCalendarAdvance(IborCalendar,$H2282,B2283,"f",FALSE)</f>
        <v>55381</v>
      </c>
      <c r="I2283" s="49">
        <f>_xll.qlInterestRateIndexValueDate(Index1M,$H2283)</f>
        <v>55383</v>
      </c>
      <c r="J2283" s="52">
        <f>IFERROR(_xll.qlIndexFixing(Index1M,$H2283,TRUE,_xll.ohTrigger(RecalcTrigger,Trigger1M)),NA())</f>
        <v>2.6032224178337462E-2</v>
      </c>
      <c r="K2283" s="52">
        <f>IFERROR(_xll.qlIndexFixing(ONIndex1M,I2283,TRUE,_xll.ohTrigger(RecalcTrigger,Trigger1M)),NA())</f>
        <v>2.6015668108634316E-2</v>
      </c>
      <c r="L2283" s="52">
        <f>IFERROR(_xll.qlIndexFixing(Index3M,H2283,TRUE,_xll.ohTrigger(RecalcTrigger,Trigger3M)),NA())</f>
        <v>2.7103888801948351E-2</v>
      </c>
      <c r="M2283" s="52">
        <f>IFERROR(_xll.qlIndexFixing(ONIndex3M,I2283,TRUE,_xll.ohTrigger(RecalcTrigger,Trigger3M)),NA())</f>
        <v>2.7043629089105181E-2</v>
      </c>
      <c r="N2283" s="52">
        <f>IFERROR(_xll.qlIndexFixing(Index6M,$H2283,TRUE,_xll.ohTrigger(RecalcTrigger,Trigger6M)),NA())</f>
        <v>2.8138397699133968E-2</v>
      </c>
      <c r="O2283" s="52">
        <f>IFERROR(_xll.qlIndexFixing(ONIndex6M,I2283,TRUE,_xll.ohTrigger(RecalcTrigger,Trigger6M)),NA())</f>
        <v>2.8003633702962105E-2</v>
      </c>
      <c r="P2283" s="52">
        <f>IFERROR(_xll.qlIndexFixing(Index1Y,$H2283,TRUE,_xll.ohTrigger(RecalcTrigger,Trigger1Y)),NA())</f>
        <v>2.956260901559633E-2</v>
      </c>
      <c r="Q2283" s="52">
        <f>IFERROR(_xll.qlIndexFixing(ONIndex1Y,I2283,TRUE,_xll.ohTrigger(RecalcTrigger,Trigger1Y)),NA())</f>
        <v>2.9254836787435679E-2</v>
      </c>
    </row>
    <row r="2284" spans="2:17" x14ac:dyDescent="0.2">
      <c r="B2284" s="46" t="s">
        <v>51</v>
      </c>
      <c r="D2284" s="49">
        <f>_xll.qlCalendarAdvance(LocalCalendar,$D2283,B2284,"f",FALSE)</f>
        <v>55395</v>
      </c>
      <c r="E2284" s="49">
        <f>_xll.qlInterestRateIndexValueDate(IndexON,D2284)</f>
        <v>55395</v>
      </c>
      <c r="F2284" s="52">
        <f>IFERROR(_xll.qlIndexFixing(IndexON,D2284,TRUE,_xll.ohTrigger(RecalcTrigger,TriggerON)),NA())</f>
        <v>2.4182603329654384E-2</v>
      </c>
      <c r="H2284" s="49">
        <f>_xll.qlCalendarAdvance(IborCalendar,$H2283,B2284,"f",FALSE)</f>
        <v>55388</v>
      </c>
      <c r="I2284" s="49">
        <f>_xll.qlInterestRateIndexValueDate(Index1M,$H2284)</f>
        <v>55390</v>
      </c>
      <c r="J2284" s="52">
        <f>IFERROR(_xll.qlIndexFixing(Index1M,$H2284,TRUE,_xll.ohTrigger(RecalcTrigger,Trigger1M)),NA())</f>
        <v>2.602733102078348E-2</v>
      </c>
      <c r="K2284" s="52">
        <f>IFERROR(_xll.qlIndexFixing(ONIndex1M,I2284,TRUE,_xll.ohTrigger(RecalcTrigger,Trigger1M)),NA())</f>
        <v>2.6011381318877813E-2</v>
      </c>
      <c r="L2284" s="52">
        <f>IFERROR(_xll.qlIndexFixing(Index3M,H2284,TRUE,_xll.ohTrigger(RecalcTrigger,Trigger3M)),NA())</f>
        <v>2.7098902197023621E-2</v>
      </c>
      <c r="M2284" s="52">
        <f>IFERROR(_xll.qlIndexFixing(ONIndex3M,I2284,TRUE,_xll.ohTrigger(RecalcTrigger,Trigger3M)),NA())</f>
        <v>2.7039351530950828E-2</v>
      </c>
      <c r="N2284" s="52">
        <f>IFERROR(_xll.qlIndexFixing(Index6M,$H2284,TRUE,_xll.ohTrigger(RecalcTrigger,Trigger6M)),NA())</f>
        <v>2.8132643812879866E-2</v>
      </c>
      <c r="O2284" s="52">
        <f>IFERROR(_xll.qlIndexFixing(ONIndex6M,I2284,TRUE,_xll.ohTrigger(RecalcTrigger,Trigger6M)),NA())</f>
        <v>2.7999446965405461E-2</v>
      </c>
      <c r="P2284" s="52">
        <f>IFERROR(_xll.qlIndexFixing(Index1Y,$H2284,TRUE,_xll.ohTrigger(RecalcTrigger,Trigger1Y)),NA())</f>
        <v>2.9558462918083107E-2</v>
      </c>
      <c r="Q2284" s="52">
        <f>IFERROR(_xll.qlIndexFixing(ONIndex1Y,I2284,TRUE,_xll.ohTrigger(RecalcTrigger,Trigger1Y)),NA())</f>
        <v>2.925089914375123E-2</v>
      </c>
    </row>
    <row r="2285" spans="2:17" x14ac:dyDescent="0.2">
      <c r="B2285" s="46" t="s">
        <v>51</v>
      </c>
      <c r="D2285" s="49">
        <f>_xll.qlCalendarAdvance(LocalCalendar,$D2284,B2285,"f",FALSE)</f>
        <v>55402</v>
      </c>
      <c r="E2285" s="49">
        <f>_xll.qlInterestRateIndexValueDate(IndexON,D2285)</f>
        <v>55402</v>
      </c>
      <c r="F2285" s="52">
        <f>IFERROR(_xll.qlIndexFixing(IndexON,D2285,TRUE,_xll.ohTrigger(RecalcTrigger,TriggerON)),NA())</f>
        <v>2.4181180888929177E-2</v>
      </c>
      <c r="H2285" s="49">
        <f>_xll.qlCalendarAdvance(IborCalendar,$H2284,B2285,"f",FALSE)</f>
        <v>55395</v>
      </c>
      <c r="I2285" s="49">
        <f>_xll.qlInterestRateIndexValueDate(Index1M,$H2285)</f>
        <v>55397</v>
      </c>
      <c r="J2285" s="52">
        <f>IFERROR(_xll.qlIndexFixing(Index1M,$H2285,TRUE,_xll.ohTrigger(RecalcTrigger,Trigger1M)),NA())</f>
        <v>2.6022435148438525E-2</v>
      </c>
      <c r="K2285" s="52">
        <f>IFERROR(_xll.qlIndexFixing(ONIndex1M,I2285,TRUE,_xll.ohTrigger(RecalcTrigger,Trigger1M)),NA())</f>
        <v>2.6006500211539496E-2</v>
      </c>
      <c r="L2285" s="52">
        <f>IFERROR(_xll.qlIndexFixing(Index3M,H2285,TRUE,_xll.ohTrigger(RecalcTrigger,Trigger3M)),NA())</f>
        <v>2.7091932210256135E-2</v>
      </c>
      <c r="M2285" s="52">
        <f>IFERROR(_xll.qlIndexFixing(ONIndex3M,I2285,TRUE,_xll.ohTrigger(RecalcTrigger,Trigger3M)),NA())</f>
        <v>2.7034409115933578E-2</v>
      </c>
      <c r="N2285" s="52">
        <f>IFERROR(_xll.qlIndexFixing(Index6M,$H2285,TRUE,_xll.ohTrigger(RecalcTrigger,Trigger6M)),NA())</f>
        <v>2.8125420398000704E-2</v>
      </c>
      <c r="O2285" s="52">
        <f>IFERROR(_xll.qlIndexFixing(ONIndex6M,I2285,TRUE,_xll.ohTrigger(RecalcTrigger,Trigger6M)),NA())</f>
        <v>2.79945208955934E-2</v>
      </c>
      <c r="P2285" s="52">
        <f>IFERROR(_xll.qlIndexFixing(Index1Y,$H2285,TRUE,_xll.ohTrigger(RecalcTrigger,Trigger1Y)),NA())</f>
        <v>2.9553470451337226E-2</v>
      </c>
      <c r="Q2285" s="52">
        <f>IFERROR(_xll.qlIndexFixing(ONIndex1Y,I2285,TRUE,_xll.ohTrigger(RecalcTrigger,Trigger1Y)),NA())</f>
        <v>2.9246112234861954E-2</v>
      </c>
    </row>
    <row r="2286" spans="2:17" x14ac:dyDescent="0.2">
      <c r="B2286" s="46" t="s">
        <v>51</v>
      </c>
      <c r="D2286" s="49">
        <f>_xll.qlCalendarAdvance(LocalCalendar,$D2285,B2286,"f",FALSE)</f>
        <v>55409</v>
      </c>
      <c r="E2286" s="49">
        <f>_xll.qlInterestRateIndexValueDate(IndexON,D2286)</f>
        <v>55409</v>
      </c>
      <c r="F2286" s="52">
        <f>IFERROR(_xll.qlIndexFixing(IndexON,D2286,TRUE,_xll.ohTrigger(RecalcTrigger,TriggerON)),NA())</f>
        <v>2.4179781783217891E-2</v>
      </c>
      <c r="H2286" s="49">
        <f>_xll.qlCalendarAdvance(IborCalendar,$H2285,B2286,"f",FALSE)</f>
        <v>55402</v>
      </c>
      <c r="I2286" s="49">
        <f>_xll.qlInterestRateIndexValueDate(Index1M,$H2286)</f>
        <v>55404</v>
      </c>
      <c r="J2286" s="52">
        <f>IFERROR(_xll.qlIndexFixing(Index1M,$H2286,TRUE,_xll.ohTrigger(RecalcTrigger,Trigger1M)),NA())</f>
        <v>2.6018125864657182E-2</v>
      </c>
      <c r="K2286" s="52">
        <f>IFERROR(_xll.qlIndexFixing(ONIndex1M,I2286,TRUE,_xll.ohTrigger(RecalcTrigger,Trigger1M)),NA())</f>
        <v>2.6001026425381824E-2</v>
      </c>
      <c r="L2286" s="52">
        <f>IFERROR(_xll.qlIndexFixing(Index3M,H2286,TRUE,_xll.ohTrigger(RecalcTrigger,Trigger3M)),NA())</f>
        <v>2.7086943216417424E-2</v>
      </c>
      <c r="M2286" s="52">
        <f>IFERROR(_xll.qlIndexFixing(ONIndex3M,I2286,TRUE,_xll.ohTrigger(RecalcTrigger,Trigger3M)),NA())</f>
        <v>2.7028803377193711E-2</v>
      </c>
      <c r="N2286" s="52">
        <f>IFERROR(_xll.qlIndexFixing(Index6M,$H2286,TRUE,_xll.ohTrigger(RecalcTrigger,Trigger6M)),NA())</f>
        <v>2.8120399645123077E-2</v>
      </c>
      <c r="O2286" s="52">
        <f>IFERROR(_xll.qlIndexFixing(ONIndex6M,I2286,TRUE,_xll.ohTrigger(RecalcTrigger,Trigger6M)),NA())</f>
        <v>2.798885704626386E-2</v>
      </c>
      <c r="P2286" s="52">
        <f>IFERROR(_xll.qlIndexFixing(Index1Y,$H2286,TRUE,_xll.ohTrigger(RecalcTrigger,Trigger1Y)),NA())</f>
        <v>2.9547633336822754E-2</v>
      </c>
      <c r="Q2286" s="52">
        <f>IFERROR(_xll.qlIndexFixing(ONIndex1Y,I2286,TRUE,_xll.ohTrigger(RecalcTrigger,Trigger1Y)),NA())</f>
        <v>2.9240477727681125E-2</v>
      </c>
    </row>
    <row r="2287" spans="2:17" x14ac:dyDescent="0.2">
      <c r="B2287" s="46" t="s">
        <v>51</v>
      </c>
      <c r="D2287" s="49">
        <f>_xll.qlCalendarAdvance(LocalCalendar,$D2286,B2287,"f",FALSE)</f>
        <v>55416</v>
      </c>
      <c r="E2287" s="49">
        <f>_xll.qlInterestRateIndexValueDate(IndexON,D2287)</f>
        <v>55416</v>
      </c>
      <c r="F2287" s="52">
        <f>IFERROR(_xll.qlIndexFixing(IndexON,D2287,TRUE,_xll.ohTrigger(RecalcTrigger,TriggerON)),NA())</f>
        <v>2.4178406012360654E-2</v>
      </c>
      <c r="H2287" s="49">
        <f>_xll.qlCalendarAdvance(IborCalendar,$H2286,B2287,"f",FALSE)</f>
        <v>55409</v>
      </c>
      <c r="I2287" s="49">
        <f>_xll.qlInterestRateIndexValueDate(Index1M,$H2287)</f>
        <v>55411</v>
      </c>
      <c r="J2287" s="52">
        <f>IFERROR(_xll.qlIndexFixing(Index1M,$H2287,TRUE,_xll.ohTrigger(RecalcTrigger,Trigger1M)),NA())</f>
        <v>2.6012635259393752E-2</v>
      </c>
      <c r="K2287" s="52">
        <f>IFERROR(_xll.qlIndexFixing(ONIndex1M,I2287,TRUE,_xll.ohTrigger(RecalcTrigger,Trigger1M)),NA())</f>
        <v>2.5996140441923998E-2</v>
      </c>
      <c r="L2287" s="52">
        <f>IFERROR(_xll.qlIndexFixing(Index3M,H2287,TRUE,_xll.ohTrigger(RecalcTrigger,Trigger3M)),NA())</f>
        <v>2.7081952256415218E-2</v>
      </c>
      <c r="M2287" s="52">
        <f>IFERROR(_xll.qlIndexFixing(ONIndex3M,I2287,TRUE,_xll.ohTrigger(RecalcTrigger,Trigger3M)),NA())</f>
        <v>2.7023857554748787E-2</v>
      </c>
      <c r="N2287" s="52">
        <f>IFERROR(_xll.qlIndexFixing(Index6M,$H2287,TRUE,_xll.ohTrigger(RecalcTrigger,Trigger6M)),NA())</f>
        <v>2.8115376994444417E-2</v>
      </c>
      <c r="O2287" s="52">
        <f>IFERROR(_xll.qlIndexFixing(ONIndex6M,I2287,TRUE,_xll.ohTrigger(RecalcTrigger,Trigger6M)),NA())</f>
        <v>2.7983927726324964E-2</v>
      </c>
      <c r="P2287" s="52">
        <f>IFERROR(_xll.qlIndexFixing(Index1Y,$H2287,TRUE,_xll.ohTrigger(RecalcTrigger,Trigger1Y)),NA())</f>
        <v>2.9542636683338105E-2</v>
      </c>
      <c r="Q2287" s="52">
        <f>IFERROR(_xll.qlIndexFixing(ONIndex1Y,I2287,TRUE,_xll.ohTrigger(RecalcTrigger,Trigger1Y)),NA())</f>
        <v>2.9235686704423003E-2</v>
      </c>
    </row>
    <row r="2288" spans="2:17" x14ac:dyDescent="0.2">
      <c r="B2288" s="46" t="s">
        <v>51</v>
      </c>
      <c r="D2288" s="49">
        <f>_xll.qlCalendarAdvance(LocalCalendar,$D2287,B2288,"f",FALSE)</f>
        <v>55423</v>
      </c>
      <c r="E2288" s="49">
        <f>_xll.qlInterestRateIndexValueDate(IndexON,D2288)</f>
        <v>55423</v>
      </c>
      <c r="F2288" s="52">
        <f>IFERROR(_xll.qlIndexFixing(IndexON,D2288,TRUE,_xll.ohTrigger(RecalcTrigger,TriggerON)),NA())</f>
        <v>2.4177053576437402E-2</v>
      </c>
      <c r="H2288" s="49">
        <f>_xll.qlCalendarAdvance(IborCalendar,$H2287,B2288,"f",FALSE)</f>
        <v>55416</v>
      </c>
      <c r="I2288" s="49">
        <f>_xll.qlInterestRateIndexValueDate(Index1M,$H2288)</f>
        <v>55418</v>
      </c>
      <c r="J2288" s="52">
        <f>IFERROR(_xll.qlIndexFixing(Index1M,$H2288,TRUE,_xll.ohTrigger(RecalcTrigger,Trigger1M)),NA())</f>
        <v>2.6007731242704245E-2</v>
      </c>
      <c r="K2288" s="52">
        <f>IFERROR(_xll.qlIndexFixing(ONIndex1M,I2288,TRUE,_xll.ohTrigger(RecalcTrigger,Trigger1M)),NA())</f>
        <v>2.5991251747381483E-2</v>
      </c>
      <c r="L2288" s="52">
        <f>IFERROR(_xll.qlIndexFixing(Index3M,H2288,TRUE,_xll.ohTrigger(RecalcTrigger,Trigger3M)),NA())</f>
        <v>2.7076959330259182E-2</v>
      </c>
      <c r="M2288" s="52">
        <f>IFERROR(_xll.qlIndexFixing(ONIndex3M,I2288,TRUE,_xll.ohTrigger(RecalcTrigger,Trigger3M)),NA())</f>
        <v>2.7018909773097732E-2</v>
      </c>
      <c r="N2288" s="52">
        <f>IFERROR(_xll.qlIndexFixing(Index6M,$H2288,TRUE,_xll.ohTrigger(RecalcTrigger,Trigger6M)),NA())</f>
        <v>2.8110352445981406E-2</v>
      </c>
      <c r="O2288" s="52">
        <f>IFERROR(_xll.qlIndexFixing(ONIndex6M,I2288,TRUE,_xll.ohTrigger(RecalcTrigger,Trigger6M)),NA())</f>
        <v>2.7978996522612931E-2</v>
      </c>
      <c r="P2288" s="52">
        <f>IFERROR(_xll.qlIndexFixing(Index1Y,$H2288,TRUE,_xll.ohTrigger(RecalcTrigger,Trigger1Y)),NA())</f>
        <v>2.95376376496321E-2</v>
      </c>
      <c r="Q2288" s="52">
        <f>IFERROR(_xll.qlIndexFixing(ONIndex1Y,I2288,TRUE,_xll.ohTrigger(RecalcTrigger,Trigger1Y)),NA())</f>
        <v>2.9230893346152698E-2</v>
      </c>
    </row>
    <row r="2289" spans="2:17" x14ac:dyDescent="0.2">
      <c r="B2289" s="46" t="s">
        <v>51</v>
      </c>
      <c r="D2289" s="49">
        <f>_xll.qlCalendarAdvance(LocalCalendar,$D2288,B2289,"f",FALSE)</f>
        <v>55430</v>
      </c>
      <c r="E2289" s="49">
        <f>_xll.qlInterestRateIndexValueDate(IndexON,D2289)</f>
        <v>55430</v>
      </c>
      <c r="F2289" s="52">
        <f>IFERROR(_xll.qlIndexFixing(IndexON,D2289,TRUE,_xll.ohTrigger(RecalcTrigger,TriggerON)),NA())</f>
        <v>2.4175724475528071E-2</v>
      </c>
      <c r="H2289" s="49">
        <f>_xll.qlCalendarAdvance(IborCalendar,$H2288,B2289,"f",FALSE)</f>
        <v>55423</v>
      </c>
      <c r="I2289" s="49">
        <f>_xll.qlInterestRateIndexValueDate(Index1M,$H2289)</f>
        <v>55425</v>
      </c>
      <c r="J2289" s="52">
        <f>IFERROR(_xll.qlIndexFixing(Index1M,$H2289,TRUE,_xll.ohTrigger(RecalcTrigger,Trigger1M)),NA())</f>
        <v>2.6003412171016205E-2</v>
      </c>
      <c r="K2289" s="52">
        <f>IFERROR(_xll.qlIndexFixing(ONIndex1M,I2289,TRUE,_xll.ohTrigger(RecalcTrigger,Trigger1M)),NA())</f>
        <v>2.5986360341647696E-2</v>
      </c>
      <c r="L2289" s="52">
        <f>IFERROR(_xll.qlIndexFixing(Index3M,H2289,TRUE,_xll.ohTrigger(RecalcTrigger,Trigger3M)),NA())</f>
        <v>2.7071964437958094E-2</v>
      </c>
      <c r="M2289" s="52">
        <f>IFERROR(_xll.qlIndexFixing(ONIndex3M,I2289,TRUE,_xll.ohTrigger(RecalcTrigger,Trigger3M)),NA())</f>
        <v>2.7013960032187256E-2</v>
      </c>
      <c r="N2289" s="52">
        <f>IFERROR(_xll.qlIndexFixing(Index6M,$H2289,TRUE,_xll.ohTrigger(RecalcTrigger,Trigger6M)),NA())</f>
        <v>2.8105325999746349E-2</v>
      </c>
      <c r="O2289" s="52">
        <f>IFERROR(_xll.qlIndexFixing(ONIndex6M,I2289,TRUE,_xll.ohTrigger(RecalcTrigger,Trigger6M)),NA())</f>
        <v>2.797406343507447E-2</v>
      </c>
      <c r="P2289" s="52">
        <f>IFERROR(_xll.qlIndexFixing(Index1Y,$H2289,TRUE,_xll.ohTrigger(RecalcTrigger,Trigger1Y)),NA())</f>
        <v>2.9532636235741105E-2</v>
      </c>
      <c r="Q2289" s="52">
        <f>IFERROR(_xll.qlIndexFixing(ONIndex1Y,I2289,TRUE,_xll.ohTrigger(RecalcTrigger,Trigger1Y)),NA())</f>
        <v>2.9226097652896854E-2</v>
      </c>
    </row>
    <row r="2290" spans="2:17" x14ac:dyDescent="0.2">
      <c r="B2290" s="46" t="s">
        <v>51</v>
      </c>
      <c r="D2290" s="49">
        <f>_xll.qlCalendarAdvance(LocalCalendar,$D2289,B2290,"f",FALSE)</f>
        <v>55437</v>
      </c>
      <c r="E2290" s="49">
        <f>_xll.qlInterestRateIndexValueDate(IndexON,D2290)</f>
        <v>55437</v>
      </c>
      <c r="F2290" s="52">
        <f>IFERROR(_xll.qlIndexFixing(IndexON,D2290,TRUE,_xll.ohTrigger(RecalcTrigger,TriggerON)),NA())</f>
        <v>2.4174418709392853E-2</v>
      </c>
      <c r="H2290" s="49">
        <f>_xll.qlCalendarAdvance(IborCalendar,$H2289,B2290,"f",FALSE)</f>
        <v>55430</v>
      </c>
      <c r="I2290" s="49">
        <f>_xll.qlInterestRateIndexValueDate(Index1M,$H2290)</f>
        <v>55432</v>
      </c>
      <c r="J2290" s="52">
        <f>IFERROR(_xll.qlIndexFixing(Index1M,$H2290,TRUE,_xll.ohTrigger(RecalcTrigger,Trigger1M)),NA())</f>
        <v>2.5997915064996147E-2</v>
      </c>
      <c r="K2290" s="52">
        <f>IFERROR(_xll.qlIndexFixing(ONIndex1M,I2290,TRUE,_xll.ohTrigger(RecalcTrigger,Trigger1M)),NA())</f>
        <v>2.5982054005559974E-2</v>
      </c>
      <c r="L2290" s="52">
        <f>IFERROR(_xll.qlIndexFixing(Index3M,H2290,TRUE,_xll.ohTrigger(RecalcTrigger,Trigger3M)),NA())</f>
        <v>2.7068941273104774E-2</v>
      </c>
      <c r="M2290" s="52">
        <f>IFERROR(_xll.qlIndexFixing(ONIndex3M,I2290,TRUE,_xll.ohTrigger(RecalcTrigger,Trigger3M)),NA())</f>
        <v>2.7009667651076708E-2</v>
      </c>
      <c r="N2290" s="52">
        <f>IFERROR(_xll.qlIndexFixing(Index6M,$H2290,TRUE,_xll.ohTrigger(RecalcTrigger,Trigger6M)),NA())</f>
        <v>2.8102492762173782E-2</v>
      </c>
      <c r="O2290" s="52">
        <f>IFERROR(_xll.qlIndexFixing(ONIndex6M,I2290,TRUE,_xll.ohTrigger(RecalcTrigger,Trigger6M)),NA())</f>
        <v>2.7969862287857694E-2</v>
      </c>
      <c r="P2290" s="52">
        <f>IFERROR(_xll.qlIndexFixing(Index1Y,$H2290,TRUE,_xll.ohTrigger(RecalcTrigger,Trigger1Y)),NA())</f>
        <v>2.952763244170041E-2</v>
      </c>
      <c r="Q2290" s="52">
        <f>IFERROR(_xll.qlIndexFixing(ONIndex1Y,I2290,TRUE,_xll.ohTrigger(RecalcTrigger,Trigger1Y)),NA())</f>
        <v>2.9222142663574147E-2</v>
      </c>
    </row>
    <row r="2291" spans="2:17" x14ac:dyDescent="0.2">
      <c r="B2291" s="46" t="s">
        <v>51</v>
      </c>
      <c r="D2291" s="49">
        <f>_xll.qlCalendarAdvance(LocalCalendar,$D2290,B2291,"f",FALSE)</f>
        <v>55444</v>
      </c>
      <c r="E2291" s="49">
        <f>_xll.qlInterestRateIndexValueDate(IndexON,D2291)</f>
        <v>55444</v>
      </c>
      <c r="F2291" s="52">
        <f>IFERROR(_xll.qlIndexFixing(IndexON,D2291,TRUE,_xll.ohTrigger(RecalcTrigger,TriggerON)),NA())</f>
        <v>2.4173136278351492E-2</v>
      </c>
      <c r="H2291" s="49">
        <f>_xll.qlCalendarAdvance(IborCalendar,$H2290,B2291,"f",FALSE)</f>
        <v>55437</v>
      </c>
      <c r="I2291" s="49">
        <f>_xll.qlInterestRateIndexValueDate(Index1M,$H2291)</f>
        <v>55439</v>
      </c>
      <c r="J2291" s="52">
        <f>IFERROR(_xll.qlIndexFixing(Index1M,$H2291,TRUE,_xll.ohTrigger(RecalcTrigger,Trigger1M)),NA())</f>
        <v>2.5993002903985294E-2</v>
      </c>
      <c r="K2291" s="52">
        <f>IFERROR(_xll.qlIndexFixing(ONIndex1M,I2291,TRUE,_xll.ohTrigger(RecalcTrigger,Trigger1M)),NA())</f>
        <v>2.5976569396659599E-2</v>
      </c>
      <c r="L2291" s="52">
        <f>IFERROR(_xll.qlIndexFixing(Index3M,H2291,TRUE,_xll.ohTrigger(RecalcTrigger,Trigger3M)),NA())</f>
        <v>2.706459825382165E-2</v>
      </c>
      <c r="M2291" s="52">
        <f>IFERROR(_xll.qlIndexFixing(ONIndex3M,I2291,TRUE,_xll.ohTrigger(RecalcTrigger,Trigger3M)),NA())</f>
        <v>2.7004054672641331E-2</v>
      </c>
      <c r="N2291" s="52">
        <f>IFERROR(_xll.qlIndexFixing(Index6M,$H2291,TRUE,_xll.ohTrigger(RecalcTrigger,Trigger6M)),NA())</f>
        <v>2.8097460944064789E-2</v>
      </c>
      <c r="O2291" s="52">
        <f>IFERROR(_xll.qlIndexFixing(ONIndex6M,I2291,TRUE,_xll.ohTrigger(RecalcTrigger,Trigger6M)),NA())</f>
        <v>2.7964191608438327E-2</v>
      </c>
      <c r="P2291" s="52">
        <f>IFERROR(_xll.qlIndexFixing(Index1Y,$H2291,TRUE,_xll.ohTrigger(RecalcTrigger,Trigger1Y)),NA())</f>
        <v>2.9523465663399723E-2</v>
      </c>
      <c r="Q2291" s="52">
        <f>IFERROR(_xll.qlIndexFixing(ONIndex1Y,I2291,TRUE,_xll.ohTrigger(RecalcTrigger,Trigger1Y)),NA())</f>
        <v>2.9216499261321971E-2</v>
      </c>
    </row>
    <row r="2292" spans="2:17" x14ac:dyDescent="0.2">
      <c r="B2292" s="46" t="s">
        <v>51</v>
      </c>
      <c r="D2292" s="49">
        <f>_xll.qlCalendarAdvance(LocalCalendar,$D2291,B2292,"f",FALSE)</f>
        <v>55451</v>
      </c>
      <c r="E2292" s="49">
        <f>_xll.qlInterestRateIndexValueDate(IndexON,D2292)</f>
        <v>55451</v>
      </c>
      <c r="F2292" s="52">
        <f>IFERROR(_xll.qlIndexFixing(IndexON,D2292,TRUE,_xll.ohTrigger(RecalcTrigger,TriggerON)),NA())</f>
        <v>2.4171877182084245E-2</v>
      </c>
      <c r="H2292" s="49">
        <f>_xll.qlCalendarAdvance(IborCalendar,$H2291,B2292,"f",FALSE)</f>
        <v>55444</v>
      </c>
      <c r="I2292" s="49">
        <f>_xll.qlInterestRateIndexValueDate(Index1M,$H2292)</f>
        <v>55446</v>
      </c>
      <c r="J2292" s="52">
        <f>IFERROR(_xll.qlIndexFixing(Index1M,$H2292,TRUE,_xll.ohTrigger(RecalcTrigger,Trigger1M)),NA())</f>
        <v>2.5988088028214409E-2</v>
      </c>
      <c r="K2292" s="52">
        <f>IFERROR(_xll.qlIndexFixing(ONIndex1M,I2292,TRUE,_xll.ohTrigger(RecalcTrigger,Trigger1M)),NA())</f>
        <v>2.5971669857458579E-2</v>
      </c>
      <c r="L2292" s="52">
        <f>IFERROR(_xll.qlIndexFixing(Index3M,H2292,TRUE,_xll.ohTrigger(RecalcTrigger,Trigger3M)),NA())</f>
        <v>2.7058938567456323E-2</v>
      </c>
      <c r="M2292" s="52">
        <f>IFERROR(_xll.qlIndexFixing(ONIndex3M,I2292,TRUE,_xll.ohTrigger(RecalcTrigger,Trigger3M)),NA())</f>
        <v>2.6999099054032527E-2</v>
      </c>
      <c r="N2292" s="52">
        <f>IFERROR(_xll.qlIndexFixing(Index6M,$H2292,TRUE,_xll.ohTrigger(RecalcTrigger,Trigger6M)),NA())</f>
        <v>2.8093157854474294E-2</v>
      </c>
      <c r="O2292" s="52">
        <f>IFERROR(_xll.qlIndexFixing(ONIndex6M,I2292,TRUE,_xll.ohTrigger(RecalcTrigger,Trigger6M)),NA())</f>
        <v>2.7959252869420581E-2</v>
      </c>
      <c r="P2292" s="52">
        <f>IFERROR(_xll.qlIndexFixing(Index1Y,$H2292,TRUE,_xll.ohTrigger(RecalcTrigger,Trigger1Y)),NA())</f>
        <v>2.9517617713311059E-2</v>
      </c>
      <c r="Q2292" s="52">
        <f>IFERROR(_xll.qlIndexFixing(ONIndex1Y,I2292,TRUE,_xll.ohTrigger(RecalcTrigger,Trigger1Y)),NA())</f>
        <v>2.9211696563056222E-2</v>
      </c>
    </row>
    <row r="2293" spans="2:17" x14ac:dyDescent="0.2">
      <c r="B2293" s="46" t="s">
        <v>51</v>
      </c>
      <c r="D2293" s="49">
        <f>_xll.qlCalendarAdvance(LocalCalendar,$D2292,B2293,"f",FALSE)</f>
        <v>55458</v>
      </c>
      <c r="E2293" s="49">
        <f>_xll.qlInterestRateIndexValueDate(IndexON,D2293)</f>
        <v>55458</v>
      </c>
      <c r="F2293" s="52">
        <f>IFERROR(_xll.qlIndexFixing(IndexON,D2293,TRUE,_xll.ohTrigger(RecalcTrigger,TriggerON)),NA())</f>
        <v>2.4170641420750982E-2</v>
      </c>
      <c r="H2293" s="49">
        <f>_xll.qlCalendarAdvance(IborCalendar,$H2292,B2293,"f",FALSE)</f>
        <v>55451</v>
      </c>
      <c r="I2293" s="49">
        <f>_xll.qlInterestRateIndexValueDate(Index1M,$H2293)</f>
        <v>55453</v>
      </c>
      <c r="J2293" s="52">
        <f>IFERROR(_xll.qlIndexFixing(Index1M,$H2293,TRUE,_xll.ohTrigger(RecalcTrigger,Trigger1M)),NA())</f>
        <v>2.5983170437678341E-2</v>
      </c>
      <c r="K2293" s="52">
        <f>IFERROR(_xll.qlIndexFixing(ONIndex1M,I2293,TRUE,_xll.ohTrigger(RecalcTrigger,Trigger1M)),NA())</f>
        <v>2.5966767607092933E-2</v>
      </c>
      <c r="L2293" s="52">
        <f>IFERROR(_xll.qlIndexFixing(Index3M,H2293,TRUE,_xll.ohTrigger(RecalcTrigger,Trigger3M)),NA())</f>
        <v>2.7053934265101689E-2</v>
      </c>
      <c r="M2293" s="52">
        <f>IFERROR(_xll.qlIndexFixing(ONIndex3M,I2293,TRUE,_xll.ohTrigger(RecalcTrigger,Trigger3M)),NA())</f>
        <v>2.6994141476164302E-2</v>
      </c>
      <c r="N2293" s="52">
        <f>IFERROR(_xll.qlIndexFixing(Index6M,$H2293,TRUE,_xll.ohTrigger(RecalcTrigger,Trigger6M)),NA())</f>
        <v>2.8087391613986722E-2</v>
      </c>
      <c r="O2293" s="52">
        <f>IFERROR(_xll.qlIndexFixing(ONIndex6M,I2293,TRUE,_xll.ohTrigger(RecalcTrigger,Trigger6M)),NA())</f>
        <v>2.7954312246523116E-2</v>
      </c>
      <c r="P2293" s="52">
        <f>IFERROR(_xll.qlIndexFixing(Index1Y,$H2293,TRUE,_xll.ohTrigger(RecalcTrigger,Trigger1Y)),NA())</f>
        <v>2.9512606779034493E-2</v>
      </c>
      <c r="Q2293" s="52">
        <f>IFERROR(_xll.qlIndexFixing(ONIndex1Y,I2293,TRUE,_xll.ohTrigger(RecalcTrigger,Trigger1Y)),NA())</f>
        <v>2.9206891529751644E-2</v>
      </c>
    </row>
    <row r="2294" spans="2:17" x14ac:dyDescent="0.2">
      <c r="B2294" s="46" t="s">
        <v>51</v>
      </c>
      <c r="D2294" s="49">
        <f>_xll.qlCalendarAdvance(LocalCalendar,$D2293,B2294,"f",FALSE)</f>
        <v>55465</v>
      </c>
      <c r="E2294" s="49">
        <f>_xll.qlInterestRateIndexValueDate(IndexON,D2294)</f>
        <v>55465</v>
      </c>
      <c r="F2294" s="52">
        <f>IFERROR(_xll.qlIndexFixing(IndexON,D2294,TRUE,_xll.ohTrigger(RecalcTrigger,TriggerON)),NA())</f>
        <v>2.4169428994351705E-2</v>
      </c>
      <c r="H2294" s="49">
        <f>_xll.qlCalendarAdvance(IborCalendar,$H2293,B2294,"f",FALSE)</f>
        <v>55458</v>
      </c>
      <c r="I2294" s="49">
        <f>_xll.qlInterestRateIndexValueDate(Index1M,$H2294)</f>
        <v>55460</v>
      </c>
      <c r="J2294" s="52">
        <f>IFERROR(_xll.qlIndexFixing(Index1M,$H2294,TRUE,_xll.ohTrigger(RecalcTrigger,Trigger1M)),NA())</f>
        <v>2.5978250132382238E-2</v>
      </c>
      <c r="K2294" s="52">
        <f>IFERROR(_xll.qlIndexFixing(ONIndex1M,I2294,TRUE,_xll.ohTrigger(RecalcTrigger,Trigger1M)),NA())</f>
        <v>2.5961862645562661E-2</v>
      </c>
      <c r="L2294" s="52">
        <f>IFERROR(_xll.qlIndexFixing(Index3M,H2294,TRUE,_xll.ohTrigger(RecalcTrigger,Trigger3M)),NA())</f>
        <v>2.7048927996407627E-2</v>
      </c>
      <c r="M2294" s="52">
        <f>IFERROR(_xll.qlIndexFixing(ONIndex3M,I2294,TRUE,_xll.ohTrigger(RecalcTrigger,Trigger3M)),NA())</f>
        <v>2.6989181939089946E-2</v>
      </c>
      <c r="N2294" s="52">
        <f>IFERROR(_xll.qlIndexFixing(Index6M,$H2294,TRUE,_xll.ohTrigger(RecalcTrigger,Trigger6M)),NA())</f>
        <v>2.8080165302500674E-2</v>
      </c>
      <c r="O2294" s="52">
        <f>IFERROR(_xll.qlIndexFixing(ONIndex6M,I2294,TRUE,_xll.ohTrigger(RecalcTrigger,Trigger6M)),NA())</f>
        <v>2.7949369739825869E-2</v>
      </c>
      <c r="P2294" s="52">
        <f>IFERROR(_xll.qlIndexFixing(Index1Y,$H2294,TRUE,_xll.ohTrigger(RecalcTrigger,Trigger1Y)),NA())</f>
        <v>2.950759346475133E-2</v>
      </c>
      <c r="Q2294" s="52">
        <f>IFERROR(_xll.qlIndexFixing(ONIndex1Y,I2294,TRUE,_xll.ohTrigger(RecalcTrigger,Trigger1Y)),NA())</f>
        <v>2.9202084161488173E-2</v>
      </c>
    </row>
    <row r="2295" spans="2:17" x14ac:dyDescent="0.2">
      <c r="B2295" s="46" t="s">
        <v>51</v>
      </c>
      <c r="D2295" s="49">
        <f>_xll.qlCalendarAdvance(LocalCalendar,$D2294,B2295,"f",FALSE)</f>
        <v>55472</v>
      </c>
      <c r="E2295" s="49">
        <f>_xll.qlInterestRateIndexValueDate(IndexON,D2295)</f>
        <v>55472</v>
      </c>
      <c r="F2295" s="52">
        <f>IFERROR(_xll.qlIndexFixing(IndexON,D2295,TRUE,_xll.ohTrigger(RecalcTrigger,TriggerON)),NA())</f>
        <v>2.4168239902966349E-2</v>
      </c>
      <c r="H2295" s="49">
        <f>_xll.qlCalendarAdvance(IborCalendar,$H2294,B2295,"f",FALSE)</f>
        <v>55465</v>
      </c>
      <c r="I2295" s="49">
        <f>_xll.qlInterestRateIndexValueDate(Index1M,$H2295)</f>
        <v>55470</v>
      </c>
      <c r="J2295" s="52">
        <f>IFERROR(_xll.qlIndexFixing(Index1M,$H2295,TRUE,_xll.ohTrigger(RecalcTrigger,Trigger1M)),NA())</f>
        <v>2.597063225738605E-2</v>
      </c>
      <c r="K2295" s="52">
        <f>IFERROR(_xll.qlIndexFixing(ONIndex1M,I2295,TRUE,_xll.ohTrigger(RecalcTrigger,Trigger1M)),NA())</f>
        <v>2.5953681162844688E-2</v>
      </c>
      <c r="L2295" s="52">
        <f>IFERROR(_xll.qlIndexFixing(Index3M,H2295,TRUE,_xll.ohTrigger(RecalcTrigger,Trigger3M)),NA())</f>
        <v>2.7040462587228246E-2</v>
      </c>
      <c r="M2295" s="52">
        <f>IFERROR(_xll.qlIndexFixing(ONIndex3M,I2295,TRUE,_xll.ohTrigger(RecalcTrigger,Trigger3M)),NA())</f>
        <v>2.6980780357259704E-2</v>
      </c>
      <c r="N2295" s="52">
        <f>IFERROR(_xll.qlIndexFixing(Index6M,$H2295,TRUE,_xll.ohTrigger(RecalcTrigger,Trigger6M)),NA())</f>
        <v>2.8072967817919153E-2</v>
      </c>
      <c r="O2295" s="52">
        <f>IFERROR(_xll.qlIndexFixing(ONIndex6M,I2295,TRUE,_xll.ohTrigger(RecalcTrigger,Trigger6M)),NA())</f>
        <v>2.7940843691611761E-2</v>
      </c>
      <c r="P2295" s="52">
        <f>IFERROR(_xll.qlIndexFixing(Index1Y,$H2295,TRUE,_xll.ohTrigger(RecalcTrigger,Trigger1Y)),NA())</f>
        <v>2.9499590598937198E-2</v>
      </c>
      <c r="Q2295" s="52">
        <f>IFERROR(_xll.qlIndexFixing(ONIndex1Y,I2295,TRUE,_xll.ohTrigger(RecalcTrigger,Trigger1Y)),NA())</f>
        <v>2.9193532384788057E-2</v>
      </c>
    </row>
    <row r="2296" spans="2:17" x14ac:dyDescent="0.2">
      <c r="B2296" s="46" t="s">
        <v>51</v>
      </c>
      <c r="D2296" s="49">
        <f>_xll.qlCalendarAdvance(LocalCalendar,$D2295,B2296,"f",FALSE)</f>
        <v>55479</v>
      </c>
      <c r="E2296" s="49">
        <f>_xll.qlInterestRateIndexValueDate(IndexON,D2296)</f>
        <v>55479</v>
      </c>
      <c r="F2296" s="52">
        <f>IFERROR(_xll.qlIndexFixing(IndexON,D2296,TRUE,_xll.ohTrigger(RecalcTrigger,TriggerON)),NA())</f>
        <v>2.4167803002050903E-2</v>
      </c>
      <c r="H2296" s="49">
        <f>_xll.qlCalendarAdvance(IborCalendar,$H2295,B2296,"f",FALSE)</f>
        <v>55472</v>
      </c>
      <c r="I2296" s="49">
        <f>_xll.qlInterestRateIndexValueDate(Index1M,$H2296)</f>
        <v>55474</v>
      </c>
      <c r="J2296" s="52">
        <f>IFERROR(_xll.qlIndexFixing(Index1M,$H2296,TRUE,_xll.ohTrigger(RecalcTrigger,Trigger1M)),NA())</f>
        <v>2.596840137753316E-2</v>
      </c>
      <c r="K2296" s="52">
        <f>IFERROR(_xll.qlIndexFixing(ONIndex1M,I2296,TRUE,_xll.ohTrigger(RecalcTrigger,Trigger1M)),NA())</f>
        <v>2.5952044589034884E-2</v>
      </c>
      <c r="L2296" s="52">
        <f>IFERROR(_xll.qlIndexFixing(Index3M,H2296,TRUE,_xll.ohTrigger(RecalcTrigger,Trigger3M)),NA())</f>
        <v>2.70395643337033E-2</v>
      </c>
      <c r="M2296" s="52">
        <f>IFERROR(_xll.qlIndexFixing(ONIndex3M,I2296,TRUE,_xll.ohTrigger(RecalcTrigger,Trigger3M)),NA())</f>
        <v>2.6979256987189615E-2</v>
      </c>
      <c r="N2296" s="52">
        <f>IFERROR(_xll.qlIndexFixing(Index6M,$H2296,TRUE,_xll.ohTrigger(RecalcTrigger,Trigger6M)),NA())</f>
        <v>2.8070087739704114E-2</v>
      </c>
      <c r="O2296" s="52">
        <f>IFERROR(_xll.qlIndexFixing(ONIndex6M,I2296,TRUE,_xll.ohTrigger(RecalcTrigger,Trigger6M)),NA())</f>
        <v>2.7939479074952089E-2</v>
      </c>
      <c r="P2296" s="52">
        <f>IFERROR(_xll.qlIndexFixing(Index1Y,$H2296,TRUE,_xll.ohTrigger(RecalcTrigger,Trigger1Y)),NA())</f>
        <v>2.9497559696303948E-2</v>
      </c>
      <c r="Q2296" s="52">
        <f>IFERROR(_xll.qlIndexFixing(ONIndex1Y,I2296,TRUE,_xll.ohTrigger(RecalcTrigger,Trigger1Y)),NA())</f>
        <v>2.9192462419844745E-2</v>
      </c>
    </row>
    <row r="2297" spans="2:17" x14ac:dyDescent="0.2">
      <c r="B2297" s="46" t="s">
        <v>51</v>
      </c>
      <c r="D2297" s="49">
        <f>_xll.qlCalendarAdvance(LocalCalendar,$D2296,B2297,"f",FALSE)</f>
        <v>55486</v>
      </c>
      <c r="E2297" s="49">
        <f>_xll.qlInterestRateIndexValueDate(IndexON,D2297)</f>
        <v>55486</v>
      </c>
      <c r="F2297" s="52">
        <f>IFERROR(_xll.qlIndexFixing(IndexON,D2297,TRUE,_xll.ohTrigger(RecalcTrigger,TriggerON)),NA())</f>
        <v>2.4165931724757783E-2</v>
      </c>
      <c r="H2297" s="49">
        <f>_xll.qlCalendarAdvance(IborCalendar,$H2296,B2297,"f",FALSE)</f>
        <v>55479</v>
      </c>
      <c r="I2297" s="49">
        <f>_xll.qlInterestRateIndexValueDate(Index1M,$H2297)</f>
        <v>55481</v>
      </c>
      <c r="J2297" s="52">
        <f>IFERROR(_xll.qlIndexFixing(Index1M,$H2297,TRUE,_xll.ohTrigger(RecalcTrigger,Trigger1M)),NA())</f>
        <v>2.5964639446233277E-2</v>
      </c>
      <c r="K2297" s="52">
        <f>IFERROR(_xll.qlIndexFixing(ONIndex1M,I2297,TRUE,_xll.ohTrigger(RecalcTrigger,Trigger1M)),NA())</f>
        <v>2.5947131494037379E-2</v>
      </c>
      <c r="L2297" s="52">
        <f>IFERROR(_xll.qlIndexFixing(Index3M,H2297,TRUE,_xll.ohTrigger(RecalcTrigger,Trigger3M)),NA())</f>
        <v>2.7033897392337313E-2</v>
      </c>
      <c r="M2297" s="52">
        <f>IFERROR(_xll.qlIndexFixing(ONIndex3M,I2297,TRUE,_xll.ohTrigger(RecalcTrigger,Trigger3M)),NA())</f>
        <v>2.6974291572390285E-2</v>
      </c>
      <c r="N2297" s="52">
        <f>IFERROR(_xll.qlIndexFixing(Index6M,$H2297,TRUE,_xll.ohTrigger(RecalcTrigger,Trigger6M)),NA())</f>
        <v>2.8065046111814002E-2</v>
      </c>
      <c r="O2297" s="52">
        <f>IFERROR(_xll.qlIndexFixing(ONIndex6M,I2297,TRUE,_xll.ohTrigger(RecalcTrigger,Trigger6M)),NA())</f>
        <v>2.7934530916775557E-2</v>
      </c>
      <c r="P2297" s="52">
        <f>IFERROR(_xll.qlIndexFixing(Index1Y,$H2297,TRUE,_xll.ohTrigger(RecalcTrigger,Trigger1Y)),NA())</f>
        <v>2.9492539242212693E-2</v>
      </c>
      <c r="Q2297" s="52">
        <f>IFERROR(_xll.qlIndexFixing(ONIndex1Y,I2297,TRUE,_xll.ohTrigger(RecalcTrigger,Trigger1Y)),NA())</f>
        <v>2.9187648046571368E-2</v>
      </c>
    </row>
    <row r="2298" spans="2:17" x14ac:dyDescent="0.2">
      <c r="B2298" s="46" t="s">
        <v>51</v>
      </c>
      <c r="D2298" s="49">
        <f>_xll.qlCalendarAdvance(LocalCalendar,$D2297,B2298,"f",FALSE)</f>
        <v>55493</v>
      </c>
      <c r="E2298" s="49">
        <f>_xll.qlInterestRateIndexValueDate(IndexON,D2298)</f>
        <v>55493</v>
      </c>
      <c r="F2298" s="52">
        <f>IFERROR(_xll.qlIndexFixing(IndexON,D2298,TRUE,_xll.ohTrigger(RecalcTrigger,TriggerON)),NA())</f>
        <v>2.416481263801451E-2</v>
      </c>
      <c r="H2298" s="49">
        <f>_xll.qlCalendarAdvance(IborCalendar,$H2297,B2298,"f",FALSE)</f>
        <v>55486</v>
      </c>
      <c r="I2298" s="49">
        <f>_xll.qlInterestRateIndexValueDate(Index1M,$H2298)</f>
        <v>55488</v>
      </c>
      <c r="J2298" s="52">
        <f>IFERROR(_xll.qlIndexFixing(Index1M,$H2298,TRUE,_xll.ohTrigger(RecalcTrigger,Trigger1M)),NA())</f>
        <v>2.5959124485819551E-2</v>
      </c>
      <c r="K2298" s="52">
        <f>IFERROR(_xll.qlIndexFixing(ONIndex1M,I2298,TRUE,_xll.ohTrigger(RecalcTrigger,Trigger1M)),NA())</f>
        <v>2.5942215687848602E-2</v>
      </c>
      <c r="L2298" s="52">
        <f>IFERROR(_xll.qlIndexFixing(Index3M,H2298,TRUE,_xll.ohTrigger(RecalcTrigger,Trigger3M)),NA())</f>
        <v>2.7026921931842841E-2</v>
      </c>
      <c r="M2298" s="52">
        <f>IFERROR(_xll.qlIndexFixing(ONIndex3M,I2298,TRUE,_xll.ohTrigger(RecalcTrigger,Trigger3M)),NA())</f>
        <v>2.6969324198331535E-2</v>
      </c>
      <c r="N2298" s="52">
        <f>IFERROR(_xll.qlIndexFixing(Index6M,$H2298,TRUE,_xll.ohTrigger(RecalcTrigger,Trigger6M)),NA())</f>
        <v>2.8062185075282634E-2</v>
      </c>
      <c r="O2298" s="52">
        <f>IFERROR(_xll.qlIndexFixing(ONIndex6M,I2298,TRUE,_xll.ohTrigger(RecalcTrigger,Trigger6M)),NA())</f>
        <v>2.7929580874745952E-2</v>
      </c>
      <c r="P2298" s="52">
        <f>IFERROR(_xll.qlIndexFixing(Index1Y,$H2298,TRUE,_xll.ohTrigger(RecalcTrigger,Trigger1Y)),NA())</f>
        <v>2.9487516408256632E-2</v>
      </c>
      <c r="Q2298" s="52">
        <f>IFERROR(_xll.qlIndexFixing(ONIndex1Y,I2298,TRUE,_xll.ohTrigger(RecalcTrigger,Trigger1Y)),NA())</f>
        <v>2.9182831338232518E-2</v>
      </c>
    </row>
    <row r="2299" spans="2:17" x14ac:dyDescent="0.2">
      <c r="B2299" s="46" t="s">
        <v>51</v>
      </c>
      <c r="D2299" s="49">
        <f>_xll.qlCalendarAdvance(LocalCalendar,$D2298,B2299,"f",FALSE)</f>
        <v>55500</v>
      </c>
      <c r="E2299" s="49">
        <f>_xll.qlInterestRateIndexValueDate(IndexON,D2299)</f>
        <v>55500</v>
      </c>
      <c r="F2299" s="52">
        <f>IFERROR(_xll.qlIndexFixing(IndexON,D2299,TRUE,_xll.ohTrigger(RecalcTrigger,TriggerON)),NA())</f>
        <v>2.4163716886365094E-2</v>
      </c>
      <c r="H2299" s="49">
        <f>_xll.qlCalendarAdvance(IborCalendar,$H2298,B2299,"f",FALSE)</f>
        <v>55493</v>
      </c>
      <c r="I2299" s="49">
        <f>_xll.qlInterestRateIndexValueDate(Index1M,$H2299)</f>
        <v>55495</v>
      </c>
      <c r="J2299" s="52">
        <f>IFERROR(_xll.qlIndexFixing(Index1M,$H2299,TRUE,_xll.ohTrigger(RecalcTrigger,Trigger1M)),NA())</f>
        <v>2.595360788465859E-2</v>
      </c>
      <c r="K2299" s="52">
        <f>IFERROR(_xll.qlIndexFixing(ONIndex1M,I2299,TRUE,_xll.ohTrigger(RecalcTrigger,Trigger1M)),NA())</f>
        <v>2.5937297170575135E-2</v>
      </c>
      <c r="L2299" s="52">
        <f>IFERROR(_xll.qlIndexFixing(Index3M,H2299,TRUE,_xll.ohTrigger(RecalcTrigger,Trigger3M)),NA())</f>
        <v>2.702190737847689E-2</v>
      </c>
      <c r="M2299" s="52">
        <f>IFERROR(_xll.qlIndexFixing(ONIndex3M,I2299,TRUE,_xll.ohTrigger(RecalcTrigger,Trigger3M)),NA())</f>
        <v>2.6964354865066653E-2</v>
      </c>
      <c r="N2299" s="52">
        <f>IFERROR(_xll.qlIndexFixing(Index6M,$H2299,TRUE,_xll.ohTrigger(RecalcTrigger,Trigger6M)),NA())</f>
        <v>2.8057138073914453E-2</v>
      </c>
      <c r="O2299" s="52">
        <f>IFERROR(_xll.qlIndexFixing(ONIndex6M,I2299,TRUE,_xll.ohTrigger(RecalcTrigger,Trigger6M)),NA())</f>
        <v>2.7924628948943209E-2</v>
      </c>
      <c r="P2299" s="52">
        <f>IFERROR(_xll.qlIndexFixing(Index1Y,$H2299,TRUE,_xll.ohTrigger(RecalcTrigger,Trigger1Y)),NA())</f>
        <v>2.9482491194471921E-2</v>
      </c>
      <c r="Q2299" s="52">
        <f>IFERROR(_xll.qlIndexFixing(ONIndex1Y,I2299,TRUE,_xll.ohTrigger(RecalcTrigger,Trigger1Y)),NA())</f>
        <v>2.9178012294934774E-2</v>
      </c>
    </row>
    <row r="2300" spans="2:17" x14ac:dyDescent="0.2">
      <c r="B2300" s="46" t="s">
        <v>51</v>
      </c>
      <c r="D2300" s="49">
        <f>_xll.qlCalendarAdvance(LocalCalendar,$D2299,B2300,"f",FALSE)</f>
        <v>55507</v>
      </c>
      <c r="E2300" s="49">
        <f>_xll.qlInterestRateIndexValueDate(IndexON,D2300)</f>
        <v>55507</v>
      </c>
      <c r="F2300" s="52">
        <f>IFERROR(_xll.qlIndexFixing(IndexON,D2300,TRUE,_xll.ohTrigger(RecalcTrigger,TriggerON)),NA())</f>
        <v>2.4162644469489791E-2</v>
      </c>
      <c r="H2300" s="49">
        <f>_xll.qlCalendarAdvance(IborCalendar,$H2299,B2300,"f",FALSE)</f>
        <v>55500</v>
      </c>
      <c r="I2300" s="49">
        <f>_xll.qlInterestRateIndexValueDate(Index1M,$H2300)</f>
        <v>55502</v>
      </c>
      <c r="J2300" s="52">
        <f>IFERROR(_xll.qlIndexFixing(Index1M,$H2300,TRUE,_xll.ohTrigger(RecalcTrigger,Trigger1M)),NA())</f>
        <v>2.5949252914351795E-2</v>
      </c>
      <c r="K2300" s="52">
        <f>IFERROR(_xll.qlIndexFixing(ONIndex1M,I2300,TRUE,_xll.ohTrigger(RecalcTrigger,Trigger1M)),NA())</f>
        <v>2.5932375942083752E-2</v>
      </c>
      <c r="L2300" s="52">
        <f>IFERROR(_xll.qlIndexFixing(Index3M,H2300,TRUE,_xll.ohTrigger(RecalcTrigger,Trigger3M)),NA())</f>
        <v>2.7016890859047581E-2</v>
      </c>
      <c r="M2300" s="52">
        <f>IFERROR(_xll.qlIndexFixing(ONIndex3M,I2300,TRUE,_xll.ohTrigger(RecalcTrigger,Trigger3M)),NA())</f>
        <v>2.6959383572568996E-2</v>
      </c>
      <c r="N2300" s="52">
        <f>IFERROR(_xll.qlIndexFixing(Index6M,$H2300,TRUE,_xll.ohTrigger(RecalcTrigger,Trigger6M)),NA())</f>
        <v>2.8052089174704819E-2</v>
      </c>
      <c r="O2300" s="52">
        <f>IFERROR(_xll.qlIndexFixing(ONIndex6M,I2300,TRUE,_xll.ohTrigger(RecalcTrigger,Trigger6M)),NA())</f>
        <v>2.7919675139260747E-2</v>
      </c>
      <c r="P2300" s="52">
        <f>IFERROR(_xll.qlIndexFixing(Index1Y,$H2300,TRUE,_xll.ohTrigger(RecalcTrigger,Trigger1Y)),NA())</f>
        <v>2.9477463600894278E-2</v>
      </c>
      <c r="Q2300" s="52">
        <f>IFERROR(_xll.qlIndexFixing(ONIndex1Y,I2300,TRUE,_xll.ohTrigger(RecalcTrigger,Trigger1Y)),NA())</f>
        <v>2.9173190916624847E-2</v>
      </c>
    </row>
    <row r="2301" spans="2:17" x14ac:dyDescent="0.2">
      <c r="B2301" s="46" t="s">
        <v>51</v>
      </c>
      <c r="D2301" s="49">
        <f>_xll.qlCalendarAdvance(LocalCalendar,$D2300,B2301,"f",FALSE)</f>
        <v>55514</v>
      </c>
      <c r="E2301" s="49">
        <f>_xll.qlInterestRateIndexValueDate(IndexON,D2301)</f>
        <v>55514</v>
      </c>
      <c r="F2301" s="52">
        <f>IFERROR(_xll.qlIndexFixing(IndexON,D2301,TRUE,_xll.ohTrigger(RecalcTrigger,TriggerON)),NA())</f>
        <v>2.4161595387468537E-2</v>
      </c>
      <c r="H2301" s="49">
        <f>_xll.qlCalendarAdvance(IborCalendar,$H2300,B2301,"f",FALSE)</f>
        <v>55507</v>
      </c>
      <c r="I2301" s="49">
        <f>_xll.qlInterestRateIndexValueDate(Index1M,$H2301)</f>
        <v>55509</v>
      </c>
      <c r="J2301" s="52">
        <f>IFERROR(_xll.qlIndexFixing(Index1M,$H2301,TRUE,_xll.ohTrigger(RecalcTrigger,Trigger1M)),NA())</f>
        <v>2.5943731982381976E-2</v>
      </c>
      <c r="K2301" s="52">
        <f>IFERROR(_xll.qlIndexFixing(ONIndex1M,I2301,TRUE,_xll.ohTrigger(RecalcTrigger,Trigger1M)),NA())</f>
        <v>2.5928615491354279E-2</v>
      </c>
      <c r="L2301" s="52">
        <f>IFERROR(_xll.qlIndexFixing(Index3M,H2301,TRUE,_xll.ohTrigger(RecalcTrigger,Trigger3M)),NA())</f>
        <v>2.7011872373561067E-2</v>
      </c>
      <c r="M2301" s="52">
        <f>IFERROR(_xll.qlIndexFixing(ONIndex3M,I2301,TRUE,_xll.ohTrigger(RecalcTrigger,Trigger3M)),NA())</f>
        <v>2.6955717680253954E-2</v>
      </c>
      <c r="N2301" s="52">
        <f>IFERROR(_xll.qlIndexFixing(Index6M,$H2301,TRUE,_xll.ohTrigger(RecalcTrigger,Trigger6M)),NA())</f>
        <v>2.8047038377667994E-2</v>
      </c>
      <c r="O2301" s="52">
        <f>IFERROR(_xll.qlIndexFixing(ONIndex6M,I2301,TRUE,_xll.ohTrigger(RecalcTrigger,Trigger6M)),NA())</f>
        <v>2.7916175676525157E-2</v>
      </c>
      <c r="P2301" s="52">
        <f>IFERROR(_xll.qlIndexFixing(Index1Y,$H2301,TRUE,_xll.ohTrigger(RecalcTrigger,Trigger1Y)),NA())</f>
        <v>2.9472433627559212E-2</v>
      </c>
      <c r="Q2301" s="52">
        <f>IFERROR(_xll.qlIndexFixing(ONIndex1Y,I2301,TRUE,_xll.ohTrigger(RecalcTrigger,Trigger1Y)),NA())</f>
        <v>2.9170041019151327E-2</v>
      </c>
    </row>
    <row r="2302" spans="2:17" x14ac:dyDescent="0.2">
      <c r="B2302" s="46" t="s">
        <v>51</v>
      </c>
      <c r="D2302" s="49">
        <f>_xll.qlCalendarAdvance(LocalCalendar,$D2301,B2302,"f",FALSE)</f>
        <v>55521</v>
      </c>
      <c r="E2302" s="49">
        <f>_xll.qlInterestRateIndexValueDate(IndexON,D2302)</f>
        <v>55521</v>
      </c>
      <c r="F2302" s="52">
        <f>IFERROR(_xll.qlIndexFixing(IndexON,D2302,TRUE,_xll.ohTrigger(RecalcTrigger,TriggerON)),NA())</f>
        <v>2.4160569640541141E-2</v>
      </c>
      <c r="H2302" s="49">
        <f>_xll.qlCalendarAdvance(IborCalendar,$H2301,B2302,"f",FALSE)</f>
        <v>55514</v>
      </c>
      <c r="I2302" s="49">
        <f>_xll.qlInterestRateIndexValueDate(Index1M,$H2302)</f>
        <v>55516</v>
      </c>
      <c r="J2302" s="52">
        <f>IFERROR(_xll.qlIndexFixing(Index1M,$H2302,TRUE,_xll.ohTrigger(RecalcTrigger,Trigger1M)),NA())</f>
        <v>2.5939950983206603E-2</v>
      </c>
      <c r="K2302" s="52">
        <f>IFERROR(_xll.qlIndexFixing(ONIndex1M,I2302,TRUE,_xll.ohTrigger(RecalcTrigger,Trigger1M)),NA())</f>
        <v>2.5923106559815334E-2</v>
      </c>
      <c r="L2302" s="52">
        <f>IFERROR(_xll.qlIndexFixing(Index3M,H2302,TRUE,_xll.ohTrigger(RecalcTrigger,Trigger3M)),NA())</f>
        <v>2.7006851922021735E-2</v>
      </c>
      <c r="M2302" s="52">
        <f>IFERROR(_xll.qlIndexFixing(ONIndex3M,I2302,TRUE,_xll.ohTrigger(RecalcTrigger,Trigger3M)),NA())</f>
        <v>2.6950088285255802E-2</v>
      </c>
      <c r="N2302" s="52">
        <f>IFERROR(_xll.qlIndexFixing(Index6M,$H2302,TRUE,_xll.ohTrigger(RecalcTrigger,Trigger6M)),NA())</f>
        <v>2.803980950801388E-2</v>
      </c>
      <c r="O2302" s="52">
        <f>IFERROR(_xll.qlIndexFixing(ONIndex6M,I2302,TRUE,_xll.ohTrigger(RecalcTrigger,Trigger6M)),NA())</f>
        <v>2.7910489470794886E-2</v>
      </c>
      <c r="P2302" s="52">
        <f>IFERROR(_xll.qlIndexFixing(Index1Y,$H2302,TRUE,_xll.ohTrigger(RecalcTrigger,Trigger1Y)),NA())</f>
        <v>2.946823434233067E-2</v>
      </c>
      <c r="Q2302" s="52">
        <f>IFERROR(_xll.qlIndexFixing(ONIndex1Y,I2302,TRUE,_xll.ohTrigger(RecalcTrigger,Trigger1Y)),NA())</f>
        <v>2.9164377509114381E-2</v>
      </c>
    </row>
    <row r="2303" spans="2:17" x14ac:dyDescent="0.2">
      <c r="B2303" s="46" t="s">
        <v>51</v>
      </c>
      <c r="D2303" s="49">
        <f>_xll.qlCalendarAdvance(LocalCalendar,$D2302,B2303,"f",FALSE)</f>
        <v>55528</v>
      </c>
      <c r="E2303" s="49">
        <f>_xll.qlInterestRateIndexValueDate(IndexON,D2303)</f>
        <v>55528</v>
      </c>
      <c r="F2303" s="52">
        <f>IFERROR(_xll.qlIndexFixing(IndexON,D2303,TRUE,_xll.ohTrigger(RecalcTrigger,TriggerON)),NA())</f>
        <v>2.4159567228467793E-2</v>
      </c>
      <c r="H2303" s="49">
        <f>_xll.qlCalendarAdvance(IborCalendar,$H2302,B2303,"f",FALSE)</f>
        <v>55521</v>
      </c>
      <c r="I2303" s="49">
        <f>_xll.qlInterestRateIndexValueDate(Index1M,$H2303)</f>
        <v>55523</v>
      </c>
      <c r="J2303" s="52">
        <f>IFERROR(_xll.qlIndexFixing(Index1M,$H2303,TRUE,_xll.ohTrigger(RecalcTrigger,Trigger1M)),NA())</f>
        <v>2.5933845221178701E-2</v>
      </c>
      <c r="K2303" s="52">
        <f>IFERROR(_xll.qlIndexFixing(ONIndex1M,I2303,TRUE,_xll.ohTrigger(RecalcTrigger,Trigger1M)),NA())</f>
        <v>2.5917595989728426E-2</v>
      </c>
      <c r="L2303" s="52">
        <f>IFERROR(_xll.qlIndexFixing(Index3M,H2303,TRUE,_xll.ohTrigger(RecalcTrigger,Trigger3M)),NA())</f>
        <v>2.7001829504441011E-2</v>
      </c>
      <c r="M2303" s="52">
        <f>IFERROR(_xll.qlIndexFixing(ONIndex3M,I2303,TRUE,_xll.ohTrigger(RecalcTrigger,Trigger3M)),NA())</f>
        <v>2.6944457939679367E-2</v>
      </c>
      <c r="N2303" s="52">
        <f>IFERROR(_xll.qlIndexFixing(Index6M,$H2303,TRUE,_xll.ohTrigger(RecalcTrigger,Trigger6M)),NA())</f>
        <v>2.8034756494484961E-2</v>
      </c>
      <c r="O2303" s="52">
        <f>IFERROR(_xll.qlIndexFixing(ONIndex6M,I2303,TRUE,_xll.ohTrigger(RecalcTrigger,Trigger6M)),NA())</f>
        <v>2.7904802407334728E-2</v>
      </c>
      <c r="P2303" s="52">
        <f>IFERROR(_xll.qlIndexFixing(Index1Y,$H2303,TRUE,_xll.ohTrigger(RecalcTrigger,Trigger1Y)),NA())</f>
        <v>2.9462366541760768E-2</v>
      </c>
      <c r="Q2303" s="52">
        <f>IFERROR(_xll.qlIndexFixing(ONIndex1Y,I2303,TRUE,_xll.ohTrigger(RecalcTrigger,Trigger1Y)),NA())</f>
        <v>2.9158712771675255E-2</v>
      </c>
    </row>
    <row r="2304" spans="2:17" x14ac:dyDescent="0.2">
      <c r="B2304" s="46" t="s">
        <v>51</v>
      </c>
      <c r="D2304" s="49">
        <f>_xll.qlCalendarAdvance(LocalCalendar,$D2303,B2304,"f",FALSE)</f>
        <v>55535</v>
      </c>
      <c r="E2304" s="49">
        <f>_xll.qlInterestRateIndexValueDate(IndexON,D2304)</f>
        <v>55535</v>
      </c>
      <c r="F2304" s="52">
        <f>IFERROR(_xll.qlIndexFixing(IndexON,D2304,TRUE,_xll.ohTrigger(RecalcTrigger,TriggerON)),NA())</f>
        <v>2.4158588151168559E-2</v>
      </c>
      <c r="H2304" s="49">
        <f>_xll.qlCalendarAdvance(IborCalendar,$H2303,B2304,"f",FALSE)</f>
        <v>55528</v>
      </c>
      <c r="I2304" s="49">
        <f>_xll.qlInterestRateIndexValueDate(Index1M,$H2304)</f>
        <v>55530</v>
      </c>
      <c r="J2304" s="52">
        <f>IFERROR(_xll.qlIndexFixing(Index1M,$H2304,TRUE,_xll.ohTrigger(RecalcTrigger,Trigger1M)),NA())</f>
        <v>2.5928897768491169E-2</v>
      </c>
      <c r="K2304" s="52">
        <f>IFERROR(_xll.qlIndexFixing(ONIndex1M,I2304,TRUE,_xll.ohTrigger(RecalcTrigger,Trigger1M)),NA())</f>
        <v>2.5913244027584437E-2</v>
      </c>
      <c r="L2304" s="52">
        <f>IFERROR(_xll.qlIndexFixing(Index3M,H2304,TRUE,_xll.ohTrigger(RecalcTrigger,Trigger3M)),NA())</f>
        <v>2.6996805120823281E-2</v>
      </c>
      <c r="M2304" s="52">
        <f>IFERROR(_xll.qlIndexFixing(ONIndex3M,I2304,TRUE,_xll.ohTrigger(RecalcTrigger,Trigger3M)),NA())</f>
        <v>2.6940130960610986E-2</v>
      </c>
      <c r="N2304" s="52">
        <f>IFERROR(_xll.qlIndexFixing(Index6M,$H2304,TRUE,_xll.ohTrigger(RecalcTrigger,Trigger6M)),NA())</f>
        <v>2.8029701583401401E-2</v>
      </c>
      <c r="O2304" s="52">
        <f>IFERROR(_xll.qlIndexFixing(ONIndex6M,I2304,TRUE,_xll.ohTrigger(RecalcTrigger,Trigger6M)),NA())</f>
        <v>2.7900567626668593E-2</v>
      </c>
      <c r="P2304" s="52">
        <f>IFERROR(_xll.qlIndexFixing(Index1Y,$H2304,TRUE,_xll.ohTrigger(RecalcTrigger,Trigger1Y)),NA())</f>
        <v>2.945732942936927E-2</v>
      </c>
      <c r="Q2304" s="52">
        <f>IFERROR(_xll.qlIndexFixing(ONIndex1Y,I2304,TRUE,_xll.ohTrigger(RecalcTrigger,Trigger1Y)),NA())</f>
        <v>2.9154717291608456E-2</v>
      </c>
    </row>
    <row r="2305" spans="2:17" x14ac:dyDescent="0.2">
      <c r="B2305" s="46" t="s">
        <v>51</v>
      </c>
      <c r="D2305" s="49">
        <f>_xll.qlCalendarAdvance(LocalCalendar,$D2304,B2305,"f",FALSE)</f>
        <v>55542</v>
      </c>
      <c r="E2305" s="49">
        <f>_xll.qlInterestRateIndexValueDate(IndexON,D2305)</f>
        <v>55542</v>
      </c>
      <c r="F2305" s="52">
        <f>IFERROR(_xll.qlIndexFixing(IndexON,D2305,TRUE,_xll.ohTrigger(RecalcTrigger,TriggerON)),NA())</f>
        <v>2.4157632408883245E-2</v>
      </c>
      <c r="H2305" s="49">
        <f>_xll.qlCalendarAdvance(IborCalendar,$H2304,B2305,"f",FALSE)</f>
        <v>55535</v>
      </c>
      <c r="I2305" s="49">
        <f>_xll.qlInterestRateIndexValueDate(Index1M,$H2305)</f>
        <v>55537</v>
      </c>
      <c r="J2305" s="52">
        <f>IFERROR(_xll.qlIndexFixing(Index1M,$H2305,TRUE,_xll.ohTrigger(RecalcTrigger,Trigger1M)),NA())</f>
        <v>2.5924526475650245E-2</v>
      </c>
      <c r="K2305" s="52">
        <f>IFERROR(_xll.qlIndexFixing(ONIndex1M,I2305,TRUE,_xll.ohTrigger(RecalcTrigger,Trigger1M)),NA())</f>
        <v>2.590772913234396E-2</v>
      </c>
      <c r="L2305" s="52">
        <f>IFERROR(_xll.qlIndexFixing(Index3M,H2305,TRUE,_xll.ohTrigger(RecalcTrigger,Trigger3M)),NA())</f>
        <v>2.6994379395126868E-2</v>
      </c>
      <c r="M2305" s="52">
        <f>IFERROR(_xll.qlIndexFixing(ONIndex3M,I2305,TRUE,_xll.ohTrigger(RecalcTrigger,Trigger3M)),NA())</f>
        <v>2.6934497721535777E-2</v>
      </c>
      <c r="N2305" s="52">
        <f>IFERROR(_xll.qlIndexFixing(Index6M,$H2305,TRUE,_xll.ohTrigger(RecalcTrigger,Trigger6M)),NA())</f>
        <v>2.8024644774775061E-2</v>
      </c>
      <c r="O2305" s="52">
        <f>IFERROR(_xll.qlIndexFixing(ONIndex6M,I2305,TRUE,_xll.ohTrigger(RecalcTrigger,Trigger6M)),NA())</f>
        <v>2.7894877833558596E-2</v>
      </c>
      <c r="P2305" s="52">
        <f>IFERROR(_xll.qlIndexFixing(Index1Y,$H2305,TRUE,_xll.ohTrigger(RecalcTrigger,Trigger1Y)),NA())</f>
        <v>2.9453121276818359E-2</v>
      </c>
      <c r="Q2305" s="52">
        <f>IFERROR(_xll.qlIndexFixing(ONIndex1Y,I2305,TRUE,_xll.ohTrigger(RecalcTrigger,Trigger1Y)),NA())</f>
        <v>2.9149048999972393E-2</v>
      </c>
    </row>
    <row r="2306" spans="2:17" x14ac:dyDescent="0.2">
      <c r="B2306" s="46" t="s">
        <v>51</v>
      </c>
      <c r="D2306" s="49">
        <f>_xll.qlCalendarAdvance(LocalCalendar,$D2305,B2306,"f",FALSE)</f>
        <v>55549</v>
      </c>
      <c r="E2306" s="49">
        <f>_xll.qlInterestRateIndexValueDate(IndexON,D2306)</f>
        <v>55549</v>
      </c>
      <c r="F2306" s="52">
        <f>IFERROR(_xll.qlIndexFixing(IndexON,D2306,TRUE,_xll.ohTrigger(RecalcTrigger,TriggerON)),NA())</f>
        <v>2.4156700001611853E-2</v>
      </c>
      <c r="H2306" s="49">
        <f>_xll.qlCalendarAdvance(IborCalendar,$H2305,B2306,"f",FALSE)</f>
        <v>55542</v>
      </c>
      <c r="I2306" s="49">
        <f>_xll.qlInterestRateIndexValueDate(Index1M,$H2306)</f>
        <v>55544</v>
      </c>
      <c r="J2306" s="52">
        <f>IFERROR(_xll.qlIndexFixing(Index1M,$H2306,TRUE,_xll.ohTrigger(RecalcTrigger,Trigger1M)),NA())</f>
        <v>2.591899471895721E-2</v>
      </c>
      <c r="K2306" s="52">
        <f>IFERROR(_xll.qlIndexFixing(ONIndex1M,I2306,TRUE,_xll.ohTrigger(RecalcTrigger,Trigger1M)),NA())</f>
        <v>2.5902791636971401E-2</v>
      </c>
      <c r="L2306" s="52">
        <f>IFERROR(_xll.qlIndexFixing(Index3M,H2306,TRUE,_xll.ohTrigger(RecalcTrigger,Trigger3M)),NA())</f>
        <v>2.6986750455512829E-2</v>
      </c>
      <c r="M2306" s="52">
        <f>IFERROR(_xll.qlIndexFixing(ONIndex3M,I2306,TRUE,_xll.ohTrigger(RecalcTrigger,Trigger3M)),NA())</f>
        <v>2.6929514673641464E-2</v>
      </c>
      <c r="N2306" s="52">
        <f>IFERROR(_xll.qlIndexFixing(Index6M,$H2306,TRUE,_xll.ohTrigger(RecalcTrigger,Trigger6M)),NA())</f>
        <v>2.8019586068620869E-2</v>
      </c>
      <c r="O2306" s="52">
        <f>IFERROR(_xll.qlIndexFixing(ONIndex6M,I2306,TRUE,_xll.ohTrigger(RecalcTrigger,Trigger6M)),NA())</f>
        <v>2.788991272094421E-2</v>
      </c>
      <c r="P2306" s="52">
        <f>IFERROR(_xll.qlIndexFixing(Index1Y,$H2306,TRUE,_xll.ohTrigger(RecalcTrigger,Trigger1Y)),NA())</f>
        <v>2.9447248065779891E-2</v>
      </c>
      <c r="Q2306" s="52">
        <f>IFERROR(_xll.qlIndexFixing(ONIndex1Y,I2306,TRUE,_xll.ohTrigger(RecalcTrigger,Trigger1Y)),NA())</f>
        <v>2.9144213611695946E-2</v>
      </c>
    </row>
    <row r="2307" spans="2:17" x14ac:dyDescent="0.2">
      <c r="B2307" s="46" t="s">
        <v>51</v>
      </c>
      <c r="D2307" s="49">
        <f>_xll.qlCalendarAdvance(LocalCalendar,$D2306,B2307,"f",FALSE)</f>
        <v>55556</v>
      </c>
      <c r="E2307" s="49">
        <f>_xll.qlInterestRateIndexValueDate(IndexON,D2307)</f>
        <v>55556</v>
      </c>
      <c r="F2307" s="52">
        <f>IFERROR(_xll.qlIndexFixing(IndexON,D2307,TRUE,_xll.ohTrigger(RecalcTrigger,TriggerON)),NA())</f>
        <v>2.4155790929194509E-2</v>
      </c>
      <c r="H2307" s="49">
        <f>_xll.qlCalendarAdvance(IborCalendar,$H2306,B2307,"f",FALSE)</f>
        <v>55549</v>
      </c>
      <c r="I2307" s="49">
        <f>_xll.qlInterestRateIndexValueDate(Index1M,$H2307)</f>
        <v>55551</v>
      </c>
      <c r="J2307" s="52">
        <f>IFERROR(_xll.qlIndexFixing(Index1M,$H2307,TRUE,_xll.ohTrigger(RecalcTrigger,Trigger1M)),NA())</f>
        <v>2.5914039122121098E-2</v>
      </c>
      <c r="K2307" s="52">
        <f>IFERROR(_xll.qlIndexFixing(ONIndex1M,I2307,TRUE,_xll.ohTrigger(RecalcTrigger,Trigger1M)),NA())</f>
        <v>2.589785143040757E-2</v>
      </c>
      <c r="L2307" s="52">
        <f>IFERROR(_xll.qlIndexFixing(Index3M,H2307,TRUE,_xll.ohTrigger(RecalcTrigger,Trigger3M)),NA())</f>
        <v>2.6981071008181701E-2</v>
      </c>
      <c r="M2307" s="52">
        <f>IFERROR(_xll.qlIndexFixing(ONIndex3M,I2307,TRUE,_xll.ohTrigger(RecalcTrigger,Trigger3M)),NA())</f>
        <v>2.6924529666514374E-2</v>
      </c>
      <c r="N2307" s="52">
        <f>IFERROR(_xll.qlIndexFixing(Index6M,$H2307,TRUE,_xll.ohTrigger(RecalcTrigger,Trigger6M)),NA())</f>
        <v>2.801452546495552E-2</v>
      </c>
      <c r="O2307" s="52">
        <f>IFERROR(_xll.qlIndexFixing(ONIndex6M,I2307,TRUE,_xll.ohTrigger(RecalcTrigger,Trigger6M)),NA())</f>
        <v>2.7884945724530041E-2</v>
      </c>
      <c r="P2307" s="52">
        <f>IFERROR(_xll.qlIndexFixing(Index1Y,$H2307,TRUE,_xll.ohTrigger(RecalcTrigger,Trigger1Y)),NA())</f>
        <v>2.9442203814654101E-2</v>
      </c>
      <c r="Q2307" s="52">
        <f>IFERROR(_xll.qlIndexFixing(ONIndex1Y,I2307,TRUE,_xll.ohTrigger(RecalcTrigger,Trigger1Y)),NA())</f>
        <v>2.9139375888407315E-2</v>
      </c>
    </row>
    <row r="2308" spans="2:17" x14ac:dyDescent="0.2">
      <c r="B2308" s="46" t="s">
        <v>51</v>
      </c>
      <c r="D2308" s="49">
        <f>_xll.qlCalendarAdvance(LocalCalendar,$D2307,B2308,"f",FALSE)</f>
        <v>55563</v>
      </c>
      <c r="E2308" s="49">
        <f>_xll.qlInterestRateIndexValueDate(IndexON,D2308)</f>
        <v>55563</v>
      </c>
      <c r="F2308" s="52">
        <f>IFERROR(_xll.qlIndexFixing(IndexON,D2308,TRUE,_xll.ohTrigger(RecalcTrigger,TriggerON)),NA())</f>
        <v>2.4154905191551279E-2</v>
      </c>
      <c r="H2308" s="49">
        <f>_xll.qlCalendarAdvance(IborCalendar,$H2307,B2308,"f",FALSE)</f>
        <v>55556</v>
      </c>
      <c r="I2308" s="49">
        <f>_xll.qlInterestRateIndexValueDate(Index1M,$H2308)</f>
        <v>55558</v>
      </c>
      <c r="J2308" s="52">
        <f>IFERROR(_xll.qlIndexFixing(Index1M,$H2308,TRUE,_xll.ohTrigger(RecalcTrigger,Trigger1M)),NA())</f>
        <v>2.590908081056879E-2</v>
      </c>
      <c r="K2308" s="52">
        <f>IFERROR(_xll.qlIndexFixing(ONIndex1M,I2308,TRUE,_xll.ohTrigger(RecalcTrigger,Trigger1M)),NA())</f>
        <v>2.5892908512679114E-2</v>
      </c>
      <c r="L2308" s="52">
        <f>IFERROR(_xll.qlIndexFixing(Index3M,H2308,TRUE,_xll.ohTrigger(RecalcTrigger,Trigger3M)),NA())</f>
        <v>2.6976039276753738E-2</v>
      </c>
      <c r="M2308" s="52">
        <f>IFERROR(_xll.qlIndexFixing(ONIndex3M,I2308,TRUE,_xll.ohTrigger(RecalcTrigger,Trigger3M)),NA())</f>
        <v>2.6919542700154508E-2</v>
      </c>
      <c r="N2308" s="52">
        <f>IFERROR(_xll.qlIndexFixing(Index6M,$H2308,TRUE,_xll.ohTrigger(RecalcTrigger,Trigger6M)),NA())</f>
        <v>2.800946296379131E-2</v>
      </c>
      <c r="O2308" s="52">
        <f>IFERROR(_xll.qlIndexFixing(ONIndex6M,I2308,TRUE,_xll.ohTrigger(RecalcTrigger,Trigger6M)),NA())</f>
        <v>2.7879976844262799E-2</v>
      </c>
      <c r="P2308" s="52">
        <f>IFERROR(_xll.qlIndexFixing(Index1Y,$H2308,TRUE,_xll.ohTrigger(RecalcTrigger,Trigger1Y)),NA())</f>
        <v>2.9437157184022022E-2</v>
      </c>
      <c r="Q2308" s="52">
        <f>IFERROR(_xll.qlIndexFixing(ONIndex1Y,I2308,TRUE,_xll.ohTrigger(RecalcTrigger,Trigger1Y)),NA())</f>
        <v>2.9134535830026564E-2</v>
      </c>
    </row>
    <row r="2309" spans="2:17" x14ac:dyDescent="0.2">
      <c r="B2309" s="46" t="s">
        <v>51</v>
      </c>
      <c r="D2309" s="49">
        <f>_xll.qlCalendarAdvance(LocalCalendar,$D2308,B2309,"f",FALSE)</f>
        <v>55570</v>
      </c>
      <c r="E2309" s="49">
        <f>_xll.qlInterestRateIndexValueDate(IndexON,D2309)</f>
        <v>55570</v>
      </c>
      <c r="F2309" s="52">
        <f>IFERROR(_xll.qlIndexFixing(IndexON,D2309,TRUE,_xll.ohTrigger(RecalcTrigger,TriggerON)),NA())</f>
        <v>2.4154042789001906E-2</v>
      </c>
      <c r="H2309" s="49">
        <f>_xll.qlCalendarAdvance(IborCalendar,$H2308,B2309,"f",FALSE)</f>
        <v>55563</v>
      </c>
      <c r="I2309" s="49">
        <f>_xll.qlInterestRateIndexValueDate(Index1M,$H2309)</f>
        <v>55565</v>
      </c>
      <c r="J2309" s="52">
        <f>IFERROR(_xll.qlIndexFixing(Index1M,$H2309,TRUE,_xll.ohTrigger(RecalcTrigger,Trigger1M)),NA())</f>
        <v>2.5904119784315761E-2</v>
      </c>
      <c r="K2309" s="52">
        <f>IFERROR(_xll.qlIndexFixing(ONIndex1M,I2309,TRUE,_xll.ohTrigger(RecalcTrigger,Trigger1M)),NA())</f>
        <v>2.5888540249441316E-2</v>
      </c>
      <c r="L2309" s="52">
        <f>IFERROR(_xll.qlIndexFixing(Index3M,H2309,TRUE,_xll.ohTrigger(RecalcTrigger,Trigger3M)),NA())</f>
        <v>2.6971005579404128E-2</v>
      </c>
      <c r="M2309" s="52">
        <f>IFERROR(_xll.qlIndexFixing(ONIndex3M,I2309,TRUE,_xll.ohTrigger(RecalcTrigger,Trigger3M)),NA())</f>
        <v>2.6915203360966533E-2</v>
      </c>
      <c r="N2309" s="52">
        <f>IFERROR(_xll.qlIndexFixing(Index6M,$H2309,TRUE,_xll.ohTrigger(RecalcTrigger,Trigger6M)),NA())</f>
        <v>2.8004398565143168E-2</v>
      </c>
      <c r="O2309" s="52">
        <f>IFERROR(_xll.qlIndexFixing(ONIndex6M,I2309,TRUE,_xll.ohTrigger(RecalcTrigger,Trigger6M)),NA())</f>
        <v>2.787573004795485E-2</v>
      </c>
      <c r="P2309" s="52">
        <f>IFERROR(_xll.qlIndexFixing(Index1Y,$H2309,TRUE,_xll.ohTrigger(RecalcTrigger,Trigger1Y)),NA())</f>
        <v>2.9432937207187471E-2</v>
      </c>
      <c r="Q2309" s="52">
        <f>IFERROR(_xll.qlIndexFixing(ONIndex1Y,I2309,TRUE,_xll.ohTrigger(RecalcTrigger,Trigger1Y)),NA())</f>
        <v>2.913052588313203E-2</v>
      </c>
    </row>
    <row r="2310" spans="2:17" x14ac:dyDescent="0.2">
      <c r="B2310" s="46" t="s">
        <v>51</v>
      </c>
      <c r="D2310" s="49">
        <f>_xll.qlCalendarAdvance(LocalCalendar,$D2309,B2310,"f",FALSE)</f>
        <v>55577</v>
      </c>
      <c r="E2310" s="49">
        <f>_xll.qlInterestRateIndexValueDate(IndexON,D2310)</f>
        <v>55577</v>
      </c>
      <c r="F2310" s="52">
        <f>IFERROR(_xll.qlIndexFixing(IndexON,D2310,TRUE,_xll.ohTrigger(RecalcTrigger,TriggerON)),NA())</f>
        <v>2.4153203721386518E-2</v>
      </c>
      <c r="H2310" s="49">
        <f>_xll.qlCalendarAdvance(IborCalendar,$H2309,B2310,"f",FALSE)</f>
        <v>55570</v>
      </c>
      <c r="I2310" s="49">
        <f>_xll.qlInterestRateIndexValueDate(Index1M,$H2310)</f>
        <v>55572</v>
      </c>
      <c r="J2310" s="52">
        <f>IFERROR(_xll.qlIndexFixing(Index1M,$H2310,TRUE,_xll.ohTrigger(RecalcTrigger,Trigger1M)),NA())</f>
        <v>2.5899156043356856E-2</v>
      </c>
      <c r="K2310" s="52">
        <f>IFERROR(_xll.qlIndexFixing(ONIndex1M,I2310,TRUE,_xll.ohTrigger(RecalcTrigger,Trigger1M)),NA())</f>
        <v>2.5883014543808258E-2</v>
      </c>
      <c r="L2310" s="52">
        <f>IFERROR(_xll.qlIndexFixing(Index3M,H2310,TRUE,_xll.ohTrigger(RecalcTrigger,Trigger3M)),NA())</f>
        <v>2.6965969916139976E-2</v>
      </c>
      <c r="M2310" s="52">
        <f>IFERROR(_xll.qlIndexFixing(ONIndex3M,I2310,TRUE,_xll.ohTrigger(RecalcTrigger,Trigger3M)),NA())</f>
        <v>2.6909562889736449E-2</v>
      </c>
      <c r="N2310" s="52">
        <f>IFERROR(_xll.qlIndexFixing(Index6M,$H2310,TRUE,_xll.ohTrigger(RecalcTrigger,Trigger6M)),NA())</f>
        <v>2.7999332269024717E-2</v>
      </c>
      <c r="O2310" s="52">
        <f>IFERROR(_xll.qlIndexFixing(ONIndex6M,I2310,TRUE,_xll.ohTrigger(RecalcTrigger,Trigger6M)),NA())</f>
        <v>2.7870033432249031E-2</v>
      </c>
      <c r="P2310" s="52">
        <f>IFERROR(_xll.qlIndexFixing(Index1Y,$H2310,TRUE,_xll.ohTrigger(RecalcTrigger,Trigger1Y)),NA())</f>
        <v>2.9427056784381865E-2</v>
      </c>
      <c r="Q2310" s="52">
        <f>IFERROR(_xll.qlIndexFixing(ONIndex1Y,I2310,TRUE,_xll.ohTrigger(RecalcTrigger,Trigger1Y)),NA())</f>
        <v>2.9124848708388384E-2</v>
      </c>
    </row>
    <row r="2311" spans="2:17" x14ac:dyDescent="0.2">
      <c r="B2311" s="46" t="s">
        <v>51</v>
      </c>
      <c r="D2311" s="49">
        <f>_xll.qlCalendarAdvance(LocalCalendar,$D2310,B2311,"f",FALSE)</f>
        <v>55584</v>
      </c>
      <c r="E2311" s="49">
        <f>_xll.qlInterestRateIndexValueDate(IndexON,D2311)</f>
        <v>55584</v>
      </c>
      <c r="F2311" s="52">
        <f>IFERROR(_xll.qlIndexFixing(IndexON,D2311,TRUE,_xll.ohTrigger(RecalcTrigger,TriggerON)),NA())</f>
        <v>2.4152387988625179E-2</v>
      </c>
      <c r="H2311" s="49">
        <f>_xll.qlCalendarAdvance(IborCalendar,$H2310,B2311,"f",FALSE)</f>
        <v>55577</v>
      </c>
      <c r="I2311" s="49">
        <f>_xll.qlInterestRateIndexValueDate(Index1M,$H2311)</f>
        <v>55579</v>
      </c>
      <c r="J2311" s="52">
        <f>IFERROR(_xll.qlIndexFixing(Index1M,$H2311,TRUE,_xll.ohTrigger(RecalcTrigger,Trigger1M)),NA())</f>
        <v>2.5894189587699804E-2</v>
      </c>
      <c r="K2311" s="52">
        <f>IFERROR(_xll.qlIndexFixing(ONIndex1M,I2311,TRUE,_xll.ohTrigger(RecalcTrigger,Trigger1M)),NA())</f>
        <v>2.5878063492665859E-2</v>
      </c>
      <c r="L2311" s="52">
        <f>IFERROR(_xll.qlIndexFixing(Index3M,H2311,TRUE,_xll.ohTrigger(RecalcTrigger,Trigger3M)),NA())</f>
        <v>2.6963520585570385E-2</v>
      </c>
      <c r="M2311" s="52">
        <f>IFERROR(_xll.qlIndexFixing(ONIndex3M,I2311,TRUE,_xll.ohTrigger(RecalcTrigger,Trigger3M)),NA())</f>
        <v>2.690457004565161E-2</v>
      </c>
      <c r="N2311" s="52">
        <f>IFERROR(_xll.qlIndexFixing(Index6M,$H2311,TRUE,_xll.ohTrigger(RecalcTrigger,Trigger6M)),NA())</f>
        <v>2.7997146655324549E-2</v>
      </c>
      <c r="O2311" s="52">
        <f>IFERROR(_xll.qlIndexFixing(ONIndex6M,I2311,TRUE,_xll.ohTrigger(RecalcTrigger,Trigger6M)),NA())</f>
        <v>2.7865058900555795E-2</v>
      </c>
      <c r="P2311" s="52">
        <f>IFERROR(_xll.qlIndexFixing(Index1Y,$H2311,TRUE,_xll.ohTrigger(RecalcTrigger,Trigger1Y)),NA())</f>
        <v>2.9422003015446105E-2</v>
      </c>
      <c r="Q2311" s="52">
        <f>IFERROR(_xll.qlIndexFixing(ONIndex1Y,I2311,TRUE,_xll.ohTrigger(RecalcTrigger,Trigger1Y)),NA())</f>
        <v>2.9120001645077664E-2</v>
      </c>
    </row>
    <row r="2312" spans="2:17" x14ac:dyDescent="0.2">
      <c r="B2312" s="46" t="s">
        <v>51</v>
      </c>
      <c r="D2312" s="49">
        <f>_xll.qlCalendarAdvance(LocalCalendar,$D2311,B2312,"f",FALSE)</f>
        <v>55591</v>
      </c>
      <c r="E2312" s="49">
        <f>_xll.qlInterestRateIndexValueDate(IndexON,D2312)</f>
        <v>55591</v>
      </c>
      <c r="F2312" s="52">
        <f>IFERROR(_xll.qlIndexFixing(IndexON,D2312,TRUE,_xll.ohTrigger(RecalcTrigger,TriggerON)),NA())</f>
        <v>2.4151595590717889E-2</v>
      </c>
      <c r="H2312" s="49">
        <f>_xll.qlCalendarAdvance(IborCalendar,$H2311,B2312,"f",FALSE)</f>
        <v>55584</v>
      </c>
      <c r="I2312" s="49">
        <f>_xll.qlInterestRateIndexValueDate(Index1M,$H2312)</f>
        <v>55586</v>
      </c>
      <c r="J2312" s="52">
        <f>IFERROR(_xll.qlIndexFixing(Index1M,$H2312,TRUE,_xll.ohTrigger(RecalcTrigger,Trigger1M)),NA())</f>
        <v>2.5889220417344608E-2</v>
      </c>
      <c r="K2312" s="52">
        <f>IFERROR(_xll.qlIndexFixing(ONIndex1M,I2312,TRUE,_xll.ohTrigger(RecalcTrigger,Trigger1M)),NA())</f>
        <v>2.5873109730305544E-2</v>
      </c>
      <c r="L2312" s="52">
        <f>IFERROR(_xll.qlIndexFixing(Index3M,H2312,TRUE,_xll.ohTrigger(RecalcTrigger,Trigger3M)),NA())</f>
        <v>2.6958478924019164E-2</v>
      </c>
      <c r="M2312" s="52">
        <f>IFERROR(_xll.qlIndexFixing(ONIndex3M,I2312,TRUE,_xll.ohTrigger(RecalcTrigger,Trigger3M)),NA())</f>
        <v>2.689957524236064E-2</v>
      </c>
      <c r="N2312" s="52">
        <f>IFERROR(_xll.qlIndexFixing(Index6M,$H2312,TRUE,_xll.ohTrigger(RecalcTrigger,Trigger6M)),NA())</f>
        <v>2.7991354357863322E-2</v>
      </c>
      <c r="O2312" s="52">
        <f>IFERROR(_xll.qlIndexFixing(ONIndex6M,I2312,TRUE,_xll.ohTrigger(RecalcTrigger,Trigger6M)),NA())</f>
        <v>2.7860082484956195E-2</v>
      </c>
      <c r="P2312" s="52">
        <f>IFERROR(_xll.qlIndexFixing(Index1Y,$H2312,TRUE,_xll.ohTrigger(RecalcTrigger,Trigger1Y)),NA())</f>
        <v>2.9416946867147804E-2</v>
      </c>
      <c r="Q2312" s="52">
        <f>IFERROR(_xll.qlIndexFixing(ONIndex1Y,I2312,TRUE,_xll.ohTrigger(RecalcTrigger,Trigger1Y)),NA())</f>
        <v>2.9115152246728115E-2</v>
      </c>
    </row>
    <row r="2313" spans="2:17" x14ac:dyDescent="0.2">
      <c r="B2313" s="46" t="s">
        <v>51</v>
      </c>
      <c r="D2313" s="49">
        <f>_xll.qlCalendarAdvance(LocalCalendar,$D2312,B2313,"f",FALSE)</f>
        <v>55598</v>
      </c>
      <c r="E2313" s="49">
        <f>_xll.qlInterestRateIndexValueDate(IndexON,D2313)</f>
        <v>55598</v>
      </c>
      <c r="F2313" s="52">
        <f>IFERROR(_xll.qlIndexFixing(IndexON,D2313,TRUE,_xll.ohTrigger(RecalcTrigger,TriggerON)),NA())</f>
        <v>2.415082652782452E-2</v>
      </c>
      <c r="H2313" s="49">
        <f>_xll.qlCalendarAdvance(IborCalendar,$H2312,B2313,"f",FALSE)</f>
        <v>55591</v>
      </c>
      <c r="I2313" s="49">
        <f>_xll.qlInterestRateIndexValueDate(Index1M,$H2313)</f>
        <v>55593</v>
      </c>
      <c r="J2313" s="52">
        <f>IFERROR(_xll.qlIndexFixing(Index1M,$H2313,TRUE,_xll.ohTrigger(RecalcTrigger,Trigger1M)),NA())</f>
        <v>2.5884248532299002E-2</v>
      </c>
      <c r="K2313" s="52">
        <f>IFERROR(_xll.qlIndexFixing(ONIndex1M,I2313,TRUE,_xll.ohTrigger(RecalcTrigger,Trigger1M)),NA())</f>
        <v>2.5868153256833892E-2</v>
      </c>
      <c r="L2313" s="52">
        <f>IFERROR(_xll.qlIndexFixing(Index3M,H2313,TRUE,_xll.ohTrigger(RecalcTrigger,Trigger3M)),NA())</f>
        <v>2.6953435296271377E-2</v>
      </c>
      <c r="M2313" s="52">
        <f>IFERROR(_xll.qlIndexFixing(ONIndex3M,I2313,TRUE,_xll.ohTrigger(RecalcTrigger,Trigger3M)),NA())</f>
        <v>2.6894578479836895E-2</v>
      </c>
      <c r="N2313" s="52">
        <f>IFERROR(_xll.qlIndexFixing(Index6M,$H2313,TRUE,_xll.ohTrigger(RecalcTrigger,Trigger6M)),NA())</f>
        <v>2.7986280788045215E-2</v>
      </c>
      <c r="O2313" s="52">
        <f>IFERROR(_xll.qlIndexFixing(ONIndex6M,I2313,TRUE,_xll.ohTrigger(RecalcTrigger,Trigger6M)),NA())</f>
        <v>2.7855104185610102E-2</v>
      </c>
      <c r="P2313" s="52">
        <f>IFERROR(_xll.qlIndexFixing(Index1Y,$H2313,TRUE,_xll.ohTrigger(RecalcTrigger,Trigger1Y)),NA())</f>
        <v>2.9411888339523122E-2</v>
      </c>
      <c r="Q2313" s="52">
        <f>IFERROR(_xll.qlIndexFixing(ONIndex1Y,I2313,TRUE,_xll.ohTrigger(RecalcTrigger,Trigger1Y)),NA())</f>
        <v>2.9110300513446319E-2</v>
      </c>
    </row>
    <row r="2314" spans="2:17" x14ac:dyDescent="0.2">
      <c r="B2314" s="46" t="s">
        <v>51</v>
      </c>
      <c r="D2314" s="49">
        <f>_xll.qlCalendarAdvance(LocalCalendar,$D2313,B2314,"f",FALSE)</f>
        <v>55605</v>
      </c>
      <c r="E2314" s="49">
        <f>_xll.qlInterestRateIndexValueDate(IndexON,D2314)</f>
        <v>55605</v>
      </c>
      <c r="F2314" s="52">
        <f>IFERROR(_xll.qlIndexFixing(IndexON,D2314,TRUE,_xll.ohTrigger(RecalcTrigger,TriggerON)),NA())</f>
        <v>2.4150080799785201E-2</v>
      </c>
      <c r="H2314" s="49">
        <f>_xll.qlCalendarAdvance(IborCalendar,$H2313,B2314,"f",FALSE)</f>
        <v>55598</v>
      </c>
      <c r="I2314" s="49">
        <f>_xll.qlInterestRateIndexValueDate(Index1M,$H2314)</f>
        <v>55600</v>
      </c>
      <c r="J2314" s="52">
        <f>IFERROR(_xll.qlIndexFixing(Index1M,$H2314,TRUE,_xll.ohTrigger(RecalcTrigger,Trigger1M)),NA())</f>
        <v>2.5879847851130178E-2</v>
      </c>
      <c r="K2314" s="52">
        <f>IFERROR(_xll.qlIndexFixing(ONIndex1M,I2314,TRUE,_xll.ohTrigger(RecalcTrigger,Trigger1M)),NA())</f>
        <v>2.5863194072197615E-2</v>
      </c>
      <c r="L2314" s="52">
        <f>IFERROR(_xll.qlIndexFixing(Index3M,H2314,TRUE,_xll.ohTrigger(RecalcTrigger,Trigger3M)),NA())</f>
        <v>2.6948389702333826E-2</v>
      </c>
      <c r="M2314" s="52">
        <f>IFERROR(_xll.qlIndexFixing(ONIndex3M,I2314,TRUE,_xll.ohTrigger(RecalcTrigger,Trigger3M)),NA())</f>
        <v>2.6889579758080373E-2</v>
      </c>
      <c r="N2314" s="52">
        <f>IFERROR(_xll.qlIndexFixing(Index6M,$H2314,TRUE,_xll.ohTrigger(RecalcTrigger,Trigger6M)),NA())</f>
        <v>2.7981205320590032E-2</v>
      </c>
      <c r="O2314" s="52">
        <f>IFERROR(_xll.qlIndexFixing(ONIndex6M,I2314,TRUE,_xll.ohTrigger(RecalcTrigger,Trigger6M)),NA())</f>
        <v>2.7850124002384291E-2</v>
      </c>
      <c r="P2314" s="52">
        <f>IFERROR(_xll.qlIndexFixing(Index1Y,$H2314,TRUE,_xll.ohTrigger(RecalcTrigger,Trigger1Y)),NA())</f>
        <v>2.9406827432607779E-2</v>
      </c>
      <c r="Q2314" s="52">
        <f>IFERROR(_xll.qlIndexFixing(ONIndex1Y,I2314,TRUE,_xll.ohTrigger(RecalcTrigger,Trigger1Y)),NA())</f>
        <v>2.9105446445099048E-2</v>
      </c>
    </row>
    <row r="2315" spans="2:17" x14ac:dyDescent="0.2">
      <c r="B2315" s="46" t="s">
        <v>51</v>
      </c>
      <c r="D2315" s="49">
        <f>_xll.qlCalendarAdvance(LocalCalendar,$D2314,B2315,"f",FALSE)</f>
        <v>55612</v>
      </c>
      <c r="E2315" s="49">
        <f>_xll.qlInterestRateIndexValueDate(IndexON,D2315)</f>
        <v>55612</v>
      </c>
      <c r="F2315" s="52">
        <f>IFERROR(_xll.qlIndexFixing(IndexON,D2315,TRUE,_xll.ohTrigger(RecalcTrigger,TriggerON)),NA())</f>
        <v>2.414935840659993E-2</v>
      </c>
      <c r="H2315" s="49">
        <f>_xll.qlCalendarAdvance(IborCalendar,$H2314,B2315,"f",FALSE)</f>
        <v>55605</v>
      </c>
      <c r="I2315" s="49">
        <f>_xll.qlInterestRateIndexValueDate(Index1M,$H2315)</f>
        <v>55607</v>
      </c>
      <c r="J2315" s="52">
        <f>IFERROR(_xll.qlIndexFixing(Index1M,$H2315,TRUE,_xll.ohTrigger(RecalcTrigger,Trigger1M)),NA())</f>
        <v>2.5874869985408055E-2</v>
      </c>
      <c r="K2315" s="52">
        <f>IFERROR(_xll.qlIndexFixing(ONIndex1M,I2315,TRUE,_xll.ohTrigger(RecalcTrigger,Trigger1M)),NA())</f>
        <v>2.5858232176423357E-2</v>
      </c>
      <c r="L2315" s="52">
        <f>IFERROR(_xll.qlIndexFixing(Index3M,H2315,TRUE,_xll.ohTrigger(RecalcTrigger,Trigger3M)),NA())</f>
        <v>2.6941407144826873E-2</v>
      </c>
      <c r="M2315" s="52">
        <f>IFERROR(_xll.qlIndexFixing(ONIndex3M,I2315,TRUE,_xll.ohTrigger(RecalcTrigger,Trigger3M)),NA())</f>
        <v>2.688457907706443E-2</v>
      </c>
      <c r="N2315" s="52">
        <f>IFERROR(_xll.qlIndexFixing(Index6M,$H2315,TRUE,_xll.ohTrigger(RecalcTrigger,Trigger6M)),NA())</f>
        <v>2.7976127955513328E-2</v>
      </c>
      <c r="O2315" s="52">
        <f>IFERROR(_xll.qlIndexFixing(ONIndex6M,I2315,TRUE,_xll.ohTrigger(RecalcTrigger,Trigger6M)),NA())</f>
        <v>2.7845141935411988E-2</v>
      </c>
      <c r="P2315" s="52">
        <f>IFERROR(_xll.qlIndexFixing(Index1Y,$H2315,TRUE,_xll.ohTrigger(RecalcTrigger,Trigger1Y)),NA())</f>
        <v>2.9401764146437498E-2</v>
      </c>
      <c r="Q2315" s="52">
        <f>IFERROR(_xll.qlIndexFixing(ONIndex1Y,I2315,TRUE,_xll.ohTrigger(RecalcTrigger,Trigger1Y)),NA())</f>
        <v>2.910059004181953E-2</v>
      </c>
    </row>
    <row r="2316" spans="2:17" x14ac:dyDescent="0.2">
      <c r="B2316" s="46" t="s">
        <v>51</v>
      </c>
      <c r="D2316" s="49">
        <f>_xll.qlCalendarAdvance(LocalCalendar,$D2315,B2316,"f",FALSE)</f>
        <v>55619</v>
      </c>
      <c r="E2316" s="49">
        <f>_xll.qlInterestRateIndexValueDate(IndexON,D2316)</f>
        <v>55619</v>
      </c>
      <c r="F2316" s="52">
        <f>IFERROR(_xll.qlIndexFixing(IndexON,D2316,TRUE,_xll.ohTrigger(RecalcTrigger,TriggerON)),NA())</f>
        <v>2.4148659348508517E-2</v>
      </c>
      <c r="H2316" s="49">
        <f>_xll.qlCalendarAdvance(IborCalendar,$H2315,B2316,"f",FALSE)</f>
        <v>55612</v>
      </c>
      <c r="I2316" s="49">
        <f>_xll.qlInterestRateIndexValueDate(Index1M,$H2316)</f>
        <v>55614</v>
      </c>
      <c r="J2316" s="52">
        <f>IFERROR(_xll.qlIndexFixing(Index1M,$H2316,TRUE,_xll.ohTrigger(RecalcTrigger,Trigger1M)),NA())</f>
        <v>2.5869889404880053E-2</v>
      </c>
      <c r="K2316" s="52">
        <f>IFERROR(_xll.qlIndexFixing(ONIndex1M,I2316,TRUE,_xll.ohTrigger(RecalcTrigger,Trigger1M)),NA())</f>
        <v>2.5853267569484473E-2</v>
      </c>
      <c r="L2316" s="52">
        <f>IFERROR(_xll.qlIndexFixing(Index3M,H2316,TRUE,_xll.ohTrigger(RecalcTrigger,Trigger3M)),NA())</f>
        <v>2.693635916936506E-2</v>
      </c>
      <c r="M2316" s="52">
        <f>IFERROR(_xll.qlIndexFixing(ONIndex3M,I2316,TRUE,_xll.ohTrigger(RecalcTrigger,Trigger3M)),NA())</f>
        <v>2.6879576436842356E-2</v>
      </c>
      <c r="N2316" s="52">
        <f>IFERROR(_xll.qlIndexFixing(Index6M,$H2316,TRUE,_xll.ohTrigger(RecalcTrigger,Trigger6M)),NA())</f>
        <v>2.7971048692828935E-2</v>
      </c>
      <c r="O2316" s="52">
        <f>IFERROR(_xll.qlIndexFixing(ONIndex6M,I2316,TRUE,_xll.ohTrigger(RecalcTrigger,Trigger6M)),NA())</f>
        <v>2.7840157984506675E-2</v>
      </c>
      <c r="P2316" s="52">
        <f>IFERROR(_xll.qlIndexFixing(Index1Y,$H2316,TRUE,_xll.ohTrigger(RecalcTrigger,Trigger1Y)),NA())</f>
        <v>2.9397523473861861E-2</v>
      </c>
      <c r="Q2316" s="52">
        <f>IFERROR(_xll.qlIndexFixing(ONIndex1Y,I2316,TRUE,_xll.ohTrigger(RecalcTrigger,Trigger1Y)),NA())</f>
        <v>2.9095731303474537E-2</v>
      </c>
    </row>
    <row r="2317" spans="2:17" x14ac:dyDescent="0.2">
      <c r="B2317" s="46" t="s">
        <v>51</v>
      </c>
      <c r="D2317" s="49">
        <f>_xll.qlCalendarAdvance(LocalCalendar,$D2316,B2317,"f",FALSE)</f>
        <v>55626</v>
      </c>
      <c r="E2317" s="49">
        <f>_xll.qlInterestRateIndexValueDate(IndexON,D2317)</f>
        <v>55626</v>
      </c>
      <c r="F2317" s="52">
        <f>IFERROR(_xll.qlIndexFixing(IndexON,D2317,TRUE,_xll.ohTrigger(RecalcTrigger,TriggerON)),NA())</f>
        <v>2.4147983625271152E-2</v>
      </c>
      <c r="H2317" s="49">
        <f>_xll.qlCalendarAdvance(IborCalendar,$H2316,B2317,"f",FALSE)</f>
        <v>55619</v>
      </c>
      <c r="I2317" s="49">
        <f>_xll.qlInterestRateIndexValueDate(Index1M,$H2317)</f>
        <v>55621</v>
      </c>
      <c r="J2317" s="52">
        <f>IFERROR(_xll.qlIndexFixing(Index1M,$H2317,TRUE,_xll.ohTrigger(RecalcTrigger,Trigger1M)),NA())</f>
        <v>2.5864333845253766E-2</v>
      </c>
      <c r="K2317" s="52">
        <f>IFERROR(_xll.qlIndexFixing(ONIndex1M,I2317,TRUE,_xll.ohTrigger(RecalcTrigger,Trigger1M)),NA())</f>
        <v>2.5848300251380962E-2</v>
      </c>
      <c r="L2317" s="52">
        <f>IFERROR(_xll.qlIndexFixing(Index3M,H2317,TRUE,_xll.ohTrigger(RecalcTrigger,Trigger3M)),NA())</f>
        <v>2.6931309227965508E-2</v>
      </c>
      <c r="M2317" s="52">
        <f>IFERROR(_xll.qlIndexFixing(ONIndex3M,I2317,TRUE,_xll.ohTrigger(RecalcTrigger,Trigger3M)),NA())</f>
        <v>2.6874571837414152E-2</v>
      </c>
      <c r="N2317" s="52">
        <f>IFERROR(_xll.qlIndexFixing(Index6M,$H2317,TRUE,_xll.ohTrigger(RecalcTrigger,Trigger6M)),NA())</f>
        <v>2.7966684993920493E-2</v>
      </c>
      <c r="O2317" s="52">
        <f>IFERROR(_xll.qlIndexFixing(ONIndex6M,I2317,TRUE,_xll.ohTrigger(RecalcTrigger,Trigger6M)),NA())</f>
        <v>2.7835172149828225E-2</v>
      </c>
      <c r="P2317" s="52">
        <f>IFERROR(_xll.qlIndexFixing(Index1Y,$H2317,TRUE,_xll.ohTrigger(RecalcTrigger,Trigger1Y)),NA())</f>
        <v>2.9391630436477172E-2</v>
      </c>
      <c r="Q2317" s="52">
        <f>IFERROR(_xll.qlIndexFixing(ONIndex1Y,I2317,TRUE,_xll.ohTrigger(RecalcTrigger,Trigger1Y)),NA())</f>
        <v>2.9090870230170651E-2</v>
      </c>
    </row>
    <row r="2318" spans="2:17" x14ac:dyDescent="0.2">
      <c r="B2318" s="46" t="s">
        <v>51</v>
      </c>
      <c r="D2318" s="49">
        <f>_xll.qlCalendarAdvance(LocalCalendar,$D2317,B2318,"f",FALSE)</f>
        <v>55633</v>
      </c>
      <c r="E2318" s="49">
        <f>_xll.qlInterestRateIndexValueDate(IndexON,D2318)</f>
        <v>55633</v>
      </c>
      <c r="F2318" s="52">
        <f>IFERROR(_xll.qlIndexFixing(IndexON,D2318,TRUE,_xll.ohTrigger(RecalcTrigger,TriggerON)),NA())</f>
        <v>2.4147331236967773E-2</v>
      </c>
      <c r="H2318" s="49">
        <f>_xll.qlCalendarAdvance(IborCalendar,$H2317,B2318,"f",FALSE)</f>
        <v>55626</v>
      </c>
      <c r="I2318" s="49">
        <f>_xll.qlInterestRateIndexValueDate(Index1M,$H2318)</f>
        <v>55632</v>
      </c>
      <c r="J2318" s="52">
        <f>IFERROR(_xll.qlIndexFixing(Index1M,$H2318,TRUE,_xll.ohTrigger(RecalcTrigger,Trigger1M)),NA())</f>
        <v>2.5855926912017324E-2</v>
      </c>
      <c r="K2318" s="52">
        <f>IFERROR(_xll.qlIndexFixing(ONIndex1M,I2318,TRUE,_xll.ohTrigger(RecalcTrigger,Trigger1M)),NA())</f>
        <v>2.5839344710059109E-2</v>
      </c>
      <c r="L2318" s="52">
        <f>IFERROR(_xll.qlIndexFixing(Index3M,H2318,TRUE,_xll.ohTrigger(RecalcTrigger,Trigger3M)),NA())</f>
        <v>2.6923369633786918E-2</v>
      </c>
      <c r="M2318" s="52">
        <f>IFERROR(_xll.qlIndexFixing(ONIndex3M,I2318,TRUE,_xll.ohTrigger(RecalcTrigger,Trigger3M)),NA())</f>
        <v>2.6865414111982844E-2</v>
      </c>
      <c r="N2318" s="52">
        <f>IFERROR(_xll.qlIndexFixing(Index6M,$H2318,TRUE,_xll.ohTrigger(RecalcTrigger,Trigger6M)),NA())</f>
        <v>2.7956545713402538E-2</v>
      </c>
      <c r="O2318" s="52">
        <f>IFERROR(_xll.qlIndexFixing(ONIndex6M,I2318,TRUE,_xll.ohTrigger(RecalcTrigger,Trigger6M)),NA())</f>
        <v>2.7825895439415049E-2</v>
      </c>
      <c r="P2318" s="52">
        <f>IFERROR(_xll.qlIndexFixing(Index1Y,$H2318,TRUE,_xll.ohTrigger(RecalcTrigger,Trigger1Y)),NA())</f>
        <v>2.9382014512626276E-2</v>
      </c>
      <c r="Q2318" s="52">
        <f>IFERROR(_xll.qlIndexFixing(ONIndex1Y,I2318,TRUE,_xll.ohTrigger(RecalcTrigger,Trigger1Y)),NA())</f>
        <v>2.9081572470008865E-2</v>
      </c>
    </row>
    <row r="2319" spans="2:17" x14ac:dyDescent="0.2">
      <c r="B2319" s="46" t="s">
        <v>51</v>
      </c>
      <c r="D2319" s="49">
        <f>_xll.qlCalendarAdvance(LocalCalendar,$D2318,B2319,"f",FALSE)</f>
        <v>55640</v>
      </c>
      <c r="E2319" s="49">
        <f>_xll.qlInterestRateIndexValueDate(IndexON,D2319)</f>
        <v>55640</v>
      </c>
      <c r="F2319" s="52">
        <f>IFERROR(_xll.qlIndexFixing(IndexON,D2319,TRUE,_xll.ohTrigger(RecalcTrigger,TriggerON)),NA())</f>
        <v>2.4146702183438506E-2</v>
      </c>
      <c r="H2319" s="49">
        <f>_xll.qlCalendarAdvance(IborCalendar,$H2318,B2319,"f",FALSE)</f>
        <v>55633</v>
      </c>
      <c r="I2319" s="49">
        <f>_xll.qlInterestRateIndexValueDate(Index1M,$H2319)</f>
        <v>55635</v>
      </c>
      <c r="J2319" s="52">
        <f>IFERROR(_xll.qlIndexFixing(Index1M,$H2319,TRUE,_xll.ohTrigger(RecalcTrigger,Trigger1M)),NA())</f>
        <v>2.5854931374483248E-2</v>
      </c>
      <c r="K2319" s="52">
        <f>IFERROR(_xll.qlIndexFixing(ONIndex1M,I2319,TRUE,_xll.ohTrigger(RecalcTrigger,Trigger1M)),NA())</f>
        <v>2.583835748181329E-2</v>
      </c>
      <c r="L2319" s="52">
        <f>IFERROR(_xll.qlIndexFixing(Index3M,H2319,TRUE,_xll.ohTrigger(RecalcTrigger,Trigger3M)),NA())</f>
        <v>2.692120344738216E-2</v>
      </c>
      <c r="M2319" s="52">
        <f>IFERROR(_xll.qlIndexFixing(ONIndex3M,I2319,TRUE,_xll.ohTrigger(RecalcTrigger,Trigger3M)),NA())</f>
        <v>2.6864556760806124E-2</v>
      </c>
      <c r="N2319" s="52">
        <f>IFERROR(_xll.qlIndexFixing(Index6M,$H2319,TRUE,_xll.ohTrigger(RecalcTrigger,Trigger6M)),NA())</f>
        <v>2.7955799519282121E-2</v>
      </c>
      <c r="O2319" s="52">
        <f>IFERROR(_xll.qlIndexFixing(ONIndex6M,I2319,TRUE,_xll.ohTrigger(RecalcTrigger,Trigger6M)),NA())</f>
        <v>2.782519482904533E-2</v>
      </c>
      <c r="P2319" s="52">
        <f>IFERROR(_xll.qlIndexFixing(Index1Y,$H2319,TRUE,_xll.ohTrigger(RecalcTrigger,Trigger1Y)),NA())</f>
        <v>2.93814872099314E-2</v>
      </c>
      <c r="Q2319" s="52">
        <f>IFERROR(_xll.qlIndexFixing(ONIndex1Y,I2319,TRUE,_xll.ohTrigger(RecalcTrigger,Trigger1Y)),NA())</f>
        <v>2.9081141078526329E-2</v>
      </c>
    </row>
    <row r="2320" spans="2:17" x14ac:dyDescent="0.2">
      <c r="B2320" s="46" t="s">
        <v>51</v>
      </c>
      <c r="D2320" s="49">
        <f>_xll.qlCalendarAdvance(LocalCalendar,$D2319,B2320,"f",FALSE)</f>
        <v>55647</v>
      </c>
      <c r="E2320" s="49">
        <f>_xll.qlInterestRateIndexValueDate(IndexON,D2320)</f>
        <v>55647</v>
      </c>
      <c r="F2320" s="52">
        <f>IFERROR(_xll.qlIndexFixing(IndexON,D2320,TRUE,_xll.ohTrigger(RecalcTrigger,TriggerON)),NA())</f>
        <v>2.4146096464923161E-2</v>
      </c>
      <c r="H2320" s="49">
        <f>_xll.qlCalendarAdvance(IborCalendar,$H2319,B2320,"f",FALSE)</f>
        <v>55640</v>
      </c>
      <c r="I2320" s="49">
        <f>_xll.qlInterestRateIndexValueDate(Index1M,$H2320)</f>
        <v>55642</v>
      </c>
      <c r="J2320" s="52">
        <f>IFERROR(_xll.qlIndexFixing(Index1M,$H2320,TRUE,_xll.ohTrigger(RecalcTrigger,Trigger1M)),NA())</f>
        <v>2.584936932587269E-2</v>
      </c>
      <c r="K2320" s="52">
        <f>IFERROR(_xll.qlIndexFixing(ONIndex1M,I2320,TRUE,_xll.ohTrigger(RecalcTrigger,Trigger1M)),NA())</f>
        <v>2.5833953345064664E-2</v>
      </c>
      <c r="L2320" s="52">
        <f>IFERROR(_xll.qlIndexFixing(Index3M,H2320,TRUE,_xll.ohTrigger(RecalcTrigger,Trigger3M)),NA())</f>
        <v>2.6918074849185222E-2</v>
      </c>
      <c r="M2320" s="52">
        <f>IFERROR(_xll.qlIndexFixing(ONIndex3M,I2320,TRUE,_xll.ohTrigger(RecalcTrigger,Trigger3M)),NA())</f>
        <v>2.6860190222661728E-2</v>
      </c>
      <c r="N2320" s="52">
        <f>IFERROR(_xll.qlIndexFixing(Index6M,$H2320,TRUE,_xll.ohTrigger(RecalcTrigger,Trigger6M)),NA())</f>
        <v>2.7950712666317754E-2</v>
      </c>
      <c r="O2320" s="52">
        <f>IFERROR(_xll.qlIndexFixing(ONIndex6M,I2320,TRUE,_xll.ohTrigger(RecalcTrigger,Trigger6M)),NA())</f>
        <v>2.7820921591541481E-2</v>
      </c>
      <c r="P2320" s="52">
        <f>IFERROR(_xll.qlIndexFixing(Index1Y,$H2320,TRUE,_xll.ohTrigger(RecalcTrigger,Trigger1Y)),NA())</f>
        <v>2.9377234709377101E-2</v>
      </c>
      <c r="Q2320" s="52">
        <f>IFERROR(_xll.qlIndexFixing(ONIndex1Y,I2320,TRUE,_xll.ohTrigger(RecalcTrigger,Trigger1Y)),NA())</f>
        <v>2.9077099293619568E-2</v>
      </c>
    </row>
    <row r="2321" spans="2:17" x14ac:dyDescent="0.2">
      <c r="B2321" s="46" t="s">
        <v>51</v>
      </c>
      <c r="D2321" s="49">
        <f>_xll.qlCalendarAdvance(LocalCalendar,$D2320,B2321,"f",FALSE)</f>
        <v>55654</v>
      </c>
      <c r="E2321" s="49">
        <f>_xll.qlInterestRateIndexValueDate(IndexON,D2321)</f>
        <v>55654</v>
      </c>
      <c r="F2321" s="52">
        <f>IFERROR(_xll.qlIndexFixing(IndexON,D2321,TRUE,_xll.ohTrigger(RecalcTrigger,TriggerON)),NA())</f>
        <v>2.4145514081421737E-2</v>
      </c>
      <c r="H2321" s="49">
        <f>_xll.qlCalendarAdvance(IborCalendar,$H2320,B2321,"f",FALSE)</f>
        <v>55647</v>
      </c>
      <c r="I2321" s="49">
        <f>_xll.qlInterestRateIndexValueDate(Index1M,$H2321)</f>
        <v>55649</v>
      </c>
      <c r="J2321" s="52">
        <f>IFERROR(_xll.qlIndexFixing(Index1M,$H2321,TRUE,_xll.ohTrigger(RecalcTrigger,Trigger1M)),NA())</f>
        <v>2.5844375723412125E-2</v>
      </c>
      <c r="K2321" s="52">
        <f>IFERROR(_xll.qlIndexFixing(ONIndex1M,I2321,TRUE,_xll.ohTrigger(RecalcTrigger,Trigger1M)),NA())</f>
        <v>2.5828403867587113E-2</v>
      </c>
      <c r="L2321" s="52">
        <f>IFERROR(_xll.qlIndexFixing(Index3M,H2321,TRUE,_xll.ohTrigger(RecalcTrigger,Trigger3M)),NA())</f>
        <v>2.6913015492142974E-2</v>
      </c>
      <c r="M2321" s="52">
        <f>IFERROR(_xll.qlIndexFixing(ONIndex3M,I2321,TRUE,_xll.ohTrigger(RecalcTrigger,Trigger3M)),NA())</f>
        <v>2.6854533847320283E-2</v>
      </c>
      <c r="N2321" s="52">
        <f>IFERROR(_xll.qlIndexFixing(Index6M,$H2321,TRUE,_xll.ohTrigger(RecalcTrigger,Trigger6M)),NA())</f>
        <v>2.7946339266413437E-2</v>
      </c>
      <c r="O2321" s="52">
        <f>IFERROR(_xll.qlIndexFixing(ONIndex6M,I2321,TRUE,_xll.ohTrigger(RecalcTrigger,Trigger6M)),NA())</f>
        <v>2.7815209972956723E-2</v>
      </c>
      <c r="P2321" s="52">
        <f>IFERROR(_xll.qlIndexFixing(Index1Y,$H2321,TRUE,_xll.ohTrigger(RecalcTrigger,Trigger1Y)),NA())</f>
        <v>2.9371334467087905E-2</v>
      </c>
      <c r="Q2321" s="52">
        <f>IFERROR(_xll.qlIndexFixing(ONIndex1Y,I2321,TRUE,_xll.ohTrigger(RecalcTrigger,Trigger1Y)),NA())</f>
        <v>2.9071402586939854E-2</v>
      </c>
    </row>
    <row r="2322" spans="2:17" x14ac:dyDescent="0.2">
      <c r="B2322" s="46" t="s">
        <v>51</v>
      </c>
      <c r="D2322" s="49">
        <f>_xll.qlCalendarAdvance(LocalCalendar,$D2321,B2322,"f",FALSE)</f>
        <v>55661</v>
      </c>
      <c r="E2322" s="49">
        <f>_xll.qlInterestRateIndexValueDate(IndexON,D2322)</f>
        <v>55661</v>
      </c>
      <c r="F2322" s="52">
        <f>IFERROR(_xll.qlIndexFixing(IndexON,D2322,TRUE,_xll.ohTrigger(RecalcTrigger,TriggerON)),NA())</f>
        <v>2.4144955032694426E-2</v>
      </c>
      <c r="H2322" s="49">
        <f>_xll.qlCalendarAdvance(IborCalendar,$H2321,B2322,"f",FALSE)</f>
        <v>55654</v>
      </c>
      <c r="I2322" s="49">
        <f>_xll.qlInterestRateIndexValueDate(Index1M,$H2322)</f>
        <v>55656</v>
      </c>
      <c r="J2322" s="52">
        <f>IFERROR(_xll.qlIndexFixing(Index1M,$H2322,TRUE,_xll.ohTrigger(RecalcTrigger,Trigger1M)),NA())</f>
        <v>2.5839379406289515E-2</v>
      </c>
      <c r="K2322" s="52">
        <f>IFERROR(_xll.qlIndexFixing(ONIndex1M,I2322,TRUE,_xll.ohTrigger(RecalcTrigger,Trigger1M)),NA())</f>
        <v>2.5823422993767053E-2</v>
      </c>
      <c r="L2322" s="52">
        <f>IFERROR(_xll.qlIndexFixing(Index3M,H2322,TRUE,_xll.ohTrigger(RecalcTrigger,Trigger3M)),NA())</f>
        <v>2.6907954168976438E-2</v>
      </c>
      <c r="M2322" s="52">
        <f>IFERROR(_xll.qlIndexFixing(ONIndex3M,I2322,TRUE,_xll.ohTrigger(RecalcTrigger,Trigger3M)),NA())</f>
        <v>2.6849519451728199E-2</v>
      </c>
      <c r="N2322" s="52">
        <f>IFERROR(_xll.qlIndexFixing(Index6M,$H2322,TRUE,_xll.ohTrigger(RecalcTrigger,Trigger6M)),NA())</f>
        <v>2.7940533267803158E-2</v>
      </c>
      <c r="O2322" s="52">
        <f>IFERROR(_xll.qlIndexFixing(ONIndex6M,I2322,TRUE,_xll.ohTrigger(RecalcTrigger,Trigger6M)),NA())</f>
        <v>2.7810214719172777E-2</v>
      </c>
      <c r="P2322" s="52">
        <f>IFERROR(_xll.qlIndexFixing(Index1Y,$H2322,TRUE,_xll.ohTrigger(RecalcTrigger,Trigger1Y)),NA())</f>
        <v>2.9366254527145419E-2</v>
      </c>
      <c r="Q2322" s="52">
        <f>IFERROR(_xll.qlIndexFixing(ONIndex1Y,I2322,TRUE,_xll.ohTrigger(RecalcTrigger,Trigger1Y)),NA())</f>
        <v>2.9066529838654986E-2</v>
      </c>
    </row>
    <row r="2323" spans="2:17" x14ac:dyDescent="0.2">
      <c r="B2323" s="46" t="s">
        <v>51</v>
      </c>
      <c r="D2323" s="49">
        <f>_xll.qlCalendarAdvance(LocalCalendar,$D2322,B2323,"f",FALSE)</f>
        <v>55668</v>
      </c>
      <c r="E2323" s="49">
        <f>_xll.qlInterestRateIndexValueDate(IndexON,D2323)</f>
        <v>55668</v>
      </c>
      <c r="F2323" s="52">
        <f>IFERROR(_xll.qlIndexFixing(IndexON,D2323,TRUE,_xll.ohTrigger(RecalcTrigger,TriggerON)),NA())</f>
        <v>2.41444193189011E-2</v>
      </c>
      <c r="H2323" s="49">
        <f>_xll.qlCalendarAdvance(IborCalendar,$H2322,B2323,"f",FALSE)</f>
        <v>55661</v>
      </c>
      <c r="I2323" s="49">
        <f>_xll.qlInterestRateIndexValueDate(Index1M,$H2323)</f>
        <v>55663</v>
      </c>
      <c r="J2323" s="52">
        <f>IFERROR(_xll.qlIndexFixing(Index1M,$H2323,TRUE,_xll.ohTrigger(RecalcTrigger,Trigger1M)),NA())</f>
        <v>2.5834380374507439E-2</v>
      </c>
      <c r="K2323" s="52">
        <f>IFERROR(_xll.qlIndexFixing(ONIndex1M,I2323,TRUE,_xll.ohTrigger(RecalcTrigger,Trigger1M)),NA())</f>
        <v>2.5819009070706667E-2</v>
      </c>
      <c r="L2323" s="52">
        <f>IFERROR(_xll.qlIndexFixing(Index3M,H2323,TRUE,_xll.ohTrigger(RecalcTrigger,Trigger3M)),NA())</f>
        <v>2.6903531706183027E-2</v>
      </c>
      <c r="M2323" s="52">
        <f>IFERROR(_xll.qlIndexFixing(ONIndex3M,I2323,TRUE,_xll.ohTrigger(RecalcTrigger,Trigger3M)),NA())</f>
        <v>2.6845145494038825E-2</v>
      </c>
      <c r="N2323" s="52">
        <f>IFERROR(_xll.qlIndexFixing(Index6M,$H2323,TRUE,_xll.ohTrigger(RecalcTrigger,Trigger6M)),NA())</f>
        <v>2.7935440722283177E-2</v>
      </c>
      <c r="O2323" s="52">
        <f>IFERROR(_xll.qlIndexFixing(ONIndex6M,I2323,TRUE,_xll.ohTrigger(RecalcTrigger,Trigger6M)),NA())</f>
        <v>2.7805934268838595E-2</v>
      </c>
      <c r="P2323" s="52">
        <f>IFERROR(_xll.qlIndexFixing(Index1Y,$H2323,TRUE,_xll.ohTrigger(RecalcTrigger,Trigger1Y)),NA())</f>
        <v>2.9361993154734586E-2</v>
      </c>
      <c r="Q2323" s="52">
        <f>IFERROR(_xll.qlIndexFixing(ONIndex1Y,I2323,TRUE,_xll.ohTrigger(RecalcTrigger,Trigger1Y)),NA())</f>
        <v>2.9062479368089367E-2</v>
      </c>
    </row>
    <row r="2324" spans="2:17" x14ac:dyDescent="0.2">
      <c r="B2324" s="46" t="s">
        <v>51</v>
      </c>
      <c r="D2324" s="49">
        <f>_xll.qlCalendarAdvance(LocalCalendar,$D2323,B2324,"f",FALSE)</f>
        <v>55675</v>
      </c>
      <c r="E2324" s="49">
        <f>_xll.qlInterestRateIndexValueDate(IndexON,D2324)</f>
        <v>55675</v>
      </c>
      <c r="F2324" s="52">
        <f>IFERROR(_xll.qlIndexFixing(IndexON,D2324,TRUE,_xll.ohTrigger(RecalcTrigger,TriggerON)),NA())</f>
        <v>2.4143906940121695E-2</v>
      </c>
      <c r="H2324" s="49">
        <f>_xll.qlCalendarAdvance(IborCalendar,$H2323,B2324,"f",FALSE)</f>
        <v>55668</v>
      </c>
      <c r="I2324" s="49">
        <f>_xll.qlInterestRateIndexValueDate(Index1M,$H2324)</f>
        <v>55670</v>
      </c>
      <c r="J2324" s="52">
        <f>IFERROR(_xll.qlIndexFixing(Index1M,$H2324,TRUE,_xll.ohTrigger(RecalcTrigger,Trigger1M)),NA())</f>
        <v>2.5827673275525979E-2</v>
      </c>
      <c r="K2324" s="52">
        <f>IFERROR(_xll.qlIndexFixing(ONIndex1M,I2324,TRUE,_xll.ohTrigger(RecalcTrigger,Trigger1M)),NA())</f>
        <v>2.5813453112659701E-2</v>
      </c>
      <c r="L2324" s="52">
        <f>IFERROR(_xll.qlIndexFixing(Index3M,H2324,TRUE,_xll.ohTrigger(RecalcTrigger,Trigger3M)),NA())</f>
        <v>2.689590459252586E-2</v>
      </c>
      <c r="M2324" s="52">
        <f>IFERROR(_xll.qlIndexFixing(ONIndex3M,I2324,TRUE,_xll.ohTrigger(RecalcTrigger,Trigger3M)),NA())</f>
        <v>2.6839484782845702E-2</v>
      </c>
      <c r="N2324" s="52">
        <f>IFERROR(_xll.qlIndexFixing(Index6M,$H2324,TRUE,_xll.ohTrigger(RecalcTrigger,Trigger6M)),NA())</f>
        <v>2.7928204897184904E-2</v>
      </c>
      <c r="O2324" s="52">
        <f>IFERROR(_xll.qlIndexFixing(ONIndex6M,I2324,TRUE,_xll.ohTrigger(RecalcTrigger,Trigger6M)),NA())</f>
        <v>2.7800218560152246E-2</v>
      </c>
      <c r="P2324" s="52">
        <f>IFERROR(_xll.qlIndexFixing(Index1Y,$H2324,TRUE,_xll.ohTrigger(RecalcTrigger,Trigger1Y)),NA())</f>
        <v>2.9353626339261966E-2</v>
      </c>
      <c r="Q2324" s="52">
        <f>IFERROR(_xll.qlIndexFixing(ONIndex1Y,I2324,TRUE,_xll.ohTrigger(RecalcTrigger,Trigger1Y)),NA())</f>
        <v>2.90567773370487E-2</v>
      </c>
    </row>
    <row r="2325" spans="2:17" x14ac:dyDescent="0.2">
      <c r="B2325" s="46" t="s">
        <v>51</v>
      </c>
      <c r="D2325" s="49">
        <f>_xll.qlCalendarAdvance(LocalCalendar,$D2324,B2325,"f",FALSE)</f>
        <v>55682</v>
      </c>
      <c r="E2325" s="49">
        <f>_xll.qlInterestRateIndexValueDate(IndexON,D2325)</f>
        <v>55682</v>
      </c>
      <c r="F2325" s="52">
        <f>IFERROR(_xll.qlIndexFixing(IndexON,D2325,TRUE,_xll.ohTrigger(RecalcTrigger,TriggerON)),NA())</f>
        <v>2.4143417896116404E-2</v>
      </c>
      <c r="H2325" s="49">
        <f>_xll.qlCalendarAdvance(IborCalendar,$H2324,B2325,"f",FALSE)</f>
        <v>55675</v>
      </c>
      <c r="I2325" s="49">
        <f>_xll.qlInterestRateIndexValueDate(Index1M,$H2325)</f>
        <v>55677</v>
      </c>
      <c r="J2325" s="52">
        <f>IFERROR(_xll.qlIndexFixing(Index1M,$H2325,TRUE,_xll.ohTrigger(RecalcTrigger,Trigger1M)),NA())</f>
        <v>2.5824374166988101E-2</v>
      </c>
      <c r="K2325" s="52">
        <f>IFERROR(_xll.qlIndexFixing(ONIndex1M,I2325,TRUE,_xll.ohTrigger(RecalcTrigger,Trigger1M)),NA())</f>
        <v>2.5808464105399054E-2</v>
      </c>
      <c r="L2325" s="52">
        <f>IFERROR(_xll.qlIndexFixing(Index3M,H2325,TRUE,_xll.ohTrigger(RecalcTrigger,Trigger3M)),NA())</f>
        <v>2.6892758402788951E-2</v>
      </c>
      <c r="M2325" s="52">
        <f>IFERROR(_xll.qlIndexFixing(ONIndex3M,I2325,TRUE,_xll.ohTrigger(RecalcTrigger,Trigger3M)),NA())</f>
        <v>2.6834464509555289E-2</v>
      </c>
      <c r="N2325" s="52">
        <f>IFERROR(_xll.qlIndexFixing(Index6M,$H2325,TRUE,_xll.ohTrigger(RecalcTrigger,Trigger6M)),NA())</f>
        <v>2.7925249938789136E-2</v>
      </c>
      <c r="O2325" s="52">
        <f>IFERROR(_xll.qlIndexFixing(ONIndex6M,I2325,TRUE,_xll.ohTrigger(RecalcTrigger,Trigger6M)),NA())</f>
        <v>2.779521765491566E-2</v>
      </c>
      <c r="P2325" s="52">
        <f>IFERROR(_xll.qlIndexFixing(Index1Y,$H2325,TRUE,_xll.ohTrigger(RecalcTrigger,Trigger1Y)),NA())</f>
        <v>2.9351000433666053E-2</v>
      </c>
      <c r="Q2325" s="52">
        <f>IFERROR(_xll.qlIndexFixing(ONIndex1Y,I2325,TRUE,_xll.ohTrigger(RecalcTrigger,Trigger1Y)),NA())</f>
        <v>2.9051897583807218E-2</v>
      </c>
    </row>
    <row r="2326" spans="2:17" x14ac:dyDescent="0.2">
      <c r="B2326" s="46" t="s">
        <v>51</v>
      </c>
      <c r="D2326" s="49">
        <f>_xll.qlCalendarAdvance(LocalCalendar,$D2325,B2326,"f",FALSE)</f>
        <v>55689</v>
      </c>
      <c r="E2326" s="49">
        <f>_xll.qlInterestRateIndexValueDate(IndexON,D2326)</f>
        <v>55689</v>
      </c>
      <c r="F2326" s="52">
        <f>IFERROR(_xll.qlIndexFixing(IndexON,D2326,TRUE,_xll.ohTrigger(RecalcTrigger,TriggerON)),NA())</f>
        <v>2.4142952187125033E-2</v>
      </c>
      <c r="H2326" s="49">
        <f>_xll.qlCalendarAdvance(IborCalendar,$H2325,B2326,"f",FALSE)</f>
        <v>55682</v>
      </c>
      <c r="I2326" s="49">
        <f>_xll.qlInterestRateIndexValueDate(Index1M,$H2326)</f>
        <v>55684</v>
      </c>
      <c r="J2326" s="52">
        <f>IFERROR(_xll.qlIndexFixing(Index1M,$H2326,TRUE,_xll.ohTrigger(RecalcTrigger,Trigger1M)),NA())</f>
        <v>2.5819366991255994E-2</v>
      </c>
      <c r="K2326" s="52">
        <f>IFERROR(_xll.qlIndexFixing(ONIndex1M,I2326,TRUE,_xll.ohTrigger(RecalcTrigger,Trigger1M)),NA())</f>
        <v>2.580347238697378E-2</v>
      </c>
      <c r="L2326" s="52">
        <f>IFERROR(_xll.qlIndexFixing(Index3M,H2326,TRUE,_xll.ohTrigger(RecalcTrigger,Trigger3M)),NA())</f>
        <v>2.6887689215191607E-2</v>
      </c>
      <c r="M2326" s="52">
        <f>IFERROR(_xll.qlIndexFixing(ONIndex3M,I2326,TRUE,_xll.ohTrigger(RecalcTrigger,Trigger3M)),NA())</f>
        <v>2.6829442277058746E-2</v>
      </c>
      <c r="N2326" s="52">
        <f>IFERROR(_xll.qlIndexFixing(Index6M,$H2326,TRUE,_xll.ohTrigger(RecalcTrigger,Trigger6M)),NA())</f>
        <v>2.7920151700846187E-2</v>
      </c>
      <c r="O2326" s="52">
        <f>IFERROR(_xll.qlIndexFixing(ONIndex6M,I2326,TRUE,_xll.ohTrigger(RecalcTrigger,Trigger6M)),NA())</f>
        <v>2.7790214865879292E-2</v>
      </c>
      <c r="P2326" s="52">
        <f>IFERROR(_xll.qlIndexFixing(Index1Y,$H2326,TRUE,_xll.ohTrigger(RecalcTrigger,Trigger1Y)),NA())</f>
        <v>2.9345910978076224E-2</v>
      </c>
      <c r="Q2326" s="52">
        <f>IFERROR(_xll.qlIndexFixing(ONIndex1Y,I2326,TRUE,_xll.ohTrigger(RecalcTrigger,Trigger1Y)),NA())</f>
        <v>2.9047015495473616E-2</v>
      </c>
    </row>
    <row r="2327" spans="2:17" x14ac:dyDescent="0.2">
      <c r="B2327" s="46" t="s">
        <v>51</v>
      </c>
      <c r="D2327" s="49">
        <f>_xll.qlCalendarAdvance(LocalCalendar,$D2326,B2327,"f",FALSE)</f>
        <v>55696</v>
      </c>
      <c r="E2327" s="49">
        <f>_xll.qlInterestRateIndexValueDate(IndexON,D2327)</f>
        <v>55696</v>
      </c>
      <c r="F2327" s="52">
        <f>IFERROR(_xll.qlIndexFixing(IndexON,D2327,TRUE,_xll.ohTrigger(RecalcTrigger,TriggerON)),NA())</f>
        <v>2.4142509812987711E-2</v>
      </c>
      <c r="H2327" s="49">
        <f>_xll.qlCalendarAdvance(IborCalendar,$H2326,B2327,"f",FALSE)</f>
        <v>55689</v>
      </c>
      <c r="I2327" s="49">
        <f>_xll.qlInterestRateIndexValueDate(Index1M,$H2327)</f>
        <v>55691</v>
      </c>
      <c r="J2327" s="52">
        <f>IFERROR(_xll.qlIndexFixing(Index1M,$H2327,TRUE,_xll.ohTrigger(RecalcTrigger,Trigger1M)),NA())</f>
        <v>2.5814357100877316E-2</v>
      </c>
      <c r="K2327" s="52">
        <f>IFERROR(_xll.qlIndexFixing(ONIndex1M,I2327,TRUE,_xll.ohTrigger(RecalcTrigger,Trigger1M)),NA())</f>
        <v>2.5798477957383881E-2</v>
      </c>
      <c r="L2327" s="52">
        <f>IFERROR(_xll.qlIndexFixing(Index3M,H2327,TRUE,_xll.ohTrigger(RecalcTrigger,Trigger3M)),NA())</f>
        <v>2.6882618061505697E-2</v>
      </c>
      <c r="M2327" s="52">
        <f>IFERROR(_xll.qlIndexFixing(ONIndex3M,I2327,TRUE,_xll.ohTrigger(RecalcTrigger,Trigger3M)),NA())</f>
        <v>2.6824418085302781E-2</v>
      </c>
      <c r="N2327" s="52">
        <f>IFERROR(_xll.qlIndexFixing(Index6M,$H2327,TRUE,_xll.ohTrigger(RecalcTrigger,Trigger6M)),NA())</f>
        <v>2.7915051565457146E-2</v>
      </c>
      <c r="O2327" s="52">
        <f>IFERROR(_xll.qlIndexFixing(ONIndex6M,I2327,TRUE,_xll.ohTrigger(RecalcTrigger,Trigger6M)),NA())</f>
        <v>2.778521019293656E-2</v>
      </c>
      <c r="P2327" s="52">
        <f>IFERROR(_xll.qlIndexFixing(Index1Y,$H2327,TRUE,_xll.ohTrigger(RecalcTrigger,Trigger1Y)),NA())</f>
        <v>2.9340819143665549E-2</v>
      </c>
      <c r="Q2327" s="52">
        <f>IFERROR(_xll.qlIndexFixing(ONIndex1Y,I2327,TRUE,_xll.ohTrigger(RecalcTrigger,Trigger1Y)),NA())</f>
        <v>2.9042131072181121E-2</v>
      </c>
    </row>
    <row r="2328" spans="2:17" x14ac:dyDescent="0.2">
      <c r="B2328" s="46" t="s">
        <v>51</v>
      </c>
      <c r="D2328" s="49">
        <f>_xll.qlCalendarAdvance(LocalCalendar,$D2327,B2328,"f",FALSE)</f>
        <v>55703</v>
      </c>
      <c r="E2328" s="49">
        <f>_xll.qlInterestRateIndexValueDate(IndexON,D2328)</f>
        <v>55703</v>
      </c>
      <c r="F2328" s="52">
        <f>IFERROR(_xll.qlIndexFixing(IndexON,D2328,TRUE,_xll.ohTrigger(RecalcTrigger,TriggerON)),NA())</f>
        <v>2.4142871293673096E-2</v>
      </c>
      <c r="H2328" s="49">
        <f>_xll.qlCalendarAdvance(IborCalendar,$H2327,B2328,"f",FALSE)</f>
        <v>55696</v>
      </c>
      <c r="I2328" s="49">
        <f>_xll.qlInterestRateIndexValueDate(Index1M,$H2328)</f>
        <v>55698</v>
      </c>
      <c r="J2328" s="52">
        <f>IFERROR(_xll.qlIndexFixing(Index1M,$H2328,TRUE,_xll.ohTrigger(RecalcTrigger,Trigger1M)),NA())</f>
        <v>2.5810476848137594E-2</v>
      </c>
      <c r="K2328" s="52">
        <f>IFERROR(_xll.qlIndexFixing(ONIndex1M,I2328,TRUE,_xll.ohTrigger(RecalcTrigger,Trigger1M)),NA())</f>
        <v>2.5793480816656E-2</v>
      </c>
      <c r="L2328" s="52">
        <f>IFERROR(_xll.qlIndexFixing(Index3M,H2328,TRUE,_xll.ohTrigger(RecalcTrigger,Trigger3M)),NA())</f>
        <v>2.6877544941740571E-2</v>
      </c>
      <c r="M2328" s="52">
        <f>IFERROR(_xll.qlIndexFixing(ONIndex3M,I2328,TRUE,_xll.ohTrigger(RecalcTrigger,Trigger3M)),NA())</f>
        <v>2.6819391934340686E-2</v>
      </c>
      <c r="N2328" s="52">
        <f>IFERROR(_xll.qlIndexFixing(Index6M,$H2328,TRUE,_xll.ohTrigger(RecalcTrigger,Trigger6M)),NA())</f>
        <v>2.7910661186519532E-2</v>
      </c>
      <c r="O2328" s="52">
        <f>IFERROR(_xll.qlIndexFixing(ONIndex6M,I2328,TRUE,_xll.ohTrigger(RecalcTrigger,Trigger6M)),NA())</f>
        <v>2.7780203636247336E-2</v>
      </c>
      <c r="P2328" s="52">
        <f>IFERROR(_xll.qlIndexFixing(Index1Y,$H2328,TRUE,_xll.ohTrigger(RecalcTrigger,Trigger1Y)),NA())</f>
        <v>2.9335724930469532E-2</v>
      </c>
      <c r="Q2328" s="52">
        <f>IFERROR(_xll.qlIndexFixing(ONIndex1Y,I2328,TRUE,_xll.ohTrigger(RecalcTrigger,Trigger1Y)),NA())</f>
        <v>2.9037244313956379E-2</v>
      </c>
    </row>
    <row r="2329" spans="2:17" x14ac:dyDescent="0.2">
      <c r="B2329" s="46" t="s">
        <v>51</v>
      </c>
      <c r="D2329" s="49">
        <f>_xll.qlCalendarAdvance(LocalCalendar,$D2328,B2329,"f",FALSE)</f>
        <v>55710</v>
      </c>
      <c r="E2329" s="49">
        <f>_xll.qlInterestRateIndexValueDate(IndexON,D2329)</f>
        <v>55710</v>
      </c>
      <c r="F2329" s="52">
        <f>IFERROR(_xll.qlIndexFixing(IndexON,D2329,TRUE,_xll.ohTrigger(RecalcTrigger,TriggerON)),NA())</f>
        <v>2.4141695069515023E-2</v>
      </c>
      <c r="H2329" s="49">
        <f>_xll.qlCalendarAdvance(IborCalendar,$H2328,B2329,"f",FALSE)</f>
        <v>55703</v>
      </c>
      <c r="I2329" s="49">
        <f>_xll.qlInterestRateIndexValueDate(Index1M,$H2329)</f>
        <v>55705</v>
      </c>
      <c r="J2329" s="52">
        <f>IFERROR(_xll.qlIndexFixing(Index1M,$H2329,TRUE,_xll.ohTrigger(RecalcTrigger,Trigger1M)),NA())</f>
        <v>2.580432917620603E-2</v>
      </c>
      <c r="K2329" s="52">
        <f>IFERROR(_xll.qlIndexFixing(ONIndex1M,I2329,TRUE,_xll.ohTrigger(RecalcTrigger,Trigger1M)),NA())</f>
        <v>2.5788480964816785E-2</v>
      </c>
      <c r="L2329" s="52">
        <f>IFERROR(_xll.qlIndexFixing(Index3M,H2329,TRUE,_xll.ohTrigger(RecalcTrigger,Trigger3M)),NA())</f>
        <v>2.6872469855903882E-2</v>
      </c>
      <c r="M2329" s="52">
        <f>IFERROR(_xll.qlIndexFixing(ONIndex3M,I2329,TRUE,_xll.ohTrigger(RecalcTrigger,Trigger3M)),NA())</f>
        <v>2.6814363824145815E-2</v>
      </c>
      <c r="N2329" s="52">
        <f>IFERROR(_xll.qlIndexFixing(Index6M,$H2329,TRUE,_xll.ohTrigger(RecalcTrigger,Trigger6M)),NA())</f>
        <v>2.7904845602405602E-2</v>
      </c>
      <c r="O2329" s="52">
        <f>IFERROR(_xll.qlIndexFixing(ONIndex6M,I2329,TRUE,_xll.ohTrigger(RecalcTrigger,Trigger6M)),NA())</f>
        <v>2.7775195195784974E-2</v>
      </c>
      <c r="P2329" s="52">
        <f>IFERROR(_xll.qlIndexFixing(Index1Y,$H2329,TRUE,_xll.ohTrigger(RecalcTrigger,Trigger1Y)),NA())</f>
        <v>2.9330628338525632E-2</v>
      </c>
      <c r="Q2329" s="52">
        <f>IFERROR(_xll.qlIndexFixing(ONIndex1Y,I2329,TRUE,_xll.ohTrigger(RecalcTrigger,Trigger1Y)),NA())</f>
        <v>2.9032355220692807E-2</v>
      </c>
    </row>
    <row r="2330" spans="2:17" x14ac:dyDescent="0.2">
      <c r="B2330" s="46" t="s">
        <v>51</v>
      </c>
      <c r="D2330" s="49">
        <f>_xll.qlCalendarAdvance(LocalCalendar,$D2329,B2330,"f",FALSE)</f>
        <v>55717</v>
      </c>
      <c r="E2330" s="49">
        <f>_xll.qlInterestRateIndexValueDate(IndexON,D2330)</f>
        <v>55717</v>
      </c>
      <c r="F2330" s="52">
        <f>IFERROR(_xll.qlIndexFixing(IndexON,D2330,TRUE,_xll.ohTrigger(RecalcTrigger,TriggerON)),NA())</f>
        <v>2.4141322700099721E-2</v>
      </c>
      <c r="H2330" s="49">
        <f>_xll.qlCalendarAdvance(IborCalendar,$H2329,B2330,"f",FALSE)</f>
        <v>55710</v>
      </c>
      <c r="I2330" s="49">
        <f>_xll.qlInterestRateIndexValueDate(Index1M,$H2330)</f>
        <v>55712</v>
      </c>
      <c r="J2330" s="52">
        <f>IFERROR(_xll.qlIndexFixing(Index1M,$H2330,TRUE,_xll.ohTrigger(RecalcTrigger,Trigger1M)),NA())</f>
        <v>2.5799311141921157E-2</v>
      </c>
      <c r="K2330" s="52">
        <f>IFERROR(_xll.qlIndexFixing(ONIndex1M,I2330,TRUE,_xll.ohTrigger(RecalcTrigger,Trigger1M)),NA())</f>
        <v>2.5783478401812943E-2</v>
      </c>
      <c r="L2330" s="52">
        <f>IFERROR(_xll.qlIndexFixing(Index3M,H2330,TRUE,_xll.ohTrigger(RecalcTrigger,Trigger3M)),NA())</f>
        <v>2.686803000555197E-2</v>
      </c>
      <c r="M2330" s="52">
        <f>IFERROR(_xll.qlIndexFixing(ONIndex3M,I2330,TRUE,_xll.ohTrigger(RecalcTrigger,Trigger3M)),NA())</f>
        <v>2.6809333754771458E-2</v>
      </c>
      <c r="N2330" s="52">
        <f>IFERROR(_xll.qlIndexFixing(Index6M,$H2330,TRUE,_xll.ohTrigger(RecalcTrigger,Trigger6M)),NA())</f>
        <v>2.7899739774771184E-2</v>
      </c>
      <c r="O2330" s="52">
        <f>IFERROR(_xll.qlIndexFixing(ONIndex6M,I2330,TRUE,_xll.ohTrigger(RecalcTrigger,Trigger6M)),NA())</f>
        <v>2.7770184871389603E-2</v>
      </c>
      <c r="P2330" s="52">
        <f>IFERROR(_xll.qlIndexFixing(Index1Y,$H2330,TRUE,_xll.ohTrigger(RecalcTrigger,Trigger1Y)),NA())</f>
        <v>2.9325529367868485E-2</v>
      </c>
      <c r="Q2330" s="52">
        <f>IFERROR(_xll.qlIndexFixing(ONIndex1Y,I2330,TRUE,_xll.ohTrigger(RecalcTrigger,Trigger1Y)),NA())</f>
        <v>2.9027463792443697E-2</v>
      </c>
    </row>
    <row r="2331" spans="2:17" x14ac:dyDescent="0.2">
      <c r="B2331" s="46" t="s">
        <v>51</v>
      </c>
      <c r="D2331" s="49">
        <f>_xll.qlCalendarAdvance(LocalCalendar,$D2330,B2331,"f",FALSE)</f>
        <v>55724</v>
      </c>
      <c r="E2331" s="49">
        <f>_xll.qlInterestRateIndexValueDate(IndexON,D2331)</f>
        <v>55724</v>
      </c>
      <c r="F2331" s="52">
        <f>IFERROR(_xll.qlIndexFixing(IndexON,D2331,TRUE,_xll.ohTrigger(RecalcTrigger,TriggerON)),NA())</f>
        <v>2.414097366569834E-2</v>
      </c>
      <c r="H2331" s="49">
        <f>_xll.qlCalendarAdvance(IborCalendar,$H2330,B2331,"f",FALSE)</f>
        <v>55717</v>
      </c>
      <c r="I2331" s="49">
        <f>_xll.qlInterestRateIndexValueDate(Index1M,$H2331)</f>
        <v>55719</v>
      </c>
      <c r="J2331" s="52">
        <f>IFERROR(_xll.qlIndexFixing(Index1M,$H2331,TRUE,_xll.ohTrigger(RecalcTrigger,Trigger1M)),NA())</f>
        <v>2.5794290393005185E-2</v>
      </c>
      <c r="K2331" s="52">
        <f>IFERROR(_xll.qlIndexFixing(ONIndex1M,I2331,TRUE,_xll.ohTrigger(RecalcTrigger,Trigger1M)),NA())</f>
        <v>2.577847312767112E-2</v>
      </c>
      <c r="L2331" s="52">
        <f>IFERROR(_xll.qlIndexFixing(Index3M,H2331,TRUE,_xll.ohTrigger(RecalcTrigger,Trigger3M)),NA())</f>
        <v>2.6862313786041335E-2</v>
      </c>
      <c r="M2331" s="52">
        <f>IFERROR(_xll.qlIndexFixing(ONIndex3M,I2331,TRUE,_xll.ohTrigger(RecalcTrigger,Trigger3M)),NA())</f>
        <v>2.6804301726111035E-2</v>
      </c>
      <c r="N2331" s="52">
        <f>IFERROR(_xll.qlIndexFixing(Index6M,$H2331,TRUE,_xll.ohTrigger(RecalcTrigger,Trigger6M)),NA())</f>
        <v>2.7895342118219632E-2</v>
      </c>
      <c r="O2331" s="52">
        <f>IFERROR(_xll.qlIndexFixing(ONIndex6M,I2331,TRUE,_xll.ohTrigger(RecalcTrigger,Trigger6M)),NA())</f>
        <v>2.7765172663221094E-2</v>
      </c>
      <c r="P2331" s="52">
        <f>IFERROR(_xll.qlIndexFixing(Index1Y,$H2331,TRUE,_xll.ohTrigger(RecalcTrigger,Trigger1Y)),NA())</f>
        <v>2.9320428018534902E-2</v>
      </c>
      <c r="Q2331" s="52">
        <f>IFERROR(_xll.qlIndexFixing(ONIndex1Y,I2331,TRUE,_xll.ohTrigger(RecalcTrigger,Trigger1Y)),NA())</f>
        <v>2.9022570029182404E-2</v>
      </c>
    </row>
    <row r="2332" spans="2:17" x14ac:dyDescent="0.2">
      <c r="B2332" s="46" t="s">
        <v>51</v>
      </c>
      <c r="D2332" s="49">
        <f>_xll.qlCalendarAdvance(LocalCalendar,$D2331,B2332,"f",FALSE)</f>
        <v>55731</v>
      </c>
      <c r="E2332" s="49">
        <f>_xll.qlInterestRateIndexValueDate(IndexON,D2332)</f>
        <v>55731</v>
      </c>
      <c r="F2332" s="52">
        <f>IFERROR(_xll.qlIndexFixing(IndexON,D2332,TRUE,_xll.ohTrigger(RecalcTrigger,TriggerON)),NA())</f>
        <v>2.4140647966151008E-2</v>
      </c>
      <c r="H2332" s="49">
        <f>_xll.qlCalendarAdvance(IborCalendar,$H2331,B2332,"f",FALSE)</f>
        <v>55724</v>
      </c>
      <c r="I2332" s="49">
        <f>_xll.qlInterestRateIndexValueDate(Index1M,$H2332)</f>
        <v>55726</v>
      </c>
      <c r="J2332" s="52">
        <f>IFERROR(_xll.qlIndexFixing(Index1M,$H2332,TRUE,_xll.ohTrigger(RecalcTrigger,Trigger1M)),NA())</f>
        <v>2.578983090547271E-2</v>
      </c>
      <c r="K2332" s="52">
        <f>IFERROR(_xll.qlIndexFixing(ONIndex1M,I2332,TRUE,_xll.ohTrigger(RecalcTrigger,Trigger1M)),NA())</f>
        <v>2.5773465142338026E-2</v>
      </c>
      <c r="L2332" s="52">
        <f>IFERROR(_xll.qlIndexFixing(Index3M,H2332,TRUE,_xll.ohTrigger(RecalcTrigger,Trigger3M)),NA())</f>
        <v>2.6857232802033337E-2</v>
      </c>
      <c r="M2332" s="52">
        <f>IFERROR(_xll.qlIndexFixing(ONIndex3M,I2332,TRUE,_xll.ohTrigger(RecalcTrigger,Trigger3M)),NA())</f>
        <v>2.6799267738244481E-2</v>
      </c>
      <c r="N2332" s="52">
        <f>IFERROR(_xll.qlIndexFixing(Index6M,$H2332,TRUE,_xll.ohTrigger(RecalcTrigger,Trigger6M)),NA())</f>
        <v>2.7889522427360671E-2</v>
      </c>
      <c r="O2332" s="52">
        <f>IFERROR(_xll.qlIndexFixing(ONIndex6M,I2332,TRUE,_xll.ohTrigger(RecalcTrigger,Trigger6M)),NA())</f>
        <v>2.7760158571279447E-2</v>
      </c>
      <c r="P2332" s="52">
        <f>IFERROR(_xll.qlIndexFixing(Index1Y,$H2332,TRUE,_xll.ohTrigger(RecalcTrigger,Trigger1Y)),NA())</f>
        <v>2.9315324290561905E-2</v>
      </c>
      <c r="Q2332" s="52">
        <f>IFERROR(_xll.qlIndexFixing(ONIndex1Y,I2332,TRUE,_xll.ohTrigger(RecalcTrigger,Trigger1Y)),NA())</f>
        <v>2.9017673930908927E-2</v>
      </c>
    </row>
    <row r="2333" spans="2:17" x14ac:dyDescent="0.2">
      <c r="B2333" s="46" t="s">
        <v>51</v>
      </c>
      <c r="D2333" s="49">
        <f>_xll.qlCalendarAdvance(LocalCalendar,$D2332,B2333,"f",FALSE)</f>
        <v>55738</v>
      </c>
      <c r="E2333" s="49">
        <f>_xll.qlInterestRateIndexValueDate(IndexON,D2333)</f>
        <v>55738</v>
      </c>
      <c r="F2333" s="52">
        <f>IFERROR(_xll.qlIndexFixing(IndexON,D2333,TRUE,_xll.ohTrigger(RecalcTrigger,TriggerON)),NA())</f>
        <v>2.4140345601457724E-2</v>
      </c>
      <c r="H2333" s="49">
        <f>_xll.qlCalendarAdvance(IborCalendar,$H2332,B2333,"f",FALSE)</f>
        <v>55731</v>
      </c>
      <c r="I2333" s="49">
        <f>_xll.qlInterestRateIndexValueDate(Index1M,$H2333)</f>
        <v>55733</v>
      </c>
      <c r="J2333" s="52">
        <f>IFERROR(_xll.qlIndexFixing(Index1M,$H2333,TRUE,_xll.ohTrigger(RecalcTrigger,Trigger1M)),NA())</f>
        <v>2.5784804173756837E-2</v>
      </c>
      <c r="K2333" s="52">
        <f>IFERROR(_xll.qlIndexFixing(ONIndex1M,I2333,TRUE,_xll.ohTrigger(RecalcTrigger,Trigger1M)),NA())</f>
        <v>2.5768454445893596E-2</v>
      </c>
      <c r="L2333" s="52">
        <f>IFERROR(_xll.qlIndexFixing(Index3M,H2333,TRUE,_xll.ohTrigger(RecalcTrigger,Trigger3M)),NA())</f>
        <v>2.6852149851983538E-2</v>
      </c>
      <c r="M2333" s="52">
        <f>IFERROR(_xll.qlIndexFixing(ONIndex3M,I2333,TRUE,_xll.ohTrigger(RecalcTrigger,Trigger3M)),NA())</f>
        <v>2.6794231791145151E-2</v>
      </c>
      <c r="N2333" s="52">
        <f>IFERROR(_xll.qlIndexFixing(Index6M,$H2333,TRUE,_xll.ohTrigger(RecalcTrigger,Trigger6M)),NA())</f>
        <v>2.7884410907613958E-2</v>
      </c>
      <c r="O2333" s="52">
        <f>IFERROR(_xll.qlIndexFixing(ONIndex6M,I2333,TRUE,_xll.ohTrigger(RecalcTrigger,Trigger6M)),NA())</f>
        <v>2.7755142595484728E-2</v>
      </c>
      <c r="P2333" s="52">
        <f>IFERROR(_xll.qlIndexFixing(Index1Y,$H2333,TRUE,_xll.ohTrigger(RecalcTrigger,Trigger1Y)),NA())</f>
        <v>2.9310218183985656E-2</v>
      </c>
      <c r="Q2333" s="52">
        <f>IFERROR(_xll.qlIndexFixing(ONIndex1Y,I2333,TRUE,_xll.ohTrigger(RecalcTrigger,Trigger1Y)),NA())</f>
        <v>2.9012775497676557E-2</v>
      </c>
    </row>
    <row r="2334" spans="2:17" x14ac:dyDescent="0.2">
      <c r="B2334" s="46" t="s">
        <v>51</v>
      </c>
      <c r="D2334" s="49">
        <f>_xll.qlCalendarAdvance(LocalCalendar,$D2333,B2334,"f",FALSE)</f>
        <v>55745</v>
      </c>
      <c r="E2334" s="49">
        <f>_xll.qlInterestRateIndexValueDate(IndexON,D2334)</f>
        <v>55745</v>
      </c>
      <c r="F2334" s="52">
        <f>IFERROR(_xll.qlIndexFixing(IndexON,D2334,TRUE,_xll.ohTrigger(RecalcTrigger,TriggerON)),NA())</f>
        <v>2.4140066571778362E-2</v>
      </c>
      <c r="H2334" s="49">
        <f>_xll.qlCalendarAdvance(IborCalendar,$H2333,B2334,"f",FALSE)</f>
        <v>55738</v>
      </c>
      <c r="I2334" s="49">
        <f>_xll.qlInterestRateIndexValueDate(Index1M,$H2334)</f>
        <v>55740</v>
      </c>
      <c r="J2334" s="52">
        <f>IFERROR(_xll.qlIndexFixing(Index1M,$H2334,TRUE,_xll.ohTrigger(RecalcTrigger,Trigger1M)),NA())</f>
        <v>2.5779211858511921E-2</v>
      </c>
      <c r="K2334" s="52">
        <f>IFERROR(_xll.qlIndexFixing(ONIndex1M,I2334,TRUE,_xll.ohTrigger(RecalcTrigger,Trigger1M)),NA())</f>
        <v>2.5763441038311186E-2</v>
      </c>
      <c r="L2334" s="52">
        <f>IFERROR(_xll.qlIndexFixing(Index3M,H2334,TRUE,_xll.ohTrigger(RecalcTrigger,Trigger3M)),NA())</f>
        <v>2.6847700064413428E-2</v>
      </c>
      <c r="M2334" s="52">
        <f>IFERROR(_xll.qlIndexFixing(ONIndex3M,I2334,TRUE,_xll.ohTrigger(RecalcTrigger,Trigger3M)),NA())</f>
        <v>2.6789193884759754E-2</v>
      </c>
      <c r="N2334" s="52">
        <f>IFERROR(_xll.qlIndexFixing(Index6M,$H2334,TRUE,_xll.ohTrigger(RecalcTrigger,Trigger6M)),NA())</f>
        <v>2.7879297490526148E-2</v>
      </c>
      <c r="O2334" s="52">
        <f>IFERROR(_xll.qlIndexFixing(ONIndex6M,I2334,TRUE,_xll.ohTrigger(RecalcTrigger,Trigger6M)),NA())</f>
        <v>2.7750124735863579E-2</v>
      </c>
      <c r="P2334" s="52">
        <f>IFERROR(_xll.qlIndexFixing(Index1Y,$H2334,TRUE,_xll.ohTrigger(RecalcTrigger,Trigger1Y)),NA())</f>
        <v>2.9305109698841654E-2</v>
      </c>
      <c r="Q2334" s="52">
        <f>IFERROR(_xll.qlIndexFixing(ONIndex1Y,I2334,TRUE,_xll.ohTrigger(RecalcTrigger,Trigger1Y)),NA())</f>
        <v>2.9007874729432004E-2</v>
      </c>
    </row>
    <row r="2335" spans="2:17" x14ac:dyDescent="0.2">
      <c r="B2335" s="46" t="s">
        <v>51</v>
      </c>
      <c r="D2335" s="49">
        <f>_xll.qlCalendarAdvance(LocalCalendar,$D2334,B2335,"f",FALSE)</f>
        <v>55752</v>
      </c>
      <c r="E2335" s="49">
        <f>_xll.qlInterestRateIndexValueDate(IndexON,D2335)</f>
        <v>55752</v>
      </c>
      <c r="F2335" s="52">
        <f>IFERROR(_xll.qlIndexFixing(IndexON,D2335,TRUE,_xll.ohTrigger(RecalcTrigger,TriggerON)),NA())</f>
        <v>2.4139810877112922E-2</v>
      </c>
      <c r="H2335" s="49">
        <f>_xll.qlCalendarAdvance(IborCalendar,$H2334,B2335,"f",FALSE)</f>
        <v>55745</v>
      </c>
      <c r="I2335" s="49">
        <f>_xll.qlInterestRateIndexValueDate(Index1M,$H2335)</f>
        <v>55747</v>
      </c>
      <c r="J2335" s="52">
        <f>IFERROR(_xll.qlIndexFixing(Index1M,$H2335,TRUE,_xll.ohTrigger(RecalcTrigger,Trigger1M)),NA())</f>
        <v>2.5774180251112801E-2</v>
      </c>
      <c r="K2335" s="52">
        <f>IFERROR(_xll.qlIndexFixing(ONIndex1M,I2335,TRUE,_xll.ohTrigger(RecalcTrigger,Trigger1M)),NA())</f>
        <v>2.5758424919590794E-2</v>
      </c>
      <c r="L2335" s="52">
        <f>IFERROR(_xll.qlIndexFixing(Index3M,H2335,TRUE,_xll.ohTrigger(RecalcTrigger,Trigger3M)),NA())</f>
        <v>2.6841978053791713E-2</v>
      </c>
      <c r="M2335" s="52">
        <f>IFERROR(_xll.qlIndexFixing(ONIndex3M,I2335,TRUE,_xll.ohTrigger(RecalcTrigger,Trigger3M)),NA())</f>
        <v>2.6784154019248163E-2</v>
      </c>
      <c r="N2335" s="52">
        <f>IFERROR(_xll.qlIndexFixing(Index6M,$H2335,TRUE,_xll.ohTrigger(RecalcTrigger,Trigger6M)),NA())</f>
        <v>2.7874890129669171E-2</v>
      </c>
      <c r="O2335" s="52">
        <f>IFERROR(_xll.qlIndexFixing(ONIndex6M,I2335,TRUE,_xll.ohTrigger(RecalcTrigger,Trigger6M)),NA())</f>
        <v>2.7745104992442648E-2</v>
      </c>
      <c r="P2335" s="52">
        <f>IFERROR(_xll.qlIndexFixing(Index1Y,$H2335,TRUE,_xll.ohTrigger(RecalcTrigger,Trigger1Y)),NA())</f>
        <v>2.9299998835166492E-2</v>
      </c>
      <c r="Q2335" s="52">
        <f>IFERROR(_xll.qlIndexFixing(ONIndex1Y,I2335,TRUE,_xll.ohTrigger(RecalcTrigger,Trigger1Y)),NA())</f>
        <v>2.9002971626228558E-2</v>
      </c>
    </row>
    <row r="2336" spans="2:17" x14ac:dyDescent="0.2">
      <c r="B2336" s="46" t="s">
        <v>51</v>
      </c>
      <c r="D2336" s="49">
        <f>_xll.qlCalendarAdvance(LocalCalendar,$D2335,B2336,"f",FALSE)</f>
        <v>55759</v>
      </c>
      <c r="E2336" s="49">
        <f>_xll.qlInterestRateIndexValueDate(IndexON,D2336)</f>
        <v>55759</v>
      </c>
      <c r="F2336" s="52">
        <f>IFERROR(_xll.qlIndexFixing(IndexON,D2336,TRUE,_xll.ohTrigger(RecalcTrigger,TriggerON)),NA())</f>
        <v>2.4139578517221594E-2</v>
      </c>
      <c r="H2336" s="49">
        <f>_xll.qlCalendarAdvance(IborCalendar,$H2335,B2336,"f",FALSE)</f>
        <v>55752</v>
      </c>
      <c r="I2336" s="49">
        <f>_xll.qlInterestRateIndexValueDate(Index1M,$H2336)</f>
        <v>55754</v>
      </c>
      <c r="J2336" s="52">
        <f>IFERROR(_xll.qlIndexFixing(Index1M,$H2336,TRUE,_xll.ohTrigger(RecalcTrigger,Trigger1M)),NA())</f>
        <v>2.5769145929103211E-2</v>
      </c>
      <c r="K2336" s="52">
        <f>IFERROR(_xll.qlIndexFixing(ONIndex1M,I2336,TRUE,_xll.ohTrigger(RecalcTrigger,Trigger1M)),NA())</f>
        <v>2.5753968576176511E-2</v>
      </c>
      <c r="L2336" s="52">
        <f>IFERROR(_xll.qlIndexFixing(Index3M,H2336,TRUE,_xll.ohTrigger(RecalcTrigger,Trigger3M)),NA())</f>
        <v>2.6836889205664995E-2</v>
      </c>
      <c r="M2336" s="52">
        <f>IFERROR(_xll.qlIndexFixing(ONIndex3M,I2336,TRUE,_xll.ohTrigger(RecalcTrigger,Trigger3M)),NA())</f>
        <v>2.6779747902516693E-2</v>
      </c>
      <c r="N2336" s="52">
        <f>IFERROR(_xll.qlIndexFixing(Index6M,$H2336,TRUE,_xll.ohTrigger(RecalcTrigger,Trigger6M)),NA())</f>
        <v>2.7869064964386011E-2</v>
      </c>
      <c r="O2336" s="52">
        <f>IFERROR(_xll.qlIndexFixing(ONIndex6M,I2336,TRUE,_xll.ohTrigger(RecalcTrigger,Trigger6M)),NA())</f>
        <v>2.7740793278696607E-2</v>
      </c>
      <c r="P2336" s="52">
        <f>IFERROR(_xll.qlIndexFixing(Index1Y,$H2336,TRUE,_xll.ohTrigger(RecalcTrigger,Trigger1Y)),NA())</f>
        <v>2.929569900948098E-2</v>
      </c>
      <c r="Q2336" s="52">
        <f>IFERROR(_xll.qlIndexFixing(ONIndex1Y,I2336,TRUE,_xll.ohTrigger(RecalcTrigger,Trigger1Y)),NA())</f>
        <v>2.8998883505173545E-2</v>
      </c>
    </row>
    <row r="2337" spans="2:17" x14ac:dyDescent="0.2">
      <c r="B2337" s="46" t="s">
        <v>51</v>
      </c>
      <c r="D2337" s="49">
        <f>_xll.qlCalendarAdvance(LocalCalendar,$D2336,B2337,"f",FALSE)</f>
        <v>55766</v>
      </c>
      <c r="E2337" s="49">
        <f>_xll.qlInterestRateIndexValueDate(IndexON,D2337)</f>
        <v>55766</v>
      </c>
      <c r="F2337" s="52">
        <f>IFERROR(_xll.qlIndexFixing(IndexON,D2337,TRUE,_xll.ohTrigger(RecalcTrigger,TriggerON)),NA())</f>
        <v>2.4139369492184315E-2</v>
      </c>
      <c r="H2337" s="49">
        <f>_xll.qlCalendarAdvance(IborCalendar,$H2336,B2337,"f",FALSE)</f>
        <v>55759</v>
      </c>
      <c r="I2337" s="49">
        <f>_xll.qlInterestRateIndexValueDate(Index1M,$H2337)</f>
        <v>55761</v>
      </c>
      <c r="J2337" s="52">
        <f>IFERROR(_xll.qlIndexFixing(Index1M,$H2337,TRUE,_xll.ohTrigger(RecalcTrigger,Trigger1M)),NA())</f>
        <v>2.5764108892483151E-2</v>
      </c>
      <c r="K2337" s="52">
        <f>IFERROR(_xll.qlIndexFixing(ONIndex1M,I2337,TRUE,_xll.ohTrigger(RecalcTrigger,Trigger1M)),NA())</f>
        <v>2.5748946482335722E-2</v>
      </c>
      <c r="L2337" s="52">
        <f>IFERROR(_xll.qlIndexFixing(Index3M,H2337,TRUE,_xll.ohTrigger(RecalcTrigger,Trigger3M)),NA())</f>
        <v>2.6829897564481162E-2</v>
      </c>
      <c r="M2337" s="52">
        <f>IFERROR(_xll.qlIndexFixing(ONIndex3M,I2337,TRUE,_xll.ohTrigger(RecalcTrigger,Trigger3M)),NA())</f>
        <v>2.6774703603418271E-2</v>
      </c>
      <c r="N2337" s="52">
        <f>IFERROR(_xll.qlIndexFixing(Index6M,$H2337,TRUE,_xll.ohTrigger(RecalcTrigger,Trigger6M)),NA())</f>
        <v>2.7861825083298011E-2</v>
      </c>
      <c r="O2337" s="52">
        <f>IFERROR(_xll.qlIndexFixing(ONIndex6M,I2337,TRUE,_xll.ohTrigger(RecalcTrigger,Trigger6M)),NA())</f>
        <v>2.7735769246006736E-2</v>
      </c>
      <c r="P2337" s="52">
        <f>IFERROR(_xll.qlIndexFixing(Index1Y,$H2337,TRUE,_xll.ohTrigger(RecalcTrigger,Trigger1Y)),NA())</f>
        <v>2.9287331391996057E-2</v>
      </c>
      <c r="Q2337" s="52">
        <f>IFERROR(_xll.qlIndexFixing(ONIndex1Y,I2337,TRUE,_xll.ohTrigger(RecalcTrigger,Trigger1Y)),NA())</f>
        <v>2.8993975169915309E-2</v>
      </c>
    </row>
    <row r="2338" spans="2:17" x14ac:dyDescent="0.2">
      <c r="B2338" s="46" t="s">
        <v>51</v>
      </c>
      <c r="D2338" s="49">
        <f>_xll.qlCalendarAdvance(LocalCalendar,$D2337,B2338,"f",FALSE)</f>
        <v>55773</v>
      </c>
      <c r="E2338" s="49">
        <f>_xll.qlInterestRateIndexValueDate(IndexON,D2338)</f>
        <v>55773</v>
      </c>
      <c r="F2338" s="52">
        <f>IFERROR(_xll.qlIndexFixing(IndexON,D2338,TRUE,_xll.ohTrigger(RecalcTrigger,TriggerON)),NA())</f>
        <v>2.4139183802240893E-2</v>
      </c>
      <c r="H2338" s="49">
        <f>_xll.qlCalendarAdvance(IborCalendar,$H2337,B2338,"f",FALSE)</f>
        <v>55766</v>
      </c>
      <c r="I2338" s="49">
        <f>_xll.qlInterestRateIndexValueDate(Index1M,$H2338)</f>
        <v>55768</v>
      </c>
      <c r="J2338" s="52">
        <f>IFERROR(_xll.qlIndexFixing(Index1M,$H2338,TRUE,_xll.ohTrigger(RecalcTrigger,Trigger1M)),NA())</f>
        <v>2.5759069141255198E-2</v>
      </c>
      <c r="K2338" s="52">
        <f>IFERROR(_xll.qlIndexFixing(ONIndex1M,I2338,TRUE,_xll.ohTrigger(RecalcTrigger,Trigger1M)),NA())</f>
        <v>2.5743360296468509E-2</v>
      </c>
      <c r="L2338" s="52">
        <f>IFERROR(_xll.qlIndexFixing(Index3M,H2338,TRUE,_xll.ohTrigger(RecalcTrigger,Trigger3M)),NA())</f>
        <v>2.6824806340111598E-2</v>
      </c>
      <c r="M2338" s="52">
        <f>IFERROR(_xll.qlIndexFixing(ONIndex3M,I2338,TRUE,_xll.ohTrigger(RecalcTrigger,Trigger3M)),NA())</f>
        <v>2.6769022667236797E-2</v>
      </c>
      <c r="N2338" s="52">
        <f>IFERROR(_xll.qlIndexFixing(Index6M,$H2338,TRUE,_xll.ohTrigger(RecalcTrigger,Trigger6M)),NA())</f>
        <v>2.7855999240449777E-2</v>
      </c>
      <c r="O2338" s="52">
        <f>IFERROR(_xll.qlIndexFixing(ONIndex6M,I2338,TRUE,_xll.ohTrigger(RecalcTrigger,Trigger6M)),NA())</f>
        <v>2.7730034459194641E-2</v>
      </c>
      <c r="P2338" s="52">
        <f>IFERROR(_xll.qlIndexFixing(Index1Y,$H2338,TRUE,_xll.ohTrigger(RecalcTrigger,Trigger1Y)),NA())</f>
        <v>2.9284651973320405E-2</v>
      </c>
      <c r="Q2338" s="52">
        <f>IFERROR(_xll.qlIndexFixing(ONIndex1Y,I2338,TRUE,_xll.ohTrigger(RecalcTrigger,Trigger1Y)),NA())</f>
        <v>2.8988248306598408E-2</v>
      </c>
    </row>
    <row r="2339" spans="2:17" x14ac:dyDescent="0.2">
      <c r="B2339" s="46" t="s">
        <v>51</v>
      </c>
      <c r="D2339" s="49">
        <f>_xll.qlCalendarAdvance(LocalCalendar,$D2338,B2339,"f",FALSE)</f>
        <v>55780</v>
      </c>
      <c r="E2339" s="49">
        <f>_xll.qlInterestRateIndexValueDate(IndexON,D2339)</f>
        <v>55780</v>
      </c>
      <c r="F2339" s="52">
        <f>IFERROR(_xll.qlIndexFixing(IndexON,D2339,TRUE,_xll.ohTrigger(RecalcTrigger,TriggerON)),NA())</f>
        <v>2.4139021447071585E-2</v>
      </c>
      <c r="H2339" s="49">
        <f>_xll.qlCalendarAdvance(IborCalendar,$H2338,B2339,"f",FALSE)</f>
        <v>55773</v>
      </c>
      <c r="I2339" s="49">
        <f>_xll.qlInterestRateIndexValueDate(Index1M,$H2339)</f>
        <v>55775</v>
      </c>
      <c r="J2339" s="52">
        <f>IFERROR(_xll.qlIndexFixing(Index1M,$H2339,TRUE,_xll.ohTrigger(RecalcTrigger,Trigger1M)),NA())</f>
        <v>2.5754586773999444E-2</v>
      </c>
      <c r="K2339" s="52">
        <f>IFERROR(_xll.qlIndexFixing(ONIndex1M,I2339,TRUE,_xll.ohTrigger(RecalcTrigger,Trigger1M)),NA())</f>
        <v>2.5738333333196195E-2</v>
      </c>
      <c r="L2339" s="52">
        <f>IFERROR(_xll.qlIndexFixing(Index3M,H2339,TRUE,_xll.ohTrigger(RecalcTrigger,Trigger3M)),NA())</f>
        <v>2.6819713149967679E-2</v>
      </c>
      <c r="M2339" s="52">
        <f>IFERROR(_xll.qlIndexFixing(ONIndex3M,I2339,TRUE,_xll.ohTrigger(RecalcTrigger,Trigger3M)),NA())</f>
        <v>2.6763974964767456E-2</v>
      </c>
      <c r="N2339" s="52">
        <f>IFERROR(_xll.qlIndexFixing(Index6M,$H2339,TRUE,_xll.ohTrigger(RecalcTrigger,Trigger6M)),NA())</f>
        <v>2.7850878452988972E-2</v>
      </c>
      <c r="O2339" s="52">
        <f>IFERROR(_xll.qlIndexFixing(ONIndex6M,I2339,TRUE,_xll.ohTrigger(RecalcTrigger,Trigger6M)),NA())</f>
        <v>2.7725007180547934E-2</v>
      </c>
      <c r="P2339" s="52">
        <f>IFERROR(_xll.qlIndexFixing(Index1Y,$H2339,TRUE,_xll.ohTrigger(RecalcTrigger,Trigger1Y)),NA())</f>
        <v>2.9279531595885439E-2</v>
      </c>
      <c r="Q2339" s="52">
        <f>IFERROR(_xll.qlIndexFixing(ONIndex1Y,I2339,TRUE,_xll.ohTrigger(RecalcTrigger,Trigger1Y)),NA())</f>
        <v>2.8983335863452808E-2</v>
      </c>
    </row>
    <row r="2340" spans="2:17" x14ac:dyDescent="0.2">
      <c r="B2340" s="46" t="s">
        <v>51</v>
      </c>
      <c r="D2340" s="49">
        <f>_xll.qlCalendarAdvance(LocalCalendar,$D2339,B2340,"f",FALSE)</f>
        <v>55787</v>
      </c>
      <c r="E2340" s="49">
        <f>_xll.qlInterestRateIndexValueDate(IndexON,D2340)</f>
        <v>55787</v>
      </c>
      <c r="F2340" s="52">
        <f>IFERROR(_xll.qlIndexFixing(IndexON,D2340,TRUE,_xll.ohTrigger(RecalcTrigger,TriggerON)),NA())</f>
        <v>2.4138882426836261E-2</v>
      </c>
      <c r="H2340" s="49">
        <f>_xll.qlCalendarAdvance(IborCalendar,$H2339,B2340,"f",FALSE)</f>
        <v>55780</v>
      </c>
      <c r="I2340" s="49">
        <f>_xll.qlInterestRateIndexValueDate(Index1M,$H2340)</f>
        <v>55782</v>
      </c>
      <c r="J2340" s="52">
        <f>IFERROR(_xll.qlIndexFixing(Index1M,$H2340,TRUE,_xll.ohTrigger(RecalcTrigger,Trigger1M)),NA())</f>
        <v>2.5748981495003969E-2</v>
      </c>
      <c r="K2340" s="52">
        <f>IFERROR(_xll.qlIndexFixing(ONIndex1M,I2340,TRUE,_xll.ohTrigger(RecalcTrigger,Trigger1M)),NA())</f>
        <v>2.5733303658759255E-2</v>
      </c>
      <c r="L2340" s="52">
        <f>IFERROR(_xll.qlIndexFixing(Index3M,H2340,TRUE,_xll.ohTrigger(RecalcTrigger,Trigger3M)),NA())</f>
        <v>2.68146179940617E-2</v>
      </c>
      <c r="M2340" s="52">
        <f>IFERROR(_xll.qlIndexFixing(ONIndex3M,I2340,TRUE,_xll.ohTrigger(RecalcTrigger,Trigger3M)),NA())</f>
        <v>2.675892530311863E-2</v>
      </c>
      <c r="N2340" s="52">
        <f>IFERROR(_xll.qlIndexFixing(Index6M,$H2340,TRUE,_xll.ohTrigger(RecalcTrigger,Trigger6M)),NA())</f>
        <v>2.7845755768567342E-2</v>
      </c>
      <c r="O2340" s="52">
        <f>IFERROR(_xll.qlIndexFixing(ONIndex6M,I2340,TRUE,_xll.ohTrigger(RecalcTrigger,Trigger6M)),NA())</f>
        <v>2.7719978018021507E-2</v>
      </c>
      <c r="P2340" s="52">
        <f>IFERROR(_xll.qlIndexFixing(Index1Y,$H2340,TRUE,_xll.ohTrigger(RecalcTrigger,Trigger1Y)),NA())</f>
        <v>2.9274408840101619E-2</v>
      </c>
      <c r="Q2340" s="52">
        <f>IFERROR(_xll.qlIndexFixing(ONIndex1Y,I2340,TRUE,_xll.ohTrigger(RecalcTrigger,Trigger1Y)),NA())</f>
        <v>2.8978421085215089E-2</v>
      </c>
    </row>
    <row r="2341" spans="2:17" x14ac:dyDescent="0.2">
      <c r="B2341" s="46" t="s">
        <v>51</v>
      </c>
      <c r="D2341" s="49">
        <f>_xll.qlCalendarAdvance(LocalCalendar,$D2340,B2341,"f",FALSE)</f>
        <v>55794</v>
      </c>
      <c r="E2341" s="49">
        <f>_xll.qlInterestRateIndexValueDate(IndexON,D2341)</f>
        <v>55794</v>
      </c>
      <c r="F2341" s="52">
        <f>IFERROR(_xll.qlIndexFixing(IndexON,D2341,TRUE,_xll.ohTrigger(RecalcTrigger,TriggerON)),NA())</f>
        <v>2.4138766741454987E-2</v>
      </c>
      <c r="H2341" s="49">
        <f>_xll.qlCalendarAdvance(IborCalendar,$H2340,B2341,"f",FALSE)</f>
        <v>55787</v>
      </c>
      <c r="I2341" s="49">
        <f>_xll.qlInterestRateIndexValueDate(Index1M,$H2341)</f>
        <v>55789</v>
      </c>
      <c r="J2341" s="52">
        <f>IFERROR(_xll.qlIndexFixing(Index1M,$H2341,TRUE,_xll.ohTrigger(RecalcTrigger,Trigger1M)),NA())</f>
        <v>2.5743933599985856E-2</v>
      </c>
      <c r="K2341" s="52">
        <f>IFERROR(_xll.qlIndexFixing(ONIndex1M,I2341,TRUE,_xll.ohTrigger(RecalcTrigger,Trigger1M)),NA())</f>
        <v>2.5728271273184333E-2</v>
      </c>
      <c r="L2341" s="52">
        <f>IFERROR(_xll.qlIndexFixing(Index3M,H2341,TRUE,_xll.ohTrigger(RecalcTrigger,Trigger3M)),NA())</f>
        <v>2.680952087239542E-2</v>
      </c>
      <c r="M2341" s="52">
        <f>IFERROR(_xll.qlIndexFixing(ONIndex3M,I2341,TRUE,_xll.ohTrigger(RecalcTrigger,Trigger3M)),NA())</f>
        <v>2.6753873682210383E-2</v>
      </c>
      <c r="N2341" s="52">
        <f>IFERROR(_xll.qlIndexFixing(Index6M,$H2341,TRUE,_xll.ohTrigger(RecalcTrigger,Trigger6M)),NA())</f>
        <v>2.7840631187199469E-2</v>
      </c>
      <c r="O2341" s="52">
        <f>IFERROR(_xll.qlIndexFixing(ONIndex6M,I2341,TRUE,_xll.ohTrigger(RecalcTrigger,Trigger6M)),NA())</f>
        <v>2.7714946971695298E-2</v>
      </c>
      <c r="P2341" s="52">
        <f>IFERROR(_xll.qlIndexFixing(Index1Y,$H2341,TRUE,_xll.ohTrigger(RecalcTrigger,Trigger1Y)),NA())</f>
        <v>2.9269283706005969E-2</v>
      </c>
      <c r="Q2341" s="52">
        <f>IFERROR(_xll.qlIndexFixing(ONIndex1Y,I2341,TRUE,_xll.ohTrigger(RecalcTrigger,Trigger1Y)),NA())</f>
        <v>2.8973503972098413E-2</v>
      </c>
    </row>
    <row r="2342" spans="2:17" x14ac:dyDescent="0.2">
      <c r="B2342" s="46" t="s">
        <v>51</v>
      </c>
      <c r="D2342" s="49">
        <f>_xll.qlCalendarAdvance(LocalCalendar,$D2341,B2342,"f",FALSE)</f>
        <v>55801</v>
      </c>
      <c r="E2342" s="49">
        <f>_xll.qlInterestRateIndexValueDate(IndexON,D2342)</f>
        <v>55801</v>
      </c>
      <c r="F2342" s="52">
        <f>IFERROR(_xll.qlIndexFixing(IndexON,D2342,TRUE,_xll.ohTrigger(RecalcTrigger,TriggerON)),NA())</f>
        <v>2.4138674391167569E-2</v>
      </c>
      <c r="H2342" s="49">
        <f>_xll.qlCalendarAdvance(IborCalendar,$H2341,B2342,"f",FALSE)</f>
        <v>55794</v>
      </c>
      <c r="I2342" s="49">
        <f>_xll.qlInterestRateIndexValueDate(Index1M,$H2342)</f>
        <v>55796</v>
      </c>
      <c r="J2342" s="52">
        <f>IFERROR(_xll.qlIndexFixing(Index1M,$H2342,TRUE,_xll.ohTrigger(RecalcTrigger,Trigger1M)),NA())</f>
        <v>2.5738882990375321E-2</v>
      </c>
      <c r="K2342" s="52">
        <f>IFERROR(_xll.qlIndexFixing(ONIndex1M,I2342,TRUE,_xll.ohTrigger(RecalcTrigger,Trigger1M)),NA())</f>
        <v>2.5723236176418141E-2</v>
      </c>
      <c r="L2342" s="52">
        <f>IFERROR(_xll.qlIndexFixing(Index3M,H2342,TRUE,_xll.ohTrigger(RecalcTrigger,Trigger3M)),NA())</f>
        <v>2.6806314830964913E-2</v>
      </c>
      <c r="M2342" s="52">
        <f>IFERROR(_xll.qlIndexFixing(ONIndex3M,I2342,TRUE,_xll.ohTrigger(RecalcTrigger,Trigger3M)),NA())</f>
        <v>2.674882010212265E-2</v>
      </c>
      <c r="N2342" s="52">
        <f>IFERROR(_xll.qlIndexFixing(Index6M,$H2342,TRUE,_xll.ohTrigger(RecalcTrigger,Trigger6M)),NA())</f>
        <v>2.7839026100967518E-2</v>
      </c>
      <c r="O2342" s="52">
        <f>IFERROR(_xll.qlIndexFixing(ONIndex6M,I2342,TRUE,_xll.ohTrigger(RecalcTrigger,Trigger6M)),NA())</f>
        <v>2.7709914041516015E-2</v>
      </c>
      <c r="P2342" s="52">
        <f>IFERROR(_xll.qlIndexFixing(Index1Y,$H2342,TRUE,_xll.ohTrigger(RecalcTrigger,Trigger1Y)),NA())</f>
        <v>2.9264156193633348E-2</v>
      </c>
      <c r="Q2342" s="52">
        <f>IFERROR(_xll.qlIndexFixing(ONIndex1Y,I2342,TRUE,_xll.ohTrigger(RecalcTrigger,Trigger1Y)),NA())</f>
        <v>2.8968584523916263E-2</v>
      </c>
    </row>
    <row r="2343" spans="2:17" x14ac:dyDescent="0.2">
      <c r="B2343" s="46" t="s">
        <v>51</v>
      </c>
      <c r="D2343" s="49">
        <f>_xll.qlCalendarAdvance(LocalCalendar,$D2342,B2343,"f",FALSE)</f>
        <v>55808</v>
      </c>
      <c r="E2343" s="49">
        <f>_xll.qlInterestRateIndexValueDate(IndexON,D2343)</f>
        <v>55808</v>
      </c>
      <c r="F2343" s="52">
        <f>IFERROR(_xll.qlIndexFixing(IndexON,D2343,TRUE,_xll.ohTrigger(RecalcTrigger,TriggerON)),NA())</f>
        <v>2.4138605375734201E-2</v>
      </c>
      <c r="H2343" s="49">
        <f>_xll.qlCalendarAdvance(IborCalendar,$H2342,B2343,"f",FALSE)</f>
        <v>55801</v>
      </c>
      <c r="I2343" s="49">
        <f>_xll.qlInterestRateIndexValueDate(Index1M,$H2343)</f>
        <v>55803</v>
      </c>
      <c r="J2343" s="52">
        <f>IFERROR(_xll.qlIndexFixing(Index1M,$H2343,TRUE,_xll.ohTrigger(RecalcTrigger,Trigger1M)),NA())</f>
        <v>2.5734387546358928E-2</v>
      </c>
      <c r="K2343" s="52">
        <f>IFERROR(_xll.qlIndexFixing(ONIndex1M,I2343,TRUE,_xll.ohTrigger(RecalcTrigger,Trigger1M)),NA())</f>
        <v>2.5718756982615609E-2</v>
      </c>
      <c r="L2343" s="52">
        <f>IFERROR(_xll.qlIndexFixing(Index3M,H2343,TRUE,_xll.ohTrigger(RecalcTrigger,Trigger3M)),NA())</f>
        <v>2.6801212220931687E-2</v>
      </c>
      <c r="M2343" s="52">
        <f>IFERROR(_xll.qlIndexFixing(ONIndex3M,I2343,TRUE,_xll.ohTrigger(RecalcTrigger,Trigger3M)),NA())</f>
        <v>2.6744396663680448E-2</v>
      </c>
      <c r="N2343" s="52">
        <f>IFERROR(_xll.qlIndexFixing(Index6M,$H2343,TRUE,_xll.ohTrigger(RecalcTrigger,Trigger6M)),NA())</f>
        <v>2.7831080111587955E-2</v>
      </c>
      <c r="O2343" s="52">
        <f>IFERROR(_xll.qlIndexFixing(ONIndex6M,I2343,TRUE,_xll.ohTrigger(RecalcTrigger,Trigger6M)),NA())</f>
        <v>2.7705585488333462E-2</v>
      </c>
      <c r="P2343" s="52">
        <f>IFERROR(_xll.qlIndexFixing(Index1Y,$H2343,TRUE,_xll.ohTrigger(RecalcTrigger,Trigger1Y)),NA())</f>
        <v>2.9259835656639185E-2</v>
      </c>
      <c r="Q2343" s="52">
        <f>IFERROR(_xll.qlIndexFixing(ONIndex1Y,I2343,TRUE,_xll.ohTrigger(RecalcTrigger,Trigger1Y)),NA())</f>
        <v>2.8964476120991733E-2</v>
      </c>
    </row>
    <row r="2344" spans="2:17" x14ac:dyDescent="0.2">
      <c r="B2344" s="46" t="s">
        <v>51</v>
      </c>
      <c r="D2344" s="49">
        <f>_xll.qlCalendarAdvance(LocalCalendar,$D2343,B2344,"f",FALSE)</f>
        <v>55815</v>
      </c>
      <c r="E2344" s="49">
        <f>_xll.qlInterestRateIndexValueDate(IndexON,D2344)</f>
        <v>55815</v>
      </c>
      <c r="F2344" s="52">
        <f>IFERROR(_xll.qlIndexFixing(IndexON,D2344,TRUE,_xll.ohTrigger(RecalcTrigger,TriggerON)),NA())</f>
        <v>2.4138559695074946E-2</v>
      </c>
      <c r="H2344" s="49">
        <f>_xll.qlCalendarAdvance(IborCalendar,$H2343,B2344,"f",FALSE)</f>
        <v>55808</v>
      </c>
      <c r="I2344" s="49">
        <f>_xll.qlInterestRateIndexValueDate(Index1M,$H2344)</f>
        <v>55810</v>
      </c>
      <c r="J2344" s="52">
        <f>IFERROR(_xll.qlIndexFixing(Index1M,$H2344,TRUE,_xll.ohTrigger(RecalcTrigger,Trigger1M)),NA())</f>
        <v>2.5728773627397616E-2</v>
      </c>
      <c r="K2344" s="52">
        <f>IFERROR(_xll.qlIndexFixing(ONIndex1M,I2344,TRUE,_xll.ohTrigger(RecalcTrigger,Trigger1M)),NA())</f>
        <v>2.5713157849525103E-2</v>
      </c>
      <c r="L2344" s="52">
        <f>IFERROR(_xll.qlIndexFixing(Index3M,H2344,TRUE,_xll.ohTrigger(RecalcTrigger,Trigger3M)),NA())</f>
        <v>2.6796737585680387E-2</v>
      </c>
      <c r="M2344" s="52">
        <f>IFERROR(_xll.qlIndexFixing(ONIndex3M,I2344,TRUE,_xll.ohTrigger(RecalcTrigger,Trigger3M)),NA())</f>
        <v>2.6738707064168921E-2</v>
      </c>
      <c r="N2344" s="52">
        <f>IFERROR(_xll.qlIndexFixing(Index6M,$H2344,TRUE,_xll.ohTrigger(RecalcTrigger,Trigger6M)),NA())</f>
        <v>2.7825949310136999E-2</v>
      </c>
      <c r="O2344" s="52">
        <f>IFERROR(_xll.qlIndexFixing(ONIndex6M,I2344,TRUE,_xll.ohTrigger(RecalcTrigger,Trigger6M)),NA())</f>
        <v>2.7699842529784746E-2</v>
      </c>
      <c r="P2344" s="52">
        <f>IFERROR(_xll.qlIndexFixing(Index1Y,$H2344,TRUE,_xll.ohTrigger(RecalcTrigger,Trigger1Y)),NA())</f>
        <v>2.925389403420681E-2</v>
      </c>
      <c r="Q2344" s="52">
        <f>IFERROR(_xll.qlIndexFixing(ONIndex1Y,I2344,TRUE,_xll.ohTrigger(RecalcTrigger,Trigger1Y)),NA())</f>
        <v>2.8958738622595348E-2</v>
      </c>
    </row>
    <row r="2345" spans="2:17" x14ac:dyDescent="0.2">
      <c r="B2345" s="46" t="s">
        <v>51</v>
      </c>
      <c r="D2345" s="49">
        <f>_xll.qlCalendarAdvance(LocalCalendar,$D2344,B2345,"f",FALSE)</f>
        <v>55822</v>
      </c>
      <c r="E2345" s="49">
        <f>_xll.qlInterestRateIndexValueDate(IndexON,D2345)</f>
        <v>55822</v>
      </c>
      <c r="F2345" s="52">
        <f>IFERROR(_xll.qlIndexFixing(IndexON,D2345,TRUE,_xll.ohTrigger(RecalcTrigger,TriggerON)),NA())</f>
        <v>2.4138537349429612E-2</v>
      </c>
      <c r="H2345" s="49">
        <f>_xll.qlCalendarAdvance(IborCalendar,$H2344,B2345,"f",FALSE)</f>
        <v>55815</v>
      </c>
      <c r="I2345" s="49">
        <f>_xll.qlInterestRateIndexValueDate(Index1M,$H2345)</f>
        <v>55817</v>
      </c>
      <c r="J2345" s="52">
        <f>IFERROR(_xll.qlIndexFixing(Index1M,$H2345,TRUE,_xll.ohTrigger(RecalcTrigger,Trigger1M)),NA())</f>
        <v>2.5723714874035599E-2</v>
      </c>
      <c r="K2345" s="52">
        <f>IFERROR(_xll.qlIndexFixing(ONIndex1M,I2345,TRUE,_xll.ohTrigger(RecalcTrigger,Trigger1M)),NA())</f>
        <v>2.5708114619344968E-2</v>
      </c>
      <c r="L2345" s="52">
        <f>IFERROR(_xll.qlIndexFixing(Index3M,H2345,TRUE,_xll.ohTrigger(RecalcTrigger,Trigger3M)),NA())</f>
        <v>2.6791001103006862E-2</v>
      </c>
      <c r="M2345" s="52">
        <f>IFERROR(_xll.qlIndexFixing(ONIndex3M,I2345,TRUE,_xll.ohTrigger(RecalcTrigger,Trigger3M)),NA())</f>
        <v>2.673364760638286E-2</v>
      </c>
      <c r="N2345" s="52">
        <f>IFERROR(_xll.qlIndexFixing(Index6M,$H2345,TRUE,_xll.ohTrigger(RecalcTrigger,Trigger6M)),NA())</f>
        <v>2.7820816611725214E-2</v>
      </c>
      <c r="O2345" s="52">
        <f>IFERROR(_xll.qlIndexFixing(ONIndex6M,I2345,TRUE,_xll.ohTrigger(RecalcTrigger,Trigger6M)),NA())</f>
        <v>2.7694803948152824E-2</v>
      </c>
      <c r="P2345" s="52">
        <f>IFERROR(_xll.qlIndexFixing(Index1Y,$H2345,TRUE,_xll.ohTrigger(RecalcTrigger,Trigger1Y)),NA())</f>
        <v>2.9248759387224991E-2</v>
      </c>
      <c r="Q2345" s="52">
        <f>IFERROR(_xll.qlIndexFixing(ONIndex1Y,I2345,TRUE,_xll.ohTrigger(RecalcTrigger,Trigger1Y)),NA())</f>
        <v>2.8953812169429938E-2</v>
      </c>
    </row>
    <row r="2346" spans="2:17" x14ac:dyDescent="0.2">
      <c r="B2346" s="46" t="s">
        <v>51</v>
      </c>
      <c r="D2346" s="49">
        <f>_xll.qlCalendarAdvance(LocalCalendar,$D2345,B2346,"f",FALSE)</f>
        <v>55829</v>
      </c>
      <c r="E2346" s="49">
        <f>_xll.qlInterestRateIndexValueDate(IndexON,D2346)</f>
        <v>55829</v>
      </c>
      <c r="F2346" s="52">
        <f>IFERROR(_xll.qlIndexFixing(IndexON,D2346,TRUE,_xll.ohTrigger(RecalcTrigger,TriggerON)),NA())</f>
        <v>2.4138538338798199E-2</v>
      </c>
      <c r="H2346" s="49">
        <f>_xll.qlCalendarAdvance(IborCalendar,$H2345,B2346,"f",FALSE)</f>
        <v>55822</v>
      </c>
      <c r="I2346" s="49">
        <f>_xll.qlInterestRateIndexValueDate(Index1M,$H2346)</f>
        <v>55824</v>
      </c>
      <c r="J2346" s="52">
        <f>IFERROR(_xll.qlIndexFixing(Index1M,$H2346,TRUE,_xll.ohTrigger(RecalcTrigger,Trigger1M)),NA())</f>
        <v>2.5718653406096637E-2</v>
      </c>
      <c r="K2346" s="52">
        <f>IFERROR(_xll.qlIndexFixing(ONIndex1M,I2346,TRUE,_xll.ohTrigger(RecalcTrigger,Trigger1M)),NA())</f>
        <v>2.5703068678053498E-2</v>
      </c>
      <c r="L2346" s="52">
        <f>IFERROR(_xll.qlIndexFixing(Index3M,H2346,TRUE,_xll.ohTrigger(RecalcTrigger,Trigger3M)),NA())</f>
        <v>2.6785892595129718E-2</v>
      </c>
      <c r="M2346" s="52">
        <f>IFERROR(_xll.qlIndexFixing(ONIndex3M,I2346,TRUE,_xll.ohTrigger(RecalcTrigger,Trigger3M)),NA())</f>
        <v>2.6728586189364023E-2</v>
      </c>
      <c r="N2346" s="52">
        <f>IFERROR(_xll.qlIndexFixing(Index6M,$H2346,TRUE,_xll.ohTrigger(RecalcTrigger,Trigger6M)),NA())</f>
        <v>2.7814979826667221E-2</v>
      </c>
      <c r="O2346" s="52">
        <f>IFERROR(_xll.qlIndexFixing(ONIndex6M,I2346,TRUE,_xll.ohTrigger(RecalcTrigger,Trigger6M)),NA())</f>
        <v>2.768976348277441E-2</v>
      </c>
      <c r="P2346" s="52">
        <f>IFERROR(_xll.qlIndexFixing(Index1Y,$H2346,TRUE,_xll.ohTrigger(RecalcTrigger,Trigger1Y)),NA())</f>
        <v>2.9243622362113867E-2</v>
      </c>
      <c r="Q2346" s="52">
        <f>IFERROR(_xll.qlIndexFixing(ONIndex1Y,I2346,TRUE,_xll.ohTrigger(RecalcTrigger,Trigger1Y)),NA())</f>
        <v>2.8948883381385571E-2</v>
      </c>
    </row>
    <row r="2347" spans="2:17" x14ac:dyDescent="0.2">
      <c r="B2347" s="46" t="s">
        <v>51</v>
      </c>
      <c r="D2347" s="49">
        <f>_xll.qlCalendarAdvance(LocalCalendar,$D2346,B2347,"f",FALSE)</f>
        <v>55836</v>
      </c>
      <c r="E2347" s="49">
        <f>_xll.qlInterestRateIndexValueDate(IndexON,D2347)</f>
        <v>55836</v>
      </c>
      <c r="F2347" s="52">
        <f>IFERROR(_xll.qlIndexFixing(IndexON,D2347,TRUE,_xll.ohTrigger(RecalcTrigger,TriggerON)),NA())</f>
        <v>2.4138562662940899E-2</v>
      </c>
      <c r="H2347" s="49">
        <f>_xll.qlCalendarAdvance(IborCalendar,$H2346,B2347,"f",FALSE)</f>
        <v>55829</v>
      </c>
      <c r="I2347" s="49">
        <f>_xll.qlInterestRateIndexValueDate(Index1M,$H2347)</f>
        <v>55831</v>
      </c>
      <c r="J2347" s="52">
        <f>IFERROR(_xll.qlIndexFixing(Index1M,$H2347,TRUE,_xll.ohTrigger(RecalcTrigger,Trigger1M)),NA())</f>
        <v>2.5713589223585877E-2</v>
      </c>
      <c r="K2347" s="52">
        <f>IFERROR(_xll.qlIndexFixing(ONIndex1M,I2347,TRUE,_xll.ohTrigger(RecalcTrigger,Trigger1M)),NA())</f>
        <v>2.5698576424191266E-2</v>
      </c>
      <c r="L2347" s="52">
        <f>IFERROR(_xll.qlIndexFixing(Index3M,H2347,TRUE,_xll.ohTrigger(RecalcTrigger,Trigger3M)),NA())</f>
        <v>2.6780782121322181E-2</v>
      </c>
      <c r="M2347" s="52">
        <f>IFERROR(_xll.qlIndexFixing(ONIndex3M,I2347,TRUE,_xll.ohTrigger(RecalcTrigger,Trigger3M)),NA())</f>
        <v>2.67241528512141E-2</v>
      </c>
      <c r="N2347" s="52">
        <f>IFERROR(_xll.qlIndexFixing(Index6M,$H2347,TRUE,_xll.ohTrigger(RecalcTrigger,Trigger6M)),NA())</f>
        <v>2.7809843863925272E-2</v>
      </c>
      <c r="O2347" s="52">
        <f>IFERROR(_xll.qlIndexFixing(ONIndex6M,I2347,TRUE,_xll.ohTrigger(RecalcTrigger,Trigger6M)),NA())</f>
        <v>2.7685425305430389E-2</v>
      </c>
      <c r="P2347" s="52">
        <f>IFERROR(_xll.qlIndexFixing(Index1Y,$H2347,TRUE,_xll.ohTrigger(RecalcTrigger,Trigger1Y)),NA())</f>
        <v>2.923848295890873E-2</v>
      </c>
      <c r="Q2347" s="52">
        <f>IFERROR(_xll.qlIndexFixing(ONIndex1Y,I2347,TRUE,_xll.ohTrigger(RecalcTrigger,Trigger1Y)),NA())</f>
        <v>2.8944763386187233E-2</v>
      </c>
    </row>
    <row r="2348" spans="2:17" x14ac:dyDescent="0.2">
      <c r="B2348" s="46" t="s">
        <v>51</v>
      </c>
      <c r="D2348" s="49">
        <f>_xll.qlCalendarAdvance(LocalCalendar,$D2347,B2348,"f",FALSE)</f>
        <v>55843</v>
      </c>
      <c r="E2348" s="49">
        <f>_xll.qlInterestRateIndexValueDate(IndexON,D2348)</f>
        <v>55843</v>
      </c>
      <c r="F2348" s="52">
        <f>IFERROR(_xll.qlIndexFixing(IndexON,D2348,TRUE,_xll.ohTrigger(RecalcTrigger,TriggerON)),NA())</f>
        <v>2.4138610321937648E-2</v>
      </c>
      <c r="H2348" s="49">
        <f>_xll.qlCalendarAdvance(IborCalendar,$H2347,B2348,"f",FALSE)</f>
        <v>55836</v>
      </c>
      <c r="I2348" s="49">
        <f>_xll.qlInterestRateIndexValueDate(Index1M,$H2348)</f>
        <v>55838</v>
      </c>
      <c r="J2348" s="52">
        <f>IFERROR(_xll.qlIndexFixing(Index1M,$H2348,TRUE,_xll.ohTrigger(RecalcTrigger,Trigger1M)),NA())</f>
        <v>2.5708522326503325E-2</v>
      </c>
      <c r="K2348" s="52">
        <f>IFERROR(_xll.qlIndexFixing(ONIndex1M,I2348,TRUE,_xll.ohTrigger(RecalcTrigger,Trigger1M)),NA())</f>
        <v>2.5692968662029969E-2</v>
      </c>
      <c r="L2348" s="52">
        <f>IFERROR(_xll.qlIndexFixing(Index3M,H2348,TRUE,_xll.ohTrigger(RecalcTrigger,Trigger3M)),NA())</f>
        <v>2.6776297545159602E-2</v>
      </c>
      <c r="M2348" s="52">
        <f>IFERROR(_xll.qlIndexFixing(ONIndex3M,I2348,TRUE,_xll.ohTrigger(RecalcTrigger,Trigger3M)),NA())</f>
        <v>2.6718457477681312E-2</v>
      </c>
      <c r="N2348" s="52">
        <f>IFERROR(_xll.qlIndexFixing(Index6M,$H2348,TRUE,_xll.ohTrigger(RecalcTrigger,Trigger6M)),NA())</f>
        <v>2.7804706004338653E-2</v>
      </c>
      <c r="O2348" s="52">
        <f>IFERROR(_xll.qlIndexFixing(ONIndex6M,I2348,TRUE,_xll.ohTrigger(RecalcTrigger,Trigger6M)),NA())</f>
        <v>2.7679676900485006E-2</v>
      </c>
      <c r="P2348" s="52">
        <f>IFERROR(_xll.qlIndexFixing(Index1Y,$H2348,TRUE,_xll.ohTrigger(RecalcTrigger,Trigger1Y)),NA())</f>
        <v>2.9233341177647258E-2</v>
      </c>
      <c r="Q2348" s="52">
        <f>IFERROR(_xll.qlIndexFixing(ONIndex1Y,I2348,TRUE,_xll.ohTrigger(RecalcTrigger,Trigger1Y)),NA())</f>
        <v>2.8939018800127059E-2</v>
      </c>
    </row>
    <row r="2349" spans="2:17" x14ac:dyDescent="0.2">
      <c r="B2349" s="46" t="s">
        <v>51</v>
      </c>
      <c r="D2349" s="49">
        <f>_xll.qlCalendarAdvance(LocalCalendar,$D2348,B2349,"f",FALSE)</f>
        <v>55850</v>
      </c>
      <c r="E2349" s="49">
        <f>_xll.qlInterestRateIndexValueDate(IndexON,D2349)</f>
        <v>55850</v>
      </c>
      <c r="F2349" s="52">
        <f>IFERROR(_xll.qlIndexFixing(IndexON,D2349,TRUE,_xll.ohTrigger(RecalcTrigger,TriggerON)),NA())</f>
        <v>2.4139496612018974E-2</v>
      </c>
      <c r="H2349" s="49">
        <f>_xll.qlCalendarAdvance(IborCalendar,$H2348,B2349,"f",FALSE)</f>
        <v>55843</v>
      </c>
      <c r="I2349" s="49">
        <f>_xll.qlInterestRateIndexValueDate(Index1M,$H2349)</f>
        <v>55845</v>
      </c>
      <c r="J2349" s="52">
        <f>IFERROR(_xll.qlIndexFixing(Index1M,$H2349,TRUE,_xll.ohTrigger(RecalcTrigger,Trigger1M)),NA())</f>
        <v>2.5703452714859295E-2</v>
      </c>
      <c r="K2349" s="52">
        <f>IFERROR(_xll.qlIndexFixing(ONIndex1M,I2349,TRUE,_xll.ohTrigger(RecalcTrigger,Trigger1M)),NA())</f>
        <v>2.5687914587297911E-2</v>
      </c>
      <c r="L2349" s="52">
        <f>IFERROR(_xll.qlIndexFixing(Index3M,H2349,TRUE,_xll.ohTrigger(RecalcTrigger,Trigger3M)),NA())</f>
        <v>2.6770555275941424E-2</v>
      </c>
      <c r="M2349" s="52">
        <f>IFERROR(_xll.qlIndexFixing(ONIndex3M,I2349,TRUE,_xll.ohTrigger(RecalcTrigger,Trigger3M)),NA())</f>
        <v>2.6713390183017438E-2</v>
      </c>
      <c r="N2349" s="52">
        <f>IFERROR(_xll.qlIndexFixing(Index6M,$H2349,TRUE,_xll.ohTrigger(RecalcTrigger,Trigger6M)),NA())</f>
        <v>2.7799566247921053E-2</v>
      </c>
      <c r="O2349" s="52">
        <f>IFERROR(_xll.qlIndexFixing(ONIndex6M,I2349,TRUE,_xll.ohTrigger(RecalcTrigger,Trigger6M)),NA())</f>
        <v>2.7674630783653953E-2</v>
      </c>
      <c r="P2349" s="52">
        <f>IFERROR(_xll.qlIndexFixing(Index1Y,$H2349,TRUE,_xll.ohTrigger(RecalcTrigger,Trigger1Y)),NA())</f>
        <v>2.9228197018364519E-2</v>
      </c>
      <c r="Q2349" s="52">
        <f>IFERROR(_xll.qlIndexFixing(ONIndex1Y,I2349,TRUE,_xll.ohTrigger(RecalcTrigger,Trigger1Y)),NA())</f>
        <v>2.8934083007046141E-2</v>
      </c>
    </row>
    <row r="2350" spans="2:17" x14ac:dyDescent="0.2">
      <c r="B2350" s="46" t="s">
        <v>51</v>
      </c>
      <c r="D2350" s="49">
        <f>_xll.qlCalendarAdvance(LocalCalendar,$D2349,B2350,"f",FALSE)</f>
        <v>55857</v>
      </c>
      <c r="E2350" s="49">
        <f>_xll.qlInterestRateIndexValueDate(IndexON,D2350)</f>
        <v>55857</v>
      </c>
      <c r="F2350" s="52">
        <f>IFERROR(_xll.qlIndexFixing(IndexON,D2350,TRUE,_xll.ohTrigger(RecalcTrigger,TriggerON)),NA())</f>
        <v>2.413877564497291E-2</v>
      </c>
      <c r="H2350" s="49">
        <f>_xll.qlCalendarAdvance(IborCalendar,$H2349,B2350,"f",FALSE)</f>
        <v>55850</v>
      </c>
      <c r="I2350" s="49">
        <f>_xll.qlInterestRateIndexValueDate(Index1M,$H2350)</f>
        <v>55852</v>
      </c>
      <c r="J2350" s="52">
        <f>IFERROR(_xll.qlIndexFixing(Index1M,$H2350,TRUE,_xll.ohTrigger(RecalcTrigger,Trigger1M)),NA())</f>
        <v>2.5698934381922223E-2</v>
      </c>
      <c r="K2350" s="52">
        <f>IFERROR(_xll.qlIndexFixing(ONIndex1M,I2350,TRUE,_xll.ohTrigger(RecalcTrigger,Trigger1M)),NA())</f>
        <v>2.5682857801454517E-2</v>
      </c>
      <c r="L2350" s="52">
        <f>IFERROR(_xll.qlIndexFixing(Index3M,H2350,TRUE,_xll.ohTrigger(RecalcTrigger,Trigger3M)),NA())</f>
        <v>2.6763558319555646E-2</v>
      </c>
      <c r="M2350" s="52">
        <f>IFERROR(_xll.qlIndexFixing(ONIndex3M,I2350,TRUE,_xll.ohTrigger(RecalcTrigger,Trigger3M)),NA())</f>
        <v>2.6708320929067497E-2</v>
      </c>
      <c r="N2350" s="52">
        <f>IFERROR(_xll.qlIndexFixing(Index6M,$H2350,TRUE,_xll.ohTrigger(RecalcTrigger,Trigger6M)),NA())</f>
        <v>2.7795124665766825E-2</v>
      </c>
      <c r="O2350" s="52">
        <f>IFERROR(_xll.qlIndexFixing(ONIndex6M,I2350,TRUE,_xll.ohTrigger(RecalcTrigger,Trigger6M)),NA())</f>
        <v>2.7669582782943181E-2</v>
      </c>
      <c r="P2350" s="52">
        <f>IFERROR(_xll.qlIndexFixing(Index1Y,$H2350,TRUE,_xll.ohTrigger(RecalcTrigger,Trigger1Y)),NA())</f>
        <v>2.9220634551044785E-2</v>
      </c>
      <c r="Q2350" s="52">
        <f>IFERROR(_xll.qlIndexFixing(ONIndex1Y,I2350,TRUE,_xll.ohTrigger(RecalcTrigger,Trigger1Y)),NA())</f>
        <v>2.8929144878979685E-2</v>
      </c>
    </row>
    <row r="2351" spans="2:17" x14ac:dyDescent="0.2">
      <c r="B2351" s="46" t="s">
        <v>51</v>
      </c>
      <c r="D2351" s="49">
        <f>_xll.qlCalendarAdvance(LocalCalendar,$D2350,B2351,"f",FALSE)</f>
        <v>55864</v>
      </c>
      <c r="E2351" s="49">
        <f>_xll.qlInterestRateIndexValueDate(IndexON,D2351)</f>
        <v>55864</v>
      </c>
      <c r="F2351" s="52">
        <f>IFERROR(_xll.qlIndexFixing(IndexON,D2351,TRUE,_xll.ohTrigger(RecalcTrigger,TriggerON)),NA())</f>
        <v>2.4138893308771614E-2</v>
      </c>
      <c r="H2351" s="49">
        <f>_xll.qlCalendarAdvance(IborCalendar,$H2350,B2351,"f",FALSE)</f>
        <v>55857</v>
      </c>
      <c r="I2351" s="49">
        <f>_xll.qlInterestRateIndexValueDate(Index1M,$H2351)</f>
        <v>55859</v>
      </c>
      <c r="J2351" s="52">
        <f>IFERROR(_xll.qlIndexFixing(Index1M,$H2351,TRUE,_xll.ohTrigger(RecalcTrigger,Trigger1M)),NA())</f>
        <v>2.5693305347879062E-2</v>
      </c>
      <c r="K2351" s="52">
        <f>IFERROR(_xll.qlIndexFixing(ONIndex1M,I2351,TRUE,_xll.ohTrigger(RecalcTrigger,Trigger1M)),NA())</f>
        <v>2.5677798304419852E-2</v>
      </c>
      <c r="L2351" s="52">
        <f>IFERROR(_xll.qlIndexFixing(Index3M,H2351,TRUE,_xll.ohTrigger(RecalcTrigger,Trigger3M)),NA())</f>
        <v>2.6757815161539078E-2</v>
      </c>
      <c r="M2351" s="52">
        <f>IFERROR(_xll.qlIndexFixing(ONIndex3M,I2351,TRUE,_xll.ohTrigger(RecalcTrigger,Trigger3M)),NA())</f>
        <v>2.6703249715964716E-2</v>
      </c>
      <c r="N2351" s="52">
        <f>IFERROR(_xll.qlIndexFixing(Index6M,$H2351,TRUE,_xll.ohTrigger(RecalcTrigger,Trigger6M)),NA())</f>
        <v>2.7789980585897944E-2</v>
      </c>
      <c r="O2351" s="52">
        <f>IFERROR(_xll.qlIndexFixing(ONIndex6M,I2351,TRUE,_xll.ohTrigger(RecalcTrigger,Trigger6M)),NA())</f>
        <v>2.7664532898459271E-2</v>
      </c>
      <c r="P2351" s="52">
        <f>IFERROR(_xll.qlIndexFixing(Index1Y,$H2351,TRUE,_xll.ohTrigger(RecalcTrigger,Trigger1Y)),NA())</f>
        <v>2.9217901565885742E-2</v>
      </c>
      <c r="Q2351" s="52">
        <f>IFERROR(_xll.qlIndexFixing(ONIndex1Y,I2351,TRUE,_xll.ohTrigger(RecalcTrigger,Trigger1Y)),NA())</f>
        <v>2.8924204415901045E-2</v>
      </c>
    </row>
    <row r="2352" spans="2:17" x14ac:dyDescent="0.2">
      <c r="B2352" s="46" t="s">
        <v>51</v>
      </c>
      <c r="D2352" s="49">
        <f>_xll.qlCalendarAdvance(LocalCalendar,$D2351,B2352,"f",FALSE)</f>
        <v>55871</v>
      </c>
      <c r="E2352" s="49">
        <f>_xll.qlInterestRateIndexValueDate(IndexON,D2352)</f>
        <v>55871</v>
      </c>
      <c r="F2352" s="52">
        <f>IFERROR(_xll.qlIndexFixing(IndexON,D2352,TRUE,_xll.ohTrigger(RecalcTrigger,TriggerON)),NA())</f>
        <v>2.4139034307504303E-2</v>
      </c>
      <c r="H2352" s="49">
        <f>_xll.qlCalendarAdvance(IborCalendar,$H2351,B2352,"f",FALSE)</f>
        <v>55864</v>
      </c>
      <c r="I2352" s="49">
        <f>_xll.qlInterestRateIndexValueDate(Index1M,$H2352)</f>
        <v>55866</v>
      </c>
      <c r="J2352" s="52">
        <f>IFERROR(_xll.qlIndexFixing(Index1M,$H2352,TRUE,_xll.ohTrigger(RecalcTrigger,Trigger1M)),NA())</f>
        <v>2.5688227592555752E-2</v>
      </c>
      <c r="K2352" s="52">
        <f>IFERROR(_xll.qlIndexFixing(ONIndex1M,I2352,TRUE,_xll.ohTrigger(RecalcTrigger,Trigger1M)),NA())</f>
        <v>2.5672736096273852E-2</v>
      </c>
      <c r="L2352" s="52">
        <f>IFERROR(_xll.qlIndexFixing(Index3M,H2352,TRUE,_xll.ohTrigger(RecalcTrigger,Trigger3M)),NA())</f>
        <v>2.6752696936578779E-2</v>
      </c>
      <c r="M2352" s="52">
        <f>IFERROR(_xll.qlIndexFixing(ONIndex3M,I2352,TRUE,_xll.ohTrigger(RecalcTrigger,Trigger3M)),NA())</f>
        <v>2.6698176543602514E-2</v>
      </c>
      <c r="N2352" s="52">
        <f>IFERROR(_xll.qlIndexFixing(Index6M,$H2352,TRUE,_xll.ohTrigger(RecalcTrigger,Trigger6M)),NA())</f>
        <v>2.7784834609170569E-2</v>
      </c>
      <c r="O2352" s="52">
        <f>IFERROR(_xll.qlIndexFixing(ONIndex6M,I2352,TRUE,_xll.ohTrigger(RecalcTrigger,Trigger6M)),NA())</f>
        <v>2.7659481130148933E-2</v>
      </c>
      <c r="P2352" s="52">
        <f>IFERROR(_xll.qlIndexFixing(Index1Y,$H2352,TRUE,_xll.ohTrigger(RecalcTrigger,Trigger1Y)),NA())</f>
        <v>2.9212750272762236E-2</v>
      </c>
      <c r="Q2352" s="52">
        <f>IFERROR(_xll.qlIndexFixing(ONIndex1Y,I2352,TRUE,_xll.ohTrigger(RecalcTrigger,Trigger1Y)),NA())</f>
        <v>2.8919261617836867E-2</v>
      </c>
    </row>
    <row r="2353" spans="2:17" x14ac:dyDescent="0.2">
      <c r="B2353" s="46" t="s">
        <v>51</v>
      </c>
      <c r="D2353" s="49">
        <f>_xll.qlCalendarAdvance(LocalCalendar,$D2352,B2353,"f",FALSE)</f>
        <v>55879</v>
      </c>
      <c r="E2353" s="49">
        <f>_xll.qlInterestRateIndexValueDate(IndexON,D2353)</f>
        <v>55879</v>
      </c>
      <c r="F2353" s="52">
        <f>IFERROR(_xll.qlIndexFixing(IndexON,D2353,TRUE,_xll.ohTrigger(RecalcTrigger,TriggerON)),NA())</f>
        <v>2.4139224022388106E-2</v>
      </c>
      <c r="H2353" s="49">
        <f>_xll.qlCalendarAdvance(IborCalendar,$H2352,B2353,"f",FALSE)</f>
        <v>55871</v>
      </c>
      <c r="I2353" s="49">
        <f>_xll.qlInterestRateIndexValueDate(Index1M,$H2353)</f>
        <v>55873</v>
      </c>
      <c r="J2353" s="52">
        <f>IFERROR(_xll.qlIndexFixing(Index1M,$H2353,TRUE,_xll.ohTrigger(RecalcTrigger,Trigger1M)),NA())</f>
        <v>2.5683699448302566E-2</v>
      </c>
      <c r="K2353" s="52">
        <f>IFERROR(_xll.qlIndexFixing(ONIndex1M,I2353,TRUE,_xll.ohTrigger(RecalcTrigger,Trigger1M)),NA())</f>
        <v>2.5667671177016516E-2</v>
      </c>
      <c r="L2353" s="52">
        <f>IFERROR(_xll.qlIndexFixing(Index3M,H2353,TRUE,_xll.ohTrigger(RecalcTrigger,Trigger3M)),NA())</f>
        <v>2.6747576746022794E-2</v>
      </c>
      <c r="M2353" s="52">
        <f>IFERROR(_xll.qlIndexFixing(ONIndex3M,I2353,TRUE,_xll.ohTrigger(RecalcTrigger,Trigger3M)),NA())</f>
        <v>2.6693101412007536E-2</v>
      </c>
      <c r="N2353" s="52">
        <f>IFERROR(_xll.qlIndexFixing(Index6M,$H2353,TRUE,_xll.ohTrigger(RecalcTrigger,Trigger6M)),NA())</f>
        <v>2.7779686735599631E-2</v>
      </c>
      <c r="O2353" s="52">
        <f>IFERROR(_xll.qlIndexFixing(ONIndex6M,I2353,TRUE,_xll.ohTrigger(RecalcTrigger,Trigger6M)),NA())</f>
        <v>2.7654427478065458E-2</v>
      </c>
      <c r="P2353" s="52">
        <f>IFERROR(_xll.qlIndexFixing(Index1Y,$H2353,TRUE,_xll.ohTrigger(RecalcTrigger,Trigger1Y)),NA())</f>
        <v>2.9207596601765137E-2</v>
      </c>
      <c r="Q2353" s="52">
        <f>IFERROR(_xll.qlIndexFixing(ONIndex1Y,I2353,TRUE,_xll.ohTrigger(RecalcTrigger,Trigger1Y)),NA())</f>
        <v>2.8914316484813796E-2</v>
      </c>
    </row>
    <row r="2354" spans="2:17" x14ac:dyDescent="0.2">
      <c r="B2354" s="46" t="s">
        <v>51</v>
      </c>
      <c r="D2354" s="49">
        <f>_xll.qlCalendarAdvance(LocalCalendar,$D2353,B2354,"f",FALSE)</f>
        <v>55886</v>
      </c>
      <c r="E2354" s="49">
        <f>_xll.qlInterestRateIndexValueDate(IndexON,D2354)</f>
        <v>55886</v>
      </c>
      <c r="F2354" s="52">
        <f>IFERROR(_xll.qlIndexFixing(IndexON,D2354,TRUE,_xll.ohTrigger(RecalcTrigger,TriggerON)),NA())</f>
        <v>2.4139415024482247E-2</v>
      </c>
      <c r="H2354" s="49">
        <f>_xll.qlCalendarAdvance(IborCalendar,$H2353,B2354,"f",FALSE)</f>
        <v>55880</v>
      </c>
      <c r="I2354" s="49">
        <f>_xll.qlInterestRateIndexValueDate(Index1M,$H2354)</f>
        <v>55884</v>
      </c>
      <c r="J2354" s="52">
        <f>IFERROR(_xll.qlIndexFixing(Index1M,$H2354,TRUE,_xll.ohTrigger(RecalcTrigger,Trigger1M)),NA())</f>
        <v>2.5675158042664389E-2</v>
      </c>
      <c r="K2354" s="52">
        <f>IFERROR(_xll.qlIndexFixing(ONIndex1M,I2354,TRUE,_xll.ohTrigger(RecalcTrigger,Trigger1M)),NA())</f>
        <v>2.565915431437471E-2</v>
      </c>
      <c r="L2354" s="52">
        <f>IFERROR(_xll.qlIndexFixing(Index3M,H2354,TRUE,_xll.ohTrigger(RecalcTrigger,Trigger3M)),NA())</f>
        <v>2.6739526761009103E-2</v>
      </c>
      <c r="M2354" s="52">
        <f>IFERROR(_xll.qlIndexFixing(ONIndex3M,I2354,TRUE,_xll.ohTrigger(RecalcTrigger,Trigger3M)),NA())</f>
        <v>2.6684496098372534E-2</v>
      </c>
      <c r="N2354" s="52">
        <f>IFERROR(_xll.qlIndexFixing(Index6M,$H2354,TRUE,_xll.ohTrigger(RecalcTrigger,Trigger6M)),NA())</f>
        <v>2.7770895739236988E-2</v>
      </c>
      <c r="O2354" s="52">
        <f>IFERROR(_xll.qlIndexFixing(ONIndex6M,I2354,TRUE,_xll.ohTrigger(RecalcTrigger,Trigger6M)),NA())</f>
        <v>2.7645781990099927E-2</v>
      </c>
      <c r="P2354" s="52">
        <f>IFERROR(_xll.qlIndexFixing(Index1Y,$H2354,TRUE,_xll.ohTrigger(RecalcTrigger,Trigger1Y)),NA())</f>
        <v>2.9197887883721192E-2</v>
      </c>
      <c r="Q2354" s="52">
        <f>IFERROR(_xll.qlIndexFixing(ONIndex1Y,I2354,TRUE,_xll.ohTrigger(RecalcTrigger,Trigger1Y)),NA())</f>
        <v>2.8905733973925152E-2</v>
      </c>
    </row>
    <row r="2355" spans="2:17" x14ac:dyDescent="0.2">
      <c r="B2355" s="46" t="s">
        <v>51</v>
      </c>
      <c r="D2355" s="49">
        <f>_xll.qlCalendarAdvance(LocalCalendar,$D2354,B2355,"f",FALSE)</f>
        <v>55893</v>
      </c>
      <c r="E2355" s="49">
        <f>_xll.qlInterestRateIndexValueDate(IndexON,D2355)</f>
        <v>55893</v>
      </c>
      <c r="F2355" s="52">
        <f>IFERROR(_xll.qlIndexFixing(IndexON,D2355,TRUE,_xll.ohTrigger(RecalcTrigger,TriggerON)),NA())</f>
        <v>2.4139629361510373E-2</v>
      </c>
      <c r="H2355" s="49">
        <f>_xll.qlCalendarAdvance(IborCalendar,$H2354,B2355,"f",FALSE)</f>
        <v>55887</v>
      </c>
      <c r="I2355" s="49">
        <f>_xll.qlInterestRateIndexValueDate(Index1M,$H2355)</f>
        <v>55891</v>
      </c>
      <c r="J2355" s="52">
        <f>IFERROR(_xll.qlIndexFixing(Index1M,$H2355,TRUE,_xll.ohTrigger(RecalcTrigger,Trigger1M)),NA())</f>
        <v>2.5670070592530965E-2</v>
      </c>
      <c r="K2355" s="52">
        <f>IFERROR(_xll.qlIndexFixing(ONIndex1M,I2355,TRUE,_xll.ohTrigger(RecalcTrigger,Trigger1M)),NA())</f>
        <v>2.5653531280775965E-2</v>
      </c>
      <c r="L2355" s="52">
        <f>IFERROR(_xll.qlIndexFixing(Index3M,H2355,TRUE,_xll.ohTrigger(RecalcTrigger,Trigger3M)),NA())</f>
        <v>2.6735025519661431E-2</v>
      </c>
      <c r="M2355" s="52">
        <f>IFERROR(_xll.qlIndexFixing(ONIndex3M,I2355,TRUE,_xll.ohTrigger(RecalcTrigger,Trigger3M)),NA())</f>
        <v>2.6678790794942842E-2</v>
      </c>
      <c r="N2355" s="52">
        <f>IFERROR(_xll.qlIndexFixing(Index6M,$H2355,TRUE,_xll.ohTrigger(RecalcTrigger,Trigger6M)),NA())</f>
        <v>2.7765743518298483E-2</v>
      </c>
      <c r="O2355" s="52">
        <f>IFERROR(_xll.qlIndexFixing(ONIndex6M,I2355,TRUE,_xll.ohTrigger(RecalcTrigger,Trigger6M)),NA())</f>
        <v>2.7640024297097554E-2</v>
      </c>
      <c r="P2355" s="52">
        <f>IFERROR(_xll.qlIndexFixing(Index1Y,$H2355,TRUE,_xll.ohTrigger(RecalcTrigger,Trigger1Y)),NA())</f>
        <v>2.919272926265444E-2</v>
      </c>
      <c r="Q2355" s="52">
        <f>IFERROR(_xll.qlIndexFixing(ONIndex1Y,I2355,TRUE,_xll.ohTrigger(RecalcTrigger,Trigger1Y)),NA())</f>
        <v>2.889997708448E-2</v>
      </c>
    </row>
    <row r="2356" spans="2:17" x14ac:dyDescent="0.2">
      <c r="B2356" s="46" t="s">
        <v>51</v>
      </c>
      <c r="D2356" s="49">
        <f>_xll.qlCalendarAdvance(LocalCalendar,$D2355,B2356,"f",FALSE)</f>
        <v>55900</v>
      </c>
      <c r="E2356" s="49">
        <f>_xll.qlInterestRateIndexValueDate(IndexON,D2356)</f>
        <v>55900</v>
      </c>
      <c r="F2356" s="52">
        <f>IFERROR(_xll.qlIndexFixing(IndexON,D2356,TRUE,_xll.ohTrigger(RecalcTrigger,TriggerON)),NA())</f>
        <v>2.4139867033472484E-2</v>
      </c>
      <c r="H2356" s="49">
        <f>_xll.qlCalendarAdvance(IborCalendar,$H2355,B2356,"f",FALSE)</f>
        <v>55894</v>
      </c>
      <c r="I2356" s="49">
        <f>_xll.qlInterestRateIndexValueDate(Index1M,$H2356)</f>
        <v>55898</v>
      </c>
      <c r="J2356" s="52">
        <f>IFERROR(_xll.qlIndexFixing(Index1M,$H2356,TRUE,_xll.ohTrigger(RecalcTrigger,Trigger1M)),NA())</f>
        <v>2.5664980427856688E-2</v>
      </c>
      <c r="K2356" s="52">
        <f>IFERROR(_xll.qlIndexFixing(ONIndex1M,I2356,TRUE,_xll.ohTrigger(RecalcTrigger,Trigger1M)),NA())</f>
        <v>2.564845778930902E-2</v>
      </c>
      <c r="L2356" s="52">
        <f>IFERROR(_xll.qlIndexFixing(Index3M,H2356,TRUE,_xll.ohTrigger(RecalcTrigger,Trigger3M)),NA())</f>
        <v>2.6729274305630213E-2</v>
      </c>
      <c r="M2356" s="52">
        <f>IFERROR(_xll.qlIndexFixing(ONIndex3M,I2356,TRUE,_xll.ohTrigger(RecalcTrigger,Trigger3M)),NA())</f>
        <v>2.6673709699158721E-2</v>
      </c>
      <c r="N2356" s="52">
        <f>IFERROR(_xll.qlIndexFixing(Index6M,$H2356,TRUE,_xll.ohTrigger(RecalcTrigger,Trigger6M)),NA())</f>
        <v>2.776058940064029E-2</v>
      </c>
      <c r="O2356" s="52">
        <f>IFERROR(_xll.qlIndexFixing(ONIndex6M,I2356,TRUE,_xll.ohTrigger(RecalcTrigger,Trigger6M)),NA())</f>
        <v>2.7634964963025865E-2</v>
      </c>
      <c r="P2356" s="52">
        <f>IFERROR(_xll.qlIndexFixing(Index1Y,$H2356,TRUE,_xll.ohTrigger(RecalcTrigger,Trigger1Y)),NA())</f>
        <v>2.9187568264076019E-2</v>
      </c>
      <c r="Q2356" s="52">
        <f>IFERROR(_xll.qlIndexFixing(ONIndex1Y,I2356,TRUE,_xll.ohTrigger(RecalcTrigger,Trigger1Y)),NA())</f>
        <v>2.8895024740984709E-2</v>
      </c>
    </row>
    <row r="2357" spans="2:17" x14ac:dyDescent="0.2">
      <c r="B2357" s="46" t="s">
        <v>51</v>
      </c>
      <c r="D2357" s="49">
        <f>_xll.qlCalendarAdvance(LocalCalendar,$D2356,B2357,"f",FALSE)</f>
        <v>55907</v>
      </c>
      <c r="E2357" s="49">
        <f>_xll.qlInterestRateIndexValueDate(IndexON,D2357)</f>
        <v>55907</v>
      </c>
      <c r="F2357" s="52">
        <f>IFERROR(_xll.qlIndexFixing(IndexON,D2357,TRUE,_xll.ohTrigger(RecalcTrigger,TriggerON)),NA())</f>
        <v>2.414012804036858E-2</v>
      </c>
      <c r="H2357" s="49">
        <f>_xll.qlCalendarAdvance(IborCalendar,$H2356,B2357,"f",FALSE)</f>
        <v>55901</v>
      </c>
      <c r="I2357" s="49">
        <f>_xll.qlInterestRateIndexValueDate(Index1M,$H2357)</f>
        <v>55905</v>
      </c>
      <c r="J2357" s="52">
        <f>IFERROR(_xll.qlIndexFixing(Index1M,$H2357,TRUE,_xll.ohTrigger(RecalcTrigger,Trigger1M)),NA())</f>
        <v>2.565988754864414E-2</v>
      </c>
      <c r="K2357" s="52">
        <f>IFERROR(_xll.qlIndexFixing(ONIndex1M,I2357,TRUE,_xll.ohTrigger(RecalcTrigger,Trigger1M)),NA())</f>
        <v>2.5643381586810676E-2</v>
      </c>
      <c r="L2357" s="52">
        <f>IFERROR(_xll.qlIndexFixing(Index3M,H2357,TRUE,_xll.ohTrigger(RecalcTrigger,Trigger3M)),NA())</f>
        <v>2.6724145129598753E-2</v>
      </c>
      <c r="M2357" s="52">
        <f>IFERROR(_xll.qlIndexFixing(ONIndex3M,I2357,TRUE,_xll.ohTrigger(RecalcTrigger,Trigger3M)),NA())</f>
        <v>2.6668626644301696E-2</v>
      </c>
      <c r="N2357" s="52">
        <f>IFERROR(_xll.qlIndexFixing(Index6M,$H2357,TRUE,_xll.ohTrigger(RecalcTrigger,Trigger6M)),NA())</f>
        <v>2.7755433386277426E-2</v>
      </c>
      <c r="O2357" s="52">
        <f>IFERROR(_xll.qlIndexFixing(ONIndex6M,I2357,TRUE,_xll.ohTrigger(RecalcTrigger,Trigger6M)),NA())</f>
        <v>2.7629903745340911E-2</v>
      </c>
      <c r="P2357" s="52">
        <f>IFERROR(_xll.qlIndexFixing(Index1Y,$H2357,TRUE,_xll.ohTrigger(RecalcTrigger,Trigger1Y)),NA())</f>
        <v>2.9182404888022286E-2</v>
      </c>
      <c r="Q2357" s="52">
        <f>IFERROR(_xll.qlIndexFixing(ONIndex1Y,I2357,TRUE,_xll.ohTrigger(RecalcTrigger,Trigger1Y)),NA())</f>
        <v>2.8890070062557172E-2</v>
      </c>
    </row>
    <row r="2358" spans="2:17" x14ac:dyDescent="0.2">
      <c r="B2358" s="46" t="s">
        <v>51</v>
      </c>
      <c r="D2358" s="49">
        <f>_xll.qlCalendarAdvance(LocalCalendar,$D2357,B2358,"f",FALSE)</f>
        <v>55914</v>
      </c>
      <c r="E2358" s="49">
        <f>_xll.qlInterestRateIndexValueDate(IndexON,D2358)</f>
        <v>55914</v>
      </c>
      <c r="F2358" s="52">
        <f>IFERROR(_xll.qlIndexFixing(IndexON,D2358,TRUE,_xll.ohTrigger(RecalcTrigger,TriggerON)),NA())</f>
        <v>2.4140412382198662E-2</v>
      </c>
      <c r="H2358" s="49">
        <f>_xll.qlCalendarAdvance(IborCalendar,$H2357,B2358,"f",FALSE)</f>
        <v>55908</v>
      </c>
      <c r="I2358" s="49">
        <f>_xll.qlInterestRateIndexValueDate(Index1M,$H2358)</f>
        <v>55912</v>
      </c>
      <c r="J2358" s="52">
        <f>IFERROR(_xll.qlIndexFixing(Index1M,$H2358,TRUE,_xll.ohTrigger(RecalcTrigger,Trigger1M)),NA())</f>
        <v>2.5654791954903635E-2</v>
      </c>
      <c r="K2358" s="52">
        <f>IFERROR(_xll.qlIndexFixing(ONIndex1M,I2358,TRUE,_xll.ohTrigger(RecalcTrigger,Trigger1M)),NA())</f>
        <v>2.5638302673360869E-2</v>
      </c>
      <c r="L2358" s="52">
        <f>IFERROR(_xll.qlIndexFixing(Index3M,H2358,TRUE,_xll.ohTrigger(RecalcTrigger,Trigger3M)),NA())</f>
        <v>2.6719013988012463E-2</v>
      </c>
      <c r="M2358" s="52">
        <f>IFERROR(_xll.qlIndexFixing(ONIndex3M,I2358,TRUE,_xll.ohTrigger(RecalcTrigger,Trigger3M)),NA())</f>
        <v>2.6663541630131959E-2</v>
      </c>
      <c r="N2358" s="52">
        <f>IFERROR(_xll.qlIndexFixing(Index6M,$H2358,TRUE,_xll.ohTrigger(RecalcTrigger,Trigger6M)),NA())</f>
        <v>2.7750275475223581E-2</v>
      </c>
      <c r="O2358" s="52">
        <f>IFERROR(_xll.qlIndexFixing(ONIndex6M,I2358,TRUE,_xll.ohTrigger(RecalcTrigger,Trigger6M)),NA())</f>
        <v>2.762484064388282E-2</v>
      </c>
      <c r="P2358" s="52">
        <f>IFERROR(_xll.qlIndexFixing(Index1Y,$H2358,TRUE,_xll.ohTrigger(RecalcTrigger,Trigger1Y)),NA())</f>
        <v>2.9177239134530037E-2</v>
      </c>
      <c r="Q2358" s="52">
        <f>IFERROR(_xll.qlIndexFixing(ONIndex1Y,I2358,TRUE,_xll.ohTrigger(RecalcTrigger,Trigger1Y)),NA())</f>
        <v>2.8885113049357258E-2</v>
      </c>
    </row>
    <row r="2359" spans="2:17" x14ac:dyDescent="0.2">
      <c r="B2359" s="46" t="s">
        <v>51</v>
      </c>
      <c r="D2359" s="49">
        <f>_xll.qlCalendarAdvance(LocalCalendar,$D2358,B2359,"f",FALSE)</f>
        <v>55921</v>
      </c>
      <c r="E2359" s="49">
        <f>_xll.qlInterestRateIndexValueDate(IndexON,D2359)</f>
        <v>55921</v>
      </c>
      <c r="F2359" s="52">
        <f>IFERROR(_xll.qlIndexFixing(IndexON,D2359,TRUE,_xll.ohTrigger(RecalcTrigger,TriggerON)),NA())</f>
        <v>2.4140720058962728E-2</v>
      </c>
      <c r="H2359" s="49">
        <f>_xll.qlCalendarAdvance(IborCalendar,$H2358,B2359,"f",FALSE)</f>
        <v>55915</v>
      </c>
      <c r="I2359" s="49">
        <f>_xll.qlInterestRateIndexValueDate(Index1M,$H2359)</f>
        <v>55919</v>
      </c>
      <c r="J2359" s="52">
        <f>IFERROR(_xll.qlIndexFixing(Index1M,$H2359,TRUE,_xll.ohTrigger(RecalcTrigger,Trigger1M)),NA())</f>
        <v>2.5648047478032635E-2</v>
      </c>
      <c r="K2359" s="52">
        <f>IFERROR(_xll.qlIndexFixing(ONIndex1M,I2359,TRUE,_xll.ohTrigger(RecalcTrigger,Trigger1M)),NA())</f>
        <v>2.5633221049279342E-2</v>
      </c>
      <c r="L2359" s="52">
        <f>IFERROR(_xll.qlIndexFixing(Index3M,H2359,TRUE,_xll.ohTrigger(RecalcTrigger,Trigger3M)),NA())</f>
        <v>2.6714502804525333E-2</v>
      </c>
      <c r="M2359" s="52">
        <f>IFERROR(_xll.qlIndexFixing(ONIndex3M,I2359,TRUE,_xll.ohTrigger(RecalcTrigger,Trigger3M)),NA())</f>
        <v>2.6658454657209063E-2</v>
      </c>
      <c r="N2359" s="52">
        <f>IFERROR(_xll.qlIndexFixing(Index6M,$H2359,TRUE,_xll.ohTrigger(RecalcTrigger,Trigger6M)),NA())</f>
        <v>2.774511566749421E-2</v>
      </c>
      <c r="O2359" s="52">
        <f>IFERROR(_xll.qlIndexFixing(ONIndex6M,I2359,TRUE,_xll.ohTrigger(RecalcTrigger,Trigger6M)),NA())</f>
        <v>2.7619775658971335E-2</v>
      </c>
      <c r="P2359" s="52">
        <f>IFERROR(_xll.qlIndexFixing(Index1Y,$H2359,TRUE,_xll.ohTrigger(RecalcTrigger,Trigger1Y)),NA())</f>
        <v>2.9172071003635617E-2</v>
      </c>
      <c r="Q2359" s="52">
        <f>IFERROR(_xll.qlIndexFixing(ONIndex1Y,I2359,TRUE,_xll.ohTrigger(RecalcTrigger,Trigger1Y)),NA())</f>
        <v>2.8880153701624778E-2</v>
      </c>
    </row>
    <row r="2360" spans="2:17" x14ac:dyDescent="0.2">
      <c r="B2360" s="46" t="s">
        <v>51</v>
      </c>
      <c r="D2360" s="49">
        <f>_xll.qlCalendarAdvance(LocalCalendar,$D2359,B2360,"f",FALSE)</f>
        <v>55928</v>
      </c>
      <c r="E2360" s="49">
        <f>_xll.qlInterestRateIndexValueDate(IndexON,D2360)</f>
        <v>55928</v>
      </c>
      <c r="F2360" s="52">
        <f>IFERROR(_xll.qlIndexFixing(IndexON,D2360,TRUE,_xll.ohTrigger(RecalcTrigger,TriggerON)),NA())</f>
        <v>2.4141051070500907E-2</v>
      </c>
      <c r="H2360" s="49">
        <f>_xll.qlCalendarAdvance(IborCalendar,$H2359,B2360,"f",FALSE)</f>
        <v>55922</v>
      </c>
      <c r="I2360" s="49">
        <f>_xll.qlInterestRateIndexValueDate(Index1M,$H2360)</f>
        <v>55926</v>
      </c>
      <c r="J2360" s="52">
        <f>IFERROR(_xll.qlIndexFixing(Index1M,$H2360,TRUE,_xll.ohTrigger(RecalcTrigger,Trigger1M)),NA())</f>
        <v>2.5642948125743636E-2</v>
      </c>
      <c r="K2360" s="52">
        <f>IFERROR(_xll.qlIndexFixing(ONIndex1M,I2360,TRUE,_xll.ohTrigger(RecalcTrigger,Trigger1M)),NA())</f>
        <v>2.562813671408648E-2</v>
      </c>
      <c r="L2360" s="52">
        <f>IFERROR(_xll.qlIndexFixing(Index3M,H2360,TRUE,_xll.ohTrigger(RecalcTrigger,Trigger3M)),NA())</f>
        <v>2.6708745808218914E-2</v>
      </c>
      <c r="M2360" s="52">
        <f>IFERROR(_xll.qlIndexFixing(ONIndex3M,I2360,TRUE,_xll.ohTrigger(RecalcTrigger,Trigger3M)),NA())</f>
        <v>2.6653365725133327E-2</v>
      </c>
      <c r="N2360" s="52">
        <f>IFERROR(_xll.qlIndexFixing(Index6M,$H2360,TRUE,_xll.ohTrigger(RecalcTrigger,Trigger6M)),NA())</f>
        <v>2.773995396310389E-2</v>
      </c>
      <c r="O2360" s="52">
        <f>IFERROR(_xll.qlIndexFixing(ONIndex6M,I2360,TRUE,_xll.ohTrigger(RecalcTrigger,Trigger6M)),NA())</f>
        <v>2.7614708790206777E-2</v>
      </c>
      <c r="P2360" s="52">
        <f>IFERROR(_xll.qlIndexFixing(Index1Y,$H2360,TRUE,_xll.ohTrigger(RecalcTrigger,Trigger1Y)),NA())</f>
        <v>2.9166900495375608E-2</v>
      </c>
      <c r="Q2360" s="52">
        <f>IFERROR(_xll.qlIndexFixing(ONIndex1Y,I2360,TRUE,_xll.ohTrigger(RecalcTrigger,Trigger1Y)),NA())</f>
        <v>2.8875192019039986E-2</v>
      </c>
    </row>
    <row r="2361" spans="2:17" x14ac:dyDescent="0.2">
      <c r="B2361" s="46" t="s">
        <v>51</v>
      </c>
      <c r="D2361" s="49">
        <f>_xll.qlCalendarAdvance(LocalCalendar,$D2360,B2361,"f",FALSE)</f>
        <v>55935</v>
      </c>
      <c r="E2361" s="49">
        <f>_xll.qlInterestRateIndexValueDate(IndexON,D2361)</f>
        <v>55935</v>
      </c>
      <c r="F2361" s="52">
        <f>IFERROR(_xll.qlIndexFixing(IndexON,D2361,TRUE,_xll.ohTrigger(RecalcTrigger,TriggerON)),NA())</f>
        <v>2.4141405417132944E-2</v>
      </c>
      <c r="H2361" s="49">
        <f>_xll.qlCalendarAdvance(IborCalendar,$H2360,B2361,"f",FALSE)</f>
        <v>55929</v>
      </c>
      <c r="I2361" s="49">
        <f>_xll.qlInterestRateIndexValueDate(Index1M,$H2361)</f>
        <v>55933</v>
      </c>
      <c r="J2361" s="52">
        <f>IFERROR(_xll.qlIndexFixing(Index1M,$H2361,TRUE,_xll.ohTrigger(RecalcTrigger,Trigger1M)),NA())</f>
        <v>2.5637846059300022E-2</v>
      </c>
      <c r="K2361" s="52">
        <f>IFERROR(_xll.qlIndexFixing(ONIndex1M,I2361,TRUE,_xll.ohTrigger(RecalcTrigger,Trigger1M)),NA())</f>
        <v>2.5623049667942155E-2</v>
      </c>
      <c r="L2361" s="52">
        <f>IFERROR(_xll.qlIndexFixing(Index3M,H2361,TRUE,_xll.ohTrigger(RecalcTrigger,Trigger3M)),NA())</f>
        <v>2.6703608770022313E-2</v>
      </c>
      <c r="M2361" s="52">
        <f>IFERROR(_xll.qlIndexFixing(ONIndex3M,I2361,TRUE,_xll.ohTrigger(RecalcTrigger,Trigger3M)),NA())</f>
        <v>2.6648274833824814E-2</v>
      </c>
      <c r="N2361" s="52">
        <f>IFERROR(_xll.qlIndexFixing(Index6M,$H2361,TRUE,_xll.ohTrigger(RecalcTrigger,Trigger6M)),NA())</f>
        <v>2.7734790362066313E-2</v>
      </c>
      <c r="O2361" s="52">
        <f>IFERROR(_xll.qlIndexFixing(ONIndex6M,I2361,TRUE,_xll.ohTrigger(RecalcTrigger,Trigger6M)),NA())</f>
        <v>2.7609640037828953E-2</v>
      </c>
      <c r="P2361" s="52">
        <f>IFERROR(_xll.qlIndexFixing(Index1Y,$H2361,TRUE,_xll.ohTrigger(RecalcTrigger,Trigger1Y)),NA())</f>
        <v>2.9161727609786362E-2</v>
      </c>
      <c r="Q2361" s="52">
        <f>IFERROR(_xll.qlIndexFixing(ONIndex1Y,I2361,TRUE,_xll.ohTrigger(RecalcTrigger,Trigger1Y)),NA())</f>
        <v>2.8870228001602882E-2</v>
      </c>
    </row>
    <row r="2362" spans="2:17" x14ac:dyDescent="0.2">
      <c r="B2362" s="46" t="s">
        <v>51</v>
      </c>
      <c r="D2362" s="49">
        <f>_xll.qlCalendarAdvance(LocalCalendar,$D2361,B2362,"f",FALSE)</f>
        <v>55942</v>
      </c>
      <c r="E2362" s="49">
        <f>_xll.qlInterestRateIndexValueDate(IndexON,D2362)</f>
        <v>55942</v>
      </c>
      <c r="F2362" s="52">
        <f>IFERROR(_xll.qlIndexFixing(IndexON,D2362,TRUE,_xll.ohTrigger(RecalcTrigger,TriggerON)),NA())</f>
        <v>2.414178309861903E-2</v>
      </c>
      <c r="H2362" s="49">
        <f>_xll.qlCalendarAdvance(IborCalendar,$H2361,B2362,"f",FALSE)</f>
        <v>55936</v>
      </c>
      <c r="I2362" s="49">
        <f>_xll.qlInterestRateIndexValueDate(Index1M,$H2362)</f>
        <v>55940</v>
      </c>
      <c r="J2362" s="52">
        <f>IFERROR(_xll.qlIndexFixing(Index1M,$H2362,TRUE,_xll.ohTrigger(RecalcTrigger,Trigger1M)),NA())</f>
        <v>2.5632741278698936E-2</v>
      </c>
      <c r="K2362" s="52">
        <f>IFERROR(_xll.qlIndexFixing(ONIndex1M,I2362,TRUE,_xll.ohTrigger(RecalcTrigger,Trigger1M)),NA())</f>
        <v>2.5617959911006238E-2</v>
      </c>
      <c r="L2362" s="52">
        <f>IFERROR(_xll.qlIndexFixing(Index3M,H2362,TRUE,_xll.ohTrigger(RecalcTrigger,Trigger3M)),NA())</f>
        <v>2.6699090129249502E-2</v>
      </c>
      <c r="M2362" s="52">
        <f>IFERROR(_xll.qlIndexFixing(ONIndex3M,I2362,TRUE,_xll.ohTrigger(RecalcTrigger,Trigger3M)),NA())</f>
        <v>2.6643181983523334E-2</v>
      </c>
      <c r="N2362" s="52">
        <f>IFERROR(_xll.qlIndexFixing(Index6M,$H2362,TRUE,_xll.ohTrigger(RecalcTrigger,Trigger6M)),NA())</f>
        <v>2.7730318269483172E-2</v>
      </c>
      <c r="O2362" s="52">
        <f>IFERROR(_xll.qlIndexFixing(ONIndex6M,I2362,TRUE,_xll.ohTrigger(RecalcTrigger,Trigger6M)),NA())</f>
        <v>2.7604569401598056E-2</v>
      </c>
      <c r="P2362" s="52">
        <f>IFERROR(_xll.qlIndexFixing(Index1Y,$H2362,TRUE,_xll.ohTrigger(RecalcTrigger,Trigger1Y)),NA())</f>
        <v>2.9156552346905108E-2</v>
      </c>
      <c r="Q2362" s="52">
        <f>IFERROR(_xll.qlIndexFixing(ONIndex1Y,I2362,TRUE,_xll.ohTrigger(RecalcTrigger,Trigger1Y)),NA())</f>
        <v>2.8865261649393403E-2</v>
      </c>
    </row>
    <row r="2363" spans="2:17" x14ac:dyDescent="0.2">
      <c r="B2363" s="46" t="s">
        <v>51</v>
      </c>
      <c r="D2363" s="49">
        <f>_xll.qlCalendarAdvance(LocalCalendar,$D2362,B2363,"f",FALSE)</f>
        <v>55949</v>
      </c>
      <c r="E2363" s="49">
        <f>_xll.qlInterestRateIndexValueDate(IndexON,D2363)</f>
        <v>55949</v>
      </c>
      <c r="F2363" s="52">
        <f>IFERROR(_xll.qlIndexFixing(IndexON,D2363,TRUE,_xll.ohTrigger(RecalcTrigger,TriggerON)),NA())</f>
        <v>2.4142184114959164E-2</v>
      </c>
      <c r="H2363" s="49">
        <f>_xll.qlCalendarAdvance(IborCalendar,$H2362,B2363,"f",FALSE)</f>
        <v>55943</v>
      </c>
      <c r="I2363" s="49">
        <f>_xll.qlInterestRateIndexValueDate(Index1M,$H2363)</f>
        <v>55947</v>
      </c>
      <c r="J2363" s="52">
        <f>IFERROR(_xll.qlIndexFixing(Index1M,$H2363,TRUE,_xll.ohTrigger(RecalcTrigger,Trigger1M)),NA())</f>
        <v>2.5631458866956995E-2</v>
      </c>
      <c r="K2363" s="52">
        <f>IFERROR(_xll.qlIndexFixing(ONIndex1M,I2363,TRUE,_xll.ohTrigger(RecalcTrigger,Trigger1M)),NA())</f>
        <v>2.5612867443278731E-2</v>
      </c>
      <c r="L2363" s="52">
        <f>IFERROR(_xll.qlIndexFixing(Index3M,H2363,TRUE,_xll.ohTrigger(RecalcTrigger,Trigger3M)),NA())</f>
        <v>2.6694568463167801E-2</v>
      </c>
      <c r="M2363" s="52">
        <f>IFERROR(_xll.qlIndexFixing(ONIndex3M,I2363,TRUE,_xll.ohTrigger(RecalcTrigger,Trigger3M)),NA())</f>
        <v>2.6638087174228886E-2</v>
      </c>
      <c r="N2363" s="52">
        <f>IFERROR(_xll.qlIndexFixing(Index6M,$H2363,TRUE,_xll.ohTrigger(RecalcTrigger,Trigger6M)),NA())</f>
        <v>2.7726536047431898E-2</v>
      </c>
      <c r="O2363" s="52">
        <f>IFERROR(_xll.qlIndexFixing(ONIndex6M,I2363,TRUE,_xll.ohTrigger(RecalcTrigger,Trigger6M)),NA())</f>
        <v>2.7599496881993701E-2</v>
      </c>
      <c r="P2363" s="52">
        <f>IFERROR(_xll.qlIndexFixing(Index1Y,$H2363,TRUE,_xll.ohTrigger(RecalcTrigger,Trigger1Y)),NA())</f>
        <v>2.9151374706767982E-2</v>
      </c>
      <c r="Q2363" s="52">
        <f>IFERROR(_xll.qlIndexFixing(ONIndex1Y,I2363,TRUE,_xll.ohTrigger(RecalcTrigger,Trigger1Y)),NA())</f>
        <v>2.8860292962731293E-2</v>
      </c>
    </row>
    <row r="2364" spans="2:17" x14ac:dyDescent="0.2">
      <c r="B2364" s="46" t="s">
        <v>51</v>
      </c>
      <c r="D2364" s="49">
        <f>_xll.qlCalendarAdvance(LocalCalendar,$D2363,B2364,"f",FALSE)</f>
        <v>55956</v>
      </c>
      <c r="E2364" s="49">
        <f>_xll.qlInterestRateIndexValueDate(IndexON,D2364)</f>
        <v>55956</v>
      </c>
      <c r="F2364" s="52">
        <f>IFERROR(_xll.qlIndexFixing(IndexON,D2364,TRUE,_xll.ohTrigger(RecalcTrigger,TriggerON)),NA())</f>
        <v>2.4142608466233284E-2</v>
      </c>
      <c r="H2364" s="49">
        <f>_xll.qlCalendarAdvance(IborCalendar,$H2363,B2364,"f",FALSE)</f>
        <v>55950</v>
      </c>
      <c r="I2364" s="49">
        <f>_xll.qlInterestRateIndexValueDate(Index1M,$H2364)</f>
        <v>55954</v>
      </c>
      <c r="J2364" s="52">
        <f>IFERROR(_xll.qlIndexFixing(Index1M,$H2364,TRUE,_xll.ohTrigger(RecalcTrigger,Trigger1M)),NA())</f>
        <v>2.562416138747407E-2</v>
      </c>
      <c r="K2364" s="52">
        <f>IFERROR(_xll.qlIndexFixing(ONIndex1M,I2364,TRUE,_xll.ohTrigger(RecalcTrigger,Trigger1M)),NA())</f>
        <v>2.5607772264519824E-2</v>
      </c>
      <c r="L2364" s="52">
        <f>IFERROR(_xll.qlIndexFixing(Index3M,H2364,TRUE,_xll.ohTrigger(RecalcTrigger,Trigger3M)),NA())</f>
        <v>2.6689424487495429E-2</v>
      </c>
      <c r="M2364" s="52">
        <f>IFERROR(_xll.qlIndexFixing(ONIndex3M,I2364,TRUE,_xll.ohTrigger(RecalcTrigger,Trigger3M)),NA())</f>
        <v>2.6632990405701662E-2</v>
      </c>
      <c r="N2364" s="52">
        <f>IFERROR(_xll.qlIndexFixing(Index6M,$H2364,TRUE,_xll.ohTrigger(RecalcTrigger,Trigger6M)),NA())</f>
        <v>2.772136516401132E-2</v>
      </c>
      <c r="O2364" s="52">
        <f>IFERROR(_xll.qlIndexFixing(ONIndex6M,I2364,TRUE,_xll.ohTrigger(RecalcTrigger,Trigger6M)),NA())</f>
        <v>2.7594422478696146E-2</v>
      </c>
      <c r="P2364" s="52">
        <f>IFERROR(_xll.qlIndexFixing(Index1Y,$H2364,TRUE,_xll.ohTrigger(RecalcTrigger,Trigger1Y)),NA())</f>
        <v>2.9146194689411556E-2</v>
      </c>
      <c r="Q2364" s="52">
        <f>IFERROR(_xll.qlIndexFixing(ONIndex1Y,I2364,TRUE,_xll.ohTrigger(RecalcTrigger,Trigger1Y)),NA())</f>
        <v>2.8855321941056999E-2</v>
      </c>
    </row>
    <row r="2365" spans="2:17" x14ac:dyDescent="0.2">
      <c r="B2365" s="46" t="s">
        <v>51</v>
      </c>
      <c r="D2365" s="49">
        <f>_xll.qlCalendarAdvance(LocalCalendar,$D2364,B2365,"f",FALSE)</f>
        <v>55963</v>
      </c>
      <c r="E2365" s="49">
        <f>_xll.qlInterestRateIndexValueDate(IndexON,D2365)</f>
        <v>55963</v>
      </c>
      <c r="F2365" s="52">
        <f>IFERROR(_xll.qlIndexFixing(IndexON,D2365,TRUE,_xll.ohTrigger(RecalcTrigger,TriggerON)),NA())</f>
        <v>2.4143056152441389E-2</v>
      </c>
      <c r="H2365" s="49">
        <f>_xll.qlCalendarAdvance(IborCalendar,$H2364,B2365,"f",FALSE)</f>
        <v>55957</v>
      </c>
      <c r="I2365" s="49">
        <f>_xll.qlInterestRateIndexValueDate(Index1M,$H2365)</f>
        <v>55961</v>
      </c>
      <c r="J2365" s="52">
        <f>IFERROR(_xll.qlIndexFixing(Index1M,$H2365,TRUE,_xll.ohTrigger(RecalcTrigger,Trigger1M)),NA())</f>
        <v>2.5619046792107487E-2</v>
      </c>
      <c r="K2365" s="52">
        <f>IFERROR(_xll.qlIndexFixing(ONIndex1M,I2365,TRUE,_xll.ohTrigger(RecalcTrigger,Trigger1M)),NA())</f>
        <v>2.5602674374809453E-2</v>
      </c>
      <c r="L2365" s="52">
        <f>IFERROR(_xll.qlIndexFixing(Index3M,H2365,TRUE,_xll.ohTrigger(RecalcTrigger,Trigger3M)),NA())</f>
        <v>2.6684278546178886E-2</v>
      </c>
      <c r="M2365" s="52">
        <f>IFERROR(_xll.qlIndexFixing(ONIndex3M,I2365,TRUE,_xll.ohTrigger(RecalcTrigger,Trigger3M)),NA())</f>
        <v>2.662789167818147E-2</v>
      </c>
      <c r="N2365" s="52">
        <f>IFERROR(_xll.qlIndexFixing(Index6M,$H2365,TRUE,_xll.ohTrigger(RecalcTrigger,Trigger6M)),NA())</f>
        <v>2.7716192383790202E-2</v>
      </c>
      <c r="O2365" s="52">
        <f>IFERROR(_xll.qlIndexFixing(ONIndex6M,I2365,TRUE,_xll.ohTrigger(RecalcTrigger,Trigger6M)),NA())</f>
        <v>2.7589346191545516E-2</v>
      </c>
      <c r="P2365" s="52">
        <f>IFERROR(_xll.qlIndexFixing(Index1Y,$H2365,TRUE,_xll.ohTrigger(RecalcTrigger,Trigger1Y)),NA())</f>
        <v>2.9141012294872846E-2</v>
      </c>
      <c r="Q2365" s="52">
        <f>IFERROR(_xll.qlIndexFixing(ONIndex1Y,I2365,TRUE,_xll.ohTrigger(RecalcTrigger,Trigger1Y)),NA())</f>
        <v>2.885034858461033E-2</v>
      </c>
    </row>
    <row r="2366" spans="2:17" x14ac:dyDescent="0.2">
      <c r="B2366" s="46" t="s">
        <v>51</v>
      </c>
      <c r="D2366" s="49">
        <f>_xll.qlCalendarAdvance(LocalCalendar,$D2365,B2366,"f",FALSE)</f>
        <v>55970</v>
      </c>
      <c r="E2366" s="49">
        <f>_xll.qlInterestRateIndexValueDate(IndexON,D2366)</f>
        <v>55970</v>
      </c>
      <c r="F2366" s="52">
        <f>IFERROR(_xll.qlIndexFixing(IndexON,D2366,TRUE,_xll.ohTrigger(RecalcTrigger,TriggerON)),NA())</f>
        <v>2.4143527173583479E-2</v>
      </c>
      <c r="H2366" s="49">
        <f>_xll.qlCalendarAdvance(IborCalendar,$H2365,B2366,"f",FALSE)</f>
        <v>55964</v>
      </c>
      <c r="I2366" s="49">
        <f>_xll.qlInterestRateIndexValueDate(Index1M,$H2366)</f>
        <v>55968</v>
      </c>
      <c r="J2366" s="52">
        <f>IFERROR(_xll.qlIndexFixing(Index1M,$H2366,TRUE,_xll.ohTrigger(RecalcTrigger,Trigger1M)),NA())</f>
        <v>2.5613929482233577E-2</v>
      </c>
      <c r="K2366" s="52">
        <f>IFERROR(_xll.qlIndexFixing(ONIndex1M,I2366,TRUE,_xll.ohTrigger(RecalcTrigger,Trigger1M)),NA())</f>
        <v>2.5597573774307492E-2</v>
      </c>
      <c r="L2366" s="52">
        <f>IFERROR(_xll.qlIndexFixing(Index3M,H2366,TRUE,_xll.ohTrigger(RecalcTrigger,Trigger3M)),NA())</f>
        <v>2.6679130639228599E-2</v>
      </c>
      <c r="M2366" s="52">
        <f>IFERROR(_xll.qlIndexFixing(ONIndex3M,I2366,TRUE,_xll.ohTrigger(RecalcTrigger,Trigger3M)),NA())</f>
        <v>2.6622790991588374E-2</v>
      </c>
      <c r="N2366" s="52">
        <f>IFERROR(_xll.qlIndexFixing(Index6M,$H2366,TRUE,_xll.ohTrigger(RecalcTrigger,Trigger6M)),NA())</f>
        <v>2.7711017706784177E-2</v>
      </c>
      <c r="O2366" s="52">
        <f>IFERROR(_xll.qlIndexFixing(ONIndex6M,I2366,TRUE,_xll.ohTrigger(RecalcTrigger,Trigger6M)),NA())</f>
        <v>2.7584268020941494E-2</v>
      </c>
      <c r="P2366" s="52">
        <f>IFERROR(_xll.qlIndexFixing(Index1Y,$H2366,TRUE,_xll.ohTrigger(RecalcTrigger,Trigger1Y)),NA())</f>
        <v>2.9135827523187982E-2</v>
      </c>
      <c r="Q2366" s="52">
        <f>IFERROR(_xll.qlIndexFixing(ONIndex1Y,I2366,TRUE,_xll.ohTrigger(RecalcTrigger,Trigger1Y)),NA())</f>
        <v>2.8845372893471222E-2</v>
      </c>
    </row>
    <row r="2367" spans="2:17" x14ac:dyDescent="0.2">
      <c r="B2367" s="46" t="s">
        <v>51</v>
      </c>
      <c r="D2367" s="49">
        <f>_xll.qlCalendarAdvance(LocalCalendar,$D2366,B2367,"f",FALSE)</f>
        <v>55977</v>
      </c>
      <c r="E2367" s="49">
        <f>_xll.qlInterestRateIndexValueDate(IndexON,D2367)</f>
        <v>55977</v>
      </c>
      <c r="F2367" s="52">
        <f>IFERROR(_xll.qlIndexFixing(IndexON,D2367,TRUE,_xll.ohTrigger(RecalcTrigger,TriggerON)),NA())</f>
        <v>2.4144021529579618E-2</v>
      </c>
      <c r="H2367" s="49">
        <f>_xll.qlCalendarAdvance(IborCalendar,$H2366,B2367,"f",FALSE)</f>
        <v>55971</v>
      </c>
      <c r="I2367" s="49">
        <f>_xll.qlInterestRateIndexValueDate(Index1M,$H2367)</f>
        <v>55975</v>
      </c>
      <c r="J2367" s="52">
        <f>IFERROR(_xll.qlIndexFixing(Index1M,$H2367,TRUE,_xll.ohTrigger(RecalcTrigger,Trigger1M)),NA())</f>
        <v>2.560826522041193E-2</v>
      </c>
      <c r="K2367" s="52">
        <f>IFERROR(_xll.qlIndexFixing(ONIndex1M,I2367,TRUE,_xll.ohTrigger(RecalcTrigger,Trigger1M)),NA())</f>
        <v>2.5592470463013939E-2</v>
      </c>
      <c r="L2367" s="52">
        <f>IFERROR(_xll.qlIndexFixing(Index3M,H2367,TRUE,_xll.ohTrigger(RecalcTrigger,Trigger3M)),NA())</f>
        <v>2.6673363025499271E-2</v>
      </c>
      <c r="M2367" s="52">
        <f>IFERROR(_xll.qlIndexFixing(ONIndex3M,I2367,TRUE,_xll.ohTrigger(RecalcTrigger,Trigger3M)),NA())</f>
        <v>2.6617688346082247E-2</v>
      </c>
      <c r="N2367" s="52">
        <f>IFERROR(_xll.qlIndexFixing(Index6M,$H2367,TRUE,_xll.ohTrigger(RecalcTrigger,Trigger6M)),NA())</f>
        <v>2.7705150413108871E-2</v>
      </c>
      <c r="O2367" s="52">
        <f>IFERROR(_xll.qlIndexFixing(ONIndex6M,I2367,TRUE,_xll.ohTrigger(RecalcTrigger,Trigger6M)),NA())</f>
        <v>2.7579187966484398E-2</v>
      </c>
      <c r="P2367" s="52">
        <f>IFERROR(_xll.qlIndexFixing(Index1Y,$H2367,TRUE,_xll.ohTrigger(RecalcTrigger,Trigger1Y)),NA())</f>
        <v>2.913064037439398E-2</v>
      </c>
      <c r="Q2367" s="52">
        <f>IFERROR(_xll.qlIndexFixing(ONIndex1Y,I2367,TRUE,_xll.ohTrigger(RecalcTrigger,Trigger1Y)),NA())</f>
        <v>2.8840394867799546E-2</v>
      </c>
    </row>
    <row r="2368" spans="2:17" x14ac:dyDescent="0.2">
      <c r="B2368" s="46" t="s">
        <v>51</v>
      </c>
      <c r="D2368" s="49">
        <f>_xll.qlCalendarAdvance(LocalCalendar,$D2367,B2368,"f",FALSE)</f>
        <v>55984</v>
      </c>
      <c r="E2368" s="49">
        <f>_xll.qlInterestRateIndexValueDate(IndexON,D2368)</f>
        <v>55984</v>
      </c>
      <c r="F2368" s="52">
        <f>IFERROR(_xll.qlIndexFixing(IndexON,D2368,TRUE,_xll.ohTrigger(RecalcTrigger,TriggerON)),NA())</f>
        <v>2.4144539220509742E-2</v>
      </c>
      <c r="H2368" s="49">
        <f>_xll.qlCalendarAdvance(IborCalendar,$H2367,B2368,"f",FALSE)</f>
        <v>55982</v>
      </c>
      <c r="I2368" s="49">
        <f>_xll.qlInterestRateIndexValueDate(Index1M,$H2368)</f>
        <v>55984</v>
      </c>
      <c r="J2368" s="52">
        <f>IFERROR(_xll.qlIndexFixing(Index1M,$H2368,TRUE,_xll.ohTrigger(RecalcTrigger,Trigger1M)),NA())</f>
        <v>2.5602766073540562E-2</v>
      </c>
      <c r="K2368" s="52">
        <f>IFERROR(_xll.qlIndexFixing(ONIndex1M,I2368,TRUE,_xll.ohTrigger(RecalcTrigger,Trigger1M)),NA())</f>
        <v>2.5585905079177351E-2</v>
      </c>
      <c r="L2368" s="52">
        <f>IFERROR(_xll.qlIndexFixing(Index3M,H2368,TRUE,_xll.ohTrigger(RecalcTrigger,Trigger3M)),NA())</f>
        <v>2.6666739542075126E-2</v>
      </c>
      <c r="M2368" s="52">
        <f>IFERROR(_xll.qlIndexFixing(ONIndex3M,I2368,TRUE,_xll.ohTrigger(RecalcTrigger,Trigger3M)),NA())</f>
        <v>2.6611124922917284E-2</v>
      </c>
      <c r="N2368" s="52">
        <f>IFERROR(_xll.qlIndexFixing(Index6M,$H2368,TRUE,_xll.ohTrigger(RecalcTrigger,Trigger6M)),NA())</f>
        <v>2.7698492714126593E-2</v>
      </c>
      <c r="O2368" s="52">
        <f>IFERROR(_xll.qlIndexFixing(ONIndex6M,I2368,TRUE,_xll.ohTrigger(RecalcTrigger,Trigger6M)),NA())</f>
        <v>2.7572653700236316E-2</v>
      </c>
      <c r="P2368" s="52">
        <f>IFERROR(_xll.qlIndexFixing(Index1Y,$H2368,TRUE,_xll.ohTrigger(RecalcTrigger,Trigger1Y)),NA())</f>
        <v>2.9123967690251766E-2</v>
      </c>
      <c r="Q2368" s="52">
        <f>IFERROR(_xll.qlIndexFixing(ONIndex1Y,I2368,TRUE,_xll.ohTrigger(RecalcTrigger,Trigger1Y)),NA())</f>
        <v>2.8833991118109026E-2</v>
      </c>
    </row>
    <row r="2369" spans="2:17" x14ac:dyDescent="0.2">
      <c r="B2369" s="46" t="s">
        <v>51</v>
      </c>
      <c r="D2369" s="49">
        <f>_xll.qlCalendarAdvance(LocalCalendar,$D2368,B2369,"f",FALSE)</f>
        <v>55991</v>
      </c>
      <c r="E2369" s="49">
        <f>_xll.qlInterestRateIndexValueDate(IndexON,D2369)</f>
        <v>55991</v>
      </c>
      <c r="F2369" s="52">
        <f>IFERROR(_xll.qlIndexFixing(IndexON,D2369,TRUE,_xll.ohTrigger(RecalcTrigger,TriggerON)),NA())</f>
        <v>2.4145080246453787E-2</v>
      </c>
      <c r="H2369" s="49">
        <f>_xll.qlCalendarAdvance(IborCalendar,$H2368,B2369,"f",FALSE)</f>
        <v>55989</v>
      </c>
      <c r="I2369" s="49">
        <f>_xll.qlInterestRateIndexValueDate(Index1M,$H2369)</f>
        <v>55991</v>
      </c>
      <c r="J2369" s="52">
        <f>IFERROR(_xll.qlIndexFixing(Index1M,$H2369,TRUE,_xll.ohTrigger(RecalcTrigger,Trigger1M)),NA())</f>
        <v>2.5597639286573104E-2</v>
      </c>
      <c r="K2369" s="52">
        <f>IFERROR(_xll.qlIndexFixing(ONIndex1M,I2369,TRUE,_xll.ohTrigger(RecalcTrigger,Trigger1M)),NA())</f>
        <v>2.5580795571480408E-2</v>
      </c>
      <c r="L2369" s="52">
        <f>IFERROR(_xll.qlIndexFixing(Index3M,H2369,TRUE,_xll.ohTrigger(RecalcTrigger,Trigger3M)),NA())</f>
        <v>2.6661585697530143E-2</v>
      </c>
      <c r="M2369" s="52">
        <f>IFERROR(_xll.qlIndexFixing(ONIndex3M,I2369,TRUE,_xll.ohTrigger(RecalcTrigger,Trigger3M)),NA())</f>
        <v>2.6606017799473136E-2</v>
      </c>
      <c r="N2369" s="52">
        <f>IFERROR(_xll.qlIndexFixing(Index6M,$H2369,TRUE,_xll.ohTrigger(RecalcTrigger,Trigger6M)),NA())</f>
        <v>2.7693312336187954E-2</v>
      </c>
      <c r="O2369" s="52">
        <f>IFERROR(_xll.qlIndexFixing(ONIndex6M,I2369,TRUE,_xll.ohTrigger(RecalcTrigger,Trigger6M)),NA())</f>
        <v>2.7567569340343212E-2</v>
      </c>
      <c r="P2369" s="52">
        <f>IFERROR(_xll.qlIndexFixing(Index1Y,$H2369,TRUE,_xll.ohTrigger(RecalcTrigger,Trigger1Y)),NA())</f>
        <v>2.911877510820348E-2</v>
      </c>
      <c r="Q2369" s="52">
        <f>IFERROR(_xll.qlIndexFixing(ONIndex1Y,I2369,TRUE,_xll.ohTrigger(RecalcTrigger,Trigger1Y)),NA())</f>
        <v>2.8829007755826197E-2</v>
      </c>
    </row>
    <row r="2370" spans="2:17" x14ac:dyDescent="0.2">
      <c r="B2370" s="46" t="s">
        <v>51</v>
      </c>
      <c r="D2370" s="49">
        <f>_xll.qlCalendarAdvance(LocalCalendar,$D2369,B2370,"f",FALSE)</f>
        <v>55998</v>
      </c>
      <c r="E2370" s="49">
        <f>_xll.qlInterestRateIndexValueDate(IndexON,D2370)</f>
        <v>55998</v>
      </c>
      <c r="F2370" s="52">
        <f>IFERROR(_xll.qlIndexFixing(IndexON,D2370,TRUE,_xll.ohTrigger(RecalcTrigger,TriggerON)),NA())</f>
        <v>2.4145644607171945E-2</v>
      </c>
      <c r="H2370" s="49">
        <f>_xll.qlCalendarAdvance(IborCalendar,$H2369,B2370,"f",FALSE)</f>
        <v>55996</v>
      </c>
      <c r="I2370" s="49">
        <f>_xll.qlInterestRateIndexValueDate(Index1M,$H2370)</f>
        <v>55998</v>
      </c>
      <c r="J2370" s="52">
        <f>IFERROR(_xll.qlIndexFixing(Index1M,$H2370,TRUE,_xll.ohTrigger(RecalcTrigger,Trigger1M)),NA())</f>
        <v>2.5593052134098574E-2</v>
      </c>
      <c r="K2370" s="52">
        <f>IFERROR(_xll.qlIndexFixing(ONIndex1M,I2370,TRUE,_xll.ohTrigger(RecalcTrigger,Trigger1M)),NA())</f>
        <v>2.5575683352832002E-2</v>
      </c>
      <c r="L2370" s="52">
        <f>IFERROR(_xll.qlIndexFixing(Index3M,H2370,TRUE,_xll.ohTrigger(RecalcTrigger,Trigger3M)),NA())</f>
        <v>2.6656429887452371E-2</v>
      </c>
      <c r="M2370" s="52">
        <f>IFERROR(_xll.qlIndexFixing(ONIndex3M,I2370,TRUE,_xll.ohTrigger(RecalcTrigger,Trigger3M)),NA())</f>
        <v>2.6600908716876148E-2</v>
      </c>
      <c r="N2370" s="52">
        <f>IFERROR(_xll.qlIndexFixing(Index6M,$H2370,TRUE,_xll.ohTrigger(RecalcTrigger,Trigger6M)),NA())</f>
        <v>2.7688130061598169E-2</v>
      </c>
      <c r="O2370" s="52">
        <f>IFERROR(_xll.qlIndexFixing(ONIndex6M,I2370,TRUE,_xll.ohTrigger(RecalcTrigger,Trigger6M)),NA())</f>
        <v>2.7562483096756907E-2</v>
      </c>
      <c r="P2370" s="52">
        <f>IFERROR(_xll.qlIndexFixing(Index1Y,$H2370,TRUE,_xll.ohTrigger(RecalcTrigger,Trigger1Y)),NA())</f>
        <v>2.9113580149166724E-2</v>
      </c>
      <c r="Q2370" s="52">
        <f>IFERROR(_xll.qlIndexFixing(ONIndex1Y,I2370,TRUE,_xll.ohTrigger(RecalcTrigger,Trigger1Y)),NA())</f>
        <v>2.8824022058691057E-2</v>
      </c>
    </row>
    <row r="2371" spans="2:17" x14ac:dyDescent="0.2">
      <c r="B2371" s="46" t="s">
        <v>51</v>
      </c>
      <c r="D2371" s="49">
        <f>_xll.qlCalendarAdvance(LocalCalendar,$D2370,B2371,"f",FALSE)</f>
        <v>56005</v>
      </c>
      <c r="E2371" s="49">
        <f>_xll.qlInterestRateIndexValueDate(IndexON,D2371)</f>
        <v>56005</v>
      </c>
      <c r="F2371" s="52">
        <f>IFERROR(_xll.qlIndexFixing(IndexON,D2371,TRUE,_xll.ohTrigger(RecalcTrigger,TriggerON)),NA())</f>
        <v>2.4146232302824089E-2</v>
      </c>
      <c r="H2371" s="49">
        <f>_xll.qlCalendarAdvance(IborCalendar,$H2370,B2371,"f",FALSE)</f>
        <v>56003</v>
      </c>
      <c r="I2371" s="49">
        <f>_xll.qlInterestRateIndexValueDate(Index1M,$H2371)</f>
        <v>56005</v>
      </c>
      <c r="J2371" s="52">
        <f>IFERROR(_xll.qlIndexFixing(Index1M,$H2371,TRUE,_xll.ohTrigger(RecalcTrigger,Trigger1M)),NA())</f>
        <v>2.5587377568820069E-2</v>
      </c>
      <c r="K2371" s="52">
        <f>IFERROR(_xll.qlIndexFixing(ONIndex1M,I2371,TRUE,_xll.ohTrigger(RecalcTrigger,Trigger1M)),NA())</f>
        <v>2.5570568423392004E-2</v>
      </c>
      <c r="L2371" s="52">
        <f>IFERROR(_xll.qlIndexFixing(Index3M,H2371,TRUE,_xll.ohTrigger(RecalcTrigger,Trigger3M)),NA())</f>
        <v>2.6651887620623236E-2</v>
      </c>
      <c r="M2371" s="52">
        <f>IFERROR(_xll.qlIndexFixing(ONIndex3M,I2371,TRUE,_xll.ohTrigger(RecalcTrigger,Trigger3M)),NA())</f>
        <v>2.6595797675286192E-2</v>
      </c>
      <c r="N2371" s="52">
        <f>IFERROR(_xll.qlIndexFixing(Index6M,$H2371,TRUE,_xll.ohTrigger(RecalcTrigger,Trigger6M)),NA())</f>
        <v>2.7685011172522419E-2</v>
      </c>
      <c r="O2371" s="52">
        <f>IFERROR(_xll.qlIndexFixing(ONIndex6M,I2371,TRUE,_xll.ohTrigger(RecalcTrigger,Trigger6M)),NA())</f>
        <v>2.7557394969557336E-2</v>
      </c>
      <c r="P2371" s="52">
        <f>IFERROR(_xll.qlIndexFixing(Index1Y,$H2371,TRUE,_xll.ohTrigger(RecalcTrigger,Trigger1Y)),NA())</f>
        <v>2.9108382813177857E-2</v>
      </c>
      <c r="Q2371" s="52">
        <f>IFERROR(_xll.qlIndexFixing(ONIndex1Y,I2371,TRUE,_xll.ohTrigger(RecalcTrigger,Trigger1Y)),NA())</f>
        <v>2.8819034026783541E-2</v>
      </c>
    </row>
    <row r="2372" spans="2:17" x14ac:dyDescent="0.2">
      <c r="B2372" s="46" t="s">
        <v>51</v>
      </c>
      <c r="D2372" s="49">
        <f>_xll.qlCalendarAdvance(LocalCalendar,$D2371,B2372,"f",FALSE)</f>
        <v>56012</v>
      </c>
      <c r="E2372" s="49">
        <f>_xll.qlInterestRateIndexValueDate(IndexON,D2372)</f>
        <v>56012</v>
      </c>
      <c r="F2372" s="52">
        <f>IFERROR(_xll.qlIndexFixing(IndexON,D2372,TRUE,_xll.ohTrigger(RecalcTrigger,TriggerON)),NA())</f>
        <v>2.4146843333490153E-2</v>
      </c>
      <c r="H2372" s="49">
        <f>_xll.qlCalendarAdvance(IborCalendar,$H2371,B2372,"f",FALSE)</f>
        <v>56010</v>
      </c>
      <c r="I2372" s="49">
        <f>_xll.qlInterestRateIndexValueDate(Index1M,$H2372)</f>
        <v>56012</v>
      </c>
      <c r="J2372" s="52">
        <f>IFERROR(_xll.qlIndexFixing(Index1M,$H2372,TRUE,_xll.ohTrigger(RecalcTrigger,Trigger1M)),NA())</f>
        <v>2.5582242638039487E-2</v>
      </c>
      <c r="K2372" s="52">
        <f>IFERROR(_xll.qlIndexFixing(ONIndex1M,I2372,TRUE,_xll.ohTrigger(RecalcTrigger,Trigger1M)),NA())</f>
        <v>2.5565450782840671E-2</v>
      </c>
      <c r="L2372" s="52">
        <f>IFERROR(_xll.qlIndexFixing(Index3M,H2372,TRUE,_xll.ohTrigger(RecalcTrigger,Trigger3M)),NA())</f>
        <v>2.6646727358429167E-2</v>
      </c>
      <c r="M2372" s="52">
        <f>IFERROR(_xll.qlIndexFixing(ONIndex3M,I2372,TRUE,_xll.ohTrigger(RecalcTrigger,Trigger3M)),NA())</f>
        <v>2.6590684674383525E-2</v>
      </c>
      <c r="N2372" s="52">
        <f>IFERROR(_xll.qlIndexFixing(Index6M,$H2372,TRUE,_xll.ohTrigger(RecalcTrigger,Trigger6M)),NA())</f>
        <v>2.7679823510149627E-2</v>
      </c>
      <c r="O2372" s="52">
        <f>IFERROR(_xll.qlIndexFixing(ONIndex6M,I2372,TRUE,_xll.ohTrigger(RecalcTrigger,Trigger6M)),NA())</f>
        <v>2.7552304958584628E-2</v>
      </c>
      <c r="P2372" s="52">
        <f>IFERROR(_xll.qlIndexFixing(Index1Y,$H2372,TRUE,_xll.ohTrigger(RecalcTrigger,Trigger1Y)),NA())</f>
        <v>2.9103183100274321E-2</v>
      </c>
      <c r="Q2372" s="52">
        <f>IFERROR(_xll.qlIndexFixing(ONIndex1Y,I2372,TRUE,_xll.ohTrigger(RecalcTrigger,Trigger1Y)),NA())</f>
        <v>2.8814043660023714E-2</v>
      </c>
    </row>
    <row r="2373" spans="2:17" x14ac:dyDescent="0.2">
      <c r="B2373" s="46" t="s">
        <v>51</v>
      </c>
      <c r="D2373" s="49">
        <f>_xll.qlCalendarAdvance(LocalCalendar,$D2372,B2373,"f",FALSE)</f>
        <v>56019</v>
      </c>
      <c r="E2373" s="49">
        <f>_xll.qlInterestRateIndexValueDate(IndexON,D2373)</f>
        <v>56019</v>
      </c>
      <c r="F2373" s="52">
        <f>IFERROR(_xll.qlIndexFixing(IndexON,D2373,TRUE,_xll.ohTrigger(RecalcTrigger,TriggerON)),NA())</f>
        <v>2.4147477699010267E-2</v>
      </c>
      <c r="H2373" s="49">
        <f>_xll.qlCalendarAdvance(IborCalendar,$H2372,B2373,"f",FALSE)</f>
        <v>56017</v>
      </c>
      <c r="I2373" s="49">
        <f>_xll.qlInterestRateIndexValueDate(Index1M,$H2373)</f>
        <v>56019</v>
      </c>
      <c r="J2373" s="52">
        <f>IFERROR(_xll.qlIndexFixing(Index1M,$H2373,TRUE,_xll.ohTrigger(RecalcTrigger,Trigger1M)),NA())</f>
        <v>2.5577104992665356E-2</v>
      </c>
      <c r="K2373" s="52">
        <f>IFERROR(_xll.qlIndexFixing(ONIndex1M,I2373,TRUE,_xll.ohTrigger(RecalcTrigger,Trigger1M)),NA())</f>
        <v>2.5560330431657619E-2</v>
      </c>
      <c r="L2373" s="52">
        <f>IFERROR(_xll.qlIndexFixing(Index3M,H2373,TRUE,_xll.ohTrigger(RecalcTrigger,Trigger3M)),NA())</f>
        <v>2.6641565130657831E-2</v>
      </c>
      <c r="M2373" s="52">
        <f>IFERROR(_xll.qlIndexFixing(ONIndex3M,I2373,TRUE,_xll.ohTrigger(RecalcTrigger,Trigger3M)),NA())</f>
        <v>2.6585569714727697E-2</v>
      </c>
      <c r="N2373" s="52">
        <f>IFERROR(_xll.qlIndexFixing(Index6M,$H2373,TRUE,_xll.ohTrigger(RecalcTrigger,Trigger6M)),NA())</f>
        <v>2.7674633950962087E-2</v>
      </c>
      <c r="O2373" s="52">
        <f>IFERROR(_xll.qlIndexFixing(ONIndex6M,I2373,TRUE,_xll.ohTrigger(RecalcTrigger,Trigger6M)),NA())</f>
        <v>2.7547213063998655E-2</v>
      </c>
      <c r="P2373" s="52">
        <f>IFERROR(_xll.qlIndexFixing(Index1Y,$H2373,TRUE,_xll.ohTrigger(RecalcTrigger,Trigger1Y)),NA())</f>
        <v>2.9097981010492914E-2</v>
      </c>
      <c r="Q2373" s="52">
        <f>IFERROR(_xll.qlIndexFixing(ONIndex1Y,I2373,TRUE,_xll.ohTrigger(RecalcTrigger,Trigger1Y)),NA())</f>
        <v>2.8809050958811255E-2</v>
      </c>
    </row>
    <row r="2374" spans="2:17" x14ac:dyDescent="0.2">
      <c r="B2374" s="46" t="s">
        <v>51</v>
      </c>
      <c r="D2374" s="49">
        <f>_xll.qlCalendarAdvance(LocalCalendar,$D2373,B2374,"f",FALSE)</f>
        <v>56026</v>
      </c>
      <c r="E2374" s="49">
        <f>_xll.qlInterestRateIndexValueDate(IndexON,D2374)</f>
        <v>56026</v>
      </c>
      <c r="F2374" s="52">
        <f>IFERROR(_xll.qlIndexFixing(IndexON,D2374,TRUE,_xll.ohTrigger(RecalcTrigger,TriggerON)),NA())</f>
        <v>2.4148135399464365E-2</v>
      </c>
      <c r="H2374" s="49">
        <f>_xll.qlCalendarAdvance(IborCalendar,$H2373,B2374,"f",FALSE)</f>
        <v>56024</v>
      </c>
      <c r="I2374" s="49">
        <f>_xll.qlInterestRateIndexValueDate(Index1M,$H2374)</f>
        <v>56026</v>
      </c>
      <c r="J2374" s="52">
        <f>IFERROR(_xll.qlIndexFixing(Index1M,$H2374,TRUE,_xll.ohTrigger(RecalcTrigger,Trigger1M)),NA())</f>
        <v>2.5571964632695177E-2</v>
      </c>
      <c r="K2374" s="52">
        <f>IFERROR(_xll.qlIndexFixing(ONIndex1M,I2374,TRUE,_xll.ohTrigger(RecalcTrigger,Trigger1M)),NA())</f>
        <v>2.5555207369443167E-2</v>
      </c>
      <c r="L2374" s="52">
        <f>IFERROR(_xll.qlIndexFixing(Index3M,H2374,TRUE,_xll.ohTrigger(RecalcTrigger,Trigger3M)),NA())</f>
        <v>2.6636400937314439E-2</v>
      </c>
      <c r="M2374" s="52">
        <f>IFERROR(_xll.qlIndexFixing(ONIndex3M,I2374,TRUE,_xll.ohTrigger(RecalcTrigger,Trigger3M)),NA())</f>
        <v>2.6580452795759157E-2</v>
      </c>
      <c r="N2374" s="52">
        <f>IFERROR(_xll.qlIndexFixing(Index6M,$H2374,TRUE,_xll.ohTrigger(RecalcTrigger,Trigger6M)),NA())</f>
        <v>2.766944249497226E-2</v>
      </c>
      <c r="O2374" s="52">
        <f>IFERROR(_xll.qlIndexFixing(ONIndex6M,I2374,TRUE,_xll.ohTrigger(RecalcTrigger,Trigger6M)),NA())</f>
        <v>2.7542119285879352E-2</v>
      </c>
      <c r="P2374" s="52">
        <f>IFERROR(_xll.qlIndexFixing(Index1Y,$H2374,TRUE,_xll.ohTrigger(RecalcTrigger,Trigger1Y)),NA())</f>
        <v>2.9092776543869769E-2</v>
      </c>
      <c r="Q2374" s="52">
        <f>IFERROR(_xll.qlIndexFixing(ONIndex1Y,I2374,TRUE,_xll.ohTrigger(RecalcTrigger,Trigger1Y)),NA())</f>
        <v>2.8804055922586613E-2</v>
      </c>
    </row>
    <row r="2375" spans="2:17" x14ac:dyDescent="0.2">
      <c r="B2375" s="46" t="s">
        <v>51</v>
      </c>
      <c r="D2375" s="49">
        <f>_xll.qlCalendarAdvance(LocalCalendar,$D2374,B2375,"f",FALSE)</f>
        <v>56033</v>
      </c>
      <c r="E2375" s="49">
        <f>_xll.qlInterestRateIndexValueDate(IndexON,D2375)</f>
        <v>56033</v>
      </c>
      <c r="F2375" s="52">
        <f>IFERROR(_xll.qlIndexFixing(IndexON,D2375,TRUE,_xll.ohTrigger(RecalcTrigger,TriggerON)),NA())</f>
        <v>2.4148816434772513E-2</v>
      </c>
      <c r="H2375" s="49">
        <f>_xll.qlCalendarAdvance(IborCalendar,$H2374,B2375,"f",FALSE)</f>
        <v>56031</v>
      </c>
      <c r="I2375" s="49">
        <f>_xll.qlInterestRateIndexValueDate(Index1M,$H2375)</f>
        <v>56033</v>
      </c>
      <c r="J2375" s="52">
        <f>IFERROR(_xll.qlIndexFixing(Index1M,$H2375,TRUE,_xll.ohTrigger(RecalcTrigger,Trigger1M)),NA())</f>
        <v>2.5566821558136443E-2</v>
      </c>
      <c r="K2375" s="52">
        <f>IFERROR(_xll.qlIndexFixing(ONIndex1M,I2375,TRUE,_xll.ohTrigger(RecalcTrigger,Trigger1M)),NA())</f>
        <v>2.5550081596357188E-2</v>
      </c>
      <c r="L2375" s="52">
        <f>IFERROR(_xll.qlIndexFixing(Index3M,H2375,TRUE,_xll.ohTrigger(RecalcTrigger,Trigger3M)),NA())</f>
        <v>2.6631234778408557E-2</v>
      </c>
      <c r="M2375" s="52">
        <f>IFERROR(_xll.qlIndexFixing(ONIndex3M,I2375,TRUE,_xll.ohTrigger(RecalcTrigger,Trigger3M)),NA())</f>
        <v>2.657533391779765E-2</v>
      </c>
      <c r="N2375" s="52">
        <f>IFERROR(_xll.qlIndexFixing(Index6M,$H2375,TRUE,_xll.ohTrigger(RecalcTrigger,Trigger6M)),NA())</f>
        <v>2.7662190239401491E-2</v>
      </c>
      <c r="O2375" s="52">
        <f>IFERROR(_xll.qlIndexFixing(ONIndex6M,I2375,TRUE,_xll.ohTrigger(RecalcTrigger,Trigger6M)),NA())</f>
        <v>2.7537023623906975E-2</v>
      </c>
      <c r="P2375" s="52">
        <f>IFERROR(_xll.qlIndexFixing(Index1Y,$H2375,TRUE,_xll.ohTrigger(RecalcTrigger,Trigger1Y)),NA())</f>
        <v>2.9087569700441896E-2</v>
      </c>
      <c r="Q2375" s="52">
        <f>IFERROR(_xll.qlIndexFixing(ONIndex1Y,I2375,TRUE,_xll.ohTrigger(RecalcTrigger,Trigger1Y)),NA())</f>
        <v>2.8799058551669532E-2</v>
      </c>
    </row>
    <row r="2376" spans="2:17" x14ac:dyDescent="0.2">
      <c r="B2376" s="46" t="s">
        <v>51</v>
      </c>
      <c r="D2376" s="49">
        <f>_xll.qlCalendarAdvance(LocalCalendar,$D2375,B2376,"f",FALSE)</f>
        <v>56040</v>
      </c>
      <c r="E2376" s="49">
        <f>_xll.qlInterestRateIndexValueDate(IndexON,D2376)</f>
        <v>56040</v>
      </c>
      <c r="F2376" s="52">
        <f>IFERROR(_xll.qlIndexFixing(IndexON,D2376,TRUE,_xll.ohTrigger(RecalcTrigger,TriggerON)),NA())</f>
        <v>2.4149520805094582E-2</v>
      </c>
      <c r="H2376" s="49">
        <f>_xll.qlCalendarAdvance(IborCalendar,$H2375,B2376,"f",FALSE)</f>
        <v>56038</v>
      </c>
      <c r="I2376" s="49">
        <f>_xll.qlInterestRateIndexValueDate(Index1M,$H2376)</f>
        <v>56040</v>
      </c>
      <c r="J2376" s="52">
        <f>IFERROR(_xll.qlIndexFixing(Index1M,$H2376,TRUE,_xll.ohTrigger(RecalcTrigger,Trigger1M)),NA())</f>
        <v>2.5561675768994152E-2</v>
      </c>
      <c r="K2376" s="52">
        <f>IFERROR(_xll.qlIndexFixing(ONIndex1M,I2376,TRUE,_xll.ohTrigger(RecalcTrigger,Trigger1M)),NA())</f>
        <v>2.5544953112399682E-2</v>
      </c>
      <c r="L2376" s="52">
        <f>IFERROR(_xll.qlIndexFixing(Index3M,H2376,TRUE,_xll.ohTrigger(RecalcTrigger,Trigger3M)),NA())</f>
        <v>2.6626066653947126E-2</v>
      </c>
      <c r="M2376" s="52">
        <f>IFERROR(_xll.qlIndexFixing(ONIndex3M,I2376,TRUE,_xll.ohTrigger(RecalcTrigger,Trigger3M)),NA())</f>
        <v>2.6570213080683303E-2</v>
      </c>
      <c r="N2376" s="52">
        <f>IFERROR(_xll.qlIndexFixing(Index6M,$H2376,TRUE,_xll.ohTrigger(RecalcTrigger,Trigger6M)),NA())</f>
        <v>2.7656996585217614E-2</v>
      </c>
      <c r="O2376" s="52">
        <f>IFERROR(_xll.qlIndexFixing(ONIndex6M,I2376,TRUE,_xll.ohTrigger(RecalcTrigger,Trigger6M)),NA())</f>
        <v>2.7531926078481206E-2</v>
      </c>
      <c r="P2376" s="52">
        <f>IFERROR(_xll.qlIndexFixing(Index1Y,$H2376,TRUE,_xll.ohTrigger(RecalcTrigger,Trigger1Y)),NA())</f>
        <v>2.9082360480246532E-2</v>
      </c>
      <c r="Q2376" s="52">
        <f>IFERROR(_xll.qlIndexFixing(ONIndex1Y,I2376,TRUE,_xll.ohTrigger(RecalcTrigger,Trigger1Y)),NA())</f>
        <v>2.8794058846060011E-2</v>
      </c>
    </row>
    <row r="2377" spans="2:17" x14ac:dyDescent="0.2">
      <c r="B2377" s="46" t="s">
        <v>51</v>
      </c>
      <c r="D2377" s="49">
        <f>_xll.qlCalendarAdvance(LocalCalendar,$D2376,B2377,"f",FALSE)</f>
        <v>56047</v>
      </c>
      <c r="E2377" s="49">
        <f>_xll.qlInterestRateIndexValueDate(IndexON,D2377)</f>
        <v>56047</v>
      </c>
      <c r="F2377" s="52">
        <f>IFERROR(_xll.qlIndexFixing(IndexON,D2377,TRUE,_xll.ohTrigger(RecalcTrigger,TriggerON)),NA())</f>
        <v>2.41502485102707E-2</v>
      </c>
      <c r="H2377" s="49">
        <f>_xll.qlCalendarAdvance(IborCalendar,$H2376,B2377,"f",FALSE)</f>
        <v>56045</v>
      </c>
      <c r="I2377" s="49">
        <f>_xll.qlInterestRateIndexValueDate(Index1M,$H2377)</f>
        <v>56047</v>
      </c>
      <c r="J2377" s="52">
        <f>IFERROR(_xll.qlIndexFixing(Index1M,$H2377,TRUE,_xll.ohTrigger(RecalcTrigger,Trigger1M)),NA())</f>
        <v>2.5556527265265805E-2</v>
      </c>
      <c r="K2377" s="52">
        <f>IFERROR(_xll.qlIndexFixing(ONIndex1M,I2377,TRUE,_xll.ohTrigger(RecalcTrigger,Trigger1M)),NA())</f>
        <v>2.5539821917570649E-2</v>
      </c>
      <c r="L2377" s="52">
        <f>IFERROR(_xll.qlIndexFixing(Index3M,H2377,TRUE,_xll.ohTrigger(RecalcTrigger,Trigger3M)),NA())</f>
        <v>2.6620896563938842E-2</v>
      </c>
      <c r="M2377" s="52">
        <f>IFERROR(_xll.qlIndexFixing(ONIndex3M,I2377,TRUE,_xll.ohTrigger(RecalcTrigger,Trigger3M)),NA())</f>
        <v>2.6565090284655923E-2</v>
      </c>
      <c r="N2377" s="52">
        <f>IFERROR(_xll.qlIndexFixing(Index6M,$H2377,TRUE,_xll.ohTrigger(RecalcTrigger,Trigger6M)),NA())</f>
        <v>2.7651801034486116E-2</v>
      </c>
      <c r="O2377" s="52">
        <f>IFERROR(_xll.qlIndexFixing(ONIndex6M,I2377,TRUE,_xll.ohTrigger(RecalcTrigger,Trigger6M)),NA())</f>
        <v>2.7526826649282299E-2</v>
      </c>
      <c r="P2377" s="52">
        <f>IFERROR(_xll.qlIndexFixing(Index1Y,$H2377,TRUE,_xll.ohTrigger(RecalcTrigger,Trigger1Y)),NA())</f>
        <v>2.9077148883320025E-2</v>
      </c>
      <c r="Q2377" s="52">
        <f>IFERROR(_xll.qlIndexFixing(ONIndex1Y,I2377,TRUE,_xll.ohTrigger(RecalcTrigger,Trigger1Y)),NA())</f>
        <v>2.8789056805678115E-2</v>
      </c>
    </row>
    <row r="2378" spans="2:17" x14ac:dyDescent="0.2">
      <c r="B2378" s="46" t="s">
        <v>51</v>
      </c>
      <c r="D2378" s="49">
        <f>_xll.qlCalendarAdvance(LocalCalendar,$D2377,B2378,"f",FALSE)</f>
        <v>56054</v>
      </c>
      <c r="E2378" s="49">
        <f>_xll.qlInterestRateIndexValueDate(IndexON,D2378)</f>
        <v>56054</v>
      </c>
      <c r="F2378" s="52">
        <f>IFERROR(_xll.qlIndexFixing(IndexON,D2378,TRUE,_xll.ohTrigger(RecalcTrigger,TriggerON)),NA())</f>
        <v>2.4150999550380803E-2</v>
      </c>
      <c r="H2378" s="49">
        <f>_xll.qlCalendarAdvance(IborCalendar,$H2377,B2378,"f",FALSE)</f>
        <v>56052</v>
      </c>
      <c r="I2378" s="49">
        <f>_xll.qlInterestRateIndexValueDate(Index1M,$H2378)</f>
        <v>56054</v>
      </c>
      <c r="J2378" s="52">
        <f>IFERROR(_xll.qlIndexFixing(Index1M,$H2378,TRUE,_xll.ohTrigger(RecalcTrigger,Trigger1M)),NA())</f>
        <v>2.555137604696639E-2</v>
      </c>
      <c r="K2378" s="52">
        <f>IFERROR(_xll.qlIndexFixing(ONIndex1M,I2378,TRUE,_xll.ohTrigger(RecalcTrigger,Trigger1M)),NA())</f>
        <v>2.5534688011870088E-2</v>
      </c>
      <c r="L2378" s="52">
        <f>IFERROR(_xll.qlIndexFixing(Index3M,H2378,TRUE,_xll.ohTrigger(RecalcTrigger,Trigger3M)),NA())</f>
        <v>2.6615724508389785E-2</v>
      </c>
      <c r="M2378" s="52">
        <f>IFERROR(_xll.qlIndexFixing(ONIndex3M,I2378,TRUE,_xll.ohTrigger(RecalcTrigger,Trigger3M)),NA())</f>
        <v>2.6559965529475704E-2</v>
      </c>
      <c r="N2378" s="52">
        <f>IFERROR(_xll.qlIndexFixing(Index6M,$H2378,TRUE,_xll.ohTrigger(RecalcTrigger,Trigger6M)),NA())</f>
        <v>2.7646603587222287E-2</v>
      </c>
      <c r="O2378" s="52">
        <f>IFERROR(_xll.qlIndexFixing(ONIndex6M,I2378,TRUE,_xll.ohTrigger(RecalcTrigger,Trigger6M)),NA())</f>
        <v>2.7521725336470126E-2</v>
      </c>
      <c r="P2378" s="52">
        <f>IFERROR(_xll.qlIndexFixing(Index1Y,$H2378,TRUE,_xll.ohTrigger(RecalcTrigger,Trigger1Y)),NA())</f>
        <v>2.9071934909699827E-2</v>
      </c>
      <c r="Q2378" s="52">
        <f>IFERROR(_xll.qlIndexFixing(ONIndex1Y,I2378,TRUE,_xll.ohTrigger(RecalcTrigger,Trigger1Y)),NA())</f>
        <v>2.8784052430603779E-2</v>
      </c>
    </row>
    <row r="2379" spans="2:17" x14ac:dyDescent="0.2">
      <c r="B2379" s="46" t="s">
        <v>51</v>
      </c>
      <c r="D2379" s="49">
        <f>_xll.qlCalendarAdvance(LocalCalendar,$D2378,B2379,"f",FALSE)</f>
        <v>56061</v>
      </c>
      <c r="E2379" s="49">
        <f>_xll.qlInterestRateIndexValueDate(IndexON,D2379)</f>
        <v>56061</v>
      </c>
      <c r="F2379" s="52">
        <f>IFERROR(_xll.qlIndexFixing(IndexON,D2379,TRUE,_xll.ohTrigger(RecalcTrigger,TriggerON)),NA())</f>
        <v>2.4151773925504827E-2</v>
      </c>
      <c r="H2379" s="49">
        <f>_xll.qlCalendarAdvance(IborCalendar,$H2378,B2379,"f",FALSE)</f>
        <v>56059</v>
      </c>
      <c r="I2379" s="49">
        <f>_xll.qlInterestRateIndexValueDate(Index1M,$H2379)</f>
        <v>56061</v>
      </c>
      <c r="J2379" s="52">
        <f>IFERROR(_xll.qlIndexFixing(Index1M,$H2379,TRUE,_xll.ohTrigger(RecalcTrigger,Trigger1M)),NA())</f>
        <v>2.5546222114085915E-2</v>
      </c>
      <c r="K2379" s="52">
        <f>IFERROR(_xll.qlIndexFixing(ONIndex1M,I2379,TRUE,_xll.ohTrigger(RecalcTrigger,Trigger1M)),NA())</f>
        <v>2.5529551395058192E-2</v>
      </c>
      <c r="L2379" s="52">
        <f>IFERROR(_xll.qlIndexFixing(Index3M,H2379,TRUE,_xll.ohTrigger(RecalcTrigger,Trigger3M)),NA())</f>
        <v>2.6610550487308642E-2</v>
      </c>
      <c r="M2379" s="52">
        <f>IFERROR(_xll.qlIndexFixing(ONIndex3M,I2379,TRUE,_xll.ohTrigger(RecalcTrigger,Trigger3M)),NA())</f>
        <v>2.6554838815142645E-2</v>
      </c>
      <c r="N2379" s="52">
        <f>IFERROR(_xll.qlIndexFixing(Index6M,$H2379,TRUE,_xll.ohTrigger(RecalcTrigger,Trigger6M)),NA())</f>
        <v>2.7643456763530787E-2</v>
      </c>
      <c r="O2379" s="52">
        <f>IFERROR(_xll.qlIndexFixing(ONIndex6M,I2379,TRUE,_xll.ohTrigger(RecalcTrigger,Trigger6M)),NA())</f>
        <v>2.7516622139724944E-2</v>
      </c>
      <c r="P2379" s="52">
        <f>IFERROR(_xll.qlIndexFixing(Index1Y,$H2379,TRUE,_xll.ohTrigger(RecalcTrigger,Trigger1Y)),NA())</f>
        <v>2.9066718559422295E-2</v>
      </c>
      <c r="Q2379" s="52">
        <f>IFERROR(_xll.qlIndexFixing(ONIndex1Y,I2379,TRUE,_xll.ohTrigger(RecalcTrigger,Trigger1Y)),NA())</f>
        <v>2.8779045720597196E-2</v>
      </c>
    </row>
    <row r="2380" spans="2:17" x14ac:dyDescent="0.2">
      <c r="B2380" s="46" t="s">
        <v>51</v>
      </c>
      <c r="D2380" s="49">
        <f>_xll.qlCalendarAdvance(LocalCalendar,$D2379,B2380,"f",FALSE)</f>
        <v>56068</v>
      </c>
      <c r="E2380" s="49">
        <f>_xll.qlInterestRateIndexValueDate(IndexON,D2380)</f>
        <v>56068</v>
      </c>
      <c r="F2380" s="52">
        <f>IFERROR(_xll.qlIndexFixing(IndexON,D2380,TRUE,_xll.ohTrigger(RecalcTrigger,TriggerON)),NA())</f>
        <v>2.4155176661917466E-2</v>
      </c>
      <c r="H2380" s="49">
        <f>_xll.qlCalendarAdvance(IborCalendar,$H2379,B2380,"f",FALSE)</f>
        <v>56066</v>
      </c>
      <c r="I2380" s="49">
        <f>_xll.qlInterestRateIndexValueDate(Index1M,$H2380)</f>
        <v>56068</v>
      </c>
      <c r="J2380" s="52">
        <f>IFERROR(_xll.qlIndexFixing(Index1M,$H2380,TRUE,_xll.ohTrigger(RecalcTrigger,Trigger1M)),NA())</f>
        <v>2.554106546663687E-2</v>
      </c>
      <c r="K2380" s="52">
        <f>IFERROR(_xll.qlIndexFixing(ONIndex1M,I2380,TRUE,_xll.ohTrigger(RecalcTrigger,Trigger1M)),NA())</f>
        <v>2.5526024854858331E-2</v>
      </c>
      <c r="L2380" s="52">
        <f>IFERROR(_xll.qlIndexFixing(Index3M,H2380,TRUE,_xll.ohTrigger(RecalcTrigger,Trigger3M)),NA())</f>
        <v>2.6605374500703233E-2</v>
      </c>
      <c r="M2380" s="52">
        <f>IFERROR(_xll.qlIndexFixing(ONIndex3M,I2380,TRUE,_xll.ohTrigger(RecalcTrigger,Trigger3M)),NA())</f>
        <v>2.6551547791409114E-2</v>
      </c>
      <c r="N2380" s="52">
        <f>IFERROR(_xll.qlIndexFixing(Index6M,$H2380,TRUE,_xll.ohTrigger(RecalcTrigger,Trigger6M)),NA())</f>
        <v>2.7638253927050001E-2</v>
      </c>
      <c r="O2380" s="52">
        <f>IFERROR(_xll.qlIndexFixing(ONIndex6M,I2380,TRUE,_xll.ohTrigger(RecalcTrigger,Trigger6M)),NA())</f>
        <v>2.7513576436115628E-2</v>
      </c>
      <c r="P2380" s="52">
        <f>IFERROR(_xll.qlIndexFixing(Index1Y,$H2380,TRUE,_xll.ohTrigger(RecalcTrigger,Trigger1Y)),NA())</f>
        <v>2.9063861722642803E-2</v>
      </c>
      <c r="Q2380" s="52">
        <f>IFERROR(_xll.qlIndexFixing(ONIndex1Y,I2380,TRUE,_xll.ohTrigger(RecalcTrigger,Trigger1Y)),NA())</f>
        <v>2.8776412673856555E-2</v>
      </c>
    </row>
    <row r="2381" spans="2:17" x14ac:dyDescent="0.2">
      <c r="B2381" s="46" t="s">
        <v>51</v>
      </c>
      <c r="D2381" s="49">
        <f>_xll.qlCalendarAdvance(LocalCalendar,$D2380,B2381,"f",FALSE)</f>
        <v>56075</v>
      </c>
      <c r="E2381" s="49">
        <f>_xll.qlInterestRateIndexValueDate(IndexON,D2381)</f>
        <v>56075</v>
      </c>
      <c r="F2381" s="52">
        <f>IFERROR(_xll.qlIndexFixing(IndexON,D2381,TRUE,_xll.ohTrigger(RecalcTrigger,TriggerON)),NA())</f>
        <v>2.4153392680315022E-2</v>
      </c>
      <c r="H2381" s="49">
        <f>_xll.qlCalendarAdvance(IborCalendar,$H2380,B2381,"f",FALSE)</f>
        <v>56073</v>
      </c>
      <c r="I2381" s="49">
        <f>_xll.qlInterestRateIndexValueDate(Index1M,$H2381)</f>
        <v>56075</v>
      </c>
      <c r="J2381" s="52">
        <f>IFERROR(_xll.qlIndexFixing(Index1M,$H2381,TRUE,_xll.ohTrigger(RecalcTrigger,Trigger1M)),NA())</f>
        <v>2.5535906104624251E-2</v>
      </c>
      <c r="K2381" s="52">
        <f>IFERROR(_xll.qlIndexFixing(ONIndex1M,I2381,TRUE,_xll.ohTrigger(RecalcTrigger,Trigger1M)),NA())</f>
        <v>2.5519270029219498E-2</v>
      </c>
      <c r="L2381" s="52">
        <f>IFERROR(_xll.qlIndexFixing(Index3M,H2381,TRUE,_xll.ohTrigger(RecalcTrigger,Trigger3M)),NA())</f>
        <v>2.6600196548582249E-2</v>
      </c>
      <c r="M2381" s="52">
        <f>IFERROR(_xll.qlIndexFixing(ONIndex3M,I2381,TRUE,_xll.ohTrigger(RecalcTrigger,Trigger3M)),NA())</f>
        <v>2.6544579509577559E-2</v>
      </c>
      <c r="N2381" s="52">
        <f>IFERROR(_xll.qlIndexFixing(Index6M,$H2381,TRUE,_xll.ohTrigger(RecalcTrigger,Trigger6M)),NA())</f>
        <v>2.7633049193873944E-2</v>
      </c>
      <c r="O2381" s="52">
        <f>IFERROR(_xll.qlIndexFixing(ONIndex6M,I2381,TRUE,_xll.ohTrigger(RecalcTrigger,Trigger6M)),NA())</f>
        <v>2.7506410095794465E-2</v>
      </c>
      <c r="P2381" s="52">
        <f>IFERROR(_xll.qlIndexFixing(Index1Y,$H2381,TRUE,_xll.ohTrigger(RecalcTrigger,Trigger1Y)),NA())</f>
        <v>2.9056278729043698E-2</v>
      </c>
      <c r="Q2381" s="52">
        <f>IFERROR(_xll.qlIndexFixing(ONIndex1Y,I2381,TRUE,_xll.ohTrigger(RecalcTrigger,Trigger1Y)),NA())</f>
        <v>2.876902529674652E-2</v>
      </c>
    </row>
    <row r="2382" spans="2:17" x14ac:dyDescent="0.2">
      <c r="B2382" s="46" t="s">
        <v>51</v>
      </c>
      <c r="D2382" s="49">
        <f>_xll.qlCalendarAdvance(LocalCalendar,$D2381,B2382,"f",FALSE)</f>
        <v>56082</v>
      </c>
      <c r="E2382" s="49">
        <f>_xll.qlInterestRateIndexValueDate(IndexON,D2382)</f>
        <v>56082</v>
      </c>
      <c r="F2382" s="52">
        <f>IFERROR(_xll.qlIndexFixing(IndexON,D2382,TRUE,_xll.ohTrigger(RecalcTrigger,TriggerON)),NA())</f>
        <v>2.4154237060001194E-2</v>
      </c>
      <c r="H2382" s="49">
        <f>_xll.qlCalendarAdvance(IborCalendar,$H2381,B2382,"f",FALSE)</f>
        <v>56080</v>
      </c>
      <c r="I2382" s="49">
        <f>_xll.qlInterestRateIndexValueDate(Index1M,$H2382)</f>
        <v>56082</v>
      </c>
      <c r="J2382" s="52">
        <f>IFERROR(_xll.qlIndexFixing(Index1M,$H2382,TRUE,_xll.ohTrigger(RecalcTrigger,Trigger1M)),NA())</f>
        <v>2.5530744028043062E-2</v>
      </c>
      <c r="K2382" s="52">
        <f>IFERROR(_xll.qlIndexFixing(ONIndex1M,I2382,TRUE,_xll.ohTrigger(RecalcTrigger,Trigger1M)),NA())</f>
        <v>2.5514125279793021E-2</v>
      </c>
      <c r="L2382" s="52">
        <f>IFERROR(_xll.qlIndexFixing(Index3M,H2382,TRUE,_xll.ohTrigger(RecalcTrigger,Trigger3M)),NA())</f>
        <v>2.6595016630950902E-2</v>
      </c>
      <c r="M2382" s="52">
        <f>IFERROR(_xll.qlIndexFixing(ONIndex3M,I2382,TRUE,_xll.ohTrigger(RecalcTrigger,Trigger3M)),NA())</f>
        <v>2.6539446917945853E-2</v>
      </c>
      <c r="N2382" s="52">
        <f>IFERROR(_xll.qlIndexFixing(Index6M,$H2382,TRUE,_xll.ohTrigger(RecalcTrigger,Trigger6M)),NA())</f>
        <v>2.7628525108896972E-2</v>
      </c>
      <c r="O2382" s="52">
        <f>IFERROR(_xll.qlIndexFixing(ONIndex6M,I2382,TRUE,_xll.ohTrigger(RecalcTrigger,Trigger6M)),NA())</f>
        <v>2.7501301248209487E-2</v>
      </c>
      <c r="P2382" s="52">
        <f>IFERROR(_xll.qlIndexFixing(Index1Y,$H2382,TRUE,_xll.ohTrigger(RecalcTrigger,Trigger1Y)),NA())</f>
        <v>2.9051055249016442E-2</v>
      </c>
      <c r="Q2382" s="52">
        <f>IFERROR(_xll.qlIndexFixing(ONIndex1Y,I2382,TRUE,_xll.ohTrigger(RecalcTrigger,Trigger1Y)),NA())</f>
        <v>2.8764011582582683E-2</v>
      </c>
    </row>
    <row r="2383" spans="2:17" x14ac:dyDescent="0.2">
      <c r="B2383" s="46" t="s">
        <v>51</v>
      </c>
      <c r="D2383" s="49">
        <f>_xll.qlCalendarAdvance(LocalCalendar,$D2382,B2383,"f",FALSE)</f>
        <v>56089</v>
      </c>
      <c r="E2383" s="49">
        <f>_xll.qlInterestRateIndexValueDate(IndexON,D2383)</f>
        <v>56089</v>
      </c>
      <c r="F2383" s="52">
        <f>IFERROR(_xll.qlIndexFixing(IndexON,D2383,TRUE,_xll.ohTrigger(RecalcTrigger,TriggerON)),NA())</f>
        <v>2.4155104774701286E-2</v>
      </c>
      <c r="H2383" s="49">
        <f>_xll.qlCalendarAdvance(IborCalendar,$H2382,B2383,"f",FALSE)</f>
        <v>56087</v>
      </c>
      <c r="I2383" s="49">
        <f>_xll.qlInterestRateIndexValueDate(Index1M,$H2383)</f>
        <v>56089</v>
      </c>
      <c r="J2383" s="52">
        <f>IFERROR(_xll.qlIndexFixing(Index1M,$H2383,TRUE,_xll.ohTrigger(RecalcTrigger,Trigger1M)),NA())</f>
        <v>2.5526114318546306E-2</v>
      </c>
      <c r="K2383" s="52">
        <f>IFERROR(_xll.qlIndexFixing(ONIndex1M,I2383,TRUE,_xll.ohTrigger(RecalcTrigger,Trigger1M)),NA())</f>
        <v>2.5508977819654888E-2</v>
      </c>
      <c r="L2383" s="52">
        <f>IFERROR(_xll.qlIndexFixing(Index3M,H2383,TRUE,_xll.ohTrigger(RecalcTrigger,Trigger3M)),NA())</f>
        <v>2.6589834747818748E-2</v>
      </c>
      <c r="M2383" s="52">
        <f>IFERROR(_xll.qlIndexFixing(ONIndex3M,I2383,TRUE,_xll.ohTrigger(RecalcTrigger,Trigger3M)),NA())</f>
        <v>2.6534312367560986E-2</v>
      </c>
      <c r="N2383" s="52">
        <f>IFERROR(_xll.qlIndexFixing(Index6M,$H2383,TRUE,_xll.ohTrigger(RecalcTrigger,Trigger6M)),NA())</f>
        <v>2.7622634037495312E-2</v>
      </c>
      <c r="O2383" s="52">
        <f>IFERROR(_xll.qlIndexFixing(ONIndex6M,I2383,TRUE,_xll.ohTrigger(RecalcTrigger,Trigger6M)),NA())</f>
        <v>2.7496190517091179E-2</v>
      </c>
      <c r="P2383" s="52">
        <f>IFERROR(_xll.qlIndexFixing(Index1Y,$H2383,TRUE,_xll.ohTrigger(RecalcTrigger,Trigger1Y)),NA())</f>
        <v>2.9045829392479895E-2</v>
      </c>
      <c r="Q2383" s="52">
        <f>IFERROR(_xll.qlIndexFixing(ONIndex1Y,I2383,TRUE,_xll.ohTrigger(RecalcTrigger,Trigger1Y)),NA())</f>
        <v>2.8758995533886278E-2</v>
      </c>
    </row>
    <row r="2384" spans="2:17" x14ac:dyDescent="0.2">
      <c r="B2384" s="46" t="s">
        <v>51</v>
      </c>
      <c r="D2384" s="49">
        <f>_xll.qlCalendarAdvance(LocalCalendar,$D2383,B2384,"f",FALSE)</f>
        <v>56096</v>
      </c>
      <c r="E2384" s="49">
        <f>_xll.qlInterestRateIndexValueDate(IndexON,D2384)</f>
        <v>56096</v>
      </c>
      <c r="F2384" s="52">
        <f>IFERROR(_xll.qlIndexFixing(IndexON,D2384,TRUE,_xll.ohTrigger(RecalcTrigger,TriggerON)),NA())</f>
        <v>2.4155995824335363E-2</v>
      </c>
      <c r="H2384" s="49">
        <f>_xll.qlCalendarAdvance(IborCalendar,$H2383,B2384,"f",FALSE)</f>
        <v>56094</v>
      </c>
      <c r="I2384" s="49">
        <f>_xll.qlInterestRateIndexValueDate(Index1M,$H2384)</f>
        <v>56096</v>
      </c>
      <c r="J2384" s="52">
        <f>IFERROR(_xll.qlIndexFixing(Index1M,$H2384,TRUE,_xll.ohTrigger(RecalcTrigger,Trigger1M)),NA())</f>
        <v>2.5518807997311592E-2</v>
      </c>
      <c r="K2384" s="52">
        <f>IFERROR(_xll.qlIndexFixing(ONIndex1M,I2384,TRUE,_xll.ohTrigger(RecalcTrigger,Trigger1M)),NA())</f>
        <v>2.5503827648565291E-2</v>
      </c>
      <c r="L2384" s="52">
        <f>IFERROR(_xll.qlIndexFixing(Index3M,H2384,TRUE,_xll.ohTrigger(RecalcTrigger,Trigger3M)),NA())</f>
        <v>2.6584650899194477E-2</v>
      </c>
      <c r="M2384" s="52">
        <f>IFERROR(_xll.qlIndexFixing(ONIndex3M,I2384,TRUE,_xll.ohTrigger(RecalcTrigger,Trigger3M)),NA())</f>
        <v>2.6529175857943343E-2</v>
      </c>
      <c r="N2384" s="52">
        <f>IFERROR(_xll.qlIndexFixing(Index6M,$H2384,TRUE,_xll.ohTrigger(RecalcTrigger,Trigger6M)),NA())</f>
        <v>2.7615379077300804E-2</v>
      </c>
      <c r="O2384" s="52">
        <f>IFERROR(_xll.qlIndexFixing(ONIndex6M,I2384,TRUE,_xll.ohTrigger(RecalcTrigger,Trigger6M)),NA())</f>
        <v>2.7491077902199734E-2</v>
      </c>
      <c r="P2384" s="52">
        <f>IFERROR(_xll.qlIndexFixing(Index1Y,$H2384,TRUE,_xll.ohTrigger(RecalcTrigger,Trigger1Y)),NA())</f>
        <v>2.904060115947063E-2</v>
      </c>
      <c r="Q2384" s="52">
        <f>IFERROR(_xll.qlIndexFixing(ONIndex1Y,I2384,TRUE,_xll.ohTrigger(RecalcTrigger,Trigger1Y)),NA())</f>
        <v>2.8753977150257626E-2</v>
      </c>
    </row>
    <row r="2385" spans="2:17" x14ac:dyDescent="0.2">
      <c r="B2385" s="46" t="s">
        <v>51</v>
      </c>
      <c r="D2385" s="49">
        <f>_xll.qlCalendarAdvance(LocalCalendar,$D2384,B2385,"f",FALSE)</f>
        <v>56103</v>
      </c>
      <c r="E2385" s="49">
        <f>_xll.qlInterestRateIndexValueDate(IndexON,D2385)</f>
        <v>56103</v>
      </c>
      <c r="F2385" s="52">
        <f>IFERROR(_xll.qlIndexFixing(IndexON,D2385,TRUE,_xll.ohTrigger(RecalcTrigger,TriggerON)),NA())</f>
        <v>2.415691020882349E-2</v>
      </c>
      <c r="H2385" s="49">
        <f>_xll.qlCalendarAdvance(IborCalendar,$H2384,B2385,"f",FALSE)</f>
        <v>56101</v>
      </c>
      <c r="I2385" s="49">
        <f>_xll.qlInterestRateIndexValueDate(Index1M,$H2385)</f>
        <v>56103</v>
      </c>
      <c r="J2385" s="52">
        <f>IFERROR(_xll.qlIndexFixing(Index1M,$H2385,TRUE,_xll.ohTrigger(RecalcTrigger,Trigger1M)),NA())</f>
        <v>2.5515241510968012E-2</v>
      </c>
      <c r="K2385" s="52">
        <f>IFERROR(_xll.qlIndexFixing(ONIndex1M,I2385,TRUE,_xll.ohTrigger(RecalcTrigger,Trigger1M)),NA())</f>
        <v>2.5498674766524232E-2</v>
      </c>
      <c r="L2385" s="52">
        <f>IFERROR(_xll.qlIndexFixing(Index3M,H2385,TRUE,_xll.ohTrigger(RecalcTrigger,Trigger3M)),NA())</f>
        <v>2.6579465085084172E-2</v>
      </c>
      <c r="M2385" s="52">
        <f>IFERROR(_xll.qlIndexFixing(ONIndex3M,I2385,TRUE,_xll.ohTrigger(RecalcTrigger,Trigger3M)),NA())</f>
        <v>2.6524037389252797E-2</v>
      </c>
      <c r="N2385" s="52">
        <f>IFERROR(_xll.qlIndexFixing(Index6M,$H2385,TRUE,_xll.ohTrigger(RecalcTrigger,Trigger6M)),NA())</f>
        <v>2.7612211294516516E-2</v>
      </c>
      <c r="O2385" s="52">
        <f>IFERROR(_xll.qlIndexFixing(ONIndex6M,I2385,TRUE,_xll.ohTrigger(RecalcTrigger,Trigger6M)),NA())</f>
        <v>2.7485963403695024E-2</v>
      </c>
      <c r="P2385" s="52">
        <f>IFERROR(_xll.qlIndexFixing(Index1Y,$H2385,TRUE,_xll.ohTrigger(RecalcTrigger,Trigger1Y)),NA())</f>
        <v>2.9035370550026536E-2</v>
      </c>
      <c r="Q2385" s="52">
        <f>IFERROR(_xll.qlIndexFixing(ONIndex1Y,I2385,TRUE,_xll.ohTrigger(RecalcTrigger,Trigger1Y)),NA())</f>
        <v>2.8748956431936534E-2</v>
      </c>
    </row>
    <row r="2386" spans="2:17" x14ac:dyDescent="0.2">
      <c r="B2386" s="46" t="s">
        <v>51</v>
      </c>
      <c r="D2386" s="49">
        <f>_xll.qlCalendarAdvance(LocalCalendar,$D2385,B2386,"f",FALSE)</f>
        <v>56110</v>
      </c>
      <c r="E2386" s="49">
        <f>_xll.qlInterestRateIndexValueDate(IndexON,D2386)</f>
        <v>56110</v>
      </c>
      <c r="F2386" s="52">
        <f>IFERROR(_xll.qlIndexFixing(IndexON,D2386,TRUE,_xll.ohTrigger(RecalcTrigger,TriggerON)),NA())</f>
        <v>2.4157847928245602E-2</v>
      </c>
      <c r="H2386" s="49">
        <f>_xll.qlCalendarAdvance(IborCalendar,$H2385,B2386,"f",FALSE)</f>
        <v>56108</v>
      </c>
      <c r="I2386" s="49">
        <f>_xll.qlInterestRateIndexValueDate(Index1M,$H2386)</f>
        <v>56110</v>
      </c>
      <c r="J2386" s="52">
        <f>IFERROR(_xll.qlIndexFixing(Index1M,$H2386,TRUE,_xll.ohTrigger(RecalcTrigger,Trigger1M)),NA())</f>
        <v>2.5510068576174993E-2</v>
      </c>
      <c r="K2386" s="52">
        <f>IFERROR(_xll.qlIndexFixing(ONIndex1M,I2386,TRUE,_xll.ohTrigger(RecalcTrigger,Trigger1M)),NA())</f>
        <v>2.5493519173611645E-2</v>
      </c>
      <c r="L2386" s="52">
        <f>IFERROR(_xll.qlIndexFixing(Index3M,H2386,TRUE,_xll.ohTrigger(RecalcTrigger,Trigger3M)),NA())</f>
        <v>2.657427730549565E-2</v>
      </c>
      <c r="M2386" s="52">
        <f>IFERROR(_xll.qlIndexFixing(ONIndex3M,I2386,TRUE,_xll.ohTrigger(RecalcTrigger,Trigger3M)),NA())</f>
        <v>2.6518896961489347E-2</v>
      </c>
      <c r="N2386" s="52">
        <f>IFERROR(_xll.qlIndexFixing(Index6M,$H2386,TRUE,_xll.ohTrigger(RecalcTrigger,Trigger6M)),NA())</f>
        <v>2.760767749314005E-2</v>
      </c>
      <c r="O2386" s="52">
        <f>IFERROR(_xll.qlIndexFixing(ONIndex6M,I2386,TRUE,_xll.ohTrigger(RecalcTrigger,Trigger6M)),NA())</f>
        <v>2.7480847021417176E-2</v>
      </c>
      <c r="P2386" s="52">
        <f>IFERROR(_xll.qlIndexFixing(Index1Y,$H2386,TRUE,_xll.ohTrigger(RecalcTrigger,Trigger1Y)),NA())</f>
        <v>2.9030137564183094E-2</v>
      </c>
      <c r="Q2386" s="52">
        <f>IFERROR(_xll.qlIndexFixing(ONIndex1Y,I2386,TRUE,_xll.ohTrigger(RecalcTrigger,Trigger1Y)),NA())</f>
        <v>2.8743933378763131E-2</v>
      </c>
    </row>
    <row r="2387" spans="2:17" x14ac:dyDescent="0.2">
      <c r="B2387" s="46" t="s">
        <v>51</v>
      </c>
      <c r="D2387" s="49">
        <f>_xll.qlCalendarAdvance(LocalCalendar,$D2386,B2387,"f",FALSE)</f>
        <v>56117</v>
      </c>
      <c r="E2387" s="49">
        <f>_xll.qlInterestRateIndexValueDate(IndexON,D2387)</f>
        <v>56117</v>
      </c>
      <c r="F2387" s="52">
        <f>IFERROR(_xll.qlIndexFixing(IndexON,D2387,TRUE,_xll.ohTrigger(RecalcTrigger,TriggerON)),NA())</f>
        <v>2.4158808982681634E-2</v>
      </c>
      <c r="H2387" s="49">
        <f>_xll.qlCalendarAdvance(IborCalendar,$H2386,B2387,"f",FALSE)</f>
        <v>56115</v>
      </c>
      <c r="I2387" s="49">
        <f>_xll.qlInterestRateIndexValueDate(Index1M,$H2387)</f>
        <v>56117</v>
      </c>
      <c r="J2387" s="52">
        <f>IFERROR(_xll.qlIndexFixing(Index1M,$H2387,TRUE,_xll.ohTrigger(RecalcTrigger,Trigger1M)),NA())</f>
        <v>2.5504892926835887E-2</v>
      </c>
      <c r="K2387" s="52">
        <f>IFERROR(_xll.qlIndexFixing(ONIndex1M,I2387,TRUE,_xll.ohTrigger(RecalcTrigger,Trigger1M)),NA())</f>
        <v>2.5488360869907467E-2</v>
      </c>
      <c r="L2387" s="52">
        <f>IFERROR(_xll.qlIndexFixing(Index3M,H2387,TRUE,_xll.ohTrigger(RecalcTrigger,Trigger3M)),NA())</f>
        <v>2.6569087560437604E-2</v>
      </c>
      <c r="M2387" s="52">
        <f>IFERROR(_xll.qlIndexFixing(ONIndex3M,I2387,TRUE,_xll.ohTrigger(RecalcTrigger,Trigger3M)),NA())</f>
        <v>2.6513754574732928E-2</v>
      </c>
      <c r="N2387" s="52">
        <f>IFERROR(_xll.qlIndexFixing(Index6M,$H2387,TRUE,_xll.ohTrigger(RecalcTrigger,Trigger6M)),NA())</f>
        <v>2.7601780965060038E-2</v>
      </c>
      <c r="O2387" s="52">
        <f>IFERROR(_xll.qlIndexFixing(ONIndex6M,I2387,TRUE,_xll.ohTrigger(RecalcTrigger,Trigger6M)),NA())</f>
        <v>2.7475728755605999E-2</v>
      </c>
      <c r="P2387" s="52">
        <f>IFERROR(_xll.qlIndexFixing(Index1Y,$H2387,TRUE,_xll.ohTrigger(RecalcTrigger,Trigger1Y)),NA())</f>
        <v>2.902490220197906E-2</v>
      </c>
      <c r="Q2387" s="52">
        <f>IFERROR(_xll.qlIndexFixing(ONIndex1Y,I2387,TRUE,_xll.ohTrigger(RecalcTrigger,Trigger1Y)),NA())</f>
        <v>2.8738907991057161E-2</v>
      </c>
    </row>
    <row r="2388" spans="2:17" x14ac:dyDescent="0.2">
      <c r="B2388" s="46" t="s">
        <v>51</v>
      </c>
      <c r="D2388" s="49">
        <f>_xll.qlCalendarAdvance(LocalCalendar,$D2387,B2388,"f",FALSE)</f>
        <v>56124</v>
      </c>
      <c r="E2388" s="49">
        <f>_xll.qlInterestRateIndexValueDate(IndexON,D2388)</f>
        <v>56124</v>
      </c>
      <c r="F2388" s="52">
        <f>IFERROR(_xll.qlIndexFixing(IndexON,D2388,TRUE,_xll.ohTrigger(RecalcTrigger,TriggerON)),NA())</f>
        <v>2.4159793371971716E-2</v>
      </c>
      <c r="H2388" s="49">
        <f>_xll.qlCalendarAdvance(IborCalendar,$H2387,B2388,"f",FALSE)</f>
        <v>56122</v>
      </c>
      <c r="I2388" s="49">
        <f>_xll.qlInterestRateIndexValueDate(Index1M,$H2388)</f>
        <v>56124</v>
      </c>
      <c r="J2388" s="52">
        <f>IFERROR(_xll.qlIndexFixing(Index1M,$H2388,TRUE,_xll.ohTrigger(RecalcTrigger,Trigger1M)),NA())</f>
        <v>2.5499714562960685E-2</v>
      </c>
      <c r="K2388" s="52">
        <f>IFERROR(_xll.qlIndexFixing(ONIndex1M,I2388,TRUE,_xll.ohTrigger(RecalcTrigger,Trigger1M)),NA())</f>
        <v>2.5483199855251826E-2</v>
      </c>
      <c r="L2388" s="52">
        <f>IFERROR(_xll.qlIndexFixing(Index3M,H2388,TRUE,_xll.ohTrigger(RecalcTrigger,Trigger3M)),NA())</f>
        <v>2.6563895849916985E-2</v>
      </c>
      <c r="M2388" s="52">
        <f>IFERROR(_xll.qlIndexFixing(ONIndex3M,I2388,TRUE,_xll.ohTrigger(RecalcTrigger,Trigger3M)),NA())</f>
        <v>2.650861022882367E-2</v>
      </c>
      <c r="N2388" s="52">
        <f>IFERROR(_xll.qlIndexFixing(Index6M,$H2388,TRUE,_xll.ohTrigger(RecalcTrigger,Trigger6M)),NA())</f>
        <v>2.7594524808598513E-2</v>
      </c>
      <c r="O2388" s="52">
        <f>IFERROR(_xll.qlIndexFixing(ONIndex6M,I2388,TRUE,_xll.ohTrigger(RecalcTrigger,Trigger6M)),NA())</f>
        <v>2.7470608606101621E-2</v>
      </c>
      <c r="P2388" s="52">
        <f>IFERROR(_xll.qlIndexFixing(Index1Y,$H2388,TRUE,_xll.ohTrigger(RecalcTrigger,Trigger1Y)),NA())</f>
        <v>2.9019664463450355E-2</v>
      </c>
      <c r="Q2388" s="52">
        <f>IFERROR(_xll.qlIndexFixing(ONIndex1Y,I2388,TRUE,_xll.ohTrigger(RecalcTrigger,Trigger1Y)),NA())</f>
        <v>2.8733880268498879E-2</v>
      </c>
    </row>
    <row r="2389" spans="2:17" x14ac:dyDescent="0.2">
      <c r="B2389" s="46" t="s">
        <v>51</v>
      </c>
      <c r="D2389" s="49">
        <f>_xll.qlCalendarAdvance(LocalCalendar,$D2388,B2389,"f",FALSE)</f>
        <v>56131</v>
      </c>
      <c r="E2389" s="49">
        <f>_xll.qlInterestRateIndexValueDate(IndexON,D2389)</f>
        <v>56131</v>
      </c>
      <c r="F2389" s="52">
        <f>IFERROR(_xll.qlIndexFixing(IndexON,D2389,TRUE,_xll.ohTrigger(RecalcTrigger,TriggerON)),NA())</f>
        <v>2.4160801096115847E-2</v>
      </c>
      <c r="H2389" s="49">
        <f>_xll.qlCalendarAdvance(IborCalendar,$H2388,B2389,"f",FALSE)</f>
        <v>56129</v>
      </c>
      <c r="I2389" s="49">
        <f>_xll.qlInterestRateIndexValueDate(Index1M,$H2389)</f>
        <v>56131</v>
      </c>
      <c r="J2389" s="52">
        <f>IFERROR(_xll.qlIndexFixing(Index1M,$H2389,TRUE,_xll.ohTrigger(RecalcTrigger,Trigger1M)),NA())</f>
        <v>2.5494533484544391E-2</v>
      </c>
      <c r="K2389" s="52">
        <f>IFERROR(_xll.qlIndexFixing(ONIndex1M,I2389,TRUE,_xll.ohTrigger(RecalcTrigger,Trigger1M)),NA())</f>
        <v>2.5478036129804593E-2</v>
      </c>
      <c r="L2389" s="52">
        <f>IFERROR(_xll.qlIndexFixing(Index3M,H2389,TRUE,_xll.ohTrigger(RecalcTrigger,Trigger3M)),NA())</f>
        <v>2.6558096055348555E-2</v>
      </c>
      <c r="M2389" s="52">
        <f>IFERROR(_xll.qlIndexFixing(ONIndex3M,I2389,TRUE,_xll.ohTrigger(RecalcTrigger,Trigger3M)),NA())</f>
        <v>2.6503463923921444E-2</v>
      </c>
      <c r="N2389" s="52">
        <f>IFERROR(_xll.qlIndexFixing(Index6M,$H2389,TRUE,_xll.ohTrigger(RecalcTrigger,Trigger6M)),NA())</f>
        <v>2.7587948719732552E-2</v>
      </c>
      <c r="O2389" s="52">
        <f>IFERROR(_xll.qlIndexFixing(ONIndex6M,I2389,TRUE,_xll.ohTrigger(RecalcTrigger,Trigger6M)),NA())</f>
        <v>2.7465486573063913E-2</v>
      </c>
      <c r="P2389" s="52">
        <f>IFERROR(_xll.qlIndexFixing(Index1Y,$H2389,TRUE,_xll.ohTrigger(RecalcTrigger,Trigger1Y)),NA())</f>
        <v>2.901442434863399E-2</v>
      </c>
      <c r="Q2389" s="52">
        <f>IFERROR(_xll.qlIndexFixing(ONIndex1Y,I2389,TRUE,_xll.ohTrigger(RecalcTrigger,Trigger1Y)),NA())</f>
        <v>2.8728850211168222E-2</v>
      </c>
    </row>
    <row r="2390" spans="2:17" x14ac:dyDescent="0.2">
      <c r="B2390" s="46" t="s">
        <v>51</v>
      </c>
      <c r="D2390" s="49">
        <f>_xll.qlCalendarAdvance(LocalCalendar,$D2389,B2390,"f",FALSE)</f>
        <v>56138</v>
      </c>
      <c r="E2390" s="49">
        <f>_xll.qlInterestRateIndexValueDate(IndexON,D2390)</f>
        <v>56138</v>
      </c>
      <c r="F2390" s="52">
        <f>IFERROR(_xll.qlIndexFixing(IndexON,D2390,TRUE,_xll.ohTrigger(RecalcTrigger,TriggerON)),NA())</f>
        <v>2.4161832155353835E-2</v>
      </c>
      <c r="H2390" s="49">
        <f>_xll.qlCalendarAdvance(IborCalendar,$H2389,B2390,"f",FALSE)</f>
        <v>56136</v>
      </c>
      <c r="I2390" s="49">
        <f>_xll.qlInterestRateIndexValueDate(Index1M,$H2390)</f>
        <v>56138</v>
      </c>
      <c r="J2390" s="52">
        <f>IFERROR(_xll.qlIndexFixing(Index1M,$H2390,TRUE,_xll.ohTrigger(RecalcTrigger,Trigger1M)),NA())</f>
        <v>2.5489880851706077E-2</v>
      </c>
      <c r="K2390" s="52">
        <f>IFERROR(_xll.qlIndexFixing(ONIndex1M,I2390,TRUE,_xll.ohTrigger(RecalcTrigger,Trigger1M)),NA())</f>
        <v>2.5472869693166089E-2</v>
      </c>
      <c r="L2390" s="52">
        <f>IFERROR(_xll.qlIndexFixing(Index3M,H2390,TRUE,_xll.ohTrigger(RecalcTrigger,Trigger3M)),NA())</f>
        <v>2.6552900936267256E-2</v>
      </c>
      <c r="M2390" s="52">
        <f>IFERROR(_xll.qlIndexFixing(ONIndex3M,I2390,TRUE,_xll.ohTrigger(RecalcTrigger,Trigger3M)),NA())</f>
        <v>2.6498315659706506E-2</v>
      </c>
      <c r="N2390" s="52">
        <f>IFERROR(_xll.qlIndexFixing(Index6M,$H2390,TRUE,_xll.ohTrigger(RecalcTrigger,Trigger6M)),NA())</f>
        <v>2.758272958055779E-2</v>
      </c>
      <c r="O2390" s="52">
        <f>IFERROR(_xll.qlIndexFixing(ONIndex6M,I2390,TRUE,_xll.ohTrigger(RecalcTrigger,Trigger6M)),NA())</f>
        <v>2.7460362656093196E-2</v>
      </c>
      <c r="P2390" s="52">
        <f>IFERROR(_xll.qlIndexFixing(Index1Y,$H2390,TRUE,_xll.ohTrigger(RecalcTrigger,Trigger1Y)),NA())</f>
        <v>2.9009181857567855E-2</v>
      </c>
      <c r="Q2390" s="52">
        <f>IFERROR(_xll.qlIndexFixing(ONIndex1Y,I2390,TRUE,_xll.ohTrigger(RecalcTrigger,Trigger1Y)),NA())</f>
        <v>2.8723817819065189E-2</v>
      </c>
    </row>
    <row r="2391" spans="2:17" x14ac:dyDescent="0.2">
      <c r="B2391" s="46" t="s">
        <v>51</v>
      </c>
      <c r="D2391" s="49">
        <f>_xll.qlCalendarAdvance(LocalCalendar,$D2390,B2391,"f",FALSE)</f>
        <v>56145</v>
      </c>
      <c r="E2391" s="49">
        <f>_xll.qlInterestRateIndexValueDate(IndexON,D2391)</f>
        <v>56145</v>
      </c>
      <c r="F2391" s="52">
        <f>IFERROR(_xll.qlIndexFixing(IndexON,D2391,TRUE,_xll.ohTrigger(RecalcTrigger,TriggerON)),NA())</f>
        <v>2.4162886549365936E-2</v>
      </c>
      <c r="H2391" s="49">
        <f>_xll.qlCalendarAdvance(IborCalendar,$H2390,B2391,"f",FALSE)</f>
        <v>56143</v>
      </c>
      <c r="I2391" s="49">
        <f>_xll.qlInterestRateIndexValueDate(Index1M,$H2391)</f>
        <v>56145</v>
      </c>
      <c r="J2391" s="52">
        <f>IFERROR(_xll.qlIndexFixing(Index1M,$H2391,TRUE,_xll.ohTrigger(RecalcTrigger,Trigger1M)),NA())</f>
        <v>2.5484163184116004E-2</v>
      </c>
      <c r="K2391" s="52">
        <f>IFERROR(_xll.qlIndexFixing(ONIndex1M,I2391,TRUE,_xll.ohTrigger(RecalcTrigger,Trigger1M)),NA())</f>
        <v>2.5467700545975802E-2</v>
      </c>
      <c r="L2391" s="52">
        <f>IFERROR(_xll.qlIndexFixing(Index3M,H2391,TRUE,_xll.ohTrigger(RecalcTrigger,Trigger3M)),NA())</f>
        <v>2.6547703851818309E-2</v>
      </c>
      <c r="M2391" s="52">
        <f>IFERROR(_xll.qlIndexFixing(ONIndex3M,I2391,TRUE,_xll.ohTrigger(RecalcTrigger,Trigger3M)),NA())</f>
        <v>2.6493165436738408E-2</v>
      </c>
      <c r="N2391" s="52">
        <f>IFERROR(_xll.qlIndexFixing(Index6M,$H2391,TRUE,_xll.ohTrigger(RecalcTrigger,Trigger6M)),NA())</f>
        <v>2.757750854518182E-2</v>
      </c>
      <c r="O2391" s="52">
        <f>IFERROR(_xll.qlIndexFixing(ONIndex6M,I2391,TRUE,_xll.ohTrigger(RecalcTrigger,Trigger6M)),NA())</f>
        <v>2.7455236855669085E-2</v>
      </c>
      <c r="P2391" s="52">
        <f>IFERROR(_xll.qlIndexFixing(Index1Y,$H2391,TRUE,_xll.ohTrigger(RecalcTrigger,Trigger1Y)),NA())</f>
        <v>2.9003936990288082E-2</v>
      </c>
      <c r="Q2391" s="52">
        <f>IFERROR(_xll.qlIndexFixing(ONIndex1Y,I2391,TRUE,_xll.ohTrigger(RecalcTrigger,Trigger1Y)),NA())</f>
        <v>2.8718783092269717E-2</v>
      </c>
    </row>
    <row r="2392" spans="2:17" x14ac:dyDescent="0.2">
      <c r="B2392" s="46" t="s">
        <v>51</v>
      </c>
      <c r="D2392" s="49">
        <f>_xll.qlCalendarAdvance(LocalCalendar,$D2391,B2392,"f",FALSE)</f>
        <v>56152</v>
      </c>
      <c r="E2392" s="49">
        <f>_xll.qlInterestRateIndexValueDate(IndexON,D2392)</f>
        <v>56152</v>
      </c>
      <c r="F2392" s="52">
        <f>IFERROR(_xll.qlIndexFixing(IndexON,D2392,TRUE,_xll.ohTrigger(RecalcTrigger,TriggerON)),NA())</f>
        <v>2.4163964278312022E-2</v>
      </c>
      <c r="H2392" s="49">
        <f>_xll.qlCalendarAdvance(IborCalendar,$H2391,B2392,"f",FALSE)</f>
        <v>56150</v>
      </c>
      <c r="I2392" s="49">
        <f>_xll.qlInterestRateIndexValueDate(Index1M,$H2392)</f>
        <v>56152</v>
      </c>
      <c r="J2392" s="52">
        <f>IFERROR(_xll.qlIndexFixing(Index1M,$H2392,TRUE,_xll.ohTrigger(RecalcTrigger,Trigger1M)),NA())</f>
        <v>2.5478973962111406E-2</v>
      </c>
      <c r="K2392" s="52">
        <f>IFERROR(_xll.qlIndexFixing(ONIndex1M,I2392,TRUE,_xll.ohTrigger(RecalcTrigger,Trigger1M)),NA())</f>
        <v>2.546252868767418E-2</v>
      </c>
      <c r="L2392" s="52">
        <f>IFERROR(_xll.qlIndexFixing(Index3M,H2392,TRUE,_xll.ohTrigger(RecalcTrigger,Trigger3M)),NA())</f>
        <v>2.6544922886450599E-2</v>
      </c>
      <c r="M2392" s="52">
        <f>IFERROR(_xll.qlIndexFixing(ONIndex3M,I2392,TRUE,_xll.ohTrigger(RecalcTrigger,Trigger3M)),NA())</f>
        <v>2.6488013254697407E-2</v>
      </c>
      <c r="N2392" s="52">
        <f>IFERROR(_xll.qlIndexFixing(Index6M,$H2392,TRUE,_xll.ohTrigger(RecalcTrigger,Trigger6M)),NA())</f>
        <v>2.7572285613620101E-2</v>
      </c>
      <c r="O2392" s="52">
        <f>IFERROR(_xll.qlIndexFixing(ONIndex6M,I2392,TRUE,_xll.ohTrigger(RecalcTrigger,Trigger6M)),NA())</f>
        <v>2.7450109171551773E-2</v>
      </c>
      <c r="P2392" s="52">
        <f>IFERROR(_xll.qlIndexFixing(Index1Y,$H2392,TRUE,_xll.ohTrigger(RecalcTrigger,Trigger1Y)),NA())</f>
        <v>2.8998689746832559E-2</v>
      </c>
      <c r="Q2392" s="52">
        <f>IFERROR(_xll.qlIndexFixing(ONIndex1Y,I2392,TRUE,_xll.ohTrigger(RecalcTrigger,Trigger1Y)),NA())</f>
        <v>2.871374603070187E-2</v>
      </c>
    </row>
    <row r="2393" spans="2:17" x14ac:dyDescent="0.2">
      <c r="B2393" s="46" t="s">
        <v>51</v>
      </c>
      <c r="D2393" s="49">
        <f>_xll.qlCalendarAdvance(LocalCalendar,$D2392,B2393,"f",FALSE)</f>
        <v>56159</v>
      </c>
      <c r="E2393" s="49">
        <f>_xll.qlInterestRateIndexValueDate(IndexON,D2393)</f>
        <v>56159</v>
      </c>
      <c r="F2393" s="52">
        <f>IFERROR(_xll.qlIndexFixing(IndexON,D2393,TRUE,_xll.ohTrigger(RecalcTrigger,TriggerON)),NA())</f>
        <v>2.4165065342112158E-2</v>
      </c>
      <c r="H2393" s="49">
        <f>_xll.qlCalendarAdvance(IborCalendar,$H2392,B2393,"f",FALSE)</f>
        <v>56157</v>
      </c>
      <c r="I2393" s="49">
        <f>_xll.qlInterestRateIndexValueDate(Index1M,$H2393)</f>
        <v>56159</v>
      </c>
      <c r="J2393" s="52">
        <f>IFERROR(_xll.qlIndexFixing(Index1M,$H2393,TRUE,_xll.ohTrigger(RecalcTrigger,Trigger1M)),NA())</f>
        <v>2.5473782025583203E-2</v>
      </c>
      <c r="K2393" s="52">
        <f>IFERROR(_xll.qlIndexFixing(ONIndex1M,I2393,TRUE,_xll.ohTrigger(RecalcTrigger,Trigger1M)),NA())</f>
        <v>2.545735411850103E-2</v>
      </c>
      <c r="L2393" s="52">
        <f>IFERROR(_xll.qlIndexFixing(Index3M,H2393,TRUE,_xll.ohTrigger(RecalcTrigger,Trigger3M)),NA())</f>
        <v>2.653790781565676E-2</v>
      </c>
      <c r="M2393" s="52">
        <f>IFERROR(_xll.qlIndexFixing(ONIndex3M,I2393,TRUE,_xll.ohTrigger(RecalcTrigger,Trigger3M)),NA())</f>
        <v>2.6482859113263757E-2</v>
      </c>
      <c r="N2393" s="52">
        <f>IFERROR(_xll.qlIndexFixing(Index6M,$H2393,TRUE,_xll.ohTrigger(RecalcTrigger,Trigger6M)),NA())</f>
        <v>2.7567737553451273E-2</v>
      </c>
      <c r="O2393" s="52">
        <f>IFERROR(_xll.qlIndexFixing(ONIndex6M,I2393,TRUE,_xll.ohTrigger(RecalcTrigger,Trigger6M)),NA())</f>
        <v>2.7444979603581388E-2</v>
      </c>
      <c r="P2393" s="52">
        <f>IFERROR(_xll.qlIndexFixing(Index1Y,$H2393,TRUE,_xll.ohTrigger(RecalcTrigger,Trigger1Y)),NA())</f>
        <v>2.899344012723808E-2</v>
      </c>
      <c r="Q2393" s="52">
        <f>IFERROR(_xll.qlIndexFixing(ONIndex1Y,I2393,TRUE,_xll.ohTrigger(RecalcTrigger,Trigger1Y)),NA())</f>
        <v>2.8708706634361647E-2</v>
      </c>
    </row>
    <row r="2394" spans="2:17" x14ac:dyDescent="0.2">
      <c r="B2394" s="46" t="s">
        <v>51</v>
      </c>
      <c r="D2394" s="49">
        <f>_xll.qlCalendarAdvance(LocalCalendar,$D2393,B2394,"f",FALSE)</f>
        <v>56166</v>
      </c>
      <c r="E2394" s="49">
        <f>_xll.qlInterestRateIndexValueDate(IndexON,D2394)</f>
        <v>56166</v>
      </c>
      <c r="F2394" s="52">
        <f>IFERROR(_xll.qlIndexFixing(IndexON,D2394,TRUE,_xll.ohTrigger(RecalcTrigger,TriggerON)),NA())</f>
        <v>2.416618974100615E-2</v>
      </c>
      <c r="H2394" s="49">
        <f>_xll.qlCalendarAdvance(IborCalendar,$H2393,B2394,"f",FALSE)</f>
        <v>56164</v>
      </c>
      <c r="I2394" s="49">
        <f>_xll.qlInterestRateIndexValueDate(Index1M,$H2394)</f>
        <v>56166</v>
      </c>
      <c r="J2394" s="52">
        <f>IFERROR(_xll.qlIndexFixing(Index1M,$H2394,TRUE,_xll.ohTrigger(RecalcTrigger,Trigger1M)),NA())</f>
        <v>2.5468587374538887E-2</v>
      </c>
      <c r="K2394" s="52">
        <f>IFERROR(_xll.qlIndexFixing(ONIndex1M,I2394,TRUE,_xll.ohTrigger(RecalcTrigger,Trigger1M)),NA())</f>
        <v>2.5452176838536289E-2</v>
      </c>
      <c r="L2394" s="52">
        <f>IFERROR(_xll.qlIndexFixing(Index3M,H2394,TRUE,_xll.ohTrigger(RecalcTrigger,Trigger3M)),NA())</f>
        <v>2.6532704312526641E-2</v>
      </c>
      <c r="M2394" s="52">
        <f>IFERROR(_xll.qlIndexFixing(ONIndex3M,I2394,TRUE,_xll.ohTrigger(RecalcTrigger,Trigger3M)),NA())</f>
        <v>2.6477703012997011E-2</v>
      </c>
      <c r="N2394" s="52">
        <f>IFERROR(_xll.qlIndexFixing(Index6M,$H2394,TRUE,_xll.ohTrigger(RecalcTrigger,Trigger6M)),NA())</f>
        <v>2.7562510296651993E-2</v>
      </c>
      <c r="O2394" s="52">
        <f>IFERROR(_xll.qlIndexFixing(ONIndex6M,I2394,TRUE,_xll.ohTrigger(RecalcTrigger,Trigger6M)),NA())</f>
        <v>2.7439848152077673E-2</v>
      </c>
      <c r="P2394" s="52">
        <f>IFERROR(_xll.qlIndexFixing(Index1Y,$H2394,TRUE,_xll.ohTrigger(RecalcTrigger,Trigger1Y)),NA())</f>
        <v>2.8988188131541873E-2</v>
      </c>
      <c r="Q2394" s="52">
        <f>IFERROR(_xll.qlIndexFixing(ONIndex1Y,I2394,TRUE,_xll.ohTrigger(RecalcTrigger,Trigger1Y)),NA())</f>
        <v>2.8703664903249049E-2</v>
      </c>
    </row>
    <row r="2395" spans="2:17" x14ac:dyDescent="0.2">
      <c r="B2395" s="46" t="s">
        <v>51</v>
      </c>
      <c r="D2395" s="49">
        <f>_xll.qlCalendarAdvance(LocalCalendar,$D2394,B2395,"f",FALSE)</f>
        <v>56173</v>
      </c>
      <c r="E2395" s="49">
        <f>_xll.qlInterestRateIndexValueDate(IndexON,D2395)</f>
        <v>56173</v>
      </c>
      <c r="F2395" s="52">
        <f>IFERROR(_xll.qlIndexFixing(IndexON,D2395,TRUE,_xll.ohTrigger(RecalcTrigger,TriggerON)),NA())</f>
        <v>2.4167337474754191E-2</v>
      </c>
      <c r="H2395" s="49">
        <f>_xll.qlCalendarAdvance(IborCalendar,$H2394,B2395,"f",FALSE)</f>
        <v>56171</v>
      </c>
      <c r="I2395" s="49">
        <f>_xll.qlInterestRateIndexValueDate(Index1M,$H2395)</f>
        <v>56173</v>
      </c>
      <c r="J2395" s="52">
        <f>IFERROR(_xll.qlIndexFixing(Index1M,$H2395,TRUE,_xll.ohTrigger(RecalcTrigger,Trigger1M)),NA())</f>
        <v>2.5463390008980957E-2</v>
      </c>
      <c r="K2395" s="52">
        <f>IFERROR(_xll.qlIndexFixing(ONIndex1M,I2395,TRUE,_xll.ohTrigger(RecalcTrigger,Trigger1M)),NA())</f>
        <v>2.5446996847700021E-2</v>
      </c>
      <c r="L2395" s="52">
        <f>IFERROR(_xll.qlIndexFixing(Index3M,H2395,TRUE,_xll.ohTrigger(RecalcTrigger,Trigger3M)),NA())</f>
        <v>2.6527498843989555E-2</v>
      </c>
      <c r="M2395" s="52">
        <f>IFERROR(_xll.qlIndexFixing(ONIndex3M,I2395,TRUE,_xll.ohTrigger(RecalcTrigger,Trigger3M)),NA())</f>
        <v>2.6472544953657362E-2</v>
      </c>
      <c r="N2395" s="52">
        <f>IFERROR(_xll.qlIndexFixing(Index6M,$H2395,TRUE,_xll.ohTrigger(RecalcTrigger,Trigger6M)),NA())</f>
        <v>2.755728114364249E-2</v>
      </c>
      <c r="O2395" s="52">
        <f>IFERROR(_xll.qlIndexFixing(ONIndex6M,I2395,TRUE,_xll.ohTrigger(RecalcTrigger,Trigger6M)),NA())</f>
        <v>2.7434714816960692E-2</v>
      </c>
      <c r="P2395" s="52">
        <f>IFERROR(_xll.qlIndexFixing(Index1Y,$H2395,TRUE,_xll.ohTrigger(RecalcTrigger,Trigger1Y)),NA())</f>
        <v>2.8982933759780952E-2</v>
      </c>
      <c r="Q2395" s="52">
        <f>IFERROR(_xll.qlIndexFixing(ONIndex1Y,I2395,TRUE,_xll.ohTrigger(RecalcTrigger,Trigger1Y)),NA())</f>
        <v>2.8698620837683819E-2</v>
      </c>
    </row>
    <row r="2396" spans="2:17" x14ac:dyDescent="0.2">
      <c r="B2396" s="46" t="s">
        <v>51</v>
      </c>
      <c r="D2396" s="49">
        <f>_xll.qlCalendarAdvance(LocalCalendar,$D2395,B2396,"f",FALSE)</f>
        <v>56180</v>
      </c>
      <c r="E2396" s="49">
        <f>_xll.qlInterestRateIndexValueDate(IndexON,D2396)</f>
        <v>56180</v>
      </c>
      <c r="F2396" s="52">
        <f>IFERROR(_xll.qlIndexFixing(IndexON,D2396,TRUE,_xll.ohTrigger(RecalcTrigger,TriggerON)),NA())</f>
        <v>2.4168508543276346E-2</v>
      </c>
      <c r="H2396" s="49">
        <f>_xll.qlCalendarAdvance(IborCalendar,$H2395,B2396,"f",FALSE)</f>
        <v>56178</v>
      </c>
      <c r="I2396" s="49">
        <f>_xll.qlInterestRateIndexValueDate(Index1M,$H2396)</f>
        <v>56180</v>
      </c>
      <c r="J2396" s="52">
        <f>IFERROR(_xll.qlIndexFixing(Index1M,$H2396,TRUE,_xll.ohTrigger(RecalcTrigger,Trigger1M)),NA())</f>
        <v>2.545818992891441E-2</v>
      </c>
      <c r="K2396" s="52">
        <f>IFERROR(_xll.qlIndexFixing(ONIndex1M,I2396,TRUE,_xll.ohTrigger(RecalcTrigger,Trigger1M)),NA())</f>
        <v>2.5441814145912289E-2</v>
      </c>
      <c r="L2396" s="52">
        <f>IFERROR(_xll.qlIndexFixing(Index3M,H2396,TRUE,_xll.ohTrigger(RecalcTrigger,Trigger3M)),NA())</f>
        <v>2.652229141005245E-2</v>
      </c>
      <c r="M2396" s="52">
        <f>IFERROR(_xll.qlIndexFixing(ONIndex3M,I2396,TRUE,_xll.ohTrigger(RecalcTrigger,Trigger3M)),NA())</f>
        <v>2.6467384935164873E-2</v>
      </c>
      <c r="N2396" s="52">
        <f>IFERROR(_xll.qlIndexFixing(Index6M,$H2396,TRUE,_xll.ohTrigger(RecalcTrigger,Trigger6M)),NA())</f>
        <v>2.7552050094439458E-2</v>
      </c>
      <c r="O2396" s="52">
        <f>IFERROR(_xll.qlIndexFixing(ONIndex6M,I2396,TRUE,_xll.ohTrigger(RecalcTrigger,Trigger6M)),NA())</f>
        <v>2.7429579598230447E-2</v>
      </c>
      <c r="P2396" s="52">
        <f>IFERROR(_xll.qlIndexFixing(Index1Y,$H2396,TRUE,_xll.ohTrigger(RecalcTrigger,Trigger1Y)),NA())</f>
        <v>2.8977677011992768E-2</v>
      </c>
      <c r="Q2396" s="52">
        <f>IFERROR(_xll.qlIndexFixing(ONIndex1Y,I2396,TRUE,_xll.ohTrigger(RecalcTrigger,Trigger1Y)),NA())</f>
        <v>2.8693574437186342E-2</v>
      </c>
    </row>
    <row r="2397" spans="2:17" x14ac:dyDescent="0.2">
      <c r="B2397" s="46" t="s">
        <v>51</v>
      </c>
      <c r="D2397" s="49">
        <f>_xll.qlCalendarAdvance(LocalCalendar,$D2396,B2397,"f",FALSE)</f>
        <v>56187</v>
      </c>
      <c r="E2397" s="49">
        <f>_xll.qlInterestRateIndexValueDate(IndexON,D2397)</f>
        <v>56187</v>
      </c>
      <c r="F2397" s="52">
        <f>IFERROR(_xll.qlIndexFixing(IndexON,D2397,TRUE,_xll.ohTrigger(RecalcTrigger,TriggerON)),NA())</f>
        <v>2.4169702946892357E-2</v>
      </c>
      <c r="H2397" s="49">
        <f>_xll.qlCalendarAdvance(IborCalendar,$H2396,B2397,"f",FALSE)</f>
        <v>56185</v>
      </c>
      <c r="I2397" s="49">
        <f>_xll.qlInterestRateIndexValueDate(Index1M,$H2397)</f>
        <v>56187</v>
      </c>
      <c r="J2397" s="52">
        <f>IFERROR(_xll.qlIndexFixing(Index1M,$H2397,TRUE,_xll.ohTrigger(RecalcTrigger,Trigger1M)),NA())</f>
        <v>2.5451405263889355E-2</v>
      </c>
      <c r="K2397" s="52">
        <f>IFERROR(_xll.qlIndexFixing(ONIndex1M,I2397,TRUE,_xll.ohTrigger(RecalcTrigger,Trigger1M)),NA())</f>
        <v>2.5436628733173094E-2</v>
      </c>
      <c r="L2397" s="52">
        <f>IFERROR(_xll.qlIndexFixing(Index3M,H2397,TRUE,_xll.ohTrigger(RecalcTrigger,Trigger3M)),NA())</f>
        <v>2.651708201072402E-2</v>
      </c>
      <c r="M2397" s="52">
        <f>IFERROR(_xll.qlIndexFixing(ONIndex3M,I2397,TRUE,_xll.ohTrigger(RecalcTrigger,Trigger3M)),NA())</f>
        <v>2.6462222957599479E-2</v>
      </c>
      <c r="N2397" s="52">
        <f>IFERROR(_xll.qlIndexFixing(Index6M,$H2397,TRUE,_xll.ohTrigger(RecalcTrigger,Trigger6M)),NA())</f>
        <v>2.7546817149054312E-2</v>
      </c>
      <c r="O2397" s="52">
        <f>IFERROR(_xll.qlIndexFixing(ONIndex6M,I2397,TRUE,_xll.ohTrigger(RecalcTrigger,Trigger6M)),NA())</f>
        <v>2.7424442495647128E-2</v>
      </c>
      <c r="P2397" s="52">
        <f>IFERROR(_xll.qlIndexFixing(Index1Y,$H2397,TRUE,_xll.ohTrigger(RecalcTrigger,Trigger1Y)),NA())</f>
        <v>2.8972417888213888E-2</v>
      </c>
      <c r="Q2397" s="52">
        <f>IFERROR(_xll.qlIndexFixing(ONIndex1Y,I2397,TRUE,_xll.ohTrigger(RecalcTrigger,Trigger1Y)),NA())</f>
        <v>2.8688525701756618E-2</v>
      </c>
    </row>
    <row r="2398" spans="2:17" x14ac:dyDescent="0.2">
      <c r="B2398" s="46" t="s">
        <v>51</v>
      </c>
      <c r="D2398" s="49">
        <f>_xll.qlCalendarAdvance(LocalCalendar,$D2397,B2398,"f",FALSE)</f>
        <v>56194</v>
      </c>
      <c r="E2398" s="49">
        <f>_xll.qlInterestRateIndexValueDate(IndexON,D2398)</f>
        <v>56194</v>
      </c>
      <c r="F2398" s="52">
        <f>IFERROR(_xll.qlIndexFixing(IndexON,D2398,TRUE,_xll.ohTrigger(RecalcTrigger,TriggerON)),NA())</f>
        <v>2.4170920685362418E-2</v>
      </c>
      <c r="H2398" s="49">
        <f>_xll.qlCalendarAdvance(IborCalendar,$H2397,B2398,"f",FALSE)</f>
        <v>56192</v>
      </c>
      <c r="I2398" s="49">
        <f>_xll.qlInterestRateIndexValueDate(Index1M,$H2398)</f>
        <v>56194</v>
      </c>
      <c r="J2398" s="52">
        <f>IFERROR(_xll.qlIndexFixing(Index1M,$H2398,TRUE,_xll.ohTrigger(RecalcTrigger,Trigger1M)),NA())</f>
        <v>2.5447781625252963E-2</v>
      </c>
      <c r="K2398" s="52">
        <f>IFERROR(_xll.qlIndexFixing(ONIndex1M,I2398,TRUE,_xll.ohTrigger(RecalcTrigger,Trigger1M)),NA())</f>
        <v>2.5431440609722245E-2</v>
      </c>
      <c r="L2398" s="52">
        <f>IFERROR(_xll.qlIndexFixing(Index3M,H2398,TRUE,_xll.ohTrigger(RecalcTrigger,Trigger3M)),NA())</f>
        <v>2.6511870646009471E-2</v>
      </c>
      <c r="M2398" s="52">
        <f>IFERROR(_xll.qlIndexFixing(ONIndex3M,I2398,TRUE,_xll.ohTrigger(RecalcTrigger,Trigger3M)),NA())</f>
        <v>2.6457059020961182E-2</v>
      </c>
      <c r="N2398" s="52">
        <f>IFERROR(_xll.qlIndexFixing(Index6M,$H2398,TRUE,_xll.ohTrigger(RecalcTrigger,Trigger6M)),NA())</f>
        <v>2.7540908205168278E-2</v>
      </c>
      <c r="O2398" s="52">
        <f>IFERROR(_xll.qlIndexFixing(ONIndex6M,I2398,TRUE,_xll.ohTrigger(RecalcTrigger,Trigger6M)),NA())</f>
        <v>2.7419303509610415E-2</v>
      </c>
      <c r="P2398" s="52">
        <f>IFERROR(_xll.qlIndexFixing(Index1Y,$H2398,TRUE,_xll.ohTrigger(RecalcTrigger,Trigger1Y)),NA())</f>
        <v>2.8967156388482206E-2</v>
      </c>
      <c r="Q2398" s="52">
        <f>IFERROR(_xll.qlIndexFixing(ONIndex1Y,I2398,TRUE,_xll.ohTrigger(RecalcTrigger,Trigger1Y)),NA())</f>
        <v>2.8683474631874262E-2</v>
      </c>
    </row>
    <row r="2399" spans="2:17" x14ac:dyDescent="0.2">
      <c r="B2399" s="46" t="s">
        <v>51</v>
      </c>
      <c r="D2399" s="49">
        <f>_xll.qlCalendarAdvance(LocalCalendar,$D2398,B2399,"f",FALSE)</f>
        <v>56201</v>
      </c>
      <c r="E2399" s="49">
        <f>_xll.qlInterestRateIndexValueDate(IndexON,D2399)</f>
        <v>56201</v>
      </c>
      <c r="F2399" s="52">
        <f>IFERROR(_xll.qlIndexFixing(IndexON,D2399,TRUE,_xll.ohTrigger(RecalcTrigger,TriggerON)),NA())</f>
        <v>2.41721617588464E-2</v>
      </c>
      <c r="H2399" s="49">
        <f>_xll.qlCalendarAdvance(IborCalendar,$H2398,B2399,"f",FALSE)</f>
        <v>56199</v>
      </c>
      <c r="I2399" s="49">
        <f>_xll.qlInterestRateIndexValueDate(Index1M,$H2399)</f>
        <v>56201</v>
      </c>
      <c r="J2399" s="52">
        <f>IFERROR(_xll.qlIndexFixing(Index1M,$H2399,TRUE,_xll.ohTrigger(RecalcTrigger,Trigger1M)),NA())</f>
        <v>2.5442573401678048E-2</v>
      </c>
      <c r="K2399" s="52">
        <f>IFERROR(_xll.qlIndexFixing(ONIndex1M,I2399,TRUE,_xll.ohTrigger(RecalcTrigger,Trigger1M)),NA())</f>
        <v>2.5426249775239995E-2</v>
      </c>
      <c r="L2399" s="52">
        <f>IFERROR(_xll.qlIndexFixing(Index3M,H2399,TRUE,_xll.ohTrigger(RecalcTrigger,Trigger3M)),NA())</f>
        <v>2.6506657315920976E-2</v>
      </c>
      <c r="M2399" s="52">
        <f>IFERROR(_xll.qlIndexFixing(ONIndex3M,I2399,TRUE,_xll.ohTrigger(RecalcTrigger,Trigger3M)),NA())</f>
        <v>2.6451893125409853E-2</v>
      </c>
      <c r="N2399" s="52">
        <f>IFERROR(_xll.qlIndexFixing(Index6M,$H2399,TRUE,_xll.ohTrigger(RecalcTrigger,Trigger6M)),NA())</f>
        <v>2.7535672000717912E-2</v>
      </c>
      <c r="O2399" s="52">
        <f>IFERROR(_xll.qlIndexFixing(ONIndex6M,I2399,TRUE,_xll.ohTrigger(RecalcTrigger,Trigger6M)),NA())</f>
        <v>2.7414162639800566E-2</v>
      </c>
      <c r="P2399" s="52">
        <f>IFERROR(_xll.qlIndexFixing(Index1Y,$H2399,TRUE,_xll.ohTrigger(RecalcTrigger,Trigger1Y)),NA())</f>
        <v>2.8961892512834733E-2</v>
      </c>
      <c r="Q2399" s="52">
        <f>IFERROR(_xll.qlIndexFixing(ONIndex1Y,I2399,TRUE,_xll.ohTrigger(RecalcTrigger,Trigger1Y)),NA())</f>
        <v>2.8678421227139594E-2</v>
      </c>
    </row>
    <row r="2400" spans="2:17" x14ac:dyDescent="0.2">
      <c r="B2400" s="46" t="s">
        <v>51</v>
      </c>
      <c r="D2400" s="49">
        <f>_xll.qlCalendarAdvance(LocalCalendar,$D2399,B2400,"f",FALSE)</f>
        <v>56208</v>
      </c>
      <c r="E2400" s="49">
        <f>_xll.qlInterestRateIndexValueDate(IndexON,D2400)</f>
        <v>56208</v>
      </c>
      <c r="F2400" s="52">
        <f>IFERROR(_xll.qlIndexFixing(IndexON,D2400,TRUE,_xll.ohTrigger(RecalcTrigger,TriggerON)),NA())</f>
        <v>2.4173426167024559E-2</v>
      </c>
      <c r="H2400" s="49">
        <f>_xll.qlCalendarAdvance(IborCalendar,$H2399,B2400,"f",FALSE)</f>
        <v>56206</v>
      </c>
      <c r="I2400" s="49">
        <f>_xll.qlInterestRateIndexValueDate(Index1M,$H2400)</f>
        <v>56208</v>
      </c>
      <c r="J2400" s="52">
        <f>IFERROR(_xll.qlIndexFixing(Index1M,$H2400,TRUE,_xll.ohTrigger(RecalcTrigger,Trigger1M)),NA())</f>
        <v>2.5437362463602009E-2</v>
      </c>
      <c r="K2400" s="52">
        <f>IFERROR(_xll.qlIndexFixing(ONIndex1M,I2400,TRUE,_xll.ohTrigger(RecalcTrigger,Trigger1M)),NA())</f>
        <v>2.5421056229886219E-2</v>
      </c>
      <c r="L2400" s="52">
        <f>IFERROR(_xll.qlIndexFixing(Index3M,H2400,TRUE,_xll.ohTrigger(RecalcTrigger,Trigger3M)),NA())</f>
        <v>2.6501442020463742E-2</v>
      </c>
      <c r="M2400" s="52">
        <f>IFERROR(_xll.qlIndexFixing(ONIndex3M,I2400,TRUE,_xll.ohTrigger(RecalcTrigger,Trigger3M)),NA())</f>
        <v>2.6446725270705684E-2</v>
      </c>
      <c r="N2400" s="52">
        <f>IFERROR(_xll.qlIndexFixing(Index6M,$H2400,TRUE,_xll.ohTrigger(RecalcTrigger,Trigger6M)),NA())</f>
        <v>2.7530433900200157E-2</v>
      </c>
      <c r="O2400" s="52">
        <f>IFERROR(_xll.qlIndexFixing(ONIndex6M,I2400,TRUE,_xll.ohTrigger(RecalcTrigger,Trigger6M)),NA())</f>
        <v>2.740901988637745E-2</v>
      </c>
      <c r="P2400" s="52">
        <f>IFERROR(_xll.qlIndexFixing(Index1Y,$H2400,TRUE,_xll.ohTrigger(RecalcTrigger,Trigger1Y)),NA())</f>
        <v>2.8956626261308474E-2</v>
      </c>
      <c r="Q2400" s="52">
        <f>IFERROR(_xll.qlIndexFixing(ONIndex1Y,I2400,TRUE,_xll.ohTrigger(RecalcTrigger,Trigger1Y)),NA())</f>
        <v>2.8673365487632552E-2</v>
      </c>
    </row>
    <row r="2401" spans="2:17" x14ac:dyDescent="0.2">
      <c r="B2401" s="46" t="s">
        <v>51</v>
      </c>
      <c r="D2401" s="49">
        <f>_xll.qlCalendarAdvance(LocalCalendar,$D2400,B2401,"f",FALSE)</f>
        <v>56216</v>
      </c>
      <c r="E2401" s="49">
        <f>_xll.qlInterestRateIndexValueDate(IndexON,D2401)</f>
        <v>56216</v>
      </c>
      <c r="F2401" s="52">
        <f>IFERROR(_xll.qlIndexFixing(IndexON,D2401,TRUE,_xll.ohTrigger(RecalcTrigger,TriggerON)),NA())</f>
        <v>2.417670974800501E-2</v>
      </c>
      <c r="H2401" s="49">
        <f>_xll.qlCalendarAdvance(IborCalendar,$H2400,B2401,"f",FALSE)</f>
        <v>56213</v>
      </c>
      <c r="I2401" s="49">
        <f>_xll.qlInterestRateIndexValueDate(Index1M,$H2401)</f>
        <v>56216</v>
      </c>
      <c r="J2401" s="52">
        <f>IFERROR(_xll.qlIndexFixing(Index1M,$H2401,TRUE,_xll.ohTrigger(RecalcTrigger,Trigger1M)),NA())</f>
        <v>2.5431928687789904E-2</v>
      </c>
      <c r="K2401" s="52">
        <f>IFERROR(_xll.qlIndexFixing(ONIndex1M,I2401,TRUE,_xll.ohTrigger(RecalcTrigger,Trigger1M)),NA())</f>
        <v>2.5416168995029409E-2</v>
      </c>
      <c r="L2401" s="52">
        <f>IFERROR(_xll.qlIndexFixing(Index3M,H2401,TRUE,_xll.ohTrigger(RecalcTrigger,Trigger3M)),NA())</f>
        <v>2.6494879505032303E-2</v>
      </c>
      <c r="M2401" s="52">
        <f>IFERROR(_xll.qlIndexFixing(ONIndex3M,I2401,TRUE,_xll.ohTrigger(RecalcTrigger,Trigger3M)),NA())</f>
        <v>2.6442019924166615E-2</v>
      </c>
      <c r="N2401" s="52">
        <f>IFERROR(_xll.qlIndexFixing(Index6M,$H2401,TRUE,_xll.ohTrigger(RecalcTrigger,Trigger6M)),NA())</f>
        <v>2.7525117604092975E-2</v>
      </c>
      <c r="O2401" s="52">
        <f>IFERROR(_xll.qlIndexFixing(ONIndex6M,I2401,TRUE,_xll.ohTrigger(RecalcTrigger,Trigger6M)),NA())</f>
        <v>2.7404490857545483E-2</v>
      </c>
      <c r="P2401" s="52">
        <f>IFERROR(_xll.qlIndexFixing(Index1Y,$H2401,TRUE,_xll.ohTrigger(RecalcTrigger,Trigger1Y)),NA())</f>
        <v>2.8952154595134789E-2</v>
      </c>
      <c r="Q2401" s="52">
        <f>IFERROR(_xll.qlIndexFixing(ONIndex1Y,I2401,TRUE,_xll.ohTrigger(RecalcTrigger,Trigger1Y)),NA())</f>
        <v>2.8669144612303299E-2</v>
      </c>
    </row>
    <row r="2402" spans="2:17" x14ac:dyDescent="0.2">
      <c r="B2402" s="46" t="s">
        <v>51</v>
      </c>
      <c r="D2402" s="49">
        <f>_xll.qlCalendarAdvance(LocalCalendar,$D2401,B2402,"f",FALSE)</f>
        <v>56223</v>
      </c>
      <c r="E2402" s="49">
        <f>_xll.qlInterestRateIndexValueDate(IndexON,D2402)</f>
        <v>56223</v>
      </c>
      <c r="F2402" s="52">
        <f>IFERROR(_xll.qlIndexFixing(IndexON,D2402,TRUE,_xll.ohTrigger(RecalcTrigger,TriggerON)),NA())</f>
        <v>2.4178027670309632E-2</v>
      </c>
      <c r="H2402" s="49">
        <f>_xll.qlCalendarAdvance(IborCalendar,$H2401,B2402,"f",FALSE)</f>
        <v>56220</v>
      </c>
      <c r="I2402" s="49">
        <f>_xll.qlInterestRateIndexValueDate(Index1M,$H2402)</f>
        <v>56222</v>
      </c>
      <c r="J2402" s="52">
        <f>IFERROR(_xll.qlIndexFixing(Index1M,$H2402,TRUE,_xll.ohTrigger(RecalcTrigger,Trigger1M)),NA())</f>
        <v>2.5426932443979033E-2</v>
      </c>
      <c r="K2402" s="52">
        <f>IFERROR(_xll.qlIndexFixing(ONIndex1M,I2402,TRUE,_xll.ohTrigger(RecalcTrigger,Trigger1M)),NA())</f>
        <v>2.541066100664402E-2</v>
      </c>
      <c r="L2402" s="52">
        <f>IFERROR(_xll.qlIndexFixing(Index3M,H2402,TRUE,_xll.ohTrigger(RecalcTrigger,Trigger3M)),NA())</f>
        <v>2.6489806867397547E-2</v>
      </c>
      <c r="M2402" s="52">
        <f>IFERROR(_xll.qlIndexFixing(ONIndex3M,I2402,TRUE,_xll.ohTrigger(RecalcTrigger,Trigger3M)),NA())</f>
        <v>2.6436383683998699E-2</v>
      </c>
      <c r="N2402" s="52">
        <f>IFERROR(_xll.qlIndexFixing(Index6M,$H2402,TRUE,_xll.ohTrigger(RecalcTrigger,Trigger6M)),NA())</f>
        <v>2.7520623979952932E-2</v>
      </c>
      <c r="O2402" s="52">
        <f>IFERROR(_xll.qlIndexFixing(ONIndex6M,I2402,TRUE,_xll.ohTrigger(RecalcTrigger,Trigger6M)),NA())</f>
        <v>2.7398728728451616E-2</v>
      </c>
      <c r="P2402" s="52">
        <f>IFERROR(_xll.qlIndexFixing(Index1Y,$H2402,TRUE,_xll.ohTrigger(RecalcTrigger,Trigger1Y)),NA())</f>
        <v>2.8946086630769415E-2</v>
      </c>
      <c r="Q2402" s="52">
        <f>IFERROR(_xll.qlIndexFixing(ONIndex1Y,I2402,TRUE,_xll.ohTrigger(RecalcTrigger,Trigger1Y)),NA())</f>
        <v>2.8663247004461212E-2</v>
      </c>
    </row>
    <row r="2403" spans="2:17" x14ac:dyDescent="0.2">
      <c r="B2403" s="46" t="s">
        <v>51</v>
      </c>
      <c r="D2403" s="49">
        <f>_xll.qlCalendarAdvance(LocalCalendar,$D2402,B2403,"f",FALSE)</f>
        <v>56230</v>
      </c>
      <c r="E2403" s="49">
        <f>_xll.qlInterestRateIndexValueDate(IndexON,D2403)</f>
        <v>56230</v>
      </c>
      <c r="F2403" s="52">
        <f>IFERROR(_xll.qlIndexFixing(IndexON,D2403,TRUE,_xll.ohTrigger(RecalcTrigger,TriggerON)),NA())</f>
        <v>2.4179368930665746E-2</v>
      </c>
      <c r="H2403" s="49">
        <f>_xll.qlCalendarAdvance(IborCalendar,$H2402,B2403,"f",FALSE)</f>
        <v>56227</v>
      </c>
      <c r="I2403" s="49">
        <f>_xll.qlInterestRateIndexValueDate(Index1M,$H2403)</f>
        <v>56229</v>
      </c>
      <c r="J2403" s="52">
        <f>IFERROR(_xll.qlIndexFixing(Index1M,$H2403,TRUE,_xll.ohTrigger(RecalcTrigger,Trigger1M)),NA())</f>
        <v>2.5421713362439591E-2</v>
      </c>
      <c r="K2403" s="52">
        <f>IFERROR(_xll.qlIndexFixing(ONIndex1M,I2403,TRUE,_xll.ohTrigger(RecalcTrigger,Trigger1M)),NA())</f>
        <v>2.5405459328515789E-2</v>
      </c>
      <c r="L2403" s="52">
        <f>IFERROR(_xll.qlIndexFixing(Index3M,H2403,TRUE,_xll.ohTrigger(RecalcTrigger,Trigger3M)),NA())</f>
        <v>2.6484586722317793E-2</v>
      </c>
      <c r="M2403" s="52">
        <f>IFERROR(_xll.qlIndexFixing(ONIndex3M,I2403,TRUE,_xll.ohTrigger(RecalcTrigger,Trigger3M)),NA())</f>
        <v>2.6431209952075818E-2</v>
      </c>
      <c r="N2403" s="52">
        <f>IFERROR(_xll.qlIndexFixing(Index6M,$H2403,TRUE,_xll.ohTrigger(RecalcTrigger,Trigger6M)),NA())</f>
        <v>2.7515379657801445E-2</v>
      </c>
      <c r="O2403" s="52">
        <f>IFERROR(_xll.qlIndexFixing(ONIndex6M,I2403,TRUE,_xll.ohTrigger(RecalcTrigger,Trigger6M)),NA())</f>
        <v>2.7393580324028832E-2</v>
      </c>
      <c r="P2403" s="52">
        <f>IFERROR(_xll.qlIndexFixing(Index1Y,$H2403,TRUE,_xll.ohTrigger(RecalcTrigger,Trigger1Y)),NA())</f>
        <v>2.8940813251830854E-2</v>
      </c>
      <c r="Q2403" s="52">
        <f>IFERROR(_xll.qlIndexFixing(ONIndex1Y,I2403,TRUE,_xll.ohTrigger(RecalcTrigger,Trigger1Y)),NA())</f>
        <v>2.8658184260716979E-2</v>
      </c>
    </row>
    <row r="2404" spans="2:17" x14ac:dyDescent="0.2">
      <c r="B2404" s="46" t="s">
        <v>51</v>
      </c>
      <c r="D2404" s="49">
        <f>_xll.qlCalendarAdvance(LocalCalendar,$D2403,B2404,"f",FALSE)</f>
        <v>56237</v>
      </c>
      <c r="E2404" s="49">
        <f>_xll.qlInterestRateIndexValueDate(IndexON,D2404)</f>
        <v>56237</v>
      </c>
      <c r="F2404" s="52">
        <f>IFERROR(_xll.qlIndexFixing(IndexON,D2404,TRUE,_xll.ohTrigger(RecalcTrigger,TriggerON)),NA())</f>
        <v>2.418073352907335E-2</v>
      </c>
      <c r="H2404" s="49">
        <f>_xll.qlCalendarAdvance(IborCalendar,$H2403,B2404,"f",FALSE)</f>
        <v>56234</v>
      </c>
      <c r="I2404" s="49">
        <f>_xll.qlInterestRateIndexValueDate(Index1M,$H2404)</f>
        <v>56236</v>
      </c>
      <c r="J2404" s="52">
        <f>IFERROR(_xll.qlIndexFixing(Index1M,$H2404,TRUE,_xll.ohTrigger(RecalcTrigger,Trigger1M)),NA())</f>
        <v>2.5417014866298198E-2</v>
      </c>
      <c r="K2404" s="52">
        <f>IFERROR(_xll.qlIndexFixing(ONIndex1M,I2404,TRUE,_xll.ohTrigger(RecalcTrigger,Trigger1M)),NA())</f>
        <v>2.5400254939675904E-2</v>
      </c>
      <c r="L2404" s="52">
        <f>IFERROR(_xll.qlIndexFixing(Index3M,H2404,TRUE,_xll.ohTrigger(RecalcTrigger,Trigger3M)),NA())</f>
        <v>2.6479364612037593E-2</v>
      </c>
      <c r="M2404" s="52">
        <f>IFERROR(_xll.qlIndexFixing(ONIndex3M,I2404,TRUE,_xll.ohTrigger(RecalcTrigger,Trigger3M)),NA())</f>
        <v>2.6426034261000098E-2</v>
      </c>
      <c r="N2404" s="52">
        <f>IFERROR(_xll.qlIndexFixing(Index6M,$H2404,TRUE,_xll.ohTrigger(RecalcTrigger,Trigger6M)),NA())</f>
        <v>2.7510133439573693E-2</v>
      </c>
      <c r="O2404" s="52">
        <f>IFERROR(_xll.qlIndexFixing(ONIndex6M,I2404,TRUE,_xll.ohTrigger(RecalcTrigger,Trigger6M)),NA())</f>
        <v>2.7388430035832911E-2</v>
      </c>
      <c r="P2404" s="52">
        <f>IFERROR(_xll.qlIndexFixing(Index1Y,$H2404,TRUE,_xll.ohTrigger(RecalcTrigger,Trigger1Y)),NA())</f>
        <v>2.8935537497162874E-2</v>
      </c>
      <c r="Q2404" s="52">
        <f>IFERROR(_xll.qlIndexFixing(ONIndex1Y,I2404,TRUE,_xll.ohTrigger(RecalcTrigger,Trigger1Y)),NA())</f>
        <v>2.8653119182200371E-2</v>
      </c>
    </row>
    <row r="2405" spans="2:17" x14ac:dyDescent="0.2">
      <c r="B2405" s="46" t="s">
        <v>51</v>
      </c>
      <c r="D2405" s="49">
        <f>_xll.qlCalendarAdvance(LocalCalendar,$D2404,B2405,"f",FALSE)</f>
        <v>56244</v>
      </c>
      <c r="E2405" s="49">
        <f>_xll.qlInterestRateIndexValueDate(IndexON,D2405)</f>
        <v>56244</v>
      </c>
      <c r="F2405" s="52">
        <f>IFERROR(_xll.qlIndexFixing(IndexON,D2405,TRUE,_xll.ohTrigger(RecalcTrigger,TriggerON)),NA())</f>
        <v>2.4182121465532447E-2</v>
      </c>
      <c r="H2405" s="49">
        <f>_xll.qlCalendarAdvance(IborCalendar,$H2404,B2405,"f",FALSE)</f>
        <v>56241</v>
      </c>
      <c r="I2405" s="49">
        <f>_xll.qlInterestRateIndexValueDate(Index1M,$H2405)</f>
        <v>56247</v>
      </c>
      <c r="J2405" s="52">
        <f>IFERROR(_xll.qlIndexFixing(Index1M,$H2405,TRUE,_xll.ohTrigger(RecalcTrigger,Trigger1M)),NA())</f>
        <v>2.5407757957403021E-2</v>
      </c>
      <c r="K2405" s="52">
        <f>IFERROR(_xll.qlIndexFixing(ONIndex1M,I2405,TRUE,_xll.ohTrigger(RecalcTrigger,Trigger1M)),NA())</f>
        <v>2.5392071137160244E-2</v>
      </c>
      <c r="L2405" s="52">
        <f>IFERROR(_xll.qlIndexFixing(Index3M,H2405,TRUE,_xll.ohTrigger(RecalcTrigger,Trigger3M)),NA())</f>
        <v>2.6472349396426956E-2</v>
      </c>
      <c r="M2405" s="52">
        <f>IFERROR(_xll.qlIndexFixing(ONIndex3M,I2405,TRUE,_xll.ohTrigger(RecalcTrigger,Trigger3M)),NA())</f>
        <v>2.6417897074235697E-2</v>
      </c>
      <c r="N2405" s="52">
        <f>IFERROR(_xll.qlIndexFixing(Index6M,$H2405,TRUE,_xll.ohTrigger(RecalcTrigger,Trigger6M)),NA())</f>
        <v>2.7501885551548828E-2</v>
      </c>
      <c r="O2405" s="52">
        <f>IFERROR(_xll.qlIndexFixing(ONIndex6M,I2405,TRUE,_xll.ohTrigger(RecalcTrigger,Trigger6M)),NA())</f>
        <v>2.7380332920214911E-2</v>
      </c>
      <c r="P2405" s="52">
        <f>IFERROR(_xll.qlIndexFixing(Index1Y,$H2405,TRUE,_xll.ohTrigger(RecalcTrigger,Trigger1Y)),NA())</f>
        <v>2.8927242225687998E-2</v>
      </c>
      <c r="Q2405" s="52">
        <f>IFERROR(_xll.qlIndexFixing(ONIndex1Y,I2405,TRUE,_xll.ohTrigger(RecalcTrigger,Trigger1Y)),NA())</f>
        <v>2.8645155056041816E-2</v>
      </c>
    </row>
    <row r="2406" spans="2:17" x14ac:dyDescent="0.2">
      <c r="B2406" s="46" t="s">
        <v>51</v>
      </c>
      <c r="D2406" s="49">
        <f>_xll.qlCalendarAdvance(LocalCalendar,$D2405,B2406,"f",FALSE)</f>
        <v>56251</v>
      </c>
      <c r="E2406" s="49">
        <f>_xll.qlInterestRateIndexValueDate(IndexON,D2406)</f>
        <v>56251</v>
      </c>
      <c r="F2406" s="52">
        <f>IFERROR(_xll.qlIndexFixing(IndexON,D2406,TRUE,_xll.ohTrigger(RecalcTrigger,TriggerON)),NA())</f>
        <v>2.418353274006968E-2</v>
      </c>
      <c r="H2406" s="49">
        <f>_xll.qlCalendarAdvance(IborCalendar,$H2405,B2406,"f",FALSE)</f>
        <v>56248</v>
      </c>
      <c r="I2406" s="49">
        <f>_xll.qlInterestRateIndexValueDate(Index1M,$H2406)</f>
        <v>56251</v>
      </c>
      <c r="J2406" s="52">
        <f>IFERROR(_xll.qlIndexFixing(Index1M,$H2406,TRUE,_xll.ohTrigger(RecalcTrigger,Trigger1M)),NA())</f>
        <v>2.5404770739121254E-2</v>
      </c>
      <c r="K2406" s="52">
        <f>IFERROR(_xll.qlIndexFixing(ONIndex1M,I2406,TRUE,_xll.ohTrigger(RecalcTrigger,Trigger1M)),NA())</f>
        <v>2.5390139505025999E-2</v>
      </c>
      <c r="L2406" s="52">
        <f>IFERROR(_xll.qlIndexFixing(Index3M,H2406,TRUE,_xll.ohTrigger(RecalcTrigger,Trigger3M)),NA())</f>
        <v>2.6468167758245897E-2</v>
      </c>
      <c r="M2406" s="52">
        <f>IFERROR(_xll.qlIndexFixing(ONIndex3M,I2406,TRUE,_xll.ohTrigger(RecalcTrigger,Trigger3M)),NA())</f>
        <v>2.6416134870492769E-2</v>
      </c>
      <c r="N2406" s="52">
        <f>IFERROR(_xll.qlIndexFixing(Index6M,$H2406,TRUE,_xll.ohTrigger(RecalcTrigger,Trigger6M)),NA())</f>
        <v>2.7498215400502179E-2</v>
      </c>
      <c r="O2406" s="52">
        <f>IFERROR(_xll.qlIndexFixing(ONIndex6M,I2406,TRUE,_xll.ohTrigger(RecalcTrigger,Trigger6M)),NA())</f>
        <v>2.7378732807079587E-2</v>
      </c>
      <c r="P2406" s="52">
        <f>IFERROR(_xll.qlIndexFixing(Index1Y,$H2406,TRUE,_xll.ohTrigger(RecalcTrigger,Trigger1Y)),NA())</f>
        <v>2.8925768247711033E-2</v>
      </c>
      <c r="Q2406" s="52">
        <f>IFERROR(_xll.qlIndexFixing(ONIndex1Y,I2406,TRUE,_xll.ohTrigger(RecalcTrigger,Trigger1Y)),NA())</f>
        <v>2.8643811852386847E-2</v>
      </c>
    </row>
    <row r="2407" spans="2:17" x14ac:dyDescent="0.2">
      <c r="B2407" s="46" t="s">
        <v>51</v>
      </c>
      <c r="D2407" s="49">
        <f>_xll.qlCalendarAdvance(LocalCalendar,$D2406,B2407,"f",FALSE)</f>
        <v>56258</v>
      </c>
      <c r="E2407" s="49">
        <f>_xll.qlInterestRateIndexValueDate(IndexON,D2407)</f>
        <v>56258</v>
      </c>
      <c r="F2407" s="52">
        <f>IFERROR(_xll.qlIndexFixing(IndexON,D2407,TRUE,_xll.ohTrigger(RecalcTrigger,TriggerON)),NA())</f>
        <v>2.4184967352685049E-2</v>
      </c>
      <c r="H2407" s="49">
        <f>_xll.qlCalendarAdvance(IborCalendar,$H2406,B2407,"f",FALSE)</f>
        <v>56255</v>
      </c>
      <c r="I2407" s="49">
        <f>_xll.qlInterestRateIndexValueDate(Index1M,$H2407)</f>
        <v>56257</v>
      </c>
      <c r="J2407" s="52">
        <f>IFERROR(_xll.qlIndexFixing(Index1M,$H2407,TRUE,_xll.ohTrigger(RecalcTrigger,Trigger1M)),NA())</f>
        <v>2.5400809891512888E-2</v>
      </c>
      <c r="K2407" s="52">
        <f>IFERROR(_xll.qlIndexFixing(ONIndex1M,I2407,TRUE,_xll.ohTrigger(RecalcTrigger,Trigger1M)),NA())</f>
        <v>2.5384625507687275E-2</v>
      </c>
      <c r="L2407" s="52">
        <f>IFERROR(_xll.qlIndexFixing(Index3M,H2407,TRUE,_xll.ohTrigger(RecalcTrigger,Trigger3M)),NA())</f>
        <v>2.6463686490068916E-2</v>
      </c>
      <c r="M2407" s="52">
        <f>IFERROR(_xll.qlIndexFixing(ONIndex3M,I2407,TRUE,_xll.ohTrigger(RecalcTrigger,Trigger3M)),NA())</f>
        <v>2.6410495433575321E-2</v>
      </c>
      <c r="N2407" s="52">
        <f>IFERROR(_xll.qlIndexFixing(Index6M,$H2407,TRUE,_xll.ohTrigger(RecalcTrigger,Trigger6M)),NA())</f>
        <v>2.7493714107930351E-2</v>
      </c>
      <c r="O2407" s="52">
        <f>IFERROR(_xll.qlIndexFixing(ONIndex6M,I2407,TRUE,_xll.ohTrigger(RecalcTrigger,Trigger6M)),NA())</f>
        <v>2.7372967869565556E-2</v>
      </c>
      <c r="P2407" s="52">
        <f>IFERROR(_xll.qlIndexFixing(Index1Y,$H2407,TRUE,_xll.ohTrigger(RecalcTrigger,Trigger1Y)),NA())</f>
        <v>2.8919695979155141E-2</v>
      </c>
      <c r="Q2407" s="52">
        <f>IFERROR(_xll.qlIndexFixing(ONIndex1Y,I2407,TRUE,_xll.ohTrigger(RecalcTrigger,Trigger1Y)),NA())</f>
        <v>2.8637909938336037E-2</v>
      </c>
    </row>
    <row r="2408" spans="2:17" x14ac:dyDescent="0.2">
      <c r="B2408" s="46" t="s">
        <v>51</v>
      </c>
      <c r="D2408" s="49">
        <f>_xll.qlCalendarAdvance(LocalCalendar,$D2407,B2408,"f",FALSE)</f>
        <v>56265</v>
      </c>
      <c r="E2408" s="49">
        <f>_xll.qlInterestRateIndexValueDate(IndexON,D2408)</f>
        <v>56265</v>
      </c>
      <c r="F2408" s="52">
        <f>IFERROR(_xll.qlIndexFixing(IndexON,D2408,TRUE,_xll.ohTrigger(RecalcTrigger,TriggerON)),NA())</f>
        <v>2.4187342921953014E-2</v>
      </c>
      <c r="H2408" s="49">
        <f>_xll.qlCalendarAdvance(IborCalendar,$H2407,B2408,"f",FALSE)</f>
        <v>56262</v>
      </c>
      <c r="I2408" s="49">
        <f>_xll.qlInterestRateIndexValueDate(Index1M,$H2408)</f>
        <v>56264</v>
      </c>
      <c r="J2408" s="52">
        <f>IFERROR(_xll.qlIndexFixing(Index1M,$H2408,TRUE,_xll.ohTrigger(RecalcTrigger,Trigger1M)),NA())</f>
        <v>2.5396098287528576E-2</v>
      </c>
      <c r="K2408" s="52">
        <f>IFERROR(_xll.qlIndexFixing(ONIndex1M,I2408,TRUE,_xll.ohTrigger(RecalcTrigger,Trigger1M)),NA())</f>
        <v>2.5379410275201408E-2</v>
      </c>
      <c r="L2408" s="52">
        <f>IFERROR(_xll.qlIndexFixing(Index3M,H2408,TRUE,_xll.ohTrigger(RecalcTrigger,Trigger3M)),NA())</f>
        <v>2.64584565190642E-2</v>
      </c>
      <c r="M2408" s="52">
        <f>IFERROR(_xll.qlIndexFixing(ONIndex3M,I2408,TRUE,_xll.ohTrigger(RecalcTrigger,Trigger3M)),NA())</f>
        <v>2.640531190628792E-2</v>
      </c>
      <c r="N2408" s="52">
        <f>IFERROR(_xll.qlIndexFixing(Index6M,$H2408,TRUE,_xll.ohTrigger(RecalcTrigger,Trigger6M)),NA())</f>
        <v>2.7488460839406519E-2</v>
      </c>
      <c r="O2408" s="52">
        <f>IFERROR(_xll.qlIndexFixing(ONIndex6M,I2408,TRUE,_xll.ohTrigger(RecalcTrigger,Trigger6M)),NA())</f>
        <v>2.7367810046756702E-2</v>
      </c>
      <c r="P2408" s="52">
        <f>IFERROR(_xll.qlIndexFixing(Index1Y,$H2408,TRUE,_xll.ohTrigger(RecalcTrigger,Trigger1Y)),NA())</f>
        <v>2.8914410721942875E-2</v>
      </c>
      <c r="Q2408" s="52">
        <f>IFERROR(_xll.qlIndexFixing(ONIndex1Y,I2408,TRUE,_xll.ohTrigger(RecalcTrigger,Trigger1Y)),NA())</f>
        <v>2.8632835520889799E-2</v>
      </c>
    </row>
    <row r="2409" spans="2:17" x14ac:dyDescent="0.2">
      <c r="B2409" s="46" t="s">
        <v>51</v>
      </c>
      <c r="D2409" s="49">
        <f>_xll.qlCalendarAdvance(LocalCalendar,$D2408,B2409,"f",FALSE)</f>
        <v>56272</v>
      </c>
      <c r="E2409" s="49">
        <f>_xll.qlInterestRateIndexValueDate(IndexON,D2409)</f>
        <v>56272</v>
      </c>
      <c r="F2409" s="52">
        <f>IFERROR(_xll.qlIndexFixing(IndexON,D2409,TRUE,_xll.ohTrigger(RecalcTrigger,TriggerON)),NA())</f>
        <v>2.4187906592123554E-2</v>
      </c>
      <c r="H2409" s="49">
        <f>_xll.qlCalendarAdvance(IborCalendar,$H2408,B2409,"f",FALSE)</f>
        <v>56269</v>
      </c>
      <c r="I2409" s="49">
        <f>_xll.qlInterestRateIndexValueDate(Index1M,$H2409)</f>
        <v>56271</v>
      </c>
      <c r="J2409" s="52">
        <f>IFERROR(_xll.qlIndexFixing(Index1M,$H2409,TRUE,_xll.ohTrigger(RecalcTrigger,Trigger1M)),NA())</f>
        <v>2.5390341869243882E-2</v>
      </c>
      <c r="K2409" s="52">
        <f>IFERROR(_xll.qlIndexFixing(ONIndex1M,I2409,TRUE,_xll.ohTrigger(RecalcTrigger,Trigger1M)),NA())</f>
        <v>2.537419233192395E-2</v>
      </c>
      <c r="L2409" s="52">
        <f>IFERROR(_xll.qlIndexFixing(Index3M,H2409,TRUE,_xll.ohTrigger(RecalcTrigger,Trigger3M)),NA())</f>
        <v>2.6453224582895452E-2</v>
      </c>
      <c r="M2409" s="52">
        <f>IFERROR(_xll.qlIndexFixing(ONIndex3M,I2409,TRUE,_xll.ohTrigger(RecalcTrigger,Trigger3M)),NA())</f>
        <v>2.6400126420007552E-2</v>
      </c>
      <c r="N2409" s="52">
        <f>IFERROR(_xll.qlIndexFixing(Index6M,$H2409,TRUE,_xll.ohTrigger(RecalcTrigger,Trigger6M)),NA())</f>
        <v>2.7483205674949551E-2</v>
      </c>
      <c r="O2409" s="52">
        <f>IFERROR(_xll.qlIndexFixing(ONIndex6M,I2409,TRUE,_xll.ohTrigger(RecalcTrigger,Trigger6M)),NA())</f>
        <v>2.7362650340414518E-2</v>
      </c>
      <c r="P2409" s="52">
        <f>IFERROR(_xll.qlIndexFixing(Index1Y,$H2409,TRUE,_xll.ohTrigger(RecalcTrigger,Trigger1Y)),NA())</f>
        <v>2.8909123089187558E-2</v>
      </c>
      <c r="Q2409" s="52">
        <f>IFERROR(_xll.qlIndexFixing(ONIndex1Y,I2409,TRUE,_xll.ohTrigger(RecalcTrigger,Trigger1Y)),NA())</f>
        <v>2.8627758768831058E-2</v>
      </c>
    </row>
    <row r="2410" spans="2:17" x14ac:dyDescent="0.2">
      <c r="B2410" s="46" t="s">
        <v>51</v>
      </c>
      <c r="D2410" s="49">
        <f>_xll.qlCalendarAdvance(LocalCalendar,$D2409,B2410,"f",FALSE)</f>
        <v>56279</v>
      </c>
      <c r="E2410" s="49">
        <f>_xll.qlInterestRateIndexValueDate(IndexON,D2410)</f>
        <v>56279</v>
      </c>
      <c r="F2410" s="52">
        <f>IFERROR(_xll.qlIndexFixing(IndexON,D2410,TRUE,_xll.ohTrigger(RecalcTrigger,TriggerON)),NA())</f>
        <v>2.4189411218973333E-2</v>
      </c>
      <c r="H2410" s="49">
        <f>_xll.qlCalendarAdvance(IborCalendar,$H2409,B2410,"f",FALSE)</f>
        <v>56276</v>
      </c>
      <c r="I2410" s="49">
        <f>_xll.qlInterestRateIndexValueDate(Index1M,$H2410)</f>
        <v>56278</v>
      </c>
      <c r="J2410" s="52">
        <f>IFERROR(_xll.qlIndexFixing(Index1M,$H2410,TRUE,_xll.ohTrigger(RecalcTrigger,Trigger1M)),NA())</f>
        <v>2.5383543838442067E-2</v>
      </c>
      <c r="K2410" s="52">
        <f>IFERROR(_xll.qlIndexFixing(ONIndex1M,I2410,TRUE,_xll.ohTrigger(RecalcTrigger,Trigger1M)),NA())</f>
        <v>2.5368971677774965E-2</v>
      </c>
      <c r="L2410" s="52">
        <f>IFERROR(_xll.qlIndexFixing(Index3M,H2410,TRUE,_xll.ohTrigger(RecalcTrigger,Trigger3M)),NA())</f>
        <v>2.6447990681571554E-2</v>
      </c>
      <c r="M2410" s="52">
        <f>IFERROR(_xll.qlIndexFixing(ONIndex3M,I2410,TRUE,_xll.ohTrigger(RecalcTrigger,Trigger3M)),NA())</f>
        <v>2.6394938974574345E-2</v>
      </c>
      <c r="N2410" s="52">
        <f>IFERROR(_xll.qlIndexFixing(Index6M,$H2410,TRUE,_xll.ohTrigger(RecalcTrigger,Trigger6M)),NA())</f>
        <v>2.7477948614573585E-2</v>
      </c>
      <c r="O2410" s="52">
        <f>IFERROR(_xll.qlIndexFixing(ONIndex6M,I2410,TRUE,_xll.ohTrigger(RecalcTrigger,Trigger6M)),NA())</f>
        <v>2.7357488750299197E-2</v>
      </c>
      <c r="P2410" s="52">
        <f>IFERROR(_xll.qlIndexFixing(Index1Y,$H2410,TRUE,_xll.ohTrigger(RecalcTrigger,Trigger1Y)),NA())</f>
        <v>2.8903833080927078E-2</v>
      </c>
      <c r="Q2410" s="52">
        <f>IFERROR(_xll.qlIndexFixing(ONIndex1Y,I2410,TRUE,_xll.ohTrigger(RecalcTrigger,Trigger1Y)),NA())</f>
        <v>2.8622679681840069E-2</v>
      </c>
    </row>
    <row r="2411" spans="2:17" x14ac:dyDescent="0.2">
      <c r="B2411" s="46" t="s">
        <v>51</v>
      </c>
      <c r="D2411" s="49">
        <f>_xll.qlCalendarAdvance(LocalCalendar,$D2410,B2411,"f",FALSE)</f>
        <v>56286</v>
      </c>
      <c r="E2411" s="49">
        <f>_xll.qlInterestRateIndexValueDate(IndexON,D2411)</f>
        <v>56286</v>
      </c>
      <c r="F2411" s="52">
        <f>IFERROR(_xll.qlIndexFixing(IndexON,D2411,TRUE,_xll.ohTrigger(RecalcTrigger,TriggerON)),NA())</f>
        <v>2.4190939183847959E-2</v>
      </c>
      <c r="H2411" s="49">
        <f>_xll.qlCalendarAdvance(IborCalendar,$H2410,B2411,"f",FALSE)</f>
        <v>56283</v>
      </c>
      <c r="I2411" s="49">
        <f>_xll.qlInterestRateIndexValueDate(Index1M,$H2411)</f>
        <v>56285</v>
      </c>
      <c r="J2411" s="52">
        <f>IFERROR(_xll.qlIndexFixing(Index1M,$H2411,TRUE,_xll.ohTrigger(RecalcTrigger,Trigger1M)),NA())</f>
        <v>2.537778525171706E-2</v>
      </c>
      <c r="K2411" s="52">
        <f>IFERROR(_xll.qlIndexFixing(ONIndex1M,I2411,TRUE,_xll.ohTrigger(RecalcTrigger,Trigger1M)),NA())</f>
        <v>2.5363748312594581E-2</v>
      </c>
      <c r="L2411" s="52">
        <f>IFERROR(_xll.qlIndexFixing(Index3M,H2411,TRUE,_xll.ohTrigger(RecalcTrigger,Trigger3M)),NA())</f>
        <v>2.6442160162166405E-2</v>
      </c>
      <c r="M2411" s="52">
        <f>IFERROR(_xll.qlIndexFixing(ONIndex3M,I2411,TRUE,_xll.ohTrigger(RecalcTrigger,Trigger3M)),NA())</f>
        <v>2.6389749569988297E-2</v>
      </c>
      <c r="N2411" s="52">
        <f>IFERROR(_xll.qlIndexFixing(Index6M,$H2411,TRUE,_xll.ohTrigger(RecalcTrigger,Trigger6M)),NA())</f>
        <v>2.7472689658292745E-2</v>
      </c>
      <c r="O2411" s="52">
        <f>IFERROR(_xll.qlIndexFixing(ONIndex6M,I2411,TRUE,_xll.ohTrigger(RecalcTrigger,Trigger6M)),NA())</f>
        <v>2.7352325276490674E-2</v>
      </c>
      <c r="P2411" s="52">
        <f>IFERROR(_xll.qlIndexFixing(Index1Y,$H2411,TRUE,_xll.ohTrigger(RecalcTrigger,Trigger1Y)),NA())</f>
        <v>2.8898540697198227E-2</v>
      </c>
      <c r="Q2411" s="52">
        <f>IFERROR(_xll.qlIndexFixing(ONIndex1Y,I2411,TRUE,_xll.ohTrigger(RecalcTrigger,Trigger1Y)),NA())</f>
        <v>2.8617598260076704E-2</v>
      </c>
    </row>
    <row r="2412" spans="2:17" x14ac:dyDescent="0.2">
      <c r="B2412" s="46" t="s">
        <v>51</v>
      </c>
      <c r="D2412" s="49">
        <f>_xll.qlCalendarAdvance(LocalCalendar,$D2411,B2412,"f",FALSE)</f>
        <v>56293</v>
      </c>
      <c r="E2412" s="49">
        <f>_xll.qlInterestRateIndexValueDate(IndexON,D2412)</f>
        <v>56293</v>
      </c>
      <c r="F2412" s="52">
        <f>IFERROR(_xll.qlIndexFixing(IndexON,D2412,TRUE,_xll.ohTrigger(RecalcTrigger,TriggerON)),NA())</f>
        <v>2.4193415181368305E-2</v>
      </c>
      <c r="H2412" s="49">
        <f>_xll.qlCalendarAdvance(IborCalendar,$H2411,B2412,"f",FALSE)</f>
        <v>56290</v>
      </c>
      <c r="I2412" s="49">
        <f>_xll.qlInterestRateIndexValueDate(Index1M,$H2412)</f>
        <v>56292</v>
      </c>
      <c r="J2412" s="52">
        <f>IFERROR(_xll.qlIndexFixing(Index1M,$H2412,TRUE,_xll.ohTrigger(RecalcTrigger,Trigger1M)),NA())</f>
        <v>2.5372543992050783E-2</v>
      </c>
      <c r="K2412" s="52">
        <f>IFERROR(_xll.qlIndexFixing(ONIndex1M,I2412,TRUE,_xll.ohTrigger(RecalcTrigger,Trigger1M)),NA())</f>
        <v>2.5358522236622605E-2</v>
      </c>
      <c r="L2412" s="52">
        <f>IFERROR(_xll.qlIndexFixing(Index3M,H2412,TRUE,_xll.ohTrigger(RecalcTrigger,Trigger3M)),NA())</f>
        <v>2.6436922854330448E-2</v>
      </c>
      <c r="M2412" s="52">
        <f>IFERROR(_xll.qlIndexFixing(ONIndex3M,I2412,TRUE,_xll.ohTrigger(RecalcTrigger,Trigger3M)),NA())</f>
        <v>2.6384558206329345E-2</v>
      </c>
      <c r="N2412" s="52">
        <f>IFERROR(_xll.qlIndexFixing(Index6M,$H2412,TRUE,_xll.ohTrigger(RecalcTrigger,Trigger6M)),NA())</f>
        <v>2.7467428806123378E-2</v>
      </c>
      <c r="O2412" s="52">
        <f>IFERROR(_xll.qlIndexFixing(ONIndex6M,I2412,TRUE,_xll.ohTrigger(RecalcTrigger,Trigger6M)),NA())</f>
        <v>2.7347159919148822E-2</v>
      </c>
      <c r="P2412" s="52">
        <f>IFERROR(_xll.qlIndexFixing(Index1Y,$H2412,TRUE,_xll.ohTrigger(RecalcTrigger,Trigger1Y)),NA())</f>
        <v>2.8893245938039113E-2</v>
      </c>
      <c r="Q2412" s="52">
        <f>IFERROR(_xll.qlIndexFixing(ONIndex1Y,I2412,TRUE,_xll.ohTrigger(RecalcTrigger,Trigger1Y)),NA())</f>
        <v>2.8612514503700837E-2</v>
      </c>
    </row>
    <row r="2413" spans="2:17" x14ac:dyDescent="0.2">
      <c r="B2413" s="46" t="s">
        <v>51</v>
      </c>
      <c r="D2413" s="49">
        <f>_xll.qlCalendarAdvance(LocalCalendar,$D2412,B2413,"f",FALSE)</f>
        <v>56300</v>
      </c>
      <c r="E2413" s="49">
        <f>_xll.qlInterestRateIndexValueDate(IndexON,D2413)</f>
        <v>56300</v>
      </c>
      <c r="F2413" s="52">
        <f>IFERROR(_xll.qlIndexFixing(IndexON,D2413,TRUE,_xll.ohTrigger(RecalcTrigger,TriggerON)),NA())</f>
        <v>2.4194065127858266E-2</v>
      </c>
      <c r="H2413" s="49">
        <f>_xll.qlCalendarAdvance(IborCalendar,$H2412,B2413,"f",FALSE)</f>
        <v>56297</v>
      </c>
      <c r="I2413" s="49">
        <f>_xll.qlInterestRateIndexValueDate(Index1M,$H2413)</f>
        <v>56299</v>
      </c>
      <c r="J2413" s="52">
        <f>IFERROR(_xll.qlIndexFixing(Index1M,$H2413,TRUE,_xll.ohTrigger(RecalcTrigger,Trigger1M)),NA())</f>
        <v>2.5367300018395472E-2</v>
      </c>
      <c r="K2413" s="52">
        <f>IFERROR(_xll.qlIndexFixing(ONIndex1M,I2413,TRUE,_xll.ohTrigger(RecalcTrigger,Trigger1M)),NA())</f>
        <v>2.5353293449779102E-2</v>
      </c>
      <c r="L2413" s="52">
        <f>IFERROR(_xll.qlIndexFixing(Index3M,H2413,TRUE,_xll.ohTrigger(RecalcTrigger,Trigger3M)),NA())</f>
        <v>2.6431683581431775E-2</v>
      </c>
      <c r="M2413" s="52">
        <f>IFERROR(_xll.qlIndexFixing(ONIndex3M,I2413,TRUE,_xll.ohTrigger(RecalcTrigger,Trigger3M)),NA())</f>
        <v>2.6379364883837297E-2</v>
      </c>
      <c r="N2413" s="52">
        <f>IFERROR(_xll.qlIndexFixing(Index6M,$H2413,TRUE,_xll.ohTrigger(RecalcTrigger,Trigger6M)),NA())</f>
        <v>2.7462166058080498E-2</v>
      </c>
      <c r="O2413" s="52">
        <f>IFERROR(_xll.qlIndexFixing(ONIndex6M,I2413,TRUE,_xll.ohTrigger(RecalcTrigger,Trigger6M)),NA())</f>
        <v>2.7341992678193705E-2</v>
      </c>
      <c r="P2413" s="52">
        <f>IFERROR(_xll.qlIndexFixing(Index1Y,$H2413,TRUE,_xll.ohTrigger(RecalcTrigger,Trigger1Y)),NA())</f>
        <v>2.8887948803487405E-2</v>
      </c>
      <c r="Q2413" s="52">
        <f>IFERROR(_xll.qlIndexFixing(ONIndex1Y,I2413,TRUE,_xll.ohTrigger(RecalcTrigger,Trigger1Y)),NA())</f>
        <v>2.8607428412712466E-2</v>
      </c>
    </row>
    <row r="2414" spans="2:17" x14ac:dyDescent="0.2">
      <c r="B2414" s="46" t="s">
        <v>51</v>
      </c>
      <c r="D2414" s="49">
        <f>_xll.qlCalendarAdvance(LocalCalendar,$D2413,B2414,"f",FALSE)</f>
        <v>56307</v>
      </c>
      <c r="E2414" s="49">
        <f>_xll.qlInterestRateIndexValueDate(IndexON,D2414)</f>
        <v>56307</v>
      </c>
      <c r="F2414" s="52">
        <f>IFERROR(_xll.qlIndexFixing(IndexON,D2414,TRUE,_xll.ohTrigger(RecalcTrigger,TriggerON)),NA())</f>
        <v>2.4195663106967302E-2</v>
      </c>
      <c r="H2414" s="49">
        <f>_xll.qlCalendarAdvance(IborCalendar,$H2413,B2414,"f",FALSE)</f>
        <v>56304</v>
      </c>
      <c r="I2414" s="49">
        <f>_xll.qlInterestRateIndexValueDate(Index1M,$H2414)</f>
        <v>56306</v>
      </c>
      <c r="J2414" s="52">
        <f>IFERROR(_xll.qlIndexFixing(Index1M,$H2414,TRUE,_xll.ohTrigger(RecalcTrigger,Trigger1M)),NA())</f>
        <v>2.5362053330753982E-2</v>
      </c>
      <c r="K2414" s="52">
        <f>IFERROR(_xll.qlIndexFixing(ONIndex1M,I2414,TRUE,_xll.ohTrigger(RecalcTrigger,Trigger1M)),NA())</f>
        <v>2.5348061951984135E-2</v>
      </c>
      <c r="L2414" s="52">
        <f>IFERROR(_xll.qlIndexFixing(Index3M,H2414,TRUE,_xll.ohTrigger(RecalcTrigger,Trigger3M)),NA())</f>
        <v>2.6426442343476672E-2</v>
      </c>
      <c r="M2414" s="52">
        <f>IFERROR(_xll.qlIndexFixing(ONIndex3M,I2414,TRUE,_xll.ohTrigger(RecalcTrigger,Trigger3M)),NA())</f>
        <v>2.6374169602272346E-2</v>
      </c>
      <c r="N2414" s="52">
        <f>IFERROR(_xll.qlIndexFixing(Index6M,$H2414,TRUE,_xll.ohTrigger(RecalcTrigger,Trigger6M)),NA())</f>
        <v>2.7456901414178236E-2</v>
      </c>
      <c r="O2414" s="52">
        <f>IFERROR(_xll.qlIndexFixing(ONIndex6M,I2414,TRUE,_xll.ohTrigger(RecalcTrigger,Trigger6M)),NA())</f>
        <v>2.733682355346545E-2</v>
      </c>
      <c r="P2414" s="52">
        <f>IFERROR(_xll.qlIndexFixing(Index1Y,$H2414,TRUE,_xll.ohTrigger(RecalcTrigger,Trigger1Y)),NA())</f>
        <v>2.8882649293579893E-2</v>
      </c>
      <c r="Q2414" s="52">
        <f>IFERROR(_xll.qlIndexFixing(ONIndex1Y,I2414,TRUE,_xll.ohTrigger(RecalcTrigger,Trigger1Y)),NA())</f>
        <v>2.8602339986631975E-2</v>
      </c>
    </row>
    <row r="2415" spans="2:17" x14ac:dyDescent="0.2">
      <c r="B2415" s="46" t="s">
        <v>51</v>
      </c>
      <c r="D2415" s="49">
        <f>_xll.qlCalendarAdvance(LocalCalendar,$D2414,B2415,"f",FALSE)</f>
        <v>56314</v>
      </c>
      <c r="E2415" s="49">
        <f>_xll.qlInterestRateIndexValueDate(IndexON,D2415)</f>
        <v>56314</v>
      </c>
      <c r="F2415" s="52">
        <f>IFERROR(_xll.qlIndexFixing(IndexON,D2415,TRUE,_xll.ohTrigger(RecalcTrigger,TriggerON)),NA())</f>
        <v>2.4197284424154475E-2</v>
      </c>
      <c r="H2415" s="49">
        <f>_xll.qlCalendarAdvance(IborCalendar,$H2414,B2415,"f",FALSE)</f>
        <v>56311</v>
      </c>
      <c r="I2415" s="49">
        <f>_xll.qlInterestRateIndexValueDate(Index1M,$H2415)</f>
        <v>56313</v>
      </c>
      <c r="J2415" s="52">
        <f>IFERROR(_xll.qlIndexFixing(Index1M,$H2415,TRUE,_xll.ohTrigger(RecalcTrigger,Trigger1M)),NA())</f>
        <v>2.5358872655556475E-2</v>
      </c>
      <c r="K2415" s="52">
        <f>IFERROR(_xll.qlIndexFixing(ONIndex1M,I2415,TRUE,_xll.ohTrigger(RecalcTrigger,Trigger1M)),NA())</f>
        <v>2.5342827743237706E-2</v>
      </c>
      <c r="L2415" s="52">
        <f>IFERROR(_xll.qlIndexFixing(Index3M,H2415,TRUE,_xll.ohTrigger(RecalcTrigger,Trigger3M)),NA())</f>
        <v>2.6422976749701173E-2</v>
      </c>
      <c r="M2415" s="52">
        <f>IFERROR(_xll.qlIndexFixing(ONIndex3M,I2415,TRUE,_xll.ohTrigger(RecalcTrigger,Trigger3M)),NA())</f>
        <v>2.6368972361394682E-2</v>
      </c>
      <c r="N2415" s="52">
        <f>IFERROR(_xll.qlIndexFixing(Index6M,$H2415,TRUE,_xll.ohTrigger(RecalcTrigger,Trigger6M)),NA())</f>
        <v>2.7455624781785981E-2</v>
      </c>
      <c r="O2415" s="52">
        <f>IFERROR(_xll.qlIndexFixing(ONIndex6M,I2415,TRUE,_xll.ohTrigger(RecalcTrigger,Trigger6M)),NA())</f>
        <v>2.7331652544964058E-2</v>
      </c>
      <c r="P2415" s="52">
        <f>IFERROR(_xll.qlIndexFixing(Index1Y,$H2415,TRUE,_xll.ohTrigger(RecalcTrigger,Trigger1Y)),NA())</f>
        <v>2.8877347408354469E-2</v>
      </c>
      <c r="Q2415" s="52">
        <f>IFERROR(_xll.qlIndexFixing(ONIndex1Y,I2415,TRUE,_xll.ohTrigger(RecalcTrigger,Trigger1Y)),NA())</f>
        <v>2.8597249226018917E-2</v>
      </c>
    </row>
    <row r="2416" spans="2:17" x14ac:dyDescent="0.2">
      <c r="B2416" s="46" t="s">
        <v>51</v>
      </c>
      <c r="D2416" s="49">
        <f>_xll.qlCalendarAdvance(LocalCalendar,$D2415,B2416,"f",FALSE)</f>
        <v>56321</v>
      </c>
      <c r="E2416" s="49">
        <f>_xll.qlInterestRateIndexValueDate(IndexON,D2416)</f>
        <v>56321</v>
      </c>
      <c r="F2416" s="52">
        <f>IFERROR(_xll.qlIndexFixing(IndexON,D2416,TRUE,_xll.ohTrigger(RecalcTrigger,TriggerON)),NA())</f>
        <v>2.419892907944643E-2</v>
      </c>
      <c r="H2416" s="49">
        <f>_xll.qlCalendarAdvance(IborCalendar,$H2415,B2416,"f",FALSE)</f>
        <v>56318</v>
      </c>
      <c r="I2416" s="49">
        <f>_xll.qlInterestRateIndexValueDate(Index1M,$H2416)</f>
        <v>56320</v>
      </c>
      <c r="J2416" s="52">
        <f>IFERROR(_xll.qlIndexFixing(Index1M,$H2416,TRUE,_xll.ohTrigger(RecalcTrigger,Trigger1M)),NA())</f>
        <v>2.5353618286069468E-2</v>
      </c>
      <c r="K2416" s="52">
        <f>IFERROR(_xll.qlIndexFixing(ONIndex1M,I2416,TRUE,_xll.ohTrigger(RecalcTrigger,Trigger1M)),NA())</f>
        <v>2.5337590823859557E-2</v>
      </c>
      <c r="L2416" s="52">
        <f>IFERROR(_xll.qlIndexFixing(Index3M,H2416,TRUE,_xll.ohTrigger(RecalcTrigger,Trigger3M)),NA())</f>
        <v>2.6417730009414591E-2</v>
      </c>
      <c r="M2416" s="52">
        <f>IFERROR(_xll.qlIndexFixing(ONIndex3M,I2416,TRUE,_xll.ohTrigger(RecalcTrigger,Trigger3M)),NA())</f>
        <v>2.6363773161603987E-2</v>
      </c>
      <c r="N2416" s="52">
        <f>IFERROR(_xll.qlIndexFixing(Index6M,$H2416,TRUE,_xll.ohTrigger(RecalcTrigger,Trigger6M)),NA())</f>
        <v>2.7449688732683535E-2</v>
      </c>
      <c r="O2416" s="52">
        <f>IFERROR(_xll.qlIndexFixing(ONIndex6M,I2416,TRUE,_xll.ohTrigger(RecalcTrigger,Trigger6M)),NA())</f>
        <v>2.7326479653009272E-2</v>
      </c>
      <c r="P2416" s="52">
        <f>IFERROR(_xll.qlIndexFixing(Index1Y,$H2416,TRUE,_xll.ohTrigger(RecalcTrigger,Trigger1Y)),NA())</f>
        <v>2.887204314784814E-2</v>
      </c>
      <c r="Q2416" s="52">
        <f>IFERROR(_xll.qlIndexFixing(ONIndex1Y,I2416,TRUE,_xll.ohTrigger(RecalcTrigger,Trigger1Y)),NA())</f>
        <v>2.8592156130633484E-2</v>
      </c>
    </row>
    <row r="2417" spans="2:17" x14ac:dyDescent="0.2">
      <c r="B2417" s="46" t="s">
        <v>51</v>
      </c>
      <c r="D2417" s="49">
        <f>_xll.qlCalendarAdvance(LocalCalendar,$D2416,B2417,"f",FALSE)</f>
        <v>56328</v>
      </c>
      <c r="E2417" s="49">
        <f>_xll.qlInterestRateIndexValueDate(IndexON,D2417)</f>
        <v>56328</v>
      </c>
      <c r="F2417" s="52">
        <f>IFERROR(_xll.qlIndexFixing(IndexON,D2417,TRUE,_xll.ohTrigger(RecalcTrigger,TriggerON)),NA())</f>
        <v>2.4200597072789876E-2</v>
      </c>
      <c r="H2417" s="49">
        <f>_xll.qlCalendarAdvance(IborCalendar,$H2416,B2417,"f",FALSE)</f>
        <v>56325</v>
      </c>
      <c r="I2417" s="49">
        <f>_xll.qlInterestRateIndexValueDate(Index1M,$H2417)</f>
        <v>56327</v>
      </c>
      <c r="J2417" s="52">
        <f>IFERROR(_xll.qlIndexFixing(Index1M,$H2417,TRUE,_xll.ohTrigger(RecalcTrigger,Trigger1M)),NA())</f>
        <v>2.5348361202146286E-2</v>
      </c>
      <c r="K2417" s="52">
        <f>IFERROR(_xll.qlIndexFixing(ONIndex1M,I2417,TRUE,_xll.ohTrigger(RecalcTrigger,Trigger1M)),NA())</f>
        <v>2.5332351193450009E-2</v>
      </c>
      <c r="L2417" s="52">
        <f>IFERROR(_xll.qlIndexFixing(Index3M,H2417,TRUE,_xll.ohTrigger(RecalcTrigger,Trigger3M)),NA())</f>
        <v>2.641248130389047E-2</v>
      </c>
      <c r="M2417" s="52">
        <f>IFERROR(_xll.qlIndexFixing(ONIndex3M,I2417,TRUE,_xll.ohTrigger(RecalcTrigger,Trigger3M)),NA())</f>
        <v>2.6358572002660452E-2</v>
      </c>
      <c r="N2417" s="52">
        <f>IFERROR(_xll.qlIndexFixing(Index6M,$H2417,TRUE,_xll.ohTrigger(RecalcTrigger,Trigger6M)),NA())</f>
        <v>2.7444415728607573E-2</v>
      </c>
      <c r="O2417" s="52">
        <f>IFERROR(_xll.qlIndexFixing(ONIndex6M,I2417,TRUE,_xll.ohTrigger(RecalcTrigger,Trigger6M)),NA())</f>
        <v>2.7321304877281349E-2</v>
      </c>
      <c r="P2417" s="52">
        <f>IFERROR(_xll.qlIndexFixing(Index1Y,$H2417,TRUE,_xll.ohTrigger(RecalcTrigger,Trigger1Y)),NA())</f>
        <v>2.8866736512099232E-2</v>
      </c>
      <c r="Q2417" s="52">
        <f>IFERROR(_xll.qlIndexFixing(ONIndex1Y,I2417,TRUE,_xll.ohTrigger(RecalcTrigger,Trigger1Y)),NA())</f>
        <v>2.8587060700715483E-2</v>
      </c>
    </row>
    <row r="2418" spans="2:17" x14ac:dyDescent="0.2">
      <c r="B2418" s="46" t="s">
        <v>51</v>
      </c>
      <c r="D2418" s="49">
        <f>_xll.qlCalendarAdvance(LocalCalendar,$D2417,B2418,"f",FALSE)</f>
        <v>56335</v>
      </c>
      <c r="E2418" s="49">
        <f>_xll.qlInterestRateIndexValueDate(IndexON,D2418)</f>
        <v>56335</v>
      </c>
      <c r="F2418" s="52">
        <f>IFERROR(_xll.qlIndexFixing(IndexON,D2418,TRUE,_xll.ohTrigger(RecalcTrigger,TriggerON)),NA())</f>
        <v>2.4202288404211458E-2</v>
      </c>
      <c r="H2418" s="49">
        <f>_xll.qlCalendarAdvance(IborCalendar,$H2417,B2418,"f",FALSE)</f>
        <v>56332</v>
      </c>
      <c r="I2418" s="49">
        <f>_xll.qlInterestRateIndexValueDate(Index1M,$H2418)</f>
        <v>56334</v>
      </c>
      <c r="J2418" s="52">
        <f>IFERROR(_xll.qlIndexFixing(Index1M,$H2418,TRUE,_xll.ohTrigger(RecalcTrigger,Trigger1M)),NA())</f>
        <v>2.5343101403794421E-2</v>
      </c>
      <c r="K2418" s="52">
        <f>IFERROR(_xll.qlIndexFixing(ONIndex1M,I2418,TRUE,_xll.ohTrigger(RecalcTrigger,Trigger1M)),NA())</f>
        <v>2.532917399632062E-2</v>
      </c>
      <c r="L2418" s="52">
        <f>IFERROR(_xll.qlIndexFixing(Index3M,H2418,TRUE,_xll.ohTrigger(RecalcTrigger,Trigger3M)),NA())</f>
        <v>2.6407230633141845E-2</v>
      </c>
      <c r="M2418" s="52">
        <f>IFERROR(_xll.qlIndexFixing(ONIndex3M,I2418,TRUE,_xll.ohTrigger(RecalcTrigger,Trigger3M)),NA())</f>
        <v>2.6355740060379773E-2</v>
      </c>
      <c r="N2418" s="52">
        <f>IFERROR(_xll.qlIndexFixing(Index6M,$H2418,TRUE,_xll.ohTrigger(RecalcTrigger,Trigger6M)),NA())</f>
        <v>2.743914082840062E-2</v>
      </c>
      <c r="O2418" s="52">
        <f>IFERROR(_xll.qlIndexFixing(ONIndex6M,I2418,TRUE,_xll.ohTrigger(RecalcTrigger,Trigger6M)),NA())</f>
        <v>2.7318794047081596E-2</v>
      </c>
      <c r="P2418" s="52">
        <f>IFERROR(_xll.qlIndexFixing(Index1Y,$H2418,TRUE,_xll.ohTrigger(RecalcTrigger,Trigger1Y)),NA())</f>
        <v>2.8861427501144756E-2</v>
      </c>
      <c r="Q2418" s="52">
        <f>IFERROR(_xll.qlIndexFixing(ONIndex1Y,I2418,TRUE,_xll.ohTrigger(RecalcTrigger,Trigger1Y)),NA())</f>
        <v>2.8585044344849209E-2</v>
      </c>
    </row>
    <row r="2419" spans="2:17" x14ac:dyDescent="0.2">
      <c r="B2419" s="46" t="s">
        <v>51</v>
      </c>
      <c r="D2419" s="49">
        <f>_xll.qlCalendarAdvance(LocalCalendar,$D2418,B2419,"f",FALSE)</f>
        <v>56342</v>
      </c>
      <c r="E2419" s="49">
        <f>_xll.qlInterestRateIndexValueDate(IndexON,D2419)</f>
        <v>56342</v>
      </c>
      <c r="F2419" s="52">
        <f>IFERROR(_xll.qlIndexFixing(IndexON,D2419,TRUE,_xll.ohTrigger(RecalcTrigger,TriggerON)),NA())</f>
        <v>2.4204003073684532E-2</v>
      </c>
      <c r="H2419" s="49">
        <f>_xll.qlCalendarAdvance(IborCalendar,$H2418,B2419,"f",FALSE)</f>
        <v>56339</v>
      </c>
      <c r="I2419" s="49">
        <f>_xll.qlInterestRateIndexValueDate(Index1M,$H2419)</f>
        <v>56341</v>
      </c>
      <c r="J2419" s="52">
        <f>IFERROR(_xll.qlIndexFixing(Index1M,$H2419,TRUE,_xll.ohTrigger(RecalcTrigger,Trigger1M)),NA())</f>
        <v>2.5338353744088368E-2</v>
      </c>
      <c r="K2419" s="52">
        <f>IFERROR(_xll.qlIndexFixing(ONIndex1M,I2419,TRUE,_xll.ohTrigger(RecalcTrigger,Trigger1M)),NA())</f>
        <v>2.5321863799856459E-2</v>
      </c>
      <c r="L2419" s="52">
        <f>IFERROR(_xll.qlIndexFixing(Index3M,H2419,TRUE,_xll.ohTrigger(RecalcTrigger,Trigger3M)),NA())</f>
        <v>2.6401387578665499E-2</v>
      </c>
      <c r="M2419" s="52">
        <f>IFERROR(_xll.qlIndexFixing(ONIndex3M,I2419,TRUE,_xll.ohTrigger(RecalcTrigger,Trigger3M)),NA())</f>
        <v>2.6348163807634606E-2</v>
      </c>
      <c r="N2419" s="52">
        <f>IFERROR(_xll.qlIndexFixing(Index6M,$H2419,TRUE,_xll.ohTrigger(RecalcTrigger,Trigger6M)),NA())</f>
        <v>2.7431875519728831E-2</v>
      </c>
      <c r="O2419" s="52">
        <f>IFERROR(_xll.qlIndexFixing(ONIndex6M,I2419,TRUE,_xll.ohTrigger(RecalcTrigger,Trigger6M)),NA())</f>
        <v>2.7310949674745899E-2</v>
      </c>
      <c r="P2419" s="52">
        <f>IFERROR(_xll.qlIndexFixing(Index1Y,$H2419,TRUE,_xll.ohTrigger(RecalcTrigger,Trigger1Y)),NA())</f>
        <v>2.8856116115021948E-2</v>
      </c>
      <c r="Q2419" s="52">
        <f>IFERROR(_xll.qlIndexFixing(ONIndex1Y,I2419,TRUE,_xll.ohTrigger(RecalcTrigger,Trigger1Y)),NA())</f>
        <v>2.8576862836002803E-2</v>
      </c>
    </row>
    <row r="2420" spans="2:17" x14ac:dyDescent="0.2">
      <c r="B2420" s="46" t="s">
        <v>51</v>
      </c>
      <c r="D2420" s="49">
        <f>_xll.qlCalendarAdvance(LocalCalendar,$D2419,B2420,"f",FALSE)</f>
        <v>56349</v>
      </c>
      <c r="E2420" s="49">
        <f>_xll.qlInterestRateIndexValueDate(IndexON,D2420)</f>
        <v>56349</v>
      </c>
      <c r="F2420" s="52">
        <f>IFERROR(_xll.qlIndexFixing(IndexON,D2420,TRUE,_xll.ohTrigger(RecalcTrigger,TriggerON)),NA())</f>
        <v>2.4205741081315679E-2</v>
      </c>
      <c r="H2420" s="49">
        <f>_xll.qlCalendarAdvance(IborCalendar,$H2419,B2420,"f",FALSE)</f>
        <v>56346</v>
      </c>
      <c r="I2420" s="49">
        <f>_xll.qlInterestRateIndexValueDate(Index1M,$H2420)</f>
        <v>56348</v>
      </c>
      <c r="J2420" s="52">
        <f>IFERROR(_xll.qlIndexFixing(Index1M,$H2420,TRUE,_xll.ohTrigger(RecalcTrigger,Trigger1M)),NA())</f>
        <v>2.5332573663822133E-2</v>
      </c>
      <c r="K2420" s="52">
        <f>IFERROR(_xll.qlIndexFixing(ONIndex1M,I2420,TRUE,_xll.ohTrigger(RecalcTrigger,Trigger1M)),NA())</f>
        <v>2.5316616036832329E-2</v>
      </c>
      <c r="L2420" s="52">
        <f>IFERROR(_xll.qlIndexFixing(Index3M,H2420,TRUE,_xll.ohTrigger(RecalcTrigger,Trigger3M)),NA())</f>
        <v>2.6396133501871644E-2</v>
      </c>
      <c r="M2420" s="52">
        <f>IFERROR(_xll.qlIndexFixing(ONIndex3M,I2420,TRUE,_xll.ohTrigger(RecalcTrigger,Trigger3M)),NA())</f>
        <v>2.6342956771632231E-2</v>
      </c>
      <c r="N2420" s="52">
        <f>IFERROR(_xll.qlIndexFixing(Index6M,$H2420,TRUE,_xll.ohTrigger(RecalcTrigger,Trigger6M)),NA())</f>
        <v>2.742659843163206E-2</v>
      </c>
      <c r="O2420" s="52">
        <f>IFERROR(_xll.qlIndexFixing(ONIndex6M,I2420,TRUE,_xll.ohTrigger(RecalcTrigger,Trigger6M)),NA())</f>
        <v>2.730576924817818E-2</v>
      </c>
      <c r="P2420" s="52">
        <f>IFERROR(_xll.qlIndexFixing(Index1Y,$H2420,TRUE,_xll.ohTrigger(RecalcTrigger,Trigger1Y)),NA())</f>
        <v>2.8850802353769127E-2</v>
      </c>
      <c r="Q2420" s="52">
        <f>IFERROR(_xll.qlIndexFixing(ONIndex1Y,I2420,TRUE,_xll.ohTrigger(RecalcTrigger,Trigger1Y)),NA())</f>
        <v>2.8571760401767676E-2</v>
      </c>
    </row>
    <row r="2421" spans="2:17" x14ac:dyDescent="0.2">
      <c r="B2421" s="46" t="s">
        <v>51</v>
      </c>
      <c r="D2421" s="49">
        <f>_xll.qlCalendarAdvance(LocalCalendar,$D2420,B2421,"f",FALSE)</f>
        <v>56356</v>
      </c>
      <c r="E2421" s="49">
        <f>_xll.qlInterestRateIndexValueDate(IndexON,D2421)</f>
        <v>56356</v>
      </c>
      <c r="F2421" s="52">
        <f>IFERROR(_xll.qlIndexFixing(IndexON,D2421,TRUE,_xll.ohTrigger(RecalcTrigger,TriggerON)),NA())</f>
        <v>2.4207502426971672E-2</v>
      </c>
      <c r="H2421" s="49">
        <f>_xll.qlCalendarAdvance(IborCalendar,$H2420,B2421,"f",FALSE)</f>
        <v>56353</v>
      </c>
      <c r="I2421" s="49">
        <f>_xll.qlInterestRateIndexValueDate(Index1M,$H2421)</f>
        <v>56355</v>
      </c>
      <c r="J2421" s="52">
        <f>IFERROR(_xll.qlIndexFixing(Index1M,$H2421,TRUE,_xll.ohTrigger(RecalcTrigger,Trigger1M)),NA())</f>
        <v>2.5327305722211702E-2</v>
      </c>
      <c r="K2421" s="52">
        <f>IFERROR(_xll.qlIndexFixing(ONIndex1M,I2421,TRUE,_xll.ohTrigger(RecalcTrigger,Trigger1M)),NA())</f>
        <v>2.53113655627768E-2</v>
      </c>
      <c r="L2421" s="52">
        <f>IFERROR(_xll.qlIndexFixing(Index3M,H2421,TRUE,_xll.ohTrigger(RecalcTrigger,Trigger3M)),NA())</f>
        <v>2.6390877459940284E-2</v>
      </c>
      <c r="M2421" s="52">
        <f>IFERROR(_xll.qlIndexFixing(ONIndex3M,I2421,TRUE,_xll.ohTrigger(RecalcTrigger,Trigger3M)),NA())</f>
        <v>2.633774777639708E-2</v>
      </c>
      <c r="N2421" s="52">
        <f>IFERROR(_xll.qlIndexFixing(Index6M,$H2421,TRUE,_xll.ohTrigger(RecalcTrigger,Trigger6M)),NA())</f>
        <v>2.7421319447648994E-2</v>
      </c>
      <c r="O2421" s="52">
        <f>IFERROR(_xll.qlIndexFixing(ONIndex6M,I2421,TRUE,_xll.ohTrigger(RecalcTrigger,Trigger6M)),NA())</f>
        <v>2.7300586937837323E-2</v>
      </c>
      <c r="P2421" s="52">
        <f>IFERROR(_xll.qlIndexFixing(Index1Y,$H2421,TRUE,_xll.ohTrigger(RecalcTrigger,Trigger1Y)),NA())</f>
        <v>2.8848539038028597E-2</v>
      </c>
      <c r="Q2421" s="52">
        <f>IFERROR(_xll.qlIndexFixing(ONIndex1Y,I2421,TRUE,_xll.ohTrigger(RecalcTrigger,Trigger1Y)),NA())</f>
        <v>2.8566655632760174E-2</v>
      </c>
    </row>
    <row r="2422" spans="2:17" x14ac:dyDescent="0.2">
      <c r="B2422" s="46" t="s">
        <v>51</v>
      </c>
      <c r="D2422" s="49">
        <f>_xll.qlCalendarAdvance(LocalCalendar,$D2421,B2422,"f",FALSE)</f>
        <v>56363</v>
      </c>
      <c r="E2422" s="49">
        <f>_xll.qlInterestRateIndexValueDate(IndexON,D2422)</f>
        <v>56363</v>
      </c>
      <c r="F2422" s="52">
        <f>IFERROR(_xll.qlIndexFixing(IndexON,D2422,TRUE,_xll.ohTrigger(RecalcTrigger,TriggerON)),NA())</f>
        <v>2.4209287110732447E-2</v>
      </c>
      <c r="H2422" s="49">
        <f>_xll.qlCalendarAdvance(IborCalendar,$H2421,B2422,"f",FALSE)</f>
        <v>56360</v>
      </c>
      <c r="I2422" s="49">
        <f>_xll.qlInterestRateIndexValueDate(Index1M,$H2422)</f>
        <v>56362</v>
      </c>
      <c r="J2422" s="52">
        <f>IFERROR(_xll.qlIndexFixing(Index1M,$H2422,TRUE,_xll.ohTrigger(RecalcTrigger,Trigger1M)),NA())</f>
        <v>2.5322548226815206E-2</v>
      </c>
      <c r="K2422" s="52">
        <f>IFERROR(_xll.qlIndexFixing(ONIndex1M,I2422,TRUE,_xll.ohTrigger(RecalcTrigger,Trigger1M)),NA())</f>
        <v>2.5306112378009615E-2</v>
      </c>
      <c r="L2422" s="52">
        <f>IFERROR(_xll.qlIndexFixing(Index3M,H2422,TRUE,_xll.ohTrigger(RecalcTrigger,Trigger3M)),NA())</f>
        <v>2.6385619452880205E-2</v>
      </c>
      <c r="M2422" s="52">
        <f>IFERROR(_xll.qlIndexFixing(ONIndex3M,I2422,TRUE,_xll.ohTrigger(RecalcTrigger,Trigger3M)),NA())</f>
        <v>2.6332536822089025E-2</v>
      </c>
      <c r="N2422" s="52">
        <f>IFERROR(_xll.qlIndexFixing(Index6M,$H2422,TRUE,_xll.ohTrigger(RecalcTrigger,Trigger6M)),NA())</f>
        <v>2.7416038567793184E-2</v>
      </c>
      <c r="O2422" s="52">
        <f>IFERROR(_xll.qlIndexFixing(ONIndex6M,I2422,TRUE,_xll.ohTrigger(RecalcTrigger,Trigger6M)),NA())</f>
        <v>2.7295402743723329E-2</v>
      </c>
      <c r="P2422" s="52">
        <f>IFERROR(_xll.qlIndexFixing(Index1Y,$H2422,TRUE,_xll.ohTrigger(RecalcTrigger,Trigger1Y)),NA())</f>
        <v>2.8840167706022598E-2</v>
      </c>
      <c r="Q2422" s="52">
        <f>IFERROR(_xll.qlIndexFixing(ONIndex1Y,I2422,TRUE,_xll.ohTrigger(RecalcTrigger,Trigger1Y)),NA())</f>
        <v>2.8561548528740488E-2</v>
      </c>
    </row>
    <row r="2423" spans="2:17" x14ac:dyDescent="0.2">
      <c r="B2423" s="46" t="s">
        <v>51</v>
      </c>
      <c r="D2423" s="49">
        <f>_xll.qlCalendarAdvance(LocalCalendar,$D2422,B2423,"f",FALSE)</f>
        <v>56370</v>
      </c>
      <c r="E2423" s="49">
        <f>_xll.qlInterestRateIndexValueDate(IndexON,D2423)</f>
        <v>56370</v>
      </c>
      <c r="F2423" s="52">
        <f>IFERROR(_xll.qlIndexFixing(IndexON,D2423,TRUE,_xll.ohTrigger(RecalcTrigger,TriggerON)),NA())</f>
        <v>2.4211095132571359E-2</v>
      </c>
      <c r="H2423" s="49">
        <f>_xll.qlCalendarAdvance(IborCalendar,$H2422,B2423,"f",FALSE)</f>
        <v>56367</v>
      </c>
      <c r="I2423" s="49">
        <f>_xll.qlInterestRateIndexValueDate(Index1M,$H2423)</f>
        <v>56369</v>
      </c>
      <c r="J2423" s="52">
        <f>IFERROR(_xll.qlIndexFixing(Index1M,$H2423,TRUE,_xll.ohTrigger(RecalcTrigger,Trigger1M)),NA())</f>
        <v>2.5315223728480957E-2</v>
      </c>
      <c r="K2423" s="52">
        <f>IFERROR(_xll.qlIndexFixing(ONIndex1M,I2423,TRUE,_xll.ohTrigger(RecalcTrigger,Trigger1M)),NA())</f>
        <v>2.5300856482131096E-2</v>
      </c>
      <c r="L2423" s="52">
        <f>IFERROR(_xll.qlIndexFixing(Index3M,H2423,TRUE,_xll.ohTrigger(RecalcTrigger,Trigger3M)),NA())</f>
        <v>2.6380947801257049E-2</v>
      </c>
      <c r="M2423" s="52">
        <f>IFERROR(_xll.qlIndexFixing(ONIndex3M,I2423,TRUE,_xll.ohTrigger(RecalcTrigger,Trigger3M)),NA())</f>
        <v>2.6327323908867939E-2</v>
      </c>
      <c r="N2423" s="52">
        <f>IFERROR(_xll.qlIndexFixing(Index6M,$H2423,TRUE,_xll.ohTrigger(RecalcTrigger,Trigger6M)),NA())</f>
        <v>2.7410755792081659E-2</v>
      </c>
      <c r="O2423" s="52">
        <f>IFERROR(_xll.qlIndexFixing(ONIndex6M,I2423,TRUE,_xll.ohTrigger(RecalcTrigger,Trigger6M)),NA())</f>
        <v>2.7290216666076006E-2</v>
      </c>
      <c r="P2423" s="52">
        <f>IFERROR(_xll.qlIndexFixing(Index1Y,$H2423,TRUE,_xll.ohTrigger(RecalcTrigger,Trigger1Y)),NA())</f>
        <v>2.8834846819604222E-2</v>
      </c>
      <c r="Q2423" s="52">
        <f>IFERROR(_xll.qlIndexFixing(ONIndex1Y,I2423,TRUE,_xll.ohTrigger(RecalcTrigger,Trigger1Y)),NA())</f>
        <v>2.8556439090188235E-2</v>
      </c>
    </row>
    <row r="2424" spans="2:17" x14ac:dyDescent="0.2">
      <c r="B2424" s="46" t="s">
        <v>51</v>
      </c>
      <c r="D2424" s="49">
        <f>_xll.qlCalendarAdvance(LocalCalendar,$D2423,B2424,"f",FALSE)</f>
        <v>56377</v>
      </c>
      <c r="E2424" s="49">
        <f>_xll.qlInterestRateIndexValueDate(IndexON,D2424)</f>
        <v>56377</v>
      </c>
      <c r="F2424" s="52">
        <f>IFERROR(_xll.qlIndexFixing(IndexON,D2424,TRUE,_xll.ohTrigger(RecalcTrigger,TriggerON)),NA())</f>
        <v>2.4212926492488407E-2</v>
      </c>
      <c r="H2424" s="49">
        <f>_xll.qlCalendarAdvance(IborCalendar,$H2423,B2424,"f",FALSE)</f>
        <v>56374</v>
      </c>
      <c r="I2424" s="49">
        <f>_xll.qlInterestRateIndexValueDate(Index1M,$H2424)</f>
        <v>56376</v>
      </c>
      <c r="J2424" s="52">
        <f>IFERROR(_xll.qlIndexFixing(Index1M,$H2424,TRUE,_xll.ohTrigger(RecalcTrigger,Trigger1M)),NA())</f>
        <v>2.5311485610918227E-2</v>
      </c>
      <c r="K2424" s="52">
        <f>IFERROR(_xll.qlIndexFixing(ONIndex1M,I2424,TRUE,_xll.ohTrigger(RecalcTrigger,Trigger1M)),NA())</f>
        <v>2.5295597875700793E-2</v>
      </c>
      <c r="L2424" s="52">
        <f>IFERROR(_xll.qlIndexFixing(Index3M,H2424,TRUE,_xll.ohTrigger(RecalcTrigger,Trigger3M)),NA())</f>
        <v>2.6375685339309968E-2</v>
      </c>
      <c r="M2424" s="52">
        <f>IFERROR(_xll.qlIndexFixing(ONIndex3M,I2424,TRUE,_xll.ohTrigger(RecalcTrigger,Trigger3M)),NA())</f>
        <v>2.6322109036573949E-2</v>
      </c>
      <c r="N2424" s="52">
        <f>IFERROR(_xll.qlIndexFixing(Index6M,$H2424,TRUE,_xll.ohTrigger(RecalcTrigger,Trigger6M)),NA())</f>
        <v>2.740745160927013E-2</v>
      </c>
      <c r="O2424" s="52">
        <f>IFERROR(_xll.qlIndexFixing(ONIndex6M,I2424,TRUE,_xll.ohTrigger(RecalcTrigger,Trigger6M)),NA())</f>
        <v>2.7285028704815417E-2</v>
      </c>
      <c r="P2424" s="52">
        <f>IFERROR(_xll.qlIndexFixing(Index1Y,$H2424,TRUE,_xll.ohTrigger(RecalcTrigger,Trigger1Y)),NA())</f>
        <v>2.8829523558206293E-2</v>
      </c>
      <c r="Q2424" s="52">
        <f>IFERROR(_xll.qlIndexFixing(ONIndex1Y,I2424,TRUE,_xll.ohTrigger(RecalcTrigger,Trigger1Y)),NA())</f>
        <v>2.8551327316943542E-2</v>
      </c>
    </row>
    <row r="2425" spans="2:17" x14ac:dyDescent="0.2">
      <c r="B2425" s="46" t="s">
        <v>51</v>
      </c>
      <c r="D2425" s="49">
        <f>_xll.qlCalendarAdvance(LocalCalendar,$D2424,B2425,"f",FALSE)</f>
        <v>56384</v>
      </c>
      <c r="E2425" s="49">
        <f>_xll.qlInterestRateIndexValueDate(IndexON,D2425)</f>
        <v>56384</v>
      </c>
      <c r="F2425" s="52">
        <f>IFERROR(_xll.qlIndexFixing(IndexON,D2425,TRUE,_xll.ohTrigger(RecalcTrigger,TriggerON)),NA())</f>
        <v>2.4214781190510237E-2</v>
      </c>
      <c r="H2425" s="49">
        <f>_xll.qlCalendarAdvance(IborCalendar,$H2424,B2425,"f",FALSE)</f>
        <v>56381</v>
      </c>
      <c r="I2425" s="49">
        <f>_xll.qlInterestRateIndexValueDate(Index1M,$H2425)</f>
        <v>56383</v>
      </c>
      <c r="J2425" s="52">
        <f>IFERROR(_xll.qlIndexFixing(Index1M,$H2425,TRUE,_xll.ohTrigger(RecalcTrigger,Trigger1M)),NA())</f>
        <v>2.5306206811682996E-2</v>
      </c>
      <c r="K2425" s="52">
        <f>IFERROR(_xll.qlIndexFixing(ONIndex1M,I2425,TRUE,_xll.ohTrigger(RecalcTrigger,Trigger1M)),NA())</f>
        <v>2.5290336558159154E-2</v>
      </c>
      <c r="L2425" s="52">
        <f>IFERROR(_xll.qlIndexFixing(Index3M,H2425,TRUE,_xll.ohTrigger(RecalcTrigger,Trigger3M)),NA())</f>
        <v>2.6370420912188781E-2</v>
      </c>
      <c r="M2425" s="52">
        <f>IFERROR(_xll.qlIndexFixing(ONIndex3M,I2425,TRUE,_xll.ohTrigger(RecalcTrigger,Trigger3M)),NA())</f>
        <v>2.6316892204967246E-2</v>
      </c>
      <c r="N2425" s="52">
        <f>IFERROR(_xll.qlIndexFixing(Index6M,$H2425,TRUE,_xll.ohTrigger(RecalcTrigger,Trigger6M)),NA())</f>
        <v>2.7402163436576841E-2</v>
      </c>
      <c r="O2425" s="52">
        <f>IFERROR(_xll.qlIndexFixing(ONIndex6M,I2425,TRUE,_xll.ohTrigger(RecalcTrigger,Trigger6M)),NA())</f>
        <v>2.7279838859781691E-2</v>
      </c>
      <c r="P2425" s="52">
        <f>IFERROR(_xll.qlIndexFixing(Index1Y,$H2425,TRUE,_xll.ohTrigger(RecalcTrigger,Trigger1Y)),NA())</f>
        <v>2.8824197921865601E-2</v>
      </c>
      <c r="Q2425" s="52">
        <f>IFERROR(_xll.qlIndexFixing(ONIndex1Y,I2425,TRUE,_xll.ohTrigger(RecalcTrigger,Trigger1Y)),NA())</f>
        <v>2.854621320900641E-2</v>
      </c>
    </row>
    <row r="2426" spans="2:17" x14ac:dyDescent="0.2">
      <c r="B2426" s="46" t="s">
        <v>51</v>
      </c>
      <c r="D2426" s="49">
        <f>_xll.qlCalendarAdvance(LocalCalendar,$D2425,B2426,"f",FALSE)</f>
        <v>56391</v>
      </c>
      <c r="E2426" s="49">
        <f>_xll.qlInterestRateIndexValueDate(IndexON,D2426)</f>
        <v>56391</v>
      </c>
      <c r="F2426" s="52">
        <f>IFERROR(_xll.qlIndexFixing(IndexON,D2426,TRUE,_xll.ohTrigger(RecalcTrigger,TriggerON)),NA())</f>
        <v>2.4217608885688247E-2</v>
      </c>
      <c r="H2426" s="49">
        <f>_xll.qlCalendarAdvance(IborCalendar,$H2425,B2426,"f",FALSE)</f>
        <v>56388</v>
      </c>
      <c r="I2426" s="49">
        <f>_xll.qlInterestRateIndexValueDate(Index1M,$H2426)</f>
        <v>56390</v>
      </c>
      <c r="J2426" s="52">
        <f>IFERROR(_xll.qlIndexFixing(Index1M,$H2426,TRUE,_xll.ohTrigger(RecalcTrigger,Trigger1M)),NA())</f>
        <v>2.5300925298041566E-2</v>
      </c>
      <c r="K2426" s="52">
        <f>IFERROR(_xll.qlIndexFixing(ONIndex1M,I2426,TRUE,_xll.ohTrigger(RecalcTrigger,Trigger1M)),NA())</f>
        <v>2.5285072529666053E-2</v>
      </c>
      <c r="L2426" s="52">
        <f>IFERROR(_xll.qlIndexFixing(Index3M,H2426,TRUE,_xll.ohTrigger(RecalcTrigger,Trigger3M)),NA())</f>
        <v>2.6365154519904777E-2</v>
      </c>
      <c r="M2426" s="52">
        <f>IFERROR(_xll.qlIndexFixing(ONIndex3M,I2426,TRUE,_xll.ohTrigger(RecalcTrigger,Trigger3M)),NA())</f>
        <v>2.6311673414447512E-2</v>
      </c>
      <c r="N2426" s="52">
        <f>IFERROR(_xll.qlIndexFixing(Index6M,$H2426,TRUE,_xll.ohTrigger(RecalcTrigger,Trigger6M)),NA())</f>
        <v>2.7396873367875042E-2</v>
      </c>
      <c r="O2426" s="52">
        <f>IFERROR(_xll.qlIndexFixing(ONIndex6M,I2426,TRUE,_xll.ohTrigger(RecalcTrigger,Trigger6M)),NA())</f>
        <v>2.7274647131054763E-2</v>
      </c>
      <c r="P2426" s="52">
        <f>IFERROR(_xll.qlIndexFixing(Index1Y,$H2426,TRUE,_xll.ohTrigger(RecalcTrigger,Trigger1Y)),NA())</f>
        <v>2.881886991062069E-2</v>
      </c>
      <c r="Q2426" s="52">
        <f>IFERROR(_xll.qlIndexFixing(ONIndex1Y,I2426,TRUE,_xll.ohTrigger(RecalcTrigger,Trigger1Y)),NA())</f>
        <v>2.8541096766137031E-2</v>
      </c>
    </row>
    <row r="2427" spans="2:17" x14ac:dyDescent="0.2">
      <c r="B2427" s="46" t="s">
        <v>51</v>
      </c>
      <c r="D2427" s="49">
        <f>_xll.qlCalendarAdvance(LocalCalendar,$D2426,B2427,"f",FALSE)</f>
        <v>56398</v>
      </c>
      <c r="E2427" s="49">
        <f>_xll.qlInterestRateIndexValueDate(IndexON,D2427)</f>
        <v>56398</v>
      </c>
      <c r="F2427" s="52">
        <f>IFERROR(_xll.qlIndexFixing(IndexON,D2427,TRUE,_xll.ohTrigger(RecalcTrigger,TriggerON)),NA())</f>
        <v>2.4218560600788308E-2</v>
      </c>
      <c r="H2427" s="49">
        <f>_xll.qlCalendarAdvance(IborCalendar,$H2426,B2427,"f",FALSE)</f>
        <v>56395</v>
      </c>
      <c r="I2427" s="49">
        <f>_xll.qlInterestRateIndexValueDate(Index1M,$H2427)</f>
        <v>56397</v>
      </c>
      <c r="J2427" s="52">
        <f>IFERROR(_xll.qlIndexFixing(Index1M,$H2427,TRUE,_xll.ohTrigger(RecalcTrigger,Trigger1M)),NA())</f>
        <v>2.5295641070018915E-2</v>
      </c>
      <c r="K2427" s="52">
        <f>IFERROR(_xll.qlIndexFixing(ONIndex1M,I2427,TRUE,_xll.ohTrigger(RecalcTrigger,Trigger1M)),NA())</f>
        <v>2.5279805790461296E-2</v>
      </c>
      <c r="L2427" s="52">
        <f>IFERROR(_xll.qlIndexFixing(Index3M,H2427,TRUE,_xll.ohTrigger(RecalcTrigger,Trigger3M)),NA())</f>
        <v>2.6359886162464041E-2</v>
      </c>
      <c r="M2427" s="52">
        <f>IFERROR(_xll.qlIndexFixing(ONIndex3M,I2427,TRUE,_xll.ohTrigger(RecalcTrigger,Trigger3M)),NA())</f>
        <v>2.630645266493481E-2</v>
      </c>
      <c r="N2427" s="52">
        <f>IFERROR(_xll.qlIndexFixing(Index6M,$H2427,TRUE,_xll.ohTrigger(RecalcTrigger,Trigger6M)),NA())</f>
        <v>2.7391581403182347E-2</v>
      </c>
      <c r="O2427" s="52">
        <f>IFERROR(_xll.qlIndexFixing(ONIndex6M,I2427,TRUE,_xll.ohTrigger(RecalcTrigger,Trigger6M)),NA())</f>
        <v>2.7269453518794506E-2</v>
      </c>
      <c r="P2427" s="52">
        <f>IFERROR(_xll.qlIndexFixing(Index1Y,$H2427,TRUE,_xll.ohTrigger(RecalcTrigger,Trigger1Y)),NA())</f>
        <v>2.8813539524508575E-2</v>
      </c>
      <c r="Q2427" s="52">
        <f>IFERROR(_xll.qlIndexFixing(ONIndex1Y,I2427,TRUE,_xll.ohTrigger(RecalcTrigger,Trigger1Y)),NA())</f>
        <v>2.8535977988575212E-2</v>
      </c>
    </row>
    <row r="2428" spans="2:17" x14ac:dyDescent="0.2">
      <c r="B2428" s="46" t="s">
        <v>51</v>
      </c>
      <c r="D2428" s="49">
        <f>_xll.qlCalendarAdvance(LocalCalendar,$D2427,B2428,"f",FALSE)</f>
        <v>56405</v>
      </c>
      <c r="E2428" s="49">
        <f>_xll.qlInterestRateIndexValueDate(IndexON,D2428)</f>
        <v>56405</v>
      </c>
      <c r="F2428" s="52">
        <f>IFERROR(_xll.qlIndexFixing(IndexON,D2428,TRUE,_xll.ohTrigger(RecalcTrigger,TriggerON)),NA())</f>
        <v>2.4220485313071194E-2</v>
      </c>
      <c r="H2428" s="49">
        <f>_xll.qlCalendarAdvance(IborCalendar,$H2427,B2428,"f",FALSE)</f>
        <v>56402</v>
      </c>
      <c r="I2428" s="49">
        <f>_xll.qlInterestRateIndexValueDate(Index1M,$H2428)</f>
        <v>56404</v>
      </c>
      <c r="J2428" s="52">
        <f>IFERROR(_xll.qlIndexFixing(Index1M,$H2428,TRUE,_xll.ohTrigger(RecalcTrigger,Trigger1M)),NA())</f>
        <v>2.5290354127602555E-2</v>
      </c>
      <c r="K2428" s="52">
        <f>IFERROR(_xll.qlIndexFixing(ONIndex1M,I2428,TRUE,_xll.ohTrigger(RecalcTrigger,Trigger1M)),NA())</f>
        <v>2.5274536340305076E-2</v>
      </c>
      <c r="L2428" s="52">
        <f>IFERROR(_xll.qlIndexFixing(Index3M,H2428,TRUE,_xll.ohTrigger(RecalcTrigger,Trigger3M)),NA())</f>
        <v>2.6354615839875261E-2</v>
      </c>
      <c r="M2428" s="52">
        <f>IFERROR(_xll.qlIndexFixing(ONIndex3M,I2428,TRUE,_xll.ohTrigger(RecalcTrigger,Trigger3M)),NA())</f>
        <v>2.6301229956269268E-2</v>
      </c>
      <c r="N2428" s="52">
        <f>IFERROR(_xll.qlIndexFixing(Index6M,$H2428,TRUE,_xll.ohTrigger(RecalcTrigger,Trigger6M)),NA())</f>
        <v>2.7384313476204656E-2</v>
      </c>
      <c r="O2428" s="52">
        <f>IFERROR(_xll.qlIndexFixing(ONIndex6M,I2428,TRUE,_xll.ohTrigger(RecalcTrigger,Trigger6M)),NA())</f>
        <v>2.7264258022841048E-2</v>
      </c>
      <c r="P2428" s="52">
        <f>IFERROR(_xll.qlIndexFixing(Index1Y,$H2428,TRUE,_xll.ohTrigger(RecalcTrigger,Trigger1Y)),NA())</f>
        <v>2.8808206763567355E-2</v>
      </c>
      <c r="Q2428" s="52">
        <f>IFERROR(_xll.qlIndexFixing(ONIndex1Y,I2428,TRUE,_xll.ohTrigger(RecalcTrigger,Trigger1Y)),NA())</f>
        <v>2.853085687640089E-2</v>
      </c>
    </row>
    <row r="2429" spans="2:17" x14ac:dyDescent="0.2">
      <c r="B2429" s="46" t="s">
        <v>51</v>
      </c>
      <c r="D2429" s="49">
        <f>_xll.qlCalendarAdvance(LocalCalendar,$D2428,B2429,"f",FALSE)</f>
        <v>56412</v>
      </c>
      <c r="E2429" s="49">
        <f>_xll.qlInterestRateIndexValueDate(IndexON,D2429)</f>
        <v>56412</v>
      </c>
      <c r="F2429" s="52">
        <f>IFERROR(_xll.qlIndexFixing(IndexON,D2429,TRUE,_xll.ohTrigger(RecalcTrigger,TriggerON)),NA())</f>
        <v>2.4222433363405571E-2</v>
      </c>
      <c r="H2429" s="49">
        <f>_xll.qlCalendarAdvance(IborCalendar,$H2428,B2429,"f",FALSE)</f>
        <v>56409</v>
      </c>
      <c r="I2429" s="49">
        <f>_xll.qlInterestRateIndexValueDate(Index1M,$H2429)</f>
        <v>56411</v>
      </c>
      <c r="J2429" s="52">
        <f>IFERROR(_xll.qlIndexFixing(Index1M,$H2429,TRUE,_xll.ohTrigger(RecalcTrigger,Trigger1M)),NA())</f>
        <v>2.5285064470794982E-2</v>
      </c>
      <c r="K2429" s="52">
        <f>IFERROR(_xll.qlIndexFixing(ONIndex1M,I2429,TRUE,_xll.ohTrigger(RecalcTrigger,Trigger1M)),NA())</f>
        <v>2.5269264179117457E-2</v>
      </c>
      <c r="L2429" s="52">
        <f>IFERROR(_xll.qlIndexFixing(Index3M,H2429,TRUE,_xll.ohTrigger(RecalcTrigger,Trigger3M)),NA())</f>
        <v>2.6349343552147124E-2</v>
      </c>
      <c r="M2429" s="52">
        <f>IFERROR(_xll.qlIndexFixing(ONIndex3M,I2429,TRUE,_xll.ohTrigger(RecalcTrigger,Trigger3M)),NA())</f>
        <v>2.6296005288530822E-2</v>
      </c>
      <c r="N2429" s="52">
        <f>IFERROR(_xll.qlIndexFixing(Index6M,$H2429,TRUE,_xll.ohTrigger(RecalcTrigger,Trigger6M)),NA())</f>
        <v>2.7379019325672046E-2</v>
      </c>
      <c r="O2429" s="52">
        <f>IFERROR(_xll.qlIndexFixing(ONIndex6M,I2429,TRUE,_xll.ohTrigger(RecalcTrigger,Trigger6M)),NA())</f>
        <v>2.7259060643194388E-2</v>
      </c>
      <c r="P2429" s="52">
        <f>IFERROR(_xll.qlIndexFixing(Index1Y,$H2429,TRUE,_xll.ohTrigger(RecalcTrigger,Trigger1Y)),NA())</f>
        <v>2.8802871627834924E-2</v>
      </c>
      <c r="Q2429" s="52">
        <f>IFERROR(_xll.qlIndexFixing(ONIndex1Y,I2429,TRUE,_xll.ohTrigger(RecalcTrigger,Trigger1Y)),NA())</f>
        <v>2.852573342929432E-2</v>
      </c>
    </row>
    <row r="2430" spans="2:17" x14ac:dyDescent="0.2">
      <c r="B2430" s="46" t="s">
        <v>51</v>
      </c>
      <c r="D2430" s="49">
        <f>_xll.qlCalendarAdvance(LocalCalendar,$D2429,B2430,"f",FALSE)</f>
        <v>56419</v>
      </c>
      <c r="E2430" s="49">
        <f>_xll.qlInterestRateIndexValueDate(IndexON,D2430)</f>
        <v>56419</v>
      </c>
      <c r="F2430" s="52">
        <f>IFERROR(_xll.qlIndexFixing(IndexON,D2430,TRUE,_xll.ohTrigger(RecalcTrigger,TriggerON)),NA())</f>
        <v>2.422440475184473E-2</v>
      </c>
      <c r="H2430" s="49">
        <f>_xll.qlCalendarAdvance(IborCalendar,$H2429,B2430,"f",FALSE)</f>
        <v>56416</v>
      </c>
      <c r="I2430" s="49">
        <f>_xll.qlInterestRateIndexValueDate(Index1M,$H2430)</f>
        <v>56418</v>
      </c>
      <c r="J2430" s="52">
        <f>IFERROR(_xll.qlIndexFixing(Index1M,$H2430,TRUE,_xll.ohTrigger(RecalcTrigger,Trigger1M)),NA())</f>
        <v>2.5279772099608688E-2</v>
      </c>
      <c r="K2430" s="52">
        <f>IFERROR(_xll.qlIndexFixing(ONIndex1M,I2430,TRUE,_xll.ohTrigger(RecalcTrigger,Trigger1M)),NA())</f>
        <v>2.5263989307298118E-2</v>
      </c>
      <c r="L2430" s="52">
        <f>IFERROR(_xll.qlIndexFixing(Index3M,H2430,TRUE,_xll.ohTrigger(RecalcTrigger,Trigger3M)),NA())</f>
        <v>2.6344069299284845E-2</v>
      </c>
      <c r="M2430" s="52">
        <f>IFERROR(_xll.qlIndexFixing(ONIndex3M,I2430,TRUE,_xll.ohTrigger(RecalcTrigger,Trigger3M)),NA())</f>
        <v>2.6290778661719472E-2</v>
      </c>
      <c r="N2430" s="52">
        <f>IFERROR(_xll.qlIndexFixing(Index6M,$H2430,TRUE,_xll.ohTrigger(RecalcTrigger,Trigger6M)),NA())</f>
        <v>2.737372327938856E-2</v>
      </c>
      <c r="O2430" s="52">
        <f>IFERROR(_xll.qlIndexFixing(ONIndex6M,I2430,TRUE,_xll.ohTrigger(RecalcTrigger,Trigger6M)),NA())</f>
        <v>2.7253861379934463E-2</v>
      </c>
      <c r="P2430" s="52">
        <f>IFERROR(_xll.qlIndexFixing(Index1Y,$H2430,TRUE,_xll.ohTrigger(RecalcTrigger,Trigger1Y)),NA())</f>
        <v>2.8797534117348731E-2</v>
      </c>
      <c r="Q2430" s="52">
        <f>IFERROR(_xll.qlIndexFixing(ONIndex1Y,I2430,TRUE,_xll.ohTrigger(RecalcTrigger,Trigger1Y)),NA())</f>
        <v>2.8520607647495311E-2</v>
      </c>
    </row>
    <row r="2431" spans="2:17" x14ac:dyDescent="0.2">
      <c r="B2431" s="46" t="s">
        <v>51</v>
      </c>
      <c r="D2431" s="49">
        <f>_xll.qlCalendarAdvance(LocalCalendar,$D2430,B2431,"f",FALSE)</f>
        <v>56426</v>
      </c>
      <c r="E2431" s="49">
        <f>_xll.qlInterestRateIndexValueDate(IndexON,D2431)</f>
        <v>56426</v>
      </c>
      <c r="F2431" s="52">
        <f>IFERROR(_xll.qlIndexFixing(IndexON,D2431,TRUE,_xll.ohTrigger(RecalcTrigger,TriggerON)),NA())</f>
        <v>2.4226399478441962E-2</v>
      </c>
      <c r="H2431" s="49">
        <f>_xll.qlCalendarAdvance(IborCalendar,$H2430,B2431,"f",FALSE)</f>
        <v>56423</v>
      </c>
      <c r="I2431" s="49">
        <f>_xll.qlInterestRateIndexValueDate(Index1M,$H2431)</f>
        <v>56425</v>
      </c>
      <c r="J2431" s="52">
        <f>IFERROR(_xll.qlIndexFixing(Index1M,$H2431,TRUE,_xll.ohTrigger(RecalcTrigger,Trigger1M)),NA())</f>
        <v>2.5274477014046171E-2</v>
      </c>
      <c r="K2431" s="52">
        <f>IFERROR(_xll.qlIndexFixing(ONIndex1M,I2431,TRUE,_xll.ohTrigger(RecalcTrigger,Trigger1M)),NA())</f>
        <v>2.525871172444738E-2</v>
      </c>
      <c r="L2431" s="52">
        <f>IFERROR(_xll.qlIndexFixing(Index3M,H2431,TRUE,_xll.ohTrigger(RecalcTrigger,Trigger3M)),NA())</f>
        <v>2.6338793081298849E-2</v>
      </c>
      <c r="M2431" s="52">
        <f>IFERROR(_xll.qlIndexFixing(ONIndex3M,I2431,TRUE,_xll.ohTrigger(RecalcTrigger,Trigger3M)),NA())</f>
        <v>2.628555007599509E-2</v>
      </c>
      <c r="N2431" s="52">
        <f>IFERROR(_xll.qlIndexFixing(Index6M,$H2431,TRUE,_xll.ohTrigger(RecalcTrigger,Trigger6M)),NA())</f>
        <v>2.7371050964613352E-2</v>
      </c>
      <c r="O2431" s="52">
        <f>IFERROR(_xll.qlIndexFixing(ONIndex6M,I2431,TRUE,_xll.ohTrigger(RecalcTrigger,Trigger6M)),NA())</f>
        <v>2.7248660233061273E-2</v>
      </c>
      <c r="P2431" s="52">
        <f>IFERROR(_xll.qlIndexFixing(Index1Y,$H2431,TRUE,_xll.ohTrigger(RecalcTrigger,Trigger1Y)),NA())</f>
        <v>2.879219423214666E-2</v>
      </c>
      <c r="Q2431" s="52">
        <f>IFERROR(_xll.qlIndexFixing(ONIndex1Y,I2431,TRUE,_xll.ohTrigger(RecalcTrigger,Trigger1Y)),NA())</f>
        <v>2.8515479531083798E-2</v>
      </c>
    </row>
    <row r="2432" spans="2:17" x14ac:dyDescent="0.2">
      <c r="B2432" s="46" t="s">
        <v>51</v>
      </c>
      <c r="D2432" s="49">
        <f>_xll.qlCalendarAdvance(LocalCalendar,$D2431,B2432,"f",FALSE)</f>
        <v>56436</v>
      </c>
      <c r="E2432" s="49">
        <f>_xll.qlInterestRateIndexValueDate(IndexON,D2432)</f>
        <v>56436</v>
      </c>
      <c r="F2432" s="52">
        <f>IFERROR(_xll.qlIndexFixing(IndexON,D2432,TRUE,_xll.ohTrigger(RecalcTrigger,TriggerON)),NA())</f>
        <v>2.422736776493295E-2</v>
      </c>
      <c r="H2432" s="49">
        <f>_xll.qlCalendarAdvance(IborCalendar,$H2431,B2432,"f",FALSE)</f>
        <v>56430</v>
      </c>
      <c r="I2432" s="49">
        <f>_xll.qlInterestRateIndexValueDate(Index1M,$H2432)</f>
        <v>56432</v>
      </c>
      <c r="J2432" s="52">
        <f>IFERROR(_xll.qlIndexFixing(Index1M,$H2432,TRUE,_xll.ohTrigger(RecalcTrigger,Trigger1M)),NA())</f>
        <v>2.5269179214107429E-2</v>
      </c>
      <c r="K2432" s="52">
        <f>IFERROR(_xll.qlIndexFixing(ONIndex1M,I2432,TRUE,_xll.ohTrigger(RecalcTrigger,Trigger1M)),NA())</f>
        <v>2.5254956670519579E-2</v>
      </c>
      <c r="L2432" s="52">
        <f>IFERROR(_xll.qlIndexFixing(Index3M,H2432,TRUE,_xll.ohTrigger(RecalcTrigger,Trigger3M)),NA())</f>
        <v>2.6333514898196089E-2</v>
      </c>
      <c r="M2432" s="52">
        <f>IFERROR(_xll.qlIndexFixing(ONIndex3M,I2432,TRUE,_xll.ohTrigger(RecalcTrigger,Trigger3M)),NA())</f>
        <v>2.6282076044552571E-2</v>
      </c>
      <c r="N2432" s="52">
        <f>IFERROR(_xll.qlIndexFixing(Index6M,$H2432,TRUE,_xll.ohTrigger(RecalcTrigger,Trigger6M)),NA())</f>
        <v>2.736509314036651E-2</v>
      </c>
      <c r="O2432" s="52">
        <f>IFERROR(_xll.qlIndexFixing(ONIndex6M,I2432,TRUE,_xll.ohTrigger(RecalcTrigger,Trigger6M)),NA())</f>
        <v>2.724543442577998E-2</v>
      </c>
      <c r="P2432" s="52">
        <f>IFERROR(_xll.qlIndexFixing(Index1Y,$H2432,TRUE,_xll.ohTrigger(RecalcTrigger,Trigger1Y)),NA())</f>
        <v>2.8786851972265944E-2</v>
      </c>
      <c r="Q2432" s="52">
        <f>IFERROR(_xll.qlIndexFixing(ONIndex1Y,I2432,TRUE,_xll.ohTrigger(RecalcTrigger,Trigger1Y)),NA())</f>
        <v>2.8512636114801371E-2</v>
      </c>
    </row>
    <row r="2433" spans="2:17" x14ac:dyDescent="0.2">
      <c r="B2433" s="46" t="s">
        <v>51</v>
      </c>
      <c r="D2433" s="49">
        <f>_xll.qlCalendarAdvance(LocalCalendar,$D2432,B2433,"f",FALSE)</f>
        <v>56443</v>
      </c>
      <c r="E2433" s="49">
        <f>_xll.qlInterestRateIndexValueDate(IndexON,D2433)</f>
        <v>56443</v>
      </c>
      <c r="F2433" s="52">
        <f>IFERROR(_xll.qlIndexFixing(IndexON,D2433,TRUE,_xll.ohTrigger(RecalcTrigger,TriggerON)),NA())</f>
        <v>2.4229415560066414E-2</v>
      </c>
      <c r="H2433" s="49">
        <f>_xll.qlCalendarAdvance(IborCalendar,$H2432,B2433,"f",FALSE)</f>
        <v>56437</v>
      </c>
      <c r="I2433" s="49">
        <f>_xll.qlInterestRateIndexValueDate(Index1M,$H2433)</f>
        <v>56439</v>
      </c>
      <c r="J2433" s="52">
        <f>IFERROR(_xll.qlIndexFixing(Index1M,$H2433,TRUE,_xll.ohTrigger(RecalcTrigger,Trigger1M)),NA())</f>
        <v>2.5263878699799958E-2</v>
      </c>
      <c r="K2433" s="52">
        <f>IFERROR(_xll.qlIndexFixing(ONIndex1M,I2433,TRUE,_xll.ohTrigger(RecalcTrigger,Trigger1M)),NA())</f>
        <v>2.5248148426131323E-2</v>
      </c>
      <c r="L2433" s="52">
        <f>IFERROR(_xll.qlIndexFixing(Index3M,H2433,TRUE,_xll.ohTrigger(RecalcTrigger,Trigger3M)),NA())</f>
        <v>2.6328234749984386E-2</v>
      </c>
      <c r="M2433" s="52">
        <f>IFERROR(_xll.qlIndexFixing(ONIndex3M,I2433,TRUE,_xll.ohTrigger(RecalcTrigger,Trigger3M)),NA())</f>
        <v>2.6275087027087807E-2</v>
      </c>
      <c r="N2433" s="52">
        <f>IFERROR(_xll.qlIndexFixing(Index6M,$H2433,TRUE,_xll.ohTrigger(RecalcTrigger,Trigger6M)),NA())</f>
        <v>2.7359789800041341E-2</v>
      </c>
      <c r="O2433" s="52">
        <f>IFERROR(_xll.qlIndexFixing(ONIndex6M,I2433,TRUE,_xll.ohTrigger(RecalcTrigger,Trigger6M)),NA())</f>
        <v>2.7238252287995479E-2</v>
      </c>
      <c r="P2433" s="52">
        <f>IFERROR(_xll.qlIndexFixing(Index1Y,$H2433,TRUE,_xll.ohTrigger(RecalcTrigger,Trigger1Y)),NA())</f>
        <v>2.8781507337745125E-2</v>
      </c>
      <c r="Q2433" s="52">
        <f>IFERROR(_xll.qlIndexFixing(ONIndex1Y,I2433,TRUE,_xll.ohTrigger(RecalcTrigger,Trigger1Y)),NA())</f>
        <v>2.8505216293863711E-2</v>
      </c>
    </row>
    <row r="2434" spans="2:17" x14ac:dyDescent="0.2">
      <c r="B2434" s="46" t="s">
        <v>51</v>
      </c>
      <c r="D2434" s="49">
        <f>_xll.qlCalendarAdvance(LocalCalendar,$D2433,B2434,"f",FALSE)</f>
        <v>56450</v>
      </c>
      <c r="E2434" s="49">
        <f>_xll.qlInterestRateIndexValueDate(IndexON,D2434)</f>
        <v>56450</v>
      </c>
      <c r="F2434" s="52">
        <f>IFERROR(_xll.qlIndexFixing(IndexON,D2434,TRUE,_xll.ohTrigger(RecalcTrigger,TriggerON)),NA())</f>
        <v>2.4231486690053927E-2</v>
      </c>
      <c r="H2434" s="49">
        <f>_xll.qlCalendarAdvance(IborCalendar,$H2433,B2434,"f",FALSE)</f>
        <v>56444</v>
      </c>
      <c r="I2434" s="49">
        <f>_xll.qlInterestRateIndexValueDate(Index1M,$H2434)</f>
        <v>56446</v>
      </c>
      <c r="J2434" s="52">
        <f>IFERROR(_xll.qlIndexFixing(Index1M,$H2434,TRUE,_xll.ohTrigger(RecalcTrigger,Trigger1M)),NA())</f>
        <v>2.5258575471123756E-2</v>
      </c>
      <c r="K2434" s="52">
        <f>IFERROR(_xll.qlIndexFixing(ONIndex1M,I2434,TRUE,_xll.ohTrigger(RecalcTrigger,Trigger1M)),NA())</f>
        <v>2.5242862710666003E-2</v>
      </c>
      <c r="L2434" s="52">
        <f>IFERROR(_xll.qlIndexFixing(Index3M,H2434,TRUE,_xll.ohTrigger(RecalcTrigger,Trigger3M)),NA())</f>
        <v>2.6322952636670685E-2</v>
      </c>
      <c r="M2434" s="52">
        <f>IFERROR(_xll.qlIndexFixing(ONIndex3M,I2434,TRUE,_xll.ohTrigger(RecalcTrigger,Trigger3M)),NA())</f>
        <v>2.6269852564064777E-2</v>
      </c>
      <c r="N2434" s="52">
        <f>IFERROR(_xll.qlIndexFixing(Index6M,$H2434,TRUE,_xll.ohTrigger(RecalcTrigger,Trigger6M)),NA())</f>
        <v>2.7355139336536622E-2</v>
      </c>
      <c r="O2434" s="52">
        <f>IFERROR(_xll.qlIndexFixing(ONIndex6M,I2434,TRUE,_xll.ohTrigger(RecalcTrigger,Trigger6M)),NA())</f>
        <v>2.7233045490202556E-2</v>
      </c>
      <c r="P2434" s="52">
        <f>IFERROR(_xll.qlIndexFixing(Index1Y,$H2434,TRUE,_xll.ohTrigger(RecalcTrigger,Trigger1Y)),NA())</f>
        <v>2.8776160328621875E-2</v>
      </c>
      <c r="Q2434" s="52">
        <f>IFERROR(_xll.qlIndexFixing(ONIndex1Y,I2434,TRUE,_xll.ohTrigger(RecalcTrigger,Trigger1Y)),NA())</f>
        <v>2.8500081173215008E-2</v>
      </c>
    </row>
    <row r="2435" spans="2:17" x14ac:dyDescent="0.2">
      <c r="B2435" s="46" t="s">
        <v>51</v>
      </c>
      <c r="D2435" s="49">
        <f>_xll.qlCalendarAdvance(LocalCalendar,$D2434,B2435,"f",FALSE)</f>
        <v>56457</v>
      </c>
      <c r="E2435" s="49">
        <f>_xll.qlInterestRateIndexValueDate(IndexON,D2435)</f>
        <v>56457</v>
      </c>
      <c r="F2435" s="52">
        <f>IFERROR(_xll.qlIndexFixing(IndexON,D2435,TRUE,_xll.ohTrigger(RecalcTrigger,TriggerON)),NA())</f>
        <v>2.4233581154975425E-2</v>
      </c>
      <c r="H2435" s="49">
        <f>_xll.qlCalendarAdvance(IborCalendar,$H2434,B2435,"f",FALSE)</f>
        <v>56451</v>
      </c>
      <c r="I2435" s="49">
        <f>_xll.qlInterestRateIndexValueDate(Index1M,$H2435)</f>
        <v>56453</v>
      </c>
      <c r="J2435" s="52">
        <f>IFERROR(_xll.qlIndexFixing(Index1M,$H2435,TRUE,_xll.ohTrigger(RecalcTrigger,Trigger1M)),NA())</f>
        <v>2.525326952808632E-2</v>
      </c>
      <c r="K2435" s="52">
        <f>IFERROR(_xll.qlIndexFixing(ONIndex1M,I2435,TRUE,_xll.ohTrigger(RecalcTrigger,Trigger1M)),NA())</f>
        <v>2.523757428424922E-2</v>
      </c>
      <c r="L2435" s="52">
        <f>IFERROR(_xll.qlIndexFixing(Index3M,H2435,TRUE,_xll.ohTrigger(RecalcTrigger,Trigger3M)),NA())</f>
        <v>2.6317668558265419E-2</v>
      </c>
      <c r="M2435" s="52">
        <f>IFERROR(_xll.qlIndexFixing(ONIndex3M,I2435,TRUE,_xll.ohTrigger(RecalcTrigger,Trigger3M)),NA())</f>
        <v>2.6264616141888908E-2</v>
      </c>
      <c r="N2435" s="52">
        <f>IFERROR(_xll.qlIndexFixing(Index6M,$H2435,TRUE,_xll.ohTrigger(RecalcTrigger,Trigger6M)),NA())</f>
        <v>2.7349177431754829E-2</v>
      </c>
      <c r="O2435" s="52">
        <f>IFERROR(_xll.qlIndexFixing(ONIndex6M,I2435,TRUE,_xll.ohTrigger(RecalcTrigger,Trigger6M)),NA())</f>
        <v>2.7227836808636496E-2</v>
      </c>
      <c r="P2435" s="52">
        <f>IFERROR(_xll.qlIndexFixing(Index1Y,$H2435,TRUE,_xll.ohTrigger(RecalcTrigger,Trigger1Y)),NA())</f>
        <v>2.8770810944933643E-2</v>
      </c>
      <c r="Q2435" s="52">
        <f>IFERROR(_xll.qlIndexFixing(ONIndex1Y,I2435,TRUE,_xll.ohTrigger(RecalcTrigger,Trigger1Y)),NA())</f>
        <v>2.8494943717713994E-2</v>
      </c>
    </row>
    <row r="2436" spans="2:17" x14ac:dyDescent="0.2">
      <c r="B2436" s="46" t="s">
        <v>51</v>
      </c>
      <c r="D2436" s="49">
        <f>_xll.qlCalendarAdvance(LocalCalendar,$D2435,B2436,"f",FALSE)</f>
        <v>56464</v>
      </c>
      <c r="E2436" s="49">
        <f>_xll.qlInterestRateIndexValueDate(IndexON,D2436)</f>
        <v>56464</v>
      </c>
      <c r="F2436" s="52">
        <f>IFERROR(_xll.qlIndexFixing(IndexON,D2436,TRUE,_xll.ohTrigger(RecalcTrigger,TriggerON)),NA())</f>
        <v>2.4235698955070717E-2</v>
      </c>
      <c r="H2436" s="49">
        <f>_xll.qlCalendarAdvance(IborCalendar,$H2435,B2436,"f",FALSE)</f>
        <v>56458</v>
      </c>
      <c r="I2436" s="49">
        <f>_xll.qlInterestRateIndexValueDate(Index1M,$H2436)</f>
        <v>56460</v>
      </c>
      <c r="J2436" s="52">
        <f>IFERROR(_xll.qlIndexFixing(Index1M,$H2436,TRUE,_xll.ohTrigger(RecalcTrigger,Trigger1M)),NA())</f>
        <v>2.524644494156688E-2</v>
      </c>
      <c r="K2436" s="52">
        <f>IFERROR(_xll.qlIndexFixing(ONIndex1M,I2436,TRUE,_xll.ohTrigger(RecalcTrigger,Trigger1M)),NA())</f>
        <v>2.5232283147040846E-2</v>
      </c>
      <c r="L2436" s="52">
        <f>IFERROR(_xll.qlIndexFixing(Index3M,H2436,TRUE,_xll.ohTrigger(RecalcTrigger,Trigger3M)),NA())</f>
        <v>2.6312382514774666E-2</v>
      </c>
      <c r="M2436" s="52">
        <f>IFERROR(_xll.qlIndexFixing(ONIndex3M,I2436,TRUE,_xll.ohTrigger(RecalcTrigger,Trigger3M)),NA())</f>
        <v>2.6259377760640135E-2</v>
      </c>
      <c r="N2436" s="52">
        <f>IFERROR(_xll.qlIndexFixing(Index6M,$H2436,TRUE,_xll.ohTrigger(RecalcTrigger,Trigger6M)),NA())</f>
        <v>2.7341907191779695E-2</v>
      </c>
      <c r="O2436" s="52">
        <f>IFERROR(_xll.qlIndexFixing(ONIndex6M,I2436,TRUE,_xll.ohTrigger(RecalcTrigger,Trigger6M)),NA())</f>
        <v>2.7222626243377235E-2</v>
      </c>
      <c r="P2436" s="52">
        <f>IFERROR(_xll.qlIndexFixing(Index1Y,$H2436,TRUE,_xll.ohTrigger(RecalcTrigger,Trigger1Y)),NA())</f>
        <v>2.8765459186718752E-2</v>
      </c>
      <c r="Q2436" s="52">
        <f>IFERROR(_xll.qlIndexFixing(ONIndex1Y,I2436,TRUE,_xll.ohTrigger(RecalcTrigger,Trigger1Y)),NA())</f>
        <v>2.8489803927600477E-2</v>
      </c>
    </row>
    <row r="2437" spans="2:17" x14ac:dyDescent="0.2">
      <c r="B2437" s="46" t="s">
        <v>51</v>
      </c>
      <c r="D2437" s="49">
        <f>_xll.qlCalendarAdvance(LocalCalendar,$D2436,B2437,"f",FALSE)</f>
        <v>56471</v>
      </c>
      <c r="E2437" s="49">
        <f>_xll.qlInterestRateIndexValueDate(IndexON,D2437)</f>
        <v>56471</v>
      </c>
      <c r="F2437" s="52">
        <f>IFERROR(_xll.qlIndexFixing(IndexON,D2437,TRUE,_xll.ohTrigger(RecalcTrigger,TriggerON)),NA())</f>
        <v>2.4237840089860185E-2</v>
      </c>
      <c r="H2437" s="49">
        <f>_xll.qlCalendarAdvance(IborCalendar,$H2436,B2437,"f",FALSE)</f>
        <v>56465</v>
      </c>
      <c r="I2437" s="49">
        <f>_xll.qlInterestRateIndexValueDate(Index1M,$H2437)</f>
        <v>56467</v>
      </c>
      <c r="J2437" s="52">
        <f>IFERROR(_xll.qlIndexFixing(Index1M,$H2437,TRUE,_xll.ohTrigger(RecalcTrigger,Trigger1M)),NA())</f>
        <v>2.5243154182092394E-2</v>
      </c>
      <c r="K2437" s="52">
        <f>IFERROR(_xll.qlIndexFixing(ONIndex1M,I2437,TRUE,_xll.ohTrigger(RecalcTrigger,Trigger1M)),NA())</f>
        <v>2.5226989298881008E-2</v>
      </c>
      <c r="L2437" s="52">
        <f>IFERROR(_xll.qlIndexFixing(Index3M,H2437,TRUE,_xll.ohTrigger(RecalcTrigger,Trigger3M)),NA())</f>
        <v>2.6307094506207118E-2</v>
      </c>
      <c r="M2437" s="52">
        <f>IFERROR(_xll.qlIndexFixing(ONIndex3M,I2437,TRUE,_xll.ohTrigger(RecalcTrigger,Trigger3M)),NA())</f>
        <v>2.6254137420398393E-2</v>
      </c>
      <c r="N2437" s="52">
        <f>IFERROR(_xll.qlIndexFixing(Index6M,$H2437,TRUE,_xll.ohTrigger(RecalcTrigger,Trigger6M)),NA())</f>
        <v>2.7338557480052275E-2</v>
      </c>
      <c r="O2437" s="52">
        <f>IFERROR(_xll.qlIndexFixing(ONIndex6M,I2437,TRUE,_xll.ohTrigger(RecalcTrigger,Trigger6M)),NA())</f>
        <v>2.7217413794344836E-2</v>
      </c>
      <c r="P2437" s="52">
        <f>IFERROR(_xll.qlIndexFixing(Index1Y,$H2437,TRUE,_xll.ohTrigger(RecalcTrigger,Trigger1Y)),NA())</f>
        <v>2.8760105054014218E-2</v>
      </c>
      <c r="Q2437" s="52">
        <f>IFERROR(_xll.qlIndexFixing(ONIndex1Y,I2437,TRUE,_xll.ohTrigger(RecalcTrigger,Trigger1Y)),NA())</f>
        <v>2.8484661802554712E-2</v>
      </c>
    </row>
    <row r="2438" spans="2:17" x14ac:dyDescent="0.2">
      <c r="B2438" s="46" t="s">
        <v>51</v>
      </c>
      <c r="D2438" s="49">
        <f>_xll.qlCalendarAdvance(LocalCalendar,$D2437,B2438,"f",FALSE)</f>
        <v>56478</v>
      </c>
      <c r="E2438" s="49">
        <f>_xll.qlInterestRateIndexValueDate(IndexON,D2438)</f>
        <v>56478</v>
      </c>
      <c r="F2438" s="52">
        <f>IFERROR(_xll.qlIndexFixing(IndexON,D2438,TRUE,_xll.ohTrigger(RecalcTrigger,TriggerON)),NA())</f>
        <v>2.4240004559583639E-2</v>
      </c>
      <c r="H2438" s="49">
        <f>_xll.qlCalendarAdvance(IborCalendar,$H2437,B2438,"f",FALSE)</f>
        <v>56472</v>
      </c>
      <c r="I2438" s="49">
        <f>_xll.qlInterestRateIndexValueDate(Index1M,$H2438)</f>
        <v>56474</v>
      </c>
      <c r="J2438" s="52">
        <f>IFERROR(_xll.qlIndexFixing(Index1M,$H2438,TRUE,_xll.ohTrigger(RecalcTrigger,Trigger1M)),NA())</f>
        <v>2.5237335412839068E-2</v>
      </c>
      <c r="K2438" s="52">
        <f>IFERROR(_xll.qlIndexFixing(ONIndex1M,I2438,TRUE,_xll.ohTrigger(RecalcTrigger,Trigger1M)),NA())</f>
        <v>2.5221692740009516E-2</v>
      </c>
      <c r="L2438" s="52">
        <f>IFERROR(_xll.qlIndexFixing(Index3M,H2438,TRUE,_xll.ohTrigger(RecalcTrigger,Trigger3M)),NA())</f>
        <v>2.630180453257059E-2</v>
      </c>
      <c r="M2438" s="52">
        <f>IFERROR(_xll.qlIndexFixing(ONIndex3M,I2438,TRUE,_xll.ohTrigger(RecalcTrigger,Trigger3M)),NA())</f>
        <v>2.6248895121083748E-2</v>
      </c>
      <c r="N2438" s="52">
        <f>IFERROR(_xll.qlIndexFixing(Index6M,$H2438,TRUE,_xll.ohTrigger(RecalcTrigger,Trigger6M)),NA())</f>
        <v>2.7333897289431367E-2</v>
      </c>
      <c r="O2438" s="52">
        <f>IFERROR(_xll.qlIndexFixing(ONIndex6M,I2438,TRUE,_xll.ohTrigger(RecalcTrigger,Trigger6M)),NA())</f>
        <v>2.7212199461779107E-2</v>
      </c>
      <c r="P2438" s="52">
        <f>IFERROR(_xll.qlIndexFixing(Index1Y,$H2438,TRUE,_xll.ohTrigger(RecalcTrigger,Trigger1Y)),NA())</f>
        <v>2.8754748546858798E-2</v>
      </c>
      <c r="Q2438" s="52">
        <f>IFERROR(_xll.qlIndexFixing(ONIndex1Y,I2438,TRUE,_xll.ohTrigger(RecalcTrigger,Trigger1Y)),NA())</f>
        <v>2.8479517342896443E-2</v>
      </c>
    </row>
    <row r="2439" spans="2:17" x14ac:dyDescent="0.2">
      <c r="B2439" s="46" t="s">
        <v>51</v>
      </c>
      <c r="D2439" s="49">
        <f>_xll.qlCalendarAdvance(LocalCalendar,$D2438,B2439,"f",FALSE)</f>
        <v>56485</v>
      </c>
      <c r="E2439" s="49">
        <f>_xll.qlInterestRateIndexValueDate(IndexON,D2439)</f>
        <v>56485</v>
      </c>
      <c r="F2439" s="52">
        <f>IFERROR(_xll.qlIndexFixing(IndexON,D2439,TRUE,_xll.ohTrigger(RecalcTrigger,TriggerON)),NA())</f>
        <v>2.424219236440095E-2</v>
      </c>
      <c r="H2439" s="49">
        <f>_xll.qlCalendarAdvance(IborCalendar,$H2438,B2439,"f",FALSE)</f>
        <v>56479</v>
      </c>
      <c r="I2439" s="49">
        <f>_xll.qlInterestRateIndexValueDate(Index1M,$H2439)</f>
        <v>56481</v>
      </c>
      <c r="J2439" s="52">
        <f>IFERROR(_xll.qlIndexFixing(Index1M,$H2439,TRUE,_xll.ohTrigger(RecalcTrigger,Trigger1M)),NA())</f>
        <v>2.5232018612386664E-2</v>
      </c>
      <c r="K2439" s="52">
        <f>IFERROR(_xll.qlIndexFixing(ONIndex1M,I2439,TRUE,_xll.ohTrigger(RecalcTrigger,Trigger1M)),NA())</f>
        <v>2.5216393470106624E-2</v>
      </c>
      <c r="L2439" s="52">
        <f>IFERROR(_xll.qlIndexFixing(Index3M,H2439,TRUE,_xll.ohTrigger(RecalcTrigger,Trigger3M)),NA())</f>
        <v>2.6296512593872036E-2</v>
      </c>
      <c r="M2439" s="52">
        <f>IFERROR(_xll.qlIndexFixing(ONIndex3M,I2439,TRUE,_xll.ohTrigger(RecalcTrigger,Trigger3M)),NA())</f>
        <v>2.6243650862776136E-2</v>
      </c>
      <c r="N2439" s="52">
        <f>IFERROR(_xll.qlIndexFixing(Index6M,$H2439,TRUE,_xll.ohTrigger(RecalcTrigger,Trigger6M)),NA())</f>
        <v>2.7327929945059594E-2</v>
      </c>
      <c r="O2439" s="52">
        <f>IFERROR(_xll.qlIndexFixing(ONIndex6M,I2439,TRUE,_xll.ohTrigger(RecalcTrigger,Trigger6M)),NA())</f>
        <v>2.7206983245600114E-2</v>
      </c>
      <c r="P2439" s="52">
        <f>IFERROR(_xll.qlIndexFixing(Index1Y,$H2439,TRUE,_xll.ohTrigger(RecalcTrigger,Trigger1Y)),NA())</f>
        <v>2.8749389665289948E-2</v>
      </c>
      <c r="Q2439" s="52">
        <f>IFERROR(_xll.qlIndexFixing(ONIndex1Y,I2439,TRUE,_xll.ohTrigger(RecalcTrigger,Trigger1Y)),NA())</f>
        <v>2.8474370548545735E-2</v>
      </c>
    </row>
    <row r="2440" spans="2:17" x14ac:dyDescent="0.2">
      <c r="B2440" s="46" t="s">
        <v>51</v>
      </c>
      <c r="D2440" s="49">
        <f>_xll.qlCalendarAdvance(LocalCalendar,$D2439,B2440,"f",FALSE)</f>
        <v>56492</v>
      </c>
      <c r="E2440" s="49">
        <f>_xll.qlInterestRateIndexValueDate(IndexON,D2440)</f>
        <v>56492</v>
      </c>
      <c r="F2440" s="52">
        <f>IFERROR(_xll.qlIndexFixing(IndexON,D2440,TRUE,_xll.ohTrigger(RecalcTrigger,TriggerON)),NA())</f>
        <v>2.4244403503992373E-2</v>
      </c>
      <c r="H2440" s="49">
        <f>_xll.qlCalendarAdvance(IborCalendar,$H2439,B2440,"f",FALSE)</f>
        <v>56486</v>
      </c>
      <c r="I2440" s="49">
        <f>_xll.qlInterestRateIndexValueDate(Index1M,$H2440)</f>
        <v>56488</v>
      </c>
      <c r="J2440" s="52">
        <f>IFERROR(_xll.qlIndexFixing(Index1M,$H2440,TRUE,_xll.ohTrigger(RecalcTrigger,Trigger1M)),NA())</f>
        <v>2.5226699097593008E-2</v>
      </c>
      <c r="K2440" s="52">
        <f>IFERROR(_xll.qlIndexFixing(ONIndex1M,I2440,TRUE,_xll.ohTrigger(RecalcTrigger,Trigger1M)),NA())</f>
        <v>2.5211091489252269E-2</v>
      </c>
      <c r="L2440" s="52">
        <f>IFERROR(_xll.qlIndexFixing(Index3M,H2440,TRUE,_xll.ohTrigger(RecalcTrigger,Trigger3M)),NA())</f>
        <v>2.6291218690121885E-2</v>
      </c>
      <c r="M2440" s="52">
        <f>IFERROR(_xll.qlIndexFixing(ONIndex3M,I2440,TRUE,_xll.ohTrigger(RecalcTrigger,Trigger3M)),NA())</f>
        <v>2.6238404645235747E-2</v>
      </c>
      <c r="N2440" s="52">
        <f>IFERROR(_xll.qlIndexFixing(Index6M,$H2440,TRUE,_xll.ohTrigger(RecalcTrigger,Trigger6M)),NA())</f>
        <v>2.7320658553621403E-2</v>
      </c>
      <c r="O2440" s="52">
        <f>IFERROR(_xll.qlIndexFixing(ONIndex6M,I2440,TRUE,_xll.ohTrigger(RecalcTrigger,Trigger6M)),NA())</f>
        <v>2.7201765145727919E-2</v>
      </c>
      <c r="P2440" s="52">
        <f>IFERROR(_xll.qlIndexFixing(Index1Y,$H2440,TRUE,_xll.ohTrigger(RecalcTrigger,Trigger1Y)),NA())</f>
        <v>2.8744028409345767E-2</v>
      </c>
      <c r="Q2440" s="52">
        <f>IFERROR(_xll.qlIndexFixing(ONIndex1Y,I2440,TRUE,_xll.ohTrigger(RecalcTrigger,Trigger1Y)),NA())</f>
        <v>2.8469221419342716E-2</v>
      </c>
    </row>
    <row r="2441" spans="2:17" x14ac:dyDescent="0.2">
      <c r="B2441" s="46" t="s">
        <v>51</v>
      </c>
      <c r="D2441" s="49">
        <f>_xll.qlCalendarAdvance(LocalCalendar,$D2440,B2441,"f",FALSE)</f>
        <v>56500</v>
      </c>
      <c r="E2441" s="49">
        <f>_xll.qlInterestRateIndexValueDate(IndexON,D2441)</f>
        <v>56500</v>
      </c>
      <c r="F2441" s="52">
        <f>IFERROR(_xll.qlIndexFixing(IndexON,D2441,TRUE,_xll.ohTrigger(RecalcTrigger,TriggerON)),NA())</f>
        <v>2.4246959094131881E-2</v>
      </c>
      <c r="H2441" s="49">
        <f>_xll.qlCalendarAdvance(IborCalendar,$H2440,B2441,"f",FALSE)</f>
        <v>56493</v>
      </c>
      <c r="I2441" s="49">
        <f>_xll.qlInterestRateIndexValueDate(Index1M,$H2441)</f>
        <v>56495</v>
      </c>
      <c r="J2441" s="52">
        <f>IFERROR(_xll.qlIndexFixing(Index1M,$H2441,TRUE,_xll.ohTrigger(RecalcTrigger,Trigger1M)),NA())</f>
        <v>2.5221376868458101E-2</v>
      </c>
      <c r="K2441" s="52">
        <f>IFERROR(_xll.qlIndexFixing(ONIndex1M,I2441,TRUE,_xll.ohTrigger(RecalcTrigger,Trigger1M)),NA())</f>
        <v>2.5205786797526386E-2</v>
      </c>
      <c r="L2441" s="52">
        <f>IFERROR(_xll.qlIndexFixing(Index3M,H2441,TRUE,_xll.ohTrigger(RecalcTrigger,Trigger3M)),NA())</f>
        <v>2.6285343954634232E-2</v>
      </c>
      <c r="M2441" s="52">
        <f>IFERROR(_xll.qlIndexFixing(ONIndex3M,I2441,TRUE,_xll.ohTrigger(RecalcTrigger,Trigger3M)),NA())</f>
        <v>2.623315646870239E-2</v>
      </c>
      <c r="N2441" s="52">
        <f>IFERROR(_xll.qlIndexFixing(Index6M,$H2441,TRUE,_xll.ohTrigger(RecalcTrigger,Trigger6M)),NA())</f>
        <v>2.7314039448659306E-2</v>
      </c>
      <c r="O2441" s="52">
        <f>IFERROR(_xll.qlIndexFixing(ONIndex6M,I2441,TRUE,_xll.ohTrigger(RecalcTrigger,Trigger6M)),NA())</f>
        <v>2.7196545162162522E-2</v>
      </c>
      <c r="P2441" s="52">
        <f>IFERROR(_xll.qlIndexFixing(Index1Y,$H2441,TRUE,_xll.ohTrigger(RecalcTrigger,Trigger1Y)),NA())</f>
        <v>2.8738664779064151E-2</v>
      </c>
      <c r="Q2441" s="52">
        <f>IFERROR(_xll.qlIndexFixing(ONIndex1Y,I2441,TRUE,_xll.ohTrigger(RecalcTrigger,Trigger1Y)),NA())</f>
        <v>2.8464069955447258E-2</v>
      </c>
    </row>
    <row r="2442" spans="2:17" x14ac:dyDescent="0.2">
      <c r="B2442" s="46" t="s">
        <v>51</v>
      </c>
      <c r="D2442" s="49">
        <f>_xll.qlCalendarAdvance(LocalCalendar,$D2441,B2442,"f",FALSE)</f>
        <v>56507</v>
      </c>
      <c r="E2442" s="49">
        <f>_xll.qlInterestRateIndexValueDate(IndexON,D2442)</f>
        <v>56507</v>
      </c>
      <c r="F2442" s="52">
        <f>IFERROR(_xll.qlIndexFixing(IndexON,D2442,TRUE,_xll.ohTrigger(RecalcTrigger,TriggerON)),NA())</f>
        <v>2.4249220237164693E-2</v>
      </c>
      <c r="H2442" s="49">
        <f>_xll.qlCalendarAdvance(IborCalendar,$H2441,B2442,"f",FALSE)</f>
        <v>56500</v>
      </c>
      <c r="I2442" s="49">
        <f>_xll.qlInterestRateIndexValueDate(Index1M,$H2442)</f>
        <v>56502</v>
      </c>
      <c r="J2442" s="52">
        <f>IFERROR(_xll.qlIndexFixing(Index1M,$H2442,TRUE,_xll.ohTrigger(RecalcTrigger,Trigger1M)),NA())</f>
        <v>2.521655377672067E-2</v>
      </c>
      <c r="K2442" s="52">
        <f>IFERROR(_xll.qlIndexFixing(ONIndex1M,I2442,TRUE,_xll.ohTrigger(RecalcTrigger,Trigger1M)),NA())</f>
        <v>2.5200479395008912E-2</v>
      </c>
      <c r="L2442" s="52">
        <f>IFERROR(_xll.qlIndexFixing(Index3M,H2442,TRUE,_xll.ohTrigger(RecalcTrigger,Trigger3M)),NA())</f>
        <v>2.62800466466389E-2</v>
      </c>
      <c r="M2442" s="52">
        <f>IFERROR(_xll.qlIndexFixing(ONIndex3M,I2442,TRUE,_xll.ohTrigger(RecalcTrigger,Trigger3M)),NA())</f>
        <v>2.6227906333256001E-2</v>
      </c>
      <c r="N2442" s="52">
        <f>IFERROR(_xll.qlIndexFixing(Index6M,$H2442,TRUE,_xll.ohTrigger(RecalcTrigger,Trigger6M)),NA())</f>
        <v>2.7308721726775256E-2</v>
      </c>
      <c r="O2442" s="52">
        <f>IFERROR(_xll.qlIndexFixing(ONIndex6M,I2442,TRUE,_xll.ohTrigger(RecalcTrigger,Trigger6M)),NA())</f>
        <v>2.719132329498386E-2</v>
      </c>
      <c r="P2442" s="52">
        <f>IFERROR(_xll.qlIndexFixing(Index1Y,$H2442,TRUE,_xll.ohTrigger(RecalcTrigger,Trigger1Y)),NA())</f>
        <v>2.8733298774482764E-2</v>
      </c>
      <c r="Q2442" s="52">
        <f>IFERROR(_xll.qlIndexFixing(ONIndex1Y,I2442,TRUE,_xll.ohTrigger(RecalcTrigger,Trigger1Y)),NA())</f>
        <v>2.8458916156939296E-2</v>
      </c>
    </row>
    <row r="2443" spans="2:17" x14ac:dyDescent="0.2">
      <c r="B2443" s="46" t="s">
        <v>51</v>
      </c>
      <c r="D2443" s="49">
        <f>_xll.qlCalendarAdvance(LocalCalendar,$D2442,B2443,"f",FALSE)</f>
        <v>56514</v>
      </c>
      <c r="E2443" s="49">
        <f>_xll.qlInterestRateIndexValueDate(IndexON,D2443)</f>
        <v>56514</v>
      </c>
      <c r="F2443" s="52">
        <f>IFERROR(_xll.qlIndexFixing(IndexON,D2443,TRUE,_xll.ohTrigger(RecalcTrigger,TriggerON)),NA())</f>
        <v>2.4251504715211425E-2</v>
      </c>
      <c r="H2443" s="49">
        <f>_xll.qlCalendarAdvance(IborCalendar,$H2442,B2443,"f",FALSE)</f>
        <v>56507</v>
      </c>
      <c r="I2443" s="49">
        <f>_xll.qlInterestRateIndexValueDate(Index1M,$H2443)</f>
        <v>56509</v>
      </c>
      <c r="J2443" s="52">
        <f>IFERROR(_xll.qlIndexFixing(Index1M,$H2443,TRUE,_xll.ohTrigger(RecalcTrigger,Trigger1M)),NA())</f>
        <v>2.521072426718951E-2</v>
      </c>
      <c r="K2443" s="52">
        <f>IFERROR(_xll.qlIndexFixing(ONIndex1M,I2443,TRUE,_xll.ohTrigger(RecalcTrigger,Trigger1M)),NA())</f>
        <v>2.5195169281539975E-2</v>
      </c>
      <c r="L2443" s="52">
        <f>IFERROR(_xll.qlIndexFixing(Index3M,H2443,TRUE,_xll.ohTrigger(RecalcTrigger,Trigger3M)),NA())</f>
        <v>2.6274747373677354E-2</v>
      </c>
      <c r="M2443" s="52">
        <f>IFERROR(_xll.qlIndexFixing(ONIndex3M,I2443,TRUE,_xll.ohTrigger(RecalcTrigger,Trigger3M)),NA())</f>
        <v>2.6222654238576837E-2</v>
      </c>
      <c r="N2443" s="52">
        <f>IFERROR(_xll.qlIndexFixing(Index6M,$H2443,TRUE,_xll.ohTrigger(RecalcTrigger,Trigger6M)),NA())</f>
        <v>2.7303402109466836E-2</v>
      </c>
      <c r="O2443" s="52">
        <f>IFERROR(_xll.qlIndexFixing(ONIndex6M,I2443,TRUE,_xll.ohTrigger(RecalcTrigger,Trigger6M)),NA())</f>
        <v>2.7186099544111997E-2</v>
      </c>
      <c r="P2443" s="52">
        <f>IFERROR(_xll.qlIndexFixing(Index1Y,$H2443,TRUE,_xll.ohTrigger(RecalcTrigger,Trigger1Y)),NA())</f>
        <v>2.8727930436604425E-2</v>
      </c>
      <c r="Q2443" s="52">
        <f>IFERROR(_xll.qlIndexFixing(ONIndex1Y,I2443,TRUE,_xll.ohTrigger(RecalcTrigger,Trigger1Y)),NA())</f>
        <v>2.8453760023499086E-2</v>
      </c>
    </row>
    <row r="2444" spans="2:17" x14ac:dyDescent="0.2">
      <c r="B2444" s="46" t="s">
        <v>51</v>
      </c>
      <c r="D2444" s="49">
        <f>_xll.qlCalendarAdvance(LocalCalendar,$D2443,B2444,"f",FALSE)</f>
        <v>56521</v>
      </c>
      <c r="E2444" s="49">
        <f>_xll.qlInterestRateIndexValueDate(IndexON,D2444)</f>
        <v>56521</v>
      </c>
      <c r="F2444" s="52">
        <f>IFERROR(_xll.qlIndexFixing(IndexON,D2444,TRUE,_xll.ohTrigger(RecalcTrigger,TriggerON)),NA())</f>
        <v>2.4253812528192142E-2</v>
      </c>
      <c r="H2444" s="49">
        <f>_xll.qlCalendarAdvance(IborCalendar,$H2443,B2444,"f",FALSE)</f>
        <v>56514</v>
      </c>
      <c r="I2444" s="49">
        <f>_xll.qlInterestRateIndexValueDate(Index1M,$H2444)</f>
        <v>56516</v>
      </c>
      <c r="J2444" s="52">
        <f>IFERROR(_xll.qlIndexFixing(Index1M,$H2444,TRUE,_xll.ohTrigger(RecalcTrigger,Trigger1M)),NA())</f>
        <v>2.5205393895060824E-2</v>
      </c>
      <c r="K2444" s="52">
        <f>IFERROR(_xll.qlIndexFixing(ONIndex1M,I2444,TRUE,_xll.ohTrigger(RecalcTrigger,Trigger1M)),NA())</f>
        <v>2.5189856457199511E-2</v>
      </c>
      <c r="L2444" s="52">
        <f>IFERROR(_xll.qlIndexFixing(Index3M,H2444,TRUE,_xll.ohTrigger(RecalcTrigger,Trigger3M)),NA())</f>
        <v>2.6269446135760141E-2</v>
      </c>
      <c r="M2444" s="52">
        <f>IFERROR(_xll.qlIndexFixing(ONIndex3M,I2444,TRUE,_xll.ohTrigger(RecalcTrigger,Trigger3M)),NA())</f>
        <v>2.6217400184824768E-2</v>
      </c>
      <c r="N2444" s="52">
        <f>IFERROR(_xll.qlIndexFixing(Index6M,$H2444,TRUE,_xll.ohTrigger(RecalcTrigger,Trigger6M)),NA())</f>
        <v>2.7298080596749062E-2</v>
      </c>
      <c r="O2444" s="52">
        <f>IFERROR(_xll.qlIndexFixing(ONIndex6M,I2444,TRUE,_xll.ohTrigger(RecalcTrigger,Trigger6M)),NA())</f>
        <v>2.7180873909546932E-2</v>
      </c>
      <c r="P2444" s="52">
        <f>IFERROR(_xll.qlIndexFixing(Index1Y,$H2444,TRUE,_xll.ohTrigger(RecalcTrigger,Trigger1Y)),NA())</f>
        <v>2.8722559970287286E-2</v>
      </c>
      <c r="Q2444" s="52">
        <f>IFERROR(_xll.qlIndexFixing(ONIndex1Y,I2444,TRUE,_xll.ohTrigger(RecalcTrigger,Trigger1Y)),NA())</f>
        <v>2.8448601555366437E-2</v>
      </c>
    </row>
    <row r="2445" spans="2:17" x14ac:dyDescent="0.2">
      <c r="B2445" s="46" t="s">
        <v>51</v>
      </c>
      <c r="D2445" s="49">
        <f>_xll.qlCalendarAdvance(LocalCalendar,$D2444,B2445,"f",FALSE)</f>
        <v>56528</v>
      </c>
      <c r="E2445" s="49">
        <f>_xll.qlInterestRateIndexValueDate(IndexON,D2445)</f>
        <v>56528</v>
      </c>
      <c r="F2445" s="52">
        <f>IFERROR(_xll.qlIndexFixing(IndexON,D2445,TRUE,_xll.ohTrigger(RecalcTrigger,TriggerON)),NA())</f>
        <v>2.4256143676106845E-2</v>
      </c>
      <c r="H2445" s="49">
        <f>_xll.qlCalendarAdvance(IborCalendar,$H2444,B2445,"f",FALSE)</f>
        <v>56521</v>
      </c>
      <c r="I2445" s="49">
        <f>_xll.qlInterestRateIndexValueDate(Index1M,$H2445)</f>
        <v>56523</v>
      </c>
      <c r="J2445" s="52">
        <f>IFERROR(_xll.qlIndexFixing(Index1M,$H2445,TRUE,_xll.ohTrigger(RecalcTrigger,Trigger1M)),NA())</f>
        <v>2.5200060808608371E-2</v>
      </c>
      <c r="K2445" s="52">
        <f>IFERROR(_xll.qlIndexFixing(ONIndex1M,I2445,TRUE,_xll.ohTrigger(RecalcTrigger,Trigger1M)),NA())</f>
        <v>2.5184540922147391E-2</v>
      </c>
      <c r="L2445" s="52">
        <f>IFERROR(_xll.qlIndexFixing(Index3M,H2445,TRUE,_xll.ohTrigger(RecalcTrigger,Trigger3M)),NA())</f>
        <v>2.6266449851714575E-2</v>
      </c>
      <c r="M2445" s="52">
        <f>IFERROR(_xll.qlIndexFixing(ONIndex3M,I2445,TRUE,_xll.ohTrigger(RecalcTrigger,Trigger3M)),NA())</f>
        <v>2.6212144172079732E-2</v>
      </c>
      <c r="N2445" s="52">
        <f>IFERROR(_xll.qlIndexFixing(Index6M,$H2445,TRUE,_xll.ohTrigger(RecalcTrigger,Trigger6M)),NA())</f>
        <v>2.7293406156290365E-2</v>
      </c>
      <c r="O2445" s="52">
        <f>IFERROR(_xll.qlIndexFixing(ONIndex6M,I2445,TRUE,_xll.ohTrigger(RecalcTrigger,Trigger6M)),NA())</f>
        <v>2.7175646391448538E-2</v>
      </c>
      <c r="P2445" s="52">
        <f>IFERROR(_xll.qlIndexFixing(Index1Y,$H2445,TRUE,_xll.ohTrigger(RecalcTrigger,Trigger1Y)),NA())</f>
        <v>2.8717187621349408E-2</v>
      </c>
      <c r="Q2445" s="52">
        <f>IFERROR(_xll.qlIndexFixing(ONIndex1Y,I2445,TRUE,_xll.ohTrigger(RecalcTrigger,Trigger1Y)),NA())</f>
        <v>2.8443440752541349E-2</v>
      </c>
    </row>
    <row r="2446" spans="2:17" x14ac:dyDescent="0.2">
      <c r="B2446" s="46" t="s">
        <v>51</v>
      </c>
      <c r="D2446" s="49">
        <f>_xll.qlCalendarAdvance(LocalCalendar,$D2445,B2446,"f",FALSE)</f>
        <v>56535</v>
      </c>
      <c r="E2446" s="49">
        <f>_xll.qlInterestRateIndexValueDate(IndexON,D2446)</f>
        <v>56535</v>
      </c>
      <c r="F2446" s="52">
        <f>IFERROR(_xll.qlIndexFixing(IndexON,D2446,TRUE,_xll.ohTrigger(RecalcTrigger,TriggerON)),NA())</f>
        <v>2.4258498158955533E-2</v>
      </c>
      <c r="H2446" s="49">
        <f>_xll.qlCalendarAdvance(IborCalendar,$H2445,B2446,"f",FALSE)</f>
        <v>56528</v>
      </c>
      <c r="I2446" s="49">
        <f>_xll.qlInterestRateIndexValueDate(Index1M,$H2446)</f>
        <v>56530</v>
      </c>
      <c r="J2446" s="52">
        <f>IFERROR(_xll.qlIndexFixing(Index1M,$H2446,TRUE,_xll.ohTrigger(RecalcTrigger,Trigger1M)),NA())</f>
        <v>2.5194725007834651E-2</v>
      </c>
      <c r="K2446" s="52">
        <f>IFERROR(_xll.qlIndexFixing(ONIndex1M,I2446,TRUE,_xll.ohTrigger(RecalcTrigger,Trigger1M)),NA())</f>
        <v>2.5179222675904001E-2</v>
      </c>
      <c r="L2446" s="52">
        <f>IFERROR(_xll.qlIndexFixing(Index3M,H2446,TRUE,_xll.ohTrigger(RecalcTrigger,Trigger3M)),NA())</f>
        <v>2.6259414001940533E-2</v>
      </c>
      <c r="M2446" s="52">
        <f>IFERROR(_xll.qlIndexFixing(ONIndex3M,I2446,TRUE,_xll.ohTrigger(RecalcTrigger,Trigger3M)),NA())</f>
        <v>2.6206886200261792E-2</v>
      </c>
      <c r="N2446" s="52">
        <f>IFERROR(_xll.qlIndexFixing(Index6M,$H2446,TRUE,_xll.ohTrigger(RecalcTrigger,Trigger6M)),NA())</f>
        <v>2.7288080316453089E-2</v>
      </c>
      <c r="O2446" s="52">
        <f>IFERROR(_xll.qlIndexFixing(ONIndex6M,I2446,TRUE,_xll.ohTrigger(RecalcTrigger,Trigger6M)),NA())</f>
        <v>2.7170416989577006E-2</v>
      </c>
      <c r="P2446" s="52">
        <f>IFERROR(_xll.qlIndexFixing(Index1Y,$H2446,TRUE,_xll.ohTrigger(RecalcTrigger,Trigger1Y)),NA())</f>
        <v>2.8711813635603361E-2</v>
      </c>
      <c r="Q2446" s="52">
        <f>IFERROR(_xll.qlIndexFixing(ONIndex1Y,I2446,TRUE,_xll.ohTrigger(RecalcTrigger,Trigger1Y)),NA())</f>
        <v>2.8438277614943885E-2</v>
      </c>
    </row>
    <row r="2447" spans="2:17" x14ac:dyDescent="0.2">
      <c r="B2447" s="46" t="s">
        <v>51</v>
      </c>
      <c r="D2447" s="49">
        <f>_xll.qlCalendarAdvance(LocalCalendar,$D2446,B2447,"f",FALSE)</f>
        <v>56542</v>
      </c>
      <c r="E2447" s="49">
        <f>_xll.qlInterestRateIndexValueDate(IndexON,D2447)</f>
        <v>56542</v>
      </c>
      <c r="F2447" s="52">
        <f>IFERROR(_xll.qlIndexFixing(IndexON,D2447,TRUE,_xll.ohTrigger(RecalcTrigger,TriggerON)),NA())</f>
        <v>2.4260875976658269E-2</v>
      </c>
      <c r="H2447" s="49">
        <f>_xll.qlCalendarAdvance(IborCalendar,$H2446,B2447,"f",FALSE)</f>
        <v>56535</v>
      </c>
      <c r="I2447" s="49">
        <f>_xll.qlInterestRateIndexValueDate(Index1M,$H2447)</f>
        <v>56537</v>
      </c>
      <c r="J2447" s="52">
        <f>IFERROR(_xll.qlIndexFixing(Index1M,$H2447,TRUE,_xll.ohTrigger(RecalcTrigger,Trigger1M)),NA())</f>
        <v>2.5189386492744659E-2</v>
      </c>
      <c r="K2447" s="52">
        <f>IFERROR(_xll.qlIndexFixing(ONIndex1M,I2447,TRUE,_xll.ohTrigger(RecalcTrigger,Trigger1M)),NA())</f>
        <v>2.5173901719028891E-2</v>
      </c>
      <c r="L2447" s="52">
        <f>IFERROR(_xll.qlIndexFixing(Index3M,H2447,TRUE,_xll.ohTrigger(RecalcTrigger,Trigger3M)),NA())</f>
        <v>2.6254106343039447E-2</v>
      </c>
      <c r="M2447" s="52">
        <f>IFERROR(_xll.qlIndexFixing(ONIndex3M,I2447,TRUE,_xll.ohTrigger(RecalcTrigger,Trigger3M)),NA())</f>
        <v>2.6201626269291012E-2</v>
      </c>
      <c r="N2447" s="52">
        <f>IFERROR(_xll.qlIndexFixing(Index6M,$H2447,TRUE,_xll.ohTrigger(RecalcTrigger,Trigger6M)),NA())</f>
        <v>2.7282752581188698E-2</v>
      </c>
      <c r="O2447" s="52">
        <f>IFERROR(_xll.qlIndexFixing(ONIndex6M,I2447,TRUE,_xll.ohTrigger(RecalcTrigger,Trigger6M)),NA())</f>
        <v>2.716518570409221E-2</v>
      </c>
      <c r="P2447" s="52">
        <f>IFERROR(_xll.qlIndexFixing(Index1Y,$H2447,TRUE,_xll.ohTrigger(RecalcTrigger,Trigger1Y)),NA())</f>
        <v>2.8706438258857776E-2</v>
      </c>
      <c r="Q2447" s="52">
        <f>IFERROR(_xll.qlIndexFixing(ONIndex1Y,I2447,TRUE,_xll.ohTrigger(RecalcTrigger,Trigger1Y)),NA())</f>
        <v>2.8433112142574046E-2</v>
      </c>
    </row>
    <row r="2448" spans="2:17" x14ac:dyDescent="0.2">
      <c r="B2448" s="46" t="s">
        <v>51</v>
      </c>
      <c r="D2448" s="49">
        <f>_xll.qlCalendarAdvance(LocalCalendar,$D2447,B2448,"f",FALSE)</f>
        <v>56549</v>
      </c>
      <c r="E2448" s="49">
        <f>_xll.qlInterestRateIndexValueDate(IndexON,D2448)</f>
        <v>56549</v>
      </c>
      <c r="F2448" s="52">
        <f>IFERROR(_xll.qlIndexFixing(IndexON,D2448,TRUE,_xll.ohTrigger(RecalcTrigger,TriggerON)),NA())</f>
        <v>2.4263277129374927E-2</v>
      </c>
      <c r="H2448" s="49">
        <f>_xll.qlCalendarAdvance(IborCalendar,$H2447,B2448,"f",FALSE)</f>
        <v>56542</v>
      </c>
      <c r="I2448" s="49">
        <f>_xll.qlInterestRateIndexValueDate(Index1M,$H2448)</f>
        <v>56544</v>
      </c>
      <c r="J2448" s="52">
        <f>IFERROR(_xll.qlIndexFixing(Index1M,$H2448,TRUE,_xll.ohTrigger(RecalcTrigger,Trigger1M)),NA())</f>
        <v>2.5184045263340893E-2</v>
      </c>
      <c r="K2448" s="52">
        <f>IFERROR(_xll.qlIndexFixing(ONIndex1M,I2448,TRUE,_xll.ohTrigger(RecalcTrigger,Trigger1M)),NA())</f>
        <v>2.5168578051122381E-2</v>
      </c>
      <c r="L2448" s="52">
        <f>IFERROR(_xll.qlIndexFixing(Index3M,H2448,TRUE,_xll.ohTrigger(RecalcTrigger,Trigger3M)),NA())</f>
        <v>2.6248796719147587E-2</v>
      </c>
      <c r="M2448" s="52">
        <f>IFERROR(_xll.qlIndexFixing(ONIndex3M,I2448,TRUE,_xll.ohTrigger(RecalcTrigger,Trigger3M)),NA())</f>
        <v>2.6196364379247328E-2</v>
      </c>
      <c r="N2448" s="52">
        <f>IFERROR(_xll.qlIndexFixing(Index6M,$H2448,TRUE,_xll.ohTrigger(RecalcTrigger,Trigger6M)),NA())</f>
        <v>2.7277422950509934E-2</v>
      </c>
      <c r="O2448" s="52">
        <f>IFERROR(_xll.qlIndexFixing(ONIndex6M,I2448,TRUE,_xll.ohTrigger(RecalcTrigger,Trigger6M)),NA())</f>
        <v>2.7159952534834275E-2</v>
      </c>
      <c r="P2448" s="52">
        <f>IFERROR(_xll.qlIndexFixing(Index1Y,$H2448,TRUE,_xll.ohTrigger(RecalcTrigger,Trigger1Y)),NA())</f>
        <v>2.8701061736914724E-2</v>
      </c>
      <c r="Q2448" s="52">
        <f>IFERROR(_xll.qlIndexFixing(ONIndex1Y,I2448,TRUE,_xll.ohTrigger(RecalcTrigger,Trigger1Y)),NA())</f>
        <v>2.8427944335511768E-2</v>
      </c>
    </row>
    <row r="2449" spans="2:17" x14ac:dyDescent="0.2">
      <c r="B2449" s="46" t="s">
        <v>51</v>
      </c>
      <c r="D2449" s="49">
        <f>_xll.qlCalendarAdvance(LocalCalendar,$D2448,B2449,"f",FALSE)</f>
        <v>56556</v>
      </c>
      <c r="E2449" s="49">
        <f>_xll.qlInterestRateIndexValueDate(IndexON,D2449)</f>
        <v>56556</v>
      </c>
      <c r="F2449" s="52">
        <f>IFERROR(_xll.qlIndexFixing(IndexON,D2449,TRUE,_xll.ohTrigger(RecalcTrigger,TriggerON)),NA())</f>
        <v>2.426570161702557E-2</v>
      </c>
      <c r="H2449" s="49">
        <f>_xll.qlCalendarAdvance(IborCalendar,$H2448,B2449,"f",FALSE)</f>
        <v>56549</v>
      </c>
      <c r="I2449" s="49">
        <f>_xll.qlInterestRateIndexValueDate(Index1M,$H2449)</f>
        <v>56551</v>
      </c>
      <c r="J2449" s="52">
        <f>IFERROR(_xll.qlIndexFixing(Index1M,$H2449,TRUE,_xll.ohTrigger(RecalcTrigger,Trigger1M)),NA())</f>
        <v>2.5178701319628349E-2</v>
      </c>
      <c r="K2449" s="52">
        <f>IFERROR(_xll.qlIndexFixing(ONIndex1M,I2449,TRUE,_xll.ohTrigger(RecalcTrigger,Trigger1M)),NA())</f>
        <v>2.5163251672424281E-2</v>
      </c>
      <c r="L2449" s="52">
        <f>IFERROR(_xll.qlIndexFixing(Index3M,H2449,TRUE,_xll.ohTrigger(RecalcTrigger,Trigger3M)),NA())</f>
        <v>2.6243485130276238E-2</v>
      </c>
      <c r="M2449" s="52">
        <f>IFERROR(_xll.qlIndexFixing(ONIndex3M,I2449,TRUE,_xll.ohTrigger(RecalcTrigger,Trigger3M)),NA())</f>
        <v>2.6191100530290612E-2</v>
      </c>
      <c r="N2449" s="52">
        <f>IFERROR(_xll.qlIndexFixing(Index6M,$H2449,TRUE,_xll.ohTrigger(RecalcTrigger,Trigger6M)),NA())</f>
        <v>2.7272091424435246E-2</v>
      </c>
      <c r="O2449" s="52">
        <f>IFERROR(_xll.qlIndexFixing(ONIndex6M,I2449,TRUE,_xll.ohTrigger(RecalcTrigger,Trigger6M)),NA())</f>
        <v>2.7154717482122948E-2</v>
      </c>
      <c r="P2449" s="52">
        <f>IFERROR(_xll.qlIndexFixing(Index1Y,$H2449,TRUE,_xll.ohTrigger(RecalcTrigger,Trigger1Y)),NA())</f>
        <v>2.8695684315571006E-2</v>
      </c>
      <c r="Q2449" s="52">
        <f>IFERROR(_xll.qlIndexFixing(ONIndex1Y,I2449,TRUE,_xll.ohTrigger(RecalcTrigger,Trigger1Y)),NA())</f>
        <v>2.842277419375705E-2</v>
      </c>
    </row>
    <row r="2450" spans="2:17" x14ac:dyDescent="0.2">
      <c r="B2450" s="46" t="s">
        <v>51</v>
      </c>
      <c r="D2450" s="49">
        <f>_xll.qlCalendarAdvance(LocalCalendar,$D2449,B2450,"f",FALSE)</f>
        <v>56563</v>
      </c>
      <c r="E2450" s="49">
        <f>_xll.qlInterestRateIndexValueDate(IndexON,D2450)</f>
        <v>56563</v>
      </c>
      <c r="F2450" s="52">
        <f>IFERROR(_xll.qlIndexFixing(IndexON,D2450,TRUE,_xll.ohTrigger(RecalcTrigger,TriggerON)),NA())</f>
        <v>2.4269143224824319E-2</v>
      </c>
      <c r="H2450" s="49">
        <f>_xll.qlCalendarAdvance(IborCalendar,$H2449,B2450,"f",FALSE)</f>
        <v>56556</v>
      </c>
      <c r="I2450" s="49">
        <f>_xll.qlInterestRateIndexValueDate(Index1M,$H2450)</f>
        <v>56558</v>
      </c>
      <c r="J2450" s="52">
        <f>IFERROR(_xll.qlIndexFixing(Index1M,$H2450,TRUE,_xll.ohTrigger(RecalcTrigger,Trigger1M)),NA())</f>
        <v>2.5173354661612024E-2</v>
      </c>
      <c r="K2450" s="52">
        <f>IFERROR(_xll.qlIndexFixing(ONIndex1M,I2450,TRUE,_xll.ohTrigger(RecalcTrigger,Trigger1M)),NA())</f>
        <v>2.5157922582934589E-2</v>
      </c>
      <c r="L2450" s="52">
        <f>IFERROR(_xll.qlIndexFixing(Index3M,H2450,TRUE,_xll.ohTrigger(RecalcTrigger,Trigger3M)),NA())</f>
        <v>2.6238171576428885E-2</v>
      </c>
      <c r="M2450" s="52">
        <f>IFERROR(_xll.qlIndexFixing(ONIndex3M,I2450,TRUE,_xll.ohTrigger(RecalcTrigger,Trigger3M)),NA())</f>
        <v>2.618583472210112E-2</v>
      </c>
      <c r="N2450" s="52">
        <f>IFERROR(_xll.qlIndexFixing(Index6M,$H2450,TRUE,_xll.ohTrigger(RecalcTrigger,Trigger6M)),NA())</f>
        <v>2.7266111717694354E-2</v>
      </c>
      <c r="O2450" s="52">
        <f>IFERROR(_xll.qlIndexFixing(ONIndex6M,I2450,TRUE,_xll.ohTrigger(RecalcTrigger,Trigger6M)),NA())</f>
        <v>2.7149480545718419E-2</v>
      </c>
      <c r="P2450" s="52">
        <f>IFERROR(_xll.qlIndexFixing(Index1Y,$H2450,TRUE,_xll.ohTrigger(RecalcTrigger,Trigger1Y)),NA())</f>
        <v>2.869030624061927E-2</v>
      </c>
      <c r="Q2450" s="52">
        <f>IFERROR(_xll.qlIndexFixing(ONIndex1Y,I2450,TRUE,_xll.ohTrigger(RecalcTrigger,Trigger1Y)),NA())</f>
        <v>2.8417601717309893E-2</v>
      </c>
    </row>
    <row r="2451" spans="2:17" x14ac:dyDescent="0.2">
      <c r="B2451" s="46" t="s">
        <v>51</v>
      </c>
      <c r="D2451" s="49">
        <f>_xll.qlCalendarAdvance(LocalCalendar,$D2450,B2451,"f",FALSE)</f>
        <v>56570</v>
      </c>
      <c r="E2451" s="49">
        <f>_xll.qlInterestRateIndexValueDate(IndexON,D2451)</f>
        <v>56570</v>
      </c>
      <c r="F2451" s="52">
        <f>IFERROR(_xll.qlIndexFixing(IndexON,D2451,TRUE,_xll.ohTrigger(RecalcTrigger,TriggerON)),NA())</f>
        <v>2.4270620597128811E-2</v>
      </c>
      <c r="H2451" s="49">
        <f>_xll.qlCalendarAdvance(IborCalendar,$H2450,B2451,"f",FALSE)</f>
        <v>56563</v>
      </c>
      <c r="I2451" s="49">
        <f>_xll.qlInterestRateIndexValueDate(Index1M,$H2451)</f>
        <v>56565</v>
      </c>
      <c r="J2451" s="52">
        <f>IFERROR(_xll.qlIndexFixing(Index1M,$H2451,TRUE,_xll.ohTrigger(RecalcTrigger,Trigger1M)),NA())</f>
        <v>2.5168005289291917E-2</v>
      </c>
      <c r="K2451" s="52">
        <f>IFERROR(_xll.qlIndexFixing(ONIndex1M,I2451,TRUE,_xll.ohTrigger(RecalcTrigger,Trigger1M)),NA())</f>
        <v>2.5152590782253625E-2</v>
      </c>
      <c r="L2451" s="52">
        <f>IFERROR(_xll.qlIndexFixing(Index3M,H2451,TRUE,_xll.ohTrigger(RecalcTrigger,Trigger3M)),NA())</f>
        <v>2.623285605761682E-2</v>
      </c>
      <c r="M2451" s="52">
        <f>IFERROR(_xll.qlIndexFixing(ONIndex3M,I2451,TRUE,_xll.ohTrigger(RecalcTrigger,Trigger3M)),NA())</f>
        <v>2.618056695491866E-2</v>
      </c>
      <c r="N2451" s="52">
        <f>IFERROR(_xll.qlIndexFixing(Index6M,$H2451,TRUE,_xll.ohTrigger(RecalcTrigger,Trigger6M)),NA())</f>
        <v>2.7260776937533746E-2</v>
      </c>
      <c r="O2451" s="52">
        <f>IFERROR(_xll.qlIndexFixing(ONIndex6M,I2451,TRUE,_xll.ohTrigger(RecalcTrigger,Trigger6M)),NA())</f>
        <v>2.714424172538088E-2</v>
      </c>
      <c r="P2451" s="52">
        <f>IFERROR(_xll.qlIndexFixing(Index1Y,$H2451,TRUE,_xll.ohTrigger(RecalcTrigger,Trigger1Y)),NA())</f>
        <v>2.8684927757846472E-2</v>
      </c>
      <c r="Q2451" s="52">
        <f>IFERROR(_xll.qlIndexFixing(ONIndex1Y,I2451,TRUE,_xll.ohTrigger(RecalcTrigger,Trigger1Y)),NA())</f>
        <v>2.8412426905930488E-2</v>
      </c>
    </row>
    <row r="2452" spans="2:17" x14ac:dyDescent="0.2">
      <c r="B2452" s="46" t="s">
        <v>51</v>
      </c>
      <c r="D2452" s="49">
        <f>_xll.qlCalendarAdvance(LocalCalendar,$D2451,B2452,"f",FALSE)</f>
        <v>56577</v>
      </c>
      <c r="E2452" s="49">
        <f>_xll.qlInterestRateIndexValueDate(IndexON,D2452)</f>
        <v>56577</v>
      </c>
      <c r="F2452" s="52">
        <f>IFERROR(_xll.qlIndexFixing(IndexON,D2452,TRUE,_xll.ohTrigger(RecalcTrigger,TriggerON)),NA())</f>
        <v>2.427311508958141E-2</v>
      </c>
      <c r="H2452" s="49">
        <f>_xll.qlCalendarAdvance(IborCalendar,$H2451,B2452,"f",FALSE)</f>
        <v>56570</v>
      </c>
      <c r="I2452" s="49">
        <f>_xll.qlInterestRateIndexValueDate(Index1M,$H2452)</f>
        <v>56572</v>
      </c>
      <c r="J2452" s="52">
        <f>IFERROR(_xll.qlIndexFixing(Index1M,$H2452,TRUE,_xll.ohTrigger(RecalcTrigger,Trigger1M)),NA())</f>
        <v>2.5162653202675522E-2</v>
      </c>
      <c r="K2452" s="52">
        <f>IFERROR(_xll.qlIndexFixing(ONIndex1M,I2452,TRUE,_xll.ohTrigger(RecalcTrigger,Trigger1M)),NA())</f>
        <v>2.5147256270940943E-2</v>
      </c>
      <c r="L2452" s="52">
        <f>IFERROR(_xll.qlIndexFixing(Index3M,H2452,TRUE,_xll.ohTrigger(RecalcTrigger,Trigger3M)),NA())</f>
        <v>2.6227538573846992E-2</v>
      </c>
      <c r="M2452" s="52">
        <f>IFERROR(_xll.qlIndexFixing(ONIndex3M,I2452,TRUE,_xll.ohTrigger(RecalcTrigger,Trigger3M)),NA())</f>
        <v>2.6175297228663297E-2</v>
      </c>
      <c r="N2452" s="52">
        <f>IFERROR(_xll.qlIndexFixing(Index6M,$H2452,TRUE,_xll.ohTrigger(RecalcTrigger,Trigger6M)),NA())</f>
        <v>2.7255440262085231E-2</v>
      </c>
      <c r="O2452" s="52">
        <f>IFERROR(_xll.qlIndexFixing(ONIndex6M,I2452,TRUE,_xll.ohTrigger(RecalcTrigger,Trigger6M)),NA())</f>
        <v>2.7139001021589948E-2</v>
      </c>
      <c r="P2452" s="52">
        <f>IFERROR(_xll.qlIndexFixing(Index1Y,$H2452,TRUE,_xll.ohTrigger(RecalcTrigger,Trigger1Y)),NA())</f>
        <v>2.8679549113033647E-2</v>
      </c>
      <c r="Q2452" s="52">
        <f>IFERROR(_xll.qlIndexFixing(ONIndex1Y,I2452,TRUE,_xll.ohTrigger(RecalcTrigger,Trigger1Y)),NA())</f>
        <v>2.840724975993858E-2</v>
      </c>
    </row>
    <row r="2453" spans="2:17" x14ac:dyDescent="0.2">
      <c r="B2453" s="46" t="s">
        <v>51</v>
      </c>
      <c r="D2453" s="49">
        <f>_xll.qlCalendarAdvance(LocalCalendar,$D2452,B2453,"f",FALSE)</f>
        <v>56584</v>
      </c>
      <c r="E2453" s="49">
        <f>_xll.qlInterestRateIndexValueDate(IndexON,D2453)</f>
        <v>56584</v>
      </c>
      <c r="F2453" s="52">
        <f>IFERROR(_xll.qlIndexFixing(IndexON,D2453,TRUE,_xll.ohTrigger(RecalcTrigger,TriggerON)),NA())</f>
        <v>2.4275632916967993E-2</v>
      </c>
      <c r="H2453" s="49">
        <f>_xll.qlCalendarAdvance(IborCalendar,$H2452,B2453,"f",FALSE)</f>
        <v>56577</v>
      </c>
      <c r="I2453" s="49">
        <f>_xll.qlInterestRateIndexValueDate(Index1M,$H2453)</f>
        <v>56580</v>
      </c>
      <c r="J2453" s="52">
        <f>IFERROR(_xll.qlIndexFixing(Index1M,$H2453,TRUE,_xll.ohTrigger(RecalcTrigger,Trigger1M)),NA())</f>
        <v>2.5156533208636478E-2</v>
      </c>
      <c r="K2453" s="52">
        <f>IFERROR(_xll.qlIndexFixing(ONIndex1M,I2453,TRUE,_xll.ohTrigger(RecalcTrigger,Trigger1M)),NA())</f>
        <v>2.5142149317494145E-2</v>
      </c>
      <c r="L2453" s="52">
        <f>IFERROR(_xll.qlIndexFixing(Index3M,H2453,TRUE,_xll.ohTrigger(RecalcTrigger,Trigger3M)),NA())</f>
        <v>2.6220886566327383E-2</v>
      </c>
      <c r="M2453" s="52">
        <f>IFERROR(_xll.qlIndexFixing(ONIndex3M,I2453,TRUE,_xll.ohTrigger(RecalcTrigger,Trigger3M)),NA())</f>
        <v>2.6170421218854045E-2</v>
      </c>
      <c r="N2453" s="52">
        <f>IFERROR(_xll.qlIndexFixing(Index6M,$H2453,TRUE,_xll.ohTrigger(RecalcTrigger,Trigger6M)),NA())</f>
        <v>2.7249338883687798E-2</v>
      </c>
      <c r="O2453" s="52">
        <f>IFERROR(_xll.qlIndexFixing(ONIndex6M,I2453,TRUE,_xll.ohTrigger(RecalcTrigger,Trigger6M)),NA())</f>
        <v>2.713430513231252E-2</v>
      </c>
      <c r="P2453" s="52">
        <f>IFERROR(_xll.qlIndexFixing(Index1Y,$H2453,TRUE,_xll.ohTrigger(RecalcTrigger,Trigger1Y)),NA())</f>
        <v>2.8674894782059451E-2</v>
      </c>
      <c r="Q2453" s="52">
        <f>IFERROR(_xll.qlIndexFixing(ONIndex1Y,I2453,TRUE,_xll.ohTrigger(RecalcTrigger,Trigger1Y)),NA())</f>
        <v>2.8402830579290494E-2</v>
      </c>
    </row>
    <row r="2454" spans="2:17" x14ac:dyDescent="0.2">
      <c r="B2454" s="46" t="s">
        <v>51</v>
      </c>
      <c r="D2454" s="49">
        <f>_xll.qlCalendarAdvance(LocalCalendar,$D2453,B2454,"f",FALSE)</f>
        <v>56591</v>
      </c>
      <c r="E2454" s="49">
        <f>_xll.qlInterestRateIndexValueDate(IndexON,D2454)</f>
        <v>56591</v>
      </c>
      <c r="F2454" s="52">
        <f>IFERROR(_xll.qlIndexFixing(IndexON,D2454,TRUE,_xll.ohTrigger(RecalcTrigger,TriggerON)),NA())</f>
        <v>2.4278174079208625E-2</v>
      </c>
      <c r="H2454" s="49">
        <f>_xll.qlCalendarAdvance(IborCalendar,$H2453,B2454,"f",FALSE)</f>
        <v>56584</v>
      </c>
      <c r="I2454" s="49">
        <f>_xll.qlInterestRateIndexValueDate(Index1M,$H2454)</f>
        <v>56586</v>
      </c>
      <c r="J2454" s="52">
        <f>IFERROR(_xll.qlIndexFixing(Index1M,$H2454,TRUE,_xll.ohTrigger(RecalcTrigger,Trigger1M)),NA())</f>
        <v>2.5151940886571356E-2</v>
      </c>
      <c r="K2454" s="52">
        <f>IFERROR(_xll.qlIndexFixing(ONIndex1M,I2454,TRUE,_xll.ohTrigger(RecalcTrigger,Trigger1M)),NA())</f>
        <v>2.5136579115541124E-2</v>
      </c>
      <c r="L2454" s="52">
        <f>IFERROR(_xll.qlIndexFixing(Index3M,H2454,TRUE,_xll.ohTrigger(RecalcTrigger,Trigger3M)),NA())</f>
        <v>2.6215753637443662E-2</v>
      </c>
      <c r="M2454" s="52">
        <f>IFERROR(_xll.qlIndexFixing(ONIndex3M,I2454,TRUE,_xll.ohTrigger(RecalcTrigger,Trigger3M)),NA())</f>
        <v>2.616475189909373E-2</v>
      </c>
      <c r="N2454" s="52">
        <f>IFERROR(_xll.qlIndexFixing(Index6M,$H2454,TRUE,_xll.ohTrigger(RecalcTrigger,Trigger6M)),NA())</f>
        <v>2.7245405363627954E-2</v>
      </c>
      <c r="O2454" s="52">
        <f>IFERROR(_xll.qlIndexFixing(ONIndex6M,I2454,TRUE,_xll.ohTrigger(RecalcTrigger,Trigger6M)),NA())</f>
        <v>2.7128513963168288E-2</v>
      </c>
      <c r="P2454" s="52">
        <f>IFERROR(_xll.qlIndexFixing(Index1Y,$H2454,TRUE,_xll.ohTrigger(RecalcTrigger,Trigger1Y)),NA())</f>
        <v>2.866879232038996E-2</v>
      </c>
      <c r="Q2454" s="52">
        <f>IFERROR(_xll.qlIndexFixing(ONIndex1Y,I2454,TRUE,_xll.ohTrigger(RecalcTrigger,Trigger1Y)),NA())</f>
        <v>2.8396888463717573E-2</v>
      </c>
    </row>
    <row r="2455" spans="2:17" x14ac:dyDescent="0.2">
      <c r="B2455" s="46" t="s">
        <v>51</v>
      </c>
      <c r="D2455" s="49">
        <f>_xll.qlCalendarAdvance(LocalCalendar,$D2454,B2455,"f",FALSE)</f>
        <v>56598</v>
      </c>
      <c r="E2455" s="49">
        <f>_xll.qlInterestRateIndexValueDate(IndexON,D2455)</f>
        <v>56598</v>
      </c>
      <c r="F2455" s="52">
        <f>IFERROR(_xll.qlIndexFixing(IndexON,D2455,TRUE,_xll.ohTrigger(RecalcTrigger,TriggerON)),NA())</f>
        <v>2.4280738576702987E-2</v>
      </c>
      <c r="H2455" s="49">
        <f>_xll.qlCalendarAdvance(IborCalendar,$H2454,B2455,"f",FALSE)</f>
        <v>56591</v>
      </c>
      <c r="I2455" s="49">
        <f>_xll.qlInterestRateIndexValueDate(Index1M,$H2455)</f>
        <v>56593</v>
      </c>
      <c r="J2455" s="52">
        <f>IFERROR(_xll.qlIndexFixing(Index1M,$H2455,TRUE,_xll.ohTrigger(RecalcTrigger,Trigger1M)),NA())</f>
        <v>2.5146580657086082E-2</v>
      </c>
      <c r="K2455" s="52">
        <f>IFERROR(_xll.qlIndexFixing(ONIndex1M,I2455,TRUE,_xll.ohTrigger(RecalcTrigger,Trigger1M)),NA())</f>
        <v>2.5131236471453988E-2</v>
      </c>
      <c r="L2455" s="52">
        <f>IFERROR(_xll.qlIndexFixing(Index3M,H2455,TRUE,_xll.ohTrigger(RecalcTrigger,Trigger3M)),NA())</f>
        <v>2.6210431312159166E-2</v>
      </c>
      <c r="M2455" s="52">
        <f>IFERROR(_xll.qlIndexFixing(ONIndex3M,I2455,TRUE,_xll.ohTrigger(RecalcTrigger,Trigger3M)),NA())</f>
        <v>2.6159476295539719E-2</v>
      </c>
      <c r="N2455" s="52">
        <f>IFERROR(_xll.qlIndexFixing(Index6M,$H2455,TRUE,_xll.ohTrigger(RecalcTrigger,Trigger6M)),NA())</f>
        <v>2.724006246548602E-2</v>
      </c>
      <c r="O2455" s="52">
        <f>IFERROR(_xll.qlIndexFixing(ONIndex6M,I2455,TRUE,_xll.ohTrigger(RecalcTrigger,Trigger6M)),NA())</f>
        <v>2.7123267608377688E-2</v>
      </c>
      <c r="P2455" s="52">
        <f>IFERROR(_xll.qlIndexFixing(Index1Y,$H2455,TRUE,_xll.ohTrigger(RecalcTrigger,Trigger1Y)),NA())</f>
        <v>2.8663414664096647E-2</v>
      </c>
      <c r="Q2455" s="52">
        <f>IFERROR(_xll.qlIndexFixing(ONIndex1Y,I2455,TRUE,_xll.ohTrigger(RecalcTrigger,Trigger1Y)),NA())</f>
        <v>2.8391704313488475E-2</v>
      </c>
    </row>
    <row r="2456" spans="2:17" x14ac:dyDescent="0.2">
      <c r="B2456" s="46" t="s">
        <v>51</v>
      </c>
      <c r="D2456" s="49">
        <f>_xll.qlCalendarAdvance(LocalCalendar,$D2455,B2456,"f",FALSE)</f>
        <v>56605</v>
      </c>
      <c r="E2456" s="49">
        <f>_xll.qlInterestRateIndexValueDate(IndexON,D2456)</f>
        <v>56605</v>
      </c>
      <c r="F2456" s="52">
        <f>IFERROR(_xll.qlIndexFixing(IndexON,D2456,TRUE,_xll.ohTrigger(RecalcTrigger,TriggerON)),NA())</f>
        <v>2.4283326408891526E-2</v>
      </c>
      <c r="H2456" s="49">
        <f>_xll.qlCalendarAdvance(IborCalendar,$H2455,B2456,"f",FALSE)</f>
        <v>56598</v>
      </c>
      <c r="I2456" s="49">
        <f>_xll.qlInterestRateIndexValueDate(Index1M,$H2456)</f>
        <v>56600</v>
      </c>
      <c r="J2456" s="52">
        <f>IFERROR(_xll.qlIndexFixing(Index1M,$H2456,TRUE,_xll.ohTrigger(RecalcTrigger,Trigger1M)),NA())</f>
        <v>2.5141711622350987E-2</v>
      </c>
      <c r="K2456" s="52">
        <f>IFERROR(_xll.qlIndexFixing(ONIndex1M,I2456,TRUE,_xll.ohTrigger(RecalcTrigger,Trigger1M)),NA())</f>
        <v>2.5125891116575261E-2</v>
      </c>
      <c r="L2456" s="52">
        <f>IFERROR(_xll.qlIndexFixing(Index3M,H2456,TRUE,_xll.ohTrigger(RecalcTrigger,Trigger3M)),NA())</f>
        <v>2.6205107022079233E-2</v>
      </c>
      <c r="M2456" s="52">
        <f>IFERROR(_xll.qlIndexFixing(ONIndex3M,I2456,TRUE,_xll.ohTrigger(RecalcTrigger,Trigger3M)),NA())</f>
        <v>2.6154198733152612E-2</v>
      </c>
      <c r="N2456" s="52">
        <f>IFERROR(_xll.qlIndexFixing(Index6M,$H2456,TRUE,_xll.ohTrigger(RecalcTrigger,Trigger6M)),NA())</f>
        <v>2.7234717672053568E-2</v>
      </c>
      <c r="O2456" s="52">
        <f>IFERROR(_xll.qlIndexFixing(ONIndex6M,I2456,TRUE,_xll.ohTrigger(RecalcTrigger,Trigger6M)),NA())</f>
        <v>2.7118019369973823E-2</v>
      </c>
      <c r="P2456" s="52">
        <f>IFERROR(_xll.qlIndexFixing(Index1Y,$H2456,TRUE,_xll.ohTrigger(RecalcTrigger,Trigger1Y)),NA())</f>
        <v>2.8658037828837975E-2</v>
      </c>
      <c r="Q2456" s="52">
        <f>IFERROR(_xll.qlIndexFixing(ONIndex1Y,I2456,TRUE,_xll.ohTrigger(RecalcTrigger,Trigger1Y)),NA())</f>
        <v>2.8386517828566937E-2</v>
      </c>
    </row>
    <row r="2457" spans="2:17" x14ac:dyDescent="0.2">
      <c r="B2457" s="46" t="s">
        <v>51</v>
      </c>
      <c r="D2457" s="49">
        <f>_xll.qlCalendarAdvance(LocalCalendar,$D2456,B2457,"f",FALSE)</f>
        <v>56612</v>
      </c>
      <c r="E2457" s="49">
        <f>_xll.qlInterestRateIndexValueDate(IndexON,D2457)</f>
        <v>56612</v>
      </c>
      <c r="F2457" s="52">
        <f>IFERROR(_xll.qlIndexFixing(IndexON,D2457,TRUE,_xll.ohTrigger(RecalcTrigger,TriggerON)),NA())</f>
        <v>2.4285937575934113E-2</v>
      </c>
      <c r="H2457" s="49">
        <f>_xll.qlCalendarAdvance(IborCalendar,$H2456,B2457,"f",FALSE)</f>
        <v>56605</v>
      </c>
      <c r="I2457" s="49">
        <f>_xll.qlInterestRateIndexValueDate(Index1M,$H2457)</f>
        <v>56607</v>
      </c>
      <c r="J2457" s="52">
        <f>IFERROR(_xll.qlIndexFixing(Index1M,$H2457,TRUE,_xll.ohTrigger(RecalcTrigger,Trigger1M)),NA())</f>
        <v>2.5135852055276631E-2</v>
      </c>
      <c r="K2457" s="52">
        <f>IFERROR(_xll.qlIndexFixing(ONIndex1M,I2457,TRUE,_xll.ohTrigger(RecalcTrigger,Trigger1M)),NA())</f>
        <v>2.5122520083842304E-2</v>
      </c>
      <c r="L2457" s="52">
        <f>IFERROR(_xll.qlIndexFixing(Index3M,H2457,TRUE,_xll.ohTrigger(RecalcTrigger,Trigger3M)),NA())</f>
        <v>2.6199780767205638E-2</v>
      </c>
      <c r="M2457" s="52">
        <f>IFERROR(_xll.qlIndexFixing(ONIndex3M,I2457,TRUE,_xll.ohTrigger(RecalcTrigger,Trigger3M)),NA())</f>
        <v>2.6151208914392043E-2</v>
      </c>
      <c r="N2457" s="52">
        <f>IFERROR(_xll.qlIndexFixing(Index6M,$H2457,TRUE,_xll.ohTrigger(RecalcTrigger,Trigger6M)),NA())</f>
        <v>2.7229370983345966E-2</v>
      </c>
      <c r="O2457" s="52">
        <f>IFERROR(_xll.qlIndexFixing(ONIndex6M,I2457,TRUE,_xll.ohTrigger(RecalcTrigger,Trigger6M)),NA())</f>
        <v>2.7115352585532548E-2</v>
      </c>
      <c r="P2457" s="52">
        <f>IFERROR(_xll.qlIndexFixing(Index1Y,$H2457,TRUE,_xll.ohTrigger(RecalcTrigger,Trigger1Y)),NA())</f>
        <v>2.8656390169040247E-2</v>
      </c>
      <c r="Q2457" s="52">
        <f>IFERROR(_xll.qlIndexFixing(ONIndex1Y,I2457,TRUE,_xll.ohTrigger(RecalcTrigger,Trigger1Y)),NA())</f>
        <v>2.8384320896586601E-2</v>
      </c>
    </row>
    <row r="2458" spans="2:17" x14ac:dyDescent="0.2">
      <c r="B2458" s="46" t="s">
        <v>51</v>
      </c>
      <c r="D2458" s="49">
        <f>_xll.qlCalendarAdvance(LocalCalendar,$D2457,B2458,"f",FALSE)</f>
        <v>56619</v>
      </c>
      <c r="E2458" s="49">
        <f>_xll.qlInterestRateIndexValueDate(IndexON,D2458)</f>
        <v>56619</v>
      </c>
      <c r="F2458" s="52">
        <f>IFERROR(_xll.qlIndexFixing(IndexON,D2458,TRUE,_xll.ohTrigger(RecalcTrigger,TriggerON)),NA())</f>
        <v>2.4288572077990622E-2</v>
      </c>
      <c r="H2458" s="49">
        <f>_xll.qlCalendarAdvance(IborCalendar,$H2457,B2458,"f",FALSE)</f>
        <v>56612</v>
      </c>
      <c r="I2458" s="49">
        <f>_xll.qlInterestRateIndexValueDate(Index1M,$H2458)</f>
        <v>56614</v>
      </c>
      <c r="J2458" s="52">
        <f>IFERROR(_xll.qlIndexFixing(Index1M,$H2458,TRUE,_xll.ohTrigger(RecalcTrigger,Trigger1M)),NA())</f>
        <v>2.5129005177821368E-2</v>
      </c>
      <c r="K2458" s="52">
        <f>IFERROR(_xll.qlIndexFixing(ONIndex1M,I2458,TRUE,_xll.ohTrigger(RecalcTrigger,Trigger1M)),NA())</f>
        <v>2.5116673394369737E-2</v>
      </c>
      <c r="L2458" s="52">
        <f>IFERROR(_xll.qlIndexFixing(Index3M,H2458,TRUE,_xll.ohTrigger(RecalcTrigger,Trigger3M)),NA())</f>
        <v>2.6194452547551705E-2</v>
      </c>
      <c r="M2458" s="52">
        <f>IFERROR(_xll.qlIndexFixing(ONIndex3M,I2458,TRUE,_xll.ohTrigger(RecalcTrigger,Trigger3M)),NA())</f>
        <v>2.6145353470590216E-2</v>
      </c>
      <c r="N2458" s="52">
        <f>IFERROR(_xll.qlIndexFixing(Index6M,$H2458,TRUE,_xll.ohTrigger(RecalcTrigger,Trigger6M)),NA())</f>
        <v>2.7223380409184608E-2</v>
      </c>
      <c r="O2458" s="52">
        <f>IFERROR(_xll.qlIndexFixing(ONIndex6M,I2458,TRUE,_xll.ohTrigger(RecalcTrigger,Trigger6M)),NA())</f>
        <v>2.7109453182194709E-2</v>
      </c>
      <c r="P2458" s="52">
        <f>IFERROR(_xll.qlIndexFixing(Index1Y,$H2458,TRUE,_xll.ohTrigger(RecalcTrigger,Trigger1Y)),NA())</f>
        <v>2.8646542228273841E-2</v>
      </c>
      <c r="Q2458" s="52">
        <f>IFERROR(_xll.qlIndexFixing(ONIndex1Y,I2458,TRUE,_xll.ohTrigger(RecalcTrigger,Trigger1Y)),NA())</f>
        <v>2.8378380065403608E-2</v>
      </c>
    </row>
    <row r="2459" spans="2:17" x14ac:dyDescent="0.2">
      <c r="B2459" s="46" t="s">
        <v>51</v>
      </c>
      <c r="D2459" s="49">
        <f>_xll.qlCalendarAdvance(LocalCalendar,$D2458,B2459,"f",FALSE)</f>
        <v>56626</v>
      </c>
      <c r="E2459" s="49">
        <f>_xll.qlInterestRateIndexValueDate(IndexON,D2459)</f>
        <v>56626</v>
      </c>
      <c r="F2459" s="52">
        <f>IFERROR(_xll.qlIndexFixing(IndexON,D2459,TRUE,_xll.ohTrigger(RecalcTrigger,TriggerON)),NA())</f>
        <v>2.4291229915220924E-2</v>
      </c>
      <c r="H2459" s="49">
        <f>_xll.qlCalendarAdvance(IborCalendar,$H2458,B2459,"f",FALSE)</f>
        <v>56619</v>
      </c>
      <c r="I2459" s="49">
        <f>_xll.qlInterestRateIndexValueDate(Index1M,$H2459)</f>
        <v>56621</v>
      </c>
      <c r="J2459" s="52">
        <f>IFERROR(_xll.qlIndexFixing(Index1M,$H2459,TRUE,_xll.ohTrigger(RecalcTrigger,Trigger1M)),NA())</f>
        <v>2.5125112596371957E-2</v>
      </c>
      <c r="K2459" s="52">
        <f>IFERROR(_xll.qlIndexFixing(ONIndex1M,I2459,TRUE,_xll.ohTrigger(RecalcTrigger,Trigger1M)),NA())</f>
        <v>2.5109838786550043E-2</v>
      </c>
      <c r="L2459" s="52">
        <f>IFERROR(_xll.qlIndexFixing(Index3M,H2459,TRUE,_xll.ohTrigger(RecalcTrigger,Trigger3M)),NA())</f>
        <v>2.6189122363121875E-2</v>
      </c>
      <c r="M2459" s="52">
        <f>IFERROR(_xll.qlIndexFixing(ONIndex3M,I2459,TRUE,_xll.ohTrigger(RecalcTrigger,Trigger3M)),NA())</f>
        <v>2.6138354291154187E-2</v>
      </c>
      <c r="N2459" s="52">
        <f>IFERROR(_xll.qlIndexFixing(Index6M,$H2459,TRUE,_xll.ohTrigger(RecalcTrigger,Trigger6M)),NA())</f>
        <v>2.7218030467140317E-2</v>
      </c>
      <c r="O2459" s="52">
        <f>IFERROR(_xll.qlIndexFixing(ONIndex6M,I2459,TRUE,_xll.ohTrigger(RecalcTrigger,Trigger6M)),NA())</f>
        <v>2.710226335276289E-2</v>
      </c>
      <c r="P2459" s="52">
        <f>IFERROR(_xll.qlIndexFixing(Index1Y,$H2459,TRUE,_xll.ohTrigger(RecalcTrigger,Trigger1Y)),NA())</f>
        <v>2.8641914706802475E-2</v>
      </c>
      <c r="Q2459" s="52">
        <f>IFERROR(_xll.qlIndexFixing(ONIndex1Y,I2459,TRUE,_xll.ohTrigger(RecalcTrigger,Trigger1Y)),NA())</f>
        <v>2.8370944365008199E-2</v>
      </c>
    </row>
    <row r="2460" spans="2:17" x14ac:dyDescent="0.2">
      <c r="B2460" s="46" t="s">
        <v>51</v>
      </c>
      <c r="D2460" s="49">
        <f>_xll.qlCalendarAdvance(LocalCalendar,$D2459,B2460,"f",FALSE)</f>
        <v>56633</v>
      </c>
      <c r="E2460" s="49">
        <f>_xll.qlInterestRateIndexValueDate(IndexON,D2460)</f>
        <v>56633</v>
      </c>
      <c r="F2460" s="52">
        <f>IFERROR(_xll.qlIndexFixing(IndexON,D2460,TRUE,_xll.ohTrigger(RecalcTrigger,TriggerON)),NA())</f>
        <v>2.4293911087145403E-2</v>
      </c>
      <c r="H2460" s="49">
        <f>_xll.qlCalendarAdvance(IborCalendar,$H2459,B2460,"f",FALSE)</f>
        <v>56626</v>
      </c>
      <c r="I2460" s="49">
        <f>_xll.qlInterestRateIndexValueDate(Index1M,$H2460)</f>
        <v>56628</v>
      </c>
      <c r="J2460" s="52">
        <f>IFERROR(_xll.qlIndexFixing(Index1M,$H2460,TRUE,_xll.ohTrigger(RecalcTrigger,Trigger1M)),NA())</f>
        <v>2.5120230431251143E-2</v>
      </c>
      <c r="K2460" s="52">
        <f>IFERROR(_xll.qlIndexFixing(ONIndex1M,I2460,TRUE,_xll.ohTrigger(RecalcTrigger,Trigger1M)),NA())</f>
        <v>2.5104482588185206E-2</v>
      </c>
      <c r="L2460" s="52">
        <f>IFERROR(_xll.qlIndexFixing(Index3M,H2460,TRUE,_xll.ohTrigger(RecalcTrigger,Trigger3M)),NA())</f>
        <v>2.6183790213925917E-2</v>
      </c>
      <c r="M2460" s="52">
        <f>IFERROR(_xll.qlIndexFixing(ONIndex3M,I2460,TRUE,_xll.ohTrigger(RecalcTrigger,Trigger3M)),NA())</f>
        <v>2.6133068892475464E-2</v>
      </c>
      <c r="N2460" s="52">
        <f>IFERROR(_xll.qlIndexFixing(Index6M,$H2460,TRUE,_xll.ohTrigger(RecalcTrigger,Trigger6M)),NA())</f>
        <v>2.7212678629929127E-2</v>
      </c>
      <c r="O2460" s="52">
        <f>IFERROR(_xll.qlIndexFixing(ONIndex6M,I2460,TRUE,_xll.ohTrigger(RecalcTrigger,Trigger6M)),NA())</f>
        <v>2.7097007579826027E-2</v>
      </c>
      <c r="P2460" s="52">
        <f>IFERROR(_xll.qlIndexFixing(Index1Y,$H2460,TRUE,_xll.ohTrigger(RecalcTrigger,Trigger1Y)),NA())</f>
        <v>2.8636543613188112E-2</v>
      </c>
      <c r="Q2460" s="52">
        <f>IFERROR(_xll.qlIndexFixing(ONIndex1Y,I2460,TRUE,_xll.ohTrigger(RecalcTrigger,Trigger1Y)),NA())</f>
        <v>2.8365748541316904E-2</v>
      </c>
    </row>
    <row r="2461" spans="2:17" x14ac:dyDescent="0.2">
      <c r="B2461" s="46" t="s">
        <v>51</v>
      </c>
      <c r="D2461" s="49">
        <f>_xll.qlCalendarAdvance(LocalCalendar,$D2460,B2461,"f",FALSE)</f>
        <v>56640</v>
      </c>
      <c r="E2461" s="49">
        <f>_xll.qlInterestRateIndexValueDate(IndexON,D2461)</f>
        <v>56640</v>
      </c>
      <c r="F2461" s="52">
        <f>IFERROR(_xll.qlIndexFixing(IndexON,D2461,TRUE,_xll.ohTrigger(RecalcTrigger,TriggerON)),NA())</f>
        <v>2.4296615594083804E-2</v>
      </c>
      <c r="H2461" s="49">
        <f>_xll.qlCalendarAdvance(IborCalendar,$H2460,B2461,"f",FALSE)</f>
        <v>56633</v>
      </c>
      <c r="I2461" s="49">
        <f>_xll.qlInterestRateIndexValueDate(Index1M,$H2461)</f>
        <v>56635</v>
      </c>
      <c r="J2461" s="52">
        <f>IFERROR(_xll.qlIndexFixing(Index1M,$H2461,TRUE,_xll.ohTrigger(RecalcTrigger,Trigger1M)),NA())</f>
        <v>2.5114362280404534E-2</v>
      </c>
      <c r="K2461" s="52">
        <f>IFERROR(_xll.qlIndexFixing(ONIndex1M,I2461,TRUE,_xll.ohTrigger(RecalcTrigger,Trigger1M)),NA())</f>
        <v>2.5099123678868906E-2</v>
      </c>
      <c r="L2461" s="52">
        <f>IFERROR(_xll.qlIndexFixing(Index3M,H2461,TRUE,_xll.ohTrigger(RecalcTrigger,Trigger3M)),NA())</f>
        <v>2.6178456099970049E-2</v>
      </c>
      <c r="M2461" s="52">
        <f>IFERROR(_xll.qlIndexFixing(ONIndex3M,I2461,TRUE,_xll.ohTrigger(RecalcTrigger,Trigger3M)),NA())</f>
        <v>2.6127781534643901E-2</v>
      </c>
      <c r="N2461" s="52">
        <f>IFERROR(_xll.qlIndexFixing(Index6M,$H2461,TRUE,_xll.ohTrigger(RecalcTrigger,Trigger6M)),NA())</f>
        <v>2.7207324897565617E-2</v>
      </c>
      <c r="O2461" s="52">
        <f>IFERROR(_xll.qlIndexFixing(ONIndex6M,I2461,TRUE,_xll.ohTrigger(RecalcTrigger,Trigger6M)),NA())</f>
        <v>2.709174992303609E-2</v>
      </c>
      <c r="P2461" s="52">
        <f>IFERROR(_xll.qlIndexFixing(Index1Y,$H2461,TRUE,_xll.ohTrigger(RecalcTrigger,Trigger1Y)),NA())</f>
        <v>2.8631174569335095E-2</v>
      </c>
      <c r="Q2461" s="52">
        <f>IFERROR(_xll.qlIndexFixing(ONIndex1Y,I2461,TRUE,_xll.ohTrigger(RecalcTrigger,Trigger1Y)),NA())</f>
        <v>2.8360550382613425E-2</v>
      </c>
    </row>
    <row r="2462" spans="2:17" x14ac:dyDescent="0.2">
      <c r="B2462" s="46" t="s">
        <v>51</v>
      </c>
      <c r="D2462" s="49">
        <f>_xll.qlCalendarAdvance(LocalCalendar,$D2461,B2462,"f",FALSE)</f>
        <v>56647</v>
      </c>
      <c r="E2462" s="49">
        <f>_xll.qlInterestRateIndexValueDate(IndexON,D2462)</f>
        <v>56647</v>
      </c>
      <c r="F2462" s="52">
        <f>IFERROR(_xll.qlIndexFixing(IndexON,D2462,TRUE,_xll.ohTrigger(RecalcTrigger,TriggerON)),NA())</f>
        <v>2.4299343436036125E-2</v>
      </c>
      <c r="H2462" s="49">
        <f>_xll.qlCalendarAdvance(IborCalendar,$H2461,B2462,"f",FALSE)</f>
        <v>56640</v>
      </c>
      <c r="I2462" s="49">
        <f>_xll.qlInterestRateIndexValueDate(Index1M,$H2462)</f>
        <v>56642</v>
      </c>
      <c r="J2462" s="52">
        <f>IFERROR(_xll.qlIndexFixing(Index1M,$H2462,TRUE,_xll.ohTrigger(RecalcTrigger,Trigger1M)),NA())</f>
        <v>2.5107511367382304E-2</v>
      </c>
      <c r="K2462" s="52">
        <f>IFERROR(_xll.qlIndexFixing(ONIndex1M,I2462,TRUE,_xll.ohTrigger(RecalcTrigger,Trigger1M)),NA())</f>
        <v>2.5093762058601143E-2</v>
      </c>
      <c r="L2462" s="52">
        <f>IFERROR(_xll.qlIndexFixing(Index3M,H2462,TRUE,_xll.ohTrigger(RecalcTrigger,Trigger3M)),NA())</f>
        <v>2.6173120021264928E-2</v>
      </c>
      <c r="M2462" s="52">
        <f>IFERROR(_xll.qlIndexFixing(ONIndex3M,I2462,TRUE,_xll.ohTrigger(RecalcTrigger,Trigger3M)),NA())</f>
        <v>2.6122492217819371E-2</v>
      </c>
      <c r="N2462" s="52">
        <f>IFERROR(_xll.qlIndexFixing(Index6M,$H2462,TRUE,_xll.ohTrigger(RecalcTrigger,Trigger6M)),NA())</f>
        <v>2.720196927006524E-2</v>
      </c>
      <c r="O2462" s="52">
        <f>IFERROR(_xll.qlIndexFixing(ONIndex6M,I2462,TRUE,_xll.ohTrigger(RecalcTrigger,Trigger6M)),NA())</f>
        <v>2.7086490382632888E-2</v>
      </c>
      <c r="P2462" s="52">
        <f>IFERROR(_xll.qlIndexFixing(Index1Y,$H2462,TRUE,_xll.ohTrigger(RecalcTrigger,Trigger1Y)),NA())</f>
        <v>2.862580782097256E-2</v>
      </c>
      <c r="Q2462" s="52">
        <f>IFERROR(_xll.qlIndexFixing(ONIndex1Y,I2462,TRUE,_xll.ohTrigger(RecalcTrigger,Trigger1Y)),NA())</f>
        <v>2.8355349889217507E-2</v>
      </c>
    </row>
    <row r="2463" spans="2:17" x14ac:dyDescent="0.2">
      <c r="B2463" s="46" t="s">
        <v>51</v>
      </c>
      <c r="D2463" s="49">
        <f>_xll.qlCalendarAdvance(LocalCalendar,$D2462,B2463,"f",FALSE)</f>
        <v>56654</v>
      </c>
      <c r="E2463" s="49">
        <f>_xll.qlInterestRateIndexValueDate(IndexON,D2463)</f>
        <v>56654</v>
      </c>
      <c r="F2463" s="52">
        <f>IFERROR(_xll.qlIndexFixing(IndexON,D2463,TRUE,_xll.ohTrigger(RecalcTrigger,TriggerON)),NA())</f>
        <v>2.4302094612842495E-2</v>
      </c>
      <c r="H2463" s="49">
        <f>_xll.qlCalendarAdvance(IborCalendar,$H2462,B2463,"f",FALSE)</f>
        <v>56647</v>
      </c>
      <c r="I2463" s="49">
        <f>_xll.qlInterestRateIndexValueDate(Index1M,$H2463)</f>
        <v>56649</v>
      </c>
      <c r="J2463" s="52">
        <f>IFERROR(_xll.qlIndexFixing(Index1M,$H2463,TRUE,_xll.ohTrigger(RecalcTrigger,Trigger1M)),NA())</f>
        <v>2.510164107460934E-2</v>
      </c>
      <c r="K2463" s="52">
        <f>IFERROR(_xll.qlIndexFixing(ONIndex1M,I2463,TRUE,_xll.ohTrigger(RecalcTrigger,Trigger1M)),NA())</f>
        <v>2.5088397727461853E-2</v>
      </c>
      <c r="L2463" s="52">
        <f>IFERROR(_xll.qlIndexFixing(Index3M,H2463,TRUE,_xll.ohTrigger(RecalcTrigger,Trigger3M)),NA())</f>
        <v>2.6167214648764443E-2</v>
      </c>
      <c r="M2463" s="52">
        <f>IFERROR(_xll.qlIndexFixing(ONIndex3M,I2463,TRUE,_xll.ohTrigger(RecalcTrigger,Trigger3M)),NA())</f>
        <v>2.6117200941842E-2</v>
      </c>
      <c r="N2463" s="52">
        <f>IFERROR(_xll.qlIndexFixing(Index6M,$H2463,TRUE,_xll.ohTrigger(RecalcTrigger,Trigger6M)),NA())</f>
        <v>2.7196611747443016E-2</v>
      </c>
      <c r="O2463" s="52">
        <f>IFERROR(_xll.qlIndexFixing(ONIndex6M,I2463,TRUE,_xll.ohTrigger(RecalcTrigger,Trigger6M)),NA())</f>
        <v>2.7081228958616421E-2</v>
      </c>
      <c r="P2463" s="52">
        <f>IFERROR(_xll.qlIndexFixing(Index1Y,$H2463,TRUE,_xll.ohTrigger(RecalcTrigger,Trigger1Y)),NA())</f>
        <v>2.8620443613825704E-2</v>
      </c>
      <c r="Q2463" s="52">
        <f>IFERROR(_xll.qlIndexFixing(ONIndex1Y,I2463,TRUE,_xll.ohTrigger(RecalcTrigger,Trigger1Y)),NA())</f>
        <v>2.835014706112915E-2</v>
      </c>
    </row>
    <row r="2464" spans="2:17" x14ac:dyDescent="0.2">
      <c r="B2464" s="46" t="s">
        <v>51</v>
      </c>
      <c r="D2464" s="49">
        <f>_xll.qlCalendarAdvance(LocalCalendar,$D2463,B2464,"f",FALSE)</f>
        <v>56661</v>
      </c>
      <c r="E2464" s="49">
        <f>_xll.qlInterestRateIndexValueDate(IndexON,D2464)</f>
        <v>56661</v>
      </c>
      <c r="F2464" s="52">
        <f>IFERROR(_xll.qlIndexFixing(IndexON,D2464,TRUE,_xll.ohTrigger(RecalcTrigger,TriggerON)),NA())</f>
        <v>2.4304869124662787E-2</v>
      </c>
      <c r="H2464" s="49">
        <f>_xll.qlCalendarAdvance(IborCalendar,$H2463,B2464,"f",FALSE)</f>
        <v>56654</v>
      </c>
      <c r="I2464" s="49">
        <f>_xll.qlInterestRateIndexValueDate(Index1M,$H2464)</f>
        <v>56656</v>
      </c>
      <c r="J2464" s="52">
        <f>IFERROR(_xll.qlIndexFixing(Index1M,$H2464,TRUE,_xll.ohTrigger(RecalcTrigger,Trigger1M)),NA())</f>
        <v>2.5096258692001161E-2</v>
      </c>
      <c r="K2464" s="52">
        <f>IFERROR(_xll.qlIndexFixing(ONIndex1M,I2464,TRUE,_xll.ohTrigger(RecalcTrigger,Trigger1M)),NA())</f>
        <v>2.5083030685530971E-2</v>
      </c>
      <c r="L2464" s="52">
        <f>IFERROR(_xll.qlIndexFixing(Index3M,H2464,TRUE,_xll.ohTrigger(RecalcTrigger,Trigger3M)),NA())</f>
        <v>2.6161875167749805E-2</v>
      </c>
      <c r="M2464" s="52">
        <f>IFERROR(_xll.qlIndexFixing(ONIndex3M,I2464,TRUE,_xll.ohTrigger(RecalcTrigger,Trigger3M)),NA())</f>
        <v>2.6111907706791726E-2</v>
      </c>
      <c r="N2464" s="52">
        <f>IFERROR(_xll.qlIndexFixing(Index6M,$H2464,TRUE,_xll.ohTrigger(RecalcTrigger,Trigger6M)),NA())</f>
        <v>2.7191252329714397E-2</v>
      </c>
      <c r="O2464" s="52">
        <f>IFERROR(_xll.qlIndexFixing(ONIndex6M,I2464,TRUE,_xll.ohTrigger(RecalcTrigger,Trigger6M)),NA())</f>
        <v>2.7075965650906753E-2</v>
      </c>
      <c r="P2464" s="52">
        <f>IFERROR(_xll.qlIndexFixing(Index1Y,$H2464,TRUE,_xll.ohTrigger(RecalcTrigger,Trigger1Y)),NA())</f>
        <v>2.8615082193612709E-2</v>
      </c>
      <c r="Q2464" s="52">
        <f>IFERROR(_xll.qlIndexFixing(ONIndex1Y,I2464,TRUE,_xll.ohTrigger(RecalcTrigger,Trigger1Y)),NA())</f>
        <v>2.8344941898108544E-2</v>
      </c>
    </row>
    <row r="2465" spans="2:17" x14ac:dyDescent="0.2">
      <c r="B2465" s="46" t="s">
        <v>51</v>
      </c>
      <c r="D2465" s="49">
        <f>_xll.qlCalendarAdvance(LocalCalendar,$D2464,B2465,"f",FALSE)</f>
        <v>56668</v>
      </c>
      <c r="E2465" s="49">
        <f>_xll.qlInterestRateIndexValueDate(IndexON,D2465)</f>
        <v>56668</v>
      </c>
      <c r="F2465" s="52">
        <f>IFERROR(_xll.qlIndexFixing(IndexON,D2465,TRUE,_xll.ohTrigger(RecalcTrigger,TriggerON)),NA())</f>
        <v>2.4307666971337127E-2</v>
      </c>
      <c r="H2465" s="49">
        <f>_xll.qlCalendarAdvance(IborCalendar,$H2464,B2465,"f",FALSE)</f>
        <v>56661</v>
      </c>
      <c r="I2465" s="49">
        <f>_xll.qlInterestRateIndexValueDate(Index1M,$H2465)</f>
        <v>56663</v>
      </c>
      <c r="J2465" s="52">
        <f>IFERROR(_xll.qlIndexFixing(Index1M,$H2465,TRUE,_xll.ohTrigger(RecalcTrigger,Trigger1M)),NA())</f>
        <v>2.5090873595578093E-2</v>
      </c>
      <c r="K2465" s="52">
        <f>IFERROR(_xll.qlIndexFixing(ONIndex1M,I2465,TRUE,_xll.ohTrigger(RecalcTrigger,Trigger1M)),NA())</f>
        <v>2.5077660932728563E-2</v>
      </c>
      <c r="L2465" s="52">
        <f>IFERROR(_xll.qlIndexFixing(Index3M,H2465,TRUE,_xll.ohTrigger(RecalcTrigger,Trigger3M)),NA())</f>
        <v>2.615653372207213E-2</v>
      </c>
      <c r="M2465" s="52">
        <f>IFERROR(_xll.qlIndexFixing(ONIndex3M,I2465,TRUE,_xll.ohTrigger(RecalcTrigger,Trigger3M)),NA())</f>
        <v>2.610661251282842E-2</v>
      </c>
      <c r="N2465" s="52">
        <f>IFERROR(_xll.qlIndexFixing(Index6M,$H2465,TRUE,_xll.ohTrigger(RecalcTrigger,Trigger6M)),NA())</f>
        <v>2.7185891016894406E-2</v>
      </c>
      <c r="O2465" s="52">
        <f>IFERROR(_xll.qlIndexFixing(ONIndex6M,I2465,TRUE,_xll.ohTrigger(RecalcTrigger,Trigger6M)),NA())</f>
        <v>2.7070700459663755E-2</v>
      </c>
      <c r="P2465" s="52">
        <f>IFERROR(_xll.qlIndexFixing(Index1Y,$H2465,TRUE,_xll.ohTrigger(RecalcTrigger,Trigger1Y)),NA())</f>
        <v>2.860972380604913E-2</v>
      </c>
      <c r="Q2465" s="52">
        <f>IFERROR(_xll.qlIndexFixing(ONIndex1Y,I2465,TRUE,_xll.ohTrigger(RecalcTrigger,Trigger1Y)),NA())</f>
        <v>2.8339734400635308E-2</v>
      </c>
    </row>
    <row r="2466" spans="2:17" x14ac:dyDescent="0.2">
      <c r="B2466" s="46" t="s">
        <v>51</v>
      </c>
      <c r="D2466" s="49">
        <f>_xll.qlCalendarAdvance(LocalCalendar,$D2465,B2466,"f",FALSE)</f>
        <v>56675</v>
      </c>
      <c r="E2466" s="49">
        <f>_xll.qlInterestRateIndexValueDate(IndexON,D2466)</f>
        <v>56675</v>
      </c>
      <c r="F2466" s="52">
        <f>IFERROR(_xll.qlIndexFixing(IndexON,D2466,TRUE,_xll.ohTrigger(RecalcTrigger,TriggerON)),NA())</f>
        <v>2.4310488153025389E-2</v>
      </c>
      <c r="H2466" s="49">
        <f>_xll.qlCalendarAdvance(IborCalendar,$H2465,B2466,"f",FALSE)</f>
        <v>56668</v>
      </c>
      <c r="I2466" s="49">
        <f>_xll.qlInterestRateIndexValueDate(Index1M,$H2466)</f>
        <v>56670</v>
      </c>
      <c r="J2466" s="52">
        <f>IFERROR(_xll.qlIndexFixing(Index1M,$H2466,TRUE,_xll.ohTrigger(RecalcTrigger,Trigger1M)),NA())</f>
        <v>2.508548578534299E-2</v>
      </c>
      <c r="K2466" s="52">
        <f>IFERROR(_xll.qlIndexFixing(ONIndex1M,I2466,TRUE,_xll.ohTrigger(RecalcTrigger,Trigger1M)),NA())</f>
        <v>2.5072288469054627E-2</v>
      </c>
      <c r="L2466" s="52">
        <f>IFERROR(_xll.qlIndexFixing(Index3M,H2466,TRUE,_xll.ohTrigger(RecalcTrigger,Trigger3M)),NA())</f>
        <v>2.6151190311734112E-2</v>
      </c>
      <c r="M2466" s="52">
        <f>IFERROR(_xll.qlIndexFixing(ONIndex3M,I2466,TRUE,_xll.ohTrigger(RecalcTrigger,Trigger3M)),NA())</f>
        <v>2.6101315359552402E-2</v>
      </c>
      <c r="N2466" s="52">
        <f>IFERROR(_xll.qlIndexFixing(Index6M,$H2466,TRUE,_xll.ohTrigger(RecalcTrigger,Trigger6M)),NA())</f>
        <v>2.7180527808997167E-2</v>
      </c>
      <c r="O2466" s="52">
        <f>IFERROR(_xll.qlIndexFixing(ONIndex6M,I2466,TRUE,_xll.ohTrigger(RecalcTrigger,Trigger6M)),NA())</f>
        <v>2.7065433384487747E-2</v>
      </c>
      <c r="P2466" s="52">
        <f>IFERROR(_xll.qlIndexFixing(Index1Y,$H2466,TRUE,_xll.ohTrigger(RecalcTrigger,Trigger1Y)),NA())</f>
        <v>2.8604368696842866E-2</v>
      </c>
      <c r="Q2466" s="52">
        <f>IFERROR(_xll.qlIndexFixing(ONIndex1Y,I2466,TRUE,_xll.ohTrigger(RecalcTrigger,Trigger1Y)),NA())</f>
        <v>2.833452456830976E-2</v>
      </c>
    </row>
    <row r="2467" spans="2:17" x14ac:dyDescent="0.2">
      <c r="B2467" s="46" t="s">
        <v>51</v>
      </c>
      <c r="D2467" s="49">
        <f>_xll.qlCalendarAdvance(LocalCalendar,$D2466,B2467,"f",FALSE)</f>
        <v>56682</v>
      </c>
      <c r="E2467" s="49">
        <f>_xll.qlInterestRateIndexValueDate(IndexON,D2467)</f>
        <v>56682</v>
      </c>
      <c r="F2467" s="52">
        <f>IFERROR(_xll.qlIndexFixing(IndexON,D2467,TRUE,_xll.ohTrigger(RecalcTrigger,TriggerON)),NA())</f>
        <v>2.4313332669647636E-2</v>
      </c>
      <c r="H2467" s="49">
        <f>_xll.qlCalendarAdvance(IborCalendar,$H2466,B2467,"f",FALSE)</f>
        <v>56675</v>
      </c>
      <c r="I2467" s="49">
        <f>_xll.qlInterestRateIndexValueDate(Index1M,$H2467)</f>
        <v>56677</v>
      </c>
      <c r="J2467" s="52">
        <f>IFERROR(_xll.qlIndexFixing(Index1M,$H2467,TRUE,_xll.ohTrigger(RecalcTrigger,Trigger1M)),NA())</f>
        <v>2.5082046190413043E-2</v>
      </c>
      <c r="K2467" s="52">
        <f>IFERROR(_xll.qlIndexFixing(ONIndex1M,I2467,TRUE,_xll.ohTrigger(RecalcTrigger,Trigger1M)),NA())</f>
        <v>2.5066913294509163E-2</v>
      </c>
      <c r="L2467" s="52">
        <f>IFERROR(_xll.qlIndexFixing(Index3M,H2467,TRUE,_xll.ohTrigger(RecalcTrigger,Trigger3M)),NA())</f>
        <v>2.6147540527794253E-2</v>
      </c>
      <c r="M2467" s="52">
        <f>IFERROR(_xll.qlIndexFixing(ONIndex3M,I2467,TRUE,_xll.ohTrigger(RecalcTrigger,Trigger3M)),NA())</f>
        <v>2.6096016247283416E-2</v>
      </c>
      <c r="N2467" s="52">
        <f>IFERROR(_xll.qlIndexFixing(Index6M,$H2467,TRUE,_xll.ohTrigger(RecalcTrigger,Trigger6M)),NA())</f>
        <v>2.7178985335534461E-2</v>
      </c>
      <c r="O2467" s="52">
        <f>IFERROR(_xll.qlIndexFixing(ONIndex6M,I2467,TRUE,_xll.ohTrigger(RecalcTrigger,Trigger6M)),NA())</f>
        <v>2.7060164426018218E-2</v>
      </c>
      <c r="P2467" s="52">
        <f>IFERROR(_xll.qlIndexFixing(Index1Y,$H2467,TRUE,_xll.ohTrigger(RecalcTrigger,Trigger1Y)),NA())</f>
        <v>2.8601253186053749E-2</v>
      </c>
      <c r="Q2467" s="52">
        <f>IFERROR(_xll.qlIndexFixing(ONIndex1Y,I2467,TRUE,_xll.ohTrigger(RecalcTrigger,Trigger1Y)),NA())</f>
        <v>2.8329312401211837E-2</v>
      </c>
    </row>
    <row r="2468" spans="2:17" x14ac:dyDescent="0.2">
      <c r="B2468" s="46" t="s">
        <v>51</v>
      </c>
      <c r="D2468" s="49">
        <f>_xll.qlCalendarAdvance(LocalCalendar,$D2467,B2468,"f",FALSE)</f>
        <v>56689</v>
      </c>
      <c r="E2468" s="49">
        <f>_xll.qlInterestRateIndexValueDate(IndexON,D2468)</f>
        <v>56689</v>
      </c>
      <c r="F2468" s="52">
        <f>IFERROR(_xll.qlIndexFixing(IndexON,D2468,TRUE,_xll.ohTrigger(RecalcTrigger,TriggerON)),NA())</f>
        <v>2.4316200521123932E-2</v>
      </c>
      <c r="H2468" s="49">
        <f>_xll.qlCalendarAdvance(IborCalendar,$H2467,B2468,"f",FALSE)</f>
        <v>56682</v>
      </c>
      <c r="I2468" s="49">
        <f>_xll.qlInterestRateIndexValueDate(Index1M,$H2468)</f>
        <v>56684</v>
      </c>
      <c r="J2468" s="52">
        <f>IFERROR(_xll.qlIndexFixing(Index1M,$H2468,TRUE,_xll.ohTrigger(RecalcTrigger,Trigger1M)),NA())</f>
        <v>2.5076650675565637E-2</v>
      </c>
      <c r="K2468" s="52">
        <f>IFERROR(_xll.qlIndexFixing(ONIndex1M,I2468,TRUE,_xll.ohTrigger(RecalcTrigger,Trigger1M)),NA())</f>
        <v>2.5061535409012237E-2</v>
      </c>
      <c r="L2468" s="52">
        <f>IFERROR(_xll.qlIndexFixing(Index3M,H2468,TRUE,_xll.ohTrigger(RecalcTrigger,Trigger3M)),NA())</f>
        <v>2.6142191605788061E-2</v>
      </c>
      <c r="M2468" s="52">
        <f>IFERROR(_xll.qlIndexFixing(ONIndex3M,I2468,TRUE,_xll.ohTrigger(RecalcTrigger,Trigger3M)),NA())</f>
        <v>2.6090715176101398E-2</v>
      </c>
      <c r="N2468" s="52">
        <f>IFERROR(_xll.qlIndexFixing(Index6M,$H2468,TRUE,_xll.ohTrigger(RecalcTrigger,Trigger6M)),NA())</f>
        <v>2.717297859812379E-2</v>
      </c>
      <c r="O2468" s="52">
        <f>IFERROR(_xll.qlIndexFixing(ONIndex6M,I2468,TRUE,_xll.ohTrigger(RecalcTrigger,Trigger6M)),NA())</f>
        <v>2.705489358361568E-2</v>
      </c>
      <c r="P2468" s="52">
        <f>IFERROR(_xll.qlIndexFixing(Index1Y,$H2468,TRUE,_xll.ohTrigger(RecalcTrigger,Trigger1Y)),NA())</f>
        <v>2.8595905640658992E-2</v>
      </c>
      <c r="Q2468" s="52">
        <f>IFERROR(_xll.qlIndexFixing(ONIndex1Y,I2468,TRUE,_xll.ohTrigger(RecalcTrigger,Trigger1Y)),NA())</f>
        <v>2.832409789950141E-2</v>
      </c>
    </row>
    <row r="2469" spans="2:17" x14ac:dyDescent="0.2">
      <c r="B2469" s="46" t="s">
        <v>51</v>
      </c>
      <c r="D2469" s="49">
        <f>_xll.qlCalendarAdvance(LocalCalendar,$D2468,B2469,"f",FALSE)</f>
        <v>56696</v>
      </c>
      <c r="E2469" s="49">
        <f>_xll.qlInterestRateIndexValueDate(IndexON,D2469)</f>
        <v>56696</v>
      </c>
      <c r="F2469" s="52">
        <f>IFERROR(_xll.qlIndexFixing(IndexON,D2469,TRUE,_xll.ohTrigger(RecalcTrigger,TriggerON)),NA())</f>
        <v>2.4319091707614149E-2</v>
      </c>
      <c r="H2469" s="49">
        <f>_xll.qlCalendarAdvance(IborCalendar,$H2468,B2469,"f",FALSE)</f>
        <v>56689</v>
      </c>
      <c r="I2469" s="49">
        <f>_xll.qlInterestRateIndexValueDate(Index1M,$H2469)</f>
        <v>56691</v>
      </c>
      <c r="J2469" s="52">
        <f>IFERROR(_xll.qlIndexFixing(Index1M,$H2469,TRUE,_xll.ohTrigger(RecalcTrigger,Trigger1M)),NA())</f>
        <v>2.5071738960959843E-2</v>
      </c>
      <c r="K2469" s="52">
        <f>IFERROR(_xll.qlIndexFixing(ONIndex1M,I2469,TRUE,_xll.ohTrigger(RecalcTrigger,Trigger1M)),NA())</f>
        <v>2.5056154812483911E-2</v>
      </c>
      <c r="L2469" s="52">
        <f>IFERROR(_xll.qlIndexFixing(Index3M,H2469,TRUE,_xll.ohTrigger(RecalcTrigger,Trigger3M)),NA())</f>
        <v>2.6136840718957915E-2</v>
      </c>
      <c r="M2469" s="52">
        <f>IFERROR(_xll.qlIndexFixing(ONIndex3M,I2469,TRUE,_xll.ohTrigger(RecalcTrigger,Trigger3M)),NA())</f>
        <v>2.608541214576654E-2</v>
      </c>
      <c r="N2469" s="52">
        <f>IFERROR(_xll.qlIndexFixing(Index6M,$H2469,TRUE,_xll.ohTrigger(RecalcTrigger,Trigger6M)),NA())</f>
        <v>2.7167607233645856E-2</v>
      </c>
      <c r="O2469" s="52">
        <f>IFERROR(_xll.qlIndexFixing(ONIndex6M,I2469,TRUE,_xll.ohTrigger(RecalcTrigger,Trigger6M)),NA())</f>
        <v>2.7049620857679813E-2</v>
      </c>
      <c r="P2469" s="52">
        <f>IFERROR(_xll.qlIndexFixing(Index1Y,$H2469,TRUE,_xll.ohTrigger(RecalcTrigger,Trigger1Y)),NA())</f>
        <v>2.8590562164258725E-2</v>
      </c>
      <c r="Q2469" s="52">
        <f>IFERROR(_xll.qlIndexFixing(ONIndex1Y,I2469,TRUE,_xll.ohTrigger(RecalcTrigger,Trigger1Y)),NA())</f>
        <v>2.83188810627788E-2</v>
      </c>
    </row>
    <row r="2470" spans="2:17" x14ac:dyDescent="0.2">
      <c r="B2470" s="46" t="s">
        <v>51</v>
      </c>
      <c r="D2470" s="49">
        <f>_xll.qlCalendarAdvance(LocalCalendar,$D2469,B2470,"f",FALSE)</f>
        <v>56703</v>
      </c>
      <c r="E2470" s="49">
        <f>_xll.qlInterestRateIndexValueDate(IndexON,D2470)</f>
        <v>56703</v>
      </c>
      <c r="F2470" s="52">
        <f>IFERROR(_xll.qlIndexFixing(IndexON,D2470,TRUE,_xll.ohTrigger(RecalcTrigger,TriggerON)),NA())</f>
        <v>2.4322006229198223E-2</v>
      </c>
      <c r="H2470" s="49">
        <f>_xll.qlCalendarAdvance(IborCalendar,$H2469,B2470,"f",FALSE)</f>
        <v>56696</v>
      </c>
      <c r="I2470" s="49">
        <f>_xll.qlInterestRateIndexValueDate(Index1M,$H2470)</f>
        <v>56698</v>
      </c>
      <c r="J2470" s="52">
        <f>IFERROR(_xll.qlIndexFixing(Index1M,$H2470,TRUE,_xll.ohTrigger(RecalcTrigger,Trigger1M)),NA())</f>
        <v>2.50658515031843E-2</v>
      </c>
      <c r="K2470" s="52">
        <f>IFERROR(_xll.qlIndexFixing(ONIndex1M,I2470,TRUE,_xll.ohTrigger(RecalcTrigger,Trigger1M)),NA())</f>
        <v>2.5050771505243929E-2</v>
      </c>
      <c r="L2470" s="52">
        <f>IFERROR(_xll.qlIndexFixing(Index3M,H2470,TRUE,_xll.ohTrigger(RecalcTrigger,Trigger3M)),NA())</f>
        <v>2.613148786731511E-2</v>
      </c>
      <c r="M2470" s="52">
        <f>IFERROR(_xll.qlIndexFixing(ONIndex3M,I2470,TRUE,_xll.ohTrigger(RecalcTrigger,Trigger3M)),NA())</f>
        <v>2.6080107156278842E-2</v>
      </c>
      <c r="N2470" s="52">
        <f>IFERROR(_xll.qlIndexFixing(Index6M,$H2470,TRUE,_xll.ohTrigger(RecalcTrigger,Trigger6M)),NA())</f>
        <v>2.7162234632293236E-2</v>
      </c>
      <c r="O2470" s="52">
        <f>IFERROR(_xll.qlIndexFixing(ONIndex6M,I2470,TRUE,_xll.ohTrigger(RecalcTrigger,Trigger6M)),NA())</f>
        <v>2.7044346248050743E-2</v>
      </c>
      <c r="P2470" s="52">
        <f>IFERROR(_xll.qlIndexFixing(Index1Y,$H2470,TRUE,_xll.ohTrigger(RecalcTrigger,Trigger1Y)),NA())</f>
        <v>2.8585223000594497E-2</v>
      </c>
      <c r="Q2470" s="52">
        <f>IFERROR(_xll.qlIndexFixing(ONIndex1Y,I2470,TRUE,_xll.ohTrigger(RecalcTrigger,Trigger1Y)),NA())</f>
        <v>2.8313661891523623E-2</v>
      </c>
    </row>
    <row r="2471" spans="2:17" x14ac:dyDescent="0.2">
      <c r="B2471" s="46" t="s">
        <v>51</v>
      </c>
      <c r="D2471" s="49">
        <f>_xll.qlCalendarAdvance(LocalCalendar,$D2470,B2471,"f",FALSE)</f>
        <v>56710</v>
      </c>
      <c r="E2471" s="49">
        <f>_xll.qlInterestRateIndexValueDate(IndexON,D2471)</f>
        <v>56710</v>
      </c>
      <c r="F2471" s="52">
        <f>IFERROR(_xll.qlIndexFixing(IndexON,D2471,TRUE,_xll.ohTrigger(RecalcTrigger,TriggerON)),NA())</f>
        <v>2.4324944085636346E-2</v>
      </c>
      <c r="H2471" s="49">
        <f>_xll.qlCalendarAdvance(IborCalendar,$H2470,B2471,"f",FALSE)</f>
        <v>56703</v>
      </c>
      <c r="I2471" s="49">
        <f>_xll.qlInterestRateIndexValueDate(Index1M,$H2471)</f>
        <v>56705</v>
      </c>
      <c r="J2471" s="52">
        <f>IFERROR(_xll.qlIndexFixing(Index1M,$H2471,TRUE,_xll.ohTrigger(RecalcTrigger,Trigger1M)),NA())</f>
        <v>2.5060933220884995E-2</v>
      </c>
      <c r="K2471" s="52">
        <f>IFERROR(_xll.qlIndexFixing(ONIndex1M,I2471,TRUE,_xll.ohTrigger(RecalcTrigger,Trigger1M)),NA())</f>
        <v>2.5045385487212357E-2</v>
      </c>
      <c r="L2471" s="52">
        <f>IFERROR(_xll.qlIndexFixing(Index3M,H2471,TRUE,_xll.ohTrigger(RecalcTrigger,Trigger3M)),NA())</f>
        <v>2.6125569987187968E-2</v>
      </c>
      <c r="M2471" s="52">
        <f>IFERROR(_xll.qlIndexFixing(ONIndex3M,I2471,TRUE,_xll.ohTrigger(RecalcTrigger,Trigger3M)),NA())</f>
        <v>2.6074800207958049E-2</v>
      </c>
      <c r="N2471" s="52">
        <f>IFERROR(_xll.qlIndexFixing(Index6M,$H2471,TRUE,_xll.ohTrigger(RecalcTrigger,Trigger6M)),NA())</f>
        <v>2.7154955436222216E-2</v>
      </c>
      <c r="O2471" s="52">
        <f>IFERROR(_xll.qlIndexFixing(ONIndex6M,I2471,TRUE,_xll.ohTrigger(RecalcTrigger,Trigger6M)),NA())</f>
        <v>2.7039069754888345E-2</v>
      </c>
      <c r="P2471" s="52">
        <f>IFERROR(_xll.qlIndexFixing(Index1Y,$H2471,TRUE,_xll.ohTrigger(RecalcTrigger,Trigger1Y)),NA())</f>
        <v>2.8580634342293167E-2</v>
      </c>
      <c r="Q2471" s="52">
        <f>IFERROR(_xll.qlIndexFixing(ONIndex1Y,I2471,TRUE,_xll.ohTrigger(RecalcTrigger,Trigger1Y)),NA())</f>
        <v>2.8308440385576006E-2</v>
      </c>
    </row>
    <row r="2472" spans="2:17" x14ac:dyDescent="0.2">
      <c r="B2472" s="46" t="s">
        <v>51</v>
      </c>
      <c r="D2472" s="49">
        <f>_xll.qlCalendarAdvance(LocalCalendar,$D2471,B2472,"f",FALSE)</f>
        <v>56717</v>
      </c>
      <c r="E2472" s="49">
        <f>_xll.qlInterestRateIndexValueDate(IndexON,D2472)</f>
        <v>56717</v>
      </c>
      <c r="F2472" s="52">
        <f>IFERROR(_xll.qlIndexFixing(IndexON,D2472,TRUE,_xll.ohTrigger(RecalcTrigger,TriggerON)),NA())</f>
        <v>2.4327905276928519E-2</v>
      </c>
      <c r="H2472" s="49">
        <f>_xll.qlCalendarAdvance(IborCalendar,$H2471,B2472,"f",FALSE)</f>
        <v>56710</v>
      </c>
      <c r="I2472" s="49">
        <f>_xll.qlInterestRateIndexValueDate(Index1M,$H2472)</f>
        <v>56712</v>
      </c>
      <c r="J2472" s="52">
        <f>IFERROR(_xll.qlIndexFixing(Index1M,$H2472,TRUE,_xll.ohTrigger(RecalcTrigger,Trigger1M)),NA())</f>
        <v>2.5055041473917572E-2</v>
      </c>
      <c r="K2472" s="52">
        <f>IFERROR(_xll.qlIndexFixing(ONIndex1M,I2472,TRUE,_xll.ohTrigger(RecalcTrigger,Trigger1M)),NA())</f>
        <v>2.5039996758229321E-2</v>
      </c>
      <c r="L2472" s="52">
        <f>IFERROR(_xll.qlIndexFixing(Index3M,H2472,TRUE,_xll.ohTrigger(RecalcTrigger,Trigger3M)),NA())</f>
        <v>2.6120213733688332E-2</v>
      </c>
      <c r="M2472" s="52">
        <f>IFERROR(_xll.qlIndexFixing(ONIndex3M,I2472,TRUE,_xll.ohTrigger(RecalcTrigger,Trigger3M)),NA())</f>
        <v>2.6069491300324543E-2</v>
      </c>
      <c r="N2472" s="52">
        <f>IFERROR(_xll.qlIndexFixing(Index6M,$H2472,TRUE,_xll.ohTrigger(RecalcTrigger,Trigger6M)),NA())</f>
        <v>2.7149582670430168E-2</v>
      </c>
      <c r="O2472" s="52">
        <f>IFERROR(_xll.qlIndexFixing(ONIndex6M,I2472,TRUE,_xll.ohTrigger(RecalcTrigger,Trigger6M)),NA())</f>
        <v>2.7033791377952809E-2</v>
      </c>
      <c r="P2472" s="52">
        <f>IFERROR(_xll.qlIndexFixing(Index1Y,$H2472,TRUE,_xll.ohTrigger(RecalcTrigger,Trigger1Y)),NA())</f>
        <v>2.8574558586409716E-2</v>
      </c>
      <c r="Q2472" s="52">
        <f>IFERROR(_xll.qlIndexFixing(ONIndex1Y,I2472,TRUE,_xll.ohTrigger(RecalcTrigger,Trigger1Y)),NA())</f>
        <v>2.8303216544776078E-2</v>
      </c>
    </row>
    <row r="2473" spans="2:17" x14ac:dyDescent="0.2">
      <c r="B2473" s="46" t="s">
        <v>51</v>
      </c>
      <c r="D2473" s="49">
        <f>_xll.qlCalendarAdvance(LocalCalendar,$D2472,B2473,"f",FALSE)</f>
        <v>56724</v>
      </c>
      <c r="E2473" s="49">
        <f>_xll.qlInterestRateIndexValueDate(IndexON,D2473)</f>
        <v>56724</v>
      </c>
      <c r="F2473" s="52">
        <f>IFERROR(_xll.qlIndexFixing(IndexON,D2473,TRUE,_xll.ohTrigger(RecalcTrigger,TriggerON)),NA())</f>
        <v>2.4330889803314548E-2</v>
      </c>
      <c r="H2473" s="49">
        <f>_xll.qlCalendarAdvance(IborCalendar,$H2472,B2473,"f",FALSE)</f>
        <v>56717</v>
      </c>
      <c r="I2473" s="49">
        <f>_xll.qlInterestRateIndexValueDate(Index1M,$H2473)</f>
        <v>56719</v>
      </c>
      <c r="J2473" s="52">
        <f>IFERROR(_xll.qlIndexFixing(Index1M,$H2473,TRUE,_xll.ohTrigger(RecalcTrigger,Trigger1M)),NA())</f>
        <v>2.5049632387950937E-2</v>
      </c>
      <c r="K2473" s="52">
        <f>IFERROR(_xll.qlIndexFixing(ONIndex1M,I2473,TRUE,_xll.ohTrigger(RecalcTrigger,Trigger1M)),NA())</f>
        <v>2.50365460085753E-2</v>
      </c>
      <c r="L2473" s="52">
        <f>IFERROR(_xll.qlIndexFixing(Index3M,H2473,TRUE,_xll.ohTrigger(RecalcTrigger,Trigger3M)),NA())</f>
        <v>2.6114855515461416E-2</v>
      </c>
      <c r="M2473" s="52">
        <f>IFERROR(_xll.qlIndexFixing(ONIndex3M,I2473,TRUE,_xll.ohTrigger(RecalcTrigger,Trigger3M)),NA())</f>
        <v>2.6066436596634546E-2</v>
      </c>
      <c r="N2473" s="52">
        <f>IFERROR(_xll.qlIndexFixing(Index6M,$H2473,TRUE,_xll.ohTrigger(RecalcTrigger,Trigger6M)),NA())</f>
        <v>2.7144209882979817E-2</v>
      </c>
      <c r="O2473" s="52">
        <f>IFERROR(_xll.qlIndexFixing(ONIndex6M,I2473,TRUE,_xll.ohTrigger(RecalcTrigger,Trigger6M)),NA())</f>
        <v>2.7031060496288006E-2</v>
      </c>
      <c r="P2473" s="52">
        <f>IFERROR(_xll.qlIndexFixing(Index1Y,$H2473,TRUE,_xll.ohTrigger(RecalcTrigger,Trigger1Y)),NA())</f>
        <v>2.8569233823344895E-2</v>
      </c>
      <c r="Q2473" s="52">
        <f>IFERROR(_xll.qlIndexFixing(ONIndex1Y,I2473,TRUE,_xll.ohTrigger(RecalcTrigger,Trigger1Y)),NA())</f>
        <v>2.8300945336802386E-2</v>
      </c>
    </row>
    <row r="2474" spans="2:17" x14ac:dyDescent="0.2">
      <c r="B2474" s="46" t="s">
        <v>51</v>
      </c>
      <c r="D2474" s="49">
        <f>_xll.qlCalendarAdvance(LocalCalendar,$D2473,B2474,"f",FALSE)</f>
        <v>56731</v>
      </c>
      <c r="E2474" s="49">
        <f>_xll.qlInterestRateIndexValueDate(IndexON,D2474)</f>
        <v>56731</v>
      </c>
      <c r="F2474" s="52">
        <f>IFERROR(_xll.qlIndexFixing(IndexON,D2474,TRUE,_xll.ohTrigger(RecalcTrigger,TriggerON)),NA())</f>
        <v>2.4333897664554627E-2</v>
      </c>
      <c r="H2474" s="49">
        <f>_xll.qlCalendarAdvance(IborCalendar,$H2473,B2474,"f",FALSE)</f>
        <v>56724</v>
      </c>
      <c r="I2474" s="49">
        <f>_xll.qlInterestRateIndexValueDate(Index1M,$H2474)</f>
        <v>56726</v>
      </c>
      <c r="J2474" s="52">
        <f>IFERROR(_xll.qlIndexFixing(Index1M,$H2474,TRUE,_xll.ohTrigger(RecalcTrigger,Trigger1M)),NA())</f>
        <v>2.5044220587777943E-2</v>
      </c>
      <c r="K2474" s="52">
        <f>IFERROR(_xll.qlIndexFixing(ONIndex1M,I2474,TRUE,_xll.ohTrigger(RecalcTrigger,Trigger1M)),NA())</f>
        <v>2.5029211167488796E-2</v>
      </c>
      <c r="L2474" s="52">
        <f>IFERROR(_xll.qlIndexFixing(Index3M,H2474,TRUE,_xll.ohTrigger(RecalcTrigger,Trigger3M)),NA())</f>
        <v>2.6109495332516004E-2</v>
      </c>
      <c r="M2474" s="52">
        <f>IFERROR(_xll.qlIndexFixing(ONIndex3M,I2474,TRUE,_xll.ohTrigger(RecalcTrigger,Trigger3M)),NA())</f>
        <v>2.6058867608158565E-2</v>
      </c>
      <c r="N2474" s="52">
        <f>IFERROR(_xll.qlIndexFixing(Index6M,$H2474,TRUE,_xll.ohTrigger(RecalcTrigger,Trigger6M)),NA())</f>
        <v>2.7138837542236179E-2</v>
      </c>
      <c r="O2474" s="52">
        <f>IFERROR(_xll.qlIndexFixing(ONIndex6M,I2474,TRUE,_xll.ohTrigger(RecalcTrigger,Trigger6M)),NA())</f>
        <v>2.702322897308207E-2</v>
      </c>
      <c r="P2474" s="52">
        <f>IFERROR(_xll.qlIndexFixing(Index1Y,$H2474,TRUE,_xll.ohTrigger(RecalcTrigger,Trigger1Y)),NA())</f>
        <v>2.8563914347926697E-2</v>
      </c>
      <c r="Q2474" s="52">
        <f>IFERROR(_xll.qlIndexFixing(ONIndex1Y,I2474,TRUE,_xll.ohTrigger(RecalcTrigger,Trigger1Y)),NA())</f>
        <v>2.8292761859098903E-2</v>
      </c>
    </row>
    <row r="2475" spans="2:17" x14ac:dyDescent="0.2">
      <c r="B2475" s="46" t="s">
        <v>51</v>
      </c>
      <c r="D2475" s="49">
        <f>_xll.qlCalendarAdvance(LocalCalendar,$D2474,B2475,"f",FALSE)</f>
        <v>56738</v>
      </c>
      <c r="E2475" s="49">
        <f>_xll.qlInterestRateIndexValueDate(IndexON,D2475)</f>
        <v>56738</v>
      </c>
      <c r="F2475" s="52">
        <f>IFERROR(_xll.qlIndexFixing(IndexON,D2475,TRUE,_xll.ohTrigger(RecalcTrigger,TriggerON)),NA())</f>
        <v>2.4336928860808626E-2</v>
      </c>
      <c r="H2475" s="49">
        <f>_xll.qlCalendarAdvance(IborCalendar,$H2474,B2475,"f",FALSE)</f>
        <v>56731</v>
      </c>
      <c r="I2475" s="49">
        <f>_xll.qlInterestRateIndexValueDate(Index1M,$H2475)</f>
        <v>56733</v>
      </c>
      <c r="J2475" s="52">
        <f>IFERROR(_xll.qlIndexFixing(Index1M,$H2475,TRUE,_xll.ohTrigger(RecalcTrigger,Trigger1M)),NA())</f>
        <v>2.503735659549261E-2</v>
      </c>
      <c r="K2475" s="52">
        <f>IFERROR(_xll.qlIndexFixing(ONIndex1M,I2475,TRUE,_xll.ohTrigger(RecalcTrigger,Trigger1M)),NA())</f>
        <v>2.5023814305891179E-2</v>
      </c>
      <c r="L2475" s="52">
        <f>IFERROR(_xll.qlIndexFixing(Index3M,H2475,TRUE,_xll.ohTrigger(RecalcTrigger,Trigger3M)),NA())</f>
        <v>2.6104133184859119E-2</v>
      </c>
      <c r="M2475" s="52">
        <f>IFERROR(_xll.qlIndexFixing(ONIndex3M,I2475,TRUE,_xll.ohTrigger(RecalcTrigger,Trigger3M)),NA())</f>
        <v>2.6053552823466219E-2</v>
      </c>
      <c r="N2475" s="52">
        <f>IFERROR(_xll.qlIndexFixing(Index6M,$H2475,TRUE,_xll.ohTrigger(RecalcTrigger,Trigger6M)),NA())</f>
        <v>2.7133466116552922E-2</v>
      </c>
      <c r="O2475" s="52">
        <f>IFERROR(_xll.qlIndexFixing(ONIndex6M,I2475,TRUE,_xll.ohTrigger(RecalcTrigger,Trigger6M)),NA())</f>
        <v>2.7017944945146866E-2</v>
      </c>
      <c r="P2475" s="52">
        <f>IFERROR(_xll.qlIndexFixing(Index1Y,$H2475,TRUE,_xll.ohTrigger(RecalcTrigger,Trigger1Y)),NA())</f>
        <v>2.8556360779510185E-2</v>
      </c>
      <c r="Q2475" s="52">
        <f>IFERROR(_xll.qlIndexFixing(ONIndex1Y,I2475,TRUE,_xll.ohTrigger(RecalcTrigger,Trigger1Y)),NA())</f>
        <v>2.8287531014061784E-2</v>
      </c>
    </row>
    <row r="2476" spans="2:17" x14ac:dyDescent="0.2">
      <c r="B2476" s="46" t="s">
        <v>51</v>
      </c>
      <c r="D2476" s="49">
        <f>_xll.qlCalendarAdvance(LocalCalendar,$D2475,B2476,"f",FALSE)</f>
        <v>56745</v>
      </c>
      <c r="E2476" s="49">
        <f>_xll.qlInterestRateIndexValueDate(IndexON,D2476)</f>
        <v>56745</v>
      </c>
      <c r="F2476" s="52">
        <f>IFERROR(_xll.qlIndexFixing(IndexON,D2476,TRUE,_xll.ohTrigger(RecalcTrigger,TriggerON)),NA())</f>
        <v>2.4339983391916675E-2</v>
      </c>
      <c r="H2476" s="49">
        <f>_xll.qlCalendarAdvance(IborCalendar,$H2475,B2476,"f",FALSE)</f>
        <v>56738</v>
      </c>
      <c r="I2476" s="49">
        <f>_xll.qlInterestRateIndexValueDate(Index1M,$H2476)</f>
        <v>56740</v>
      </c>
      <c r="J2476" s="52">
        <f>IFERROR(_xll.qlIndexFixing(Index1M,$H2476,TRUE,_xll.ohTrigger(RecalcTrigger,Trigger1M)),NA())</f>
        <v>2.5033388844810378E-2</v>
      </c>
      <c r="K2476" s="52">
        <f>IFERROR(_xll.qlIndexFixing(ONIndex1M,I2476,TRUE,_xll.ohTrigger(RecalcTrigger,Trigger1M)),NA())</f>
        <v>2.5018414733262162E-2</v>
      </c>
      <c r="L2476" s="52">
        <f>IFERROR(_xll.qlIndexFixing(Index3M,H2476,TRUE,_xll.ohTrigger(RecalcTrigger,Trigger3M)),NA())</f>
        <v>2.6099329496816412E-2</v>
      </c>
      <c r="M2476" s="52">
        <f>IFERROR(_xll.qlIndexFixing(ONIndex3M,I2476,TRUE,_xll.ohTrigger(RecalcTrigger,Trigger3M)),NA())</f>
        <v>2.6048236079541098E-2</v>
      </c>
      <c r="N2476" s="52">
        <f>IFERROR(_xll.qlIndexFixing(Index6M,$H2476,TRUE,_xll.ohTrigger(RecalcTrigger,Trigger6M)),NA())</f>
        <v>2.712999886123172E-2</v>
      </c>
      <c r="O2476" s="52">
        <f>IFERROR(_xll.qlIndexFixing(ONIndex6M,I2476,TRUE,_xll.ohTrigger(RecalcTrigger,Trigger6M)),NA())</f>
        <v>2.701265903351846E-2</v>
      </c>
      <c r="P2476" s="52">
        <f>IFERROR(_xll.qlIndexFixing(Index1Y,$H2476,TRUE,_xll.ohTrigger(RecalcTrigger,Trigger1Y)),NA())</f>
        <v>2.8553292234885813E-2</v>
      </c>
      <c r="Q2476" s="52">
        <f>IFERROR(_xll.qlIndexFixing(ONIndex1Y,I2476,TRUE,_xll.ohTrigger(RecalcTrigger,Trigger1Y)),NA())</f>
        <v>2.8282297834332226E-2</v>
      </c>
    </row>
    <row r="2477" spans="2:17" x14ac:dyDescent="0.2">
      <c r="B2477" s="46" t="s">
        <v>51</v>
      </c>
      <c r="D2477" s="49">
        <f>_xll.qlCalendarAdvance(LocalCalendar,$D2476,B2477,"f",FALSE)</f>
        <v>56752</v>
      </c>
      <c r="E2477" s="49">
        <f>_xll.qlInterestRateIndexValueDate(IndexON,D2477)</f>
        <v>56752</v>
      </c>
      <c r="F2477" s="52">
        <f>IFERROR(_xll.qlIndexFixing(IndexON,D2477,TRUE,_xll.ohTrigger(RecalcTrigger,TriggerON)),NA())</f>
        <v>2.4343061258118581E-2</v>
      </c>
      <c r="H2477" s="49">
        <f>_xll.qlCalendarAdvance(IborCalendar,$H2476,B2477,"f",FALSE)</f>
        <v>56745</v>
      </c>
      <c r="I2477" s="49">
        <f>_xll.qlInterestRateIndexValueDate(Index1M,$H2477)</f>
        <v>56747</v>
      </c>
      <c r="J2477" s="52">
        <f>IFERROR(_xll.qlIndexFixing(Index1M,$H2477,TRUE,_xll.ohTrigger(RecalcTrigger,Trigger1M)),NA())</f>
        <v>2.5027968902025799E-2</v>
      </c>
      <c r="K2477" s="52">
        <f>IFERROR(_xll.qlIndexFixing(ONIndex1M,I2477,TRUE,_xll.ohTrigger(RecalcTrigger,Trigger1M)),NA())</f>
        <v>2.501301244992149E-2</v>
      </c>
      <c r="L2477" s="52">
        <f>IFERROR(_xll.qlIndexFixing(Index3M,H2477,TRUE,_xll.ohTrigger(RecalcTrigger,Trigger3M)),NA())</f>
        <v>2.6093962891703067E-2</v>
      </c>
      <c r="M2477" s="52">
        <f>IFERROR(_xll.qlIndexFixing(ONIndex3M,I2477,TRUE,_xll.ohTrigger(RecalcTrigger,Trigger3M)),NA())</f>
        <v>2.6042917376702945E-2</v>
      </c>
      <c r="N2477" s="52">
        <f>IFERROR(_xll.qlIndexFixing(Index6M,$H2477,TRUE,_xll.ohTrigger(RecalcTrigger,Trigger6M)),NA())</f>
        <v>2.7124630507361892E-2</v>
      </c>
      <c r="O2477" s="52">
        <f>IFERROR(_xll.qlIndexFixing(ONIndex6M,I2477,TRUE,_xll.ohTrigger(RecalcTrigger,Trigger6M)),NA())</f>
        <v>2.7007371238276789E-2</v>
      </c>
      <c r="P2477" s="52">
        <f>IFERROR(_xll.qlIndexFixing(Index1Y,$H2477,TRUE,_xll.ohTrigger(RecalcTrigger,Trigger1Y)),NA())</f>
        <v>2.8547990084678881E-2</v>
      </c>
      <c r="Q2477" s="52">
        <f>IFERROR(_xll.qlIndexFixing(ONIndex1Y,I2477,TRUE,_xll.ohTrigger(RecalcTrigger,Trigger1Y)),NA())</f>
        <v>2.8277062319830293E-2</v>
      </c>
    </row>
    <row r="2478" spans="2:17" x14ac:dyDescent="0.2">
      <c r="B2478" s="46" t="s">
        <v>51</v>
      </c>
      <c r="D2478" s="49">
        <f>_xll.qlCalendarAdvance(LocalCalendar,$D2477,B2478,"f",FALSE)</f>
        <v>56759</v>
      </c>
      <c r="E2478" s="49">
        <f>_xll.qlInterestRateIndexValueDate(IndexON,D2478)</f>
        <v>56759</v>
      </c>
      <c r="F2478" s="52">
        <f>IFERROR(_xll.qlIndexFixing(IndexON,D2478,TRUE,_xll.ohTrigger(RecalcTrigger,TriggerON)),NA())</f>
        <v>2.4346162459254472E-2</v>
      </c>
      <c r="H2478" s="49">
        <f>_xll.qlCalendarAdvance(IborCalendar,$H2477,B2478,"f",FALSE)</f>
        <v>56752</v>
      </c>
      <c r="I2478" s="49">
        <f>_xll.qlInterestRateIndexValueDate(Index1M,$H2478)</f>
        <v>56754</v>
      </c>
      <c r="J2478" s="52">
        <f>IFERROR(_xll.qlIndexFixing(Index1M,$H2478,TRUE,_xll.ohTrigger(RecalcTrigger,Trigger1M)),NA())</f>
        <v>2.502254624504735E-2</v>
      </c>
      <c r="K2478" s="52">
        <f>IFERROR(_xll.qlIndexFixing(ONIndex1M,I2478,TRUE,_xll.ohTrigger(RecalcTrigger,Trigger1M)),NA())</f>
        <v>2.5007607455709291E-2</v>
      </c>
      <c r="L2478" s="52">
        <f>IFERROR(_xll.qlIndexFixing(Index3M,H2478,TRUE,_xll.ohTrigger(RecalcTrigger,Trigger3M)),NA())</f>
        <v>2.6088594321839624E-2</v>
      </c>
      <c r="M2478" s="52">
        <f>IFERROR(_xll.qlIndexFixing(ONIndex3M,I2478,TRUE,_xll.ohTrigger(RecalcTrigger,Trigger3M)),NA())</f>
        <v>2.6037596714871825E-2</v>
      </c>
      <c r="N2478" s="52">
        <f>IFERROR(_xll.qlIndexFixing(Index6M,$H2478,TRUE,_xll.ohTrigger(RecalcTrigger,Trigger6M)),NA())</f>
        <v>2.711926460387476E-2</v>
      </c>
      <c r="O2478" s="52">
        <f>IFERROR(_xll.qlIndexFixing(ONIndex6M,I2478,TRUE,_xll.ohTrigger(RecalcTrigger,Trigger6M)),NA())</f>
        <v>2.7002081559581725E-2</v>
      </c>
      <c r="P2478" s="52">
        <f>IFERROR(_xll.qlIndexFixing(Index1Y,$H2478,TRUE,_xll.ohTrigger(RecalcTrigger,Trigger1Y)),NA())</f>
        <v>2.854269419694901E-2</v>
      </c>
      <c r="Q2478" s="52">
        <f>IFERROR(_xll.qlIndexFixing(ONIndex1Y,I2478,TRUE,_xll.ohTrigger(RecalcTrigger,Trigger1Y)),NA())</f>
        <v>2.8271824470795792E-2</v>
      </c>
    </row>
    <row r="2479" spans="2:17" x14ac:dyDescent="0.2">
      <c r="B2479" s="46" t="s">
        <v>51</v>
      </c>
      <c r="D2479" s="49">
        <f>_xll.qlCalendarAdvance(LocalCalendar,$D2478,B2479,"f",FALSE)</f>
        <v>56766</v>
      </c>
      <c r="E2479" s="49">
        <f>_xll.qlInterestRateIndexValueDate(IndexON,D2479)</f>
        <v>56766</v>
      </c>
      <c r="F2479" s="52">
        <f>IFERROR(_xll.qlIndexFixing(IndexON,D2479,TRUE,_xll.ohTrigger(RecalcTrigger,TriggerON)),NA())</f>
        <v>2.4349286995164476E-2</v>
      </c>
      <c r="H2479" s="49">
        <f>_xll.qlCalendarAdvance(IborCalendar,$H2478,B2479,"f",FALSE)</f>
        <v>56759</v>
      </c>
      <c r="I2479" s="49">
        <f>_xll.qlInterestRateIndexValueDate(Index1M,$H2479)</f>
        <v>56761</v>
      </c>
      <c r="J2479" s="52">
        <f>IFERROR(_xll.qlIndexFixing(Index1M,$H2479,TRUE,_xll.ohTrigger(RecalcTrigger,Trigger1M)),NA())</f>
        <v>2.5017120873875032E-2</v>
      </c>
      <c r="K2479" s="52">
        <f>IFERROR(_xll.qlIndexFixing(ONIndex1M,I2479,TRUE,_xll.ohTrigger(RecalcTrigger,Trigger1M)),NA())</f>
        <v>2.5002199750625564E-2</v>
      </c>
      <c r="L2479" s="52">
        <f>IFERROR(_xll.qlIndexFixing(Index3M,H2479,TRUE,_xll.ohTrigger(RecalcTrigger,Trigger3M)),NA())</f>
        <v>2.6083223787235633E-2</v>
      </c>
      <c r="M2479" s="52">
        <f>IFERROR(_xll.qlIndexFixing(ONIndex3M,I2479,TRUE,_xll.ohTrigger(RecalcTrigger,Trigger3M)),NA())</f>
        <v>2.6032274093887864E-2</v>
      </c>
      <c r="N2479" s="52">
        <f>IFERROR(_xll.qlIndexFixing(Index6M,$H2479,TRUE,_xll.ohTrigger(RecalcTrigger,Trigger6M)),NA())</f>
        <v>2.7113901611651971E-2</v>
      </c>
      <c r="O2479" s="52">
        <f>IFERROR(_xll.qlIndexFixing(ONIndex6M,I2479,TRUE,_xll.ohTrigger(RecalcTrigger,Trigger6M)),NA())</f>
        <v>2.6996789997033588E-2</v>
      </c>
      <c r="P2479" s="52">
        <f>IFERROR(_xll.qlIndexFixing(Index1Y,$H2479,TRUE,_xll.ohTrigger(RecalcTrigger,Trigger1Y)),NA())</f>
        <v>2.8538152426807722E-2</v>
      </c>
      <c r="Q2479" s="52">
        <f>IFERROR(_xll.qlIndexFixing(ONIndex1Y,I2479,TRUE,_xll.ohTrigger(RecalcTrigger,Trigger1Y)),NA())</f>
        <v>2.8266584286829044E-2</v>
      </c>
    </row>
    <row r="2480" spans="2:17" x14ac:dyDescent="0.2">
      <c r="B2480" s="46" t="s">
        <v>51</v>
      </c>
      <c r="D2480" s="49">
        <f>_xll.qlCalendarAdvance(LocalCalendar,$D2479,B2480,"f",FALSE)</f>
        <v>56773</v>
      </c>
      <c r="E2480" s="49">
        <f>_xll.qlInterestRateIndexValueDate(IndexON,D2480)</f>
        <v>56773</v>
      </c>
      <c r="F2480" s="52">
        <f>IFERROR(_xll.qlIndexFixing(IndexON,D2480,TRUE,_xll.ohTrigger(RecalcTrigger,TriggerON)),NA())</f>
        <v>2.4352434866168338E-2</v>
      </c>
      <c r="H2480" s="49">
        <f>_xll.qlCalendarAdvance(IborCalendar,$H2479,B2480,"f",FALSE)</f>
        <v>56766</v>
      </c>
      <c r="I2480" s="49">
        <f>_xll.qlInterestRateIndexValueDate(Index1M,$H2480)</f>
        <v>56768</v>
      </c>
      <c r="J2480" s="52">
        <f>IFERROR(_xll.qlIndexFixing(Index1M,$H2480,TRUE,_xll.ohTrigger(RecalcTrigger,Trigger1M)),NA())</f>
        <v>2.5012173031822824E-2</v>
      </c>
      <c r="K2480" s="52">
        <f>IFERROR(_xll.qlIndexFixing(ONIndex1M,I2480,TRUE,_xll.ohTrigger(RecalcTrigger,Trigger1M)),NA())</f>
        <v>2.4996789334430503E-2</v>
      </c>
      <c r="L2480" s="52">
        <f>IFERROR(_xll.qlIndexFixing(Index3M,H2480,TRUE,_xll.ohTrigger(RecalcTrigger,Trigger3M)),NA())</f>
        <v>2.6077851287897184E-2</v>
      </c>
      <c r="M2480" s="52">
        <f>IFERROR(_xll.qlIndexFixing(ONIndex3M,I2480,TRUE,_xll.ohTrigger(RecalcTrigger,Trigger3M)),NA())</f>
        <v>2.6026949513910935E-2</v>
      </c>
      <c r="N2480" s="52">
        <f>IFERROR(_xll.qlIndexFixing(Index6M,$H2480,TRUE,_xll.ohTrigger(RecalcTrigger,Trigger6M)),NA())</f>
        <v>2.7106639106201171E-2</v>
      </c>
      <c r="O2480" s="52">
        <f>IFERROR(_xll.qlIndexFixing(ONIndex6M,I2480,TRUE,_xll.ohTrigger(RecalcTrigger,Trigger6M)),NA())</f>
        <v>2.6991496550712313E-2</v>
      </c>
      <c r="P2480" s="52">
        <f>IFERROR(_xll.qlIndexFixing(Index1Y,$H2480,TRUE,_xll.ohTrigger(RecalcTrigger,Trigger1Y)),NA())</f>
        <v>2.8532122183694181E-2</v>
      </c>
      <c r="Q2480" s="52">
        <f>IFERROR(_xll.qlIndexFixing(ONIndex1Y,I2480,TRUE,_xll.ohTrigger(RecalcTrigger,Trigger1Y)),NA())</f>
        <v>2.826134176808992E-2</v>
      </c>
    </row>
    <row r="2481" spans="2:17" x14ac:dyDescent="0.2">
      <c r="B2481" s="46" t="s">
        <v>51</v>
      </c>
      <c r="D2481" s="49">
        <f>_xll.qlCalendarAdvance(LocalCalendar,$D2480,B2481,"f",FALSE)</f>
        <v>56780</v>
      </c>
      <c r="E2481" s="49">
        <f>_xll.qlInterestRateIndexValueDate(IndexON,D2481)</f>
        <v>56780</v>
      </c>
      <c r="F2481" s="52">
        <f>IFERROR(_xll.qlIndexFixing(IndexON,D2481,TRUE,_xll.ohTrigger(RecalcTrigger,TriggerON)),NA())</f>
        <v>2.435560607218612E-2</v>
      </c>
      <c r="H2481" s="49">
        <f>_xll.qlCalendarAdvance(IborCalendar,$H2480,B2481,"f",FALSE)</f>
        <v>56773</v>
      </c>
      <c r="I2481" s="49">
        <f>_xll.qlInterestRateIndexValueDate(Index1M,$H2481)</f>
        <v>56775</v>
      </c>
      <c r="J2481" s="52">
        <f>IFERROR(_xll.qlIndexFixing(Index1M,$H2481,TRUE,_xll.ohTrigger(RecalcTrigger,Trigger1M)),NA())</f>
        <v>2.5006261988966272E-2</v>
      </c>
      <c r="K2481" s="52">
        <f>IFERROR(_xll.qlIndexFixing(ONIndex1M,I2481,TRUE,_xll.ohTrigger(RecalcTrigger,Trigger1M)),NA())</f>
        <v>2.4991376207523786E-2</v>
      </c>
      <c r="L2481" s="52">
        <f>IFERROR(_xll.qlIndexFixing(Index3M,H2481,TRUE,_xll.ohTrigger(RecalcTrigger,Trigger3M)),NA())</f>
        <v>2.6072476823832961E-2</v>
      </c>
      <c r="M2481" s="52">
        <f>IFERROR(_xll.qlIndexFixing(ONIndex3M,I2481,TRUE,_xll.ohTrigger(RecalcTrigger,Trigger3M)),NA())</f>
        <v>2.6021622974781167E-2</v>
      </c>
      <c r="N2481" s="52">
        <f>IFERROR(_xll.qlIndexFixing(Index6M,$H2481,TRUE,_xll.ohTrigger(RecalcTrigger,Trigger6M)),NA())</f>
        <v>2.7101283006100901E-2</v>
      </c>
      <c r="O2481" s="52">
        <f>IFERROR(_xll.qlIndexFixing(ONIndex6M,I2481,TRUE,_xll.ohTrigger(RecalcTrigger,Trigger6M)),NA())</f>
        <v>2.6986201220937645E-2</v>
      </c>
      <c r="P2481" s="52">
        <f>IFERROR(_xll.qlIndexFixing(Index1Y,$H2481,TRUE,_xll.ohTrigger(RecalcTrigger,Trigger1Y)),NA())</f>
        <v>2.8526846545545017E-2</v>
      </c>
      <c r="Q2481" s="52">
        <f>IFERROR(_xll.qlIndexFixing(ONIndex1Y,I2481,TRUE,_xll.ohTrigger(RecalcTrigger,Trigger1Y)),NA())</f>
        <v>2.8256096914818229E-2</v>
      </c>
    </row>
    <row r="2482" spans="2:17" x14ac:dyDescent="0.2">
      <c r="B2482" s="46" t="s">
        <v>51</v>
      </c>
      <c r="D2482" s="49">
        <f>_xll.qlCalendarAdvance(LocalCalendar,$D2481,B2482,"f",FALSE)</f>
        <v>56787</v>
      </c>
      <c r="E2482" s="49">
        <f>_xll.qlInterestRateIndexValueDate(IndexON,D2482)</f>
        <v>56787</v>
      </c>
      <c r="F2482" s="52">
        <f>IFERROR(_xll.qlIndexFixing(IndexON,D2482,TRUE,_xll.ohTrigger(RecalcTrigger,TriggerON)),NA())</f>
        <v>2.4358800613057952E-2</v>
      </c>
      <c r="H2482" s="49">
        <f>_xll.qlCalendarAdvance(IborCalendar,$H2481,B2482,"f",FALSE)</f>
        <v>56780</v>
      </c>
      <c r="I2482" s="49">
        <f>_xll.qlInterestRateIndexValueDate(Index1M,$H2482)</f>
        <v>56782</v>
      </c>
      <c r="J2482" s="52">
        <f>IFERROR(_xll.qlIndexFixing(Index1M,$H2482,TRUE,_xll.ohTrigger(RecalcTrigger,Trigger1M)),NA())</f>
        <v>2.500082847524232E-2</v>
      </c>
      <c r="K2482" s="52">
        <f>IFERROR(_xll.qlIndexFixing(ONIndex1M,I2482,TRUE,_xll.ohTrigger(RecalcTrigger,Trigger1M)),NA())</f>
        <v>2.4985960369825477E-2</v>
      </c>
      <c r="L2482" s="52">
        <f>IFERROR(_xll.qlIndexFixing(Index3M,H2482,TRUE,_xll.ohTrigger(RecalcTrigger,Trigger3M)),NA())</f>
        <v>2.6067100550998212E-2</v>
      </c>
      <c r="M2482" s="52">
        <f>IFERROR(_xll.qlIndexFixing(ONIndex3M,I2482,TRUE,_xll.ohTrigger(RecalcTrigger,Trigger3M)),NA())</f>
        <v>2.601629447665843E-2</v>
      </c>
      <c r="N2482" s="52">
        <f>IFERROR(_xll.qlIndexFixing(Index6M,$H2482,TRUE,_xll.ohTrigger(RecalcTrigger,Trigger6M)),NA())</f>
        <v>2.7095931099417828E-2</v>
      </c>
      <c r="O2482" s="52">
        <f>IFERROR(_xll.qlIndexFixing(ONIndex6M,I2482,TRUE,_xll.ohTrigger(RecalcTrigger,Trigger6M)),NA())</f>
        <v>2.6980904007389839E-2</v>
      </c>
      <c r="P2482" s="52">
        <f>IFERROR(_xll.qlIndexFixing(Index1Y,$H2482,TRUE,_xll.ohTrigger(RecalcTrigger,Trigger1Y)),NA())</f>
        <v>2.8521578144622757E-2</v>
      </c>
      <c r="Q2482" s="52">
        <f>IFERROR(_xll.qlIndexFixing(ONIndex1Y,I2482,TRUE,_xll.ohTrigger(RecalcTrigger,Trigger1Y)),NA())</f>
        <v>2.8250849726774163E-2</v>
      </c>
    </row>
    <row r="2483" spans="2:17" x14ac:dyDescent="0.2">
      <c r="B2483" s="46" t="s">
        <v>51</v>
      </c>
      <c r="D2483" s="49">
        <f>_xll.qlCalendarAdvance(LocalCalendar,$D2482,B2483,"f",FALSE)</f>
        <v>56794</v>
      </c>
      <c r="E2483" s="49">
        <f>_xll.qlInterestRateIndexValueDate(IndexON,D2483)</f>
        <v>56794</v>
      </c>
      <c r="F2483" s="52">
        <f>IFERROR(_xll.qlIndexFixing(IndexON,D2483,TRUE,_xll.ohTrigger(RecalcTrigger,TriggerON)),NA())</f>
        <v>2.4362018488863768E-2</v>
      </c>
      <c r="H2483" s="49">
        <f>_xll.qlCalendarAdvance(IborCalendar,$H2482,B2483,"f",FALSE)</f>
        <v>56787</v>
      </c>
      <c r="I2483" s="49">
        <f>_xll.qlInterestRateIndexValueDate(Index1M,$H2483)</f>
        <v>56789</v>
      </c>
      <c r="J2483" s="52">
        <f>IFERROR(_xll.qlIndexFixing(Index1M,$H2483,TRUE,_xll.ohTrigger(RecalcTrigger,Trigger1M)),NA())</f>
        <v>2.4995392247339487E-2</v>
      </c>
      <c r="K2483" s="52">
        <f>IFERROR(_xll.qlIndexFixing(ONIndex1M,I2483,TRUE,_xll.ohTrigger(RecalcTrigger,Trigger1M)),NA())</f>
        <v>2.4980541821175706E-2</v>
      </c>
      <c r="L2483" s="52">
        <f>IFERROR(_xll.qlIndexFixing(Index3M,H2483,TRUE,_xll.ohTrigger(RecalcTrigger,Trigger3M)),NA())</f>
        <v>2.6061723249131818E-2</v>
      </c>
      <c r="M2483" s="52">
        <f>IFERROR(_xll.qlIndexFixing(ONIndex3M,I2483,TRUE,_xll.ohTrigger(RecalcTrigger,Trigger3M)),NA())</f>
        <v>2.601096401946279E-2</v>
      </c>
      <c r="N2483" s="52">
        <f>IFERROR(_xll.qlIndexFixing(Index6M,$H2483,TRUE,_xll.ohTrigger(RecalcTrigger,Trigger6M)),NA())</f>
        <v>2.7093757675416611E-2</v>
      </c>
      <c r="O2483" s="52">
        <f>IFERROR(_xll.qlIndexFixing(ONIndex6M,I2483,TRUE,_xll.ohTrigger(RecalcTrigger,Trigger6M)),NA())</f>
        <v>2.6975604910308704E-2</v>
      </c>
      <c r="P2483" s="52">
        <f>IFERROR(_xll.qlIndexFixing(Index1Y,$H2483,TRUE,_xll.ohTrigger(RecalcTrigger,Trigger1Y)),NA())</f>
        <v>2.851631722460183E-2</v>
      </c>
      <c r="Q2483" s="52">
        <f>IFERROR(_xll.qlIndexFixing(ONIndex1Y,I2483,TRUE,_xll.ohTrigger(RecalcTrigger,Trigger1Y)),NA())</f>
        <v>2.8245600203797849E-2</v>
      </c>
    </row>
    <row r="2484" spans="2:17" x14ac:dyDescent="0.2">
      <c r="B2484" s="46" t="s">
        <v>51</v>
      </c>
      <c r="D2484" s="49">
        <f>_xll.qlCalendarAdvance(LocalCalendar,$D2483,B2484,"f",FALSE)</f>
        <v>56801</v>
      </c>
      <c r="E2484" s="49">
        <f>_xll.qlInterestRateIndexValueDate(IndexON,D2484)</f>
        <v>56801</v>
      </c>
      <c r="F2484" s="52">
        <f>IFERROR(_xll.qlIndexFixing(IndexON,D2484,TRUE,_xll.ohTrigger(RecalcTrigger,TriggerON)),NA())</f>
        <v>2.4365259699763442E-2</v>
      </c>
      <c r="H2484" s="49">
        <f>_xll.qlCalendarAdvance(IborCalendar,$H2483,B2484,"f",FALSE)</f>
        <v>56794</v>
      </c>
      <c r="I2484" s="49">
        <f>_xll.qlInterestRateIndexValueDate(Index1M,$H2484)</f>
        <v>56796</v>
      </c>
      <c r="J2484" s="52">
        <f>IFERROR(_xll.qlIndexFixing(Index1M,$H2484,TRUE,_xll.ohTrigger(RecalcTrigger,Trigger1M)),NA())</f>
        <v>2.4989953305260271E-2</v>
      </c>
      <c r="K2484" s="52">
        <f>IFERROR(_xll.qlIndexFixing(ONIndex1M,I2484,TRUE,_xll.ohTrigger(RecalcTrigger,Trigger1M)),NA())</f>
        <v>2.4975120561574471E-2</v>
      </c>
      <c r="L2484" s="52">
        <f>IFERROR(_xll.qlIndexFixing(Index3M,H2484,TRUE,_xll.ohTrigger(RecalcTrigger,Trigger3M)),NA())</f>
        <v>2.6056345853908799E-2</v>
      </c>
      <c r="M2484" s="52">
        <f>IFERROR(_xll.qlIndexFixing(ONIndex3M,I2484,TRUE,_xll.ohTrigger(RecalcTrigger,Trigger3M)),NA())</f>
        <v>2.6005631603034374E-2</v>
      </c>
      <c r="N2484" s="52">
        <f>IFERROR(_xll.qlIndexFixing(Index6M,$H2484,TRUE,_xll.ohTrigger(RecalcTrigger,Trigger6M)),NA())</f>
        <v>2.7087781472832771E-2</v>
      </c>
      <c r="O2484" s="52">
        <f>IFERROR(_xll.qlIndexFixing(ONIndex6M,I2484,TRUE,_xll.ohTrigger(RecalcTrigger,Trigger6M)),NA())</f>
        <v>2.6970303929454431E-2</v>
      </c>
      <c r="P2484" s="52">
        <f>IFERROR(_xll.qlIndexFixing(Index1Y,$H2484,TRUE,_xll.ohTrigger(RecalcTrigger,Trigger1Y)),NA())</f>
        <v>2.8511064029153627E-2</v>
      </c>
      <c r="Q2484" s="52">
        <f>IFERROR(_xll.qlIndexFixing(ONIndex1Y,I2484,TRUE,_xll.ohTrigger(RecalcTrigger,Trigger1Y)),NA())</f>
        <v>2.8240348346209032E-2</v>
      </c>
    </row>
    <row r="2485" spans="2:17" x14ac:dyDescent="0.2">
      <c r="B2485" s="46" t="s">
        <v>51</v>
      </c>
      <c r="D2485" s="49">
        <f>_xll.qlCalendarAdvance(LocalCalendar,$D2484,B2485,"f",FALSE)</f>
        <v>56808</v>
      </c>
      <c r="E2485" s="49">
        <f>_xll.qlInterestRateIndexValueDate(IndexON,D2485)</f>
        <v>56808</v>
      </c>
      <c r="F2485" s="52">
        <f>IFERROR(_xll.qlIndexFixing(IndexON,D2485,TRUE,_xll.ohTrigger(RecalcTrigger,TriggerON)),NA())</f>
        <v>2.4368524245677037E-2</v>
      </c>
      <c r="H2485" s="49">
        <f>_xll.qlCalendarAdvance(IborCalendar,$H2484,B2485,"f",FALSE)</f>
        <v>56801</v>
      </c>
      <c r="I2485" s="49">
        <f>_xll.qlInterestRateIndexValueDate(Index1M,$H2485)</f>
        <v>56803</v>
      </c>
      <c r="J2485" s="52">
        <f>IFERROR(_xll.qlIndexFixing(Index1M,$H2485,TRUE,_xll.ohTrigger(RecalcTrigger,Trigger1M)),NA())</f>
        <v>2.4984511649022156E-2</v>
      </c>
      <c r="K2485" s="52">
        <f>IFERROR(_xll.qlIndexFixing(ONIndex1M,I2485,TRUE,_xll.ohTrigger(RecalcTrigger,Trigger1M)),NA())</f>
        <v>2.4969696591101709E-2</v>
      </c>
      <c r="L2485" s="52">
        <f>IFERROR(_xll.qlIndexFixing(Index3M,H2485,TRUE,_xll.ohTrigger(RecalcTrigger,Trigger3M)),NA())</f>
        <v>2.6050969301007646E-2</v>
      </c>
      <c r="M2485" s="52">
        <f>IFERROR(_xll.qlIndexFixing(ONIndex3M,I2485,TRUE,_xll.ohTrigger(RecalcTrigger,Trigger3M)),NA())</f>
        <v>2.6000297227772862E-2</v>
      </c>
      <c r="N2485" s="52">
        <f>IFERROR(_xll.qlIndexFixing(Index6M,$H2485,TRUE,_xll.ohTrigger(RecalcTrigger,Trigger6M)),NA())</f>
        <v>2.7081810603783289E-2</v>
      </c>
      <c r="O2485" s="52">
        <f>IFERROR(_xll.qlIndexFixing(ONIndex6M,I2485,TRUE,_xll.ohTrigger(RecalcTrigger,Trigger6M)),NA())</f>
        <v>2.6965001065066829E-2</v>
      </c>
      <c r="P2485" s="52">
        <f>IFERROR(_xll.qlIndexFixing(Index1Y,$H2485,TRUE,_xll.ohTrigger(RecalcTrigger,Trigger1Y)),NA())</f>
        <v>2.8505818801942358E-2</v>
      </c>
      <c r="Q2485" s="52">
        <f>IFERROR(_xll.qlIndexFixing(ONIndex1Y,I2485,TRUE,_xll.ohTrigger(RecalcTrigger,Trigger1Y)),NA())</f>
        <v>2.8235094154007712E-2</v>
      </c>
    </row>
    <row r="2486" spans="2:17" x14ac:dyDescent="0.2">
      <c r="B2486" s="46" t="s">
        <v>51</v>
      </c>
      <c r="D2486" s="49">
        <f>_xll.qlCalendarAdvance(LocalCalendar,$D2485,B2486,"f",FALSE)</f>
        <v>56815</v>
      </c>
      <c r="E2486" s="49">
        <f>_xll.qlInterestRateIndexValueDate(IndexON,D2486)</f>
        <v>56815</v>
      </c>
      <c r="F2486" s="52">
        <f>IFERROR(_xll.qlIndexFixing(IndexON,D2486,TRUE,_xll.ohTrigger(RecalcTrigger,TriggerON)),NA())</f>
        <v>2.4371812126204873E-2</v>
      </c>
      <c r="H2486" s="49">
        <f>_xll.qlCalendarAdvance(IborCalendar,$H2485,B2486,"f",FALSE)</f>
        <v>56808</v>
      </c>
      <c r="I2486" s="49">
        <f>_xll.qlInterestRateIndexValueDate(Index1M,$H2486)</f>
        <v>56810</v>
      </c>
      <c r="J2486" s="52">
        <f>IFERROR(_xll.qlIndexFixing(Index1M,$H2486,TRUE,_xll.ohTrigger(RecalcTrigger,Trigger1M)),NA())</f>
        <v>2.4979067278610156E-2</v>
      </c>
      <c r="K2486" s="52">
        <f>IFERROR(_xll.qlIndexFixing(ONIndex1M,I2486,TRUE,_xll.ohTrigger(RecalcTrigger,Trigger1M)),NA())</f>
        <v>2.4964269909757419E-2</v>
      </c>
      <c r="L2486" s="52">
        <f>IFERROR(_xll.qlIndexFixing(Index3M,H2486,TRUE,_xll.ohTrigger(RecalcTrigger,Trigger3M)),NA())</f>
        <v>2.6045594526097293E-2</v>
      </c>
      <c r="M2486" s="52">
        <f>IFERROR(_xll.qlIndexFixing(ONIndex3M,I2486,TRUE,_xll.ohTrigger(RecalcTrigger,Trigger3M)),NA())</f>
        <v>2.5994960893438446E-2</v>
      </c>
      <c r="N2486" s="52">
        <f>IFERROR(_xll.qlIndexFixing(Index6M,$H2486,TRUE,_xll.ohTrigger(RecalcTrigger,Trigger6M)),NA())</f>
        <v>2.7077116392652919E-2</v>
      </c>
      <c r="O2486" s="52">
        <f>IFERROR(_xll.qlIndexFixing(ONIndex6M,I2486,TRUE,_xll.ohTrigger(RecalcTrigger,Trigger6M)),NA())</f>
        <v>2.695969631690609E-2</v>
      </c>
      <c r="P2486" s="52">
        <f>IFERROR(_xll.qlIndexFixing(Index1Y,$H2486,TRUE,_xll.ohTrigger(RecalcTrigger,Trigger1Y)),NA())</f>
        <v>2.8500581786628343E-2</v>
      </c>
      <c r="Q2486" s="52">
        <f>IFERROR(_xll.qlIndexFixing(ONIndex1Y,I2486,TRUE,_xll.ohTrigger(RecalcTrigger,Trigger1Y)),NA())</f>
        <v>2.8229837626874144E-2</v>
      </c>
    </row>
    <row r="2487" spans="2:17" x14ac:dyDescent="0.2">
      <c r="B2487" s="46" t="s">
        <v>51</v>
      </c>
      <c r="D2487" s="49">
        <f>_xll.qlCalendarAdvance(LocalCalendar,$D2486,B2487,"f",FALSE)</f>
        <v>56822</v>
      </c>
      <c r="E2487" s="49">
        <f>_xll.qlInterestRateIndexValueDate(IndexON,D2487)</f>
        <v>56822</v>
      </c>
      <c r="F2487" s="52">
        <f>IFERROR(_xll.qlIndexFixing(IndexON,D2487,TRUE,_xll.ohTrigger(RecalcTrigger,TriggerON)),NA())</f>
        <v>2.4375123341906502E-2</v>
      </c>
      <c r="H2487" s="49">
        <f>_xll.qlCalendarAdvance(IborCalendar,$H2486,B2487,"f",FALSE)</f>
        <v>56815</v>
      </c>
      <c r="I2487" s="49">
        <f>_xll.qlInterestRateIndexValueDate(Index1M,$H2487)</f>
        <v>56817</v>
      </c>
      <c r="J2487" s="52">
        <f>IFERROR(_xll.qlIndexFixing(Index1M,$H2487,TRUE,_xll.ohTrigger(RecalcTrigger,Trigger1M)),NA())</f>
        <v>2.4973620194039259E-2</v>
      </c>
      <c r="K2487" s="52">
        <f>IFERROR(_xll.qlIndexFixing(ONIndex1M,I2487,TRUE,_xll.ohTrigger(RecalcTrigger,Trigger1M)),NA())</f>
        <v>2.4958840517541603E-2</v>
      </c>
      <c r="L2487" s="52">
        <f>IFERROR(_xll.qlIndexFixing(Index3M,H2487,TRUE,_xll.ohTrigger(RecalcTrigger,Trigger3M)),NA())</f>
        <v>2.6040222464837979E-2</v>
      </c>
      <c r="M2487" s="52">
        <f>IFERROR(_xll.qlIndexFixing(ONIndex3M,I2487,TRUE,_xll.ohTrigger(RecalcTrigger,Trigger3M)),NA())</f>
        <v>2.5989622599791318E-2</v>
      </c>
      <c r="N2487" s="52">
        <f>IFERROR(_xll.qlIndexFixing(Index6M,$H2487,TRUE,_xll.ohTrigger(RecalcTrigger,Trigger6M)),NA())</f>
        <v>2.7071157783895568E-2</v>
      </c>
      <c r="O2487" s="52">
        <f>IFERROR(_xll.qlIndexFixing(ONIndex6M,I2487,TRUE,_xll.ohTrigger(RecalcTrigger,Trigger6M)),NA())</f>
        <v>2.6954389685052149E-2</v>
      </c>
      <c r="P2487" s="52">
        <f>IFERROR(_xll.qlIndexFixing(Index1Y,$H2487,TRUE,_xll.ohTrigger(RecalcTrigger,Trigger1Y)),NA())</f>
        <v>2.849535322686754E-2</v>
      </c>
      <c r="Q2487" s="52">
        <f>IFERROR(_xll.qlIndexFixing(ONIndex1Y,I2487,TRUE,_xll.ohTrigger(RecalcTrigger,Trigger1Y)),NA())</f>
        <v>2.8224578765048136E-2</v>
      </c>
    </row>
    <row r="2488" spans="2:17" x14ac:dyDescent="0.2">
      <c r="B2488" s="46" t="s">
        <v>51</v>
      </c>
      <c r="D2488" s="49">
        <f>_xll.qlCalendarAdvance(LocalCalendar,$D2487,B2488,"f",FALSE)</f>
        <v>56829</v>
      </c>
      <c r="E2488" s="49">
        <f>_xll.qlInterestRateIndexValueDate(IndexON,D2488)</f>
        <v>56829</v>
      </c>
      <c r="F2488" s="52">
        <f>IFERROR(_xll.qlIndexFixing(IndexON,D2488,TRUE,_xll.ohTrigger(RecalcTrigger,TriggerON)),NA())</f>
        <v>2.4378457892701988E-2</v>
      </c>
      <c r="H2488" s="49">
        <f>_xll.qlCalendarAdvance(IborCalendar,$H2487,B2488,"f",FALSE)</f>
        <v>56822</v>
      </c>
      <c r="I2488" s="49">
        <f>_xll.qlInterestRateIndexValueDate(Index1M,$H2488)</f>
        <v>56824</v>
      </c>
      <c r="J2488" s="52">
        <f>IFERROR(_xll.qlIndexFixing(Index1M,$H2488,TRUE,_xll.ohTrigger(RecalcTrigger,Trigger1M)),NA())</f>
        <v>2.49686460696864E-2</v>
      </c>
      <c r="K2488" s="52">
        <f>IFERROR(_xll.qlIndexFixing(ONIndex1M,I2488,TRUE,_xll.ohTrigger(RecalcTrigger,Trigger1M)),NA())</f>
        <v>2.4953408414534195E-2</v>
      </c>
      <c r="L2488" s="52">
        <f>IFERROR(_xll.qlIndexFixing(Index3M,H2488,TRUE,_xll.ohTrigger(RecalcTrigger,Trigger3M)),NA())</f>
        <v>2.6034854052892561E-2</v>
      </c>
      <c r="M2488" s="52">
        <f>IFERROR(_xll.qlIndexFixing(ONIndex3M,I2488,TRUE,_xll.ohTrigger(RecalcTrigger,Trigger3M)),NA())</f>
        <v>2.5984282347311094E-2</v>
      </c>
      <c r="N2488" s="52">
        <f>IFERROR(_xll.qlIndexFixing(Index6M,$H2488,TRUE,_xll.ohTrigger(RecalcTrigger,Trigger6M)),NA())</f>
        <v>2.7065841732031481E-2</v>
      </c>
      <c r="O2488" s="52">
        <f>IFERROR(_xll.qlIndexFixing(ONIndex6M,I2488,TRUE,_xll.ohTrigger(RecalcTrigger,Trigger6M)),NA())</f>
        <v>2.6949081169664879E-2</v>
      </c>
      <c r="P2488" s="52">
        <f>IFERROR(_xll.qlIndexFixing(Index1Y,$H2488,TRUE,_xll.ohTrigger(RecalcTrigger,Trigger1Y)),NA())</f>
        <v>2.8490133366310705E-2</v>
      </c>
      <c r="Q2488" s="52">
        <f>IFERROR(_xll.qlIndexFixing(ONIndex1Y,I2488,TRUE,_xll.ohTrigger(RecalcTrigger,Trigger1Y)),NA())</f>
        <v>2.8219317568529689E-2</v>
      </c>
    </row>
    <row r="2489" spans="2:17" x14ac:dyDescent="0.2">
      <c r="B2489" s="46" t="s">
        <v>51</v>
      </c>
      <c r="D2489" s="49">
        <f>_xll.qlCalendarAdvance(LocalCalendar,$D2488,B2489,"f",FALSE)</f>
        <v>56836</v>
      </c>
      <c r="E2489" s="49">
        <f>_xll.qlInterestRateIndexValueDate(IndexON,D2489)</f>
        <v>56836</v>
      </c>
      <c r="F2489" s="52">
        <f>IFERROR(_xll.qlIndexFixing(IndexON,D2489,TRUE,_xll.ohTrigger(RecalcTrigger,TriggerON)),NA())</f>
        <v>2.4381815778271587E-2</v>
      </c>
      <c r="H2489" s="49">
        <f>_xll.qlCalendarAdvance(IborCalendar,$H2488,B2489,"f",FALSE)</f>
        <v>56829</v>
      </c>
      <c r="I2489" s="49">
        <f>_xll.qlInterestRateIndexValueDate(Index1M,$H2489)</f>
        <v>56831</v>
      </c>
      <c r="J2489" s="52">
        <f>IFERROR(_xll.qlIndexFixing(Index1M,$H2489,TRUE,_xll.ohTrigger(RecalcTrigger,Trigger1M)),NA())</f>
        <v>2.4963192985217573E-2</v>
      </c>
      <c r="K2489" s="52">
        <f>IFERROR(_xll.qlIndexFixing(ONIndex1M,I2489,TRUE,_xll.ohTrigger(RecalcTrigger,Trigger1M)),NA())</f>
        <v>2.494797360065526E-2</v>
      </c>
      <c r="L2489" s="52">
        <f>IFERROR(_xll.qlIndexFixing(Index3M,H2489,TRUE,_xll.ohTrigger(RecalcTrigger,Trigger3M)),NA())</f>
        <v>2.602949022591346E-2</v>
      </c>
      <c r="M2489" s="52">
        <f>IFERROR(_xll.qlIndexFixing(ONIndex3M,I2489,TRUE,_xll.ohTrigger(RecalcTrigger,Trigger3M)),NA())</f>
        <v>2.5978940135757966E-2</v>
      </c>
      <c r="N2489" s="52">
        <f>IFERROR(_xll.qlIndexFixing(Index6M,$H2489,TRUE,_xll.ohTrigger(RecalcTrigger,Trigger6M)),NA())</f>
        <v>2.7060533200002037E-2</v>
      </c>
      <c r="O2489" s="52">
        <f>IFERROR(_xll.qlIndexFixing(ONIndex6M,I2489,TRUE,_xll.ohTrigger(RecalcTrigger,Trigger6M)),NA())</f>
        <v>2.694377077074428E-2</v>
      </c>
      <c r="P2489" s="52">
        <f>IFERROR(_xll.qlIndexFixing(Index1Y,$H2489,TRUE,_xll.ohTrigger(RecalcTrigger,Trigger1Y)),NA())</f>
        <v>2.8484922448603154E-2</v>
      </c>
      <c r="Q2489" s="52">
        <f>IFERROR(_xll.qlIndexFixing(ONIndex1Y,I2489,TRUE,_xll.ohTrigger(RecalcTrigger,Trigger1Y)),NA())</f>
        <v>2.8214054037398739E-2</v>
      </c>
    </row>
    <row r="2490" spans="2:17" x14ac:dyDescent="0.2">
      <c r="B2490" s="46" t="s">
        <v>51</v>
      </c>
      <c r="D2490" s="49">
        <f>_xll.qlCalendarAdvance(LocalCalendar,$D2489,B2490,"f",FALSE)</f>
        <v>56843</v>
      </c>
      <c r="E2490" s="49">
        <f>_xll.qlInterestRateIndexValueDate(IndexON,D2490)</f>
        <v>56843</v>
      </c>
      <c r="F2490" s="52">
        <f>IFERROR(_xll.qlIndexFixing(IndexON,D2490,TRUE,_xll.ohTrigger(RecalcTrigger,TriggerON)),NA())</f>
        <v>2.4385196998775172E-2</v>
      </c>
      <c r="H2490" s="49">
        <f>_xll.qlCalendarAdvance(IborCalendar,$H2489,B2490,"f",FALSE)</f>
        <v>56836</v>
      </c>
      <c r="I2490" s="49">
        <f>_xll.qlInterestRateIndexValueDate(Index1M,$H2490)</f>
        <v>56838</v>
      </c>
      <c r="J2490" s="52">
        <f>IFERROR(_xll.qlIndexFixing(Index1M,$H2490,TRUE,_xll.ohTrigger(RecalcTrigger,Trigger1M)),NA())</f>
        <v>2.4957262693242888E-2</v>
      </c>
      <c r="K2490" s="52">
        <f>IFERROR(_xll.qlIndexFixing(ONIndex1M,I2490,TRUE,_xll.ohTrigger(RecalcTrigger,Trigger1M)),NA())</f>
        <v>2.4942536075824862E-2</v>
      </c>
      <c r="L2490" s="52">
        <f>IFERROR(_xll.qlIndexFixing(Index3M,H2490,TRUE,_xll.ohTrigger(RecalcTrigger,Trigger3M)),NA())</f>
        <v>2.6024131919550501E-2</v>
      </c>
      <c r="M2490" s="52">
        <f>IFERROR(_xll.qlIndexFixing(ONIndex3M,I2490,TRUE,_xll.ohTrigger(RecalcTrigger,Trigger3M)),NA())</f>
        <v>2.5973595965131935E-2</v>
      </c>
      <c r="N2490" s="52">
        <f>IFERROR(_xll.qlIndexFixing(Index6M,$H2490,TRUE,_xll.ohTrigger(RecalcTrigger,Trigger6M)),NA())</f>
        <v>2.7055232648635609E-2</v>
      </c>
      <c r="O2490" s="52">
        <f>IFERROR(_xll.qlIndexFixing(ONIndex6M,I2490,TRUE,_xll.ohTrigger(RecalcTrigger,Trigger6M)),NA())</f>
        <v>2.6938458488050543E-2</v>
      </c>
      <c r="P2490" s="52">
        <f>IFERROR(_xll.qlIndexFixing(Index1Y,$H2490,TRUE,_xll.ohTrigger(RecalcTrigger,Trigger1Y)),NA())</f>
        <v>2.8479720717385651E-2</v>
      </c>
      <c r="Q2490" s="52">
        <f>IFERROR(_xll.qlIndexFixing(ONIndex1Y,I2490,TRUE,_xll.ohTrigger(RecalcTrigger,Trigger1Y)),NA())</f>
        <v>2.8208788171335542E-2</v>
      </c>
    </row>
    <row r="2491" spans="2:17" x14ac:dyDescent="0.2">
      <c r="B2491" s="46" t="s">
        <v>51</v>
      </c>
      <c r="D2491" s="49">
        <f>_xll.qlCalendarAdvance(LocalCalendar,$D2490,B2491,"f",FALSE)</f>
        <v>56850</v>
      </c>
      <c r="E2491" s="49">
        <f>_xll.qlInterestRateIndexValueDate(IndexON,D2491)</f>
        <v>56850</v>
      </c>
      <c r="F2491" s="52">
        <f>IFERROR(_xll.qlIndexFixing(IndexON,D2491,TRUE,_xll.ohTrigger(RecalcTrigger,TriggerON)),NA())</f>
        <v>2.4388601554452549E-2</v>
      </c>
      <c r="H2491" s="49">
        <f>_xll.qlCalendarAdvance(IborCalendar,$H2490,B2491,"f",FALSE)</f>
        <v>56843</v>
      </c>
      <c r="I2491" s="49">
        <f>_xll.qlInterestRateIndexValueDate(Index1M,$H2491)</f>
        <v>56845</v>
      </c>
      <c r="J2491" s="52">
        <f>IFERROR(_xll.qlIndexFixing(Index1M,$H2491,TRUE,_xll.ohTrigger(RecalcTrigger,Trigger1M)),NA())</f>
        <v>2.4951806115438291E-2</v>
      </c>
      <c r="K2491" s="52">
        <f>IFERROR(_xll.qlIndexFixing(ONIndex1M,I2491,TRUE,_xll.ohTrigger(RecalcTrigger,Trigger1M)),NA())</f>
        <v>2.4937095839963064E-2</v>
      </c>
      <c r="L2491" s="52">
        <f>IFERROR(_xll.qlIndexFixing(Index3M,H2491,TRUE,_xll.ohTrigger(RecalcTrigger,Trigger3M)),NA())</f>
        <v>2.6018780069444809E-2</v>
      </c>
      <c r="M2491" s="52">
        <f>IFERROR(_xll.qlIndexFixing(ONIndex3M,I2491,TRUE,_xll.ohTrigger(RecalcTrigger,Trigger3M)),NA())</f>
        <v>2.5968249835353063E-2</v>
      </c>
      <c r="N2491" s="52">
        <f>IFERROR(_xll.qlIndexFixing(Index6M,$H2491,TRUE,_xll.ohTrigger(RecalcTrigger,Trigger6M)),NA())</f>
        <v>2.7050577543206757E-2</v>
      </c>
      <c r="O2491" s="52">
        <f>IFERROR(_xll.qlIndexFixing(ONIndex6M,I2491,TRUE,_xll.ohTrigger(RecalcTrigger,Trigger6M)),NA())</f>
        <v>2.6933144321423796E-2</v>
      </c>
      <c r="P2491" s="52">
        <f>IFERROR(_xll.qlIndexFixing(Index1Y,$H2491,TRUE,_xll.ohTrigger(RecalcTrigger,Trigger1Y)),NA())</f>
        <v>2.8474528416294827E-2</v>
      </c>
      <c r="Q2491" s="52">
        <f>IFERROR(_xll.qlIndexFixing(ONIndex1Y,I2491,TRUE,_xll.ohTrigger(RecalcTrigger,Trigger1Y)),NA())</f>
        <v>2.8203519970579904E-2</v>
      </c>
    </row>
    <row r="2492" spans="2:17" x14ac:dyDescent="0.2">
      <c r="B2492" s="46" t="s">
        <v>51</v>
      </c>
      <c r="D2492" s="49">
        <f>_xll.qlCalendarAdvance(LocalCalendar,$D2491,B2492,"f",FALSE)</f>
        <v>56857</v>
      </c>
      <c r="E2492" s="49">
        <f>_xll.qlInterestRateIndexValueDate(IndexON,D2492)</f>
        <v>56857</v>
      </c>
      <c r="F2492" s="52">
        <f>IFERROR(_xll.qlIndexFixing(IndexON,D2492,TRUE,_xll.ohTrigger(RecalcTrigger,TriggerON)),NA())</f>
        <v>2.439202944490404E-2</v>
      </c>
      <c r="H2492" s="49">
        <f>_xll.qlCalendarAdvance(IborCalendar,$H2491,B2492,"f",FALSE)</f>
        <v>56850</v>
      </c>
      <c r="I2492" s="49">
        <f>_xll.qlInterestRateIndexValueDate(Index1M,$H2492)</f>
        <v>56852</v>
      </c>
      <c r="J2492" s="52">
        <f>IFERROR(_xll.qlIndexFixing(Index1M,$H2492,TRUE,_xll.ohTrigger(RecalcTrigger,Trigger1M)),NA())</f>
        <v>2.4946350943039486E-2</v>
      </c>
      <c r="K2492" s="52">
        <f>IFERROR(_xll.qlIndexFixing(ONIndex1M,I2492,TRUE,_xll.ohTrigger(RecalcTrigger,Trigger1M)),NA())</f>
        <v>2.4931652893469547E-2</v>
      </c>
      <c r="L2492" s="52">
        <f>IFERROR(_xll.qlIndexFixing(Index3M,H2492,TRUE,_xll.ohTrigger(RecalcTrigger,Trigger3M)),NA())</f>
        <v>2.6013435611234908E-2</v>
      </c>
      <c r="M2492" s="52">
        <f>IFERROR(_xll.qlIndexFixing(ONIndex3M,I2492,TRUE,_xll.ohTrigger(RecalcTrigger,Trigger3M)),NA())</f>
        <v>2.5962901746581224E-2</v>
      </c>
      <c r="N2492" s="52">
        <f>IFERROR(_xll.qlIndexFixing(Index6M,$H2492,TRUE,_xll.ohTrigger(RecalcTrigger,Trigger6M)),NA())</f>
        <v>2.7044657331187195E-2</v>
      </c>
      <c r="O2492" s="52">
        <f>IFERROR(_xll.qlIndexFixing(ONIndex6M,I2492,TRUE,_xll.ohTrigger(RecalcTrigger,Trigger6M)),NA())</f>
        <v>2.6927828271503529E-2</v>
      </c>
      <c r="P2492" s="52">
        <f>IFERROR(_xll.qlIndexFixing(Index1Y,$H2492,TRUE,_xll.ohTrigger(RecalcTrigger,Trigger1Y)),NA())</f>
        <v>2.8470097402611728E-2</v>
      </c>
      <c r="Q2492" s="52">
        <f>IFERROR(_xll.qlIndexFixing(ONIndex1Y,I2492,TRUE,_xll.ohTrigger(RecalcTrigger,Trigger1Y)),NA())</f>
        <v>2.8198249435211764E-2</v>
      </c>
    </row>
    <row r="2493" spans="2:17" x14ac:dyDescent="0.2">
      <c r="B2493" s="46" t="s">
        <v>51</v>
      </c>
      <c r="D2493" s="49">
        <f>_xll.qlCalendarAdvance(LocalCalendar,$D2492,B2493,"f",FALSE)</f>
        <v>56864</v>
      </c>
      <c r="E2493" s="49">
        <f>_xll.qlInterestRateIndexValueDate(IndexON,D2493)</f>
        <v>56864</v>
      </c>
      <c r="F2493" s="52">
        <f>IFERROR(_xll.qlIndexFixing(IndexON,D2493,TRUE,_xll.ohTrigger(RecalcTrigger,TriggerON)),NA())</f>
        <v>2.4395480670289516E-2</v>
      </c>
      <c r="H2493" s="49">
        <f>_xll.qlCalendarAdvance(IborCalendar,$H2492,B2493,"f",FALSE)</f>
        <v>56857</v>
      </c>
      <c r="I2493" s="49">
        <f>_xll.qlInterestRateIndexValueDate(Index1M,$H2493)</f>
        <v>56859</v>
      </c>
      <c r="J2493" s="52">
        <f>IFERROR(_xll.qlIndexFixing(Index1M,$H2493,TRUE,_xll.ohTrigger(RecalcTrigger,Trigger1M)),NA())</f>
        <v>2.4940900059712279E-2</v>
      </c>
      <c r="K2493" s="52">
        <f>IFERROR(_xll.qlIndexFixing(ONIndex1M,I2493,TRUE,_xll.ohTrigger(RecalcTrigger,Trigger1M)),NA())</f>
        <v>2.4926207236024567E-2</v>
      </c>
      <c r="L2493" s="52">
        <f>IFERROR(_xll.qlIndexFixing(Index3M,H2493,TRUE,_xll.ohTrigger(RecalcTrigger,Trigger3M)),NA())</f>
        <v>2.6007541369547218E-2</v>
      </c>
      <c r="M2493" s="52">
        <f>IFERROR(_xll.qlIndexFixing(ONIndex3M,I2493,TRUE,_xll.ohTrigger(RecalcTrigger,Trigger3M)),NA())</f>
        <v>2.5957551698816417E-2</v>
      </c>
      <c r="N2493" s="52">
        <f>IFERROR(_xll.qlIndexFixing(Index6M,$H2493,TRUE,_xll.ohTrigger(RecalcTrigger,Trigger6M)),NA())</f>
        <v>2.7036833403154659E-2</v>
      </c>
      <c r="O2493" s="52">
        <f>IFERROR(_xll.qlIndexFixing(ONIndex6M,I2493,TRUE,_xll.ohTrigger(RecalcTrigger,Trigger6M)),NA())</f>
        <v>2.6922510337730188E-2</v>
      </c>
      <c r="P2493" s="52">
        <f>IFERROR(_xll.qlIndexFixing(Index1Y,$H2493,TRUE,_xll.ohTrigger(RecalcTrigger,Trigger1Y)),NA())</f>
        <v>2.8464925034259351E-2</v>
      </c>
      <c r="Q2493" s="52">
        <f>IFERROR(_xll.qlIndexFixing(ONIndex1Y,I2493,TRUE,_xll.ohTrigger(RecalcTrigger,Trigger1Y)),NA())</f>
        <v>2.8192976564991312E-2</v>
      </c>
    </row>
    <row r="2494" spans="2:17" x14ac:dyDescent="0.2">
      <c r="B2494" s="46" t="s">
        <v>51</v>
      </c>
      <c r="D2494" s="49">
        <f>_xll.qlCalendarAdvance(LocalCalendar,$D2493,B2494,"f",FALSE)</f>
        <v>56871</v>
      </c>
      <c r="E2494" s="49">
        <f>_xll.qlInterestRateIndexValueDate(IndexON,D2494)</f>
        <v>56871</v>
      </c>
      <c r="F2494" s="52">
        <f>IFERROR(_xll.qlIndexFixing(IndexON,D2494,TRUE,_xll.ohTrigger(RecalcTrigger,TriggerON)),NA())</f>
        <v>2.4398949009105664E-2</v>
      </c>
      <c r="H2494" s="49">
        <f>_xll.qlCalendarAdvance(IborCalendar,$H2493,B2494,"f",FALSE)</f>
        <v>56864</v>
      </c>
      <c r="I2494" s="49">
        <f>_xll.qlInterestRateIndexValueDate(Index1M,$H2494)</f>
        <v>56866</v>
      </c>
      <c r="J2494" s="52">
        <f>IFERROR(_xll.qlIndexFixing(Index1M,$H2494,TRUE,_xll.ohTrigger(RecalcTrigger,Trigger1M)),NA())</f>
        <v>2.493593137546975E-2</v>
      </c>
      <c r="K2494" s="52">
        <f>IFERROR(_xll.qlIndexFixing(ONIndex1M,I2494,TRUE,_xll.ohTrigger(RecalcTrigger,Trigger1M)),NA())</f>
        <v>2.4920758867708059E-2</v>
      </c>
      <c r="L2494" s="52">
        <f>IFERROR(_xll.qlIndexFixing(Index3M,H2494,TRUE,_xll.ohTrigger(RecalcTrigger,Trigger3M)),NA())</f>
        <v>2.6002214150120311E-2</v>
      </c>
      <c r="M2494" s="52">
        <f>IFERROR(_xll.qlIndexFixing(ONIndex3M,I2494,TRUE,_xll.ohTrigger(RecalcTrigger,Trigger3M)),NA())</f>
        <v>2.595219969189877E-2</v>
      </c>
      <c r="N2494" s="52">
        <f>IFERROR(_xll.qlIndexFixing(Index6M,$H2494,TRUE,_xll.ohTrigger(RecalcTrigger,Trigger6M)),NA())</f>
        <v>2.7031567999013829E-2</v>
      </c>
      <c r="O2494" s="52">
        <f>IFERROR(_xll.qlIndexFixing(ONIndex6M,I2494,TRUE,_xll.ohTrigger(RecalcTrigger,Trigger6M)),NA())</f>
        <v>2.6917190520423517E-2</v>
      </c>
      <c r="P2494" s="52">
        <f>IFERROR(_xll.qlIndexFixing(Index1Y,$H2494,TRUE,_xll.ohTrigger(RecalcTrigger,Trigger1Y)),NA())</f>
        <v>2.845901053007013E-2</v>
      </c>
      <c r="Q2494" s="52">
        <f>IFERROR(_xll.qlIndexFixing(ONIndex1Y,I2494,TRUE,_xll.ohTrigger(RecalcTrigger,Trigger1Y)),NA())</f>
        <v>2.8187701359998485E-2</v>
      </c>
    </row>
    <row r="2495" spans="2:17" x14ac:dyDescent="0.2">
      <c r="B2495" s="46" t="s">
        <v>51</v>
      </c>
      <c r="D2495" s="49">
        <f>_xll.qlCalendarAdvance(LocalCalendar,$D2494,B2495,"f",FALSE)</f>
        <v>56878</v>
      </c>
      <c r="E2495" s="49">
        <f>_xll.qlInterestRateIndexValueDate(IndexON,D2495)</f>
        <v>56878</v>
      </c>
      <c r="F2495" s="52">
        <f>IFERROR(_xll.qlIndexFixing(IndexON,D2495,TRUE,_xll.ohTrigger(RecalcTrigger,TriggerON)),NA())</f>
        <v>2.4402412634012549E-2</v>
      </c>
      <c r="H2495" s="49">
        <f>_xll.qlCalendarAdvance(IborCalendar,$H2494,B2495,"f",FALSE)</f>
        <v>56871</v>
      </c>
      <c r="I2495" s="49">
        <f>_xll.qlInterestRateIndexValueDate(Index1M,$H2495)</f>
        <v>56873</v>
      </c>
      <c r="J2495" s="52">
        <f>IFERROR(_xll.qlIndexFixing(Index1M,$H2495,TRUE,_xll.ohTrigger(RecalcTrigger,Trigger1M)),NA())</f>
        <v>2.4930022392277984E-2</v>
      </c>
      <c r="K2495" s="52">
        <f>IFERROR(_xll.qlIndexFixing(ONIndex1M,I2495,TRUE,_xll.ohTrigger(RecalcTrigger,Trigger1M)),NA())</f>
        <v>2.4915313470774691E-2</v>
      </c>
      <c r="L2495" s="52">
        <f>IFERROR(_xll.qlIndexFixing(Index3M,H2495,TRUE,_xll.ohTrigger(RecalcTrigger,Trigger3M)),NA())</f>
        <v>2.5996897027924588E-2</v>
      </c>
      <c r="M2495" s="52">
        <f>IFERROR(_xll.qlIndexFixing(ONIndex3M,I2495,TRUE,_xll.ohTrigger(RecalcTrigger,Trigger3M)),NA())</f>
        <v>2.5946851003286753E-2</v>
      </c>
      <c r="N2495" s="52">
        <f>IFERROR(_xll.qlIndexFixing(Index6M,$H2495,TRUE,_xll.ohTrigger(RecalcTrigger,Trigger6M)),NA())</f>
        <v>2.7026312825396241E-2</v>
      </c>
      <c r="O2495" s="52">
        <f>IFERROR(_xll.qlIndexFixing(ONIndex6M,I2495,TRUE,_xll.ohTrigger(RecalcTrigger,Trigger6M)),NA())</f>
        <v>2.6911874036930072E-2</v>
      </c>
      <c r="P2495" s="52">
        <f>IFERROR(_xll.qlIndexFixing(Index1Y,$H2495,TRUE,_xll.ohTrigger(RecalcTrigger,Trigger1Y)),NA())</f>
        <v>2.8453858360165507E-2</v>
      </c>
      <c r="Q2495" s="52">
        <f>IFERROR(_xll.qlIndexFixing(ONIndex1Y,I2495,TRUE,_xll.ohTrigger(RecalcTrigger,Trigger1Y)),NA())</f>
        <v>2.8182429200249715E-2</v>
      </c>
    </row>
    <row r="2496" spans="2:17" x14ac:dyDescent="0.2">
      <c r="B2496" s="46" t="s">
        <v>51</v>
      </c>
      <c r="D2496" s="49">
        <f>_xll.qlCalendarAdvance(LocalCalendar,$D2495,B2496,"f",FALSE)</f>
        <v>56885</v>
      </c>
      <c r="E2496" s="49">
        <f>_xll.qlInterestRateIndexValueDate(IndexON,D2496)</f>
        <v>56885</v>
      </c>
      <c r="F2496" s="52">
        <f>IFERROR(_xll.qlIndexFixing(IndexON,D2496,TRUE,_xll.ohTrigger(RecalcTrigger,TriggerON)),NA())</f>
        <v>2.4405869607440067E-2</v>
      </c>
      <c r="H2496" s="49">
        <f>_xll.qlCalendarAdvance(IborCalendar,$H2495,B2496,"f",FALSE)</f>
        <v>56878</v>
      </c>
      <c r="I2496" s="49">
        <f>_xll.qlInterestRateIndexValueDate(Index1M,$H2496)</f>
        <v>56880</v>
      </c>
      <c r="J2496" s="52">
        <f>IFERROR(_xll.qlIndexFixing(Index1M,$H2496,TRUE,_xll.ohTrigger(RecalcTrigger,Trigger1M)),NA())</f>
        <v>2.4924598902383299E-2</v>
      </c>
      <c r="K2496" s="52">
        <f>IFERROR(_xll.qlIndexFixing(ONIndex1M,I2496,TRUE,_xll.ohTrigger(RecalcTrigger,Trigger1M)),NA())</f>
        <v>2.4909878472483271E-2</v>
      </c>
      <c r="L2496" s="52">
        <f>IFERROR(_xll.qlIndexFixing(Index3M,H2496,TRUE,_xll.ohTrigger(RecalcTrigger,Trigger3M)),NA())</f>
        <v>2.5991590236858226E-2</v>
      </c>
      <c r="M2496" s="52">
        <f>IFERROR(_xll.qlIndexFixing(ONIndex3M,I2496,TRUE,_xll.ohTrigger(RecalcTrigger,Trigger3M)),NA())</f>
        <v>2.5941512531142408E-2</v>
      </c>
      <c r="N2496" s="52">
        <f>IFERROR(_xll.qlIndexFixing(Index6M,$H2496,TRUE,_xll.ohTrigger(RecalcTrigger,Trigger6M)),NA())</f>
        <v>2.7021067998681769E-2</v>
      </c>
      <c r="O2496" s="52">
        <f>IFERROR(_xll.qlIndexFixing(ONIndex6M,I2496,TRUE,_xll.ohTrigger(RecalcTrigger,Trigger6M)),NA())</f>
        <v>2.6906567707554174E-2</v>
      </c>
      <c r="P2496" s="52">
        <f>IFERROR(_xll.qlIndexFixing(Index1Y,$H2496,TRUE,_xll.ohTrigger(RecalcTrigger,Trigger1Y)),NA())</f>
        <v>2.8448716629431499E-2</v>
      </c>
      <c r="Q2496" s="52">
        <f>IFERROR(_xll.qlIndexFixing(ONIndex1Y,I2496,TRUE,_xll.ohTrigger(RecalcTrigger,Trigger1Y)),NA())</f>
        <v>2.8177167117720003E-2</v>
      </c>
    </row>
    <row r="2497" spans="2:17" x14ac:dyDescent="0.2">
      <c r="B2497" s="46" t="s">
        <v>51</v>
      </c>
      <c r="D2497" s="49">
        <f>_xll.qlCalendarAdvance(LocalCalendar,$D2496,B2497,"f",FALSE)</f>
        <v>56892</v>
      </c>
      <c r="E2497" s="49">
        <f>_xll.qlInterestRateIndexValueDate(IndexON,D2497)</f>
        <v>56892</v>
      </c>
      <c r="F2497" s="52">
        <f>IFERROR(_xll.qlIndexFixing(IndexON,D2497,TRUE,_xll.ohTrigger(RecalcTrigger,TriggerON)),NA())</f>
        <v>2.4409319929068474E-2</v>
      </c>
      <c r="H2497" s="49">
        <f>_xll.qlCalendarAdvance(IborCalendar,$H2496,B2497,"f",FALSE)</f>
        <v>56885</v>
      </c>
      <c r="I2497" s="49">
        <f>_xll.qlInterestRateIndexValueDate(Index1M,$H2497)</f>
        <v>56887</v>
      </c>
      <c r="J2497" s="52">
        <f>IFERROR(_xll.qlIndexFixing(Index1M,$H2497,TRUE,_xll.ohTrigger(RecalcTrigger,Trigger1M)),NA())</f>
        <v>2.4917757793524412E-2</v>
      </c>
      <c r="K2497" s="52">
        <f>IFERROR(_xll.qlIndexFixing(ONIndex1M,I2497,TRUE,_xll.ohTrigger(RecalcTrigger,Trigger1M)),NA())</f>
        <v>2.4904453917597991E-2</v>
      </c>
      <c r="L2497" s="52">
        <f>IFERROR(_xll.qlIndexFixing(Index3M,H2497,TRUE,_xll.ohTrigger(RecalcTrigger,Trigger3M)),NA())</f>
        <v>2.5986293777339346E-2</v>
      </c>
      <c r="M2497" s="52">
        <f>IFERROR(_xll.qlIndexFixing(ONIndex3M,I2497,TRUE,_xll.ohTrigger(RecalcTrigger,Trigger3M)),NA())</f>
        <v>2.5936184316872612E-2</v>
      </c>
      <c r="N2497" s="52">
        <f>IFERROR(_xll.qlIndexFixing(Index6M,$H2497,TRUE,_xll.ohTrigger(RecalcTrigger,Trigger6M)),NA())</f>
        <v>2.7015833519018862E-2</v>
      </c>
      <c r="O2497" s="52">
        <f>IFERROR(_xll.qlIndexFixing(ONIndex6M,I2497,TRUE,_xll.ohTrigger(RecalcTrigger,Trigger6M)),NA())</f>
        <v>2.690127157290334E-2</v>
      </c>
      <c r="P2497" s="52">
        <f>IFERROR(_xll.qlIndexFixing(Index1Y,$H2497,TRUE,_xll.ohTrigger(RecalcTrigger,Trigger1Y)),NA())</f>
        <v>2.8441325773639201E-2</v>
      </c>
      <c r="Q2497" s="52">
        <f>IFERROR(_xll.qlIndexFixing(ONIndex1Y,I2497,TRUE,_xll.ohTrigger(RecalcTrigger,Trigger1Y)),NA())</f>
        <v>2.8171915154695526E-2</v>
      </c>
    </row>
    <row r="2498" spans="2:17" x14ac:dyDescent="0.2">
      <c r="B2498" s="46" t="s">
        <v>51</v>
      </c>
      <c r="D2498" s="49">
        <f>_xll.qlCalendarAdvance(LocalCalendar,$D2497,B2498,"f",FALSE)</f>
        <v>56899</v>
      </c>
      <c r="E2498" s="49">
        <f>_xll.qlInterestRateIndexValueDate(IndexON,D2498)</f>
        <v>56899</v>
      </c>
      <c r="F2498" s="52">
        <f>IFERROR(_xll.qlIndexFixing(IndexON,D2498,TRUE,_xll.ohTrigger(RecalcTrigger,TriggerON)),NA())</f>
        <v>2.4412763599057641E-2</v>
      </c>
      <c r="H2498" s="49">
        <f>_xll.qlCalendarAdvance(IborCalendar,$H2497,B2498,"f",FALSE)</f>
        <v>56892</v>
      </c>
      <c r="I2498" s="49">
        <f>_xll.qlInterestRateIndexValueDate(Index1M,$H2498)</f>
        <v>56894</v>
      </c>
      <c r="J2498" s="52">
        <f>IFERROR(_xll.qlIndexFixing(Index1M,$H2498,TRUE,_xll.ohTrigger(RecalcTrigger,Trigger1M)),NA())</f>
        <v>2.4913783327557559E-2</v>
      </c>
      <c r="K2498" s="52">
        <f>IFERROR(_xll.qlIndexFixing(ONIndex1M,I2498,TRUE,_xll.ohTrigger(RecalcTrigger,Trigger1M)),NA())</f>
        <v>2.4899039806038914E-2</v>
      </c>
      <c r="L2498" s="52">
        <f>IFERROR(_xll.qlIndexFixing(Index3M,H2498,TRUE,_xll.ohTrigger(RecalcTrigger,Trigger3M)),NA())</f>
        <v>2.5981567538203142E-2</v>
      </c>
      <c r="M2498" s="52">
        <f>IFERROR(_xll.qlIndexFixing(ONIndex3M,I2498,TRUE,_xll.ohTrigger(RecalcTrigger,Trigger3M)),NA())</f>
        <v>2.5930866360397431E-2</v>
      </c>
      <c r="N2498" s="52">
        <f>IFERROR(_xll.qlIndexFixing(Index6M,$H2498,TRUE,_xll.ohTrigger(RecalcTrigger,Trigger6M)),NA())</f>
        <v>2.7011248549440949E-2</v>
      </c>
      <c r="O2498" s="52">
        <f>IFERROR(_xll.qlIndexFixing(ONIndex6M,I2498,TRUE,_xll.ohTrigger(RecalcTrigger,Trigger6M)),NA())</f>
        <v>2.6895985633217379E-2</v>
      </c>
      <c r="P2498" s="52">
        <f>IFERROR(_xll.qlIndexFixing(Index1Y,$H2498,TRUE,_xll.ohTrigger(RecalcTrigger,Trigger1Y)),NA())</f>
        <v>2.8439218165829411E-2</v>
      </c>
      <c r="Q2498" s="52">
        <f>IFERROR(_xll.qlIndexFixing(ONIndex1Y,I2498,TRUE,_xll.ohTrigger(RecalcTrigger,Trigger1Y)),NA())</f>
        <v>2.816667331101641E-2</v>
      </c>
    </row>
    <row r="2499" spans="2:17" x14ac:dyDescent="0.2">
      <c r="B2499" s="46" t="s">
        <v>51</v>
      </c>
      <c r="D2499" s="49">
        <f>_xll.qlCalendarAdvance(LocalCalendar,$D2498,B2499,"f",FALSE)</f>
        <v>56906</v>
      </c>
      <c r="E2499" s="49">
        <f>_xll.qlInterestRateIndexValueDate(IndexON,D2499)</f>
        <v>56906</v>
      </c>
      <c r="F2499" s="52">
        <f>IFERROR(_xll.qlIndexFixing(IndexON,D2499,TRUE,_xll.ohTrigger(RecalcTrigger,TriggerON)),NA())</f>
        <v>2.4416200617567441E-2</v>
      </c>
      <c r="H2499" s="49">
        <f>_xll.qlCalendarAdvance(IborCalendar,$H2498,B2499,"f",FALSE)</f>
        <v>56899</v>
      </c>
      <c r="I2499" s="49">
        <f>_xll.qlInterestRateIndexValueDate(Index1M,$H2499)</f>
        <v>56901</v>
      </c>
      <c r="J2499" s="52">
        <f>IFERROR(_xll.qlIndexFixing(Index1M,$H2499,TRUE,_xll.ohTrigger(RecalcTrigger,Trigger1M)),NA())</f>
        <v>2.4908391242604022E-2</v>
      </c>
      <c r="K2499" s="52">
        <f>IFERROR(_xll.qlIndexFixing(ONIndex1M,I2499,TRUE,_xll.ohTrigger(RecalcTrigger,Trigger1M)),NA())</f>
        <v>2.4893636137965913E-2</v>
      </c>
      <c r="L2499" s="52">
        <f>IFERROR(_xll.qlIndexFixing(Index3M,H2499,TRUE,_xll.ohTrigger(RecalcTrigger,Trigger3M)),NA())</f>
        <v>2.5976292100191496E-2</v>
      </c>
      <c r="M2499" s="52">
        <f>IFERROR(_xll.qlIndexFixing(ONIndex3M,I2499,TRUE,_xll.ohTrigger(RecalcTrigger,Trigger3M)),NA())</f>
        <v>2.5925558661956671E-2</v>
      </c>
      <c r="N2499" s="52">
        <f>IFERROR(_xll.qlIndexFixing(Index6M,$H2499,TRUE,_xll.ohTrigger(RecalcTrigger,Trigger6M)),NA())</f>
        <v>2.7006035114232163E-2</v>
      </c>
      <c r="O2499" s="52">
        <f>IFERROR(_xll.qlIndexFixing(ONIndex6M,I2499,TRUE,_xll.ohTrigger(RecalcTrigger,Trigger6M)),NA())</f>
        <v>2.6890709888576225E-2</v>
      </c>
      <c r="P2499" s="52">
        <f>IFERROR(_xll.qlIndexFixing(Index1Y,$H2499,TRUE,_xll.ohTrigger(RecalcTrigger,Trigger1Y)),NA())</f>
        <v>2.843335407136735E-2</v>
      </c>
      <c r="Q2499" s="52">
        <f>IFERROR(_xll.qlIndexFixing(ONIndex1Y,I2499,TRUE,_xll.ohTrigger(RecalcTrigger,Trigger1Y)),NA())</f>
        <v>2.81614415870024E-2</v>
      </c>
    </row>
    <row r="2500" spans="2:17" x14ac:dyDescent="0.2">
      <c r="B2500" s="46" t="s">
        <v>51</v>
      </c>
      <c r="D2500" s="49">
        <f>_xll.qlCalendarAdvance(LocalCalendar,$D2499,B2500,"f",FALSE)</f>
        <v>56913</v>
      </c>
      <c r="E2500" s="49">
        <f>_xll.qlInterestRateIndexValueDate(IndexON,D2500)</f>
        <v>56913</v>
      </c>
      <c r="F2500" s="52">
        <f>IFERROR(_xll.qlIndexFixing(IndexON,D2500,TRUE,_xll.ohTrigger(RecalcTrigger,TriggerON)),NA())</f>
        <v>2.4419630984278129E-2</v>
      </c>
      <c r="H2500" s="49">
        <f>_xll.qlCalendarAdvance(IborCalendar,$H2499,B2500,"f",FALSE)</f>
        <v>56906</v>
      </c>
      <c r="I2500" s="49">
        <f>_xll.qlInterestRateIndexValueDate(Index1M,$H2500)</f>
        <v>56908</v>
      </c>
      <c r="J2500" s="52">
        <f>IFERROR(_xll.qlIndexFixing(Index1M,$H2500,TRUE,_xll.ohTrigger(RecalcTrigger,Trigger1M)),NA())</f>
        <v>2.4903009625934225E-2</v>
      </c>
      <c r="K2500" s="52">
        <f>IFERROR(_xll.qlIndexFixing(ONIndex1M,I2500,TRUE,_xll.ohTrigger(RecalcTrigger,Trigger1M)),NA())</f>
        <v>2.4888242913458924E-2</v>
      </c>
      <c r="L2500" s="52">
        <f>IFERROR(_xll.qlIndexFixing(Index3M,H2500,TRUE,_xll.ohTrigger(RecalcTrigger,Trigger3M)),NA())</f>
        <v>2.5971026994420995E-2</v>
      </c>
      <c r="M2500" s="52">
        <f>IFERROR(_xll.qlIndexFixing(ONIndex3M,I2500,TRUE,_xll.ohTrigger(RecalcTrigger,Trigger3M)),NA())</f>
        <v>2.5920261221550334E-2</v>
      </c>
      <c r="N2500" s="52">
        <f>IFERROR(_xll.qlIndexFixing(Index6M,$H2500,TRUE,_xll.ohTrigger(RecalcTrigger,Trigger6M)),NA())</f>
        <v>2.7000832026669613E-2</v>
      </c>
      <c r="O2500" s="52">
        <f>IFERROR(_xll.qlIndexFixing(ONIndex6M,I2500,TRUE,_xll.ohTrigger(RecalcTrigger,Trigger6M)),NA())</f>
        <v>2.6885444338820008E-2</v>
      </c>
      <c r="P2500" s="52">
        <f>IFERROR(_xll.qlIndexFixing(Index1Y,$H2500,TRUE,_xll.ohTrigger(RecalcTrigger,Trigger1Y)),NA())</f>
        <v>2.8428254096195177E-2</v>
      </c>
      <c r="Q2500" s="52">
        <f>IFERROR(_xll.qlIndexFixing(ONIndex1Y,I2500,TRUE,_xll.ohTrigger(RecalcTrigger,Trigger1Y)),NA())</f>
        <v>2.8156219982653496E-2</v>
      </c>
    </row>
    <row r="2501" spans="2:17" x14ac:dyDescent="0.2">
      <c r="B2501" s="46" t="s">
        <v>51</v>
      </c>
      <c r="D2501" s="49">
        <f>_xll.qlCalendarAdvance(LocalCalendar,$D2500,B2501,"f",FALSE)</f>
        <v>56920</v>
      </c>
      <c r="E2501" s="49">
        <f>_xll.qlInterestRateIndexValueDate(IndexON,D2501)</f>
        <v>56920</v>
      </c>
      <c r="F2501" s="52">
        <f>IFERROR(_xll.qlIndexFixing(IndexON,D2501,TRUE,_xll.ohTrigger(RecalcTrigger,TriggerON)),NA())</f>
        <v>2.4423054699349578E-2</v>
      </c>
      <c r="H2501" s="49">
        <f>_xll.qlCalendarAdvance(IborCalendar,$H2500,B2501,"f",FALSE)</f>
        <v>56913</v>
      </c>
      <c r="I2501" s="49">
        <f>_xll.qlInterestRateIndexValueDate(Index1M,$H2501)</f>
        <v>56915</v>
      </c>
      <c r="J2501" s="52">
        <f>IFERROR(_xll.qlIndexFixing(Index1M,$H2501,TRUE,_xll.ohTrigger(RecalcTrigger,Trigger1M)),NA())</f>
        <v>2.4897638477535677E-2</v>
      </c>
      <c r="K2501" s="52">
        <f>IFERROR(_xll.qlIndexFixing(ONIndex1M,I2501,TRUE,_xll.ohTrigger(RecalcTrigger,Trigger1M)),NA())</f>
        <v>2.4882860132038331E-2</v>
      </c>
      <c r="L2501" s="52">
        <f>IFERROR(_xll.qlIndexFixing(Index3M,H2501,TRUE,_xll.ohTrigger(RecalcTrigger,Trigger3M)),NA())</f>
        <v>2.5965772220850808E-2</v>
      </c>
      <c r="M2501" s="52">
        <f>IFERROR(_xll.qlIndexFixing(ONIndex3M,I2501,TRUE,_xll.ohTrigger(RecalcTrigger,Trigger3M)),NA())</f>
        <v>2.5914974038858674E-2</v>
      </c>
      <c r="N2501" s="52">
        <f>IFERROR(_xll.qlIndexFixing(Index6M,$H2501,TRUE,_xll.ohTrigger(RecalcTrigger,Trigger6M)),NA())</f>
        <v>2.6995639286675116E-2</v>
      </c>
      <c r="O2501" s="52">
        <f>IFERROR(_xll.qlIndexFixing(ONIndex6M,I2501,TRUE,_xll.ohTrigger(RecalcTrigger,Trigger6M)),NA())</f>
        <v>2.6880188983948727E-2</v>
      </c>
      <c r="P2501" s="52">
        <f>IFERROR(_xll.qlIndexFixing(Index1Y,$H2501,TRUE,_xll.ohTrigger(RecalcTrigger,Trigger1Y)),NA())</f>
        <v>2.8423164559516986E-2</v>
      </c>
      <c r="Q2501" s="52">
        <f>IFERROR(_xll.qlIndexFixing(ONIndex1Y,I2501,TRUE,_xll.ohTrigger(RecalcTrigger,Trigger1Y)),NA())</f>
        <v>2.8151008497649954E-2</v>
      </c>
    </row>
    <row r="2502" spans="2:17" x14ac:dyDescent="0.2">
      <c r="B2502" s="46" t="s">
        <v>51</v>
      </c>
      <c r="D2502" s="49">
        <f>_xll.qlCalendarAdvance(LocalCalendar,$D2501,B2502,"f",FALSE)</f>
        <v>56927</v>
      </c>
      <c r="E2502" s="49">
        <f>_xll.qlInterestRateIndexValueDate(IndexON,D2502)</f>
        <v>56927</v>
      </c>
      <c r="F2502" s="52">
        <f>IFERROR(_xll.qlIndexFixing(IndexON,D2502,TRUE,_xll.ohTrigger(RecalcTrigger,TriggerON)),NA())</f>
        <v>2.4426471762781787E-2</v>
      </c>
      <c r="H2502" s="49">
        <f>_xll.qlCalendarAdvance(IborCalendar,$H2501,B2502,"f",FALSE)</f>
        <v>56920</v>
      </c>
      <c r="I2502" s="49">
        <f>_xll.qlInterestRateIndexValueDate(Index1M,$H2502)</f>
        <v>56922</v>
      </c>
      <c r="J2502" s="52">
        <f>IFERROR(_xll.qlIndexFixing(Index1M,$H2502,TRUE,_xll.ohTrigger(RecalcTrigger,Trigger1M)),NA())</f>
        <v>2.48922777973834E-2</v>
      </c>
      <c r="K2502" s="52">
        <f>IFERROR(_xll.qlIndexFixing(ONIndex1M,I2502,TRUE,_xll.ohTrigger(RecalcTrigger,Trigger1M)),NA())</f>
        <v>2.4877487794023878E-2</v>
      </c>
      <c r="L2502" s="52">
        <f>IFERROR(_xll.qlIndexFixing(Index3M,H2502,TRUE,_xll.ohTrigger(RecalcTrigger,Trigger3M)),NA())</f>
        <v>2.5960527779437491E-2</v>
      </c>
      <c r="M2502" s="52">
        <f>IFERROR(_xll.qlIndexFixing(ONIndex3M,I2502,TRUE,_xll.ohTrigger(RecalcTrigger,Trigger3M)),NA())</f>
        <v>2.5909697114121499E-2</v>
      </c>
      <c r="N2502" s="52">
        <f>IFERROR(_xll.qlIndexFixing(Index6M,$H2502,TRUE,_xll.ohTrigger(RecalcTrigger,Trigger6M)),NA())</f>
        <v>2.6989816323637037E-2</v>
      </c>
      <c r="O2502" s="52">
        <f>IFERROR(_xll.qlIndexFixing(ONIndex6M,I2502,TRUE,_xll.ohTrigger(RecalcTrigger,Trigger6M)),NA())</f>
        <v>2.6874943824042319E-2</v>
      </c>
      <c r="P2502" s="52">
        <f>IFERROR(_xll.qlIndexFixing(Index1Y,$H2502,TRUE,_xll.ohTrigger(RecalcTrigger,Trigger1Y)),NA())</f>
        <v>2.8418085461174209E-2</v>
      </c>
      <c r="Q2502" s="52">
        <f>IFERROR(_xll.qlIndexFixing(ONIndex1Y,I2502,TRUE,_xll.ohTrigger(RecalcTrigger,Trigger1Y)),NA())</f>
        <v>2.8145807132231582E-2</v>
      </c>
    </row>
    <row r="2503" spans="2:17" x14ac:dyDescent="0.2">
      <c r="B2503" s="46" t="s">
        <v>51</v>
      </c>
      <c r="D2503" s="49">
        <f>_xll.qlCalendarAdvance(LocalCalendar,$D2502,B2503,"f",FALSE)</f>
        <v>56934</v>
      </c>
      <c r="E2503" s="49">
        <f>_xll.qlInterestRateIndexValueDate(IndexON,D2503)</f>
        <v>56934</v>
      </c>
      <c r="F2503" s="52">
        <f>IFERROR(_xll.qlIndexFixing(IndexON,D2503,TRUE,_xll.ohTrigger(RecalcTrigger,TriggerON)),NA())</f>
        <v>2.4429882174654693E-2</v>
      </c>
      <c r="H2503" s="49">
        <f>_xll.qlCalendarAdvance(IborCalendar,$H2502,B2503,"f",FALSE)</f>
        <v>56927</v>
      </c>
      <c r="I2503" s="49">
        <f>_xll.qlInterestRateIndexValueDate(Index1M,$H2503)</f>
        <v>56930</v>
      </c>
      <c r="J2503" s="52">
        <f>IFERROR(_xll.qlIndexFixing(Index1M,$H2503,TRUE,_xll.ohTrigger(RecalcTrigger,Trigger1M)),NA())</f>
        <v>2.4885685726135098E-2</v>
      </c>
      <c r="K2503" s="52">
        <f>IFERROR(_xll.qlIndexFixing(ONIndex1M,I2503,TRUE,_xll.ohTrigger(RecalcTrigger,Trigger1M)),NA())</f>
        <v>2.4872314143316032E-2</v>
      </c>
      <c r="L2503" s="52">
        <f>IFERROR(_xll.qlIndexFixing(Index3M,H2503,TRUE,_xll.ohTrigger(RecalcTrigger,Trigger3M)),NA())</f>
        <v>2.5955670451398995E-2</v>
      </c>
      <c r="M2503" s="52">
        <f>IFERROR(_xll.qlIndexFixing(ONIndex3M,I2503,TRUE,_xll.ohTrigger(RecalcTrigger,Trigger3M)),NA())</f>
        <v>2.5904791466366817E-2</v>
      </c>
      <c r="N2503" s="52">
        <f>IFERROR(_xll.qlIndexFixing(Index6M,$H2503,TRUE,_xll.ohTrigger(RecalcTrigger,Trigger6M)),NA())</f>
        <v>2.698390585504688E-2</v>
      </c>
      <c r="O2503" s="52">
        <f>IFERROR(_xll.qlIndexFixing(ONIndex6M,I2503,TRUE,_xll.ohTrigger(RecalcTrigger,Trigger6M)),NA())</f>
        <v>2.6870220427142044E-2</v>
      </c>
      <c r="P2503" s="52">
        <f>IFERROR(_xll.qlIndexFixing(Index1Y,$H2503,TRUE,_xll.ohTrigger(RecalcTrigger,Trigger1Y)),NA())</f>
        <v>2.841153815399523E-2</v>
      </c>
      <c r="Q2503" s="52">
        <f>IFERROR(_xll.qlIndexFixing(ONIndex1Y,I2503,TRUE,_xll.ohTrigger(RecalcTrigger,Trigger1Y)),NA())</f>
        <v>2.8141334132714135E-2</v>
      </c>
    </row>
    <row r="2504" spans="2:17" x14ac:dyDescent="0.2">
      <c r="B2504" s="46" t="s">
        <v>51</v>
      </c>
      <c r="D2504" s="49">
        <f>_xll.qlCalendarAdvance(LocalCalendar,$D2503,B2504,"f",FALSE)</f>
        <v>56941</v>
      </c>
      <c r="E2504" s="49">
        <f>_xll.qlInterestRateIndexValueDate(IndexON,D2504)</f>
        <v>56941</v>
      </c>
      <c r="F2504" s="52">
        <f>IFERROR(_xll.qlIndexFixing(IndexON,D2504,TRUE,_xll.ohTrigger(RecalcTrigger,TriggerON)),NA())</f>
        <v>2.4433285934808424E-2</v>
      </c>
      <c r="H2504" s="49">
        <f>_xll.qlCalendarAdvance(IborCalendar,$H2503,B2504,"f",FALSE)</f>
        <v>56934</v>
      </c>
      <c r="I2504" s="49">
        <f>_xll.qlInterestRateIndexValueDate(Index1M,$H2504)</f>
        <v>56936</v>
      </c>
      <c r="J2504" s="52">
        <f>IFERROR(_xll.qlIndexFixing(Index1M,$H2504,TRUE,_xll.ohTrigger(RecalcTrigger,Trigger1M)),NA())</f>
        <v>2.488158784179767E-2</v>
      </c>
      <c r="K2504" s="52">
        <f>IFERROR(_xll.qlIndexFixing(ONIndex1M,I2504,TRUE,_xll.ohTrigger(RecalcTrigger,Trigger1M)),NA())</f>
        <v>2.4866774448453199E-2</v>
      </c>
      <c r="L2504" s="52">
        <f>IFERROR(_xll.qlIndexFixing(Index3M,H2504,TRUE,_xll.ohTrigger(RecalcTrigger,Trigger3M)),NA())</f>
        <v>2.5950069892924199E-2</v>
      </c>
      <c r="M2504" s="52">
        <f>IFERROR(_xll.qlIndexFixing(ONIndex3M,I2504,TRUE,_xll.ohTrigger(RecalcTrigger,Trigger3M)),NA())</f>
        <v>2.5899174038590544E-2</v>
      </c>
      <c r="N2504" s="52">
        <f>IFERROR(_xll.qlIndexFixing(Index6M,$H2504,TRUE,_xll.ohTrigger(RecalcTrigger,Trigger6M)),NA())</f>
        <v>2.6979481872018176E-2</v>
      </c>
      <c r="O2504" s="52">
        <f>IFERROR(_xll.qlIndexFixing(ONIndex6M,I2504,TRUE,_xll.ohTrigger(RecalcTrigger,Trigger6M)),NA())</f>
        <v>2.6864484089204055E-2</v>
      </c>
      <c r="P2504" s="52">
        <f>IFERROR(_xll.qlIndexFixing(Index1Y,$H2504,TRUE,_xll.ohTrigger(RecalcTrigger,Trigger1Y)),NA())</f>
        <v>2.8407958578865179E-2</v>
      </c>
      <c r="Q2504" s="52">
        <f>IFERROR(_xll.qlIndexFixing(ONIndex1Y,I2504,TRUE,_xll.ohTrigger(RecalcTrigger,Trigger1Y)),NA())</f>
        <v>2.8135434759990474E-2</v>
      </c>
    </row>
    <row r="2505" spans="2:17" x14ac:dyDescent="0.2">
      <c r="B2505" s="46" t="s">
        <v>51</v>
      </c>
      <c r="D2505" s="49">
        <f>_xll.qlCalendarAdvance(LocalCalendar,$D2504,B2505,"f",FALSE)</f>
        <v>56948</v>
      </c>
      <c r="E2505" s="49">
        <f>_xll.qlInterestRateIndexValueDate(IndexON,D2505)</f>
        <v>56948</v>
      </c>
      <c r="F2505" s="52">
        <f>IFERROR(_xll.qlIndexFixing(IndexON,D2505,TRUE,_xll.ohTrigger(RecalcTrigger,TriggerON)),NA())</f>
        <v>2.4436683043242979E-2</v>
      </c>
      <c r="H2505" s="49">
        <f>_xll.qlCalendarAdvance(IborCalendar,$H2504,B2505,"f",FALSE)</f>
        <v>56941</v>
      </c>
      <c r="I2505" s="49">
        <f>_xll.qlInterestRateIndexValueDate(Index1M,$H2505)</f>
        <v>56944</v>
      </c>
      <c r="J2505" s="52">
        <f>IFERROR(_xll.qlIndexFixing(Index1M,$H2505,TRUE,_xll.ohTrigger(RecalcTrigger,Trigger1M)),NA())</f>
        <v>2.4875977311051241E-2</v>
      </c>
      <c r="K2505" s="52">
        <f>IFERROR(_xll.qlIndexFixing(ONIndex1M,I2505,TRUE,_xll.ohTrigger(RecalcTrigger,Trigger1M)),NA())</f>
        <v>2.4861626175844975E-2</v>
      </c>
      <c r="L2505" s="52">
        <f>IFERROR(_xll.qlIndexFixing(Index3M,H2505,TRUE,_xll.ohTrigger(RecalcTrigger,Trigger3M)),NA())</f>
        <v>2.5945237634094464E-2</v>
      </c>
      <c r="M2505" s="52">
        <f>IFERROR(_xll.qlIndexFixing(ONIndex3M,I2505,TRUE,_xll.ohTrigger(RecalcTrigger,Trigger3M)),NA())</f>
        <v>2.5894293257930912E-2</v>
      </c>
      <c r="N2505" s="52">
        <f>IFERROR(_xll.qlIndexFixing(Index6M,$H2505,TRUE,_xll.ohTrigger(RecalcTrigger,Trigger6M)),NA())</f>
        <v>2.6973595052438681E-2</v>
      </c>
      <c r="O2505" s="52">
        <f>IFERROR(_xll.qlIndexFixing(ONIndex6M,I2505,TRUE,_xll.ohTrigger(RecalcTrigger,Trigger6M)),NA())</f>
        <v>2.6859785350579202E-2</v>
      </c>
      <c r="P2505" s="52">
        <f>IFERROR(_xll.qlIndexFixing(Index1Y,$H2505,TRUE,_xll.ohTrigger(RecalcTrigger,Trigger1Y)),NA())</f>
        <v>2.8401434424717036E-2</v>
      </c>
      <c r="Q2505" s="52">
        <f>IFERROR(_xll.qlIndexFixing(ONIndex1Y,I2505,TRUE,_xll.ohTrigger(RecalcTrigger,Trigger1Y)),NA())</f>
        <v>2.8130986164951466E-2</v>
      </c>
    </row>
    <row r="2506" spans="2:17" x14ac:dyDescent="0.2">
      <c r="B2506" s="46" t="s">
        <v>51</v>
      </c>
      <c r="D2506" s="49">
        <f>_xll.qlCalendarAdvance(LocalCalendar,$D2505,B2506,"f",FALSE)</f>
        <v>56955</v>
      </c>
      <c r="E2506" s="49">
        <f>_xll.qlInterestRateIndexValueDate(IndexON,D2506)</f>
        <v>56955</v>
      </c>
      <c r="F2506" s="52">
        <f>IFERROR(_xll.qlIndexFixing(IndexON,D2506,TRUE,_xll.ohTrigger(RecalcTrigger,TriggerON)),NA())</f>
        <v>2.4440073500198167E-2</v>
      </c>
      <c r="H2506" s="49">
        <f>_xll.qlCalendarAdvance(IborCalendar,$H2505,B2506,"f",FALSE)</f>
        <v>56948</v>
      </c>
      <c r="I2506" s="49">
        <f>_xll.qlInterestRateIndexValueDate(Index1M,$H2506)</f>
        <v>56950</v>
      </c>
      <c r="J2506" s="52">
        <f>IFERROR(_xll.qlIndexFixing(Index1M,$H2506,TRUE,_xll.ohTrigger(RecalcTrigger,Trigger1M)),NA())</f>
        <v>2.4871419300645767E-2</v>
      </c>
      <c r="K2506" s="52">
        <f>IFERROR(_xll.qlIndexFixing(ONIndex1M,I2506,TRUE,_xll.ohTrigger(RecalcTrigger,Trigger1M)),NA())</f>
        <v>2.4856102876347208E-2</v>
      </c>
      <c r="L2506" s="52">
        <f>IFERROR(_xll.qlIndexFixing(Index3M,H2506,TRUE,_xll.ohTrigger(RecalcTrigger,Trigger3M)),NA())</f>
        <v>2.5939090554547746E-2</v>
      </c>
      <c r="M2506" s="52">
        <f>IFERROR(_xll.qlIndexFixing(ONIndex3M,I2506,TRUE,_xll.ohTrigger(RecalcTrigger,Trigger3M)),NA())</f>
        <v>2.5888691994397917E-2</v>
      </c>
      <c r="N2506" s="52">
        <f>IFERROR(_xll.qlIndexFixing(Index6M,$H2506,TRUE,_xll.ohTrigger(RecalcTrigger,Trigger6M)),NA())</f>
        <v>2.6969830797384953E-2</v>
      </c>
      <c r="O2506" s="52">
        <f>IFERROR(_xll.qlIndexFixing(ONIndex6M,I2506,TRUE,_xll.ohTrigger(RecalcTrigger,Trigger6M)),NA())</f>
        <v>2.6854065133905536E-2</v>
      </c>
      <c r="P2506" s="52">
        <f>IFERROR(_xll.qlIndexFixing(Index1Y,$H2506,TRUE,_xll.ohTrigger(RecalcTrigger,Trigger1Y)),NA())</f>
        <v>2.8397873448009966E-2</v>
      </c>
      <c r="Q2506" s="52">
        <f>IFERROR(_xll.qlIndexFixing(ONIndex1Y,I2506,TRUE,_xll.ohTrigger(RecalcTrigger,Trigger1Y)),NA())</f>
        <v>2.8125102865770302E-2</v>
      </c>
    </row>
    <row r="2507" spans="2:17" x14ac:dyDescent="0.2">
      <c r="B2507" s="46" t="s">
        <v>51</v>
      </c>
      <c r="D2507" s="49">
        <f>_xll.qlCalendarAdvance(LocalCalendar,$D2506,B2507,"f",FALSE)</f>
        <v>56962</v>
      </c>
      <c r="E2507" s="49">
        <f>_xll.qlInterestRateIndexValueDate(IndexON,D2507)</f>
        <v>56962</v>
      </c>
      <c r="F2507" s="52">
        <f>IFERROR(_xll.qlIndexFixing(IndexON,D2507,TRUE,_xll.ohTrigger(RecalcTrigger,TriggerON)),NA())</f>
        <v>2.4443457305354244E-2</v>
      </c>
      <c r="H2507" s="49">
        <f>_xll.qlCalendarAdvance(IborCalendar,$H2506,B2507,"f",FALSE)</f>
        <v>56955</v>
      </c>
      <c r="I2507" s="49">
        <f>_xll.qlInterestRateIndexValueDate(Index1M,$H2507)</f>
        <v>56957</v>
      </c>
      <c r="J2507" s="52">
        <f>IFERROR(_xll.qlIndexFixing(Index1M,$H2507,TRUE,_xll.ohTrigger(RecalcTrigger,Trigger1M)),NA())</f>
        <v>2.4865631419951351E-2</v>
      </c>
      <c r="K2507" s="52">
        <f>IFERROR(_xll.qlIndexFixing(ONIndex1M,I2507,TRUE,_xll.ohTrigger(RecalcTrigger,Trigger1M)),NA())</f>
        <v>2.485078275544339E-2</v>
      </c>
      <c r="L2507" s="52">
        <f>IFERROR(_xll.qlIndexFixing(Index3M,H2507,TRUE,_xll.ohTrigger(RecalcTrigger,Trigger3M)),NA())</f>
        <v>2.593389740825585E-2</v>
      </c>
      <c r="M2507" s="52">
        <f>IFERROR(_xll.qlIndexFixing(ONIndex3M,I2507,TRUE,_xll.ohTrigger(RecalcTrigger,Trigger3M)),NA())</f>
        <v>2.5883466359433172E-2</v>
      </c>
      <c r="N2507" s="52">
        <f>IFERROR(_xll.qlIndexFixing(Index6M,$H2507,TRUE,_xll.ohTrigger(RecalcTrigger,Trigger6M)),NA())</f>
        <v>2.6964700141102176E-2</v>
      </c>
      <c r="O2507" s="52">
        <f>IFERROR(_xll.qlIndexFixing(ONIndex6M,I2507,TRUE,_xll.ohTrigger(RecalcTrigger,Trigger6M)),NA())</f>
        <v>2.6848870948743553E-2</v>
      </c>
      <c r="P2507" s="52">
        <f>IFERROR(_xll.qlIndexFixing(Index1Y,$H2507,TRUE,_xll.ohTrigger(RecalcTrigger,Trigger1Y)),NA())</f>
        <v>2.8392846538985706E-2</v>
      </c>
      <c r="Q2507" s="52">
        <f>IFERROR(_xll.qlIndexFixing(ONIndex1Y,I2507,TRUE,_xll.ohTrigger(RecalcTrigger,Trigger1Y)),NA())</f>
        <v>2.811995209803797E-2</v>
      </c>
    </row>
    <row r="2508" spans="2:17" x14ac:dyDescent="0.2">
      <c r="B2508" s="46" t="s">
        <v>51</v>
      </c>
      <c r="D2508" s="49">
        <f>_xll.qlCalendarAdvance(LocalCalendar,$D2507,B2508,"f",FALSE)</f>
        <v>56969</v>
      </c>
      <c r="E2508" s="49">
        <f>_xll.qlInterestRateIndexValueDate(IndexON,D2508)</f>
        <v>56969</v>
      </c>
      <c r="F2508" s="52">
        <f>IFERROR(_xll.qlIndexFixing(IndexON,D2508,TRUE,_xll.ohTrigger(RecalcTrigger,TriggerON)),NA())</f>
        <v>2.4446834458951017E-2</v>
      </c>
      <c r="H2508" s="49">
        <f>_xll.qlCalendarAdvance(IborCalendar,$H2507,B2508,"f",FALSE)</f>
        <v>56962</v>
      </c>
      <c r="I2508" s="49">
        <f>_xll.qlInterestRateIndexValueDate(Index1M,$H2508)</f>
        <v>56964</v>
      </c>
      <c r="J2508" s="52">
        <f>IFERROR(_xll.qlIndexFixing(Index1M,$H2508,TRUE,_xll.ohTrigger(RecalcTrigger,Trigger1M)),NA())</f>
        <v>2.4860813854381551E-2</v>
      </c>
      <c r="K2508" s="52">
        <f>IFERROR(_xll.qlIndexFixing(ONIndex1M,I2508,TRUE,_xll.ohTrigger(RecalcTrigger,Trigger1M)),NA())</f>
        <v>2.484547307778584E-2</v>
      </c>
      <c r="L2508" s="52">
        <f>IFERROR(_xll.qlIndexFixing(Index3M,H2508,TRUE,_xll.ohTrigger(RecalcTrigger,Trigger3M)),NA())</f>
        <v>2.5928714593059933E-2</v>
      </c>
      <c r="M2508" s="52">
        <f>IFERROR(_xll.qlIndexFixing(ONIndex3M,I2508,TRUE,_xll.ohTrigger(RecalcTrigger,Trigger3M)),NA())</f>
        <v>2.5878250982103168E-2</v>
      </c>
      <c r="N2508" s="52">
        <f>IFERROR(_xll.qlIndexFixing(Index6M,$H2508,TRUE,_xll.ohTrigger(RecalcTrigger,Trigger6M)),NA())</f>
        <v>2.6959579831824402E-2</v>
      </c>
      <c r="O2508" s="52">
        <f>IFERROR(_xll.qlIndexFixing(ONIndex6M,I2508,TRUE,_xll.ohTrigger(RecalcTrigger,Trigger6M)),NA())</f>
        <v>2.6843686958466506E-2</v>
      </c>
      <c r="P2508" s="52">
        <f>IFERROR(_xll.qlIndexFixing(Index1Y,$H2508,TRUE,_xll.ohTrigger(RecalcTrigger,Trigger1Y)),NA())</f>
        <v>2.8387830067355874E-2</v>
      </c>
      <c r="Q2508" s="52">
        <f>IFERROR(_xll.qlIndexFixing(ONIndex1Y,I2508,TRUE,_xll.ohTrigger(RecalcTrigger,Trigger1Y)),NA())</f>
        <v>2.8114811449730936E-2</v>
      </c>
    </row>
    <row r="2509" spans="2:17" x14ac:dyDescent="0.2">
      <c r="B2509" s="46" t="s">
        <v>51</v>
      </c>
      <c r="D2509" s="49">
        <f>_xll.qlCalendarAdvance(LocalCalendar,$D2508,B2509,"f",FALSE)</f>
        <v>56976</v>
      </c>
      <c r="E2509" s="49">
        <f>_xll.qlInterestRateIndexValueDate(IndexON,D2509)</f>
        <v>56976</v>
      </c>
      <c r="F2509" s="52">
        <f>IFERROR(_xll.qlIndexFixing(IndexON,D2509,TRUE,_xll.ohTrigger(RecalcTrigger,TriggerON)),NA())</f>
        <v>2.4450204960828614E-2</v>
      </c>
      <c r="H2509" s="49">
        <f>_xll.qlCalendarAdvance(IborCalendar,$H2508,B2509,"f",FALSE)</f>
        <v>56969</v>
      </c>
      <c r="I2509" s="49">
        <f>_xll.qlInterestRateIndexValueDate(Index1M,$H2509)</f>
        <v>56971</v>
      </c>
      <c r="J2509" s="52">
        <f>IFERROR(_xll.qlIndexFixing(Index1M,$H2509,TRUE,_xll.ohTrigger(RecalcTrigger,Trigger1M)),NA())</f>
        <v>2.4855046146236293E-2</v>
      </c>
      <c r="K2509" s="52">
        <f>IFERROR(_xll.qlIndexFixing(ONIndex1M,I2509,TRUE,_xll.ohTrigger(RecalcTrigger,Trigger1M)),NA())</f>
        <v>2.4842568803937759E-2</v>
      </c>
      <c r="L2509" s="52">
        <f>IFERROR(_xll.qlIndexFixing(Index3M,H2509,TRUE,_xll.ohTrigger(RecalcTrigger,Trigger3M)),NA())</f>
        <v>2.5923542108923982E-2</v>
      </c>
      <c r="M2509" s="52">
        <f>IFERROR(_xll.qlIndexFixing(ONIndex3M,I2509,TRUE,_xll.ohTrigger(RecalcTrigger,Trigger3M)),NA())</f>
        <v>2.5875838173123888E-2</v>
      </c>
      <c r="N2509" s="52">
        <f>IFERROR(_xll.qlIndexFixing(Index6M,$H2509,TRUE,_xll.ohTrigger(RecalcTrigger,Trigger6M)),NA())</f>
        <v>2.6954469869471691E-2</v>
      </c>
      <c r="O2509" s="52">
        <f>IFERROR(_xll.qlIndexFixing(ONIndex6M,I2509,TRUE,_xll.ohTrigger(RecalcTrigger,Trigger6M)),NA())</f>
        <v>2.6841670086130698E-2</v>
      </c>
      <c r="P2509" s="52">
        <f>IFERROR(_xll.qlIndexFixing(Index1Y,$H2509,TRUE,_xll.ohTrigger(RecalcTrigger,Trigger1Y)),NA())</f>
        <v>2.8384339214044426E-2</v>
      </c>
      <c r="Q2509" s="52">
        <f>IFERROR(_xll.qlIndexFixing(ONIndex1Y,I2509,TRUE,_xll.ohTrigger(RecalcTrigger,Trigger1Y)),NA())</f>
        <v>2.8113338381556829E-2</v>
      </c>
    </row>
    <row r="2510" spans="2:17" x14ac:dyDescent="0.2">
      <c r="B2510" s="46" t="s">
        <v>51</v>
      </c>
      <c r="D2510" s="49">
        <f>_xll.qlCalendarAdvance(LocalCalendar,$D2509,B2510,"f",FALSE)</f>
        <v>56983</v>
      </c>
      <c r="E2510" s="49">
        <f>_xll.qlInterestRateIndexValueDate(IndexON,D2510)</f>
        <v>56983</v>
      </c>
      <c r="F2510" s="52">
        <f>IFERROR(_xll.qlIndexFixing(IndexON,D2510,TRUE,_xll.ohTrigger(RecalcTrigger,TriggerON)),NA())</f>
        <v>2.4453568811066972E-2</v>
      </c>
      <c r="H2510" s="49">
        <f>_xll.qlCalendarAdvance(IborCalendar,$H2509,B2510,"f",FALSE)</f>
        <v>56977</v>
      </c>
      <c r="I2510" s="49">
        <f>_xll.qlInterestRateIndexValueDate(Index1M,$H2510)</f>
        <v>56983</v>
      </c>
      <c r="J2510" s="52">
        <f>IFERROR(_xll.qlIndexFixing(Index1M,$H2510,TRUE,_xll.ohTrigger(RecalcTrigger,Trigger1M)),NA())</f>
        <v>2.4845525093424088E-2</v>
      </c>
      <c r="K2510" s="52">
        <f>IFERROR(_xll.qlIndexFixing(ONIndex1M,I2510,TRUE,_xll.ohTrigger(RecalcTrigger,Trigger1M)),NA())</f>
        <v>2.4831113739027799E-2</v>
      </c>
      <c r="L2510" s="52">
        <f>IFERROR(_xll.qlIndexFixing(Index3M,H2510,TRUE,_xll.ohTrigger(RecalcTrigger,Trigger3M)),NA())</f>
        <v>2.5914699028672623E-2</v>
      </c>
      <c r="M2510" s="52">
        <f>IFERROR(_xll.qlIndexFixing(ONIndex3M,I2510,TRUE,_xll.ohTrigger(RecalcTrigger,Trigger3M)),NA())</f>
        <v>2.5864146666547683E-2</v>
      </c>
      <c r="N2510" s="52">
        <f>IFERROR(_xll.qlIndexFixing(Index6M,$H2510,TRUE,_xll.ohTrigger(RecalcTrigger,Trigger6M)),NA())</f>
        <v>2.694573400622011E-2</v>
      </c>
      <c r="O2510" s="52">
        <f>IFERROR(_xll.qlIndexFixing(ONIndex6M,I2510,TRUE,_xll.ohTrigger(RecalcTrigger,Trigger6M)),NA())</f>
        <v>2.6829667518537548E-2</v>
      </c>
      <c r="P2510" s="52">
        <f>IFERROR(_xll.qlIndexFixing(Index1Y,$H2510,TRUE,_xll.ohTrigger(RecalcTrigger,Trigger1Y)),NA())</f>
        <v>2.8372750431156203E-2</v>
      </c>
      <c r="Q2510" s="52">
        <f>IFERROR(_xll.qlIndexFixing(ONIndex1Y,I2510,TRUE,_xll.ohTrigger(RecalcTrigger,Trigger1Y)),NA())</f>
        <v>2.8100909272401609E-2</v>
      </c>
    </row>
    <row r="2511" spans="2:17" x14ac:dyDescent="0.2">
      <c r="B2511" s="46" t="s">
        <v>51</v>
      </c>
      <c r="D2511" s="49">
        <f>_xll.qlCalendarAdvance(LocalCalendar,$D2510,B2511,"f",FALSE)</f>
        <v>56990</v>
      </c>
      <c r="E2511" s="49">
        <f>_xll.qlInterestRateIndexValueDate(IndexON,D2511)</f>
        <v>56990</v>
      </c>
      <c r="F2511" s="52">
        <f>IFERROR(_xll.qlIndexFixing(IndexON,D2511,TRUE,_xll.ohTrigger(RecalcTrigger,TriggerON)),NA())</f>
        <v>2.4456926009746027E-2</v>
      </c>
      <c r="H2511" s="49">
        <f>_xll.qlCalendarAdvance(IborCalendar,$H2510,B2511,"f",FALSE)</f>
        <v>56984</v>
      </c>
      <c r="I2511" s="49">
        <f>_xll.qlInterestRateIndexValueDate(Index1M,$H2511)</f>
        <v>56986</v>
      </c>
      <c r="J2511" s="52">
        <f>IFERROR(_xll.qlIndexFixing(Index1M,$H2511,TRUE,_xll.ohTrigger(RecalcTrigger,Trigger1M)),NA())</f>
        <v>2.4843269794088418E-2</v>
      </c>
      <c r="K2511" s="52">
        <f>IFERROR(_xll.qlIndexFixing(ONIndex1M,I2511,TRUE,_xll.ohTrigger(RecalcTrigger,Trigger1M)),NA())</f>
        <v>2.4829812953042207E-2</v>
      </c>
      <c r="L2511" s="52">
        <f>IFERROR(_xll.qlIndexFixing(Index3M,H2511,TRUE,_xll.ohTrigger(RecalcTrigger,Trigger3M)),NA())</f>
        <v>2.5912493002420402E-2</v>
      </c>
      <c r="M2511" s="52">
        <f>IFERROR(_xll.qlIndexFixing(ONIndex3M,I2511,TRUE,_xll.ohTrigger(RecalcTrigger,Trigger3M)),NA())</f>
        <v>2.586304486158042E-2</v>
      </c>
      <c r="N2511" s="52">
        <f>IFERROR(_xll.qlIndexFixing(Index6M,$H2511,TRUE,_xll.ohTrigger(RecalcTrigger,Trigger6M)),NA())</f>
        <v>2.6942910953672673E-2</v>
      </c>
      <c r="O2511" s="52">
        <f>IFERROR(_xll.qlIndexFixing(ONIndex6M,I2511,TRUE,_xll.ohTrigger(RecalcTrigger,Trigger6M)),NA())</f>
        <v>2.6828724839456086E-2</v>
      </c>
      <c r="P2511" s="52">
        <f>IFERROR(_xll.qlIndexFixing(Index1Y,$H2511,TRUE,_xll.ohTrigger(RecalcTrigger,Trigger1Y)),NA())</f>
        <v>2.8371373715464207E-2</v>
      </c>
      <c r="Q2511" s="52">
        <f>IFERROR(_xll.qlIndexFixing(ONIndex1Y,I2511,TRUE,_xll.ohTrigger(RecalcTrigger,Trigger1Y)),NA())</f>
        <v>2.8100185171622272E-2</v>
      </c>
    </row>
    <row r="2512" spans="2:17" x14ac:dyDescent="0.2">
      <c r="B2512" s="46" t="s">
        <v>51</v>
      </c>
      <c r="D2512" s="49">
        <f>_xll.qlCalendarAdvance(LocalCalendar,$D2511,B2512,"f",FALSE)</f>
        <v>56997</v>
      </c>
      <c r="E2512" s="49">
        <f>_xll.qlInterestRateIndexValueDate(IndexON,D2512)</f>
        <v>56997</v>
      </c>
      <c r="F2512" s="52">
        <f>IFERROR(_xll.qlIndexFixing(IndexON,D2512,TRUE,_xll.ohTrigger(RecalcTrigger,TriggerON)),NA())</f>
        <v>2.4460276556625971E-2</v>
      </c>
      <c r="H2512" s="49">
        <f>_xll.qlCalendarAdvance(IborCalendar,$H2511,B2512,"f",FALSE)</f>
        <v>56991</v>
      </c>
      <c r="I2512" s="49">
        <f>_xll.qlInterestRateIndexValueDate(Index1M,$H2512)</f>
        <v>56993</v>
      </c>
      <c r="J2512" s="52">
        <f>IFERROR(_xll.qlIndexFixing(Index1M,$H2512,TRUE,_xll.ohTrigger(RecalcTrigger,Trigger1M)),NA())</f>
        <v>2.483801490561309E-2</v>
      </c>
      <c r="K2512" s="52">
        <f>IFERROR(_xll.qlIndexFixing(ONIndex1M,I2512,TRUE,_xll.ohTrigger(RecalcTrigger,Trigger1M)),NA())</f>
        <v>2.4825027499795205E-2</v>
      </c>
      <c r="L2512" s="52">
        <f>IFERROR(_xll.qlIndexFixing(Index3M,H2512,TRUE,_xll.ohTrigger(RecalcTrigger,Trigger3M)),NA())</f>
        <v>2.590735298706464E-2</v>
      </c>
      <c r="M2512" s="52">
        <f>IFERROR(_xll.qlIndexFixing(ONIndex3M,I2512,TRUE,_xll.ohTrigger(RecalcTrigger,Trigger3M)),NA())</f>
        <v>2.5858432298908607E-2</v>
      </c>
      <c r="N2512" s="52">
        <f>IFERROR(_xll.qlIndexFixing(Index6M,$H2512,TRUE,_xll.ohTrigger(RecalcTrigger,Trigger6M)),NA())</f>
        <v>2.6937833148118619E-2</v>
      </c>
      <c r="O2512" s="52">
        <f>IFERROR(_xll.qlIndexFixing(ONIndex6M,I2512,TRUE,_xll.ohTrigger(RecalcTrigger,Trigger6M)),NA())</f>
        <v>2.6824216242806731E-2</v>
      </c>
      <c r="P2512" s="52">
        <f>IFERROR(_xll.qlIndexFixing(Index1Y,$H2512,TRUE,_xll.ohTrigger(RecalcTrigger,Trigger1Y)),NA())</f>
        <v>2.8367158728837792E-2</v>
      </c>
      <c r="Q2512" s="52">
        <f>IFERROR(_xll.qlIndexFixing(ONIndex1Y,I2512,TRUE,_xll.ohTrigger(RecalcTrigger,Trigger1Y)),NA())</f>
        <v>2.8095819608191519E-2</v>
      </c>
    </row>
    <row r="2513" spans="2:17" x14ac:dyDescent="0.2">
      <c r="B2513" s="46" t="s">
        <v>51</v>
      </c>
      <c r="D2513" s="49">
        <f>_xll.qlCalendarAdvance(LocalCalendar,$D2512,B2513,"f",FALSE)</f>
        <v>57004</v>
      </c>
      <c r="E2513" s="49">
        <f>_xll.qlInterestRateIndexValueDate(IndexON,D2513)</f>
        <v>57004</v>
      </c>
      <c r="F2513" s="52">
        <f>IFERROR(_xll.qlIndexFixing(IndexON,D2513,TRUE,_xll.ohTrigger(RecalcTrigger,TriggerON)),NA())</f>
        <v>2.4463620451946611E-2</v>
      </c>
      <c r="H2513" s="49">
        <f>_xll.qlCalendarAdvance(IborCalendar,$H2512,B2513,"f",FALSE)</f>
        <v>56998</v>
      </c>
      <c r="I2513" s="49">
        <f>_xll.qlInterestRateIndexValueDate(Index1M,$H2513)</f>
        <v>57000</v>
      </c>
      <c r="J2513" s="52">
        <f>IFERROR(_xll.qlIndexFixing(Index1M,$H2513,TRUE,_xll.ohTrigger(RecalcTrigger,Trigger1M)),NA())</f>
        <v>2.4833252709383635E-2</v>
      </c>
      <c r="K2513" s="52">
        <f>IFERROR(_xll.qlIndexFixing(ONIndex1M,I2513,TRUE,_xll.ohTrigger(RecalcTrigger,Trigger1M)),NA())</f>
        <v>2.4819292105355828E-2</v>
      </c>
      <c r="L2513" s="52">
        <f>IFERROR(_xll.qlIndexFixing(Index3M,H2513,TRUE,_xll.ohTrigger(RecalcTrigger,Trigger3M)),NA())</f>
        <v>2.5902223302602823E-2</v>
      </c>
      <c r="M2513" s="52">
        <f>IFERROR(_xll.qlIndexFixing(ONIndex3M,I2513,TRUE,_xll.ohTrigger(RecalcTrigger,Trigger3M)),NA())</f>
        <v>2.5852710805729373E-2</v>
      </c>
      <c r="N2513" s="52">
        <f>IFERROR(_xll.qlIndexFixing(Index6M,$H2513,TRUE,_xll.ohTrigger(RecalcTrigger,Trigger6M)),NA())</f>
        <v>2.6932765688328371E-2</v>
      </c>
      <c r="O2513" s="52">
        <f>IFERROR(_xll.qlIndexFixing(ONIndex6M,I2513,TRUE,_xll.ohTrigger(RecalcTrigger,Trigger6M)),NA())</f>
        <v>2.6818452908576873E-2</v>
      </c>
      <c r="P2513" s="52">
        <f>IFERROR(_xll.qlIndexFixing(Index1Y,$H2513,TRUE,_xll.ohTrigger(RecalcTrigger,Trigger1Y)),NA())</f>
        <v>2.8361436967769889E-2</v>
      </c>
      <c r="Q2513" s="52">
        <f>IFERROR(_xll.qlIndexFixing(ONIndex1Y,I2513,TRUE,_xll.ohTrigger(RecalcTrigger,Trigger1Y)),NA())</f>
        <v>2.8089999143841027E-2</v>
      </c>
    </row>
    <row r="2514" spans="2:17" x14ac:dyDescent="0.2">
      <c r="B2514" s="46" t="s">
        <v>51</v>
      </c>
      <c r="D2514" s="49">
        <f>_xll.qlCalendarAdvance(LocalCalendar,$D2513,B2514,"f",FALSE)</f>
        <v>57011</v>
      </c>
      <c r="E2514" s="49">
        <f>_xll.qlInterestRateIndexValueDate(IndexON,D2514)</f>
        <v>57011</v>
      </c>
      <c r="F2514" s="52">
        <f>IFERROR(_xll.qlIndexFixing(IndexON,D2514,TRUE,_xll.ohTrigger(RecalcTrigger,TriggerON)),NA())</f>
        <v>2.4466957695707947E-2</v>
      </c>
      <c r="H2514" s="49">
        <f>_xll.qlCalendarAdvance(IborCalendar,$H2513,B2514,"f",FALSE)</f>
        <v>57005</v>
      </c>
      <c r="I2514" s="49">
        <f>_xll.qlInterestRateIndexValueDate(Index1M,$H2514)</f>
        <v>57007</v>
      </c>
      <c r="J2514" s="52">
        <f>IFERROR(_xll.qlIndexFixing(Index1M,$H2514,TRUE,_xll.ohTrigger(RecalcTrigger,Trigger1M)),NA())</f>
        <v>2.4827536530531928E-2</v>
      </c>
      <c r="K2514" s="52">
        <f>IFERROR(_xll.qlIndexFixing(ONIndex1M,I2514,TRUE,_xll.ohTrigger(RecalcTrigger,Trigger1M)),NA())</f>
        <v>2.4814047348939994E-2</v>
      </c>
      <c r="L2514" s="52">
        <f>IFERROR(_xll.qlIndexFixing(Index3M,H2514,TRUE,_xll.ohTrigger(RecalcTrigger,Trigger3M)),NA())</f>
        <v>2.5897103948990148E-2</v>
      </c>
      <c r="M2514" s="52">
        <f>IFERROR(_xll.qlIndexFixing(ONIndex3M,I2514,TRUE,_xll.ohTrigger(RecalcTrigger,Trigger3M)),NA())</f>
        <v>2.5847559167067047E-2</v>
      </c>
      <c r="N2514" s="52">
        <f>IFERROR(_xll.qlIndexFixing(Index6M,$H2514,TRUE,_xll.ohTrigger(RecalcTrigger,Trigger6M)),NA())</f>
        <v>2.6927708574221994E-2</v>
      </c>
      <c r="O2514" s="52">
        <f>IFERROR(_xll.qlIndexFixing(ONIndex6M,I2514,TRUE,_xll.ohTrigger(RecalcTrigger,Trigger6M)),NA())</f>
        <v>2.6813332237995979E-2</v>
      </c>
      <c r="P2514" s="52">
        <f>IFERROR(_xll.qlIndexFixing(Index1Y,$H2514,TRUE,_xll.ohTrigger(RecalcTrigger,Trigger1Y)),NA())</f>
        <v>2.8356484247363672E-2</v>
      </c>
      <c r="Q2514" s="52">
        <f>IFERROR(_xll.qlIndexFixing(ONIndex1Y,I2514,TRUE,_xll.ohTrigger(RecalcTrigger,Trigger1Y)),NA())</f>
        <v>2.80849213118195E-2</v>
      </c>
    </row>
    <row r="2515" spans="2:17" x14ac:dyDescent="0.2">
      <c r="B2515" s="46" t="s">
        <v>51</v>
      </c>
      <c r="D2515" s="49">
        <f>_xll.qlCalendarAdvance(LocalCalendar,$D2514,B2515,"f",FALSE)</f>
        <v>57018</v>
      </c>
      <c r="E2515" s="49">
        <f>_xll.qlInterestRateIndexValueDate(IndexON,D2515)</f>
        <v>57018</v>
      </c>
      <c r="F2515" s="52">
        <f>IFERROR(_xll.qlIndexFixing(IndexON,D2515,TRUE,_xll.ohTrigger(RecalcTrigger,TriggerON)),NA())</f>
        <v>2.4470288287590236E-2</v>
      </c>
      <c r="H2515" s="49">
        <f>_xll.qlCalendarAdvance(IborCalendar,$H2514,B2515,"f",FALSE)</f>
        <v>57012</v>
      </c>
      <c r="I2515" s="49">
        <f>_xll.qlInterestRateIndexValueDate(Index1M,$H2515)</f>
        <v>57014</v>
      </c>
      <c r="J2515" s="52">
        <f>IFERROR(_xll.qlIndexFixing(Index1M,$H2515,TRUE,_xll.ohTrigger(RecalcTrigger,Trigger1M)),NA())</f>
        <v>2.4822313043887413E-2</v>
      </c>
      <c r="K2515" s="52">
        <f>IFERROR(_xll.qlIndexFixing(ONIndex1M,I2515,TRUE,_xll.ohTrigger(RecalcTrigger,Trigger1M)),NA())</f>
        <v>2.4808813037529021E-2</v>
      </c>
      <c r="L2515" s="52">
        <f>IFERROR(_xll.qlIndexFixing(Index3M,H2515,TRUE,_xll.ohTrigger(RecalcTrigger,Trigger3M)),NA())</f>
        <v>2.5891428840952635E-2</v>
      </c>
      <c r="M2515" s="52">
        <f>IFERROR(_xll.qlIndexFixing(ONIndex3M,I2515,TRUE,_xll.ohTrigger(RecalcTrigger,Trigger3M)),NA())</f>
        <v>2.5842417787984573E-2</v>
      </c>
      <c r="N2515" s="52">
        <f>IFERROR(_xll.qlIndexFixing(Index6M,$H2515,TRUE,_xll.ohTrigger(RecalcTrigger,Trigger6M)),NA())</f>
        <v>2.6922661805722625E-2</v>
      </c>
      <c r="O2515" s="52">
        <f>IFERROR(_xll.qlIndexFixing(ONIndex6M,I2515,TRUE,_xll.ohTrigger(RecalcTrigger,Trigger6M)),NA())</f>
        <v>2.680822176408526E-2</v>
      </c>
      <c r="P2515" s="52">
        <f>IFERROR(_xll.qlIndexFixing(Index1Y,$H2515,TRUE,_xll.ohTrigger(RecalcTrigger,Trigger1Y)),NA())</f>
        <v>2.8351541962380444E-2</v>
      </c>
      <c r="Q2515" s="52">
        <f>IFERROR(_xll.qlIndexFixing(ONIndex1Y,I2515,TRUE,_xll.ohTrigger(RecalcTrigger,Trigger1Y)),NA())</f>
        <v>2.8079853601061799E-2</v>
      </c>
    </row>
    <row r="2516" spans="2:17" x14ac:dyDescent="0.2">
      <c r="B2516" s="46" t="s">
        <v>51</v>
      </c>
      <c r="D2516" s="49">
        <f>_xll.qlCalendarAdvance(LocalCalendar,$D2515,B2516,"f",FALSE)</f>
        <v>57025</v>
      </c>
      <c r="E2516" s="49">
        <f>_xll.qlInterestRateIndexValueDate(IndexON,D2516)</f>
        <v>57025</v>
      </c>
      <c r="F2516" s="52">
        <f>IFERROR(_xll.qlIndexFixing(IndexON,D2516,TRUE,_xll.ohTrigger(RecalcTrigger,TriggerON)),NA())</f>
        <v>2.4473612227913222E-2</v>
      </c>
      <c r="H2516" s="49">
        <f>_xll.qlCalendarAdvance(IborCalendar,$H2515,B2516,"f",FALSE)</f>
        <v>57019</v>
      </c>
      <c r="I2516" s="49">
        <f>_xll.qlInterestRateIndexValueDate(Index1M,$H2516)</f>
        <v>57021</v>
      </c>
      <c r="J2516" s="52">
        <f>IFERROR(_xll.qlIndexFixing(Index1M,$H2516,TRUE,_xll.ohTrigger(RecalcTrigger,Trigger1M)),NA())</f>
        <v>2.4817100024500927E-2</v>
      </c>
      <c r="K2516" s="52">
        <f>IFERROR(_xll.qlIndexFixing(ONIndex1M,I2516,TRUE,_xll.ohTrigger(RecalcTrigger,Trigger1M)),NA())</f>
        <v>2.4803589171096263E-2</v>
      </c>
      <c r="L2516" s="52">
        <f>IFERROR(_xll.qlIndexFixing(Index3M,H2516,TRUE,_xll.ohTrigger(RecalcTrigger,Trigger3M)),NA())</f>
        <v>2.5886329776542816E-2</v>
      </c>
      <c r="M2516" s="52">
        <f>IFERROR(_xll.qlIndexFixing(ONIndex3M,I2516,TRUE,_xll.ohTrigger(RecalcTrigger,Trigger3M)),NA())</f>
        <v>2.5837286668428661E-2</v>
      </c>
      <c r="N2516" s="52">
        <f>IFERROR(_xll.qlIndexFixing(Index6M,$H2516,TRUE,_xll.ohTrigger(RecalcTrigger,Trigger6M)),NA())</f>
        <v>2.6917625382752521E-2</v>
      </c>
      <c r="O2516" s="52">
        <f>IFERROR(_xll.qlIndexFixing(ONIndex6M,I2516,TRUE,_xll.ohTrigger(RecalcTrigger,Trigger6M)),NA())</f>
        <v>2.680312148671149E-2</v>
      </c>
      <c r="P2516" s="52">
        <f>IFERROR(_xll.qlIndexFixing(Index1Y,$H2516,TRUE,_xll.ohTrigger(RecalcTrigger,Trigger1Y)),NA())</f>
        <v>2.8346610112667519E-2</v>
      </c>
      <c r="Q2516" s="52">
        <f>IFERROR(_xll.qlIndexFixing(ONIndex1Y,I2516,TRUE,_xll.ohTrigger(RecalcTrigger,Trigger1Y)),NA())</f>
        <v>2.8074796011541281E-2</v>
      </c>
    </row>
    <row r="2517" spans="2:17" x14ac:dyDescent="0.2">
      <c r="B2517" s="46" t="s">
        <v>51</v>
      </c>
      <c r="D2517" s="49">
        <f>_xll.qlCalendarAdvance(LocalCalendar,$D2516,B2517,"f",FALSE)</f>
        <v>57032</v>
      </c>
      <c r="E2517" s="49">
        <f>_xll.qlInterestRateIndexValueDate(IndexON,D2517)</f>
        <v>57032</v>
      </c>
      <c r="F2517" s="52">
        <f>IFERROR(_xll.qlIndexFixing(IndexON,D2517,TRUE,_xll.ohTrigger(RecalcTrigger,TriggerON)),NA())</f>
        <v>2.447692951675684E-2</v>
      </c>
      <c r="H2517" s="49">
        <f>_xll.qlCalendarAdvance(IborCalendar,$H2516,B2517,"f",FALSE)</f>
        <v>57026</v>
      </c>
      <c r="I2517" s="49">
        <f>_xll.qlInterestRateIndexValueDate(Index1M,$H2517)</f>
        <v>57028</v>
      </c>
      <c r="J2517" s="52">
        <f>IFERROR(_xll.qlIndexFixing(Index1M,$H2517,TRUE,_xll.ohTrigger(RecalcTrigger,Trigger1M)),NA())</f>
        <v>2.4811897472351841E-2</v>
      </c>
      <c r="K2517" s="52">
        <f>IFERROR(_xll.qlIndexFixing(ONIndex1M,I2517,TRUE,_xll.ohTrigger(RecalcTrigger,Trigger1M)),NA())</f>
        <v>2.4798857869752222E-2</v>
      </c>
      <c r="L2517" s="52">
        <f>IFERROR(_xll.qlIndexFixing(Index3M,H2517,TRUE,_xll.ohTrigger(RecalcTrigger,Trigger3M)),NA())</f>
        <v>2.5881241042055692E-2</v>
      </c>
      <c r="M2517" s="52">
        <f>IFERROR(_xll.qlIndexFixing(ONIndex3M,I2517,TRUE,_xll.ohTrigger(RecalcTrigger,Trigger3M)),NA())</f>
        <v>2.5832727222441232E-2</v>
      </c>
      <c r="N2517" s="52">
        <f>IFERROR(_xll.qlIndexFixing(Index6M,$H2517,TRUE,_xll.ohTrigger(RecalcTrigger,Trigger6M)),NA())</f>
        <v>2.6912599305233511E-2</v>
      </c>
      <c r="O2517" s="52">
        <f>IFERROR(_xll.qlIndexFixing(ONIndex6M,I2517,TRUE,_xll.ohTrigger(RecalcTrigger,Trigger6M)),NA())</f>
        <v>2.679866561209554E-2</v>
      </c>
      <c r="P2517" s="52">
        <f>IFERROR(_xll.qlIndexFixing(Index1Y,$H2517,TRUE,_xll.ohTrigger(RecalcTrigger,Trigger1Y)),NA())</f>
        <v>2.8342449111439939E-2</v>
      </c>
      <c r="Q2517" s="52">
        <f>IFERROR(_xll.qlIndexFixing(ONIndex1Y,I2517,TRUE,_xll.ohTrigger(RecalcTrigger,Trigger1Y)),NA())</f>
        <v>2.8070482692865717E-2</v>
      </c>
    </row>
    <row r="2518" spans="2:17" x14ac:dyDescent="0.2">
      <c r="B2518" s="46" t="s">
        <v>51</v>
      </c>
      <c r="D2518" s="49">
        <f>_xll.qlCalendarAdvance(LocalCalendar,$D2517,B2518,"f",FALSE)</f>
        <v>57039</v>
      </c>
      <c r="E2518" s="49">
        <f>_xll.qlInterestRateIndexValueDate(IndexON,D2518)</f>
        <v>57039</v>
      </c>
      <c r="F2518" s="52">
        <f>IFERROR(_xll.qlIndexFixing(IndexON,D2518,TRUE,_xll.ohTrigger(RecalcTrigger,TriggerON)),NA())</f>
        <v>2.4480240153801347E-2</v>
      </c>
      <c r="H2518" s="49">
        <f>_xll.qlCalendarAdvance(IborCalendar,$H2517,B2518,"f",FALSE)</f>
        <v>57033</v>
      </c>
      <c r="I2518" s="49">
        <f>_xll.qlInterestRateIndexValueDate(Index1M,$H2518)</f>
        <v>57035</v>
      </c>
      <c r="J2518" s="52">
        <f>IFERROR(_xll.qlIndexFixing(Index1M,$H2518,TRUE,_xll.ohTrigger(RecalcTrigger,Trigger1M)),NA())</f>
        <v>2.4806705387422107E-2</v>
      </c>
      <c r="K2518" s="52">
        <f>IFERROR(_xll.qlIndexFixing(ONIndex1M,I2518,TRUE,_xll.ohTrigger(RecalcTrigger,Trigger1M)),NA())</f>
        <v>2.4793172773165395E-2</v>
      </c>
      <c r="L2518" s="52">
        <f>IFERROR(_xll.qlIndexFixing(Index3M,H2518,TRUE,_xll.ohTrigger(RecalcTrigger,Trigger3M)),NA())</f>
        <v>2.5876162637453959E-2</v>
      </c>
      <c r="M2518" s="52">
        <f>IFERROR(_xll.qlIndexFixing(ONIndex3M,I2518,TRUE,_xll.ohTrigger(RecalcTrigger,Trigger3M)),NA())</f>
        <v>2.582705520784323E-2</v>
      </c>
      <c r="N2518" s="52">
        <f>IFERROR(_xll.qlIndexFixing(Index6M,$H2518,TRUE,_xll.ohTrigger(RecalcTrigger,Trigger6M)),NA())</f>
        <v>2.6907583573087406E-2</v>
      </c>
      <c r="O2518" s="52">
        <f>IFERROR(_xll.qlIndexFixing(ONIndex6M,I2518,TRUE,_xll.ohTrigger(RecalcTrigger,Trigger6M)),NA())</f>
        <v>2.679295152176131E-2</v>
      </c>
      <c r="P2518" s="52">
        <f>IFERROR(_xll.qlIndexFixing(Index1Y,$H2518,TRUE,_xll.ohTrigger(RecalcTrigger,Trigger1Y)),NA())</f>
        <v>2.8336777718439884E-2</v>
      </c>
      <c r="Q2518" s="52">
        <f>IFERROR(_xll.qlIndexFixing(ONIndex1Y,I2518,TRUE,_xll.ohTrigger(RecalcTrigger,Trigger1Y)),NA())</f>
        <v>2.8064711196158498E-2</v>
      </c>
    </row>
    <row r="2519" spans="2:17" x14ac:dyDescent="0.2">
      <c r="B2519" s="46" t="s">
        <v>51</v>
      </c>
      <c r="D2519" s="49">
        <f>_xll.qlCalendarAdvance(LocalCalendar,$D2518,B2519,"f",FALSE)</f>
        <v>57046</v>
      </c>
      <c r="E2519" s="49">
        <f>_xll.qlInterestRateIndexValueDate(IndexON,D2519)</f>
        <v>57046</v>
      </c>
      <c r="F2519" s="52">
        <f>IFERROR(_xll.qlIndexFixing(IndexON,D2519,TRUE,_xll.ohTrigger(RecalcTrigger,TriggerON)),NA())</f>
        <v>2.4483544139046742E-2</v>
      </c>
      <c r="H2519" s="49">
        <f>_xll.qlCalendarAdvance(IborCalendar,$H2518,B2519,"f",FALSE)</f>
        <v>57040</v>
      </c>
      <c r="I2519" s="49">
        <f>_xll.qlInterestRateIndexValueDate(Index1M,$H2519)</f>
        <v>57042</v>
      </c>
      <c r="J2519" s="52">
        <f>IFERROR(_xll.qlIndexFixing(Index1M,$H2519,TRUE,_xll.ohTrigger(RecalcTrigger,Trigger1M)),NA())</f>
        <v>2.4802008329135594E-2</v>
      </c>
      <c r="K2519" s="52">
        <f>IFERROR(_xll.qlIndexFixing(ONIndex1M,I2519,TRUE,_xll.ohTrigger(RecalcTrigger,Trigger1M)),NA())</f>
        <v>2.4787980241613994E-2</v>
      </c>
      <c r="L2519" s="52">
        <f>IFERROR(_xll.qlIndexFixing(Index3M,H2519,TRUE,_xll.ohTrigger(RecalcTrigger,Trigger3M)),NA())</f>
        <v>2.5873365259360195E-2</v>
      </c>
      <c r="M2519" s="52">
        <f>IFERROR(_xll.qlIndexFixing(ONIndex3M,I2519,TRUE,_xll.ohTrigger(RecalcTrigger,Trigger3M)),NA())</f>
        <v>2.5821954866867003E-2</v>
      </c>
      <c r="N2519" s="52">
        <f>IFERROR(_xll.qlIndexFixing(Index6M,$H2519,TRUE,_xll.ohTrigger(RecalcTrigger,Trigger6M)),NA())</f>
        <v>2.6905165606111482E-2</v>
      </c>
      <c r="O2519" s="52">
        <f>IFERROR(_xll.qlIndexFixing(ONIndex6M,I2519,TRUE,_xll.ohTrigger(RecalcTrigger,Trigger6M)),NA())</f>
        <v>2.6787881834184901E-2</v>
      </c>
      <c r="P2519" s="52">
        <f>IFERROR(_xll.qlIndexFixing(Index1Y,$H2519,TRUE,_xll.ohTrigger(RecalcTrigger,Trigger1Y)),NA())</f>
        <v>2.8331877173621116E-2</v>
      </c>
      <c r="Q2519" s="52">
        <f>IFERROR(_xll.qlIndexFixing(ONIndex1Y,I2519,TRUE,_xll.ohTrigger(RecalcTrigger,Trigger1Y)),NA())</f>
        <v>2.805968397032288E-2</v>
      </c>
    </row>
    <row r="2520" spans="2:17" x14ac:dyDescent="0.2">
      <c r="B2520" s="46" t="s">
        <v>51</v>
      </c>
      <c r="D2520" s="49">
        <f>_xll.qlCalendarAdvance(LocalCalendar,$D2519,B2520,"f",FALSE)</f>
        <v>57053</v>
      </c>
      <c r="E2520" s="49">
        <f>_xll.qlInterestRateIndexValueDate(IndexON,D2520)</f>
        <v>57053</v>
      </c>
      <c r="F2520" s="52">
        <f>IFERROR(_xll.qlIndexFixing(IndexON,D2520,TRUE,_xll.ohTrigger(RecalcTrigger,TriggerON)),NA())</f>
        <v>2.4486841472892706E-2</v>
      </c>
      <c r="H2520" s="49">
        <f>_xll.qlCalendarAdvance(IborCalendar,$H2519,B2520,"f",FALSE)</f>
        <v>57047</v>
      </c>
      <c r="I2520" s="49">
        <f>_xll.qlInterestRateIndexValueDate(Index1M,$H2520)</f>
        <v>57049</v>
      </c>
      <c r="J2520" s="52">
        <f>IFERROR(_xll.qlIndexFixing(Index1M,$H2520,TRUE,_xll.ohTrigger(RecalcTrigger,Trigger1M)),NA())</f>
        <v>2.4796352619176846E-2</v>
      </c>
      <c r="K2520" s="52">
        <f>IFERROR(_xll.qlIndexFixing(ONIndex1M,I2520,TRUE,_xll.ohTrigger(RecalcTrigger,Trigger1M)),NA())</f>
        <v>2.4782798155094099E-2</v>
      </c>
      <c r="L2520" s="52">
        <f>IFERROR(_xll.qlIndexFixing(Index3M,H2520,TRUE,_xll.ohTrigger(RecalcTrigger,Trigger3M)),NA())</f>
        <v>2.5868309017428669E-2</v>
      </c>
      <c r="M2520" s="52">
        <f>IFERROR(_xll.qlIndexFixing(ONIndex3M,I2520,TRUE,_xll.ohTrigger(RecalcTrigger,Trigger3M)),NA())</f>
        <v>2.5816864785390692E-2</v>
      </c>
      <c r="N2520" s="52">
        <f>IFERROR(_xll.qlIndexFixing(Index6M,$H2520,TRUE,_xll.ohTrigger(RecalcTrigger,Trigger6M)),NA())</f>
        <v>2.6899524713422926E-2</v>
      </c>
      <c r="O2520" s="52">
        <f>IFERROR(_xll.qlIndexFixing(ONIndex6M,I2520,TRUE,_xll.ohTrigger(RecalcTrigger,Trigger6M)),NA())</f>
        <v>2.6782822343172086E-2</v>
      </c>
      <c r="P2520" s="52">
        <f>IFERROR(_xll.qlIndexFixing(Index1Y,$H2520,TRUE,_xll.ohTrigger(RecalcTrigger,Trigger1Y)),NA())</f>
        <v>2.8326987063463434E-2</v>
      </c>
      <c r="Q2520" s="52">
        <f>IFERROR(_xll.qlIndexFixing(ONIndex1Y,I2520,TRUE,_xll.ohTrigger(RecalcTrigger,Trigger1Y)),NA())</f>
        <v>2.8054666865804379E-2</v>
      </c>
    </row>
    <row r="2521" spans="2:17" x14ac:dyDescent="0.2">
      <c r="B2521" s="46" t="s">
        <v>51</v>
      </c>
      <c r="D2521" s="49">
        <f>_xll.qlCalendarAdvance(LocalCalendar,$D2520,B2521,"f",FALSE)</f>
        <v>57060</v>
      </c>
      <c r="E2521" s="49">
        <f>_xll.qlInterestRateIndexValueDate(IndexON,D2521)</f>
        <v>57060</v>
      </c>
      <c r="F2521" s="52">
        <f>IFERROR(_xll.qlIndexFixing(IndexON,D2521,TRUE,_xll.ohTrigger(RecalcTrigger,TriggerON)),NA())</f>
        <v>2.4490132155099431E-2</v>
      </c>
      <c r="H2521" s="49">
        <f>_xll.qlCalendarAdvance(IborCalendar,$H2520,B2521,"f",FALSE)</f>
        <v>57054</v>
      </c>
      <c r="I2521" s="49">
        <f>_xll.qlInterestRateIndexValueDate(Index1M,$H2521)</f>
        <v>57056</v>
      </c>
      <c r="J2521" s="52">
        <f>IFERROR(_xll.qlIndexFixing(Index1M,$H2521,TRUE,_xll.ohTrigger(RecalcTrigger,Trigger1M)),NA())</f>
        <v>2.4791191935830376E-2</v>
      </c>
      <c r="K2521" s="52">
        <f>IFERROR(_xll.qlIndexFixing(ONIndex1M,I2521,TRUE,_xll.ohTrigger(RecalcTrigger,Trigger1M)),NA())</f>
        <v>2.4777626513499129E-2</v>
      </c>
      <c r="L2521" s="52">
        <f>IFERROR(_xll.qlIndexFixing(Index3M,H2521,TRUE,_xll.ohTrigger(RecalcTrigger,Trigger3M)),NA())</f>
        <v>2.5863263108495425E-2</v>
      </c>
      <c r="M2521" s="52">
        <f>IFERROR(_xll.qlIndexFixing(ONIndex3M,I2521,TRUE,_xll.ohTrigger(RecalcTrigger,Trigger3M)),NA())</f>
        <v>2.5811784963414297E-2</v>
      </c>
      <c r="N2521" s="52">
        <f>IFERROR(_xll.qlIndexFixing(Index6M,$H2521,TRUE,_xll.ohTrigger(RecalcTrigger,Trigger6M)),NA())</f>
        <v>2.6894541124454829E-2</v>
      </c>
      <c r="O2521" s="52">
        <f>IFERROR(_xll.qlIndexFixing(ONIndex6M,I2521,TRUE,_xll.ohTrigger(RecalcTrigger,Trigger6M)),NA())</f>
        <v>2.6777773048749509E-2</v>
      </c>
      <c r="P2521" s="52">
        <f>IFERROR(_xll.qlIndexFixing(Index1Y,$H2521,TRUE,_xll.ohTrigger(RecalcTrigger,Trigger1Y)),NA())</f>
        <v>2.8322107387814599E-2</v>
      </c>
      <c r="Q2521" s="52">
        <f>IFERROR(_xll.qlIndexFixing(ONIndex1Y,I2521,TRUE,_xll.ohTrigger(RecalcTrigger,Trigger1Y)),NA())</f>
        <v>2.8049659882416478E-2</v>
      </c>
    </row>
    <row r="2522" spans="2:17" x14ac:dyDescent="0.2">
      <c r="B2522" s="46" t="s">
        <v>51</v>
      </c>
      <c r="D2522" s="49">
        <f>_xll.qlCalendarAdvance(LocalCalendar,$D2521,B2522,"f",FALSE)</f>
        <v>57067</v>
      </c>
      <c r="E2522" s="49">
        <f>_xll.qlInterestRateIndexValueDate(IndexON,D2522)</f>
        <v>57067</v>
      </c>
      <c r="F2522" s="52">
        <f>IFERROR(_xll.qlIndexFixing(IndexON,D2522,TRUE,_xll.ohTrigger(RecalcTrigger,TriggerON)),NA())</f>
        <v>2.4493416185347172E-2</v>
      </c>
      <c r="H2522" s="49">
        <f>_xll.qlCalendarAdvance(IborCalendar,$H2521,B2522,"f",FALSE)</f>
        <v>57061</v>
      </c>
      <c r="I2522" s="49">
        <f>_xll.qlInterestRateIndexValueDate(Index1M,$H2522)</f>
        <v>57063</v>
      </c>
      <c r="J2522" s="52">
        <f>IFERROR(_xll.qlIndexFixing(Index1M,$H2522,TRUE,_xll.ohTrigger(RecalcTrigger,Trigger1M)),NA())</f>
        <v>2.4786041719654265E-2</v>
      </c>
      <c r="K2522" s="52">
        <f>IFERROR(_xll.qlIndexFixing(ONIndex1M,I2522,TRUE,_xll.ohTrigger(RecalcTrigger,Trigger1M)),NA())</f>
        <v>2.477246531690902E-2</v>
      </c>
      <c r="L2522" s="52">
        <f>IFERROR(_xll.qlIndexFixing(Index3M,H2522,TRUE,_xll.ohTrigger(RecalcTrigger,Trigger3M)),NA())</f>
        <v>2.5858227532519654E-2</v>
      </c>
      <c r="M2522" s="52">
        <f>IFERROR(_xll.qlIndexFixing(ONIndex3M,I2522,TRUE,_xll.ohTrigger(RecalcTrigger,Trigger3M)),NA())</f>
        <v>2.5806715400991109E-2</v>
      </c>
      <c r="N2522" s="52">
        <f>IFERROR(_xll.qlIndexFixing(Index6M,$H2522,TRUE,_xll.ohTrigger(RecalcTrigger,Trigger6M)),NA())</f>
        <v>2.68895678830409E-2</v>
      </c>
      <c r="O2522" s="52">
        <f>IFERROR(_xll.qlIndexFixing(ONIndex6M,I2522,TRUE,_xll.ohTrigger(RecalcTrigger,Trigger6M)),NA())</f>
        <v>2.6772733950970462E-2</v>
      </c>
      <c r="P2522" s="52">
        <f>IFERROR(_xll.qlIndexFixing(Index1Y,$H2522,TRUE,_xll.ohTrigger(RecalcTrigger,Trigger1Y)),NA())</f>
        <v>2.8317238146524534E-2</v>
      </c>
      <c r="Q2522" s="52">
        <f>IFERROR(_xll.qlIndexFixing(ONIndex1Y,I2522,TRUE,_xll.ohTrigger(RecalcTrigger,Trigger1Y)),NA())</f>
        <v>2.8044663020319049E-2</v>
      </c>
    </row>
    <row r="2523" spans="2:17" x14ac:dyDescent="0.2">
      <c r="B2523" s="46" t="s">
        <v>51</v>
      </c>
      <c r="D2523" s="49">
        <f>_xll.qlCalendarAdvance(LocalCalendar,$D2522,B2523,"f",FALSE)</f>
        <v>57074</v>
      </c>
      <c r="E2523" s="49">
        <f>_xll.qlInterestRateIndexValueDate(IndexON,D2523)</f>
        <v>57074</v>
      </c>
      <c r="F2523" s="52">
        <f>IFERROR(_xll.qlIndexFixing(IndexON,D2523,TRUE,_xll.ohTrigger(RecalcTrigger,TriggerON)),NA())</f>
        <v>2.4496693564195482E-2</v>
      </c>
      <c r="H2523" s="49">
        <f>_xll.qlCalendarAdvance(IborCalendar,$H2522,B2523,"f",FALSE)</f>
        <v>57068</v>
      </c>
      <c r="I2523" s="49">
        <f>_xll.qlInterestRateIndexValueDate(Index1M,$H2523)</f>
        <v>57074</v>
      </c>
      <c r="J2523" s="52">
        <f>IFERROR(_xll.qlIndexFixing(Index1M,$H2523,TRUE,_xll.ohTrigger(RecalcTrigger,Trigger1M)),NA())</f>
        <v>2.4777483373415343E-2</v>
      </c>
      <c r="K2523" s="52">
        <f>IFERROR(_xll.qlIndexFixing(ONIndex1M,I2523,TRUE,_xll.ohTrigger(RecalcTrigger,Trigger1M)),NA())</f>
        <v>2.4763406781147523E-2</v>
      </c>
      <c r="L2523" s="52">
        <f>IFERROR(_xll.qlIndexFixing(Index3M,H2523,TRUE,_xll.ohTrigger(RecalcTrigger,Trigger3M)),NA())</f>
        <v>2.5849196437409541E-2</v>
      </c>
      <c r="M2523" s="52">
        <f>IFERROR(_xll.qlIndexFixing(ONIndex3M,I2523,TRUE,_xll.ohTrigger(RecalcTrigger,Trigger3M)),NA())</f>
        <v>2.5797642189981929E-2</v>
      </c>
      <c r="N2523" s="52">
        <f>IFERROR(_xll.qlIndexFixing(Index6M,$H2523,TRUE,_xll.ohTrigger(RecalcTrigger,Trigger6M)),NA())</f>
        <v>2.6880476603872671E-2</v>
      </c>
      <c r="O2523" s="52">
        <f>IFERROR(_xll.qlIndexFixing(ONIndex6M,I2523,TRUE,_xll.ohTrigger(RecalcTrigger,Trigger6M)),NA())</f>
        <v>2.6763563119223122E-2</v>
      </c>
      <c r="P2523" s="52">
        <f>IFERROR(_xll.qlIndexFixing(Index1Y,$H2523,TRUE,_xll.ohTrigger(RecalcTrigger,Trigger1Y)),NA())</f>
        <v>2.8308082143401452E-2</v>
      </c>
      <c r="Q2523" s="52">
        <f>IFERROR(_xll.qlIndexFixing(ONIndex1Y,I2523,TRUE,_xll.ohTrigger(RecalcTrigger,Trigger1Y)),NA())</f>
        <v>2.8035358796074661E-2</v>
      </c>
    </row>
    <row r="2524" spans="2:17" x14ac:dyDescent="0.2">
      <c r="B2524" s="46" t="s">
        <v>51</v>
      </c>
      <c r="D2524" s="49">
        <f>_xll.qlCalendarAdvance(LocalCalendar,$D2523,B2524,"f",FALSE)</f>
        <v>57081</v>
      </c>
      <c r="E2524" s="49">
        <f>_xll.qlInterestRateIndexValueDate(IndexON,D2524)</f>
        <v>57081</v>
      </c>
      <c r="F2524" s="52">
        <f>IFERROR(_xll.qlIndexFixing(IndexON,D2524,TRUE,_xll.ohTrigger(RecalcTrigger,TriggerON)),NA())</f>
        <v>2.4499964291404552E-2</v>
      </c>
      <c r="H2524" s="49">
        <f>_xll.qlCalendarAdvance(IborCalendar,$H2523,B2524,"f",FALSE)</f>
        <v>57075</v>
      </c>
      <c r="I2524" s="49">
        <f>_xll.qlInterestRateIndexValueDate(Index1M,$H2524)</f>
        <v>57077</v>
      </c>
      <c r="J2524" s="52">
        <f>IFERROR(_xll.qlIndexFixing(Index1M,$H2524,TRUE,_xll.ohTrigger(RecalcTrigger,Trigger1M)),NA())</f>
        <v>2.477577268874091E-2</v>
      </c>
      <c r="K2524" s="52">
        <f>IFERROR(_xll.qlIndexFixing(ONIndex1M,I2524,TRUE,_xll.ohTrigger(RecalcTrigger,Trigger1M)),NA())</f>
        <v>2.4762174258583514E-2</v>
      </c>
      <c r="L2524" s="52">
        <f>IFERROR(_xll.qlIndexFixing(Index3M,H2524,TRUE,_xll.ohTrigger(RecalcTrigger,Trigger3M)),NA())</f>
        <v>2.5846478601055288E-2</v>
      </c>
      <c r="M2524" s="52">
        <f>IFERROR(_xll.qlIndexFixing(ONIndex3M,I2524,TRUE,_xll.ohTrigger(RecalcTrigger,Trigger3M)),NA())</f>
        <v>2.5796607054697773E-2</v>
      </c>
      <c r="N2524" s="52">
        <f>IFERROR(_xll.qlIndexFixing(Index6M,$H2524,TRUE,_xll.ohTrigger(RecalcTrigger,Trigger6M)),NA())</f>
        <v>2.6880301249583363E-2</v>
      </c>
      <c r="O2524" s="52">
        <f>IFERROR(_xll.qlIndexFixing(ONIndex6M,I2524,TRUE,_xll.ohTrigger(RecalcTrigger,Trigger6M)),NA())</f>
        <v>2.6762686345103148E-2</v>
      </c>
      <c r="P2524" s="52">
        <f>IFERROR(_xll.qlIndexFixing(Index1Y,$H2524,TRUE,_xll.ohTrigger(RecalcTrigger,Trigger1Y)),NA())</f>
        <v>2.8307530966416083E-2</v>
      </c>
      <c r="Q2524" s="52">
        <f>IFERROR(_xll.qlIndexFixing(ONIndex1Y,I2524,TRUE,_xll.ohTrigger(RecalcTrigger,Trigger1Y)),NA())</f>
        <v>2.8034699659809093E-2</v>
      </c>
    </row>
    <row r="2525" spans="2:17" x14ac:dyDescent="0.2">
      <c r="B2525" s="46" t="s">
        <v>51</v>
      </c>
      <c r="D2525" s="49">
        <f>_xll.qlCalendarAdvance(LocalCalendar,$D2524,B2525,"f",FALSE)</f>
        <v>57088</v>
      </c>
      <c r="E2525" s="49">
        <f>_xll.qlInterestRateIndexValueDate(IndexON,D2525)</f>
        <v>57088</v>
      </c>
      <c r="F2525" s="52">
        <f>IFERROR(_xll.qlIndexFixing(IndexON,D2525,TRUE,_xll.ohTrigger(RecalcTrigger,TriggerON)),NA())</f>
        <v>2.4503228366894447E-2</v>
      </c>
      <c r="H2525" s="49">
        <f>_xll.qlCalendarAdvance(IborCalendar,$H2524,B2525,"f",FALSE)</f>
        <v>57082</v>
      </c>
      <c r="I2525" s="49">
        <f>_xll.qlInterestRateIndexValueDate(Index1M,$H2525)</f>
        <v>57084</v>
      </c>
      <c r="J2525" s="52">
        <f>IFERROR(_xll.qlIndexFixing(Index1M,$H2525,TRUE,_xll.ohTrigger(RecalcTrigger,Trigger1M)),NA())</f>
        <v>2.4770653873977883E-2</v>
      </c>
      <c r="K2525" s="52">
        <f>IFERROR(_xll.qlIndexFixing(ONIndex1M,I2525,TRUE,_xll.ohTrigger(RecalcTrigger,Trigger1M)),NA())</f>
        <v>2.4757044396874761E-2</v>
      </c>
      <c r="L2525" s="52">
        <f>IFERROR(_xll.qlIndexFixing(Index3M,H2525,TRUE,_xll.ohTrigger(RecalcTrigger,Trigger3M)),NA())</f>
        <v>2.5841472884211181E-2</v>
      </c>
      <c r="M2525" s="52">
        <f>IFERROR(_xll.qlIndexFixing(ONIndex3M,I2525,TRUE,_xll.ohTrigger(RecalcTrigger,Trigger3M)),NA())</f>
        <v>2.579156827080098E-2</v>
      </c>
      <c r="N2525" s="52">
        <f>IFERROR(_xll.qlIndexFixing(Index6M,$H2525,TRUE,_xll.ohTrigger(RecalcTrigger,Trigger6M)),NA())</f>
        <v>2.6874710243340299E-2</v>
      </c>
      <c r="O2525" s="52">
        <f>IFERROR(_xll.qlIndexFixing(ONIndex6M,I2525,TRUE,_xll.ohTrigger(RecalcTrigger,Trigger6M)),NA())</f>
        <v>2.6757677837014882E-2</v>
      </c>
      <c r="P2525" s="52">
        <f>IFERROR(_xll.qlIndexFixing(Index1Y,$H2525,TRUE,_xll.ohTrigger(RecalcTrigger,Trigger1Y)),NA())</f>
        <v>2.830269302729712E-2</v>
      </c>
      <c r="Q2525" s="52">
        <f>IFERROR(_xll.qlIndexFixing(ONIndex1Y,I2525,TRUE,_xll.ohTrigger(RecalcTrigger,Trigger1Y)),NA())</f>
        <v>2.8029733161423209E-2</v>
      </c>
    </row>
    <row r="2526" spans="2:17" x14ac:dyDescent="0.2">
      <c r="B2526" s="46" t="s">
        <v>51</v>
      </c>
      <c r="D2526" s="49">
        <f>_xll.qlCalendarAdvance(LocalCalendar,$D2525,B2526,"f",FALSE)</f>
        <v>57095</v>
      </c>
      <c r="E2526" s="49">
        <f>_xll.qlInterestRateIndexValueDate(IndexON,D2526)</f>
        <v>57095</v>
      </c>
      <c r="F2526" s="52">
        <f>IFERROR(_xll.qlIndexFixing(IndexON,D2526,TRUE,_xll.ohTrigger(RecalcTrigger,TriggerON)),NA())</f>
        <v>2.4506485790665167E-2</v>
      </c>
      <c r="H2526" s="49">
        <f>_xll.qlCalendarAdvance(IborCalendar,$H2525,B2526,"f",FALSE)</f>
        <v>57089</v>
      </c>
      <c r="I2526" s="49">
        <f>_xll.qlInterestRateIndexValueDate(Index1M,$H2526)</f>
        <v>57091</v>
      </c>
      <c r="J2526" s="52">
        <f>IFERROR(_xll.qlIndexFixing(Index1M,$H2526,TRUE,_xll.ohTrigger(RecalcTrigger,Trigger1M)),NA())</f>
        <v>2.4765545526328481E-2</v>
      </c>
      <c r="K2526" s="52">
        <f>IFERROR(_xll.qlIndexFixing(ONIndex1M,I2526,TRUE,_xll.ohTrigger(RecalcTrigger,Trigger1M)),NA())</f>
        <v>2.4751924980144224E-2</v>
      </c>
      <c r="L2526" s="52">
        <f>IFERROR(_xll.qlIndexFixing(Index3M,H2526,TRUE,_xll.ohTrigger(RecalcTrigger,Trigger3M)),NA())</f>
        <v>2.5836477497749775E-2</v>
      </c>
      <c r="M2526" s="52">
        <f>IFERROR(_xll.qlIndexFixing(ONIndex3M,I2526,TRUE,_xll.ohTrigger(RecalcTrigger,Trigger3M)),NA())</f>
        <v>2.5786539746457393E-2</v>
      </c>
      <c r="N2526" s="52">
        <f>IFERROR(_xll.qlIndexFixing(Index6M,$H2526,TRUE,_xll.ohTrigger(RecalcTrigger,Trigger6M)),NA())</f>
        <v>2.6869778391361815E-2</v>
      </c>
      <c r="O2526" s="52">
        <f>IFERROR(_xll.qlIndexFixing(ONIndex6M,I2526,TRUE,_xll.ohTrigger(RecalcTrigger,Trigger6M)),NA())</f>
        <v>2.6752679525570144E-2</v>
      </c>
      <c r="P2526" s="52">
        <f>IFERROR(_xll.qlIndexFixing(Index1Y,$H2526,TRUE,_xll.ohTrigger(RecalcTrigger,Trigger1Y)),NA())</f>
        <v>2.8298629244630467E-2</v>
      </c>
      <c r="Q2526" s="52">
        <f>IFERROR(_xll.qlIndexFixing(ONIndex1Y,I2526,TRUE,_xll.ohTrigger(RecalcTrigger,Trigger1Y)),NA())</f>
        <v>2.8024776784221217E-2</v>
      </c>
    </row>
    <row r="2527" spans="2:17" x14ac:dyDescent="0.2">
      <c r="B2527" s="46" t="s">
        <v>51</v>
      </c>
      <c r="D2527" s="49">
        <f>_xll.qlCalendarAdvance(LocalCalendar,$D2526,B2527,"f",FALSE)</f>
        <v>57102</v>
      </c>
      <c r="E2527" s="49">
        <f>_xll.qlInterestRateIndexValueDate(IndexON,D2527)</f>
        <v>57102</v>
      </c>
      <c r="F2527" s="52">
        <f>IFERROR(_xll.qlIndexFixing(IndexON,D2527,TRUE,_xll.ohTrigger(RecalcTrigger,TriggerON)),NA())</f>
        <v>2.4509736562956519E-2</v>
      </c>
      <c r="H2527" s="49">
        <f>_xll.qlCalendarAdvance(IborCalendar,$H2526,B2527,"f",FALSE)</f>
        <v>57096</v>
      </c>
      <c r="I2527" s="49">
        <f>_xll.qlInterestRateIndexValueDate(Index1M,$H2527)</f>
        <v>57098</v>
      </c>
      <c r="J2527" s="52">
        <f>IFERROR(_xll.qlIndexFixing(Index1M,$H2527,TRUE,_xll.ohTrigger(RecalcTrigger,Trigger1M)),NA())</f>
        <v>2.4761423139067838E-2</v>
      </c>
      <c r="K2527" s="52">
        <f>IFERROR(_xll.qlIndexFixing(ONIndex1M,I2527,TRUE,_xll.ohTrigger(RecalcTrigger,Trigger1M)),NA())</f>
        <v>2.4747302042025243E-2</v>
      </c>
      <c r="L2527" s="52">
        <f>IFERROR(_xll.qlIndexFixing(Index3M,H2527,TRUE,_xll.ohTrigger(RecalcTrigger,Trigger3M)),NA())</f>
        <v>2.583320464558778E-2</v>
      </c>
      <c r="M2527" s="52">
        <f>IFERROR(_xll.qlIndexFixing(ONIndex3M,I2527,TRUE,_xll.ohTrigger(RecalcTrigger,Trigger3M)),NA())</f>
        <v>2.5782086594250408E-2</v>
      </c>
      <c r="N2527" s="52">
        <f>IFERROR(_xll.qlIndexFixing(Index6M,$H2527,TRUE,_xll.ohTrigger(RecalcTrigger,Trigger6M)),NA())</f>
        <v>2.6865506814079163E-2</v>
      </c>
      <c r="O2527" s="52">
        <f>IFERROR(_xll.qlIndexFixing(ONIndex6M,I2527,TRUE,_xll.ohTrigger(RecalcTrigger,Trigger6M)),NA())</f>
        <v>2.6748329157211259E-2</v>
      </c>
      <c r="P2527" s="52">
        <f>IFERROR(_xll.qlIndexFixing(Index1Y,$H2527,TRUE,_xll.ohTrigger(RecalcTrigger,Trigger1Y)),NA())</f>
        <v>2.8293048450180672E-2</v>
      </c>
      <c r="Q2527" s="52">
        <f>IFERROR(_xll.qlIndexFixing(ONIndex1Y,I2527,TRUE,_xll.ohTrigger(RecalcTrigger,Trigger1Y)),NA())</f>
        <v>2.8020568019611058E-2</v>
      </c>
    </row>
    <row r="2528" spans="2:17" x14ac:dyDescent="0.2">
      <c r="B2528" s="46" t="s">
        <v>51</v>
      </c>
      <c r="D2528" s="49">
        <f>_xll.qlCalendarAdvance(LocalCalendar,$D2527,B2528,"f",FALSE)</f>
        <v>57109</v>
      </c>
      <c r="E2528" s="49">
        <f>_xll.qlInterestRateIndexValueDate(IndexON,D2528)</f>
        <v>57109</v>
      </c>
      <c r="F2528" s="52">
        <f>IFERROR(_xll.qlIndexFixing(IndexON,D2528,TRUE,_xll.ohTrigger(RecalcTrigger,TriggerON)),NA())</f>
        <v>2.451298068344876E-2</v>
      </c>
      <c r="H2528" s="49">
        <f>_xll.qlCalendarAdvance(IborCalendar,$H2527,B2528,"f",FALSE)</f>
        <v>57103</v>
      </c>
      <c r="I2528" s="49">
        <f>_xll.qlInterestRateIndexValueDate(Index1M,$H2528)</f>
        <v>57105</v>
      </c>
      <c r="J2528" s="52">
        <f>IFERROR(_xll.qlIndexFixing(Index1M,$H2528,TRUE,_xll.ohTrigger(RecalcTrigger,Trigger1M)),NA())</f>
        <v>2.4755360232303517E-2</v>
      </c>
      <c r="K2528" s="52">
        <f>IFERROR(_xll.qlIndexFixing(ONIndex1M,I2528,TRUE,_xll.ohTrigger(RecalcTrigger,Trigger1M)),NA())</f>
        <v>2.4741717481537862E-2</v>
      </c>
      <c r="L2528" s="52">
        <f>IFERROR(_xll.qlIndexFixing(Index3M,H2528,TRUE,_xll.ohTrigger(RecalcTrigger,Trigger3M)),NA())</f>
        <v>2.5828231066508132E-2</v>
      </c>
      <c r="M2528" s="52">
        <f>IFERROR(_xll.qlIndexFixing(ONIndex3M,I2528,TRUE,_xll.ohTrigger(RecalcTrigger,Trigger3M)),NA())</f>
        <v>2.5776513476243323E-2</v>
      </c>
      <c r="N2528" s="52">
        <f>IFERROR(_xll.qlIndexFixing(Index6M,$H2528,TRUE,_xll.ohTrigger(RecalcTrigger,Trigger6M)),NA())</f>
        <v>2.685994572881991E-2</v>
      </c>
      <c r="O2528" s="52">
        <f>IFERROR(_xll.qlIndexFixing(ONIndex6M,I2528,TRUE,_xll.ohTrigger(RecalcTrigger,Trigger6M)),NA())</f>
        <v>2.6742713492291514E-2</v>
      </c>
      <c r="P2528" s="52">
        <f>IFERROR(_xll.qlIndexFixing(Index1Y,$H2528,TRUE,_xll.ohTrigger(RecalcTrigger,Trigger1Y)),NA())</f>
        <v>2.8289006279464235E-2</v>
      </c>
      <c r="Q2528" s="52">
        <f>IFERROR(_xll.qlIndexFixing(ONIndex1Y,I2528,TRUE,_xll.ohTrigger(RecalcTrigger,Trigger1Y)),NA())</f>
        <v>2.8014894393555423E-2</v>
      </c>
    </row>
    <row r="2529" spans="2:17" x14ac:dyDescent="0.2">
      <c r="B2529" s="46" t="s">
        <v>51</v>
      </c>
      <c r="D2529" s="49">
        <f>_xll.qlCalendarAdvance(LocalCalendar,$D2528,B2529,"f",FALSE)</f>
        <v>57116</v>
      </c>
      <c r="E2529" s="49">
        <f>_xll.qlInterestRateIndexValueDate(IndexON,D2529)</f>
        <v>57116</v>
      </c>
      <c r="F2529" s="52">
        <f>IFERROR(_xll.qlIndexFixing(IndexON,D2529,TRUE,_xll.ohTrigger(RecalcTrigger,TriggerON)),NA())</f>
        <v>2.4516218152301761E-2</v>
      </c>
      <c r="H2529" s="49">
        <f>_xll.qlCalendarAdvance(IborCalendar,$H2528,B2529,"f",FALSE)</f>
        <v>57110</v>
      </c>
      <c r="I2529" s="49">
        <f>_xll.qlInterestRateIndexValueDate(Index1M,$H2529)</f>
        <v>57112</v>
      </c>
      <c r="J2529" s="52">
        <f>IFERROR(_xll.qlIndexFixing(Index1M,$H2529,TRUE,_xll.ohTrigger(RecalcTrigger,Trigger1M)),NA())</f>
        <v>2.4750283285907327E-2</v>
      </c>
      <c r="K2529" s="52">
        <f>IFERROR(_xll.qlIndexFixing(ONIndex1M,I2529,TRUE,_xll.ohTrigger(RecalcTrigger,Trigger1M)),NA())</f>
        <v>2.4736629399688681E-2</v>
      </c>
      <c r="L2529" s="52">
        <f>IFERROR(_xll.qlIndexFixing(Index3M,H2529,TRUE,_xll.ohTrigger(RecalcTrigger,Trigger3M)),NA())</f>
        <v>2.5823267820106181E-2</v>
      </c>
      <c r="M2529" s="52">
        <f>IFERROR(_xll.qlIndexFixing(ONIndex3M,I2529,TRUE,_xll.ohTrigger(RecalcTrigger,Trigger3M)),NA())</f>
        <v>2.5771515730452776E-2</v>
      </c>
      <c r="N2529" s="52">
        <f>IFERROR(_xll.qlIndexFixing(Index6M,$H2529,TRUE,_xll.ohTrigger(RecalcTrigger,Trigger6M)),NA())</f>
        <v>2.6855044918102665E-2</v>
      </c>
      <c r="O2529" s="52">
        <f>IFERROR(_xll.qlIndexFixing(ONIndex6M,I2529,TRUE,_xll.ohTrigger(RecalcTrigger,Trigger6M)),NA())</f>
        <v>2.6737745770564203E-2</v>
      </c>
      <c r="P2529" s="52">
        <f>IFERROR(_xll.qlIndexFixing(Index1Y,$H2529,TRUE,_xll.ohTrigger(RecalcTrigger,Trigger1Y)),NA())</f>
        <v>2.8283445606897828E-2</v>
      </c>
      <c r="Q2529" s="52">
        <f>IFERROR(_xll.qlIndexFixing(ONIndex1Y,I2529,TRUE,_xll.ohTrigger(RecalcTrigger,Trigger1Y)),NA())</f>
        <v>2.8009968380064976E-2</v>
      </c>
    </row>
    <row r="2530" spans="2:17" x14ac:dyDescent="0.2">
      <c r="B2530" s="46" t="s">
        <v>51</v>
      </c>
      <c r="D2530" s="49">
        <f>_xll.qlCalendarAdvance(LocalCalendar,$D2529,B2530,"f",FALSE)</f>
        <v>57123</v>
      </c>
      <c r="E2530" s="49">
        <f>_xll.qlInterestRateIndexValueDate(IndexON,D2530)</f>
        <v>57123</v>
      </c>
      <c r="F2530" s="52">
        <f>IFERROR(_xll.qlIndexFixing(IndexON,D2530,TRUE,_xll.ohTrigger(RecalcTrigger,TriggerON)),NA())</f>
        <v>2.4519448969595459E-2</v>
      </c>
      <c r="H2530" s="49">
        <f>_xll.qlCalendarAdvance(IborCalendar,$H2529,B2530,"f",FALSE)</f>
        <v>57117</v>
      </c>
      <c r="I2530" s="49">
        <f>_xll.qlInterestRateIndexValueDate(Index1M,$H2530)</f>
        <v>57119</v>
      </c>
      <c r="J2530" s="52">
        <f>IFERROR(_xll.qlIndexFixing(Index1M,$H2530,TRUE,_xll.ohTrigger(RecalcTrigger,Trigger1M)),NA())</f>
        <v>2.4745216806562876E-2</v>
      </c>
      <c r="K2530" s="52">
        <f>IFERROR(_xll.qlIndexFixing(ONIndex1M,I2530,TRUE,_xll.ohTrigger(RecalcTrigger,Trigger1M)),NA())</f>
        <v>2.4731551762791071E-2</v>
      </c>
      <c r="L2530" s="52">
        <f>IFERROR(_xll.qlIndexFixing(Index3M,H2530,TRUE,_xll.ohTrigger(RecalcTrigger,Trigger3M)),NA())</f>
        <v>2.5818314906340251E-2</v>
      </c>
      <c r="M2530" s="52">
        <f>IFERROR(_xll.qlIndexFixing(ONIndex3M,I2530,TRUE,_xll.ohTrigger(RecalcTrigger,Trigger3M)),NA())</f>
        <v>2.57665282441355E-2</v>
      </c>
      <c r="N2530" s="52">
        <f>IFERROR(_xll.qlIndexFixing(Index6M,$H2530,TRUE,_xll.ohTrigger(RecalcTrigger,Trigger6M)),NA())</f>
        <v>2.6850154454318674E-2</v>
      </c>
      <c r="O2530" s="52">
        <f>IFERROR(_xll.qlIndexFixing(ONIndex6M,I2530,TRUE,_xll.ohTrigger(RecalcTrigger,Trigger6M)),NA())</f>
        <v>2.6732788245400485E-2</v>
      </c>
      <c r="P2530" s="52">
        <f>IFERROR(_xll.qlIndexFixing(Index1Y,$H2530,TRUE,_xll.ohTrigger(RecalcTrigger,Trigger1Y)),NA())</f>
        <v>2.8278659835072131E-2</v>
      </c>
      <c r="Q2530" s="52">
        <f>IFERROR(_xll.qlIndexFixing(ONIndex1Y,I2530,TRUE,_xll.ohTrigger(RecalcTrigger,Trigger1Y)),NA())</f>
        <v>2.8005052487785065E-2</v>
      </c>
    </row>
    <row r="2531" spans="2:17" x14ac:dyDescent="0.2">
      <c r="B2531" s="46" t="s">
        <v>51</v>
      </c>
      <c r="D2531" s="49">
        <f>_xll.qlCalendarAdvance(LocalCalendar,$D2530,B2531,"f",FALSE)</f>
        <v>57130</v>
      </c>
      <c r="E2531" s="49">
        <f>_xll.qlInterestRateIndexValueDate(IndexON,D2531)</f>
        <v>57130</v>
      </c>
      <c r="F2531" s="52">
        <f>IFERROR(_xll.qlIndexFixing(IndexON,D2531,TRUE,_xll.ohTrigger(RecalcTrigger,TriggerON)),NA())</f>
        <v>2.4522673135169981E-2</v>
      </c>
      <c r="H2531" s="49">
        <f>_xll.qlCalendarAdvance(IborCalendar,$H2530,B2531,"f",FALSE)</f>
        <v>57124</v>
      </c>
      <c r="I2531" s="49">
        <f>_xll.qlInterestRateIndexValueDate(Index1M,$H2531)</f>
        <v>57126</v>
      </c>
      <c r="J2531" s="52">
        <f>IFERROR(_xll.qlIndexFixing(Index1M,$H2531,TRUE,_xll.ohTrigger(RecalcTrigger,Trigger1M)),NA())</f>
        <v>2.4740160794262434E-2</v>
      </c>
      <c r="K2531" s="52">
        <f>IFERROR(_xll.qlIndexFixing(ONIndex1M,I2531,TRUE,_xll.ohTrigger(RecalcTrigger,Trigger1M)),NA())</f>
        <v>2.4726972192041785E-2</v>
      </c>
      <c r="L2531" s="52">
        <f>IFERROR(_xll.qlIndexFixing(Index3M,H2531,TRUE,_xll.ohTrigger(RecalcTrigger,Trigger3M)),NA())</f>
        <v>2.5813944721865534E-2</v>
      </c>
      <c r="M2531" s="52">
        <f>IFERROR(_xll.qlIndexFixing(ONIndex3M,I2531,TRUE,_xll.ohTrigger(RecalcTrigger,Trigger3M)),NA())</f>
        <v>2.5762117631926706E-2</v>
      </c>
      <c r="N2531" s="52">
        <f>IFERROR(_xll.qlIndexFixing(Index6M,$H2531,TRUE,_xll.ohTrigger(RecalcTrigger,Trigger6M)),NA())</f>
        <v>2.6845274337390597E-2</v>
      </c>
      <c r="O2531" s="52">
        <f>IFERROR(_xll.qlIndexFixing(ONIndex6M,I2531,TRUE,_xll.ohTrigger(RecalcTrigger,Trigger6M)),NA())</f>
        <v>2.6728480102711227E-2</v>
      </c>
      <c r="P2531" s="52">
        <f>IFERROR(_xll.qlIndexFixing(Index1Y,$H2531,TRUE,_xll.ohTrigger(RecalcTrigger,Trigger1Y)),NA())</f>
        <v>2.827465008761371E-2</v>
      </c>
      <c r="Q2531" s="52">
        <f>IFERROR(_xll.qlIndexFixing(ONIndex1Y,I2531,TRUE,_xll.ohTrigger(RecalcTrigger,Trigger1Y)),NA())</f>
        <v>2.8000885568681966E-2</v>
      </c>
    </row>
    <row r="2532" spans="2:17" x14ac:dyDescent="0.2">
      <c r="B2532" s="46" t="s">
        <v>51</v>
      </c>
      <c r="D2532" s="49">
        <f>_xll.qlCalendarAdvance(LocalCalendar,$D2531,B2532,"f",FALSE)</f>
        <v>57137</v>
      </c>
      <c r="E2532" s="49">
        <f>_xll.qlInterestRateIndexValueDate(IndexON,D2532)</f>
        <v>57137</v>
      </c>
      <c r="F2532" s="52">
        <f>IFERROR(_xll.qlIndexFixing(IndexON,D2532,TRUE,_xll.ohTrigger(RecalcTrigger,TriggerON)),NA())</f>
        <v>2.4525890649105264E-2</v>
      </c>
      <c r="H2532" s="49">
        <f>_xll.qlCalendarAdvance(IborCalendar,$H2531,B2532,"f",FALSE)</f>
        <v>57131</v>
      </c>
      <c r="I2532" s="49">
        <f>_xll.qlInterestRateIndexValueDate(Index1M,$H2532)</f>
        <v>57133</v>
      </c>
      <c r="J2532" s="52">
        <f>IFERROR(_xll.qlIndexFixing(Index1M,$H2532,TRUE,_xll.ohTrigger(RecalcTrigger,Trigger1M)),NA())</f>
        <v>2.4735115248990525E-2</v>
      </c>
      <c r="K2532" s="52">
        <f>IFERROR(_xll.qlIndexFixing(ONIndex1M,I2532,TRUE,_xll.ohTrigger(RecalcTrigger,Trigger1M)),NA())</f>
        <v>2.4721427823797271E-2</v>
      </c>
      <c r="L2532" s="52">
        <f>IFERROR(_xll.qlIndexFixing(Index3M,H2532,TRUE,_xll.ohTrigger(RecalcTrigger,Trigger3M)),NA())</f>
        <v>2.5809012858892786E-2</v>
      </c>
      <c r="M2532" s="52">
        <f>IFERROR(_xll.qlIndexFixing(ONIndex3M,I2532,TRUE,_xll.ohTrigger(RecalcTrigger,Trigger3M)),NA())</f>
        <v>2.5756584050000697E-2</v>
      </c>
      <c r="N2532" s="52">
        <f>IFERROR(_xll.qlIndexFixing(Index6M,$H2532,TRUE,_xll.ohTrigger(RecalcTrigger,Trigger6M)),NA())</f>
        <v>2.6840404567242387E-2</v>
      </c>
      <c r="O2532" s="52">
        <f>IFERROR(_xll.qlIndexFixing(ONIndex6M,I2532,TRUE,_xll.ohTrigger(RecalcTrigger,Trigger6M)),NA())</f>
        <v>2.6722903784790475E-2</v>
      </c>
      <c r="P2532" s="52">
        <f>IFERROR(_xll.qlIndexFixing(Index1Y,$H2532,TRUE,_xll.ohTrigger(RecalcTrigger,Trigger1Y)),NA())</f>
        <v>2.8269119590311403E-2</v>
      </c>
      <c r="Q2532" s="52">
        <f>IFERROR(_xll.qlIndexFixing(ONIndex1Y,I2532,TRUE,_xll.ohTrigger(RecalcTrigger,Trigger1Y)),NA())</f>
        <v>2.7995251066883498E-2</v>
      </c>
    </row>
    <row r="2533" spans="2:17" x14ac:dyDescent="0.2">
      <c r="B2533" s="46" t="s">
        <v>51</v>
      </c>
      <c r="D2533" s="49">
        <f>_xll.qlCalendarAdvance(LocalCalendar,$D2532,B2533,"f",FALSE)</f>
        <v>57144</v>
      </c>
      <c r="E2533" s="49">
        <f>_xll.qlInterestRateIndexValueDate(IndexON,D2533)</f>
        <v>57144</v>
      </c>
      <c r="F2533" s="52">
        <f>IFERROR(_xll.qlIndexFixing(IndexON,D2533,TRUE,_xll.ohTrigger(RecalcTrigger,TriggerON)),NA())</f>
        <v>2.4529101511241436E-2</v>
      </c>
      <c r="H2533" s="49">
        <f>_xll.qlCalendarAdvance(IborCalendar,$H2532,B2533,"f",FALSE)</f>
        <v>57138</v>
      </c>
      <c r="I2533" s="49">
        <f>_xll.qlInterestRateIndexValueDate(Index1M,$H2533)</f>
        <v>57140</v>
      </c>
      <c r="J2533" s="52">
        <f>IFERROR(_xll.qlIndexFixing(Index1M,$H2533,TRUE,_xll.ohTrigger(RecalcTrigger,Trigger1M)),NA())</f>
        <v>2.4730080170736836E-2</v>
      </c>
      <c r="K2533" s="52">
        <f>IFERROR(_xll.qlIndexFixing(ONIndex1M,I2533,TRUE,_xll.ohTrigger(RecalcTrigger,Trigger1M)),NA())</f>
        <v>2.4716381521807662E-2</v>
      </c>
      <c r="L2533" s="52">
        <f>IFERROR(_xll.qlIndexFixing(Index3M,H2533,TRUE,_xll.ohTrigger(RecalcTrigger,Trigger3M)),NA())</f>
        <v>2.5803518160458071E-2</v>
      </c>
      <c r="M2533" s="52">
        <f>IFERROR(_xll.qlIndexFixing(ONIndex3M,I2533,TRUE,_xll.ohTrigger(RecalcTrigger,Trigger3M)),NA())</f>
        <v>2.575162734218317E-2</v>
      </c>
      <c r="N2533" s="52">
        <f>IFERROR(_xll.qlIndexFixing(Index6M,$H2533,TRUE,_xll.ohTrigger(RecalcTrigger,Trigger6M)),NA())</f>
        <v>2.6835545143796699E-2</v>
      </c>
      <c r="O2533" s="52">
        <f>IFERROR(_xll.qlIndexFixing(ONIndex6M,I2533,TRUE,_xll.ohTrigger(RecalcTrigger,Trigger6M)),NA())</f>
        <v>2.6717976849344183E-2</v>
      </c>
      <c r="P2533" s="52">
        <f>IFERROR(_xll.qlIndexFixing(Index1Y,$H2533,TRUE,_xll.ohTrigger(RecalcTrigger,Trigger1Y)),NA())</f>
        <v>2.8264365117080376E-2</v>
      </c>
      <c r="Q2533" s="52">
        <f>IFERROR(_xll.qlIndexFixing(ONIndex1Y,I2533,TRUE,_xll.ohTrigger(RecalcTrigger,Trigger1Y)),NA())</f>
        <v>2.7990365538288486E-2</v>
      </c>
    </row>
    <row r="2534" spans="2:17" x14ac:dyDescent="0.2">
      <c r="B2534" s="46" t="s">
        <v>51</v>
      </c>
      <c r="D2534" s="49">
        <f>_xll.qlCalendarAdvance(LocalCalendar,$D2533,B2534,"f",FALSE)</f>
        <v>57151</v>
      </c>
      <c r="E2534" s="49">
        <f>_xll.qlInterestRateIndexValueDate(IndexON,D2534)</f>
        <v>57151</v>
      </c>
      <c r="F2534" s="52">
        <f>IFERROR(_xll.qlIndexFixing(IndexON,D2534,TRUE,_xll.ohTrigger(RecalcTrigger,TriggerON)),NA())</f>
        <v>2.453230572189824E-2</v>
      </c>
      <c r="H2534" s="49">
        <f>_xll.qlCalendarAdvance(IborCalendar,$H2533,B2534,"f",FALSE)</f>
        <v>57145</v>
      </c>
      <c r="I2534" s="49">
        <f>_xll.qlInterestRateIndexValueDate(Index1M,$H2534)</f>
        <v>57147</v>
      </c>
      <c r="J2534" s="52">
        <f>IFERROR(_xll.qlIndexFixing(Index1M,$H2534,TRUE,_xll.ohTrigger(RecalcTrigger,Trigger1M)),NA())</f>
        <v>2.4725055559483317E-2</v>
      </c>
      <c r="K2534" s="52">
        <f>IFERROR(_xll.qlIndexFixing(ONIndex1M,I2534,TRUE,_xll.ohTrigger(RecalcTrigger,Trigger1M)),NA())</f>
        <v>2.4711345664716333E-2</v>
      </c>
      <c r="L2534" s="52">
        <f>IFERROR(_xll.qlIndexFixing(Index3M,H2534,TRUE,_xll.ohTrigger(RecalcTrigger,Trigger3M)),NA())</f>
        <v>2.5798606576838256E-2</v>
      </c>
      <c r="M2534" s="52">
        <f>IFERROR(_xll.qlIndexFixing(ONIndex3M,I2534,TRUE,_xll.ohTrigger(RecalcTrigger,Trigger3M)),NA())</f>
        <v>2.574668089391885E-2</v>
      </c>
      <c r="N2534" s="52">
        <f>IFERROR(_xll.qlIndexFixing(Index6M,$H2534,TRUE,_xll.ohTrigger(RecalcTrigger,Trigger6M)),NA())</f>
        <v>2.683069606697705E-2</v>
      </c>
      <c r="O2534" s="52">
        <f>IFERROR(_xll.qlIndexFixing(ONIndex6M,I2534,TRUE,_xll.ohTrigger(RecalcTrigger,Trigger6M)),NA())</f>
        <v>2.6713060110488129E-2</v>
      </c>
      <c r="P2534" s="52">
        <f>IFERROR(_xll.qlIndexFixing(Index1Y,$H2534,TRUE,_xll.ohTrigger(RecalcTrigger,Trigger1Y)),NA())</f>
        <v>2.8259621076419685E-2</v>
      </c>
      <c r="Q2534" s="52">
        <f>IFERROR(_xll.qlIndexFixing(ONIndex1Y,I2534,TRUE,_xll.ohTrigger(RecalcTrigger,Trigger1Y)),NA())</f>
        <v>2.7985490130930657E-2</v>
      </c>
    </row>
    <row r="2535" spans="2:17" x14ac:dyDescent="0.2">
      <c r="B2535" s="46" t="s">
        <v>51</v>
      </c>
      <c r="D2535" s="49">
        <f>_xll.qlCalendarAdvance(LocalCalendar,$D2534,B2535,"f",FALSE)</f>
        <v>57158</v>
      </c>
      <c r="E2535" s="49">
        <f>_xll.qlInterestRateIndexValueDate(IndexON,D2535)</f>
        <v>57158</v>
      </c>
      <c r="F2535" s="52">
        <f>IFERROR(_xll.qlIndexFixing(IndexON,D2535,TRUE,_xll.ohTrigger(RecalcTrigger,TriggerON)),NA())</f>
        <v>2.4535503280835869E-2</v>
      </c>
      <c r="H2535" s="49">
        <f>_xll.qlCalendarAdvance(IborCalendar,$H2534,B2535,"f",FALSE)</f>
        <v>57152</v>
      </c>
      <c r="I2535" s="49">
        <f>_xll.qlInterestRateIndexValueDate(Index1M,$H2535)</f>
        <v>57154</v>
      </c>
      <c r="J2535" s="52">
        <f>IFERROR(_xll.qlIndexFixing(Index1M,$H2535,TRUE,_xll.ohTrigger(RecalcTrigger,Trigger1M)),NA())</f>
        <v>2.4720041415214496E-2</v>
      </c>
      <c r="K2535" s="52">
        <f>IFERROR(_xll.qlIndexFixing(ONIndex1M,I2535,TRUE,_xll.ohTrigger(RecalcTrigger,Trigger1M)),NA())</f>
        <v>2.4706320252576575E-2</v>
      </c>
      <c r="L2535" s="52">
        <f>IFERROR(_xll.qlIndexFixing(Index3M,H2535,TRUE,_xll.ohTrigger(RecalcTrigger,Trigger3M)),NA())</f>
        <v>2.5793705325656325E-2</v>
      </c>
      <c r="M2535" s="52">
        <f>IFERROR(_xll.qlIndexFixing(ONIndex3M,I2535,TRUE,_xll.ohTrigger(RecalcTrigger,Trigger3M)),NA())</f>
        <v>2.57417447051278E-2</v>
      </c>
      <c r="N2535" s="52">
        <f>IFERROR(_xll.qlIndexFixing(Index6M,$H2535,TRUE,_xll.ohTrigger(RecalcTrigger,Trigger6M)),NA())</f>
        <v>2.6827163309494636E-2</v>
      </c>
      <c r="O2535" s="52">
        <f>IFERROR(_xll.qlIndexFixing(ONIndex6M,I2535,TRUE,_xll.ohTrigger(RecalcTrigger,Trigger6M)),NA())</f>
        <v>2.6708153568169024E-2</v>
      </c>
      <c r="P2535" s="52">
        <f>IFERROR(_xll.qlIndexFixing(Index1Y,$H2535,TRUE,_xll.ohTrigger(RecalcTrigger,Trigger1Y)),NA())</f>
        <v>2.825488746818253E-2</v>
      </c>
      <c r="Q2535" s="52">
        <f>IFERROR(_xll.qlIndexFixing(ONIndex1Y,I2535,TRUE,_xll.ohTrigger(RecalcTrigger,Trigger1Y)),NA())</f>
        <v>2.7980624844783364E-2</v>
      </c>
    </row>
    <row r="2536" spans="2:17" x14ac:dyDescent="0.2">
      <c r="B2536" s="46" t="s">
        <v>51</v>
      </c>
      <c r="D2536" s="49">
        <f>_xll.qlCalendarAdvance(LocalCalendar,$D2535,B2536,"f",FALSE)</f>
        <v>57166</v>
      </c>
      <c r="E2536" s="49">
        <f>_xll.qlInterestRateIndexValueDate(IndexON,D2536)</f>
        <v>57166</v>
      </c>
      <c r="F2536" s="52">
        <f>IFERROR(_xll.qlIndexFixing(IndexON,D2536,TRUE,_xll.ohTrigger(RecalcTrigger,TriggerON)),NA())</f>
        <v>2.4539149489051226E-2</v>
      </c>
      <c r="H2536" s="49">
        <f>_xll.qlCalendarAdvance(IborCalendar,$H2535,B2536,"f",FALSE)</f>
        <v>57159</v>
      </c>
      <c r="I2536" s="49">
        <f>_xll.qlInterestRateIndexValueDate(Index1M,$H2536)</f>
        <v>57161</v>
      </c>
      <c r="J2536" s="52">
        <f>IFERROR(_xll.qlIndexFixing(Index1M,$H2536,TRUE,_xll.ohTrigger(RecalcTrigger,Trigger1M)),NA())</f>
        <v>2.4715037737920057E-2</v>
      </c>
      <c r="K2536" s="52">
        <f>IFERROR(_xll.qlIndexFixing(ONIndex1M,I2536,TRUE,_xll.ohTrigger(RecalcTrigger,Trigger1M)),NA())</f>
        <v>2.4701305285415032E-2</v>
      </c>
      <c r="L2536" s="52">
        <f>IFERROR(_xll.qlIndexFixing(Index3M,H2536,TRUE,_xll.ohTrigger(RecalcTrigger,Trigger3M)),NA())</f>
        <v>2.5787091795506506E-2</v>
      </c>
      <c r="M2536" s="52">
        <f>IFERROR(_xll.qlIndexFixing(ONIndex3M,I2536,TRUE,_xll.ohTrigger(RecalcTrigger,Trigger3M)),NA())</f>
        <v>2.5736818775863313E-2</v>
      </c>
      <c r="N2536" s="52">
        <f>IFERROR(_xll.qlIndexFixing(Index6M,$H2536,TRUE,_xll.ohTrigger(RecalcTrigger,Trigger6M)),NA())</f>
        <v>2.68190693655911E-2</v>
      </c>
      <c r="O2536" s="52">
        <f>IFERROR(_xll.qlIndexFixing(ONIndex6M,I2536,TRUE,_xll.ohTrigger(RecalcTrigger,Trigger6M)),NA())</f>
        <v>2.6703257222466803E-2</v>
      </c>
      <c r="P2536" s="52">
        <f>IFERROR(_xll.qlIndexFixing(Index1Y,$H2536,TRUE,_xll.ohTrigger(RecalcTrigger,Trigger1Y)),NA())</f>
        <v>2.8247862307008313E-2</v>
      </c>
      <c r="Q2536" s="52">
        <f>IFERROR(_xll.qlIndexFixing(ONIndex1Y,I2536,TRUE,_xll.ohTrigger(RecalcTrigger,Trigger1Y)),NA())</f>
        <v>2.7975769679846607E-2</v>
      </c>
    </row>
    <row r="2537" spans="2:17" x14ac:dyDescent="0.2">
      <c r="B2537" s="46" t="s">
        <v>51</v>
      </c>
      <c r="D2537" s="49">
        <f>_xll.qlCalendarAdvance(LocalCalendar,$D2536,B2537,"f",FALSE)</f>
        <v>57173</v>
      </c>
      <c r="E2537" s="49">
        <f>_xll.qlInterestRateIndexValueDate(IndexON,D2537)</f>
        <v>57173</v>
      </c>
      <c r="F2537" s="52">
        <f>IFERROR(_xll.qlIndexFixing(IndexON,D2537,TRUE,_xll.ohTrigger(RecalcTrigger,TriggerON)),NA())</f>
        <v>2.4542332794430521E-2</v>
      </c>
      <c r="H2537" s="49">
        <f>_xll.qlCalendarAdvance(IborCalendar,$H2536,B2537,"f",FALSE)</f>
        <v>57166</v>
      </c>
      <c r="I2537" s="49">
        <f>_xll.qlInterestRateIndexValueDate(Index1M,$H2537)</f>
        <v>57168</v>
      </c>
      <c r="J2537" s="52">
        <f>IFERROR(_xll.qlIndexFixing(Index1M,$H2537,TRUE,_xll.ohTrigger(RecalcTrigger,Trigger1M)),NA())</f>
        <v>2.4710044527592269E-2</v>
      </c>
      <c r="K2537" s="52">
        <f>IFERROR(_xll.qlIndexFixing(ONIndex1M,I2537,TRUE,_xll.ohTrigger(RecalcTrigger,Trigger1M)),NA())</f>
        <v>2.4696300763178414E-2</v>
      </c>
      <c r="L2537" s="52">
        <f>IFERROR(_xll.qlIndexFixing(Index3M,H2537,TRUE,_xll.ohTrigger(RecalcTrigger,Trigger3M)),NA())</f>
        <v>2.5784508543014475E-2</v>
      </c>
      <c r="M2537" s="52">
        <f>IFERROR(_xll.qlIndexFixing(ONIndex3M,I2537,TRUE,_xll.ohTrigger(RecalcTrigger,Trigger3M)),NA())</f>
        <v>2.5731903106072096E-2</v>
      </c>
      <c r="N2537" s="52">
        <f>IFERROR(_xll.qlIndexFixing(Index6M,$H2537,TRUE,_xll.ohTrigger(RecalcTrigger,Trigger6M)),NA())</f>
        <v>2.6816210915515618E-2</v>
      </c>
      <c r="O2537" s="52">
        <f>IFERROR(_xll.qlIndexFixing(ONIndex6M,I2537,TRUE,_xll.ohTrigger(RecalcTrigger,Trigger6M)),NA())</f>
        <v>2.669837107330153E-2</v>
      </c>
      <c r="P2537" s="52">
        <f>IFERROR(_xll.qlIndexFixing(Index1Y,$H2537,TRUE,_xll.ohTrigger(RecalcTrigger,Trigger1Y)),NA())</f>
        <v>2.8245451548390522E-2</v>
      </c>
      <c r="Q2537" s="52">
        <f>IFERROR(_xll.qlIndexFixing(ONIndex1Y,I2537,TRUE,_xll.ohTrigger(RecalcTrigger,Trigger1Y)),NA())</f>
        <v>2.7970924636120387E-2</v>
      </c>
    </row>
    <row r="2538" spans="2:17" x14ac:dyDescent="0.2">
      <c r="B2538" s="46" t="s">
        <v>51</v>
      </c>
      <c r="D2538" s="49">
        <f>_xll.qlCalendarAdvance(LocalCalendar,$D2537,B2538,"f",FALSE)</f>
        <v>57180</v>
      </c>
      <c r="E2538" s="49">
        <f>_xll.qlInterestRateIndexValueDate(IndexON,D2538)</f>
        <v>57180</v>
      </c>
      <c r="F2538" s="52">
        <f>IFERROR(_xll.qlIndexFixing(IndexON,D2538,TRUE,_xll.ohTrigger(RecalcTrigger,TriggerON)),NA())</f>
        <v>2.4545509448090641E-2</v>
      </c>
      <c r="H2538" s="49">
        <f>_xll.qlCalendarAdvance(IborCalendar,$H2537,B2538,"f",FALSE)</f>
        <v>57173</v>
      </c>
      <c r="I2538" s="49">
        <f>_xll.qlInterestRateIndexValueDate(Index1M,$H2538)</f>
        <v>57175</v>
      </c>
      <c r="J2538" s="52">
        <f>IFERROR(_xll.qlIndexFixing(Index1M,$H2538,TRUE,_xll.ohTrigger(RecalcTrigger,Trigger1M)),NA())</f>
        <v>2.4705061784207921E-2</v>
      </c>
      <c r="K2538" s="52">
        <f>IFERROR(_xll.qlIndexFixing(ONIndex1M,I2538,TRUE,_xll.ohTrigger(RecalcTrigger,Trigger1M)),NA())</f>
        <v>2.4691306685893366E-2</v>
      </c>
      <c r="L2538" s="52">
        <f>IFERROR(_xll.qlIndexFixing(Index3M,H2538,TRUE,_xll.ohTrigger(RecalcTrigger,Trigger3M)),NA())</f>
        <v>2.5779063566344958E-2</v>
      </c>
      <c r="M2538" s="52">
        <f>IFERROR(_xll.qlIndexFixing(ONIndex3M,I2538,TRUE,_xll.ohTrigger(RecalcTrigger,Trigger3M)),NA())</f>
        <v>2.5726997695780796E-2</v>
      </c>
      <c r="N2538" s="52">
        <f>IFERROR(_xll.qlIndexFixing(Index6M,$H2538,TRUE,_xll.ohTrigger(RecalcTrigger,Trigger6M)),NA())</f>
        <v>2.6812057324151803E-2</v>
      </c>
      <c r="O2538" s="52">
        <f>IFERROR(_xll.qlIndexFixing(ONIndex6M,I2538,TRUE,_xll.ohTrigger(RecalcTrigger,Trigger6M)),NA())</f>
        <v>2.6693495120673205E-2</v>
      </c>
      <c r="P2538" s="52">
        <f>IFERROR(_xll.qlIndexFixing(Index1Y,$H2538,TRUE,_xll.ohTrigger(RecalcTrigger,Trigger1Y)),NA())</f>
        <v>2.8240749236544023E-2</v>
      </c>
      <c r="Q2538" s="52">
        <f>IFERROR(_xll.qlIndexFixing(ONIndex1Y,I2538,TRUE,_xll.ohTrigger(RecalcTrigger,Trigger1Y)),NA())</f>
        <v>2.7966089713578057E-2</v>
      </c>
    </row>
    <row r="2539" spans="2:17" x14ac:dyDescent="0.2">
      <c r="B2539" s="46" t="s">
        <v>51</v>
      </c>
      <c r="D2539" s="49">
        <f>_xll.qlCalendarAdvance(LocalCalendar,$D2538,B2539,"f",FALSE)</f>
        <v>57187</v>
      </c>
      <c r="E2539" s="49">
        <f>_xll.qlInterestRateIndexValueDate(IndexON,D2539)</f>
        <v>57187</v>
      </c>
      <c r="F2539" s="52">
        <f>IFERROR(_xll.qlIndexFixing(IndexON,D2539,TRUE,_xll.ohTrigger(RecalcTrigger,TriggerON)),NA())</f>
        <v>2.4548679450351329E-2</v>
      </c>
      <c r="H2539" s="49">
        <f>_xll.qlCalendarAdvance(IborCalendar,$H2538,B2539,"f",FALSE)</f>
        <v>57180</v>
      </c>
      <c r="I2539" s="49">
        <f>_xll.qlInterestRateIndexValueDate(Index1M,$H2539)</f>
        <v>57182</v>
      </c>
      <c r="J2539" s="52">
        <f>IFERROR(_xll.qlIndexFixing(Index1M,$H2539,TRUE,_xll.ohTrigger(RecalcTrigger,Trigger1M)),NA())</f>
        <v>2.4700089507759277E-2</v>
      </c>
      <c r="K2539" s="52">
        <f>IFERROR(_xll.qlIndexFixing(ONIndex1M,I2539,TRUE,_xll.ohTrigger(RecalcTrigger,Trigger1M)),NA())</f>
        <v>2.4686323053506598E-2</v>
      </c>
      <c r="L2539" s="52">
        <f>IFERROR(_xll.qlIndexFixing(Index3M,H2539,TRUE,_xll.ohTrigger(RecalcTrigger,Trigger3M)),NA())</f>
        <v>2.5774203644519985E-2</v>
      </c>
      <c r="M2539" s="52">
        <f>IFERROR(_xll.qlIndexFixing(ONIndex3M,I2539,TRUE,_xll.ohTrigger(RecalcTrigger,Trigger3M)),NA())</f>
        <v>2.5722102544962766E-2</v>
      </c>
      <c r="N2539" s="52">
        <f>IFERROR(_xll.qlIndexFixing(Index6M,$H2539,TRUE,_xll.ohTrigger(RecalcTrigger,Trigger6M)),NA())</f>
        <v>2.6806605879613414E-2</v>
      </c>
      <c r="O2539" s="52">
        <f>IFERROR(_xll.qlIndexFixing(ONIndex6M,I2539,TRUE,_xll.ohTrigger(RecalcTrigger,Trigger6M)),NA())</f>
        <v>2.6688629364635119E-2</v>
      </c>
      <c r="P2539" s="52">
        <f>IFERROR(_xll.qlIndexFixing(Index1Y,$H2539,TRUE,_xll.ohTrigger(RecalcTrigger,Trigger1Y)),NA())</f>
        <v>2.823605735653624E-2</v>
      </c>
      <c r="Q2539" s="52">
        <f>IFERROR(_xll.qlIndexFixing(ONIndex1Y,I2539,TRUE,_xll.ohTrigger(RecalcTrigger,Trigger1Y)),NA())</f>
        <v>2.796126491227291E-2</v>
      </c>
    </row>
    <row r="2540" spans="2:17" x14ac:dyDescent="0.2">
      <c r="B2540" s="46" t="s">
        <v>51</v>
      </c>
      <c r="D2540" s="49">
        <f>_xll.qlCalendarAdvance(LocalCalendar,$D2539,B2540,"f",FALSE)</f>
        <v>57194</v>
      </c>
      <c r="E2540" s="49">
        <f>_xll.qlInterestRateIndexValueDate(IndexON,D2540)</f>
        <v>57194</v>
      </c>
      <c r="F2540" s="52">
        <f>IFERROR(_xll.qlIndexFixing(IndexON,D2540,TRUE,_xll.ohTrigger(RecalcTrigger,TriggerON)),NA())</f>
        <v>2.4551842800812906E-2</v>
      </c>
      <c r="H2540" s="49">
        <f>_xll.qlCalendarAdvance(IborCalendar,$H2539,B2540,"f",FALSE)</f>
        <v>57187</v>
      </c>
      <c r="I2540" s="49">
        <f>_xll.qlInterestRateIndexValueDate(Index1M,$H2540)</f>
        <v>57189</v>
      </c>
      <c r="J2540" s="52">
        <f>IFERROR(_xll.qlIndexFixing(Index1M,$H2540,TRUE,_xll.ohTrigger(RecalcTrigger,Trigger1M)),NA())</f>
        <v>2.4695620652717132E-2</v>
      </c>
      <c r="K2540" s="52">
        <f>IFERROR(_xll.qlIndexFixing(ONIndex1M,I2540,TRUE,_xll.ohTrigger(RecalcTrigger,Trigger1M)),NA())</f>
        <v>2.4681349866098046E-2</v>
      </c>
      <c r="L2540" s="52">
        <f>IFERROR(_xll.qlIndexFixing(Index3M,H2540,TRUE,_xll.ohTrigger(RecalcTrigger,Trigger3M)),NA())</f>
        <v>2.5769354054938156E-2</v>
      </c>
      <c r="M2540" s="52">
        <f>IFERROR(_xll.qlIndexFixing(ONIndex3M,I2540,TRUE,_xll.ohTrigger(RecalcTrigger,Trigger3M)),NA())</f>
        <v>2.5717217653697944E-2</v>
      </c>
      <c r="N2540" s="52">
        <f>IFERROR(_xll.qlIndexFixing(Index6M,$H2540,TRUE,_xll.ohTrigger(RecalcTrigger,Trigger6M)),NA())</f>
        <v>2.6801818880957347E-2</v>
      </c>
      <c r="O2540" s="52">
        <f>IFERROR(_xll.qlIndexFixing(ONIndex6M,I2540,TRUE,_xll.ohTrigger(RecalcTrigger,Trigger6M)),NA())</f>
        <v>2.6683773805187272E-2</v>
      </c>
      <c r="P2540" s="52">
        <f>IFERROR(_xll.qlIndexFixing(Index1Y,$H2540,TRUE,_xll.ohTrigger(RecalcTrigger,Trigger1Y)),NA())</f>
        <v>2.8231375908222115E-2</v>
      </c>
      <c r="Q2540" s="52">
        <f>IFERROR(_xll.qlIndexFixing(ONIndex1Y,I2540,TRUE,_xll.ohTrigger(RecalcTrigger,Trigger1Y)),NA())</f>
        <v>2.7956450232204944E-2</v>
      </c>
    </row>
    <row r="2541" spans="2:17" x14ac:dyDescent="0.2">
      <c r="B2541" s="46" t="s">
        <v>51</v>
      </c>
      <c r="D2541" s="49">
        <f>_xll.qlCalendarAdvance(LocalCalendar,$D2540,B2541,"f",FALSE)</f>
        <v>57201</v>
      </c>
      <c r="E2541" s="49">
        <f>_xll.qlInterestRateIndexValueDate(IndexON,D2541)</f>
        <v>57201</v>
      </c>
      <c r="F2541" s="52">
        <f>IFERROR(_xll.qlIndexFixing(IndexON,D2541,TRUE,_xll.ohTrigger(RecalcTrigger,TriggerON)),NA())</f>
        <v>2.4554999499555308E-2</v>
      </c>
      <c r="H2541" s="49">
        <f>_xll.qlCalendarAdvance(IborCalendar,$H2540,B2541,"f",FALSE)</f>
        <v>57194</v>
      </c>
      <c r="I2541" s="49">
        <f>_xll.qlInterestRateIndexValueDate(Index1M,$H2541)</f>
        <v>57196</v>
      </c>
      <c r="J2541" s="52">
        <f>IFERROR(_xll.qlIndexFixing(Index1M,$H2541,TRUE,_xll.ohTrigger(RecalcTrigger,Trigger1M)),NA())</f>
        <v>2.4690669718522018E-2</v>
      </c>
      <c r="K2541" s="52">
        <f>IFERROR(_xll.qlIndexFixing(ONIndex1M,I2541,TRUE,_xll.ohTrigger(RecalcTrigger,Trigger1M)),NA())</f>
        <v>2.4676387123694354E-2</v>
      </c>
      <c r="L2541" s="52">
        <f>IFERROR(_xll.qlIndexFixing(Index3M,H2541,TRUE,_xll.ohTrigger(RecalcTrigger,Trigger3M)),NA())</f>
        <v>2.5764514797559507E-2</v>
      </c>
      <c r="M2541" s="52">
        <f>IFERROR(_xll.qlIndexFixing(ONIndex3M,I2541,TRUE,_xll.ohTrigger(RecalcTrigger,Trigger3M)),NA())</f>
        <v>2.5712343021906392E-2</v>
      </c>
      <c r="N2541" s="52">
        <f>IFERROR(_xll.qlIndexFixing(Index6M,$H2541,TRUE,_xll.ohTrigger(RecalcTrigger,Trigger6M)),NA())</f>
        <v>2.6797042228397589E-2</v>
      </c>
      <c r="O2541" s="52">
        <f>IFERROR(_xll.qlIndexFixing(ONIndex6M,I2541,TRUE,_xll.ohTrigger(RecalcTrigger,Trigger6M)),NA())</f>
        <v>2.6678928442276373E-2</v>
      </c>
      <c r="P2541" s="52">
        <f>IFERROR(_xll.qlIndexFixing(Index1Y,$H2541,TRUE,_xll.ohTrigger(RecalcTrigger,Trigger1Y)),NA())</f>
        <v>2.8226704891455932E-2</v>
      </c>
      <c r="Q2541" s="52">
        <f>IFERROR(_xll.qlIndexFixing(ONIndex1Y,I2541,TRUE,_xll.ohTrigger(RecalcTrigger,Trigger1Y)),NA())</f>
        <v>2.7951645673320868E-2</v>
      </c>
    </row>
    <row r="2542" spans="2:17" x14ac:dyDescent="0.2">
      <c r="B2542" s="46" t="s">
        <v>51</v>
      </c>
      <c r="D2542" s="49">
        <f>_xll.qlCalendarAdvance(LocalCalendar,$D2541,B2542,"f",FALSE)</f>
        <v>57208</v>
      </c>
      <c r="E2542" s="49">
        <f>_xll.qlInterestRateIndexValueDate(IndexON,D2542)</f>
        <v>57208</v>
      </c>
      <c r="F2542" s="52">
        <f>IFERROR(_xll.qlIndexFixing(IndexON,D2542,TRUE,_xll.ohTrigger(RecalcTrigger,TriggerON)),NA())</f>
        <v>2.455814954665847E-2</v>
      </c>
      <c r="H2542" s="49">
        <f>_xll.qlCalendarAdvance(IborCalendar,$H2541,B2542,"f",FALSE)</f>
        <v>57201</v>
      </c>
      <c r="I2542" s="49">
        <f>_xll.qlInterestRateIndexValueDate(Index1M,$H2542)</f>
        <v>57203</v>
      </c>
      <c r="J2542" s="52">
        <f>IFERROR(_xll.qlIndexFixing(Index1M,$H2542,TRUE,_xll.ohTrigger(RecalcTrigger,Trigger1M)),NA())</f>
        <v>2.4685235479888337E-2</v>
      </c>
      <c r="K2542" s="52">
        <f>IFERROR(_xll.qlIndexFixing(ONIndex1M,I2542,TRUE,_xll.ohTrigger(RecalcTrigger,Trigger1M)),NA())</f>
        <v>2.4671434826162297E-2</v>
      </c>
      <c r="L2542" s="52">
        <f>IFERROR(_xll.qlIndexFixing(Index3M,H2542,TRUE,_xll.ohTrigger(RecalcTrigger,Trigger3M)),NA())</f>
        <v>2.5759685872344069E-2</v>
      </c>
      <c r="M2542" s="52">
        <f>IFERROR(_xll.qlIndexFixing(ONIndex3M,I2542,TRUE,_xll.ohTrigger(RecalcTrigger,Trigger3M)),NA())</f>
        <v>2.5707478649614757E-2</v>
      </c>
      <c r="N2542" s="52">
        <f>IFERROR(_xll.qlIndexFixing(Index6M,$H2542,TRUE,_xll.ohTrigger(RecalcTrigger,Trigger6M)),NA())</f>
        <v>2.6792275921858084E-2</v>
      </c>
      <c r="O2542" s="52">
        <f>IFERROR(_xll.qlIndexFixing(ONIndex6M,I2542,TRUE,_xll.ohTrigger(RecalcTrigger,Trigger6M)),NA())</f>
        <v>2.6674093275955713E-2</v>
      </c>
      <c r="P2542" s="52">
        <f>IFERROR(_xll.qlIndexFixing(Index1Y,$H2542,TRUE,_xll.ohTrigger(RecalcTrigger,Trigger1Y)),NA())</f>
        <v>2.8222044306094152E-2</v>
      </c>
      <c r="Q2542" s="52">
        <f>IFERROR(_xll.qlIndexFixing(ONIndex1Y,I2542,TRUE,_xll.ohTrigger(RecalcTrigger,Trigger1Y)),NA())</f>
        <v>2.7946851235673975E-2</v>
      </c>
    </row>
    <row r="2543" spans="2:17" x14ac:dyDescent="0.2">
      <c r="B2543" s="46" t="s">
        <v>51</v>
      </c>
      <c r="D2543" s="49">
        <f>_xll.qlCalendarAdvance(LocalCalendar,$D2542,B2543,"f",FALSE)</f>
        <v>57215</v>
      </c>
      <c r="E2543" s="49">
        <f>_xll.qlInterestRateIndexValueDate(IndexON,D2543)</f>
        <v>57215</v>
      </c>
      <c r="F2543" s="52">
        <f>IFERROR(_xll.qlIndexFixing(IndexON,D2543,TRUE,_xll.ohTrigger(RecalcTrigger,TriggerON)),NA())</f>
        <v>2.4561292942122392E-2</v>
      </c>
      <c r="H2543" s="49">
        <f>_xll.qlCalendarAdvance(IborCalendar,$H2542,B2543,"f",FALSE)</f>
        <v>57208</v>
      </c>
      <c r="I2543" s="49">
        <f>_xll.qlInterestRateIndexValueDate(Index1M,$H2543)</f>
        <v>57210</v>
      </c>
      <c r="J2543" s="52">
        <f>IFERROR(_xll.qlIndexFixing(Index1M,$H2543,TRUE,_xll.ohTrigger(RecalcTrigger,Trigger1M)),NA())</f>
        <v>2.4680305071043272E-2</v>
      </c>
      <c r="K2543" s="52">
        <f>IFERROR(_xll.qlIndexFixing(ONIndex1M,I2543,TRUE,_xll.ohTrigger(RecalcTrigger,Trigger1M)),NA())</f>
        <v>2.4666492973555165E-2</v>
      </c>
      <c r="L2543" s="52">
        <f>IFERROR(_xll.qlIndexFixing(Index3M,H2543,TRUE,_xll.ohTrigger(RecalcTrigger,Trigger3M)),NA())</f>
        <v>2.5754867279253572E-2</v>
      </c>
      <c r="M2543" s="52">
        <f>IFERROR(_xll.qlIndexFixing(ONIndex3M,I2543,TRUE,_xll.ohTrigger(RecalcTrigger,Trigger3M)),NA())</f>
        <v>2.5702624536823038E-2</v>
      </c>
      <c r="N2543" s="52">
        <f>IFERROR(_xll.qlIndexFixing(Index6M,$H2543,TRUE,_xll.ohTrigger(RecalcTrigger,Trigger6M)),NA())</f>
        <v>2.6788175990377635E-2</v>
      </c>
      <c r="O2543" s="52">
        <f>IFERROR(_xll.qlIndexFixing(ONIndex6M,I2543,TRUE,_xll.ohTrigger(RecalcTrigger,Trigger6M)),NA())</f>
        <v>2.6669268306172E-2</v>
      </c>
      <c r="P2543" s="52">
        <f>IFERROR(_xll.qlIndexFixing(Index1Y,$H2543,TRUE,_xll.ohTrigger(RecalcTrigger,Trigger1Y)),NA())</f>
        <v>2.821739415199128E-2</v>
      </c>
      <c r="Q2543" s="52">
        <f>IFERROR(_xll.qlIndexFixing(ONIndex1Y,I2543,TRUE,_xll.ohTrigger(RecalcTrigger,Trigger1Y)),NA())</f>
        <v>2.7942066919184327E-2</v>
      </c>
    </row>
    <row r="2544" spans="2:17" x14ac:dyDescent="0.2">
      <c r="B2544" s="46" t="s">
        <v>51</v>
      </c>
      <c r="D2544" s="49">
        <f>_xll.qlCalendarAdvance(LocalCalendar,$D2543,B2544,"f",FALSE)</f>
        <v>57222</v>
      </c>
      <c r="E2544" s="49">
        <f>_xll.qlInterestRateIndexValueDate(IndexON,D2544)</f>
        <v>57222</v>
      </c>
      <c r="F2544" s="52">
        <f>IFERROR(_xll.qlIndexFixing(IndexON,D2544,TRUE,_xll.ohTrigger(RecalcTrigger,TriggerON)),NA())</f>
        <v>2.4564429685947076E-2</v>
      </c>
      <c r="H2544" s="49">
        <f>_xll.qlCalendarAdvance(IborCalendar,$H2543,B2544,"f",FALSE)</f>
        <v>57215</v>
      </c>
      <c r="I2544" s="49">
        <f>_xll.qlInterestRateIndexValueDate(Index1M,$H2544)</f>
        <v>57217</v>
      </c>
      <c r="J2544" s="52">
        <f>IFERROR(_xll.qlIndexFixing(Index1M,$H2544,TRUE,_xll.ohTrigger(RecalcTrigger,Trigger1M)),NA())</f>
        <v>2.4675385129064292E-2</v>
      </c>
      <c r="K2544" s="52">
        <f>IFERROR(_xll.qlIndexFixing(ONIndex1M,I2544,TRUE,_xll.ohTrigger(RecalcTrigger,Trigger1M)),NA())</f>
        <v>2.4662054433692848E-2</v>
      </c>
      <c r="L2544" s="52">
        <f>IFERROR(_xll.qlIndexFixing(Index3M,H2544,TRUE,_xll.ohTrigger(RecalcTrigger,Trigger3M)),NA())</f>
        <v>2.5750059018248901E-2</v>
      </c>
      <c r="M2544" s="52">
        <f>IFERROR(_xll.qlIndexFixing(ONIndex3M,I2544,TRUE,_xll.ohTrigger(RecalcTrigger,Trigger3M)),NA())</f>
        <v>2.569835226809758E-2</v>
      </c>
      <c r="N2544" s="52">
        <f>IFERROR(_xll.qlIndexFixing(Index6M,$H2544,TRUE,_xll.ohTrigger(RecalcTrigger,Trigger6M)),NA())</f>
        <v>2.6782774346543435E-2</v>
      </c>
      <c r="O2544" s="52">
        <f>IFERROR(_xll.qlIndexFixing(ONIndex6M,I2544,TRUE,_xll.ohTrigger(RecalcTrigger,Trigger6M)),NA())</f>
        <v>2.6665097487634792E-2</v>
      </c>
      <c r="P2544" s="52">
        <f>IFERROR(_xll.qlIndexFixing(Index1Y,$H2544,TRUE,_xll.ohTrigger(RecalcTrigger,Trigger1Y)),NA())</f>
        <v>2.8213524979225166E-2</v>
      </c>
      <c r="Q2544" s="52">
        <f>IFERROR(_xll.qlIndexFixing(ONIndex1Y,I2544,TRUE,_xll.ohTrigger(RecalcTrigger,Trigger1Y)),NA())</f>
        <v>2.7938036092138852E-2</v>
      </c>
    </row>
    <row r="2545" spans="2:17" x14ac:dyDescent="0.2">
      <c r="B2545" s="46" t="s">
        <v>51</v>
      </c>
      <c r="D2545" s="49">
        <f>_xll.qlCalendarAdvance(LocalCalendar,$D2544,B2545,"f",FALSE)</f>
        <v>57229</v>
      </c>
      <c r="E2545" s="49">
        <f>_xll.qlInterestRateIndexValueDate(IndexON,D2545)</f>
        <v>57229</v>
      </c>
      <c r="F2545" s="52">
        <f>IFERROR(_xll.qlIndexFixing(IndexON,D2545,TRUE,_xll.ohTrigger(RecalcTrigger,TriggerON)),NA())</f>
        <v>2.4567559778212456E-2</v>
      </c>
      <c r="H2545" s="49">
        <f>_xll.qlCalendarAdvance(IborCalendar,$H2544,B2545,"f",FALSE)</f>
        <v>57222</v>
      </c>
      <c r="I2545" s="49">
        <f>_xll.qlInterestRateIndexValueDate(Index1M,$H2545)</f>
        <v>57224</v>
      </c>
      <c r="J2545" s="52">
        <f>IFERROR(_xll.qlIndexFixing(Index1M,$H2545,TRUE,_xll.ohTrigger(RecalcTrigger,Trigger1M)),NA())</f>
        <v>2.4670475653941079E-2</v>
      </c>
      <c r="K2545" s="52">
        <f>IFERROR(_xll.qlIndexFixing(ONIndex1M,I2545,TRUE,_xll.ohTrigger(RecalcTrigger,Trigger1M)),NA())</f>
        <v>2.4657133880108262E-2</v>
      </c>
      <c r="L2545" s="52">
        <f>IFERROR(_xll.qlIndexFixing(Index3M,H2545,TRUE,_xll.ohTrigger(RecalcTrigger,Trigger3M)),NA())</f>
        <v>2.5743527875938518E-2</v>
      </c>
      <c r="M2545" s="52">
        <f>IFERROR(_xll.qlIndexFixing(ONIndex3M,I2545,TRUE,_xll.ohTrigger(RecalcTrigger,Trigger3M)),NA())</f>
        <v>2.5693519062202075E-2</v>
      </c>
      <c r="N2545" s="52">
        <f>IFERROR(_xll.qlIndexFixing(Index6M,$H2545,TRUE,_xll.ohTrigger(RecalcTrigger,Trigger6M)),NA())</f>
        <v>2.6775412548996867E-2</v>
      </c>
      <c r="O2545" s="52">
        <f>IFERROR(_xll.qlIndexFixing(ONIndex6M,I2545,TRUE,_xll.ohTrigger(RecalcTrigger,Trigger6M)),NA())</f>
        <v>2.6660293283560232E-2</v>
      </c>
      <c r="P2545" s="52">
        <f>IFERROR(_xll.qlIndexFixing(Index1Y,$H2545,TRUE,_xll.ohTrigger(RecalcTrigger,Trigger1Y)),NA())</f>
        <v>2.8208896074647917E-2</v>
      </c>
      <c r="Q2545" s="52">
        <f>IFERROR(_xll.qlIndexFixing(ONIndex1Y,I2545,TRUE,_xll.ohTrigger(RecalcTrigger,Trigger1Y)),NA())</f>
        <v>2.7933272371460927E-2</v>
      </c>
    </row>
    <row r="2546" spans="2:17" x14ac:dyDescent="0.2">
      <c r="B2546" s="46" t="s">
        <v>51</v>
      </c>
      <c r="D2546" s="49">
        <f>_xll.qlCalendarAdvance(LocalCalendar,$D2545,B2546,"f",FALSE)</f>
        <v>57236</v>
      </c>
      <c r="E2546" s="49">
        <f>_xll.qlInterestRateIndexValueDate(IndexON,D2546)</f>
        <v>57236</v>
      </c>
      <c r="F2546" s="52">
        <f>IFERROR(_xll.qlIndexFixing(IndexON,D2546,TRUE,_xll.ohTrigger(RecalcTrigger,TriggerON)),NA())</f>
        <v>2.4570683218678724E-2</v>
      </c>
      <c r="H2546" s="49">
        <f>_xll.qlCalendarAdvance(IborCalendar,$H2545,B2546,"f",FALSE)</f>
        <v>57229</v>
      </c>
      <c r="I2546" s="49">
        <f>_xll.qlInterestRateIndexValueDate(Index1M,$H2546)</f>
        <v>57231</v>
      </c>
      <c r="J2546" s="52">
        <f>IFERROR(_xll.qlIndexFixing(Index1M,$H2546,TRUE,_xll.ohTrigger(RecalcTrigger,Trigger1M)),NA())</f>
        <v>2.4666072062440036E-2</v>
      </c>
      <c r="K2546" s="52">
        <f>IFERROR(_xll.qlIndexFixing(ONIndex1M,I2546,TRUE,_xll.ohTrigger(RecalcTrigger,Trigger1M)),NA())</f>
        <v>2.4651730085496482E-2</v>
      </c>
      <c r="L2546" s="52">
        <f>IFERROR(_xll.qlIndexFixing(Index3M,H2546,TRUE,_xll.ohTrigger(RecalcTrigger,Trigger3M)),NA())</f>
        <v>2.5738739089019861E-2</v>
      </c>
      <c r="M2546" s="52">
        <f>IFERROR(_xll.qlIndexFixing(ONIndex3M,I2546,TRUE,_xll.ohTrigger(RecalcTrigger,Trigger3M)),NA())</f>
        <v>2.5688123755340797E-2</v>
      </c>
      <c r="N2546" s="52">
        <f>IFERROR(_xll.qlIndexFixing(Index6M,$H2546,TRUE,_xll.ohTrigger(RecalcTrigger,Trigger6M)),NA())</f>
        <v>2.677068606676497E-2</v>
      </c>
      <c r="O2546" s="52">
        <f>IFERROR(_xll.qlIndexFixing(ONIndex6M,I2546,TRUE,_xll.ohTrigger(RecalcTrigger,Trigger6M)),NA())</f>
        <v>2.6654854576149134E-2</v>
      </c>
      <c r="P2546" s="52">
        <f>IFERROR(_xll.qlIndexFixing(Index1Y,$H2546,TRUE,_xll.ohTrigger(RecalcTrigger,Trigger1Y)),NA())</f>
        <v>2.8203506275802061E-2</v>
      </c>
      <c r="Q2546" s="52">
        <f>IFERROR(_xll.qlIndexFixing(ONIndex1Y,I2546,TRUE,_xll.ohTrigger(RecalcTrigger,Trigger1Y)),NA())</f>
        <v>2.7927774697085184E-2</v>
      </c>
    </row>
    <row r="2547" spans="2:17" x14ac:dyDescent="0.2">
      <c r="B2547" s="46" t="s">
        <v>51</v>
      </c>
      <c r="D2547" s="49">
        <f>_xll.qlCalendarAdvance(LocalCalendar,$D2546,B2547,"f",FALSE)</f>
        <v>57243</v>
      </c>
      <c r="E2547" s="49">
        <f>_xll.qlInterestRateIndexValueDate(IndexON,D2547)</f>
        <v>57243</v>
      </c>
      <c r="F2547" s="52">
        <f>IFERROR(_xll.qlIndexFixing(IndexON,D2547,TRUE,_xll.ohTrigger(RecalcTrigger,TriggerON)),NA())</f>
        <v>2.4573800007505753E-2</v>
      </c>
      <c r="H2547" s="49">
        <f>_xll.qlCalendarAdvance(IborCalendar,$H2546,B2547,"f",FALSE)</f>
        <v>57236</v>
      </c>
      <c r="I2547" s="49">
        <f>_xll.qlInterestRateIndexValueDate(Index1M,$H2547)</f>
        <v>57238</v>
      </c>
      <c r="J2547" s="52">
        <f>IFERROR(_xll.qlIndexFixing(Index1M,$H2547,TRUE,_xll.ohTrigger(RecalcTrigger,Trigger1M)),NA())</f>
        <v>2.4660688104205231E-2</v>
      </c>
      <c r="K2547" s="52">
        <f>IFERROR(_xll.qlIndexFixing(ONIndex1M,I2547,TRUE,_xll.ohTrigger(RecalcTrigger,Trigger1M)),NA())</f>
        <v>2.4646830012695631E-2</v>
      </c>
      <c r="L2547" s="52">
        <f>IFERROR(_xll.qlIndexFixing(Index3M,H2547,TRUE,_xll.ohTrigger(RecalcTrigger,Trigger3M)),NA())</f>
        <v>2.5733960631681912E-2</v>
      </c>
      <c r="M2547" s="52">
        <f>IFERROR(_xll.qlIndexFixing(ONIndex3M,I2547,TRUE,_xll.ohTrigger(RecalcTrigger,Trigger3M)),NA())</f>
        <v>2.5683310680495453E-2</v>
      </c>
      <c r="N2547" s="52">
        <f>IFERROR(_xll.qlIndexFixing(Index6M,$H2547,TRUE,_xll.ohTrigger(RecalcTrigger,Trigger6M)),NA())</f>
        <v>2.6765969926901802E-2</v>
      </c>
      <c r="O2547" s="52">
        <f>IFERROR(_xll.qlIndexFixing(ONIndex6M,I2547,TRUE,_xll.ohTrigger(RecalcTrigger,Trigger6M)),NA())</f>
        <v>2.665007039259315E-2</v>
      </c>
      <c r="P2547" s="52">
        <f>IFERROR(_xll.qlIndexFixing(Index1Y,$H2547,TRUE,_xll.ohTrigger(RecalcTrigger,Trigger1Y)),NA())</f>
        <v>2.819889784530033E-2</v>
      </c>
      <c r="Q2547" s="52">
        <f>IFERROR(_xll.qlIndexFixing(ONIndex1Y,I2547,TRUE,_xll.ohTrigger(RecalcTrigger,Trigger1Y)),NA())</f>
        <v>2.7923030865437681E-2</v>
      </c>
    </row>
    <row r="2548" spans="2:17" x14ac:dyDescent="0.2">
      <c r="B2548" s="46" t="s">
        <v>51</v>
      </c>
      <c r="D2548" s="49">
        <f>_xll.qlCalendarAdvance(LocalCalendar,$D2547,B2548,"f",FALSE)</f>
        <v>57250</v>
      </c>
      <c r="E2548" s="49">
        <f>_xll.qlInterestRateIndexValueDate(IndexON,D2548)</f>
        <v>57250</v>
      </c>
      <c r="F2548" s="52">
        <f>IFERROR(_xll.qlIndexFixing(IndexON,D2548,TRUE,_xll.ohTrigger(RecalcTrigger,TriggerON)),NA())</f>
        <v>2.4576910144773478E-2</v>
      </c>
      <c r="H2548" s="49">
        <f>_xll.qlCalendarAdvance(IborCalendar,$H2547,B2548,"f",FALSE)</f>
        <v>57243</v>
      </c>
      <c r="I2548" s="49">
        <f>_xll.qlInterestRateIndexValueDate(Index1M,$H2548)</f>
        <v>57245</v>
      </c>
      <c r="J2548" s="52">
        <f>IFERROR(_xll.qlIndexFixing(Index1M,$H2548,TRUE,_xll.ohTrigger(RecalcTrigger,Trigger1M)),NA())</f>
        <v>2.4655810029564237E-2</v>
      </c>
      <c r="K2548" s="52">
        <f>IFERROR(_xll.qlIndexFixing(ONIndex1M,I2548,TRUE,_xll.ohTrigger(RecalcTrigger,Trigger1M)),NA())</f>
        <v>2.4641940384819705E-2</v>
      </c>
      <c r="L2548" s="52">
        <f>IFERROR(_xll.qlIndexFixing(Index3M,H2548,TRUE,_xll.ohTrigger(RecalcTrigger,Trigger3M)),NA())</f>
        <v>2.5729192503887777E-2</v>
      </c>
      <c r="M2548" s="52">
        <f>IFERROR(_xll.qlIndexFixing(ONIndex3M,I2548,TRUE,_xll.ohTrigger(RecalcTrigger,Trigger3M)),NA())</f>
        <v>2.5678507865123379E-2</v>
      </c>
      <c r="N2548" s="52">
        <f>IFERROR(_xll.qlIndexFixing(Index6M,$H2548,TRUE,_xll.ohTrigger(RecalcTrigger,Trigger6M)),NA())</f>
        <v>2.6761264129335379E-2</v>
      </c>
      <c r="O2548" s="52">
        <f>IFERROR(_xll.qlIndexFixing(ONIndex6M,I2548,TRUE,_xll.ohTrigger(RecalcTrigger,Trigger6M)),NA())</f>
        <v>2.6645296405654051E-2</v>
      </c>
      <c r="P2548" s="52">
        <f>IFERROR(_xll.qlIndexFixing(Index1Y,$H2548,TRUE,_xll.ohTrigger(RecalcTrigger,Trigger1Y)),NA())</f>
        <v>2.8194299845341352E-2</v>
      </c>
      <c r="Q2548" s="52">
        <f>IFERROR(_xll.qlIndexFixing(ONIndex1Y,I2548,TRUE,_xll.ohTrigger(RecalcTrigger,Trigger1Y)),NA())</f>
        <v>2.7918297155000715E-2</v>
      </c>
    </row>
    <row r="2549" spans="2:17" x14ac:dyDescent="0.2">
      <c r="B2549" s="46" t="s">
        <v>51</v>
      </c>
      <c r="D2549" s="49">
        <f>_xll.qlCalendarAdvance(LocalCalendar,$D2548,B2549,"f",FALSE)</f>
        <v>57257</v>
      </c>
      <c r="E2549" s="49">
        <f>_xll.qlInterestRateIndexValueDate(IndexON,D2549)</f>
        <v>57257</v>
      </c>
      <c r="F2549" s="52">
        <f>IFERROR(_xll.qlIndexFixing(IndexON,D2549,TRUE,_xll.ohTrigger(RecalcTrigger,TriggerON)),NA())</f>
        <v>2.4580013630242092E-2</v>
      </c>
      <c r="H2549" s="49">
        <f>_xll.qlCalendarAdvance(IborCalendar,$H2548,B2549,"f",FALSE)</f>
        <v>57250</v>
      </c>
      <c r="I2549" s="49">
        <f>_xll.qlInterestRateIndexValueDate(Index1M,$H2549)</f>
        <v>57252</v>
      </c>
      <c r="J2549" s="52">
        <f>IFERROR(_xll.qlIndexFixing(Index1M,$H2549,TRUE,_xll.ohTrigger(RecalcTrigger,Trigger1M)),NA())</f>
        <v>2.465143908021411E-2</v>
      </c>
      <c r="K2549" s="52">
        <f>IFERROR(_xll.qlIndexFixing(ONIndex1M,I2549,TRUE,_xll.ohTrigger(RecalcTrigger,Trigger1M)),NA())</f>
        <v>2.4637061201842059E-2</v>
      </c>
      <c r="L2549" s="52">
        <f>IFERROR(_xll.qlIndexFixing(Index3M,H2549,TRUE,_xll.ohTrigger(RecalcTrigger,Trigger3M)),NA())</f>
        <v>2.5724434705601439E-2</v>
      </c>
      <c r="M2549" s="52">
        <f>IFERROR(_xll.qlIndexFixing(ONIndex3M,I2549,TRUE,_xll.ohTrigger(RecalcTrigger,Trigger3M)),NA())</f>
        <v>2.5673715309251222E-2</v>
      </c>
      <c r="N2549" s="52">
        <f>IFERROR(_xll.qlIndexFixing(Index6M,$H2549,TRUE,_xll.ohTrigger(RecalcTrigger,Trigger6M)),NA())</f>
        <v>2.6757226764890906E-2</v>
      </c>
      <c r="O2549" s="52">
        <f>IFERROR(_xll.qlIndexFixing(ONIndex6M,I2549,TRUE,_xll.ohTrigger(RecalcTrigger,Trigger6M)),NA())</f>
        <v>2.6640532615198609E-2</v>
      </c>
      <c r="P2549" s="52">
        <f>IFERROR(_xll.qlIndexFixing(Index1Y,$H2549,TRUE,_xll.ohTrigger(RecalcTrigger,Trigger1Y)),NA())</f>
        <v>2.8187395254582526E-2</v>
      </c>
      <c r="Q2549" s="52">
        <f>IFERROR(_xll.qlIndexFixing(ONIndex1Y,I2549,TRUE,_xll.ohTrigger(RecalcTrigger,Trigger1Y)),NA())</f>
        <v>2.7913573565800931E-2</v>
      </c>
    </row>
    <row r="2550" spans="2:17" x14ac:dyDescent="0.2">
      <c r="B2550" s="46" t="s">
        <v>51</v>
      </c>
      <c r="D2550" s="49">
        <f>_xll.qlCalendarAdvance(LocalCalendar,$D2549,B2550,"f",FALSE)</f>
        <v>57264</v>
      </c>
      <c r="E2550" s="49">
        <f>_xll.qlInterestRateIndexValueDate(IndexON,D2550)</f>
        <v>57264</v>
      </c>
      <c r="F2550" s="52">
        <f>IFERROR(_xll.qlIndexFixing(IndexON,D2550,TRUE,_xll.ohTrigger(RecalcTrigger,TriggerON)),NA())</f>
        <v>2.4583110464071467E-2</v>
      </c>
      <c r="H2550" s="49">
        <f>_xll.qlCalendarAdvance(IborCalendar,$H2549,B2550,"f",FALSE)</f>
        <v>57257</v>
      </c>
      <c r="I2550" s="49">
        <f>_xll.qlInterestRateIndexValueDate(Index1M,$H2550)</f>
        <v>57259</v>
      </c>
      <c r="J2550" s="52">
        <f>IFERROR(_xll.qlIndexFixing(Index1M,$H2550,TRUE,_xll.ohTrigger(RecalcTrigger,Trigger1M)),NA())</f>
        <v>2.4646085280676782E-2</v>
      </c>
      <c r="K2550" s="52">
        <f>IFERROR(_xll.qlIndexFixing(ONIndex1M,I2550,TRUE,_xll.ohTrigger(RecalcTrigger,Trigger1M)),NA())</f>
        <v>2.4632687797729869E-2</v>
      </c>
      <c r="L2550" s="52">
        <f>IFERROR(_xll.qlIndexFixing(Index3M,H2550,TRUE,_xll.ohTrigger(RecalcTrigger,Trigger3M)),NA())</f>
        <v>2.5721426423877689E-2</v>
      </c>
      <c r="M2550" s="52">
        <f>IFERROR(_xll.qlIndexFixing(ONIndex3M,I2550,TRUE,_xll.ohTrigger(RecalcTrigger,Trigger3M)),NA())</f>
        <v>2.5669506936834008E-2</v>
      </c>
      <c r="N2550" s="52">
        <f>IFERROR(_xll.qlIndexFixing(Index6M,$H2550,TRUE,_xll.ohTrigger(RecalcTrigger,Trigger6M)),NA())</f>
        <v>2.6752542044594825E-2</v>
      </c>
      <c r="O2550" s="52">
        <f>IFERROR(_xll.qlIndexFixing(ONIndex6M,I2550,TRUE,_xll.ohTrigger(RecalcTrigger,Trigger6M)),NA())</f>
        <v>2.6636425223711679E-2</v>
      </c>
      <c r="P2550" s="52">
        <f>IFERROR(_xll.qlIndexFixing(Index1Y,$H2550,TRUE,_xll.ohTrigger(RecalcTrigger,Trigger1Y)),NA())</f>
        <v>2.8185908024125423E-2</v>
      </c>
      <c r="Q2550" s="52">
        <f>IFERROR(_xll.qlIndexFixing(ONIndex1Y,I2550,TRUE,_xll.ohTrigger(RecalcTrigger,Trigger1Y)),NA())</f>
        <v>2.7909605598779308E-2</v>
      </c>
    </row>
    <row r="2551" spans="2:17" x14ac:dyDescent="0.2">
      <c r="B2551" s="46" t="s">
        <v>51</v>
      </c>
      <c r="D2551" s="49">
        <f>_xll.qlCalendarAdvance(LocalCalendar,$D2550,B2551,"f",FALSE)</f>
        <v>57271</v>
      </c>
      <c r="E2551" s="49">
        <f>_xll.qlInterestRateIndexValueDate(IndexON,D2551)</f>
        <v>57271</v>
      </c>
      <c r="F2551" s="52">
        <f>IFERROR(_xll.qlIndexFixing(IndexON,D2551,TRUE,_xll.ohTrigger(RecalcTrigger,TriggerON)),NA())</f>
        <v>2.4586200646421474E-2</v>
      </c>
      <c r="H2551" s="49">
        <f>_xll.qlCalendarAdvance(IborCalendar,$H2550,B2551,"f",FALSE)</f>
        <v>57264</v>
      </c>
      <c r="I2551" s="49">
        <f>_xll.qlInterestRateIndexValueDate(Index1M,$H2551)</f>
        <v>57266</v>
      </c>
      <c r="J2551" s="52">
        <f>IFERROR(_xll.qlIndexFixing(Index1M,$H2551,TRUE,_xll.ohTrigger(RecalcTrigger,Trigger1M)),NA())</f>
        <v>2.4641238606401963E-2</v>
      </c>
      <c r="K2551" s="52">
        <f>IFERROR(_xll.qlIndexFixing(ONIndex1M,I2551,TRUE,_xll.ohTrigger(RecalcTrigger,Trigger1M)),NA())</f>
        <v>2.4627334170741477E-2</v>
      </c>
      <c r="L2551" s="52">
        <f>IFERROR(_xll.qlIndexFixing(Index3M,H2551,TRUE,_xll.ohTrigger(RecalcTrigger,Trigger3M)),NA())</f>
        <v>2.5717270747886638E-2</v>
      </c>
      <c r="M2551" s="52">
        <f>IFERROR(_xll.qlIndexFixing(ONIndex3M,I2551,TRUE,_xll.ohTrigger(RecalcTrigger,Trigger3M)),NA())</f>
        <v>2.566416097598001E-2</v>
      </c>
      <c r="N2551" s="52">
        <f>IFERROR(_xll.qlIndexFixing(Index6M,$H2551,TRUE,_xll.ohTrigger(RecalcTrigger,Trigger6M)),NA())</f>
        <v>2.6747867667197146E-2</v>
      </c>
      <c r="O2551" s="52">
        <f>IFERROR(_xll.qlIndexFixing(ONIndex6M,I2551,TRUE,_xll.ohTrigger(RecalcTrigger,Trigger6M)),NA())</f>
        <v>2.663103562395186E-2</v>
      </c>
      <c r="P2551" s="52">
        <f>IFERROR(_xll.qlIndexFixing(Index1Y,$H2551,TRUE,_xll.ohTrigger(RecalcTrigger,Trigger1Y)),NA())</f>
        <v>2.8180568427298627E-2</v>
      </c>
      <c r="Q2551" s="52">
        <f>IFERROR(_xll.qlIndexFixing(ONIndex1Y,I2551,TRUE,_xll.ohTrigger(RecalcTrigger,Trigger1Y)),NA())</f>
        <v>2.790415675092639E-2</v>
      </c>
    </row>
    <row r="2552" spans="2:17" x14ac:dyDescent="0.2">
      <c r="B2552" s="46" t="s">
        <v>51</v>
      </c>
      <c r="D2552" s="49">
        <f>_xll.qlCalendarAdvance(LocalCalendar,$D2551,B2552,"f",FALSE)</f>
        <v>57278</v>
      </c>
      <c r="E2552" s="49">
        <f>_xll.qlInterestRateIndexValueDate(IndexON,D2552)</f>
        <v>57278</v>
      </c>
      <c r="F2552" s="52">
        <f>IFERROR(_xll.qlIndexFixing(IndexON,D2552,TRUE,_xll.ohTrigger(RecalcTrigger,TriggerON)),NA())</f>
        <v>2.458928417697237E-2</v>
      </c>
      <c r="H2552" s="49">
        <f>_xll.qlCalendarAdvance(IborCalendar,$H2551,B2552,"f",FALSE)</f>
        <v>57271</v>
      </c>
      <c r="I2552" s="49">
        <f>_xll.qlInterestRateIndexValueDate(Index1M,$H2552)</f>
        <v>57273</v>
      </c>
      <c r="J2552" s="52">
        <f>IFERROR(_xll.qlIndexFixing(Index1M,$H2552,TRUE,_xll.ohTrigger(RecalcTrigger,Trigger1M)),NA())</f>
        <v>2.4636402398884927E-2</v>
      </c>
      <c r="K2552" s="52">
        <f>IFERROR(_xll.qlIndexFixing(ONIndex1M,I2552,TRUE,_xll.ohTrigger(RecalcTrigger,Trigger1M)),NA())</f>
        <v>2.4622486322565251E-2</v>
      </c>
      <c r="L2552" s="52">
        <f>IFERROR(_xll.qlIndexFixing(Index3M,H2552,TRUE,_xll.ohTrigger(RecalcTrigger,Trigger3M)),NA())</f>
        <v>2.5711964880704069E-2</v>
      </c>
      <c r="M2552" s="52">
        <f>IFERROR(_xll.qlIndexFixing(ONIndex3M,I2552,TRUE,_xll.ohTrigger(RecalcTrigger,Trigger3M)),NA())</f>
        <v>2.5659399198554311E-2</v>
      </c>
      <c r="N2552" s="52">
        <f>IFERROR(_xll.qlIndexFixing(Index6M,$H2552,TRUE,_xll.ohTrigger(RecalcTrigger,Trigger6M)),NA())</f>
        <v>2.6745841424953214E-2</v>
      </c>
      <c r="O2552" s="52">
        <f>IFERROR(_xll.qlIndexFixing(ONIndex6M,I2552,TRUE,_xll.ohTrigger(RecalcTrigger,Trigger6M)),NA())</f>
        <v>2.6626302423160553E-2</v>
      </c>
      <c r="P2552" s="52">
        <f>IFERROR(_xll.qlIndexFixing(Index1Y,$H2552,TRUE,_xll.ohTrigger(RecalcTrigger,Trigger1Y)),NA())</f>
        <v>2.8176012148089662E-2</v>
      </c>
      <c r="Q2552" s="52">
        <f>IFERROR(_xll.qlIndexFixing(ONIndex1Y,I2552,TRUE,_xll.ohTrigger(RecalcTrigger,Trigger1Y)),NA())</f>
        <v>2.7899463525278279E-2</v>
      </c>
    </row>
    <row r="2553" spans="2:17" x14ac:dyDescent="0.2">
      <c r="B2553" s="46" t="s">
        <v>51</v>
      </c>
      <c r="D2553" s="49">
        <f>_xll.qlCalendarAdvance(LocalCalendar,$D2552,B2553,"f",FALSE)</f>
        <v>57285</v>
      </c>
      <c r="E2553" s="49">
        <f>_xll.qlInterestRateIndexValueDate(IndexON,D2553)</f>
        <v>57285</v>
      </c>
      <c r="F2553" s="52">
        <f>IFERROR(_xll.qlIndexFixing(IndexON,D2553,TRUE,_xll.ohTrigger(RecalcTrigger,TriggerON)),NA())</f>
        <v>2.4592361055804091E-2</v>
      </c>
      <c r="H2553" s="49">
        <f>_xll.qlCalendarAdvance(IborCalendar,$H2552,B2553,"f",FALSE)</f>
        <v>57278</v>
      </c>
      <c r="I2553" s="49">
        <f>_xll.qlInterestRateIndexValueDate(Index1M,$H2553)</f>
        <v>57280</v>
      </c>
      <c r="J2553" s="52">
        <f>IFERROR(_xll.qlIndexFixing(Index1M,$H2553,TRUE,_xll.ohTrigger(RecalcTrigger,Trigger1M)),NA())</f>
        <v>2.4631576658117937E-2</v>
      </c>
      <c r="K2553" s="52">
        <f>IFERROR(_xll.qlIndexFixing(ONIndex1M,I2553,TRUE,_xll.ohTrigger(RecalcTrigger,Trigger1M)),NA())</f>
        <v>2.461764891931395E-2</v>
      </c>
      <c r="L2553" s="52">
        <f>IFERROR(_xll.qlIndexFixing(Index3M,H2553,TRUE,_xll.ohTrigger(RecalcTrigger,Trigger3M)),NA())</f>
        <v>2.5707249606748098E-2</v>
      </c>
      <c r="M2553" s="52">
        <f>IFERROR(_xll.qlIndexFixing(ONIndex3M,I2553,TRUE,_xll.ohTrigger(RecalcTrigger,Trigger3M)),NA())</f>
        <v>2.5654647680601883E-2</v>
      </c>
      <c r="N2553" s="52">
        <f>IFERROR(_xll.qlIndexFixing(Index6M,$H2553,TRUE,_xll.ohTrigger(RecalcTrigger,Trigger6M)),NA())</f>
        <v>2.6738549940804931E-2</v>
      </c>
      <c r="O2553" s="52">
        <f>IFERROR(_xll.qlIndexFixing(ONIndex6M,I2553,TRUE,_xll.ohTrigger(RecalcTrigger,Trigger6M)),NA())</f>
        <v>2.6621579418932839E-2</v>
      </c>
      <c r="P2553" s="52">
        <f>IFERROR(_xll.qlIndexFixing(Index1Y,$H2553,TRUE,_xll.ohTrigger(RecalcTrigger,Trigger1Y)),NA())</f>
        <v>2.8171466298714917E-2</v>
      </c>
      <c r="Q2553" s="52">
        <f>IFERROR(_xll.qlIndexFixing(ONIndex1Y,I2553,TRUE,_xll.ohTrigger(RecalcTrigger,Trigger1Y)),NA())</f>
        <v>2.7894780420840704E-2</v>
      </c>
    </row>
    <row r="2554" spans="2:17" x14ac:dyDescent="0.2">
      <c r="B2554" s="46" t="s">
        <v>51</v>
      </c>
      <c r="D2554" s="49">
        <f>_xll.qlCalendarAdvance(LocalCalendar,$D2553,B2554,"f",FALSE)</f>
        <v>57292</v>
      </c>
      <c r="E2554" s="49">
        <f>_xll.qlInterestRateIndexValueDate(IndexON,D2554)</f>
        <v>57292</v>
      </c>
      <c r="F2554" s="52">
        <f>IFERROR(_xll.qlIndexFixing(IndexON,D2554,TRUE,_xll.ohTrigger(RecalcTrigger,TriggerON)),NA())</f>
        <v>2.4595431283076508E-2</v>
      </c>
      <c r="H2554" s="49">
        <f>_xll.qlCalendarAdvance(IborCalendar,$H2553,B2554,"f",FALSE)</f>
        <v>57285</v>
      </c>
      <c r="I2554" s="49">
        <f>_xll.qlInterestRateIndexValueDate(Index1M,$H2554)</f>
        <v>57287</v>
      </c>
      <c r="J2554" s="52">
        <f>IFERROR(_xll.qlIndexFixing(Index1M,$H2554,TRUE,_xll.ohTrigger(RecalcTrigger,Trigger1M)),NA())</f>
        <v>2.4626761384093258E-2</v>
      </c>
      <c r="K2554" s="52">
        <f>IFERROR(_xll.qlIndexFixing(ONIndex1M,I2554,TRUE,_xll.ohTrigger(RecalcTrigger,Trigger1M)),NA())</f>
        <v>2.4612821961040865E-2</v>
      </c>
      <c r="L2554" s="52">
        <f>IFERROR(_xll.qlIndexFixing(Index3M,H2554,TRUE,_xll.ohTrigger(RecalcTrigger,Trigger3M)),NA())</f>
        <v>2.5702544664493576E-2</v>
      </c>
      <c r="M2554" s="52">
        <f>IFERROR(_xll.qlIndexFixing(ONIndex3M,I2554,TRUE,_xll.ohTrigger(RecalcTrigger,Trigger3M)),NA())</f>
        <v>2.5649906422122726E-2</v>
      </c>
      <c r="N2554" s="52">
        <f>IFERROR(_xll.qlIndexFixing(Index6M,$H2554,TRUE,_xll.ohTrigger(RecalcTrigger,Trigger6M)),NA())</f>
        <v>2.6733246528102734E-2</v>
      </c>
      <c r="O2554" s="52">
        <f>IFERROR(_xll.qlIndexFixing(ONIndex6M,I2554,TRUE,_xll.ohTrigger(RecalcTrigger,Trigger6M)),NA())</f>
        <v>2.6616866611242074E-2</v>
      </c>
      <c r="P2554" s="52">
        <f>IFERROR(_xll.qlIndexFixing(Index1Y,$H2554,TRUE,_xll.ohTrigger(RecalcTrigger,Trigger1Y)),NA())</f>
        <v>2.8166930879033245E-2</v>
      </c>
      <c r="Q2554" s="52">
        <f>IFERROR(_xll.qlIndexFixing(ONIndex1Y,I2554,TRUE,_xll.ohTrigger(RecalcTrigger,Trigger1Y)),NA())</f>
        <v>2.7890107437613665E-2</v>
      </c>
    </row>
    <row r="2555" spans="2:17" x14ac:dyDescent="0.2">
      <c r="B2555" s="46" t="s">
        <v>51</v>
      </c>
      <c r="D2555" s="49">
        <f>_xll.qlCalendarAdvance(LocalCalendar,$D2554,B2555,"f",FALSE)</f>
        <v>57299</v>
      </c>
      <c r="E2555" s="49">
        <f>_xll.qlInterestRateIndexValueDate(IndexON,D2555)</f>
        <v>57299</v>
      </c>
      <c r="F2555" s="52">
        <f>IFERROR(_xll.qlIndexFixing(IndexON,D2555,TRUE,_xll.ohTrigger(RecalcTrigger,TriggerON)),NA())</f>
        <v>2.4598494858709685E-2</v>
      </c>
      <c r="H2555" s="49">
        <f>_xll.qlCalendarAdvance(IborCalendar,$H2554,B2555,"f",FALSE)</f>
        <v>57292</v>
      </c>
      <c r="I2555" s="49">
        <f>_xll.qlInterestRateIndexValueDate(Index1M,$H2555)</f>
        <v>57297</v>
      </c>
      <c r="J2555" s="52">
        <f>IFERROR(_xll.qlIndexFixing(Index1M,$H2555,TRUE,_xll.ohTrigger(RecalcTrigger,Trigger1M)),NA())</f>
        <v>2.461940129761242E-2</v>
      </c>
      <c r="K2555" s="52">
        <f>IFERROR(_xll.qlIndexFixing(ONIndex1M,I2555,TRUE,_xll.ohTrigger(RecalcTrigger,Trigger1M)),NA())</f>
        <v>2.4604949433504331E-2</v>
      </c>
      <c r="L2555" s="52">
        <f>IFERROR(_xll.qlIndexFixing(Index3M,H2555,TRUE,_xll.ohTrigger(RecalcTrigger,Trigger3M)),NA())</f>
        <v>2.569467734747586E-2</v>
      </c>
      <c r="M2555" s="52">
        <f>IFERROR(_xll.qlIndexFixing(ONIndex3M,I2555,TRUE,_xll.ohTrigger(RecalcTrigger,Trigger3M)),NA())</f>
        <v>2.5641999057839371E-2</v>
      </c>
      <c r="N2555" s="52">
        <f>IFERROR(_xll.qlIndexFixing(Index6M,$H2555,TRUE,_xll.ohTrigger(RecalcTrigger,Trigger6M)),NA())</f>
        <v>2.6727291176997084E-2</v>
      </c>
      <c r="O2555" s="52">
        <f>IFERROR(_xll.qlIndexFixing(ONIndex6M,I2555,TRUE,_xll.ohTrigger(RecalcTrigger,Trigger6M)),NA())</f>
        <v>2.6608855398508879E-2</v>
      </c>
      <c r="P2555" s="52">
        <f>IFERROR(_xll.qlIndexFixing(Index1Y,$H2555,TRUE,_xll.ohTrigger(RecalcTrigger,Trigger1Y)),NA())</f>
        <v>2.8158919977525124E-2</v>
      </c>
      <c r="Q2555" s="52">
        <f>IFERROR(_xll.qlIndexFixing(ONIndex1Y,I2555,TRUE,_xll.ohTrigger(RecalcTrigger,Trigger1Y)),NA())</f>
        <v>2.7881954609680903E-2</v>
      </c>
    </row>
    <row r="2556" spans="2:17" x14ac:dyDescent="0.2">
      <c r="B2556" s="46" t="s">
        <v>51</v>
      </c>
      <c r="D2556" s="49">
        <f>_xll.qlCalendarAdvance(LocalCalendar,$D2555,B2556,"f",FALSE)</f>
        <v>57306</v>
      </c>
      <c r="E2556" s="49">
        <f>_xll.qlInterestRateIndexValueDate(IndexON,D2556)</f>
        <v>57306</v>
      </c>
      <c r="F2556" s="52">
        <f>IFERROR(_xll.qlIndexFixing(IndexON,D2556,TRUE,_xll.ohTrigger(RecalcTrigger,TriggerON)),NA())</f>
        <v>2.4602610483790421E-2</v>
      </c>
      <c r="H2556" s="49">
        <f>_xll.qlCalendarAdvance(IborCalendar,$H2555,B2556,"f",FALSE)</f>
        <v>57299</v>
      </c>
      <c r="I2556" s="49">
        <f>_xll.qlInterestRateIndexValueDate(Index1M,$H2556)</f>
        <v>57301</v>
      </c>
      <c r="J2556" s="52">
        <f>IFERROR(_xll.qlIndexFixing(Index1M,$H2556,TRUE,_xll.ohTrigger(RecalcTrigger,Trigger1M)),NA())</f>
        <v>2.4617162236193479E-2</v>
      </c>
      <c r="K2556" s="52">
        <f>IFERROR(_xll.qlIndexFixing(ONIndex1M,I2556,TRUE,_xll.ohTrigger(RecalcTrigger,Trigger1M)),NA())</f>
        <v>2.4603199379189533E-2</v>
      </c>
      <c r="L2556" s="52">
        <f>IFERROR(_xll.qlIndexFixing(Index3M,H2556,TRUE,_xll.ohTrigger(RecalcTrigger,Trigger3M)),NA())</f>
        <v>2.5693748052422756E-2</v>
      </c>
      <c r="M2556" s="52">
        <f>IFERROR(_xll.qlIndexFixing(ONIndex3M,I2556,TRUE,_xll.ohTrigger(RecalcTrigger,Trigger3M)),NA())</f>
        <v>2.5640454683637515E-2</v>
      </c>
      <c r="N2556" s="52">
        <f>IFERROR(_xll.qlIndexFixing(Index6M,$H2556,TRUE,_xll.ohTrigger(RecalcTrigger,Trigger6M)),NA())</f>
        <v>2.6723990062795334E-2</v>
      </c>
      <c r="O2556" s="52">
        <f>IFERROR(_xll.qlIndexFixing(ONIndex6M,I2556,TRUE,_xll.ohTrigger(RecalcTrigger,Trigger6M)),NA())</f>
        <v>2.6607471585471387E-2</v>
      </c>
      <c r="P2556" s="52">
        <f>IFERROR(_xll.qlIndexFixing(Index1Y,$H2556,TRUE,_xll.ohTrigger(RecalcTrigger,Trigger1Y)),NA())</f>
        <v>2.8157891328188276E-2</v>
      </c>
      <c r="Q2556" s="52">
        <f>IFERROR(_xll.qlIndexFixing(ONIndex1Y,I2556,TRUE,_xll.ohTrigger(RecalcTrigger,Trigger1Y)),NA())</f>
        <v>2.788079183471126E-2</v>
      </c>
    </row>
    <row r="2557" spans="2:17" x14ac:dyDescent="0.2">
      <c r="B2557" s="46" t="s">
        <v>51</v>
      </c>
      <c r="D2557" s="49">
        <f>_xll.qlCalendarAdvance(LocalCalendar,$D2556,B2557,"f",FALSE)</f>
        <v>57313</v>
      </c>
      <c r="E2557" s="49">
        <f>_xll.qlInterestRateIndexValueDate(IndexON,D2557)</f>
        <v>57313</v>
      </c>
      <c r="F2557" s="52">
        <f>IFERROR(_xll.qlIndexFixing(IndexON,D2557,TRUE,_xll.ohTrigger(RecalcTrigger,TriggerON)),NA())</f>
        <v>2.460460205489845E-2</v>
      </c>
      <c r="H2557" s="49">
        <f>_xll.qlCalendarAdvance(IborCalendar,$H2556,B2557,"f",FALSE)</f>
        <v>57306</v>
      </c>
      <c r="I2557" s="49">
        <f>_xll.qlInterestRateIndexValueDate(Index1M,$H2557)</f>
        <v>57308</v>
      </c>
      <c r="J2557" s="52">
        <f>IFERROR(_xll.qlIndexFixing(Index1M,$H2557,TRUE,_xll.ohTrigger(RecalcTrigger,Trigger1M)),NA())</f>
        <v>2.4613378433300654E-2</v>
      </c>
      <c r="K2557" s="52">
        <f>IFERROR(_xll.qlIndexFixing(ONIndex1M,I2557,TRUE,_xll.ohTrigger(RecalcTrigger,Trigger1M)),NA())</f>
        <v>2.4598403755611287E-2</v>
      </c>
      <c r="L2557" s="52">
        <f>IFERROR(_xll.qlIndexFixing(Index3M,H2557,TRUE,_xll.ohTrigger(RecalcTrigger,Trigger3M)),NA())</f>
        <v>2.5688491827579867E-2</v>
      </c>
      <c r="M2557" s="52">
        <f>IFERROR(_xll.qlIndexFixing(ONIndex3M,I2557,TRUE,_xll.ohTrigger(RecalcTrigger,Trigger3M)),NA())</f>
        <v>2.5635744203604816E-2</v>
      </c>
      <c r="N2557" s="52">
        <f>IFERROR(_xll.qlIndexFixing(Index6M,$H2557,TRUE,_xll.ohTrigger(RecalcTrigger,Trigger6M)),NA())</f>
        <v>2.6719377342653131E-2</v>
      </c>
      <c r="O2557" s="52">
        <f>IFERROR(_xll.qlIndexFixing(ONIndex6M,I2557,TRUE,_xll.ohTrigger(RecalcTrigger,Trigger6M)),NA())</f>
        <v>2.6602789367391466E-2</v>
      </c>
      <c r="P2557" s="52">
        <f>IFERROR(_xll.qlIndexFixing(Index1Y,$H2557,TRUE,_xll.ohTrigger(RecalcTrigger,Trigger1Y)),NA())</f>
        <v>2.8153387196745091E-2</v>
      </c>
      <c r="Q2557" s="52">
        <f>IFERROR(_xll.qlIndexFixing(ONIndex1Y,I2557,TRUE,_xll.ohTrigger(RecalcTrigger,Trigger1Y)),NA())</f>
        <v>2.787614921506254E-2</v>
      </c>
    </row>
    <row r="2558" spans="2:17" x14ac:dyDescent="0.2">
      <c r="B2558" s="46" t="s">
        <v>51</v>
      </c>
      <c r="D2558" s="49">
        <f>_xll.qlCalendarAdvance(LocalCalendar,$D2557,B2558,"f",FALSE)</f>
        <v>57320</v>
      </c>
      <c r="E2558" s="49">
        <f>_xll.qlInterestRateIndexValueDate(IndexON,D2558)</f>
        <v>57320</v>
      </c>
      <c r="F2558" s="52">
        <f>IFERROR(_xll.qlIndexFixing(IndexON,D2558,TRUE,_xll.ohTrigger(RecalcTrigger,TriggerON)),NA())</f>
        <v>2.4607645675454037E-2</v>
      </c>
      <c r="H2558" s="49">
        <f>_xll.qlCalendarAdvance(IborCalendar,$H2557,B2558,"f",FALSE)</f>
        <v>57313</v>
      </c>
      <c r="I2558" s="49">
        <f>_xll.qlInterestRateIndexValueDate(Index1M,$H2558)</f>
        <v>57315</v>
      </c>
      <c r="J2558" s="52">
        <f>IFERROR(_xll.qlIndexFixing(Index1M,$H2558,TRUE,_xll.ohTrigger(RecalcTrigger,Trigger1M)),NA())</f>
        <v>2.4608105380800327E-2</v>
      </c>
      <c r="K2558" s="52">
        <f>IFERROR(_xll.qlIndexFixing(ONIndex1M,I2558,TRUE,_xll.ohTrigger(RecalcTrigger,Trigger1M)),NA())</f>
        <v>2.4593618577037901E-2</v>
      </c>
      <c r="L2558" s="52">
        <f>IFERROR(_xll.qlIndexFixing(Index3M,H2558,TRUE,_xll.ohTrigger(RecalcTrigger,Trigger3M)),NA())</f>
        <v>2.5681496519405655E-2</v>
      </c>
      <c r="M2558" s="52">
        <f>IFERROR(_xll.qlIndexFixing(ONIndex3M,I2558,TRUE,_xll.ohTrigger(RecalcTrigger,Trigger3M)),NA())</f>
        <v>2.5631043983072033E-2</v>
      </c>
      <c r="N2558" s="52">
        <f>IFERROR(_xll.qlIndexFixing(Index6M,$H2558,TRUE,_xll.ohTrigger(RecalcTrigger,Trigger6M)),NA())</f>
        <v>2.6715436620489228E-2</v>
      </c>
      <c r="O2558" s="52">
        <f>IFERROR(_xll.qlIndexFixing(ONIndex6M,I2558,TRUE,_xll.ohTrigger(RecalcTrigger,Trigger6M)),NA())</f>
        <v>2.6598117345901784E-2</v>
      </c>
      <c r="P2558" s="52">
        <f>IFERROR(_xll.qlIndexFixing(Index1Y,$H2558,TRUE,_xll.ohTrigger(RecalcTrigger,Trigger1Y)),NA())</f>
        <v>2.8148893494434994E-2</v>
      </c>
      <c r="Q2558" s="52">
        <f>IFERROR(_xll.qlIndexFixing(ONIndex1Y,I2558,TRUE,_xll.ohTrigger(RecalcTrigger,Trigger1Y)),NA())</f>
        <v>2.7871516716597711E-2</v>
      </c>
    </row>
    <row r="2559" spans="2:17" x14ac:dyDescent="0.2">
      <c r="B2559" s="46" t="s">
        <v>51</v>
      </c>
      <c r="D2559" s="49">
        <f>_xll.qlCalendarAdvance(LocalCalendar,$D2558,B2559,"f",FALSE)</f>
        <v>57327</v>
      </c>
      <c r="E2559" s="49">
        <f>_xll.qlInterestRateIndexValueDate(IndexON,D2559)</f>
        <v>57327</v>
      </c>
      <c r="F2559" s="52">
        <f>IFERROR(_xll.qlIndexFixing(IndexON,D2559,TRUE,_xll.ohTrigger(RecalcTrigger,TriggerON)),NA())</f>
        <v>2.4610682644450321E-2</v>
      </c>
      <c r="H2559" s="49">
        <f>_xll.qlCalendarAdvance(IborCalendar,$H2558,B2559,"f",FALSE)</f>
        <v>57320</v>
      </c>
      <c r="I2559" s="49">
        <f>_xll.qlInterestRateIndexValueDate(Index1M,$H2559)</f>
        <v>57322</v>
      </c>
      <c r="J2559" s="52">
        <f>IFERROR(_xll.qlIndexFixing(Index1M,$H2559,TRUE,_xll.ohTrigger(RecalcTrigger,Trigger1M)),NA())</f>
        <v>2.4602842014539834E-2</v>
      </c>
      <c r="K2559" s="52">
        <f>IFERROR(_xll.qlIndexFixing(ONIndex1M,I2559,TRUE,_xll.ohTrigger(RecalcTrigger,Trigger1M)),NA())</f>
        <v>2.4588843843362795E-2</v>
      </c>
      <c r="L2559" s="52">
        <f>IFERROR(_xll.qlIndexFixing(Index3M,H2559,TRUE,_xll.ohTrigger(RecalcTrigger,Trigger3M)),NA())</f>
        <v>2.5676841607356948E-2</v>
      </c>
      <c r="M2559" s="52">
        <f>IFERROR(_xll.qlIndexFixing(ONIndex3M,I2559,TRUE,_xll.ohTrigger(RecalcTrigger,Trigger3M)),NA())</f>
        <v>2.5626354021985875E-2</v>
      </c>
      <c r="N2559" s="52">
        <f>IFERROR(_xll.qlIndexFixing(Index6M,$H2559,TRUE,_xll.ohTrigger(RecalcTrigger,Trigger6M)),NA())</f>
        <v>2.6710844983681314E-2</v>
      </c>
      <c r="O2559" s="52">
        <f>IFERROR(_xll.qlIndexFixing(ONIndex6M,I2559,TRUE,_xll.ohTrigger(RecalcTrigger,Trigger6M)),NA())</f>
        <v>2.6593455520922404E-2</v>
      </c>
      <c r="P2559" s="52">
        <f>IFERROR(_xll.qlIndexFixing(Index1Y,$H2559,TRUE,_xll.ohTrigger(RecalcTrigger,Trigger1Y)),NA())</f>
        <v>2.8144410221119243E-2</v>
      </c>
      <c r="Q2559" s="52">
        <f>IFERROR(_xll.qlIndexFixing(ONIndex1Y,I2559,TRUE,_xll.ohTrigger(RecalcTrigger,Trigger1Y)),NA())</f>
        <v>2.7866894339316772E-2</v>
      </c>
    </row>
    <row r="2560" spans="2:17" x14ac:dyDescent="0.2">
      <c r="B2560" s="46" t="s">
        <v>51</v>
      </c>
      <c r="D2560" s="49">
        <f>_xll.qlCalendarAdvance(LocalCalendar,$D2559,B2560,"f",FALSE)</f>
        <v>57334</v>
      </c>
      <c r="E2560" s="49">
        <f>_xll.qlInterestRateIndexValueDate(IndexON,D2560)</f>
        <v>57334</v>
      </c>
      <c r="F2560" s="52">
        <f>IFERROR(_xll.qlIndexFixing(IndexON,D2560,TRUE,_xll.ohTrigger(RecalcTrigger,TriggerON)),NA())</f>
        <v>2.461371296172743E-2</v>
      </c>
      <c r="H2560" s="49">
        <f>_xll.qlCalendarAdvance(IborCalendar,$H2559,B2560,"f",FALSE)</f>
        <v>57327</v>
      </c>
      <c r="I2560" s="49">
        <f>_xll.qlInterestRateIndexValueDate(Index1M,$H2560)</f>
        <v>57329</v>
      </c>
      <c r="J2560" s="52">
        <f>IFERROR(_xll.qlIndexFixing(Index1M,$H2560,TRUE,_xll.ohTrigger(RecalcTrigger,Trigger1M)),NA())</f>
        <v>2.4598590812097421E-2</v>
      </c>
      <c r="K2560" s="52">
        <f>IFERROR(_xll.qlIndexFixing(ONIndex1M,I2560,TRUE,_xll.ohTrigger(RecalcTrigger,Trigger1M)),NA())</f>
        <v>2.4584079554585969E-2</v>
      </c>
      <c r="L2560" s="52">
        <f>IFERROR(_xll.qlIndexFixing(Index3M,H2560,TRUE,_xll.ohTrigger(RecalcTrigger,Trigger3M)),NA())</f>
        <v>2.5672197023622445E-2</v>
      </c>
      <c r="M2560" s="52">
        <f>IFERROR(_xll.qlIndexFixing(ONIndex3M,I2560,TRUE,_xll.ohTrigger(RecalcTrigger,Trigger3M)),NA())</f>
        <v>2.5621674320372989E-2</v>
      </c>
      <c r="N2560" s="52">
        <f>IFERROR(_xll.qlIndexFixing(Index6M,$H2560,TRUE,_xll.ohTrigger(RecalcTrigger,Trigger6M)),NA())</f>
        <v>2.6706263689127048E-2</v>
      </c>
      <c r="O2560" s="52">
        <f>IFERROR(_xll.qlIndexFixing(ONIndex6M,I2560,TRUE,_xll.ohTrigger(RecalcTrigger,Trigger6M)),NA())</f>
        <v>2.6588803892453328E-2</v>
      </c>
      <c r="P2560" s="52">
        <f>IFERROR(_xll.qlIndexFixing(Index1Y,$H2560,TRUE,_xll.ohTrigger(RecalcTrigger,Trigger1Y)),NA())</f>
        <v>2.813993737665909E-2</v>
      </c>
      <c r="Q2560" s="52">
        <f>IFERROR(_xll.qlIndexFixing(ONIndex1Y,I2560,TRUE,_xll.ohTrigger(RecalcTrigger,Trigger1Y)),NA())</f>
        <v>2.786228208324637E-2</v>
      </c>
    </row>
    <row r="2561" spans="2:17" x14ac:dyDescent="0.2">
      <c r="B2561" s="46" t="s">
        <v>51</v>
      </c>
      <c r="D2561" s="49">
        <f>_xll.qlCalendarAdvance(LocalCalendar,$D2560,B2561,"f",FALSE)</f>
        <v>57341</v>
      </c>
      <c r="E2561" s="49">
        <f>_xll.qlInterestRateIndexValueDate(IndexON,D2561)</f>
        <v>57341</v>
      </c>
      <c r="F2561" s="52">
        <f>IFERROR(_xll.qlIndexFixing(IndexON,D2561,TRUE,_xll.ohTrigger(RecalcTrigger,TriggerON)),NA())</f>
        <v>2.4616736627445235E-2</v>
      </c>
      <c r="H2561" s="49">
        <f>_xll.qlCalendarAdvance(IborCalendar,$H2560,B2561,"f",FALSE)</f>
        <v>57334</v>
      </c>
      <c r="I2561" s="49">
        <f>_xll.qlInterestRateIndexValueDate(Index1M,$H2561)</f>
        <v>57336</v>
      </c>
      <c r="J2561" s="52">
        <f>IFERROR(_xll.qlIndexFixing(Index1M,$H2561,TRUE,_xll.ohTrigger(RecalcTrigger,Trigger1M)),NA())</f>
        <v>2.4593347533415945E-2</v>
      </c>
      <c r="K2561" s="52">
        <f>IFERROR(_xll.qlIndexFixing(ONIndex1M,I2561,TRUE,_xll.ohTrigger(RecalcTrigger,Trigger1M)),NA())</f>
        <v>2.4580325629836253E-2</v>
      </c>
      <c r="L2561" s="52">
        <f>IFERROR(_xll.qlIndexFixing(Index3M,H2561,TRUE,_xll.ohTrigger(RecalcTrigger,Trigger3M)),NA())</f>
        <v>2.5667562768163066E-2</v>
      </c>
      <c r="M2561" s="52">
        <f>IFERROR(_xll.qlIndexFixing(ONIndex3M,I2561,TRUE,_xll.ohTrigger(RecalcTrigger,Trigger3M)),NA())</f>
        <v>2.5618161517865445E-2</v>
      </c>
      <c r="N2561" s="52">
        <f>IFERROR(_xll.qlIndexFixing(Index6M,$H2561,TRUE,_xll.ohTrigger(RecalcTrigger,Trigger6M)),NA())</f>
        <v>2.6701692736754396E-2</v>
      </c>
      <c r="O2561" s="52">
        <f>IFERROR(_xll.qlIndexFixing(ONIndex6M,I2561,TRUE,_xll.ohTrigger(RecalcTrigger,Trigger6M)),NA())</f>
        <v>2.6585463328595793E-2</v>
      </c>
      <c r="P2561" s="52">
        <f>IFERROR(_xll.qlIndexFixing(Index1Y,$H2561,TRUE,_xll.ohTrigger(RecalcTrigger,Trigger1Y)),NA())</f>
        <v>2.8135474960915136E-2</v>
      </c>
      <c r="Q2561" s="52">
        <f>IFERROR(_xll.qlIndexFixing(ONIndex1Y,I2561,TRUE,_xll.ohTrigger(RecalcTrigger,Trigger1Y)),NA())</f>
        <v>2.7859179002584611E-2</v>
      </c>
    </row>
    <row r="2562" spans="2:17" x14ac:dyDescent="0.2">
      <c r="B2562" s="46" t="s">
        <v>51</v>
      </c>
      <c r="D2562" s="49">
        <f>_xll.qlCalendarAdvance(LocalCalendar,$D2561,B2562,"f",FALSE)</f>
        <v>57348</v>
      </c>
      <c r="E2562" s="49">
        <f>_xll.qlInterestRateIndexValueDate(IndexON,D2562)</f>
        <v>57348</v>
      </c>
      <c r="F2562" s="52">
        <f>IFERROR(_xll.qlIndexFixing(IndexON,D2562,TRUE,_xll.ohTrigger(RecalcTrigger,TriggerON)),NA())</f>
        <v>2.4619753641443864E-2</v>
      </c>
      <c r="H2562" s="49">
        <f>_xll.qlCalendarAdvance(IborCalendar,$H2561,B2562,"f",FALSE)</f>
        <v>57341</v>
      </c>
      <c r="I2562" s="49">
        <f>_xll.qlInterestRateIndexValueDate(Index1M,$H2562)</f>
        <v>57343</v>
      </c>
      <c r="J2562" s="52">
        <f>IFERROR(_xll.qlIndexFixing(Index1M,$H2562,TRUE,_xll.ohTrigger(RecalcTrigger,Trigger1M)),NA())</f>
        <v>2.4589620296725009E-2</v>
      </c>
      <c r="K2562" s="52">
        <f>IFERROR(_xll.qlIndexFixing(ONIndex1M,I2562,TRUE,_xll.ohTrigger(RecalcTrigger,Trigger1M)),NA())</f>
        <v>2.4575082662148251E-2</v>
      </c>
      <c r="L2562" s="52">
        <f>IFERROR(_xll.qlIndexFixing(Index3M,H2562,TRUE,_xll.ohTrigger(RecalcTrigger,Trigger3M)),NA())</f>
        <v>2.5663523296220465E-2</v>
      </c>
      <c r="M2562" s="52">
        <f>IFERROR(_xll.qlIndexFixing(ONIndex3M,I2562,TRUE,_xll.ohTrigger(RecalcTrigger,Trigger3M)),NA())</f>
        <v>2.5612924383950908E-2</v>
      </c>
      <c r="N2562" s="52">
        <f>IFERROR(_xll.qlIndexFixing(Index6M,$H2562,TRUE,_xll.ohTrigger(RecalcTrigger,Trigger6M)),NA())</f>
        <v>2.6697132126492648E-2</v>
      </c>
      <c r="O2562" s="52">
        <f>IFERROR(_xll.qlIndexFixing(ONIndex6M,I2562,TRUE,_xll.ohTrigger(RecalcTrigger,Trigger6M)),NA())</f>
        <v>2.6580182011264331E-2</v>
      </c>
      <c r="P2562" s="52">
        <f>IFERROR(_xll.qlIndexFixing(Index1Y,$H2562,TRUE,_xll.ohTrigger(RecalcTrigger,Trigger1Y)),NA())</f>
        <v>2.81310229737506E-2</v>
      </c>
      <c r="Q2562" s="52">
        <f>IFERROR(_xll.qlIndexFixing(ONIndex1Y,I2562,TRUE,_xll.ohTrigger(RecalcTrigger,Trigger1Y)),NA())</f>
        <v>2.785383779262629E-2</v>
      </c>
    </row>
    <row r="2563" spans="2:17" x14ac:dyDescent="0.2">
      <c r="B2563" s="46" t="s">
        <v>51</v>
      </c>
      <c r="D2563" s="49">
        <f>_xll.qlCalendarAdvance(LocalCalendar,$D2562,B2563,"f",FALSE)</f>
        <v>57355</v>
      </c>
      <c r="E2563" s="49">
        <f>_xll.qlInterestRateIndexValueDate(IndexON,D2563)</f>
        <v>57355</v>
      </c>
      <c r="F2563" s="52">
        <f>IFERROR(_xll.qlIndexFixing(IndexON,D2563,TRUE,_xll.ohTrigger(RecalcTrigger,TriggerON)),NA())</f>
        <v>2.4622764003803255E-2</v>
      </c>
      <c r="H2563" s="49">
        <f>_xll.qlCalendarAdvance(IborCalendar,$H2562,B2563,"f",FALSE)</f>
        <v>57348</v>
      </c>
      <c r="I2563" s="49">
        <f>_xll.qlInterestRateIndexValueDate(Index1M,$H2563)</f>
        <v>57350</v>
      </c>
      <c r="J2563" s="52">
        <f>IFERROR(_xll.qlIndexFixing(Index1M,$H2563,TRUE,_xll.ohTrigger(RecalcTrigger,Trigger1M)),NA())</f>
        <v>2.4583894918825525E-2</v>
      </c>
      <c r="K2563" s="52">
        <f>IFERROR(_xll.qlIndexFixing(ONIndex1M,I2563,TRUE,_xll.ohTrigger(RecalcTrigger,Trigger1M)),NA())</f>
        <v>2.4569849357778395E-2</v>
      </c>
      <c r="L2563" s="52">
        <f>IFERROR(_xll.qlIndexFixing(Index3M,H2563,TRUE,_xll.ohTrigger(RecalcTrigger,Trigger3M)),NA())</f>
        <v>2.5658325241931124E-2</v>
      </c>
      <c r="M2563" s="52">
        <f>IFERROR(_xll.qlIndexFixing(ONIndex3M,I2563,TRUE,_xll.ohTrigger(RecalcTrigger,Trigger3M)),NA())</f>
        <v>2.5607696772373956E-2</v>
      </c>
      <c r="N2563" s="52">
        <f>IFERROR(_xll.qlIndexFixing(Index6M,$H2563,TRUE,_xll.ohTrigger(RecalcTrigger,Trigger6M)),NA())</f>
        <v>2.6691918192489297E-2</v>
      </c>
      <c r="O2563" s="52">
        <f>IFERROR(_xll.qlIndexFixing(ONIndex6M,I2563,TRUE,_xll.ohTrigger(RecalcTrigger,Trigger6M)),NA())</f>
        <v>2.6574910186401013E-2</v>
      </c>
      <c r="P2563" s="52">
        <f>IFERROR(_xll.qlIndexFixing(Index1Y,$H2563,TRUE,_xll.ohTrigger(RecalcTrigger,Trigger1Y)),NA())</f>
        <v>2.8126581415026521E-2</v>
      </c>
      <c r="Q2563" s="52">
        <f>IFERROR(_xll.qlIndexFixing(ONIndex1Y,I2563,TRUE,_xll.ohTrigger(RecalcTrigger,Trigger1Y)),NA())</f>
        <v>2.7848506042111865E-2</v>
      </c>
    </row>
    <row r="2564" spans="2:17" x14ac:dyDescent="0.2">
      <c r="B2564" s="46" t="s">
        <v>51</v>
      </c>
      <c r="D2564" s="49">
        <f>_xll.qlCalendarAdvance(LocalCalendar,$D2563,B2564,"f",FALSE)</f>
        <v>57362</v>
      </c>
      <c r="E2564" s="49">
        <f>_xll.qlInterestRateIndexValueDate(IndexON,D2564)</f>
        <v>57362</v>
      </c>
      <c r="F2564" s="52">
        <f>IFERROR(_xll.qlIndexFixing(IndexON,D2564,TRUE,_xll.ohTrigger(RecalcTrigger,TriggerON)),NA())</f>
        <v>2.4625767714363533E-2</v>
      </c>
      <c r="H2564" s="49">
        <f>_xll.qlCalendarAdvance(IborCalendar,$H2563,B2564,"f",FALSE)</f>
        <v>57355</v>
      </c>
      <c r="I2564" s="49">
        <f>_xll.qlInterestRateIndexValueDate(Index1M,$H2564)</f>
        <v>57357</v>
      </c>
      <c r="J2564" s="52">
        <f>IFERROR(_xll.qlIndexFixing(Index1M,$H2564,TRUE,_xll.ohTrigger(RecalcTrigger,Trigger1M)),NA())</f>
        <v>2.4579184311450387E-2</v>
      </c>
      <c r="K2564" s="52">
        <f>IFERROR(_xll.qlIndexFixing(ONIndex1M,I2564,TRUE,_xll.ohTrigger(RecalcTrigger,Trigger1M)),NA())</f>
        <v>2.4565628046018251E-2</v>
      </c>
      <c r="L2564" s="52">
        <f>IFERROR(_xll.qlIndexFixing(Index3M,H2564,TRUE,_xll.ohTrigger(RecalcTrigger,Trigger3M)),NA())</f>
        <v>2.5653721971087506E-2</v>
      </c>
      <c r="M2564" s="52">
        <f>IFERROR(_xll.qlIndexFixing(ONIndex3M,I2564,TRUE,_xll.ohTrigger(RecalcTrigger,Trigger3M)),NA())</f>
        <v>2.5603637602187312E-2</v>
      </c>
      <c r="N2564" s="52">
        <f>IFERROR(_xll.qlIndexFixing(Index6M,$H2564,TRUE,_xll.ohTrigger(RecalcTrigger,Trigger6M)),NA())</f>
        <v>2.6687377861919884E-2</v>
      </c>
      <c r="O2564" s="52">
        <f>IFERROR(_xll.qlIndexFixing(ONIndex6M,I2564,TRUE,_xll.ohTrigger(RecalcTrigger,Trigger6M)),NA())</f>
        <v>2.6570950905484558E-2</v>
      </c>
      <c r="P2564" s="52">
        <f>IFERROR(_xll.qlIndexFixing(Index1Y,$H2564,TRUE,_xll.ohTrigger(RecalcTrigger,Trigger1Y)),NA())</f>
        <v>2.8122150284606108E-2</v>
      </c>
      <c r="Q2564" s="52">
        <f>IFERROR(_xll.qlIndexFixing(ONIndex1Y,I2564,TRUE,_xll.ohTrigger(RecalcTrigger,Trigger1Y)),NA())</f>
        <v>2.7844684866729086E-2</v>
      </c>
    </row>
    <row r="2565" spans="2:17" x14ac:dyDescent="0.2">
      <c r="B2565" s="46" t="s">
        <v>51</v>
      </c>
      <c r="D2565" s="49">
        <f>_xll.qlCalendarAdvance(LocalCalendar,$D2564,B2565,"f",FALSE)</f>
        <v>57369</v>
      </c>
      <c r="E2565" s="49">
        <f>_xll.qlInterestRateIndexValueDate(IndexON,D2565)</f>
        <v>57369</v>
      </c>
      <c r="F2565" s="52">
        <f>IFERROR(_xll.qlIndexFixing(IndexON,D2565,TRUE,_xll.ohTrigger(RecalcTrigger,TriggerON)),NA())</f>
        <v>2.4628764773444445E-2</v>
      </c>
      <c r="H2565" s="49">
        <f>_xll.qlCalendarAdvance(IborCalendar,$H2564,B2565,"f",FALSE)</f>
        <v>57362</v>
      </c>
      <c r="I2565" s="49">
        <f>_xll.qlInterestRateIndexValueDate(Index1M,$H2565)</f>
        <v>57364</v>
      </c>
      <c r="J2565" s="52">
        <f>IFERROR(_xll.qlIndexFixing(Index1M,$H2565,TRUE,_xll.ohTrigger(RecalcTrigger,Trigger1M)),NA())</f>
        <v>2.4574987569971618E-2</v>
      </c>
      <c r="K2565" s="52">
        <f>IFERROR(_xll.qlIndexFixing(ONIndex1M,I2565,TRUE,_xll.ohTrigger(RecalcTrigger,Trigger1M)),NA())</f>
        <v>2.4560414784469131E-2</v>
      </c>
      <c r="L2565" s="52">
        <f>IFERROR(_xll.qlIndexFixing(Index3M,H2565,TRUE,_xll.ohTrigger(RecalcTrigger,Trigger3M)),NA())</f>
        <v>2.5649129028379569E-2</v>
      </c>
      <c r="M2565" s="52">
        <f>IFERROR(_xll.qlIndexFixing(ONIndex3M,I2565,TRUE,_xll.ohTrigger(RecalcTrigger,Trigger3M)),NA())</f>
        <v>2.5598429704380976E-2</v>
      </c>
      <c r="N2565" s="52">
        <f>IFERROR(_xll.qlIndexFixing(Index6M,$H2565,TRUE,_xll.ohTrigger(RecalcTrigger,Trigger6M)),NA())</f>
        <v>2.6682847872438013E-2</v>
      </c>
      <c r="O2565" s="52">
        <f>IFERROR(_xll.qlIndexFixing(ONIndex6M,I2565,TRUE,_xll.ohTrigger(RecalcTrigger,Trigger6M)),NA())</f>
        <v>2.6565698698375328E-2</v>
      </c>
      <c r="P2565" s="52">
        <f>IFERROR(_xll.qlIndexFixing(Index1Y,$H2565,TRUE,_xll.ohTrigger(RecalcTrigger,Trigger1Y)),NA())</f>
        <v>2.8118508447484088E-2</v>
      </c>
      <c r="Q2565" s="52">
        <f>IFERROR(_xll.qlIndexFixing(ONIndex1Y,I2565,TRUE,_xll.ohTrigger(RecalcTrigger,Trigger1Y)),NA())</f>
        <v>2.7839372620599434E-2</v>
      </c>
    </row>
    <row r="2566" spans="2:17" x14ac:dyDescent="0.2">
      <c r="B2566" s="46" t="s">
        <v>51</v>
      </c>
      <c r="D2566" s="49">
        <f>_xll.qlCalendarAdvance(LocalCalendar,$D2565,B2566,"f",FALSE)</f>
        <v>57376</v>
      </c>
      <c r="E2566" s="49">
        <f>_xll.qlInterestRateIndexValueDate(IndexON,D2566)</f>
        <v>57376</v>
      </c>
      <c r="F2566" s="52">
        <f>IFERROR(_xll.qlIndexFixing(IndexON,D2566,TRUE,_xll.ohTrigger(RecalcTrigger,TriggerON)),NA())</f>
        <v>2.4631755180726245E-2</v>
      </c>
      <c r="H2566" s="49">
        <f>_xll.qlCalendarAdvance(IborCalendar,$H2565,B2566,"f",FALSE)</f>
        <v>57369</v>
      </c>
      <c r="I2566" s="49">
        <f>_xll.qlInterestRateIndexValueDate(Index1M,$H2566)</f>
        <v>57371</v>
      </c>
      <c r="J2566" s="52">
        <f>IFERROR(_xll.qlIndexFixing(Index1M,$H2566,TRUE,_xll.ohTrigger(RecalcTrigger,Trigger1M)),NA())</f>
        <v>2.4569794496462904E-2</v>
      </c>
      <c r="K2566" s="52">
        <f>IFERROR(_xll.qlIndexFixing(ONIndex1M,I2566,TRUE,_xll.ohTrigger(RecalcTrigger,Trigger1M)),NA())</f>
        <v>2.4555713165188564E-2</v>
      </c>
      <c r="L2566" s="52">
        <f>IFERROR(_xll.qlIndexFixing(Index3M,H2566,TRUE,_xll.ohTrigger(RecalcTrigger,Trigger3M)),NA())</f>
        <v>2.5644546413770009E-2</v>
      </c>
      <c r="M2566" s="52">
        <f>IFERROR(_xll.qlIndexFixing(ONIndex3M,I2566,TRUE,_xll.ohTrigger(RecalcTrigger,Trigger3M)),NA())</f>
        <v>2.5593811559607715E-2</v>
      </c>
      <c r="N2566" s="52">
        <f>IFERROR(_xll.qlIndexFixing(Index6M,$H2566,TRUE,_xll.ohTrigger(RecalcTrigger,Trigger6M)),NA())</f>
        <v>2.6678328223973469E-2</v>
      </c>
      <c r="O2566" s="52">
        <f>IFERROR(_xll.qlIndexFixing(ONIndex6M,I2566,TRUE,_xll.ohTrigger(RecalcTrigger,Trigger6M)),NA())</f>
        <v>2.6561108249154586E-2</v>
      </c>
      <c r="P2566" s="52">
        <f>IFERROR(_xll.qlIndexFixing(Index1Y,$H2566,TRUE,_xll.ohTrigger(RecalcTrigger,Trigger1Y)),NA())</f>
        <v>2.8113319308126113E-2</v>
      </c>
      <c r="Q2566" s="52">
        <f>IFERROR(_xll.qlIndexFixing(ONIndex1Y,I2566,TRUE,_xll.ohTrigger(RecalcTrigger,Trigger1Y)),NA())</f>
        <v>2.7834821091605733E-2</v>
      </c>
    </row>
    <row r="2567" spans="2:17" x14ac:dyDescent="0.2">
      <c r="B2567" s="46" t="s">
        <v>51</v>
      </c>
      <c r="D2567" s="49">
        <f>_xll.qlCalendarAdvance(LocalCalendar,$D2566,B2567,"f",FALSE)</f>
        <v>57383</v>
      </c>
      <c r="E2567" s="49">
        <f>_xll.qlInterestRateIndexValueDate(IndexON,D2567)</f>
        <v>57383</v>
      </c>
      <c r="F2567" s="52">
        <f>IFERROR(_xll.qlIndexFixing(IndexON,D2567,TRUE,_xll.ohTrigger(RecalcTrigger,TriggerON)),NA())</f>
        <v>2.4634738936448741E-2</v>
      </c>
      <c r="H2567" s="49">
        <f>_xll.qlCalendarAdvance(IborCalendar,$H2566,B2567,"f",FALSE)</f>
        <v>57376</v>
      </c>
      <c r="I2567" s="49">
        <f>_xll.qlInterestRateIndexValueDate(Index1M,$H2567)</f>
        <v>57378</v>
      </c>
      <c r="J2567" s="52">
        <f>IFERROR(_xll.qlIndexFixing(Index1M,$H2567,TRUE,_xll.ohTrigger(RecalcTrigger,Trigger1M)),NA())</f>
        <v>2.4563602904109798E-2</v>
      </c>
      <c r="K2567" s="52">
        <f>IFERROR(_xll.qlIndexFixing(ONIndex1M,I2567,TRUE,_xll.ohTrigger(RecalcTrigger,Trigger1M)),NA())</f>
        <v>2.4551021990806277E-2</v>
      </c>
      <c r="L2567" s="52">
        <f>IFERROR(_xll.qlIndexFixing(Index3M,H2567,TRUE,_xll.ohTrigger(RecalcTrigger,Trigger3M)),NA())</f>
        <v>2.5639387681525082E-2</v>
      </c>
      <c r="M2567" s="52">
        <f>IFERROR(_xll.qlIndexFixing(ONIndex3M,I2567,TRUE,_xll.ohTrigger(RecalcTrigger,Trigger3M)),NA())</f>
        <v>2.558920367428108E-2</v>
      </c>
      <c r="N2567" s="52">
        <f>IFERROR(_xll.qlIndexFixing(Index6M,$H2567,TRUE,_xll.ohTrigger(RecalcTrigger,Trigger6M)),NA())</f>
        <v>2.6673818916456909E-2</v>
      </c>
      <c r="O2567" s="52">
        <f>IFERROR(_xll.qlIndexFixing(ONIndex6M,I2567,TRUE,_xll.ohTrigger(RecalcTrigger,Trigger6M)),NA())</f>
        <v>2.6556527996470791E-2</v>
      </c>
      <c r="P2567" s="52">
        <f>IFERROR(_xll.qlIndexFixing(Index1Y,$H2567,TRUE,_xll.ohTrigger(RecalcTrigger,Trigger1Y)),NA())</f>
        <v>2.810891946179361E-2</v>
      </c>
      <c r="Q2567" s="52">
        <f>IFERROR(_xll.qlIndexFixing(ONIndex1Y,I2567,TRUE,_xll.ohTrigger(RecalcTrigger,Trigger1Y)),NA())</f>
        <v>2.7830279683795922E-2</v>
      </c>
    </row>
    <row r="2568" spans="2:17" x14ac:dyDescent="0.2">
      <c r="B2568" s="46" t="s">
        <v>51</v>
      </c>
      <c r="D2568" s="49">
        <f>_xll.qlCalendarAdvance(LocalCalendar,$D2567,B2568,"f",FALSE)</f>
        <v>57390</v>
      </c>
      <c r="E2568" s="49">
        <f>_xll.qlInterestRateIndexValueDate(IndexON,D2568)</f>
        <v>57390</v>
      </c>
      <c r="F2568" s="52">
        <f>IFERROR(_xll.qlIndexFixing(IndexON,D2568,TRUE,_xll.ohTrigger(RecalcTrigger,TriggerON)),NA())</f>
        <v>2.4637716040372126E-2</v>
      </c>
      <c r="H2568" s="49">
        <f>_xll.qlCalendarAdvance(IborCalendar,$H2567,B2568,"f",FALSE)</f>
        <v>57383</v>
      </c>
      <c r="I2568" s="49">
        <f>_xll.qlInterestRateIndexValueDate(Index1M,$H2568)</f>
        <v>57385</v>
      </c>
      <c r="J2568" s="52">
        <f>IFERROR(_xll.qlIndexFixing(Index1M,$H2568,TRUE,_xll.ohTrigger(RecalcTrigger,Trigger1M)),NA())</f>
        <v>2.4558932875237614E-2</v>
      </c>
      <c r="K2568" s="52">
        <f>IFERROR(_xll.qlIndexFixing(ONIndex1M,I2568,TRUE,_xll.ohTrigger(RecalcTrigger,Trigger1M)),NA())</f>
        <v>2.4546341261322269E-2</v>
      </c>
      <c r="L2568" s="52">
        <f>IFERROR(_xll.qlIndexFixing(Index3M,H2568,TRUE,_xll.ohTrigger(RecalcTrigger,Trigger3M)),NA())</f>
        <v>2.5634825309184484E-2</v>
      </c>
      <c r="M2568" s="52">
        <f>IFERROR(_xll.qlIndexFixing(ONIndex3M,I2568,TRUE,_xll.ohTrigger(RecalcTrigger,Trigger3M)),NA())</f>
        <v>2.5584606048374425E-2</v>
      </c>
      <c r="N2568" s="52">
        <f>IFERROR(_xll.qlIndexFixing(Index6M,$H2568,TRUE,_xll.ohTrigger(RecalcTrigger,Trigger6M)),NA())</f>
        <v>2.6669319949817236E-2</v>
      </c>
      <c r="O2568" s="52">
        <f>IFERROR(_xll.qlIndexFixing(ONIndex6M,I2568,TRUE,_xll.ohTrigger(RecalcTrigger,Trigger6M)),NA())</f>
        <v>2.6551957940270654E-2</v>
      </c>
      <c r="P2568" s="52">
        <f>IFERROR(_xll.qlIndexFixing(Index1Y,$H2568,TRUE,_xll.ohTrigger(RecalcTrigger,Trigger1Y)),NA())</f>
        <v>2.8104530043217207E-2</v>
      </c>
      <c r="Q2568" s="52">
        <f>IFERROR(_xll.qlIndexFixing(ONIndex1Y,I2568,TRUE,_xll.ohTrigger(RecalcTrigger,Trigger1Y)),NA())</f>
        <v>2.7825748397170003E-2</v>
      </c>
    </row>
    <row r="2569" spans="2:17" x14ac:dyDescent="0.2">
      <c r="B2569" s="46" t="s">
        <v>51</v>
      </c>
      <c r="D2569" s="49">
        <f>_xll.qlCalendarAdvance(LocalCalendar,$D2568,B2569,"f",FALSE)</f>
        <v>57397</v>
      </c>
      <c r="E2569" s="49">
        <f>_xll.qlInterestRateIndexValueDate(IndexON,D2569)</f>
        <v>57397</v>
      </c>
      <c r="F2569" s="52">
        <f>IFERROR(_xll.qlIndexFixing(IndexON,D2569,TRUE,_xll.ohTrigger(RecalcTrigger,TriggerON)),NA())</f>
        <v>2.4640686492816144E-2</v>
      </c>
      <c r="H2569" s="49">
        <f>_xll.qlCalendarAdvance(IborCalendar,$H2568,B2569,"f",FALSE)</f>
        <v>57390</v>
      </c>
      <c r="I2569" s="49">
        <f>_xll.qlInterestRateIndexValueDate(Index1M,$H2569)</f>
        <v>57392</v>
      </c>
      <c r="J2569" s="52">
        <f>IFERROR(_xll.qlIndexFixing(Index1M,$H2569,TRUE,_xll.ohTrigger(RecalcTrigger,Trigger1M)),NA())</f>
        <v>2.455427331059206E-2</v>
      </c>
      <c r="K2569" s="52">
        <f>IFERROR(_xll.qlIndexFixing(ONIndex1M,I2569,TRUE,_xll.ohTrigger(RecalcTrigger,Trigger1M)),NA())</f>
        <v>2.4542174305048903E-2</v>
      </c>
      <c r="L2569" s="52">
        <f>IFERROR(_xll.qlIndexFixing(Index3M,H2569,TRUE,_xll.ohTrigger(RecalcTrigger,Trigger3M)),NA())</f>
        <v>2.5630273264052639E-2</v>
      </c>
      <c r="M2569" s="52">
        <f>IFERROR(_xll.qlIndexFixing(ONIndex3M,I2569,TRUE,_xll.ohTrigger(RecalcTrigger,Trigger3M)),NA())</f>
        <v>2.5580600202199655E-2</v>
      </c>
      <c r="N2569" s="52">
        <f>IFERROR(_xll.qlIndexFixing(Index6M,$H2569,TRUE,_xll.ohTrigger(RecalcTrigger,Trigger6M)),NA())</f>
        <v>2.6664831323988201E-2</v>
      </c>
      <c r="O2569" s="52">
        <f>IFERROR(_xll.qlIndexFixing(ONIndex6M,I2569,TRUE,_xll.ohTrigger(RecalcTrigger,Trigger6M)),NA())</f>
        <v>2.6548051594557087E-2</v>
      </c>
      <c r="P2569" s="52">
        <f>IFERROR(_xll.qlIndexFixing(Index1Y,$H2569,TRUE,_xll.ohTrigger(RecalcTrigger,Trigger1Y)),NA())</f>
        <v>2.8100931543589332E-2</v>
      </c>
      <c r="Q2569" s="52">
        <f>IFERROR(_xll.qlIndexFixing(ONIndex1Y,I2569,TRUE,_xll.ohTrigger(RecalcTrigger,Trigger1Y)),NA())</f>
        <v>2.7821979687312481E-2</v>
      </c>
    </row>
    <row r="2570" spans="2:17" x14ac:dyDescent="0.2">
      <c r="B2570" s="46" t="s">
        <v>51</v>
      </c>
      <c r="D2570" s="49">
        <f>_xll.qlCalendarAdvance(LocalCalendar,$D2569,B2570,"f",FALSE)</f>
        <v>57404</v>
      </c>
      <c r="E2570" s="49">
        <f>_xll.qlInterestRateIndexValueDate(IndexON,D2570)</f>
        <v>57404</v>
      </c>
      <c r="F2570" s="52">
        <f>IFERROR(_xll.qlIndexFixing(IndexON,D2570,TRUE,_xll.ohTrigger(RecalcTrigger,TriggerON)),NA())</f>
        <v>2.4643650293540986E-2</v>
      </c>
      <c r="H2570" s="49">
        <f>_xll.qlCalendarAdvance(IborCalendar,$H2569,B2570,"f",FALSE)</f>
        <v>57397</v>
      </c>
      <c r="I2570" s="49">
        <f>_xll.qlInterestRateIndexValueDate(Index1M,$H2570)</f>
        <v>57399</v>
      </c>
      <c r="J2570" s="52">
        <f>IFERROR(_xll.qlIndexFixing(Index1M,$H2570,TRUE,_xll.ohTrigger(RecalcTrigger,Trigger1M)),NA())</f>
        <v>2.4549624210161713E-2</v>
      </c>
      <c r="K2570" s="52">
        <f>IFERROR(_xll.qlIndexFixing(ONIndex1M,I2570,TRUE,_xll.ohTrigger(RecalcTrigger,Trigger1M)),NA())</f>
        <v>2.4537011137129028E-2</v>
      </c>
      <c r="L2570" s="52">
        <f>IFERROR(_xll.qlIndexFixing(Index3M,H2570,TRUE,_xll.ohTrigger(RecalcTrigger,Trigger3M)),NA())</f>
        <v>2.5625731546090925E-2</v>
      </c>
      <c r="M2570" s="52">
        <f>IFERROR(_xll.qlIndexFixing(ONIndex3M,I2570,TRUE,_xll.ohTrigger(RecalcTrigger,Trigger3M)),NA())</f>
        <v>2.5575441575034219E-2</v>
      </c>
      <c r="N2570" s="52">
        <f>IFERROR(_xll.qlIndexFixing(Index6M,$H2570,TRUE,_xll.ohTrigger(RecalcTrigger,Trigger6M)),NA())</f>
        <v>2.6660353038899583E-2</v>
      </c>
      <c r="O2570" s="52">
        <f>IFERROR(_xll.qlIndexFixing(ONIndex6M,I2570,TRUE,_xll.ohTrigger(RecalcTrigger,Trigger6M)),NA())</f>
        <v>2.654284841756116E-2</v>
      </c>
      <c r="P2570" s="52">
        <f>IFERROR(_xll.qlIndexFixing(Index1Y,$H2570,TRUE,_xll.ohTrigger(RecalcTrigger,Trigger1Y)),NA())</f>
        <v>2.8095782488790126E-2</v>
      </c>
      <c r="Q2570" s="52">
        <f>IFERROR(_xll.qlIndexFixing(ONIndex1Y,I2570,TRUE,_xll.ohTrigger(RecalcTrigger,Trigger1Y)),NA())</f>
        <v>2.7816716187469837E-2</v>
      </c>
    </row>
    <row r="2571" spans="2:17" x14ac:dyDescent="0.2">
      <c r="B2571" s="46" t="s">
        <v>51</v>
      </c>
      <c r="D2571" s="49">
        <f>_xll.qlCalendarAdvance(LocalCalendar,$D2570,B2571,"f",FALSE)</f>
        <v>57411</v>
      </c>
      <c r="E2571" s="49">
        <f>_xll.qlInterestRateIndexValueDate(IndexON,D2571)</f>
        <v>57411</v>
      </c>
      <c r="F2571" s="52">
        <f>IFERROR(_xll.qlIndexFixing(IndexON,D2571,TRUE,_xll.ohTrigger(RecalcTrigger,TriggerON)),NA())</f>
        <v>2.4646607442466717E-2</v>
      </c>
      <c r="H2571" s="49">
        <f>_xll.qlCalendarAdvance(IborCalendar,$H2570,B2571,"f",FALSE)</f>
        <v>57404</v>
      </c>
      <c r="I2571" s="49">
        <f>_xll.qlInterestRateIndexValueDate(Index1M,$H2571)</f>
        <v>57406</v>
      </c>
      <c r="J2571" s="52">
        <f>IFERROR(_xll.qlIndexFixing(Index1M,$H2571,TRUE,_xll.ohTrigger(RecalcTrigger,Trigger1M)),NA())</f>
        <v>2.4546503123748526E-2</v>
      </c>
      <c r="K2571" s="52">
        <f>IFERROR(_xll.qlIndexFixing(ONIndex1M,I2571,TRUE,_xll.ohTrigger(RecalcTrigger,Trigger1M)),NA())</f>
        <v>2.4532361742393149E-2</v>
      </c>
      <c r="L2571" s="52">
        <f>IFERROR(_xll.qlIndexFixing(Index3M,H2571,TRUE,_xll.ohTrigger(RecalcTrigger,Trigger3M)),NA())</f>
        <v>2.5624141360542304E-2</v>
      </c>
      <c r="M2571" s="52">
        <f>IFERROR(_xll.qlIndexFixing(ONIndex3M,I2571,TRUE,_xll.ohTrigger(RecalcTrigger,Trigger3M)),NA())</f>
        <v>2.5570874727520732E-2</v>
      </c>
      <c r="N2571" s="52">
        <f>IFERROR(_xll.qlIndexFixing(Index6M,$H2571,TRUE,_xll.ohTrigger(RecalcTrigger,Trigger6M)),NA())</f>
        <v>2.6659220431407522E-2</v>
      </c>
      <c r="O2571" s="52">
        <f>IFERROR(_xll.qlIndexFixing(ONIndex6M,I2571,TRUE,_xll.ohTrigger(RecalcTrigger,Trigger6M)),NA())</f>
        <v>2.6538308950998513E-2</v>
      </c>
      <c r="P2571" s="52">
        <f>IFERROR(_xll.qlIndexFixing(Index1Y,$H2571,TRUE,_xll.ohTrigger(RecalcTrigger,Trigger1Y)),NA())</f>
        <v>2.8091424352668933E-2</v>
      </c>
      <c r="Q2571" s="52">
        <f>IFERROR(_xll.qlIndexFixing(ONIndex1Y,I2571,TRUE,_xll.ohTrigger(RecalcTrigger,Trigger1Y)),NA())</f>
        <v>2.781221526439559E-2</v>
      </c>
    </row>
    <row r="2572" spans="2:17" x14ac:dyDescent="0.2">
      <c r="B2572" s="46" t="s">
        <v>51</v>
      </c>
      <c r="D2572" s="49">
        <f>_xll.qlCalendarAdvance(LocalCalendar,$D2571,B2572,"f",FALSE)</f>
        <v>57418</v>
      </c>
      <c r="E2572" s="49">
        <f>_xll.qlInterestRateIndexValueDate(IndexON,D2572)</f>
        <v>57418</v>
      </c>
      <c r="F2572" s="52">
        <f>IFERROR(_xll.qlIndexFixing(IndexON,D2572,TRUE,_xll.ohTrigger(RecalcTrigger,TriggerON)),NA())</f>
        <v>2.4649557939993016E-2</v>
      </c>
      <c r="H2572" s="49">
        <f>_xll.qlCalendarAdvance(IborCalendar,$H2571,B2572,"f",FALSE)</f>
        <v>57411</v>
      </c>
      <c r="I2572" s="49">
        <f>_xll.qlInterestRateIndexValueDate(Index1M,$H2572)</f>
        <v>57413</v>
      </c>
      <c r="J2572" s="52">
        <f>IFERROR(_xll.qlIndexFixing(Index1M,$H2572,TRUE,_xll.ohTrigger(RecalcTrigger,Trigger1M)),NA())</f>
        <v>2.4541876248769891E-2</v>
      </c>
      <c r="K2572" s="52">
        <f>IFERROR(_xll.qlIndexFixing(ONIndex1M,I2572,TRUE,_xll.ohTrigger(RecalcTrigger,Trigger1M)),NA())</f>
        <v>2.4527722792582196E-2</v>
      </c>
      <c r="L2572" s="52">
        <f>IFERROR(_xll.qlIndexFixing(Index3M,H2572,TRUE,_xll.ohTrigger(RecalcTrigger,Trigger3M)),NA())</f>
        <v>2.5619622382570054E-2</v>
      </c>
      <c r="M2572" s="52">
        <f>IFERROR(_xll.qlIndexFixing(ONIndex3M,I2572,TRUE,_xll.ohTrigger(RecalcTrigger,Trigger3M)),NA())</f>
        <v>2.5566318139533806E-2</v>
      </c>
      <c r="N2572" s="52">
        <f>IFERROR(_xll.qlIndexFixing(Index6M,$H2572,TRUE,_xll.ohTrigger(RecalcTrigger,Trigger6M)),NA())</f>
        <v>2.6654097259657096E-2</v>
      </c>
      <c r="O2572" s="52">
        <f>IFERROR(_xll.qlIndexFixing(ONIndex6M,I2572,TRUE,_xll.ohTrigger(RecalcTrigger,Trigger6M)),NA())</f>
        <v>2.6533779680972813E-2</v>
      </c>
      <c r="P2572" s="52">
        <f>IFERROR(_xll.qlIndexFixing(Index1Y,$H2572,TRUE,_xll.ohTrigger(RecalcTrigger,Trigger1Y)),NA())</f>
        <v>2.808707664376214E-2</v>
      </c>
      <c r="Q2572" s="52">
        <f>IFERROR(_xll.qlIndexFixing(ONIndex1Y,I2572,TRUE,_xll.ohTrigger(RecalcTrigger,Trigger1Y)),NA())</f>
        <v>2.7807724462478589E-2</v>
      </c>
    </row>
    <row r="2573" spans="2:17" x14ac:dyDescent="0.2">
      <c r="B2573" s="46" t="s">
        <v>51</v>
      </c>
      <c r="D2573" s="49">
        <f>_xll.qlCalendarAdvance(LocalCalendar,$D2572,B2573,"f",FALSE)</f>
        <v>57425</v>
      </c>
      <c r="E2573" s="49">
        <f>_xll.qlInterestRateIndexValueDate(IndexON,D2573)</f>
        <v>57425</v>
      </c>
      <c r="F2573" s="52">
        <f>IFERROR(_xll.qlIndexFixing(IndexON,D2573,TRUE,_xll.ohTrigger(RecalcTrigger,TriggerON)),NA())</f>
        <v>2.4652501785720204E-2</v>
      </c>
      <c r="H2573" s="49">
        <f>_xll.qlCalendarAdvance(IborCalendar,$H2572,B2573,"f",FALSE)</f>
        <v>57418</v>
      </c>
      <c r="I2573" s="49">
        <f>_xll.qlInterestRateIndexValueDate(Index1M,$H2573)</f>
        <v>57420</v>
      </c>
      <c r="J2573" s="52">
        <f>IFERROR(_xll.qlIndexFixing(Index1M,$H2573,TRUE,_xll.ohTrigger(RecalcTrigger,Trigger1M)),NA())</f>
        <v>2.4537259840291179E-2</v>
      </c>
      <c r="K2573" s="52">
        <f>IFERROR(_xll.qlIndexFixing(ONIndex1M,I2573,TRUE,_xll.ohTrigger(RecalcTrigger,Trigger1M)),NA())</f>
        <v>2.4523094287642877E-2</v>
      </c>
      <c r="L2573" s="52">
        <f>IFERROR(_xll.qlIndexFixing(Index3M,H2573,TRUE,_xll.ohTrigger(RecalcTrigger,Trigger3M)),NA())</f>
        <v>2.5615113735596839E-2</v>
      </c>
      <c r="M2573" s="52">
        <f>IFERROR(_xll.qlIndexFixing(ONIndex3M,I2573,TRUE,_xll.ohTrigger(RecalcTrigger,Trigger3M)),NA())</f>
        <v>2.5561771810940215E-2</v>
      </c>
      <c r="N2573" s="52">
        <f>IFERROR(_xll.qlIndexFixing(Index6M,$H2573,TRUE,_xll.ohTrigger(RecalcTrigger,Trigger6M)),NA())</f>
        <v>2.6649651643410509E-2</v>
      </c>
      <c r="O2573" s="52">
        <f>IFERROR(_xll.qlIndexFixing(ONIndex6M,I2573,TRUE,_xll.ohTrigger(RecalcTrigger,Trigger6M)),NA())</f>
        <v>2.6529260607404126E-2</v>
      </c>
      <c r="P2573" s="52">
        <f>IFERROR(_xll.qlIndexFixing(Index1Y,$H2573,TRUE,_xll.ohTrigger(RecalcTrigger,Trigger1Y)),NA())</f>
        <v>2.8082739361935585E-2</v>
      </c>
      <c r="Q2573" s="52">
        <f>IFERROR(_xll.qlIndexFixing(ONIndex1Y,I2573,TRUE,_xll.ohTrigger(RecalcTrigger,Trigger1Y)),NA())</f>
        <v>2.7803243781745479E-2</v>
      </c>
    </row>
    <row r="2574" spans="2:17" x14ac:dyDescent="0.2">
      <c r="B2574" s="46" t="s">
        <v>51</v>
      </c>
      <c r="D2574" s="49">
        <f>_xll.qlCalendarAdvance(LocalCalendar,$D2573,B2574,"f",FALSE)</f>
        <v>57432</v>
      </c>
      <c r="E2574" s="49">
        <f>_xll.qlInterestRateIndexValueDate(IndexON,D2574)</f>
        <v>57432</v>
      </c>
      <c r="F2574" s="52">
        <f>IFERROR(_xll.qlIndexFixing(IndexON,D2574,TRUE,_xll.ohTrigger(RecalcTrigger,TriggerON)),NA())</f>
        <v>2.4655438979728217E-2</v>
      </c>
      <c r="H2574" s="49">
        <f>_xll.qlCalendarAdvance(IborCalendar,$H2573,B2574,"f",FALSE)</f>
        <v>57425</v>
      </c>
      <c r="I2574" s="49">
        <f>_xll.qlInterestRateIndexValueDate(Index1M,$H2574)</f>
        <v>57427</v>
      </c>
      <c r="J2574" s="52">
        <f>IFERROR(_xll.qlIndexFixing(Index1M,$H2574,TRUE,_xll.ohTrigger(RecalcTrigger,Trigger1M)),NA())</f>
        <v>2.4533161176482909E-2</v>
      </c>
      <c r="K2574" s="52">
        <f>IFERROR(_xll.qlIndexFixing(ONIndex1M,I2574,TRUE,_xll.ohTrigger(RecalcTrigger,Trigger1M)),NA())</f>
        <v>2.4518476227575192E-2</v>
      </c>
      <c r="L2574" s="52">
        <f>IFERROR(_xll.qlIndexFixing(Index3M,H2574,TRUE,_xll.ohTrigger(RecalcTrigger,Trigger3M)),NA())</f>
        <v>2.5610615419588645E-2</v>
      </c>
      <c r="M2574" s="52">
        <f>IFERROR(_xll.qlIndexFixing(ONIndex3M,I2574,TRUE,_xll.ohTrigger(RecalcTrigger,Trigger3M)),NA())</f>
        <v>2.555723574184654E-2</v>
      </c>
      <c r="N2574" s="52">
        <f>IFERROR(_xll.qlIndexFixing(Index6M,$H2574,TRUE,_xll.ohTrigger(RecalcTrigger,Trigger6M)),NA())</f>
        <v>2.6645216370868193E-2</v>
      </c>
      <c r="O2574" s="52">
        <f>IFERROR(_xll.qlIndexFixing(ONIndex6M,I2574,TRUE,_xll.ohTrigger(RecalcTrigger,Trigger6M)),NA())</f>
        <v>2.6524751730452323E-2</v>
      </c>
      <c r="P2574" s="52">
        <f>IFERROR(_xll.qlIndexFixing(Index1Y,$H2574,TRUE,_xll.ohTrigger(RecalcTrigger,Trigger1Y)),NA())</f>
        <v>2.8078412507054441E-2</v>
      </c>
      <c r="Q2574" s="52">
        <f>IFERROR(_xll.qlIndexFixing(ONIndex1Y,I2574,TRUE,_xll.ohTrigger(RecalcTrigger,Trigger1Y)),NA())</f>
        <v>2.779877322219626E-2</v>
      </c>
    </row>
    <row r="2575" spans="2:17" x14ac:dyDescent="0.2">
      <c r="B2575" s="46" t="s">
        <v>51</v>
      </c>
      <c r="D2575" s="49">
        <f>_xll.qlCalendarAdvance(LocalCalendar,$D2574,B2575,"f",FALSE)</f>
        <v>57439</v>
      </c>
      <c r="E2575" s="49">
        <f>_xll.qlInterestRateIndexValueDate(IndexON,D2575)</f>
        <v>57439</v>
      </c>
      <c r="F2575" s="52">
        <f>IFERROR(_xll.qlIndexFixing(IndexON,D2575,TRUE,_xll.ohTrigger(RecalcTrigger,TriggerON)),NA())</f>
        <v>2.465836952209699E-2</v>
      </c>
      <c r="H2575" s="49">
        <f>_xll.qlCalendarAdvance(IborCalendar,$H2574,B2575,"f",FALSE)</f>
        <v>57432</v>
      </c>
      <c r="I2575" s="49">
        <f>_xll.qlInterestRateIndexValueDate(Index1M,$H2575)</f>
        <v>57434</v>
      </c>
      <c r="J2575" s="52">
        <f>IFERROR(_xll.qlIndexFixing(Index1M,$H2575,TRUE,_xll.ohTrigger(RecalcTrigger,Trigger1M)),NA())</f>
        <v>2.4528058422763909E-2</v>
      </c>
      <c r="K2575" s="52">
        <f>IFERROR(_xll.qlIndexFixing(ONIndex1M,I2575,TRUE,_xll.ohTrigger(RecalcTrigger,Trigger1M)),NA())</f>
        <v>2.4513868612459078E-2</v>
      </c>
      <c r="L2575" s="52">
        <f>IFERROR(_xll.qlIndexFixing(Index3M,H2575,TRUE,_xll.ohTrigger(RecalcTrigger,Trigger3M)),NA())</f>
        <v>2.5604357487276436E-2</v>
      </c>
      <c r="M2575" s="52">
        <f>IFERROR(_xll.qlIndexFixing(ONIndex3M,I2575,TRUE,_xll.ohTrigger(RecalcTrigger,Trigger3M)),NA())</f>
        <v>2.55527099321462E-2</v>
      </c>
      <c r="N2575" s="52">
        <f>IFERROR(_xll.qlIndexFixing(Index6M,$H2575,TRUE,_xll.ohTrigger(RecalcTrigger,Trigger6M)),NA())</f>
        <v>2.6638785293321973E-2</v>
      </c>
      <c r="O2575" s="52">
        <f>IFERROR(_xll.qlIndexFixing(ONIndex6M,I2575,TRUE,_xll.ohTrigger(RecalcTrigger,Trigger6M)),NA())</f>
        <v>2.6520253049957532E-2</v>
      </c>
      <c r="P2575" s="52">
        <f>IFERROR(_xll.qlIndexFixing(Index1Y,$H2575,TRUE,_xll.ohTrigger(RecalcTrigger,Trigger1Y)),NA())</f>
        <v>2.8071747692590909E-2</v>
      </c>
      <c r="Q2575" s="52">
        <f>IFERROR(_xll.qlIndexFixing(ONIndex1Y,I2575,TRUE,_xll.ohTrigger(RecalcTrigger,Trigger1Y)),NA())</f>
        <v>2.7794312783777642E-2</v>
      </c>
    </row>
    <row r="2576" spans="2:17" x14ac:dyDescent="0.2">
      <c r="B2576" s="46" t="s">
        <v>51</v>
      </c>
      <c r="D2576" s="49">
        <f>_xll.qlCalendarAdvance(LocalCalendar,$D2575,B2576,"f",FALSE)</f>
        <v>57446</v>
      </c>
      <c r="E2576" s="49">
        <f>_xll.qlInterestRateIndexValueDate(IndexON,D2576)</f>
        <v>57446</v>
      </c>
      <c r="F2576" s="52">
        <f>IFERROR(_xll.qlIndexFixing(IndexON,D2576,TRUE,_xll.ohTrigger(RecalcTrigger,TriggerON)),NA())</f>
        <v>2.4661293412826524E-2</v>
      </c>
      <c r="H2576" s="49">
        <f>_xll.qlCalendarAdvance(IborCalendar,$H2575,B2576,"f",FALSE)</f>
        <v>57439</v>
      </c>
      <c r="I2576" s="49">
        <f>_xll.qlInterestRateIndexValueDate(Index1M,$H2576)</f>
        <v>57441</v>
      </c>
      <c r="J2576" s="52">
        <f>IFERROR(_xll.qlIndexFixing(Index1M,$H2576,TRUE,_xll.ohTrigger(RecalcTrigger,Trigger1M)),NA())</f>
        <v>2.4523981562339092E-2</v>
      </c>
      <c r="K2576" s="52">
        <f>IFERROR(_xll.qlIndexFixing(ONIndex1M,I2576,TRUE,_xll.ohTrigger(RecalcTrigger,Trigger1M)),NA())</f>
        <v>2.4509271442214597E-2</v>
      </c>
      <c r="L2576" s="52">
        <f>IFERROR(_xll.qlIndexFixing(Index3M,H2576,TRUE,_xll.ohTrigger(RecalcTrigger,Trigger3M)),NA())</f>
        <v>2.5599878571935845E-2</v>
      </c>
      <c r="M2576" s="52">
        <f>IFERROR(_xll.qlIndexFixing(ONIndex3M,I2576,TRUE,_xll.ohTrigger(RecalcTrigger,Trigger3M)),NA())</f>
        <v>2.5548194381945777E-2</v>
      </c>
      <c r="N2576" s="52">
        <f>IFERROR(_xll.qlIndexFixing(Index6M,$H2576,TRUE,_xll.ohTrigger(RecalcTrigger,Trigger6M)),NA())</f>
        <v>2.6637046132333184E-2</v>
      </c>
      <c r="O2576" s="52">
        <f>IFERROR(_xll.qlIndexFixing(ONIndex6M,I2576,TRUE,_xll.ohTrigger(RecalcTrigger,Trigger6M)),NA())</f>
        <v>2.6515764566026334E-2</v>
      </c>
      <c r="P2576" s="52">
        <f>IFERROR(_xll.qlIndexFixing(Index1Y,$H2576,TRUE,_xll.ohTrigger(RecalcTrigger,Trigger1Y)),NA())</f>
        <v>2.8069790077594532E-2</v>
      </c>
      <c r="Q2576" s="52">
        <f>IFERROR(_xll.qlIndexFixing(ONIndex1Y,I2576,TRUE,_xll.ohTrigger(RecalcTrigger,Trigger1Y)),NA())</f>
        <v>2.7789862466596205E-2</v>
      </c>
    </row>
    <row r="2577" spans="2:17" x14ac:dyDescent="0.2">
      <c r="B2577" s="46" t="s">
        <v>51</v>
      </c>
      <c r="D2577" s="49">
        <f>_xll.qlCalendarAdvance(LocalCalendar,$D2576,B2577,"f",FALSE)</f>
        <v>57453</v>
      </c>
      <c r="E2577" s="49">
        <f>_xll.qlInterestRateIndexValueDate(IndexON,D2577)</f>
        <v>57453</v>
      </c>
      <c r="F2577" s="52">
        <f>IFERROR(_xll.qlIndexFixing(IndexON,D2577,TRUE,_xll.ohTrigger(RecalcTrigger,TriggerON)),NA())</f>
        <v>2.466421065207669E-2</v>
      </c>
      <c r="H2577" s="49">
        <f>_xll.qlCalendarAdvance(IborCalendar,$H2576,B2577,"f",FALSE)</f>
        <v>57446</v>
      </c>
      <c r="I2577" s="49">
        <f>_xll.qlInterestRateIndexValueDate(Index1M,$H2577)</f>
        <v>57448</v>
      </c>
      <c r="J2577" s="52">
        <f>IFERROR(_xll.qlIndexFixing(Index1M,$H2577,TRUE,_xll.ohTrigger(RecalcTrigger,Trigger1M)),NA())</f>
        <v>2.4518898871063573E-2</v>
      </c>
      <c r="K2577" s="52">
        <f>IFERROR(_xll.qlIndexFixing(ONIndex1M,I2577,TRUE,_xll.ohTrigger(RecalcTrigger,Trigger1M)),NA())</f>
        <v>2.4504684716895042E-2</v>
      </c>
      <c r="L2577" s="52">
        <f>IFERROR(_xll.qlIndexFixing(Index3M,H2577,TRUE,_xll.ohTrigger(RecalcTrigger,Trigger3M)),NA())</f>
        <v>2.5595409985095512E-2</v>
      </c>
      <c r="M2577" s="52">
        <f>IFERROR(_xll.qlIndexFixing(ONIndex3M,I2577,TRUE,_xll.ohTrigger(RecalcTrigger,Trigger3M)),NA())</f>
        <v>2.5543689091191979E-2</v>
      </c>
      <c r="N2577" s="52">
        <f>IFERROR(_xll.qlIndexFixing(Index6M,$H2577,TRUE,_xll.ohTrigger(RecalcTrigger,Trigger6M)),NA())</f>
        <v>2.6631972614767754E-2</v>
      </c>
      <c r="O2577" s="52">
        <f>IFERROR(_xll.qlIndexFixing(ONIndex6M,I2577,TRUE,_xll.ohTrigger(RecalcTrigger,Trigger6M)),NA())</f>
        <v>2.6511286278578794E-2</v>
      </c>
      <c r="P2577" s="52">
        <f>IFERROR(_xll.qlIndexFixing(Index1Y,$H2577,TRUE,_xll.ohTrigger(RecalcTrigger,Trigger1Y)),NA())</f>
        <v>2.806627828698249E-2</v>
      </c>
      <c r="Q2577" s="52">
        <f>IFERROR(_xll.qlIndexFixing(ONIndex1Y,I2577,TRUE,_xll.ohTrigger(RecalcTrigger,Trigger1Y)),NA())</f>
        <v>2.7785422270518723E-2</v>
      </c>
    </row>
    <row r="2578" spans="2:17" x14ac:dyDescent="0.2">
      <c r="B2578" s="46" t="s">
        <v>51</v>
      </c>
      <c r="D2578" s="49">
        <f>_xll.qlCalendarAdvance(LocalCalendar,$D2577,B2578,"f",FALSE)</f>
        <v>57460</v>
      </c>
      <c r="E2578" s="49">
        <f>_xll.qlInterestRateIndexValueDate(IndexON,D2578)</f>
        <v>57460</v>
      </c>
      <c r="F2578" s="52">
        <f>IFERROR(_xll.qlIndexFixing(IndexON,D2578,TRUE,_xll.ohTrigger(RecalcTrigger,TriggerON)),NA())</f>
        <v>2.4667121239287937E-2</v>
      </c>
      <c r="H2578" s="49">
        <f>_xll.qlCalendarAdvance(IborCalendar,$H2577,B2578,"f",FALSE)</f>
        <v>57453</v>
      </c>
      <c r="I2578" s="49">
        <f>_xll.qlInterestRateIndexValueDate(Index1M,$H2578)</f>
        <v>57459</v>
      </c>
      <c r="J2578" s="52">
        <f>IFERROR(_xll.qlIndexFixing(Index1M,$H2578,TRUE,_xll.ohTrigger(RecalcTrigger,Trigger1M)),NA())</f>
        <v>2.4511222243060793E-2</v>
      </c>
      <c r="K2578" s="52">
        <f>IFERROR(_xll.qlIndexFixing(ONIndex1M,I2578,TRUE,_xll.ohTrigger(RecalcTrigger,Trigger1M)),NA())</f>
        <v>2.4496483379445877E-2</v>
      </c>
      <c r="L2578" s="52">
        <f>IFERROR(_xll.qlIndexFixing(Index3M,H2578,TRUE,_xll.ohTrigger(RecalcTrigger,Trigger3M)),NA())</f>
        <v>2.5588408787761106E-2</v>
      </c>
      <c r="M2578" s="52">
        <f>IFERROR(_xll.qlIndexFixing(ONIndex3M,I2578,TRUE,_xll.ohTrigger(RecalcTrigger,Trigger3M)),NA())</f>
        <v>2.5535459368928315E-2</v>
      </c>
      <c r="N2578" s="52">
        <f>IFERROR(_xll.qlIndexFixing(Index6M,$H2578,TRUE,_xll.ohTrigger(RecalcTrigger,Trigger6M)),NA())</f>
        <v>2.6623732089698853E-2</v>
      </c>
      <c r="O2578" s="52">
        <f>IFERROR(_xll.qlIndexFixing(ONIndex6M,I2578,TRUE,_xll.ohTrigger(RecalcTrigger,Trigger6M)),NA())</f>
        <v>2.650295516616552E-2</v>
      </c>
      <c r="P2578" s="52">
        <f>IFERROR(_xll.qlIndexFixing(Index1Y,$H2578,TRUE,_xll.ohTrigger(RecalcTrigger,Trigger1Y)),NA())</f>
        <v>2.8057196746242852E-2</v>
      </c>
      <c r="Q2578" s="52">
        <f>IFERROR(_xll.qlIndexFixing(ONIndex1Y,I2578,TRUE,_xll.ohTrigger(RecalcTrigger,Trigger1Y)),NA())</f>
        <v>2.777695334655661E-2</v>
      </c>
    </row>
    <row r="2579" spans="2:17" x14ac:dyDescent="0.2">
      <c r="B2579" s="46" t="s">
        <v>51</v>
      </c>
      <c r="D2579" s="49">
        <f>_xll.qlCalendarAdvance(LocalCalendar,$D2578,B2579,"f",FALSE)</f>
        <v>57467</v>
      </c>
      <c r="E2579" s="49">
        <f>_xll.qlInterestRateIndexValueDate(IndexON,D2579)</f>
        <v>57467</v>
      </c>
      <c r="F2579" s="52">
        <f>IFERROR(_xll.qlIndexFixing(IndexON,D2579,TRUE,_xll.ohTrigger(RecalcTrigger,TriggerON)),NA())</f>
        <v>2.4670025175099752E-2</v>
      </c>
      <c r="H2579" s="49">
        <f>_xll.qlCalendarAdvance(IborCalendar,$H2578,B2579,"f",FALSE)</f>
        <v>57460</v>
      </c>
      <c r="I2579" s="49">
        <f>_xll.qlInterestRateIndexValueDate(Index1M,$H2579)</f>
        <v>57462</v>
      </c>
      <c r="J2579" s="52">
        <f>IFERROR(_xll.qlIndexFixing(Index1M,$H2579,TRUE,_xll.ohTrigger(RecalcTrigger,Trigger1M)),NA())</f>
        <v>2.451029064519411E-2</v>
      </c>
      <c r="K2579" s="52">
        <f>IFERROR(_xll.qlIndexFixing(ONIndex1M,I2579,TRUE,_xll.ohTrigger(RecalcTrigger,Trigger1M)),NA())</f>
        <v>2.449554260089748E-2</v>
      </c>
      <c r="L2579" s="52">
        <f>IFERROR(_xll.qlIndexFixing(Index3M,H2579,TRUE,_xll.ohTrigger(RecalcTrigger,Trigger3M)),NA())</f>
        <v>2.5586503796775049E-2</v>
      </c>
      <c r="M2579" s="52">
        <f>IFERROR(_xll.qlIndexFixing(ONIndex3M,I2579,TRUE,_xll.ohTrigger(RecalcTrigger,Trigger3M)),NA())</f>
        <v>2.5534709287997615E-2</v>
      </c>
      <c r="N2579" s="52">
        <f>IFERROR(_xll.qlIndexFixing(Index6M,$H2579,TRUE,_xll.ohTrigger(RecalcTrigger,Trigger6M)),NA())</f>
        <v>2.6623195161278958E-2</v>
      </c>
      <c r="O2579" s="52">
        <f>IFERROR(_xll.qlIndexFixing(ONIndex6M,I2579,TRUE,_xll.ohTrigger(RecalcTrigger,Trigger6M)),NA())</f>
        <v>2.6502360293241267E-2</v>
      </c>
      <c r="P2579" s="52">
        <f>IFERROR(_xll.qlIndexFixing(Index1Y,$H2579,TRUE,_xll.ohTrigger(RecalcTrigger,Trigger1Y)),NA())</f>
        <v>2.8056934632158085E-2</v>
      </c>
      <c r="Q2579" s="52">
        <f>IFERROR(_xll.qlIndexFixing(ONIndex1Y,I2579,TRUE,_xll.ohTrigger(RecalcTrigger,Trigger1Y)),NA())</f>
        <v>2.7776572241915432E-2</v>
      </c>
    </row>
    <row r="2580" spans="2:17" x14ac:dyDescent="0.2">
      <c r="B2580" s="46" t="s">
        <v>51</v>
      </c>
      <c r="D2580" s="49">
        <f>_xll.qlCalendarAdvance(LocalCalendar,$D2579,B2580,"f",FALSE)</f>
        <v>57474</v>
      </c>
      <c r="E2580" s="49">
        <f>_xll.qlInterestRateIndexValueDate(IndexON,D2580)</f>
        <v>57474</v>
      </c>
      <c r="F2580" s="52">
        <f>IFERROR(_xll.qlIndexFixing(IndexON,D2580,TRUE,_xll.ohTrigger(RecalcTrigger,TriggerON)),NA())</f>
        <v>2.4672922459272328E-2</v>
      </c>
      <c r="H2580" s="49">
        <f>_xll.qlCalendarAdvance(IborCalendar,$H2579,B2580,"f",FALSE)</f>
        <v>57467</v>
      </c>
      <c r="I2580" s="49">
        <f>_xll.qlInterestRateIndexValueDate(Index1M,$H2580)</f>
        <v>57469</v>
      </c>
      <c r="J2580" s="52">
        <f>IFERROR(_xll.qlIndexFixing(Index1M,$H2580,TRUE,_xll.ohTrigger(RecalcTrigger,Trigger1M)),NA())</f>
        <v>2.4505238041723578E-2</v>
      </c>
      <c r="K2580" s="52">
        <f>IFERROR(_xll.qlIndexFixing(ONIndex1M,I2580,TRUE,_xll.ohTrigger(RecalcTrigger,Trigger1M)),NA())</f>
        <v>2.4491495294480803E-2</v>
      </c>
      <c r="L2580" s="52">
        <f>IFERROR(_xll.qlIndexFixing(Index3M,H2580,TRUE,_xll.ohTrigger(RecalcTrigger,Trigger3M)),NA())</f>
        <v>2.5583842471741013E-2</v>
      </c>
      <c r="M2580" s="52">
        <f>IFERROR(_xll.qlIndexFixing(ONIndex3M,I2580,TRUE,_xll.ohTrigger(RecalcTrigger,Trigger3M)),NA())</f>
        <v>2.5530820823720379E-2</v>
      </c>
      <c r="N2580" s="52">
        <f>IFERROR(_xll.qlIndexFixing(Index6M,$H2580,TRUE,_xll.ohTrigger(RecalcTrigger,Trigger6M)),NA())</f>
        <v>2.6618821949501385E-2</v>
      </c>
      <c r="O2580" s="52">
        <f>IFERROR(_xll.qlIndexFixing(ONIndex6M,I2580,TRUE,_xll.ohTrigger(RecalcTrigger,Trigger6M)),NA())</f>
        <v>2.6498570475934624E-2</v>
      </c>
      <c r="P2580" s="52">
        <f>IFERROR(_xll.qlIndexFixing(Index1Y,$H2580,TRUE,_xll.ohTrigger(RecalcTrigger,Trigger1Y)),NA())</f>
        <v>2.8053455369121915E-2</v>
      </c>
      <c r="Q2580" s="52">
        <f>IFERROR(_xll.qlIndexFixing(ONIndex1Y,I2580,TRUE,_xll.ohTrigger(RecalcTrigger,Trigger1Y)),NA())</f>
        <v>2.7772919029795951E-2</v>
      </c>
    </row>
    <row r="2581" spans="2:17" x14ac:dyDescent="0.2">
      <c r="B2581" s="46" t="s">
        <v>51</v>
      </c>
      <c r="D2581" s="49">
        <f>_xll.qlCalendarAdvance(LocalCalendar,$D2580,B2581,"f",FALSE)</f>
        <v>57481</v>
      </c>
      <c r="E2581" s="49">
        <f>_xll.qlInterestRateIndexValueDate(IndexON,D2581)</f>
        <v>57481</v>
      </c>
      <c r="F2581" s="52">
        <f>IFERROR(_xll.qlIndexFixing(IndexON,D2581,TRUE,_xll.ohTrigger(RecalcTrigger,TriggerON)),NA())</f>
        <v>2.4675813091725729E-2</v>
      </c>
      <c r="H2581" s="49">
        <f>_xll.qlCalendarAdvance(IborCalendar,$H2580,B2581,"f",FALSE)</f>
        <v>57474</v>
      </c>
      <c r="I2581" s="49">
        <f>_xll.qlInterestRateIndexValueDate(Index1M,$H2581)</f>
        <v>57476</v>
      </c>
      <c r="J2581" s="52">
        <f>IFERROR(_xll.qlIndexFixing(Index1M,$H2581,TRUE,_xll.ohTrigger(RecalcTrigger,Trigger1M)),NA())</f>
        <v>2.4500705364749176E-2</v>
      </c>
      <c r="K2581" s="52">
        <f>IFERROR(_xll.qlIndexFixing(ONIndex1M,I2581,TRUE,_xll.ohTrigger(RecalcTrigger,Trigger1M)),NA())</f>
        <v>2.4486442264546326E-2</v>
      </c>
      <c r="L2581" s="52">
        <f>IFERROR(_xll.qlIndexFixing(Index3M,H2581,TRUE,_xll.ohTrigger(RecalcTrigger,Trigger3M)),NA())</f>
        <v>2.5579416471467494E-2</v>
      </c>
      <c r="M2581" s="52">
        <f>IFERROR(_xll.qlIndexFixing(ONIndex3M,I2581,TRUE,_xll.ohTrigger(RecalcTrigger,Trigger3M)),NA())</f>
        <v>2.5525770522696334E-2</v>
      </c>
      <c r="N2581" s="52">
        <f>IFERROR(_xll.qlIndexFixing(Index6M,$H2581,TRUE,_xll.ohTrigger(RecalcTrigger,Trigger6M)),NA())</f>
        <v>2.6615130440859988E-2</v>
      </c>
      <c r="O2581" s="52">
        <f>IFERROR(_xll.qlIndexFixing(ONIndex6M,I2581,TRUE,_xll.ohTrigger(RecalcTrigger,Trigger6M)),NA())</f>
        <v>2.6493475094078178E-2</v>
      </c>
      <c r="P2581" s="52">
        <f>IFERROR(_xll.qlIndexFixing(Index1Y,$H2581,TRUE,_xll.ohTrigger(RecalcTrigger,Trigger1Y)),NA())</f>
        <v>2.8048416466155118E-2</v>
      </c>
      <c r="Q2581" s="52">
        <f>IFERROR(_xll.qlIndexFixing(ONIndex1Y,I2581,TRUE,_xll.ohTrigger(RecalcTrigger,Trigger1Y)),NA())</f>
        <v>2.7767762697967768E-2</v>
      </c>
    </row>
    <row r="2582" spans="2:17" x14ac:dyDescent="0.2">
      <c r="B2582" s="46" t="s">
        <v>51</v>
      </c>
      <c r="D2582" s="49">
        <f>_xll.qlCalendarAdvance(LocalCalendar,$D2581,B2582,"f",FALSE)</f>
        <v>57488</v>
      </c>
      <c r="E2582" s="49">
        <f>_xll.qlInterestRateIndexValueDate(IndexON,D2582)</f>
        <v>57488</v>
      </c>
      <c r="F2582" s="52">
        <f>IFERROR(_xll.qlIndexFixing(IndexON,D2582,TRUE,_xll.ohTrigger(RecalcTrigger,TriggerON)),NA())</f>
        <v>2.4678697072459954E-2</v>
      </c>
      <c r="H2582" s="49">
        <f>_xll.qlCalendarAdvance(IborCalendar,$H2581,B2582,"f",FALSE)</f>
        <v>57481</v>
      </c>
      <c r="I2582" s="49">
        <f>_xll.qlInterestRateIndexValueDate(Index1M,$H2582)</f>
        <v>57483</v>
      </c>
      <c r="J2582" s="52">
        <f>IFERROR(_xll.qlIndexFixing(Index1M,$H2582,TRUE,_xll.ohTrigger(RecalcTrigger,Trigger1M)),NA())</f>
        <v>2.4496183154158666E-2</v>
      </c>
      <c r="K2582" s="52">
        <f>IFERROR(_xll.qlIndexFixing(ONIndex1M,I2582,TRUE,_xll.ohTrigger(RecalcTrigger,Trigger1M)),NA())</f>
        <v>2.4481907763664879E-2</v>
      </c>
      <c r="L2582" s="52">
        <f>IFERROR(_xll.qlIndexFixing(Index3M,H2582,TRUE,_xll.ohTrigger(RecalcTrigger,Trigger3M)),NA())</f>
        <v>2.5575000801869866E-2</v>
      </c>
      <c r="M2582" s="52">
        <f>IFERROR(_xll.qlIndexFixing(ONIndex3M,I2582,TRUE,_xll.ohTrigger(RecalcTrigger,Trigger3M)),NA())</f>
        <v>2.5521316529175664E-2</v>
      </c>
      <c r="N2582" s="52">
        <f>IFERROR(_xll.qlIndexFixing(Index6M,$H2582,TRUE,_xll.ohTrigger(RecalcTrigger,Trigger6M)),NA())</f>
        <v>2.6610106555534647E-2</v>
      </c>
      <c r="O2582" s="52">
        <f>IFERROR(_xll.qlIndexFixing(ONIndex6M,I2582,TRUE,_xll.ohTrigger(RecalcTrigger,Trigger6M)),NA())</f>
        <v>2.6489047789182152E-2</v>
      </c>
      <c r="P2582" s="52">
        <f>IFERROR(_xll.qlIndexFixing(Index1Y,$H2582,TRUE,_xll.ohTrigger(RecalcTrigger,Trigger1Y)),NA())</f>
        <v>2.8044173022044143E-2</v>
      </c>
      <c r="Q2582" s="52">
        <f>IFERROR(_xll.qlIndexFixing(ONIndex1Y,I2582,TRUE,_xll.ohTrigger(RecalcTrigger,Trigger1Y)),NA())</f>
        <v>2.7763373107756451E-2</v>
      </c>
    </row>
    <row r="2583" spans="2:17" x14ac:dyDescent="0.2">
      <c r="B2583" s="46" t="s">
        <v>51</v>
      </c>
      <c r="D2583" s="49">
        <f>_xll.qlCalendarAdvance(LocalCalendar,$D2582,B2583,"f",FALSE)</f>
        <v>57495</v>
      </c>
      <c r="E2583" s="49">
        <f>_xll.qlInterestRateIndexValueDate(IndexON,D2583)</f>
        <v>57495</v>
      </c>
      <c r="F2583" s="52">
        <f>IFERROR(_xll.qlIndexFixing(IndexON,D2583,TRUE,_xll.ohTrigger(RecalcTrigger,TriggerON)),NA())</f>
        <v>2.4681574401634876E-2</v>
      </c>
      <c r="H2583" s="49">
        <f>_xll.qlCalendarAdvance(IborCalendar,$H2582,B2583,"f",FALSE)</f>
        <v>57488</v>
      </c>
      <c r="I2583" s="49">
        <f>_xll.qlInterestRateIndexValueDate(Index1M,$H2583)</f>
        <v>57490</v>
      </c>
      <c r="J2583" s="52">
        <f>IFERROR(_xll.qlIndexFixing(Index1M,$H2583,TRUE,_xll.ohTrigger(RecalcTrigger,Trigger1M)),NA())</f>
        <v>2.4491671409939148E-2</v>
      </c>
      <c r="K2583" s="52">
        <f>IFERROR(_xll.qlIndexFixing(ONIndex1M,I2583,TRUE,_xll.ohTrigger(RecalcTrigger,Trigger1M)),NA())</f>
        <v>2.4477893105125936E-2</v>
      </c>
      <c r="L2583" s="52">
        <f>IFERROR(_xll.qlIndexFixing(Index3M,H2583,TRUE,_xll.ohTrigger(RecalcTrigger,Trigger3M)),NA())</f>
        <v>2.5571188967904619E-2</v>
      </c>
      <c r="M2583" s="52">
        <f>IFERROR(_xll.qlIndexFixing(ONIndex3M,I2583,TRUE,_xll.ohTrigger(RecalcTrigger,Trigger3M)),NA())</f>
        <v>2.551746009453737E-2</v>
      </c>
      <c r="N2583" s="52">
        <f>IFERROR(_xll.qlIndexFixing(Index6M,$H2583,TRUE,_xll.ohTrigger(RecalcTrigger,Trigger6M)),NA())</f>
        <v>2.6605764373209381E-2</v>
      </c>
      <c r="O2583" s="52">
        <f>IFERROR(_xll.qlIndexFixing(ONIndex6M,I2583,TRUE,_xll.ohTrigger(RecalcTrigger,Trigger6M)),NA())</f>
        <v>2.6485289769220266E-2</v>
      </c>
      <c r="P2583" s="52">
        <f>IFERROR(_xll.qlIndexFixing(Index1Y,$H2583,TRUE,_xll.ohTrigger(RecalcTrigger,Trigger1Y)),NA())</f>
        <v>2.8040726292961182E-2</v>
      </c>
      <c r="Q2583" s="52">
        <f>IFERROR(_xll.qlIndexFixing(ONIndex1Y,I2583,TRUE,_xll.ohTrigger(RecalcTrigger,Trigger1Y)),NA())</f>
        <v>2.7759751412539391E-2</v>
      </c>
    </row>
    <row r="2584" spans="2:17" x14ac:dyDescent="0.2">
      <c r="B2584" s="46" t="s">
        <v>51</v>
      </c>
      <c r="D2584" s="49">
        <f>_xll.qlCalendarAdvance(LocalCalendar,$D2583,B2584,"f",FALSE)</f>
        <v>57502</v>
      </c>
      <c r="E2584" s="49">
        <f>_xll.qlInterestRateIndexValueDate(IndexON,D2584)</f>
        <v>57502</v>
      </c>
      <c r="F2584" s="52">
        <f>IFERROR(_xll.qlIndexFixing(IndexON,D2584,TRUE,_xll.ohTrigger(RecalcTrigger,TriggerON)),NA())</f>
        <v>2.4684445079010686E-2</v>
      </c>
      <c r="H2584" s="49">
        <f>_xll.qlCalendarAdvance(IborCalendar,$H2583,B2584,"f",FALSE)</f>
        <v>57495</v>
      </c>
      <c r="I2584" s="49">
        <f>_xll.qlInterestRateIndexValueDate(Index1M,$H2584)</f>
        <v>57497</v>
      </c>
      <c r="J2584" s="52">
        <f>IFERROR(_xll.qlIndexFixing(Index1M,$H2584,TRUE,_xll.ohTrigger(RecalcTrigger,Trigger1M)),NA())</f>
        <v>2.4487170132077737E-2</v>
      </c>
      <c r="K2584" s="52">
        <f>IFERROR(_xll.qlIndexFixing(ONIndex1M,I2584,TRUE,_xll.ohTrigger(RecalcTrigger,Trigger1M)),NA())</f>
        <v>2.4472870096623467E-2</v>
      </c>
      <c r="L2584" s="52">
        <f>IFERROR(_xll.qlIndexFixing(Index3M,H2584,TRUE,_xll.ohTrigger(RecalcTrigger,Trigger3M)),NA())</f>
        <v>2.5566794386384043E-2</v>
      </c>
      <c r="M2584" s="52">
        <f>IFERROR(_xll.qlIndexFixing(ONIndex3M,I2584,TRUE,_xll.ohTrigger(RecalcTrigger,Trigger3M)),NA())</f>
        <v>2.5512439320474201E-2</v>
      </c>
      <c r="N2584" s="52">
        <f>IFERROR(_xll.qlIndexFixing(Index6M,$H2584,TRUE,_xll.ohTrigger(RecalcTrigger,Trigger6M)),NA())</f>
        <v>2.6601432533896612E-2</v>
      </c>
      <c r="O2584" s="52">
        <f>IFERROR(_xll.qlIndexFixing(ONIndex6M,I2584,TRUE,_xll.ohTrigger(RecalcTrigger,Trigger6M)),NA())</f>
        <v>2.6480223769000943E-2</v>
      </c>
      <c r="P2584" s="52">
        <f>IFERROR(_xll.qlIndexFixing(Index1Y,$H2584,TRUE,_xll.ohTrigger(RecalcTrigger,Trigger1Y)),NA())</f>
        <v>2.8035717410945214E-2</v>
      </c>
      <c r="Q2584" s="52">
        <f>IFERROR(_xll.qlIndexFixing(ONIndex1Y,I2584,TRUE,_xll.ohTrigger(RecalcTrigger,Trigger1Y)),NA())</f>
        <v>2.7754624290805552E-2</v>
      </c>
    </row>
    <row r="2585" spans="2:17" x14ac:dyDescent="0.2">
      <c r="B2585" s="46" t="s">
        <v>51</v>
      </c>
      <c r="D2585" s="49">
        <f>_xll.qlCalendarAdvance(LocalCalendar,$D2584,B2585,"f",FALSE)</f>
        <v>57509</v>
      </c>
      <c r="E2585" s="49">
        <f>_xll.qlInterestRateIndexValueDate(IndexON,D2585)</f>
        <v>57509</v>
      </c>
      <c r="F2585" s="52">
        <f>IFERROR(_xll.qlIndexFixing(IndexON,D2585,TRUE,_xll.ohTrigger(RecalcTrigger,TriggerON)),NA())</f>
        <v>2.4687309104747257E-2</v>
      </c>
      <c r="H2585" s="49">
        <f>_xll.qlCalendarAdvance(IborCalendar,$H2584,B2585,"f",FALSE)</f>
        <v>57502</v>
      </c>
      <c r="I2585" s="49">
        <f>_xll.qlInterestRateIndexValueDate(Index1M,$H2585)</f>
        <v>57504</v>
      </c>
      <c r="J2585" s="52">
        <f>IFERROR(_xll.qlIndexFixing(Index1M,$H2585,TRUE,_xll.ohTrigger(RecalcTrigger,Trigger1M)),NA())</f>
        <v>2.4482679320561532E-2</v>
      </c>
      <c r="K2585" s="52">
        <f>IFERROR(_xll.qlIndexFixing(ONIndex1M,I2585,TRUE,_xll.ohTrigger(RecalcTrigger,Trigger1M)),NA())</f>
        <v>2.4468366930410212E-2</v>
      </c>
      <c r="L2585" s="52">
        <f>IFERROR(_xll.qlIndexFixing(Index3M,H2585,TRUE,_xll.ohTrigger(RecalcTrigger,Trigger3M)),NA())</f>
        <v>2.556181577677941E-2</v>
      </c>
      <c r="M2585" s="52">
        <f>IFERROR(_xll.qlIndexFixing(ONIndex3M,I2585,TRUE,_xll.ohTrigger(RecalcTrigger,Trigger3M)),NA())</f>
        <v>2.5508016105320053E-2</v>
      </c>
      <c r="N2585" s="52">
        <f>IFERROR(_xll.qlIndexFixing(Index6M,$H2585,TRUE,_xll.ohTrigger(RecalcTrigger,Trigger6M)),NA())</f>
        <v>2.6597111037530669E-2</v>
      </c>
      <c r="O2585" s="52">
        <f>IFERROR(_xll.qlIndexFixing(ONIndex6M,I2585,TRUE,_xll.ohTrigger(RecalcTrigger,Trigger6M)),NA())</f>
        <v>2.6475827053715761E-2</v>
      </c>
      <c r="P2585" s="52">
        <f>IFERROR(_xll.qlIndexFixing(Index1Y,$H2585,TRUE,_xll.ohTrigger(RecalcTrigger,Trigger1Y)),NA())</f>
        <v>2.8031505243696103E-2</v>
      </c>
      <c r="Q2585" s="52">
        <f>IFERROR(_xll.qlIndexFixing(ONIndex1Y,I2585,TRUE,_xll.ohTrigger(RecalcTrigger,Trigger1Y)),NA())</f>
        <v>2.7750265064065971E-2</v>
      </c>
    </row>
    <row r="2586" spans="2:17" x14ac:dyDescent="0.2">
      <c r="B2586" s="46" t="s">
        <v>51</v>
      </c>
      <c r="D2586" s="49">
        <f>_xll.qlCalendarAdvance(LocalCalendar,$D2585,B2586,"f",FALSE)</f>
        <v>57516</v>
      </c>
      <c r="E2586" s="49">
        <f>_xll.qlInterestRateIndexValueDate(IndexON,D2586)</f>
        <v>57516</v>
      </c>
      <c r="F2586" s="52">
        <f>IFERROR(_xll.qlIndexFixing(IndexON,D2586,TRUE,_xll.ohTrigger(RecalcTrigger,TriggerON)),NA())</f>
        <v>2.4690166478844588E-2</v>
      </c>
      <c r="H2586" s="49">
        <f>_xll.qlCalendarAdvance(IborCalendar,$H2585,B2586,"f",FALSE)</f>
        <v>57509</v>
      </c>
      <c r="I2586" s="49">
        <f>_xll.qlInterestRateIndexValueDate(Index1M,$H2586)</f>
        <v>57511</v>
      </c>
      <c r="J2586" s="52">
        <f>IFERROR(_xll.qlIndexFixing(Index1M,$H2586,TRUE,_xll.ohTrigger(RecalcTrigger,Trigger1M)),NA())</f>
        <v>2.4478198975382802E-2</v>
      </c>
      <c r="K2586" s="52">
        <f>IFERROR(_xll.qlIndexFixing(ONIndex1M,I2586,TRUE,_xll.ohTrigger(RecalcTrigger,Trigger1M)),NA())</f>
        <v>2.4463874209121883E-2</v>
      </c>
      <c r="L2586" s="52">
        <f>IFERROR(_xll.qlIndexFixing(Index3M,H2586,TRUE,_xll.ohTrigger(RecalcTrigger,Trigger3M)),NA())</f>
        <v>2.5557441429532431E-2</v>
      </c>
      <c r="M2586" s="52">
        <f>IFERROR(_xll.qlIndexFixing(ONIndex3M,I2586,TRUE,_xll.ohTrigger(RecalcTrigger,Trigger3M)),NA())</f>
        <v>2.5503603149532594E-2</v>
      </c>
      <c r="N2586" s="52">
        <f>IFERROR(_xll.qlIndexFixing(Index6M,$H2586,TRUE,_xll.ohTrigger(RecalcTrigger,Trigger6M)),NA())</f>
        <v>2.6592799884042846E-2</v>
      </c>
      <c r="O2586" s="52">
        <f>IFERROR(_xll.qlIndexFixing(ONIndex6M,I2586,TRUE,_xll.ohTrigger(RecalcTrigger,Trigger6M)),NA())</f>
        <v>2.6471440534914237E-2</v>
      </c>
      <c r="P2586" s="52">
        <f>IFERROR(_xll.qlIndexFixing(Index1Y,$H2586,TRUE,_xll.ohTrigger(RecalcTrigger,Trigger1Y)),NA())</f>
        <v>2.8027303501805882E-2</v>
      </c>
      <c r="Q2586" s="52">
        <f>IFERROR(_xll.qlIndexFixing(ONIndex1Y,I2586,TRUE,_xll.ohTrigger(RecalcTrigger,Trigger1Y)),NA())</f>
        <v>2.7745915958430345E-2</v>
      </c>
    </row>
    <row r="2587" spans="2:17" x14ac:dyDescent="0.2">
      <c r="B2587" s="46" t="s">
        <v>51</v>
      </c>
      <c r="D2587" s="49">
        <f>_xll.qlCalendarAdvance(LocalCalendar,$D2586,B2587,"f",FALSE)</f>
        <v>57523</v>
      </c>
      <c r="E2587" s="49">
        <f>_xll.qlInterestRateIndexValueDate(IndexON,D2587)</f>
        <v>57523</v>
      </c>
      <c r="F2587" s="52">
        <f>IFERROR(_xll.qlIndexFixing(IndexON,D2587,TRUE,_xll.ohTrigger(RecalcTrigger,TriggerON)),NA())</f>
        <v>2.4693017201302681E-2</v>
      </c>
      <c r="H2587" s="49">
        <f>_xll.qlCalendarAdvance(IborCalendar,$H2586,B2587,"f",FALSE)</f>
        <v>57516</v>
      </c>
      <c r="I2587" s="49">
        <f>_xll.qlInterestRateIndexValueDate(Index1M,$H2587)</f>
        <v>57518</v>
      </c>
      <c r="J2587" s="52">
        <f>IFERROR(_xll.qlIndexFixing(Index1M,$H2587,TRUE,_xll.ohTrigger(RecalcTrigger,Trigger1M)),NA())</f>
        <v>2.4473729096523494E-2</v>
      </c>
      <c r="K2587" s="52">
        <f>IFERROR(_xll.qlIndexFixing(ONIndex1M,I2587,TRUE,_xll.ohTrigger(RecalcTrigger,Trigger1M)),NA())</f>
        <v>2.4459391932731833E-2</v>
      </c>
      <c r="L2587" s="52">
        <f>IFERROR(_xll.qlIndexFixing(Index3M,H2587,TRUE,_xll.ohTrigger(RecalcTrigger,Trigger3M)),NA())</f>
        <v>2.555307741278531E-2</v>
      </c>
      <c r="M2587" s="52">
        <f>IFERROR(_xll.qlIndexFixing(ONIndex3M,I2587,TRUE,_xll.ohTrigger(RecalcTrigger,Trigger3M)),NA())</f>
        <v>2.5499200453245052E-2</v>
      </c>
      <c r="N2587" s="52">
        <f>IFERROR(_xll.qlIndexFixing(Index6M,$H2587,TRUE,_xll.ohTrigger(RecalcTrigger,Trigger6M)),NA())</f>
        <v>2.6588499073364875E-2</v>
      </c>
      <c r="O2587" s="52">
        <f>IFERROR(_xll.qlIndexFixing(ONIndex6M,I2587,TRUE,_xll.ohTrigger(RecalcTrigger,Trigger6M)),NA())</f>
        <v>2.646706421264966E-2</v>
      </c>
      <c r="P2587" s="52">
        <f>IFERROR(_xll.qlIndexFixing(Index1Y,$H2587,TRUE,_xll.ohTrigger(RecalcTrigger,Trigger1Y)),NA())</f>
        <v>2.8023112185144947E-2</v>
      </c>
      <c r="Q2587" s="52">
        <f>IFERROR(_xll.qlIndexFixing(ONIndex1Y,I2587,TRUE,_xll.ohTrigger(RecalcTrigger,Trigger1Y)),NA())</f>
        <v>2.7741576974031901E-2</v>
      </c>
    </row>
    <row r="2588" spans="2:17" x14ac:dyDescent="0.2">
      <c r="B2588" s="46" t="s">
        <v>51</v>
      </c>
      <c r="D2588" s="49">
        <f>_xll.qlCalendarAdvance(LocalCalendar,$D2587,B2588,"f",FALSE)</f>
        <v>57531</v>
      </c>
      <c r="E2588" s="49">
        <f>_xll.qlInterestRateIndexValueDate(IndexON,D2588)</f>
        <v>57531</v>
      </c>
      <c r="F2588" s="52">
        <f>IFERROR(_xll.qlIndexFixing(IndexON,D2588,TRUE,_xll.ohTrigger(RecalcTrigger,TriggerON)),NA())</f>
        <v>2.4696267024992835E-2</v>
      </c>
      <c r="H2588" s="49">
        <f>_xll.qlCalendarAdvance(IborCalendar,$H2587,B2588,"f",FALSE)</f>
        <v>57523</v>
      </c>
      <c r="I2588" s="49">
        <f>_xll.qlInterestRateIndexValueDate(Index1M,$H2588)</f>
        <v>57525</v>
      </c>
      <c r="J2588" s="52">
        <f>IFERROR(_xll.qlIndexFixing(Index1M,$H2588,TRUE,_xll.ohTrigger(RecalcTrigger,Trigger1M)),NA())</f>
        <v>2.4469783119892563E-2</v>
      </c>
      <c r="K2588" s="52">
        <f>IFERROR(_xll.qlIndexFixing(ONIndex1M,I2588,TRUE,_xll.ohTrigger(RecalcTrigger,Trigger1M)),NA())</f>
        <v>2.4454920101186772E-2</v>
      </c>
      <c r="L2588" s="52">
        <f>IFERROR(_xll.qlIndexFixing(Index3M,H2588,TRUE,_xll.ohTrigger(RecalcTrigger,Trigger3M)),NA())</f>
        <v>2.5546937200988051E-2</v>
      </c>
      <c r="M2588" s="52">
        <f>IFERROR(_xll.qlIndexFixing(ONIndex3M,I2588,TRUE,_xll.ohTrigger(RecalcTrigger,Trigger3M)),NA())</f>
        <v>2.5494808016430781E-2</v>
      </c>
      <c r="N2588" s="52">
        <f>IFERROR(_xll.qlIndexFixing(Index6M,$H2588,TRUE,_xll.ohTrigger(RecalcTrigger,Trigger6M)),NA())</f>
        <v>2.6584208605429347E-2</v>
      </c>
      <c r="O2588" s="52">
        <f>IFERROR(_xll.qlIndexFixing(ONIndex6M,I2588,TRUE,_xll.ohTrigger(RecalcTrigger,Trigger6M)),NA())</f>
        <v>2.6462698086868741E-2</v>
      </c>
      <c r="P2588" s="52">
        <f>IFERROR(_xll.qlIndexFixing(Index1Y,$H2588,TRUE,_xll.ohTrigger(RecalcTrigger,Trigger1Y)),NA())</f>
        <v>2.801656658276809E-2</v>
      </c>
      <c r="Q2588" s="52">
        <f>IFERROR(_xll.qlIndexFixing(ONIndex1Y,I2588,TRUE,_xll.ohTrigger(RecalcTrigger,Trigger1Y)),NA())</f>
        <v>2.7737248110790702E-2</v>
      </c>
    </row>
    <row r="2589" spans="2:17" x14ac:dyDescent="0.2">
      <c r="B2589" s="46" t="s">
        <v>51</v>
      </c>
      <c r="D2589" s="49">
        <f>_xll.qlCalendarAdvance(LocalCalendar,$D2588,B2589,"f",FALSE)</f>
        <v>57538</v>
      </c>
      <c r="E2589" s="49">
        <f>_xll.qlInterestRateIndexValueDate(IndexON,D2589)</f>
        <v>57538</v>
      </c>
      <c r="F2589" s="52">
        <f>IFERROR(_xll.qlIndexFixing(IndexON,D2589,TRUE,_xll.ohTrigger(RecalcTrigger,TriggerON)),NA())</f>
        <v>2.469910349397253E-2</v>
      </c>
      <c r="H2589" s="49">
        <f>_xll.qlCalendarAdvance(IborCalendar,$H2588,B2589,"f",FALSE)</f>
        <v>57530</v>
      </c>
      <c r="I2589" s="49">
        <f>_xll.qlInterestRateIndexValueDate(Index1M,$H2589)</f>
        <v>57532</v>
      </c>
      <c r="J2589" s="52">
        <f>IFERROR(_xll.qlIndexFixing(Index1M,$H2589,TRUE,_xll.ohTrigger(RecalcTrigger,Trigger1M)),NA())</f>
        <v>2.4464820737724477E-2</v>
      </c>
      <c r="K2589" s="52">
        <f>IFERROR(_xll.qlIndexFixing(ONIndex1M,I2589,TRUE,_xll.ohTrigger(RecalcTrigger,Trigger1M)),NA())</f>
        <v>2.4450458714539991E-2</v>
      </c>
      <c r="L2589" s="52">
        <f>IFERROR(_xll.qlIndexFixing(Index3M,H2589,TRUE,_xll.ohTrigger(RecalcTrigger,Trigger3M)),NA())</f>
        <v>2.554497644835264E-2</v>
      </c>
      <c r="M2589" s="52">
        <f>IFERROR(_xll.qlIndexFixing(ONIndex3M,I2589,TRUE,_xll.ohTrigger(RecalcTrigger,Trigger3M)),NA())</f>
        <v>2.5490425839009845E-2</v>
      </c>
      <c r="N2589" s="52">
        <f>IFERROR(_xll.qlIndexFixing(Index6M,$H2589,TRUE,_xll.ohTrigger(RecalcTrigger,Trigger6M)),NA())</f>
        <v>2.6579928480169296E-2</v>
      </c>
      <c r="O2589" s="52">
        <f>IFERROR(_xll.qlIndexFixing(ONIndex6M,I2589,TRUE,_xll.ohTrigger(RecalcTrigger,Trigger6M)),NA())</f>
        <v>2.6458342157571479E-2</v>
      </c>
      <c r="P2589" s="52">
        <f>IFERROR(_xll.qlIndexFixing(Index1Y,$H2589,TRUE,_xll.ohTrigger(RecalcTrigger,Trigger1Y)),NA())</f>
        <v>2.8014760826992131E-2</v>
      </c>
      <c r="Q2589" s="52">
        <f>IFERROR(_xll.qlIndexFixing(ONIndex1Y,I2589,TRUE,_xll.ohTrigger(RecalcTrigger,Trigger1Y)),NA())</f>
        <v>2.7732929368653458E-2</v>
      </c>
    </row>
    <row r="2590" spans="2:17" x14ac:dyDescent="0.2">
      <c r="B2590" s="46" t="s">
        <v>51</v>
      </c>
      <c r="D2590" s="49">
        <f>_xll.qlCalendarAdvance(LocalCalendar,$D2589,B2590,"f",FALSE)</f>
        <v>57545</v>
      </c>
      <c r="E2590" s="49">
        <f>_xll.qlInterestRateIndexValueDate(IndexON,D2590)</f>
        <v>57545</v>
      </c>
      <c r="F2590" s="52">
        <f>IFERROR(_xll.qlIndexFixing(IndexON,D2590,TRUE,_xll.ohTrigger(RecalcTrigger,TriggerON)),NA())</f>
        <v>2.470193331099324E-2</v>
      </c>
      <c r="H2590" s="49">
        <f>_xll.qlCalendarAdvance(IborCalendar,$H2589,B2590,"f",FALSE)</f>
        <v>57537</v>
      </c>
      <c r="I2590" s="49">
        <f>_xll.qlInterestRateIndexValueDate(Index1M,$H2590)</f>
        <v>57539</v>
      </c>
      <c r="J2590" s="52">
        <f>IFERROR(_xll.qlIndexFixing(Index1M,$H2590,TRUE,_xll.ohTrigger(RecalcTrigger,Trigger1M)),NA())</f>
        <v>2.4460382257761558E-2</v>
      </c>
      <c r="K2590" s="52">
        <f>IFERROR(_xll.qlIndexFixing(ONIndex1M,I2590,TRUE,_xll.ohTrigger(RecalcTrigger,Trigger1M)),NA())</f>
        <v>2.4446007772791489E-2</v>
      </c>
      <c r="L2590" s="52">
        <f>IFERROR(_xll.qlIndexFixing(Index3M,H2590,TRUE,_xll.ohTrigger(RecalcTrigger,Trigger3M)),NA())</f>
        <v>2.5540047345194449E-2</v>
      </c>
      <c r="M2590" s="52">
        <f>IFERROR(_xll.qlIndexFixing(ONIndex3M,I2590,TRUE,_xll.ohTrigger(RecalcTrigger,Trigger3M)),NA())</f>
        <v>2.5486053921035534E-2</v>
      </c>
      <c r="N2590" s="52">
        <f>IFERROR(_xll.qlIndexFixing(Index6M,$H2590,TRUE,_xll.ohTrigger(RecalcTrigger,Trigger6M)),NA())</f>
        <v>2.6575658697516446E-2</v>
      </c>
      <c r="O2590" s="52">
        <f>IFERROR(_xll.qlIndexFixing(ONIndex6M,I2590,TRUE,_xll.ohTrigger(RecalcTrigger,Trigger6M)),NA())</f>
        <v>2.6453996424837811E-2</v>
      </c>
      <c r="P2590" s="52">
        <f>IFERROR(_xll.qlIndexFixing(Index1Y,$H2590,TRUE,_xll.ohTrigger(RecalcTrigger,Trigger1Y)),NA())</f>
        <v>2.8010600785241486E-2</v>
      </c>
      <c r="Q2590" s="52">
        <f>IFERROR(_xll.qlIndexFixing(ONIndex1Y,I2590,TRUE,_xll.ohTrigger(RecalcTrigger,Trigger1Y)),NA())</f>
        <v>2.7728620747726751E-2</v>
      </c>
    </row>
    <row r="2591" spans="2:17" x14ac:dyDescent="0.2">
      <c r="B2591" s="46" t="s">
        <v>51</v>
      </c>
      <c r="D2591" s="49">
        <f>_xll.qlCalendarAdvance(LocalCalendar,$D2590,B2591,"f",FALSE)</f>
        <v>57552</v>
      </c>
      <c r="E2591" s="49">
        <f>_xll.qlInterestRateIndexValueDate(IndexON,D2591)</f>
        <v>57552</v>
      </c>
      <c r="F2591" s="52">
        <f>IFERROR(_xll.qlIndexFixing(IndexON,D2591,TRUE,_xll.ohTrigger(RecalcTrigger,TriggerON)),NA())</f>
        <v>2.470475647661452E-2</v>
      </c>
      <c r="H2591" s="49">
        <f>_xll.qlCalendarAdvance(IborCalendar,$H2590,B2591,"f",FALSE)</f>
        <v>57544</v>
      </c>
      <c r="I2591" s="49">
        <f>_xll.qlInterestRateIndexValueDate(Index1M,$H2591)</f>
        <v>57546</v>
      </c>
      <c r="J2591" s="52">
        <f>IFERROR(_xll.qlIndexFixing(Index1M,$H2591,TRUE,_xll.ohTrigger(RecalcTrigger,Trigger1M)),NA())</f>
        <v>2.4455954244071647E-2</v>
      </c>
      <c r="K2591" s="52">
        <f>IFERROR(_xll.qlIndexFixing(ONIndex1M,I2591,TRUE,_xll.ohTrigger(RecalcTrigger,Trigger1M)),NA())</f>
        <v>2.4441567275914622E-2</v>
      </c>
      <c r="L2591" s="52">
        <f>IFERROR(_xll.qlIndexFixing(Index3M,H2591,TRUE,_xll.ohTrigger(RecalcTrigger,Trigger3M)),NA())</f>
        <v>2.553572465009556E-2</v>
      </c>
      <c r="M2591" s="52">
        <f>IFERROR(_xll.qlIndexFixing(ONIndex3M,I2591,TRUE,_xll.ohTrigger(RecalcTrigger,Trigger3M)),NA())</f>
        <v>2.5481692262454558E-2</v>
      </c>
      <c r="N2591" s="52">
        <f>IFERROR(_xll.qlIndexFixing(Index6M,$H2591,TRUE,_xll.ohTrigger(RecalcTrigger,Trigger6M)),NA())</f>
        <v>2.6572074846173462E-2</v>
      </c>
      <c r="O2591" s="52">
        <f>IFERROR(_xll.qlIndexFixing(ONIndex6M,I2591,TRUE,_xll.ohTrigger(RecalcTrigger,Trigger6M)),NA())</f>
        <v>2.644966088853451E-2</v>
      </c>
      <c r="P2591" s="52">
        <f>IFERROR(_xll.qlIndexFixing(Index1Y,$H2591,TRUE,_xll.ohTrigger(RecalcTrigger,Trigger1Y)),NA())</f>
        <v>2.8006451168203054E-2</v>
      </c>
      <c r="Q2591" s="52">
        <f>IFERROR(_xll.qlIndexFixing(ONIndex1Y,I2591,TRUE,_xll.ohTrigger(RecalcTrigger,Trigger1Y)),NA())</f>
        <v>2.7724322247930644E-2</v>
      </c>
    </row>
    <row r="2592" spans="2:17" x14ac:dyDescent="0.2">
      <c r="B2592" s="46" t="s">
        <v>51</v>
      </c>
      <c r="D2592" s="49">
        <f>_xll.qlCalendarAdvance(LocalCalendar,$D2591,B2592,"f",FALSE)</f>
        <v>57559</v>
      </c>
      <c r="E2592" s="49">
        <f>_xll.qlInterestRateIndexValueDate(IndexON,D2592)</f>
        <v>57559</v>
      </c>
      <c r="F2592" s="52">
        <f>IFERROR(_xll.qlIndexFixing(IndexON,D2592,TRUE,_xll.ohTrigger(RecalcTrigger,TriggerON)),NA())</f>
        <v>2.470757299059656E-2</v>
      </c>
      <c r="H2592" s="49">
        <f>_xll.qlCalendarAdvance(IborCalendar,$H2591,B2592,"f",FALSE)</f>
        <v>57551</v>
      </c>
      <c r="I2592" s="49">
        <f>_xll.qlInterestRateIndexValueDate(Index1M,$H2592)</f>
        <v>57553</v>
      </c>
      <c r="J2592" s="52">
        <f>IFERROR(_xll.qlIndexFixing(Index1M,$H2592,TRUE,_xll.ohTrigger(RecalcTrigger,Trigger1M)),NA())</f>
        <v>2.4452051919494622E-2</v>
      </c>
      <c r="K2592" s="52">
        <f>IFERROR(_xll.qlIndexFixing(ONIndex1M,I2592,TRUE,_xll.ohTrigger(RecalcTrigger,Trigger1M)),NA())</f>
        <v>2.4437137223936034E-2</v>
      </c>
      <c r="L2592" s="52">
        <f>IFERROR(_xll.qlIndexFixing(Index3M,H2592,TRUE,_xll.ohTrigger(RecalcTrigger,Trigger3M)),NA())</f>
        <v>2.5531412285323903E-2</v>
      </c>
      <c r="M2592" s="52">
        <f>IFERROR(_xll.qlIndexFixing(ONIndex3M,I2592,TRUE,_xll.ohTrigger(RecalcTrigger,Trigger3M)),NA())</f>
        <v>2.5477340863373499E-2</v>
      </c>
      <c r="N2592" s="52">
        <f>IFERROR(_xll.qlIndexFixing(Index6M,$H2592,TRUE,_xll.ohTrigger(RecalcTrigger,Trigger6M)),NA())</f>
        <v>2.6567150159765761E-2</v>
      </c>
      <c r="O2592" s="52">
        <f>IFERROR(_xll.qlIndexFixing(ONIndex6M,I2592,TRUE,_xll.ohTrigger(RecalcTrigger,Trigger6M)),NA())</f>
        <v>2.6445335548768156E-2</v>
      </c>
      <c r="P2592" s="52">
        <f>IFERROR(_xll.qlIndexFixing(Index1Y,$H2592,TRUE,_xll.ohTrigger(RecalcTrigger,Trigger1Y)),NA())</f>
        <v>2.8002311975748109E-2</v>
      </c>
      <c r="Q2592" s="52">
        <f>IFERROR(_xll.qlIndexFixing(ONIndex1Y,I2592,TRUE,_xll.ohTrigger(RecalcTrigger,Trigger1Y)),NA())</f>
        <v>2.7720033869318428E-2</v>
      </c>
    </row>
    <row r="2593" spans="2:17" x14ac:dyDescent="0.2">
      <c r="B2593" s="46" t="s">
        <v>51</v>
      </c>
      <c r="D2593" s="49">
        <f>_xll.qlCalendarAdvance(LocalCalendar,$D2592,B2593,"f",FALSE)</f>
        <v>57566</v>
      </c>
      <c r="E2593" s="49">
        <f>_xll.qlInterestRateIndexValueDate(IndexON,D2593)</f>
        <v>57566</v>
      </c>
      <c r="F2593" s="52">
        <f>IFERROR(_xll.qlIndexFixing(IndexON,D2593,TRUE,_xll.ohTrigger(RecalcTrigger,TriggerON)),NA())</f>
        <v>2.4710382852779489E-2</v>
      </c>
      <c r="H2593" s="49">
        <f>_xll.qlCalendarAdvance(IborCalendar,$H2592,B2593,"f",FALSE)</f>
        <v>57558</v>
      </c>
      <c r="I2593" s="49">
        <f>_xll.qlInterestRateIndexValueDate(Index1M,$H2593)</f>
        <v>57560</v>
      </c>
      <c r="J2593" s="52">
        <f>IFERROR(_xll.qlIndexFixing(Index1M,$H2593,TRUE,_xll.ohTrigger(RecalcTrigger,Trigger1M)),NA())</f>
        <v>2.4447645286953257E-2</v>
      </c>
      <c r="K2593" s="52">
        <f>IFERROR(_xll.qlIndexFixing(ONIndex1M,I2593,TRUE,_xll.ohTrigger(RecalcTrigger,Trigger1M)),NA())</f>
        <v>2.4432717616749144E-2</v>
      </c>
      <c r="L2593" s="52">
        <f>IFERROR(_xll.qlIndexFixing(Index3M,H2593,TRUE,_xll.ohTrigger(RecalcTrigger,Trigger3M)),NA())</f>
        <v>2.5527110250842058E-2</v>
      </c>
      <c r="M2593" s="52">
        <f>IFERROR(_xll.qlIndexFixing(ONIndex3M,I2593,TRUE,_xll.ohTrigger(RecalcTrigger,Trigger3M)),NA())</f>
        <v>2.5472999723659129E-2</v>
      </c>
      <c r="N2593" s="52">
        <f>IFERROR(_xll.qlIndexFixing(Index6M,$H2593,TRUE,_xll.ohTrigger(RecalcTrigger,Trigger6M)),NA())</f>
        <v>2.6562911404533977E-2</v>
      </c>
      <c r="O2593" s="52">
        <f>IFERROR(_xll.qlIndexFixing(ONIndex6M,I2593,TRUE,_xll.ohTrigger(RecalcTrigger,Trigger6M)),NA())</f>
        <v>2.644102040548546E-2</v>
      </c>
      <c r="P2593" s="52">
        <f>IFERROR(_xll.qlIndexFixing(Index1Y,$H2593,TRUE,_xll.ohTrigger(RecalcTrigger,Trigger1Y)),NA())</f>
        <v>2.7998183207748141E-2</v>
      </c>
      <c r="Q2593" s="52">
        <f>IFERROR(_xll.qlIndexFixing(ONIndex1Y,I2593,TRUE,_xll.ohTrigger(RecalcTrigger,Trigger1Y)),NA())</f>
        <v>2.7715755611783521E-2</v>
      </c>
    </row>
    <row r="2594" spans="2:17" x14ac:dyDescent="0.2">
      <c r="B2594" s="46" t="s">
        <v>51</v>
      </c>
      <c r="D2594" s="49">
        <f>_xll.qlCalendarAdvance(LocalCalendar,$D2593,B2594,"f",FALSE)</f>
        <v>57573</v>
      </c>
      <c r="E2594" s="49">
        <f>_xll.qlInterestRateIndexValueDate(IndexON,D2594)</f>
        <v>57573</v>
      </c>
      <c r="F2594" s="52">
        <f>IFERROR(_xll.qlIndexFixing(IndexON,D2594,TRUE,_xll.ohTrigger(RecalcTrigger,TriggerON)),NA())</f>
        <v>2.4713186063323178E-2</v>
      </c>
      <c r="H2594" s="49">
        <f>_xll.qlCalendarAdvance(IborCalendar,$H2593,B2594,"f",FALSE)</f>
        <v>57565</v>
      </c>
      <c r="I2594" s="49">
        <f>_xll.qlInterestRateIndexValueDate(Index1M,$H2594)</f>
        <v>57567</v>
      </c>
      <c r="J2594" s="52">
        <f>IFERROR(_xll.qlIndexFixing(Index1M,$H2594,TRUE,_xll.ohTrigger(RecalcTrigger,Trigger1M)),NA())</f>
        <v>2.4442733000526518E-2</v>
      </c>
      <c r="K2594" s="52">
        <f>IFERROR(_xll.qlIndexFixing(ONIndex1M,I2594,TRUE,_xll.ohTrigger(RecalcTrigger,Trigger1M)),NA())</f>
        <v>2.4428308454540471E-2</v>
      </c>
      <c r="L2594" s="52">
        <f>IFERROR(_xll.qlIndexFixing(Index3M,H2594,TRUE,_xll.ohTrigger(RecalcTrigger,Trigger3M)),NA())</f>
        <v>2.5523416789695549E-2</v>
      </c>
      <c r="M2594" s="52">
        <f>IFERROR(_xll.qlIndexFixing(ONIndex3M,I2594,TRUE,_xll.ohTrigger(RecalcTrigger,Trigger3M)),NA())</f>
        <v>2.5468668843444675E-2</v>
      </c>
      <c r="N2594" s="52">
        <f>IFERROR(_xll.qlIndexFixing(Index6M,$H2594,TRUE,_xll.ohTrigger(RecalcTrigger,Trigger6M)),NA())</f>
        <v>2.6558682991642799E-2</v>
      </c>
      <c r="O2594" s="52">
        <f>IFERROR(_xll.qlIndexFixing(ONIndex6M,I2594,TRUE,_xll.ohTrigger(RecalcTrigger,Trigger6M)),NA())</f>
        <v>2.6436715458739712E-2</v>
      </c>
      <c r="P2594" s="52">
        <f>IFERROR(_xll.qlIndexFixing(Index1Y,$H2594,TRUE,_xll.ohTrigger(RecalcTrigger,Trigger1Y)),NA())</f>
        <v>2.7994064864076167E-2</v>
      </c>
      <c r="Q2594" s="52">
        <f>IFERROR(_xll.qlIndexFixing(ONIndex1Y,I2594,TRUE,_xll.ohTrigger(RecalcTrigger,Trigger1Y)),NA())</f>
        <v>2.7711487475432506E-2</v>
      </c>
    </row>
    <row r="2595" spans="2:17" x14ac:dyDescent="0.2">
      <c r="B2595" s="46" t="s">
        <v>51</v>
      </c>
      <c r="D2595" s="49">
        <f>_xll.qlCalendarAdvance(LocalCalendar,$D2594,B2595,"f",FALSE)</f>
        <v>57580</v>
      </c>
      <c r="E2595" s="49">
        <f>_xll.qlInterestRateIndexValueDate(IndexON,D2595)</f>
        <v>57580</v>
      </c>
      <c r="F2595" s="52">
        <f>IFERROR(_xll.qlIndexFixing(IndexON,D2595,TRUE,_xll.ohTrigger(RecalcTrigger,TriggerON)),NA())</f>
        <v>2.4715982622307564E-2</v>
      </c>
      <c r="H2595" s="49">
        <f>_xll.qlCalendarAdvance(IborCalendar,$H2594,B2595,"f",FALSE)</f>
        <v>57572</v>
      </c>
      <c r="I2595" s="49">
        <f>_xll.qlInterestRateIndexValueDate(Index1M,$H2595)</f>
        <v>57574</v>
      </c>
      <c r="J2595" s="52">
        <f>IFERROR(_xll.qlIndexFixing(Index1M,$H2595,TRUE,_xll.ohTrigger(RecalcTrigger,Trigger1M)),NA())</f>
        <v>2.4438346851815188E-2</v>
      </c>
      <c r="K2595" s="52">
        <f>IFERROR(_xll.qlIndexFixing(ONIndex1M,I2595,TRUE,_xll.ohTrigger(RecalcTrigger,Trigger1M)),NA())</f>
        <v>2.4423909737203431E-2</v>
      </c>
      <c r="L2595" s="52">
        <f>IFERROR(_xll.qlIndexFixing(Index3M,H2595,TRUE,_xll.ohTrigger(RecalcTrigger,Trigger3M)),NA())</f>
        <v>2.5518537172612609E-2</v>
      </c>
      <c r="M2595" s="52">
        <f>IFERROR(_xll.qlIndexFixing(ONIndex3M,I2595,TRUE,_xll.ohTrigger(RecalcTrigger,Trigger3M)),NA())</f>
        <v>2.5464348222650202E-2</v>
      </c>
      <c r="N2595" s="52">
        <f>IFERROR(_xll.qlIndexFixing(Index6M,$H2595,TRUE,_xll.ohTrigger(RecalcTrigger,Trigger6M)),NA())</f>
        <v>2.6555142223842528E-2</v>
      </c>
      <c r="O2595" s="52">
        <f>IFERROR(_xll.qlIndexFixing(ONIndex6M,I2595,TRUE,_xll.ohTrigger(RecalcTrigger,Trigger6M)),NA())</f>
        <v>2.6432420708504267E-2</v>
      </c>
      <c r="P2595" s="52">
        <f>IFERROR(_xll.qlIndexFixing(Index1Y,$H2595,TRUE,_xll.ohTrigger(RecalcTrigger,Trigger1Y)),NA())</f>
        <v>2.7989956944604332E-2</v>
      </c>
      <c r="Q2595" s="52">
        <f>IFERROR(_xll.qlIndexFixing(ONIndex1Y,I2595,TRUE,_xll.ohTrigger(RecalcTrigger,Trigger1Y)),NA())</f>
        <v>2.7707229460265381E-2</v>
      </c>
    </row>
    <row r="2596" spans="2:17" x14ac:dyDescent="0.2">
      <c r="B2596" s="46" t="s">
        <v>51</v>
      </c>
      <c r="D2596" s="49">
        <f>_xll.qlCalendarAdvance(LocalCalendar,$D2595,B2596,"f",FALSE)</f>
        <v>57587</v>
      </c>
      <c r="E2596" s="49">
        <f>_xll.qlInterestRateIndexValueDate(IndexON,D2596)</f>
        <v>57587</v>
      </c>
      <c r="F2596" s="52">
        <f>IFERROR(_xll.qlIndexFixing(IndexON,D2596,TRUE,_xll.ohTrigger(RecalcTrigger,TriggerON)),NA())</f>
        <v>2.4718772529492838E-2</v>
      </c>
      <c r="H2596" s="49">
        <f>_xll.qlCalendarAdvance(IborCalendar,$H2595,B2596,"f",FALSE)</f>
        <v>57579</v>
      </c>
      <c r="I2596" s="49">
        <f>_xll.qlInterestRateIndexValueDate(Index1M,$H2596)</f>
        <v>57581</v>
      </c>
      <c r="J2596" s="52">
        <f>IFERROR(_xll.qlIndexFixing(Index1M,$H2596,TRUE,_xll.ohTrigger(RecalcTrigger,Trigger1M)),NA())</f>
        <v>2.4433971169320137E-2</v>
      </c>
      <c r="K2596" s="52">
        <f>IFERROR(_xll.qlIndexFixing(ONIndex1M,I2596,TRUE,_xll.ohTrigger(RecalcTrigger,Trigger1M)),NA())</f>
        <v>2.4420036632393227E-2</v>
      </c>
      <c r="L2596" s="52">
        <f>IFERROR(_xll.qlIndexFixing(Index3M,H2596,TRUE,_xll.ohTrigger(RecalcTrigger,Trigger3M)),NA())</f>
        <v>2.5514266128796117E-2</v>
      </c>
      <c r="M2596" s="52">
        <f>IFERROR(_xll.qlIndexFixing(ONIndex3M,I2596,TRUE,_xll.ohTrigger(RecalcTrigger,Trigger3M)),NA())</f>
        <v>2.5460630664355666E-2</v>
      </c>
      <c r="N2596" s="52">
        <f>IFERROR(_xll.qlIndexFixing(Index6M,$H2596,TRUE,_xll.ohTrigger(RecalcTrigger,Trigger6M)),NA())</f>
        <v>2.655025719261609E-2</v>
      </c>
      <c r="O2596" s="52">
        <f>IFERROR(_xll.qlIndexFixing(ONIndex6M,I2596,TRUE,_xll.ohTrigger(RecalcTrigger,Trigger6M)),NA())</f>
        <v>2.642880056056951E-2</v>
      </c>
      <c r="P2596" s="52">
        <f>IFERROR(_xll.qlIndexFixing(Index1Y,$H2596,TRUE,_xll.ohTrigger(RecalcTrigger,Trigger1Y)),NA())</f>
        <v>2.7986651269671179E-2</v>
      </c>
      <c r="Q2596" s="52">
        <f>IFERROR(_xll.qlIndexFixing(ONIndex1Y,I2596,TRUE,_xll.ohTrigger(RecalcTrigger,Trigger1Y)),NA())</f>
        <v>2.7703744424731891E-2</v>
      </c>
    </row>
    <row r="2597" spans="2:17" x14ac:dyDescent="0.2">
      <c r="B2597" s="46" t="s">
        <v>51</v>
      </c>
      <c r="D2597" s="49">
        <f>_xll.qlCalendarAdvance(LocalCalendar,$D2596,B2597,"f",FALSE)</f>
        <v>57594</v>
      </c>
      <c r="E2597" s="49">
        <f>_xll.qlInterestRateIndexValueDate(IndexON,D2597)</f>
        <v>57594</v>
      </c>
      <c r="F2597" s="52">
        <f>IFERROR(_xll.qlIndexFixing(IndexON,D2597,TRUE,_xll.ohTrigger(RecalcTrigger,TriggerON)),NA())</f>
        <v>2.4721555785038873E-2</v>
      </c>
      <c r="H2597" s="49">
        <f>_xll.qlCalendarAdvance(IborCalendar,$H2596,B2597,"f",FALSE)</f>
        <v>57586</v>
      </c>
      <c r="I2597" s="49">
        <f>_xll.qlInterestRateIndexValueDate(Index1M,$H2597)</f>
        <v>57588</v>
      </c>
      <c r="J2597" s="52">
        <f>IFERROR(_xll.qlIndexFixing(Index1M,$H2597,TRUE,_xll.ohTrigger(RecalcTrigger,Trigger1M)),NA())</f>
        <v>2.4428053930855485E-2</v>
      </c>
      <c r="K2597" s="52">
        <f>IFERROR(_xll.qlIndexFixing(ONIndex1M,I2597,TRUE,_xll.ohTrigger(RecalcTrigger,Trigger1M)),NA())</f>
        <v>2.4415659253953503E-2</v>
      </c>
      <c r="L2597" s="52">
        <f>IFERROR(_xll.qlIndexFixing(Index3M,H2597,TRUE,_xll.ohTrigger(RecalcTrigger,Trigger3M)),NA())</f>
        <v>2.5508207180416312E-2</v>
      </c>
      <c r="M2597" s="52">
        <f>IFERROR(_xll.qlIndexFixing(ONIndex3M,I2597,TRUE,_xll.ohTrigger(RecalcTrigger,Trigger3M)),NA())</f>
        <v>2.5456330991198151E-2</v>
      </c>
      <c r="N2597" s="52">
        <f>IFERROR(_xll.qlIndexFixing(Index6M,$H2597,TRUE,_xll.ohTrigger(RecalcTrigger,Trigger6M)),NA())</f>
        <v>2.6543347893388636E-2</v>
      </c>
      <c r="O2597" s="52">
        <f>IFERROR(_xll.qlIndexFixing(ONIndex6M,I2597,TRUE,_xll.ohTrigger(RecalcTrigger,Trigger6M)),NA())</f>
        <v>2.6424526617949695E-2</v>
      </c>
      <c r="P2597" s="52">
        <f>IFERROR(_xll.qlIndexFixing(Index1Y,$H2597,TRUE,_xll.ohTrigger(RecalcTrigger,Trigger1Y)),NA())</f>
        <v>2.7979396116420353E-2</v>
      </c>
      <c r="Q2597" s="52">
        <f>IFERROR(_xll.qlIndexFixing(ONIndex1Y,I2597,TRUE,_xll.ohTrigger(RecalcTrigger,Trigger1Y)),NA())</f>
        <v>2.7699507048761784E-2</v>
      </c>
    </row>
    <row r="2598" spans="2:17" x14ac:dyDescent="0.2">
      <c r="B2598" s="46" t="s">
        <v>51</v>
      </c>
      <c r="D2598" s="49">
        <f>_xll.qlCalendarAdvance(LocalCalendar,$D2597,B2598,"f",FALSE)</f>
        <v>57601</v>
      </c>
      <c r="E2598" s="49">
        <f>_xll.qlInterestRateIndexValueDate(IndexON,D2598)</f>
        <v>57601</v>
      </c>
      <c r="F2598" s="52">
        <f>IFERROR(_xll.qlIndexFixing(IndexON,D2598,TRUE,_xll.ohTrigger(RecalcTrigger,TriggerON)),NA())</f>
        <v>2.4724332388945669E-2</v>
      </c>
      <c r="H2598" s="49">
        <f>_xll.qlCalendarAdvance(IborCalendar,$H2597,B2598,"f",FALSE)</f>
        <v>57593</v>
      </c>
      <c r="I2598" s="49">
        <f>_xll.qlInterestRateIndexValueDate(Index1M,$H2598)</f>
        <v>57595</v>
      </c>
      <c r="J2598" s="52">
        <f>IFERROR(_xll.qlIndexFixing(Index1M,$H2598,TRUE,_xll.ohTrigger(RecalcTrigger,Trigger1M)),NA())</f>
        <v>2.4425769129053088E-2</v>
      </c>
      <c r="K2598" s="52">
        <f>IFERROR(_xll.qlIndexFixing(ONIndex1M,I2598,TRUE,_xll.ohTrigger(RecalcTrigger,Trigger1M)),NA())</f>
        <v>2.4410776254342181E-2</v>
      </c>
      <c r="L2598" s="52">
        <f>IFERROR(_xll.qlIndexFixing(Index3M,H2598,TRUE,_xll.ohTrigger(RecalcTrigger,Trigger3M)),NA())</f>
        <v>2.550395548417728E-2</v>
      </c>
      <c r="M2598" s="52">
        <f>IFERROR(_xll.qlIndexFixing(ONIndex3M,I2598,TRUE,_xll.ohTrigger(RecalcTrigger,Trigger3M)),NA())</f>
        <v>2.5451447916839953E-2</v>
      </c>
      <c r="N2598" s="52">
        <f>IFERROR(_xll.qlIndexFixing(Index6M,$H2598,TRUE,_xll.ohTrigger(RecalcTrigger,Trigger6M)),NA())</f>
        <v>2.6539159121641939E-2</v>
      </c>
      <c r="O2598" s="52">
        <f>IFERROR(_xll.qlIndexFixing(ONIndex6M,I2598,TRUE,_xll.ohTrigger(RecalcTrigger,Trigger6M)),NA())</f>
        <v>2.6419597636726522E-2</v>
      </c>
      <c r="P2598" s="52">
        <f>IFERROR(_xll.qlIndexFixing(Index1Y,$H2598,TRUE,_xll.ohTrigger(RecalcTrigger,Trigger1Y)),NA())</f>
        <v>2.797769573011789E-2</v>
      </c>
      <c r="Q2598" s="52">
        <f>IFERROR(_xll.qlIndexFixing(ONIndex1Y,I2598,TRUE,_xll.ohTrigger(RecalcTrigger,Trigger1Y)),NA())</f>
        <v>2.7694516141520964E-2</v>
      </c>
    </row>
    <row r="2599" spans="2:17" x14ac:dyDescent="0.2">
      <c r="B2599" s="46" t="s">
        <v>51</v>
      </c>
      <c r="D2599" s="49">
        <f>_xll.qlCalendarAdvance(LocalCalendar,$D2598,B2599,"f",FALSE)</f>
        <v>57608</v>
      </c>
      <c r="E2599" s="49">
        <f>_xll.qlInterestRateIndexValueDate(IndexON,D2599)</f>
        <v>57608</v>
      </c>
      <c r="F2599" s="52">
        <f>IFERROR(_xll.qlIndexFixing(IndexON,D2599,TRUE,_xll.ohTrigger(RecalcTrigger,TriggerON)),NA())</f>
        <v>2.4727102341213225E-2</v>
      </c>
      <c r="H2599" s="49">
        <f>_xll.qlCalendarAdvance(IborCalendar,$H2598,B2599,"f",FALSE)</f>
        <v>57600</v>
      </c>
      <c r="I2599" s="49">
        <f>_xll.qlInterestRateIndexValueDate(Index1M,$H2599)</f>
        <v>57602</v>
      </c>
      <c r="J2599" s="52">
        <f>IFERROR(_xll.qlIndexFixing(Index1M,$H2599,TRUE,_xll.ohTrigger(RecalcTrigger,Trigger1M)),NA())</f>
        <v>2.4420906918993433E-2</v>
      </c>
      <c r="K2599" s="52">
        <f>IFERROR(_xll.qlIndexFixing(ONIndex1M,I2599,TRUE,_xll.ohTrigger(RecalcTrigger,Trigger1M)),NA())</f>
        <v>2.4406419316465033E-2</v>
      </c>
      <c r="L2599" s="52">
        <f>IFERROR(_xll.qlIndexFixing(Index3M,H2599,TRUE,_xll.ohTrigger(RecalcTrigger,Trigger3M)),NA())</f>
        <v>2.54997141156936E-2</v>
      </c>
      <c r="M2599" s="52">
        <f>IFERROR(_xll.qlIndexFixing(ONIndex3M,I2599,TRUE,_xll.ohTrigger(RecalcTrigger,Trigger3M)),NA())</f>
        <v>2.5447168333725401E-2</v>
      </c>
      <c r="N2599" s="52">
        <f>IFERROR(_xll.qlIndexFixing(Index6M,$H2599,TRUE,_xll.ohTrigger(RecalcTrigger,Trigger6M)),NA())</f>
        <v>2.6534980688702178E-2</v>
      </c>
      <c r="O2599" s="52">
        <f>IFERROR(_xll.qlIndexFixing(ONIndex6M,I2599,TRUE,_xll.ohTrigger(RecalcTrigger,Trigger6M)),NA())</f>
        <v>2.6415343672425706E-2</v>
      </c>
      <c r="P2599" s="52">
        <f>IFERROR(_xll.qlIndexFixing(Index1Y,$H2599,TRUE,_xll.ohTrigger(RecalcTrigger,Trigger1Y)),NA())</f>
        <v>2.7973629506177225E-2</v>
      </c>
      <c r="Q2599" s="52">
        <f>IFERROR(_xll.qlIndexFixing(ONIndex1Y,I2599,TRUE,_xll.ohTrigger(RecalcTrigger,Trigger1Y)),NA())</f>
        <v>2.7690298610929531E-2</v>
      </c>
    </row>
    <row r="2600" spans="2:17" x14ac:dyDescent="0.2">
      <c r="B2600" s="46" t="s">
        <v>51</v>
      </c>
      <c r="D2600" s="49">
        <f>_xll.qlCalendarAdvance(LocalCalendar,$D2599,B2600,"f",FALSE)</f>
        <v>57615</v>
      </c>
      <c r="E2600" s="49">
        <f>_xll.qlInterestRateIndexValueDate(IndexON,D2600)</f>
        <v>57615</v>
      </c>
      <c r="F2600" s="52">
        <f>IFERROR(_xll.qlIndexFixing(IndexON,D2600,TRUE,_xll.ohTrigger(RecalcTrigger,TriggerON)),NA())</f>
        <v>2.4729865641921478E-2</v>
      </c>
      <c r="H2600" s="49">
        <f>_xll.qlCalendarAdvance(IborCalendar,$H2599,B2600,"f",FALSE)</f>
        <v>57607</v>
      </c>
      <c r="I2600" s="49">
        <f>_xll.qlInterestRateIndexValueDate(Index1M,$H2600)</f>
        <v>57609</v>
      </c>
      <c r="J2600" s="52">
        <f>IFERROR(_xll.qlIndexFixing(Index1M,$H2600,TRUE,_xll.ohTrigger(RecalcTrigger,Trigger1M)),NA())</f>
        <v>2.4416573101237155E-2</v>
      </c>
      <c r="K2600" s="52">
        <f>IFERROR(_xll.qlIndexFixing(ONIndex1M,I2600,TRUE,_xll.ohTrigger(RecalcTrigger,Trigger1M)),NA())</f>
        <v>2.4402072823486165E-2</v>
      </c>
      <c r="L2600" s="52">
        <f>IFERROR(_xll.qlIndexFixing(Index3M,H2600,TRUE,_xll.ohTrigger(RecalcTrigger,Trigger3M)),NA())</f>
        <v>2.5495483074931016E-2</v>
      </c>
      <c r="M2600" s="52">
        <f>IFERROR(_xll.qlIndexFixing(ONIndex3M,I2600,TRUE,_xll.ohTrigger(RecalcTrigger,Trigger3M)),NA())</f>
        <v>2.5442899010057474E-2</v>
      </c>
      <c r="N2600" s="52">
        <f>IFERROR(_xll.qlIndexFixing(Index6M,$H2600,TRUE,_xll.ohTrigger(RecalcTrigger,Trigger6M)),NA())</f>
        <v>2.6530812594505758E-2</v>
      </c>
      <c r="O2600" s="52">
        <f>IFERROR(_xll.qlIndexFixing(ONIndex6M,I2600,TRUE,_xll.ohTrigger(RecalcTrigger,Trigger6M)),NA())</f>
        <v>2.6411099904661839E-2</v>
      </c>
      <c r="P2600" s="52">
        <f>IFERROR(_xll.qlIndexFixing(Index1Y,$H2600,TRUE,_xll.ohTrigger(RecalcTrigger,Trigger1Y)),NA())</f>
        <v>2.7969573705804184E-2</v>
      </c>
      <c r="Q2600" s="52">
        <f>IFERROR(_xll.qlIndexFixing(ONIndex1Y,I2600,TRUE,_xll.ohTrigger(RecalcTrigger,Trigger1Y)),NA())</f>
        <v>2.7686091201495344E-2</v>
      </c>
    </row>
    <row r="2601" spans="2:17" x14ac:dyDescent="0.2">
      <c r="B2601" s="46" t="s">
        <v>51</v>
      </c>
      <c r="D2601" s="49">
        <f>_xll.qlCalendarAdvance(LocalCalendar,$D2600,B2601,"f",FALSE)</f>
        <v>57622</v>
      </c>
      <c r="E2601" s="49">
        <f>_xll.qlInterestRateIndexValueDate(IndexON,D2601)</f>
        <v>57622</v>
      </c>
      <c r="F2601" s="52">
        <f>IFERROR(_xll.qlIndexFixing(IndexON,D2601,TRUE,_xll.ohTrigger(RecalcTrigger,TriggerON)),NA())</f>
        <v>2.4732622290670747E-2</v>
      </c>
      <c r="H2601" s="49">
        <f>_xll.qlCalendarAdvance(IborCalendar,$H2600,B2601,"f",FALSE)</f>
        <v>57614</v>
      </c>
      <c r="I2601" s="49">
        <f>_xll.qlInterestRateIndexValueDate(Index1M,$H2601)</f>
        <v>57616</v>
      </c>
      <c r="J2601" s="52">
        <f>IFERROR(_xll.qlIndexFixing(Index1M,$H2601,TRUE,_xll.ohTrigger(RecalcTrigger,Trigger1M)),NA())</f>
        <v>2.4413288392602022E-2</v>
      </c>
      <c r="K2601" s="52">
        <f>IFERROR(_xll.qlIndexFixing(ONIndex1M,I2601,TRUE,_xll.ohTrigger(RecalcTrigger,Trigger1M)),NA())</f>
        <v>2.4397736775378931E-2</v>
      </c>
      <c r="L2601" s="52">
        <f>IFERROR(_xll.qlIndexFixing(Index3M,H2601,TRUE,_xll.ohTrigger(RecalcTrigger,Trigger3M)),NA())</f>
        <v>2.5493065861319258E-2</v>
      </c>
      <c r="M2601" s="52">
        <f>IFERROR(_xll.qlIndexFixing(ONIndex3M,I2601,TRUE,_xll.ohTrigger(RecalcTrigger,Trigger3M)),NA())</f>
        <v>2.5438639945809527E-2</v>
      </c>
      <c r="N2601" s="52">
        <f>IFERROR(_xll.qlIndexFixing(Index6M,$H2601,TRUE,_xll.ohTrigger(RecalcTrigger,Trigger6M)),NA())</f>
        <v>2.6527334437211406E-2</v>
      </c>
      <c r="O2601" s="52">
        <f>IFERROR(_xll.qlIndexFixing(ONIndex6M,I2601,TRUE,_xll.ohTrigger(RecalcTrigger,Trigger6M)),NA())</f>
        <v>2.6406866333381629E-2</v>
      </c>
      <c r="P2601" s="52">
        <f>IFERROR(_xll.qlIndexFixing(Index1Y,$H2601,TRUE,_xll.ohTrigger(RecalcTrigger,Trigger1Y)),NA())</f>
        <v>2.7965528328872218E-2</v>
      </c>
      <c r="Q2601" s="52">
        <f>IFERROR(_xll.qlIndexFixing(ONIndex1Y,I2601,TRUE,_xll.ohTrigger(RecalcTrigger,Trigger1Y)),NA())</f>
        <v>2.7681893913138467E-2</v>
      </c>
    </row>
    <row r="2602" spans="2:17" x14ac:dyDescent="0.2">
      <c r="B2602" s="46" t="s">
        <v>51</v>
      </c>
      <c r="D2602" s="49">
        <f>_xll.qlCalendarAdvance(LocalCalendar,$D2601,B2602,"f",FALSE)</f>
        <v>57629</v>
      </c>
      <c r="E2602" s="49">
        <f>_xll.qlInterestRateIndexValueDate(IndexON,D2602)</f>
        <v>57629</v>
      </c>
      <c r="F2602" s="52">
        <f>IFERROR(_xll.qlIndexFixing(IndexON,D2602,TRUE,_xll.ohTrigger(RecalcTrigger,TriggerON)),NA())</f>
        <v>2.4735372287940649E-2</v>
      </c>
      <c r="H2602" s="49">
        <f>_xll.qlCalendarAdvance(IborCalendar,$H2601,B2602,"f",FALSE)</f>
        <v>57621</v>
      </c>
      <c r="I2602" s="49">
        <f>_xll.qlInterestRateIndexValueDate(Index1M,$H2602)</f>
        <v>57623</v>
      </c>
      <c r="J2602" s="52">
        <f>IFERROR(_xll.qlIndexFixing(Index1M,$H2602,TRUE,_xll.ohTrigger(RecalcTrigger,Trigger1M)),NA())</f>
        <v>2.4407936864185208E-2</v>
      </c>
      <c r="K2602" s="52">
        <f>IFERROR(_xll.qlIndexFixing(ONIndex1M,I2602,TRUE,_xll.ohTrigger(RecalcTrigger,Trigger1M)),NA())</f>
        <v>2.4393929046460094E-2</v>
      </c>
      <c r="L2602" s="52">
        <f>IFERROR(_xll.qlIndexFixing(Index3M,H2602,TRUE,_xll.ohTrigger(RecalcTrigger,Trigger3M)),NA())</f>
        <v>2.5488856797907408E-2</v>
      </c>
      <c r="M2602" s="52">
        <f>IFERROR(_xll.qlIndexFixing(ONIndex3M,I2602,TRUE,_xll.ohTrigger(RecalcTrigger,Trigger3M)),NA())</f>
        <v>2.5434986528580783E-2</v>
      </c>
      <c r="N2602" s="52">
        <f>IFERROR(_xll.qlIndexFixing(Index6M,$H2602,TRUE,_xll.ohTrigger(RecalcTrigger,Trigger6M)),NA())</f>
        <v>2.6523187455259282E-2</v>
      </c>
      <c r="O2602" s="52">
        <f>IFERROR(_xll.qlIndexFixing(ONIndex6M,I2602,TRUE,_xll.ohTrigger(RecalcTrigger,Trigger6M)),NA())</f>
        <v>2.6403309864215796E-2</v>
      </c>
      <c r="P2602" s="52">
        <f>IFERROR(_xll.qlIndexFixing(Index1Y,$H2602,TRUE,_xll.ohTrigger(RecalcTrigger,Trigger1Y)),NA())</f>
        <v>2.7961493375257173E-2</v>
      </c>
      <c r="Q2602" s="52">
        <f>IFERROR(_xll.qlIndexFixing(ONIndex1Y,I2602,TRUE,_xll.ohTrigger(RecalcTrigger,Trigger1Y)),NA())</f>
        <v>2.7678471998540122E-2</v>
      </c>
    </row>
    <row r="2603" spans="2:17" x14ac:dyDescent="0.2">
      <c r="B2603" s="46" t="s">
        <v>51</v>
      </c>
      <c r="D2603" s="49">
        <f>_xll.qlCalendarAdvance(LocalCalendar,$D2602,B2603,"f",FALSE)</f>
        <v>57636</v>
      </c>
      <c r="E2603" s="49">
        <f>_xll.qlInterestRateIndexValueDate(IndexON,D2603)</f>
        <v>57636</v>
      </c>
      <c r="F2603" s="52">
        <f>IFERROR(_xll.qlIndexFixing(IndexON,D2603,TRUE,_xll.ohTrigger(RecalcTrigger,TriggerON)),NA())</f>
        <v>2.4738115633651248E-2</v>
      </c>
      <c r="H2603" s="49">
        <f>_xll.qlCalendarAdvance(IborCalendar,$H2602,B2603,"f",FALSE)</f>
        <v>57628</v>
      </c>
      <c r="I2603" s="49">
        <f>_xll.qlInterestRateIndexValueDate(Index1M,$H2603)</f>
        <v>57630</v>
      </c>
      <c r="J2603" s="52">
        <f>IFERROR(_xll.qlIndexFixing(Index1M,$H2603,TRUE,_xll.ohTrigger(RecalcTrigger,Trigger1M)),NA())</f>
        <v>2.440415464466078E-2</v>
      </c>
      <c r="K2603" s="52">
        <f>IFERROR(_xll.qlIndexFixing(ONIndex1M,I2603,TRUE,_xll.ohTrigger(RecalcTrigger,Trigger1M)),NA())</f>
        <v>2.438909601375272E-2</v>
      </c>
      <c r="L2603" s="52">
        <f>IFERROR(_xll.qlIndexFixing(Index3M,H2603,TRUE,_xll.ohTrigger(RecalcTrigger,Trigger3M)),NA())</f>
        <v>2.5484658064444367E-2</v>
      </c>
      <c r="M2603" s="52">
        <f>IFERROR(_xll.qlIndexFixing(ONIndex3M,I2603,TRUE,_xll.ohTrigger(RecalcTrigger,Trigger3M)),NA())</f>
        <v>2.543015259565351E-2</v>
      </c>
      <c r="N2603" s="52">
        <f>IFERROR(_xll.qlIndexFixing(Index6M,$H2603,TRUE,_xll.ohTrigger(RecalcTrigger,Trigger6M)),NA())</f>
        <v>2.6521773439385648E-2</v>
      </c>
      <c r="O2603" s="52">
        <f>IFERROR(_xll.qlIndexFixing(ONIndex6M,I2603,TRUE,_xll.ohTrigger(RecalcTrigger,Trigger6M)),NA())</f>
        <v>2.6398429780298827E-2</v>
      </c>
      <c r="P2603" s="52">
        <f>IFERROR(_xll.qlIndexFixing(Index1Y,$H2603,TRUE,_xll.ohTrigger(RecalcTrigger,Trigger1Y)),NA())</f>
        <v>2.7958263702147348E-2</v>
      </c>
      <c r="Q2603" s="52">
        <f>IFERROR(_xll.qlIndexFixing(ONIndex1Y,I2603,TRUE,_xll.ohTrigger(RecalcTrigger,Trigger1Y)),NA())</f>
        <v>2.7673529699923094E-2</v>
      </c>
    </row>
    <row r="2604" spans="2:17" x14ac:dyDescent="0.2">
      <c r="B2604" s="46" t="s">
        <v>51</v>
      </c>
      <c r="D2604" s="49">
        <f>_xll.qlCalendarAdvance(LocalCalendar,$D2603,B2604,"f",FALSE)</f>
        <v>57643</v>
      </c>
      <c r="E2604" s="49">
        <f>_xll.qlInterestRateIndexValueDate(IndexON,D2604)</f>
        <v>57643</v>
      </c>
      <c r="F2604" s="52">
        <f>IFERROR(_xll.qlIndexFixing(IndexON,D2604,TRUE,_xll.ohTrigger(RecalcTrigger,TriggerON)),NA())</f>
        <v>2.4740852327562735E-2</v>
      </c>
      <c r="H2604" s="49">
        <f>_xll.qlCalendarAdvance(IborCalendar,$H2603,B2604,"f",FALSE)</f>
        <v>57635</v>
      </c>
      <c r="I2604" s="49">
        <f>_xll.qlInterestRateIndexValueDate(Index1M,$H2604)</f>
        <v>57637</v>
      </c>
      <c r="J2604" s="52">
        <f>IFERROR(_xll.qlIndexFixing(Index1M,$H2604,TRUE,_xll.ohTrigger(RecalcTrigger,Trigger1M)),NA())</f>
        <v>2.4399342491652855E-2</v>
      </c>
      <c r="K2604" s="52">
        <f>IFERROR(_xll.qlIndexFixing(ONIndex1M,I2604,TRUE,_xll.ohTrigger(RecalcTrigger,Trigger1M)),NA())</f>
        <v>2.4384791300180453E-2</v>
      </c>
      <c r="L2604" s="52">
        <f>IFERROR(_xll.qlIndexFixing(Index3M,H2604,TRUE,_xll.ohTrigger(RecalcTrigger,Trigger3M)),NA())</f>
        <v>2.5481072293050463E-2</v>
      </c>
      <c r="M2604" s="52">
        <f>IFERROR(_xll.qlIndexFixing(ONIndex3M,I2604,TRUE,_xll.ohTrigger(RecalcTrigger,Trigger3M)),NA())</f>
        <v>2.5425924309638859E-2</v>
      </c>
      <c r="N2604" s="52">
        <f>IFERROR(_xll.qlIndexFixing(Index6M,$H2604,TRUE,_xll.ohTrigger(RecalcTrigger,Trigger6M)),NA())</f>
        <v>2.651492450934146E-2</v>
      </c>
      <c r="O2604" s="52">
        <f>IFERROR(_xll.qlIndexFixing(ONIndex6M,I2604,TRUE,_xll.ohTrigger(RecalcTrigger,Trigger6M)),NA())</f>
        <v>2.6394226798469589E-2</v>
      </c>
      <c r="P2604" s="52">
        <f>IFERROR(_xll.qlIndexFixing(Index1Y,$H2604,TRUE,_xll.ohTrigger(RecalcTrigger,Trigger1Y)),NA())</f>
        <v>2.7953454737477332E-2</v>
      </c>
      <c r="Q2604" s="52">
        <f>IFERROR(_xll.qlIndexFixing(ONIndex1Y,I2604,TRUE,_xll.ohTrigger(RecalcTrigger,Trigger1Y)),NA())</f>
        <v>2.7669362775037953E-2</v>
      </c>
    </row>
    <row r="2605" spans="2:17" x14ac:dyDescent="0.2">
      <c r="B2605" s="46" t="s">
        <v>51</v>
      </c>
      <c r="D2605" s="49">
        <f>_xll.qlCalendarAdvance(LocalCalendar,$D2604,B2605,"f",FALSE)</f>
        <v>57650</v>
      </c>
      <c r="E2605" s="49">
        <f>_xll.qlInterestRateIndexValueDate(IndexON,D2605)</f>
        <v>57650</v>
      </c>
      <c r="F2605" s="52">
        <f>IFERROR(_xll.qlIndexFixing(IndexON,D2605,TRUE,_xll.ohTrigger(RecalcTrigger,TriggerON)),NA())</f>
        <v>2.4743582369834982E-2</v>
      </c>
      <c r="H2605" s="49">
        <f>_xll.qlCalendarAdvance(IborCalendar,$H2604,B2605,"f",FALSE)</f>
        <v>57642</v>
      </c>
      <c r="I2605" s="49">
        <f>_xll.qlInterestRateIndexValueDate(Index1M,$H2605)</f>
        <v>57644</v>
      </c>
      <c r="J2605" s="52">
        <f>IFERROR(_xll.qlIndexFixing(Index1M,$H2605,TRUE,_xll.ohTrigger(RecalcTrigger,Trigger1M)),NA())</f>
        <v>2.4395061004562828E-2</v>
      </c>
      <c r="K2605" s="52">
        <f>IFERROR(_xll.qlIndexFixing(ONIndex1M,I2605,TRUE,_xll.ohTrigger(RecalcTrigger,Trigger1M)),NA())</f>
        <v>2.4380497031586401E-2</v>
      </c>
      <c r="L2605" s="52">
        <f>IFERROR(_xll.qlIndexFixing(Index3M,H2605,TRUE,_xll.ohTrigger(RecalcTrigger,Trigger3M)),NA())</f>
        <v>2.547629158722611E-2</v>
      </c>
      <c r="M2605" s="52">
        <f>IFERROR(_xll.qlIndexFixing(ONIndex3M,I2605,TRUE,_xll.ohTrigger(RecalcTrigger,Trigger3M)),NA())</f>
        <v>2.5421706283097478E-2</v>
      </c>
      <c r="N2605" s="52">
        <f>IFERROR(_xll.qlIndexFixing(Index6M,$H2605,TRUE,_xll.ohTrigger(RecalcTrigger,Trigger6M)),NA())</f>
        <v>2.6510808545247951E-2</v>
      </c>
      <c r="O2605" s="52">
        <f>IFERROR(_xll.qlIndexFixing(ONIndex6M,I2605,TRUE,_xll.ohTrigger(RecalcTrigger,Trigger6M)),NA())</f>
        <v>2.6390034013150654E-2</v>
      </c>
      <c r="P2605" s="52">
        <f>IFERROR(_xll.qlIndexFixing(Index1Y,$H2605,TRUE,_xll.ohTrigger(RecalcTrigger,Trigger1Y)),NA())</f>
        <v>2.7949451053063359E-2</v>
      </c>
      <c r="Q2605" s="52">
        <f>IFERROR(_xll.qlIndexFixing(ONIndex1Y,I2605,TRUE,_xll.ohTrigger(RecalcTrigger,Trigger1Y)),NA())</f>
        <v>2.7665205971283413E-2</v>
      </c>
    </row>
    <row r="2606" spans="2:17" x14ac:dyDescent="0.2">
      <c r="B2606" s="46" t="s">
        <v>51</v>
      </c>
      <c r="D2606" s="49">
        <f>_xll.qlCalendarAdvance(LocalCalendar,$D2605,B2606,"f",FALSE)</f>
        <v>57657</v>
      </c>
      <c r="E2606" s="49">
        <f>_xll.qlInterestRateIndexValueDate(IndexON,D2606)</f>
        <v>57657</v>
      </c>
      <c r="F2606" s="52">
        <f>IFERROR(_xll.qlIndexFixing(IndexON,D2606,TRUE,_xll.ohTrigger(RecalcTrigger,TriggerON)),NA())</f>
        <v>2.4746305760388054E-2</v>
      </c>
      <c r="H2606" s="49">
        <f>_xll.qlCalendarAdvance(IborCalendar,$H2605,B2606,"f",FALSE)</f>
        <v>57649</v>
      </c>
      <c r="I2606" s="49">
        <f>_xll.qlInterestRateIndexValueDate(Index1M,$H2606)</f>
        <v>57651</v>
      </c>
      <c r="J2606" s="52">
        <f>IFERROR(_xll.qlIndexFixing(Index1M,$H2606,TRUE,_xll.ohTrigger(RecalcTrigger,Trigger1M)),NA())</f>
        <v>2.4390789983567893E-2</v>
      </c>
      <c r="K2606" s="52">
        <f>IFERROR(_xll.qlIndexFixing(ONIndex1M,I2606,TRUE,_xll.ohTrigger(RecalcTrigger,Trigger1M)),NA())</f>
        <v>2.4376213207784048E-2</v>
      </c>
      <c r="L2606" s="52">
        <f>IFERROR(_xll.qlIndexFixing(Index3M,H2606,TRUE,_xll.ohTrigger(RecalcTrigger,Trigger3M)),NA())</f>
        <v>2.5472123843407964E-2</v>
      </c>
      <c r="M2606" s="52">
        <f>IFERROR(_xll.qlIndexFixing(ONIndex3M,I2606,TRUE,_xll.ohTrigger(RecalcTrigger,Trigger3M)),NA())</f>
        <v>2.5417498516002723E-2</v>
      </c>
      <c r="N2606" s="52">
        <f>IFERROR(_xll.qlIndexFixing(Index6M,$H2606,TRUE,_xll.ohTrigger(RecalcTrigger,Trigger6M)),NA())</f>
        <v>2.650602113935091E-2</v>
      </c>
      <c r="O2606" s="52">
        <f>IFERROR(_xll.qlIndexFixing(ONIndex6M,I2606,TRUE,_xll.ohTrigger(RecalcTrigger,Trigger6M)),NA())</f>
        <v>2.6385851424342022E-2</v>
      </c>
      <c r="P2606" s="52">
        <f>IFERROR(_xll.qlIndexFixing(Index1Y,$H2606,TRUE,_xll.ohTrigger(RecalcTrigger,Trigger1Y)),NA())</f>
        <v>2.7945457791467742E-2</v>
      </c>
      <c r="Q2606" s="52">
        <f>IFERROR(_xll.qlIndexFixing(ONIndex1Y,I2606,TRUE,_xll.ohTrigger(RecalcTrigger,Trigger1Y)),NA())</f>
        <v>2.7661059288659473E-2</v>
      </c>
    </row>
    <row r="2607" spans="2:17" x14ac:dyDescent="0.2">
      <c r="B2607" s="46" t="s">
        <v>51</v>
      </c>
      <c r="D2607" s="49">
        <f>_xll.qlCalendarAdvance(LocalCalendar,$D2606,B2607,"f",FALSE)</f>
        <v>57664</v>
      </c>
      <c r="E2607" s="49">
        <f>_xll.qlInterestRateIndexValueDate(IndexON,D2607)</f>
        <v>57664</v>
      </c>
      <c r="F2607" s="52">
        <f>IFERROR(_xll.qlIndexFixing(IndexON,D2607,TRUE,_xll.ohTrigger(RecalcTrigger,TriggerON)),NA())</f>
        <v>2.4749022499301887E-2</v>
      </c>
      <c r="H2607" s="49">
        <f>_xll.qlCalendarAdvance(IborCalendar,$H2606,B2607,"f",FALSE)</f>
        <v>57656</v>
      </c>
      <c r="I2607" s="49">
        <f>_xll.qlInterestRateIndexValueDate(Index1M,$H2607)</f>
        <v>57658</v>
      </c>
      <c r="J2607" s="52">
        <f>IFERROR(_xll.qlIndexFixing(Index1M,$H2607,TRUE,_xll.ohTrigger(RecalcTrigger,Trigger1M)),NA())</f>
        <v>2.4386529428660306E-2</v>
      </c>
      <c r="K2607" s="52">
        <f>IFERROR(_xll.qlIndexFixing(ONIndex1M,I2607,TRUE,_xll.ohTrigger(RecalcTrigger,Trigger1M)),NA())</f>
        <v>2.4372459979635774E-2</v>
      </c>
      <c r="L2607" s="52">
        <f>IFERROR(_xll.qlIndexFixing(Index3M,H2607,TRUE,_xll.ohTrigger(RecalcTrigger,Trigger3M)),NA())</f>
        <v>2.5467966429402564E-2</v>
      </c>
      <c r="M2607" s="52">
        <f>IFERROR(_xll.qlIndexFixing(ONIndex3M,I2607,TRUE,_xll.ohTrigger(RecalcTrigger,Trigger3M)),NA())</f>
        <v>2.5413898570860738E-2</v>
      </c>
      <c r="N2607" s="52">
        <f>IFERROR(_xll.qlIndexFixing(Index6M,$H2607,TRUE,_xll.ohTrigger(RecalcTrigger,Trigger6M)),NA())</f>
        <v>2.6501925414569704E-2</v>
      </c>
      <c r="O2607" s="52">
        <f>IFERROR(_xll.qlIndexFixing(ONIndex6M,I2607,TRUE,_xll.ohTrigger(RecalcTrigger,Trigger6M)),NA())</f>
        <v>2.6382348042757187E-2</v>
      </c>
      <c r="P2607" s="52">
        <f>IFERROR(_xll.qlIndexFixing(Index1Y,$H2607,TRUE,_xll.ohTrigger(RecalcTrigger,Trigger1Y)),NA())</f>
        <v>2.7942271563554836E-2</v>
      </c>
      <c r="Q2607" s="52">
        <f>IFERROR(_xll.qlIndexFixing(ONIndex1Y,I2607,TRUE,_xll.ohTrigger(RecalcTrigger,Trigger1Y)),NA())</f>
        <v>2.7657689997540036E-2</v>
      </c>
    </row>
    <row r="2608" spans="2:17" x14ac:dyDescent="0.2">
      <c r="B2608" s="46" t="s">
        <v>51</v>
      </c>
      <c r="D2608" s="49">
        <f>_xll.qlCalendarAdvance(LocalCalendar,$D2607,B2608,"f",FALSE)</f>
        <v>57672</v>
      </c>
      <c r="E2608" s="49">
        <f>_xll.qlInterestRateIndexValueDate(IndexON,D2608)</f>
        <v>57672</v>
      </c>
      <c r="F2608" s="52">
        <f>IFERROR(_xll.qlIndexFixing(IndexON,D2608,TRUE,_xll.ohTrigger(RecalcTrigger,TriggerON)),NA())</f>
        <v>2.4754207576282994E-2</v>
      </c>
      <c r="H2608" s="49">
        <f>_xll.qlCalendarAdvance(IborCalendar,$H2607,B2608,"f",FALSE)</f>
        <v>57663</v>
      </c>
      <c r="I2608" s="49">
        <f>_xll.qlInterestRateIndexValueDate(Index1M,$H2608)</f>
        <v>57665</v>
      </c>
      <c r="J2608" s="52">
        <f>IFERROR(_xll.qlIndexFixing(Index1M,$H2608,TRUE,_xll.ohTrigger(RecalcTrigger,Trigger1M)),NA())</f>
        <v>2.438227933982718E-2</v>
      </c>
      <c r="K2608" s="52">
        <f>IFERROR(_xll.qlIndexFixing(ONIndex1M,I2608,TRUE,_xll.ohTrigger(RecalcTrigger,Trigger1M)),NA())</f>
        <v>2.4367676894767598E-2</v>
      </c>
      <c r="L2608" s="52">
        <f>IFERROR(_xll.qlIndexFixing(Index3M,H2608,TRUE,_xll.ohTrigger(RecalcTrigger,Trigger3M)),NA())</f>
        <v>2.5464423754673504E-2</v>
      </c>
      <c r="M2608" s="52">
        <f>IFERROR(_xll.qlIndexFixing(ONIndex3M,I2608,TRUE,_xll.ohTrigger(RecalcTrigger,Trigger3M)),NA())</f>
        <v>2.5409113759993218E-2</v>
      </c>
      <c r="N2608" s="52">
        <f>IFERROR(_xll.qlIndexFixing(Index6M,$H2608,TRUE,_xll.ohTrigger(RecalcTrigger,Trigger6M)),NA())</f>
        <v>2.6497840028022194E-2</v>
      </c>
      <c r="O2608" s="52">
        <f>IFERROR(_xll.qlIndexFixing(ONIndex6M,I2608,TRUE,_xll.ohTrigger(RecalcTrigger,Trigger6M)),NA())</f>
        <v>2.6377516836149084E-2</v>
      </c>
      <c r="P2608" s="52">
        <f>IFERROR(_xll.qlIndexFixing(Index1Y,$H2608,TRUE,_xll.ohTrigger(RecalcTrigger,Trigger1Y)),NA())</f>
        <v>2.79375025362389E-2</v>
      </c>
      <c r="Q2608" s="52">
        <f>IFERROR(_xll.qlIndexFixing(ONIndex1Y,I2608,TRUE,_xll.ohTrigger(RecalcTrigger,Trigger1Y)),NA())</f>
        <v>2.7652796286830039E-2</v>
      </c>
    </row>
    <row r="2609" spans="2:17" x14ac:dyDescent="0.2">
      <c r="B2609" s="46" t="s">
        <v>51</v>
      </c>
      <c r="D2609" s="49">
        <f>_xll.qlCalendarAdvance(LocalCalendar,$D2608,B2609,"f",FALSE)</f>
        <v>57679</v>
      </c>
      <c r="E2609" s="49">
        <f>_xll.qlInterestRateIndexValueDate(IndexON,D2609)</f>
        <v>57679</v>
      </c>
      <c r="F2609" s="52">
        <f>IFERROR(_xll.qlIndexFixing(IndexON,D2609,TRUE,_xll.ohTrigger(RecalcTrigger,TriggerON)),NA())</f>
        <v>2.475690948292808E-2</v>
      </c>
      <c r="H2609" s="49">
        <f>_xll.qlCalendarAdvance(IborCalendar,$H2608,B2609,"f",FALSE)</f>
        <v>57670</v>
      </c>
      <c r="I2609" s="49">
        <f>_xll.qlInterestRateIndexValueDate(Index1M,$H2609)</f>
        <v>57672</v>
      </c>
      <c r="J2609" s="52">
        <f>IFERROR(_xll.qlIndexFixing(Index1M,$H2609,TRUE,_xll.ohTrigger(RecalcTrigger,Trigger1M)),NA())</f>
        <v>2.437803971705562E-2</v>
      </c>
      <c r="K2609" s="52">
        <f>IFERROR(_xll.qlIndexFixing(ONIndex1M,I2609,TRUE,_xll.ohTrigger(RecalcTrigger,Trigger1M)),NA())</f>
        <v>2.4363424405606793E-2</v>
      </c>
      <c r="L2609" s="52">
        <f>IFERROR(_xll.qlIndexFixing(Index3M,H2609,TRUE,_xll.ohTrigger(RecalcTrigger,Trigger3M)),NA())</f>
        <v>2.5459682590700763E-2</v>
      </c>
      <c r="M2609" s="52">
        <f>IFERROR(_xll.qlIndexFixing(ONIndex3M,I2609,TRUE,_xll.ohTrigger(RecalcTrigger,Trigger3M)),NA())</f>
        <v>2.5404936771131759E-2</v>
      </c>
      <c r="N2609" s="52">
        <f>IFERROR(_xll.qlIndexFixing(Index6M,$H2609,TRUE,_xll.ohTrigger(RecalcTrigger,Trigger6M)),NA())</f>
        <v>2.6493764979647429E-2</v>
      </c>
      <c r="O2609" s="52">
        <f>IFERROR(_xll.qlIndexFixing(ONIndex6M,I2609,TRUE,_xll.ohTrigger(RecalcTrigger,Trigger6M)),NA())</f>
        <v>2.6373364836791424E-2</v>
      </c>
      <c r="P2609" s="52">
        <f>IFERROR(_xll.qlIndexFixing(Index1Y,$H2609,TRUE,_xll.ohTrigger(RecalcTrigger,Trigger1Y)),NA())</f>
        <v>2.7933540542359331E-2</v>
      </c>
      <c r="Q2609" s="52">
        <f>IFERROR(_xll.qlIndexFixing(ONIndex1Y,I2609,TRUE,_xll.ohTrigger(RecalcTrigger,Trigger1Y)),NA())</f>
        <v>2.7648679967624545E-2</v>
      </c>
    </row>
    <row r="2610" spans="2:17" x14ac:dyDescent="0.2">
      <c r="B2610" s="46" t="s">
        <v>51</v>
      </c>
      <c r="D2610" s="49">
        <f>_xll.qlCalendarAdvance(LocalCalendar,$D2609,B2610,"f",FALSE)</f>
        <v>57686</v>
      </c>
      <c r="E2610" s="49">
        <f>_xll.qlInterestRateIndexValueDate(IndexON,D2610)</f>
        <v>57686</v>
      </c>
      <c r="F2610" s="52">
        <f>IFERROR(_xll.qlIndexFixing(IndexON,D2610,TRUE,_xll.ohTrigger(RecalcTrigger,TriggerON)),NA())</f>
        <v>2.4759604737027985E-2</v>
      </c>
      <c r="H2610" s="49">
        <f>_xll.qlCalendarAdvance(IborCalendar,$H2609,B2610,"f",FALSE)</f>
        <v>57677</v>
      </c>
      <c r="I2610" s="49">
        <f>_xll.qlInterestRateIndexValueDate(Index1M,$H2610)</f>
        <v>57679</v>
      </c>
      <c r="J2610" s="52">
        <f>IFERROR(_xll.qlIndexFixing(Index1M,$H2610,TRUE,_xll.ohTrigger(RecalcTrigger,Trigger1M)),NA())</f>
        <v>2.437381056033789E-2</v>
      </c>
      <c r="K2610" s="52">
        <f>IFERROR(_xll.qlIndexFixing(ONIndex1M,I2610,TRUE,_xll.ohTrigger(RecalcTrigger,Trigger1M)),NA())</f>
        <v>2.4359182361264331E-2</v>
      </c>
      <c r="L2610" s="52">
        <f>IFERROR(_xll.qlIndexFixing(Index3M,H2610,TRUE,_xll.ohTrigger(RecalcTrigger,Trigger3M)),NA())</f>
        <v>2.545313566673979E-2</v>
      </c>
      <c r="M2610" s="52">
        <f>IFERROR(_xll.qlIndexFixing(ONIndex3M,I2610,TRUE,_xll.ohTrigger(RecalcTrigger,Trigger3M)),NA())</f>
        <v>2.5400770041636989E-2</v>
      </c>
      <c r="N2610" s="52">
        <f>IFERROR(_xll.qlIndexFixing(Index6M,$H2610,TRUE,_xll.ohTrigger(RecalcTrigger,Trigger6M)),NA())</f>
        <v>2.6490383810897536E-2</v>
      </c>
      <c r="O2610" s="52">
        <f>IFERROR(_xll.qlIndexFixing(ONIndex6M,I2610,TRUE,_xll.ohTrigger(RecalcTrigger,Trigger6M)),NA())</f>
        <v>2.6369223033890776E-2</v>
      </c>
      <c r="P2610" s="52">
        <f>IFERROR(_xll.qlIndexFixing(Index1Y,$H2610,TRUE,_xll.ohTrigger(RecalcTrigger,Trigger1Y)),NA())</f>
        <v>2.7927195667417016E-2</v>
      </c>
      <c r="Q2610" s="52">
        <f>IFERROR(_xll.qlIndexFixing(ONIndex1Y,I2610,TRUE,_xll.ohTrigger(RecalcTrigger,Trigger1Y)),NA())</f>
        <v>2.7644573769549652E-2</v>
      </c>
    </row>
    <row r="2611" spans="2:17" x14ac:dyDescent="0.2">
      <c r="B2611" s="46" t="s">
        <v>51</v>
      </c>
      <c r="D2611" s="49">
        <f>_xll.qlCalendarAdvance(LocalCalendar,$D2610,B2611,"f",FALSE)</f>
        <v>57693</v>
      </c>
      <c r="E2611" s="49">
        <f>_xll.qlInterestRateIndexValueDate(IndexON,D2611)</f>
        <v>57693</v>
      </c>
      <c r="F2611" s="52">
        <f>IFERROR(_xll.qlIndexFixing(IndexON,D2611,TRUE,_xll.ohTrigger(RecalcTrigger,TriggerON)),NA())</f>
        <v>2.4762293338556063E-2</v>
      </c>
      <c r="H2611" s="49">
        <f>_xll.qlCalendarAdvance(IborCalendar,$H2610,B2611,"f",FALSE)</f>
        <v>57684</v>
      </c>
      <c r="I2611" s="49">
        <f>_xll.qlInterestRateIndexValueDate(Index1M,$H2611)</f>
        <v>57686</v>
      </c>
      <c r="J2611" s="52">
        <f>IFERROR(_xll.qlIndexFixing(Index1M,$H2611,TRUE,_xll.ohTrigger(RecalcTrigger,Trigger1M)),NA())</f>
        <v>2.4369591869661096E-2</v>
      </c>
      <c r="K2611" s="52">
        <f>IFERROR(_xll.qlIndexFixing(ONIndex1M,I2611,TRUE,_xll.ohTrigger(RecalcTrigger,Trigger1M)),NA())</f>
        <v>2.4354950761766858E-2</v>
      </c>
      <c r="L2611" s="52">
        <f>IFERROR(_xll.qlIndexFixing(Index3M,H2611,TRUE,_xll.ohTrigger(RecalcTrigger,Trigger3M)),NA())</f>
        <v>2.5449017781301819E-2</v>
      </c>
      <c r="M2611" s="52">
        <f>IFERROR(_xll.qlIndexFixing(ONIndex3M,I2611,TRUE,_xll.ohTrigger(RecalcTrigger,Trigger3M)),NA())</f>
        <v>2.5396613571615489E-2</v>
      </c>
      <c r="N2611" s="52">
        <f>IFERROR(_xll.qlIndexFixing(Index6M,$H2611,TRUE,_xll.ohTrigger(RecalcTrigger,Trigger6M)),NA())</f>
        <v>2.6486329880809213E-2</v>
      </c>
      <c r="O2611" s="52">
        <f>IFERROR(_xll.qlIndexFixing(ONIndex6M,I2611,TRUE,_xll.ohTrigger(RecalcTrigger,Trigger6M)),NA())</f>
        <v>2.6365091427473786E-2</v>
      </c>
      <c r="P2611" s="52">
        <f>IFERROR(_xll.qlIndexFixing(Index1Y,$H2611,TRUE,_xll.ohTrigger(RecalcTrigger,Trigger1Y)),NA())</f>
        <v>2.7925647821455672E-2</v>
      </c>
      <c r="Q2611" s="52">
        <f>IFERROR(_xll.qlIndexFixing(ONIndex1Y,I2611,TRUE,_xll.ohTrigger(RecalcTrigger,Trigger1Y)),NA())</f>
        <v>2.7640477692578713E-2</v>
      </c>
    </row>
    <row r="2612" spans="2:17" x14ac:dyDescent="0.2">
      <c r="B2612" s="46" t="s">
        <v>51</v>
      </c>
      <c r="D2612" s="49">
        <f>_xll.qlCalendarAdvance(LocalCalendar,$D2611,B2612,"f",FALSE)</f>
        <v>57700</v>
      </c>
      <c r="E2612" s="49">
        <f>_xll.qlInterestRateIndexValueDate(IndexON,D2612)</f>
        <v>57700</v>
      </c>
      <c r="F2612" s="52">
        <f>IFERROR(_xll.qlIndexFixing(IndexON,D2612,TRUE,_xll.ohTrigger(RecalcTrigger,TriggerON)),NA())</f>
        <v>2.476497528759225E-2</v>
      </c>
      <c r="H2612" s="49">
        <f>_xll.qlCalendarAdvance(IborCalendar,$H2611,B2612,"f",FALSE)</f>
        <v>57691</v>
      </c>
      <c r="I2612" s="49">
        <f>_xll.qlInterestRateIndexValueDate(Index1M,$H2612)</f>
        <v>57693</v>
      </c>
      <c r="J2612" s="52">
        <f>IFERROR(_xll.qlIndexFixing(Index1M,$H2612,TRUE,_xll.ohTrigger(RecalcTrigger,Trigger1M)),NA())</f>
        <v>2.4365383645012346E-2</v>
      </c>
      <c r="K2612" s="52">
        <f>IFERROR(_xll.qlIndexFixing(ONIndex1M,I2612,TRUE,_xll.ohTrigger(RecalcTrigger,Trigger1M)),NA())</f>
        <v>2.4350729607167665E-2</v>
      </c>
      <c r="L2612" s="52">
        <f>IFERROR(_xll.qlIndexFixing(Index3M,H2612,TRUE,_xll.ohTrigger(RecalcTrigger,Trigger3M)),NA())</f>
        <v>2.5444910222422124E-2</v>
      </c>
      <c r="M2612" s="52">
        <f>IFERROR(_xll.qlIndexFixing(ONIndex3M,I2612,TRUE,_xll.ohTrigger(RecalcTrigger,Trigger3M)),NA())</f>
        <v>2.5392467360987325E-2</v>
      </c>
      <c r="N2612" s="52">
        <f>IFERROR(_xll.qlIndexFixing(Index6M,$H2612,TRUE,_xll.ohTrigger(RecalcTrigger,Trigger6M)),NA())</f>
        <v>2.648228628950039E-2</v>
      </c>
      <c r="O2612" s="52">
        <f>IFERROR(_xll.qlIndexFixing(ONIndex6M,I2612,TRUE,_xll.ohTrigger(RecalcTrigger,Trigger6M)),NA())</f>
        <v>2.6360970017567098E-2</v>
      </c>
      <c r="P2612" s="52">
        <f>IFERROR(_xll.qlIndexFixing(Index1Y,$H2612,TRUE,_xll.ohTrigger(RecalcTrigger,Trigger1Y)),NA())</f>
        <v>2.7921717094187202E-2</v>
      </c>
      <c r="Q2612" s="52">
        <f>IFERROR(_xll.qlIndexFixing(ONIndex1Y,I2612,TRUE,_xll.ohTrigger(RecalcTrigger,Trigger1Y)),NA())</f>
        <v>2.763639173676502E-2</v>
      </c>
    </row>
    <row r="2613" spans="2:17" x14ac:dyDescent="0.2">
      <c r="B2613" s="46" t="s">
        <v>51</v>
      </c>
      <c r="D2613" s="49">
        <f>_xll.qlCalendarAdvance(LocalCalendar,$D2612,B2613,"f",FALSE)</f>
        <v>57707</v>
      </c>
      <c r="E2613" s="49">
        <f>_xll.qlInterestRateIndexValueDate(IndexON,D2613)</f>
        <v>57707</v>
      </c>
      <c r="F2613" s="52">
        <f>IFERROR(_xll.qlIndexFixing(IndexON,D2613,TRUE,_xll.ohTrigger(RecalcTrigger,TriggerON)),NA())</f>
        <v>2.4767650584056611E-2</v>
      </c>
      <c r="H2613" s="49">
        <f>_xll.qlCalendarAdvance(IborCalendar,$H2612,B2613,"f",FALSE)</f>
        <v>57698</v>
      </c>
      <c r="I2613" s="49">
        <f>_xll.qlInterestRateIndexValueDate(Index1M,$H2613)</f>
        <v>57700</v>
      </c>
      <c r="J2613" s="52">
        <f>IFERROR(_xll.qlIndexFixing(Index1M,$H2613,TRUE,_xll.ohTrigger(RecalcTrigger,Trigger1M)),NA())</f>
        <v>2.4361710690404548E-2</v>
      </c>
      <c r="K2613" s="52">
        <f>IFERROR(_xll.qlIndexFixing(ONIndex1M,I2613,TRUE,_xll.ohTrigger(RecalcTrigger,Trigger1M)),NA())</f>
        <v>2.4346518897386815E-2</v>
      </c>
      <c r="L2613" s="52">
        <f>IFERROR(_xll.qlIndexFixing(Index3M,H2613,TRUE,_xll.ohTrigger(RecalcTrigger,Trigger3M)),NA())</f>
        <v>2.5440812990070505E-2</v>
      </c>
      <c r="M2613" s="52">
        <f>IFERROR(_xll.qlIndexFixing(ONIndex3M,I2613,TRUE,_xll.ohTrigger(RecalcTrigger,Trigger3M)),NA())</f>
        <v>2.5388331409779141E-2</v>
      </c>
      <c r="N2613" s="52">
        <f>IFERROR(_xll.qlIndexFixing(Index6M,$H2613,TRUE,_xll.ohTrigger(RecalcTrigger,Trigger6M)),NA())</f>
        <v>2.6478253036909143E-2</v>
      </c>
      <c r="O2613" s="52">
        <f>IFERROR(_xll.qlIndexFixing(ONIndex6M,I2613,TRUE,_xll.ohTrigger(RecalcTrigger,Trigger6M)),NA())</f>
        <v>2.6356858804144068E-2</v>
      </c>
      <c r="P2613" s="52">
        <f>IFERROR(_xll.qlIndexFixing(Index1Y,$H2613,TRUE,_xll.ohTrigger(RecalcTrigger,Trigger1Y)),NA())</f>
        <v>2.7917796788878485E-2</v>
      </c>
      <c r="Q2613" s="52">
        <f>IFERROR(_xll.qlIndexFixing(ONIndex1Y,I2613,TRUE,_xll.ohTrigger(RecalcTrigger,Trigger1Y)),NA())</f>
        <v>2.7632315902055282E-2</v>
      </c>
    </row>
    <row r="2614" spans="2:17" x14ac:dyDescent="0.2">
      <c r="B2614" s="46" t="s">
        <v>51</v>
      </c>
      <c r="D2614" s="49">
        <f>_xll.qlCalendarAdvance(LocalCalendar,$D2613,B2614,"f",FALSE)</f>
        <v>57714</v>
      </c>
      <c r="E2614" s="49">
        <f>_xll.qlInterestRateIndexValueDate(IndexON,D2614)</f>
        <v>57714</v>
      </c>
      <c r="F2614" s="52">
        <f>IFERROR(_xll.qlIndexFixing(IndexON,D2614,TRUE,_xll.ohTrigger(RecalcTrigger,TriggerON)),NA())</f>
        <v>2.4770319228029081E-2</v>
      </c>
      <c r="H2614" s="49">
        <f>_xll.qlCalendarAdvance(IborCalendar,$H2613,B2614,"f",FALSE)</f>
        <v>57706</v>
      </c>
      <c r="I2614" s="49">
        <f>_xll.qlInterestRateIndexValueDate(Index1M,$H2614)</f>
        <v>57710</v>
      </c>
      <c r="J2614" s="52">
        <f>IFERROR(_xll.qlIndexFixing(Index1M,$H2614,TRUE,_xll.ohTrigger(RecalcTrigger,Trigger1M)),NA())</f>
        <v>2.4355207243654628E-2</v>
      </c>
      <c r="K2614" s="52">
        <f>IFERROR(_xll.qlIndexFixing(ONIndex1M,I2614,TRUE,_xll.ohTrigger(RecalcTrigger,Trigger1M)),NA())</f>
        <v>2.4339998216218461E-2</v>
      </c>
      <c r="L2614" s="52">
        <f>IFERROR(_xll.qlIndexFixing(Index3M,H2614,TRUE,_xll.ohTrigger(RecalcTrigger,Trigger3M)),NA())</f>
        <v>2.5433763918041613E-2</v>
      </c>
      <c r="M2614" s="52">
        <f>IFERROR(_xll.qlIndexFixing(ONIndex3M,I2614,TRUE,_xll.ohTrigger(RecalcTrigger,Trigger3M)),NA())</f>
        <v>2.5381839945626261E-2</v>
      </c>
      <c r="N2614" s="52">
        <f>IFERROR(_xll.qlIndexFixing(Index6M,$H2614,TRUE,_xll.ohTrigger(RecalcTrigger,Trigger6M)),NA())</f>
        <v>2.6470452893564377E-2</v>
      </c>
      <c r="O2614" s="52">
        <f>IFERROR(_xll.qlIndexFixing(ONIndex6M,I2614,TRUE,_xll.ohTrigger(RecalcTrigger,Trigger6M)),NA())</f>
        <v>2.6350331228477408E-2</v>
      </c>
      <c r="P2614" s="52">
        <f>IFERROR(_xll.qlIndexFixing(Index1Y,$H2614,TRUE,_xll.ohTrigger(RecalcTrigger,Trigger1Y)),NA())</f>
        <v>2.7910614877259935E-2</v>
      </c>
      <c r="Q2614" s="52">
        <f>IFERROR(_xll.qlIndexFixing(ONIndex1Y,I2614,TRUE,_xll.ohTrigger(RecalcTrigger,Trigger1Y)),NA())</f>
        <v>2.7625740610504046E-2</v>
      </c>
    </row>
    <row r="2615" spans="2:17" x14ac:dyDescent="0.2">
      <c r="B2615" s="46" t="s">
        <v>51</v>
      </c>
      <c r="D2615" s="49">
        <f>_xll.qlCalendarAdvance(LocalCalendar,$D2614,B2615,"f",FALSE)</f>
        <v>57721</v>
      </c>
      <c r="E2615" s="49">
        <f>_xll.qlInterestRateIndexValueDate(IndexON,D2615)</f>
        <v>57721</v>
      </c>
      <c r="F2615" s="52">
        <f>IFERROR(_xll.qlIndexFixing(IndexON,D2615,TRUE,_xll.ohTrigger(RecalcTrigger,TriggerON)),NA())</f>
        <v>2.4772981219403079E-2</v>
      </c>
      <c r="H2615" s="49">
        <f>_xll.qlCalendarAdvance(IborCalendar,$H2614,B2615,"f",FALSE)</f>
        <v>57713</v>
      </c>
      <c r="I2615" s="49">
        <f>_xll.qlInterestRateIndexValueDate(Index1M,$H2615)</f>
        <v>57717</v>
      </c>
      <c r="J2615" s="52">
        <f>IFERROR(_xll.qlIndexFixing(Index1M,$H2615,TRUE,_xll.ohTrigger(RecalcTrigger,Trigger1M)),NA())</f>
        <v>2.4351034902446615E-2</v>
      </c>
      <c r="K2615" s="52">
        <f>IFERROR(_xll.qlIndexFixing(ONIndex1M,I2615,TRUE,_xll.ohTrigger(RecalcTrigger,Trigger1M)),NA())</f>
        <v>2.433528851399025E-2</v>
      </c>
      <c r="L2615" s="52">
        <f>IFERROR(_xll.qlIndexFixing(Index3M,H2615,TRUE,_xll.ohTrigger(RecalcTrigger,Trigger3M)),NA())</f>
        <v>2.5431513016861869E-2</v>
      </c>
      <c r="M2615" s="52">
        <f>IFERROR(_xll.qlIndexFixing(ONIndex3M,I2615,TRUE,_xll.ohTrigger(RecalcTrigger,Trigger3M)),NA())</f>
        <v>2.5377127335364236E-2</v>
      </c>
      <c r="N2615" s="52">
        <f>IFERROR(_xll.qlIndexFixing(Index6M,$H2615,TRUE,_xll.ohTrigger(RecalcTrigger,Trigger6M)),NA())</f>
        <v>2.6468501037344782E-2</v>
      </c>
      <c r="O2615" s="52">
        <f>IFERROR(_xll.qlIndexFixing(ONIndex6M,I2615,TRUE,_xll.ohTrigger(RecalcTrigger,Trigger6M)),NA())</f>
        <v>2.634557189183262E-2</v>
      </c>
      <c r="P2615" s="52">
        <f>IFERROR(_xll.qlIndexFixing(Index1Y,$H2615,TRUE,_xll.ohTrigger(RecalcTrigger,Trigger1Y)),NA())</f>
        <v>2.7906718988876967E-2</v>
      </c>
      <c r="Q2615" s="52">
        <f>IFERROR(_xll.qlIndexFixing(ONIndex1Y,I2615,TRUE,_xll.ohTrigger(RecalcTrigger,Trigger1Y)),NA())</f>
        <v>2.7620918382647019E-2</v>
      </c>
    </row>
    <row r="2616" spans="2:17" x14ac:dyDescent="0.2">
      <c r="B2616" s="46" t="s">
        <v>51</v>
      </c>
      <c r="D2616" s="49">
        <f>_xll.qlCalendarAdvance(LocalCalendar,$D2615,B2616,"f",FALSE)</f>
        <v>57728</v>
      </c>
      <c r="E2616" s="49">
        <f>_xll.qlInterestRateIndexValueDate(IndexON,D2616)</f>
        <v>57728</v>
      </c>
      <c r="F2616" s="52">
        <f>IFERROR(_xll.qlIndexFixing(IndexON,D2616,TRUE,_xll.ohTrigger(RecalcTrigger,TriggerON)),NA())</f>
        <v>2.4776678449751621E-2</v>
      </c>
      <c r="H2616" s="49">
        <f>_xll.qlCalendarAdvance(IborCalendar,$H2615,B2616,"f",FALSE)</f>
        <v>57720</v>
      </c>
      <c r="I2616" s="49">
        <f>_xll.qlInterestRateIndexValueDate(Index1M,$H2616)</f>
        <v>57724</v>
      </c>
      <c r="J2616" s="52">
        <f>IFERROR(_xll.qlIndexFixing(Index1M,$H2616,TRUE,_xll.ohTrigger(RecalcTrigger,Trigger1M)),NA())</f>
        <v>2.4346873027222809E-2</v>
      </c>
      <c r="K2616" s="52">
        <f>IFERROR(_xll.qlIndexFixing(ONIndex1M,I2616,TRUE,_xll.ohTrigger(RecalcTrigger,Trigger1M)),NA())</f>
        <v>2.4331112687505652E-2</v>
      </c>
      <c r="L2616" s="52">
        <f>IFERROR(_xll.qlIndexFixing(Index3M,H2616,TRUE,_xll.ohTrigger(RecalcTrigger,Trigger3M)),NA())</f>
        <v>2.5428059620881176E-2</v>
      </c>
      <c r="M2616" s="52">
        <f>IFERROR(_xll.qlIndexFixing(ONIndex3M,I2616,TRUE,_xll.ohTrigger(RecalcTrigger,Trigger3M)),NA())</f>
        <v>2.5373025671795446E-2</v>
      </c>
      <c r="N2616" s="52">
        <f>IFERROR(_xll.qlIndexFixing(Index6M,$H2616,TRUE,_xll.ohTrigger(RecalcTrigger,Trigger6M)),NA())</f>
        <v>2.6464503231313507E-2</v>
      </c>
      <c r="O2616" s="52">
        <f>IFERROR(_xll.qlIndexFixing(ONIndex6M,I2616,TRUE,_xll.ohTrigger(RecalcTrigger,Trigger6M)),NA())</f>
        <v>2.6341494777826213E-2</v>
      </c>
      <c r="P2616" s="52">
        <f>IFERROR(_xll.qlIndexFixing(Index1Y,$H2616,TRUE,_xll.ohTrigger(RecalcTrigger,Trigger1Y)),NA())</f>
        <v>2.7902833520381202E-2</v>
      </c>
      <c r="Q2616" s="52">
        <f>IFERROR(_xll.qlIndexFixing(ONIndex1Y,I2616,TRUE,_xll.ohTrigger(RecalcTrigger,Trigger1Y)),NA())</f>
        <v>2.7616876423319781E-2</v>
      </c>
    </row>
    <row r="2617" spans="2:17" x14ac:dyDescent="0.2">
      <c r="B2617" s="46" t="s">
        <v>51</v>
      </c>
      <c r="D2617" s="49">
        <f>_xll.qlCalendarAdvance(LocalCalendar,$D2616,B2617,"f",FALSE)</f>
        <v>57735</v>
      </c>
      <c r="E2617" s="49">
        <f>_xll.qlInterestRateIndexValueDate(IndexON,D2617)</f>
        <v>57735</v>
      </c>
      <c r="F2617" s="52">
        <f>IFERROR(_xll.qlIndexFixing(IndexON,D2617,TRUE,_xll.ohTrigger(RecalcTrigger,TriggerON)),NA())</f>
        <v>2.4778285244568821E-2</v>
      </c>
      <c r="H2617" s="49">
        <f>_xll.qlCalendarAdvance(IborCalendar,$H2616,B2617,"f",FALSE)</f>
        <v>57727</v>
      </c>
      <c r="I2617" s="49">
        <f>_xll.qlInterestRateIndexValueDate(Index1M,$H2617)</f>
        <v>57732</v>
      </c>
      <c r="J2617" s="52">
        <f>IFERROR(_xll.qlIndexFixing(Index1M,$H2617,TRUE,_xll.ohTrigger(RecalcTrigger,Trigger1M)),NA())</f>
        <v>2.4342129413862629E-2</v>
      </c>
      <c r="K2617" s="52">
        <f>IFERROR(_xll.qlIndexFixing(ONIndex1M,I2617,TRUE,_xll.ohTrigger(RecalcTrigger,Trigger1M)),NA())</f>
        <v>2.4326353102139819E-2</v>
      </c>
      <c r="L2617" s="52">
        <f>IFERROR(_xll.qlIndexFixing(Index3M,H2617,TRUE,_xll.ohTrigger(RecalcTrigger,Trigger3M)),NA())</f>
        <v>2.5422214289327449E-2</v>
      </c>
      <c r="M2617" s="52">
        <f>IFERROR(_xll.qlIndexFixing(ONIndex3M,I2617,TRUE,_xll.ohTrigger(RecalcTrigger,Trigger3M)),NA())</f>
        <v>2.5368350617132052E-2</v>
      </c>
      <c r="N2617" s="52">
        <f>IFERROR(_xll.qlIndexFixing(Index6M,$H2617,TRUE,_xll.ohTrigger(RecalcTrigger,Trigger6M)),NA())</f>
        <v>2.6459260060585334E-2</v>
      </c>
      <c r="O2617" s="52">
        <f>IFERROR(_xll.qlIndexFixing(ONIndex6M,I2617,TRUE,_xll.ohTrigger(RecalcTrigger,Trigger6M)),NA())</f>
        <v>2.6336847702461696E-2</v>
      </c>
      <c r="P2617" s="52">
        <f>IFERROR(_xll.qlIndexFixing(Index1Y,$H2617,TRUE,_xll.ohTrigger(RecalcTrigger,Trigger1Y)),NA())</f>
        <v>2.7898405743849365E-2</v>
      </c>
      <c r="Q2617" s="52">
        <f>IFERROR(_xll.qlIndexFixing(ONIndex1Y,I2617,TRUE,_xll.ohTrigger(RecalcTrigger,Trigger1Y)),NA())</f>
        <v>2.7612269432291114E-2</v>
      </c>
    </row>
    <row r="2618" spans="2:17" x14ac:dyDescent="0.2">
      <c r="B2618" s="46" t="s">
        <v>51</v>
      </c>
      <c r="D2618" s="49">
        <f>_xll.qlCalendarAdvance(LocalCalendar,$D2617,B2618,"f",FALSE)</f>
        <v>57742</v>
      </c>
      <c r="E2618" s="49">
        <f>_xll.qlInterestRateIndexValueDate(IndexON,D2618)</f>
        <v>57742</v>
      </c>
      <c r="F2618" s="52">
        <f>IFERROR(_xll.qlIndexFixing(IndexON,D2618,TRUE,_xll.ohTrigger(RecalcTrigger,TriggerON)),NA())</f>
        <v>2.4780927278360565E-2</v>
      </c>
      <c r="H2618" s="49">
        <f>_xll.qlCalendarAdvance(IborCalendar,$H2617,B2618,"f",FALSE)</f>
        <v>57734</v>
      </c>
      <c r="I2618" s="49">
        <f>_xll.qlInterestRateIndexValueDate(Index1M,$H2618)</f>
        <v>57738</v>
      </c>
      <c r="J2618" s="52">
        <f>IFERROR(_xll.qlIndexFixing(Index1M,$H2618,TRUE,_xll.ohTrigger(RecalcTrigger,Trigger1M)),NA())</f>
        <v>2.4338580674660777E-2</v>
      </c>
      <c r="K2618" s="52">
        <f>IFERROR(_xll.qlIndexFixing(ONIndex1M,I2618,TRUE,_xll.ohTrigger(RecalcTrigger,Trigger1M)),NA())</f>
        <v>2.4322792364674939E-2</v>
      </c>
      <c r="L2618" s="52">
        <f>IFERROR(_xll.qlIndexFixing(Index3M,H2618,TRUE,_xll.ohTrigger(RecalcTrigger,Trigger3M)),NA())</f>
        <v>2.5419359871174697E-2</v>
      </c>
      <c r="M2618" s="52">
        <f>IFERROR(_xll.qlIndexFixing(ONIndex3M,I2618,TRUE,_xll.ohTrigger(RecalcTrigger,Trigger3M)),NA())</f>
        <v>2.5364853118521324E-2</v>
      </c>
      <c r="N2618" s="52">
        <f>IFERROR(_xll.qlIndexFixing(Index6M,$H2618,TRUE,_xll.ohTrigger(RecalcTrigger,Trigger6M)),NA())</f>
        <v>2.6456538634517798E-2</v>
      </c>
      <c r="O2618" s="52">
        <f>IFERROR(_xll.qlIndexFixing(ONIndex6M,I2618,TRUE,_xll.ohTrigger(RecalcTrigger,Trigger6M)),NA())</f>
        <v>2.6333371134548145E-2</v>
      </c>
      <c r="P2618" s="52">
        <f>IFERROR(_xll.qlIndexFixing(Index1Y,$H2618,TRUE,_xll.ohTrigger(RecalcTrigger,Trigger1Y)),NA())</f>
        <v>2.7895093842572743E-2</v>
      </c>
      <c r="Q2618" s="52">
        <f>IFERROR(_xll.qlIndexFixing(ONIndex1Y,I2618,TRUE,_xll.ohTrigger(RecalcTrigger,Trigger1Y)),NA())</f>
        <v>2.7608822863101068E-2</v>
      </c>
    </row>
    <row r="2619" spans="2:17" x14ac:dyDescent="0.2">
      <c r="B2619" s="46" t="s">
        <v>51</v>
      </c>
      <c r="D2619" s="49">
        <f>_xll.qlCalendarAdvance(LocalCalendar,$D2618,B2619,"f",FALSE)</f>
        <v>57749</v>
      </c>
      <c r="E2619" s="49">
        <f>_xll.qlInterestRateIndexValueDate(IndexON,D2619)</f>
        <v>57749</v>
      </c>
      <c r="F2619" s="52">
        <f>IFERROR(_xll.qlIndexFixing(IndexON,D2619,TRUE,_xll.ohTrigger(RecalcTrigger,TriggerON)),NA())</f>
        <v>2.4783562659553837E-2</v>
      </c>
      <c r="H2619" s="49">
        <f>_xll.qlCalendarAdvance(IborCalendar,$H2618,B2619,"f",FALSE)</f>
        <v>57741</v>
      </c>
      <c r="I2619" s="49">
        <f>_xll.qlInterestRateIndexValueDate(Index1M,$H2619)</f>
        <v>57745</v>
      </c>
      <c r="J2619" s="52">
        <f>IFERROR(_xll.qlIndexFixing(Index1M,$H2619,TRUE,_xll.ohTrigger(RecalcTrigger,Trigger1M)),NA())</f>
        <v>2.4332867196757819E-2</v>
      </c>
      <c r="K2619" s="52">
        <f>IFERROR(_xll.qlIndexFixing(ONIndex1M,I2619,TRUE,_xll.ohTrigger(RecalcTrigger,Trigger1M)),NA())</f>
        <v>2.4318647868248888E-2</v>
      </c>
      <c r="L2619" s="52">
        <f>IFERROR(_xll.qlIndexFixing(Index3M,H2619,TRUE,_xll.ohTrigger(RecalcTrigger,Trigger3M)),NA())</f>
        <v>2.5415938816391523E-2</v>
      </c>
      <c r="M2619" s="52">
        <f>IFERROR(_xll.qlIndexFixing(ONIndex3M,I2619,TRUE,_xll.ohTrigger(RecalcTrigger,Trigger3M)),NA())</f>
        <v>2.5360782228496248E-2</v>
      </c>
      <c r="N2619" s="52">
        <f>IFERROR(_xll.qlIndexFixing(Index6M,$H2619,TRUE,_xll.ohTrigger(RecalcTrigger,Trigger6M)),NA())</f>
        <v>2.6452571843630819E-2</v>
      </c>
      <c r="O2619" s="52">
        <f>IFERROR(_xll.qlIndexFixing(ONIndex6M,I2619,TRUE,_xll.ohTrigger(RecalcTrigger,Trigger6M)),NA())</f>
        <v>2.6329324605116611E-2</v>
      </c>
      <c r="P2619" s="52">
        <f>IFERROR(_xll.qlIndexFixing(Index1Y,$H2619,TRUE,_xll.ohTrigger(RecalcTrigger,Trigger1Y)),NA())</f>
        <v>2.7891239633022435E-2</v>
      </c>
      <c r="Q2619" s="52">
        <f>IFERROR(_xll.qlIndexFixing(ONIndex1Y,I2619,TRUE,_xll.ohTrigger(RecalcTrigger,Trigger1Y)),NA())</f>
        <v>2.7604811262129658E-2</v>
      </c>
    </row>
    <row r="2620" spans="2:17" x14ac:dyDescent="0.2">
      <c r="B2620" s="46" t="s">
        <v>51</v>
      </c>
      <c r="D2620" s="49">
        <f>_xll.qlCalendarAdvance(LocalCalendar,$D2619,B2620,"f",FALSE)</f>
        <v>57756</v>
      </c>
      <c r="E2620" s="49">
        <f>_xll.qlInterestRateIndexValueDate(IndexON,D2620)</f>
        <v>57756</v>
      </c>
      <c r="F2620" s="52">
        <f>IFERROR(_xll.qlIndexFixing(IndexON,D2620,TRUE,_xll.ohTrigger(RecalcTrigger,TriggerON)),NA())</f>
        <v>2.4787232105361046E-2</v>
      </c>
      <c r="H2620" s="49">
        <f>_xll.qlCalendarAdvance(IborCalendar,$H2619,B2620,"f",FALSE)</f>
        <v>57748</v>
      </c>
      <c r="I2620" s="49">
        <f>_xll.qlInterestRateIndexValueDate(Index1M,$H2620)</f>
        <v>57752</v>
      </c>
      <c r="J2620" s="52">
        <f>IFERROR(_xll.qlIndexFixing(Index1M,$H2620,TRUE,_xll.ohTrigger(RecalcTrigger,Trigger1M)),NA())</f>
        <v>2.4328745777580454E-2</v>
      </c>
      <c r="K2620" s="52">
        <f>IFERROR(_xll.qlIndexFixing(ONIndex1M,I2620,TRUE,_xll.ohTrigger(RecalcTrigger,Trigger1M)),NA())</f>
        <v>2.4314513815228977E-2</v>
      </c>
      <c r="L2620" s="52">
        <f>IFERROR(_xll.qlIndexFixing(Index3M,H2620,TRUE,_xll.ohTrigger(RecalcTrigger,Trigger3M)),NA())</f>
        <v>2.5411309409582396E-2</v>
      </c>
      <c r="M2620" s="52">
        <f>IFERROR(_xll.qlIndexFixing(ONIndex3M,I2620,TRUE,_xll.ohTrigger(RecalcTrigger,Trigger3M)),NA())</f>
        <v>2.535672159658553E-2</v>
      </c>
      <c r="N2620" s="52">
        <f>IFERROR(_xll.qlIndexFixing(Index6M,$H2620,TRUE,_xll.ohTrigger(RecalcTrigger,Trigger6M)),NA())</f>
        <v>2.6448615391001129E-2</v>
      </c>
      <c r="O2620" s="52">
        <f>IFERROR(_xll.qlIndexFixing(ONIndex6M,I2620,TRUE,_xll.ohTrigger(RecalcTrigger,Trigger6M)),NA())</f>
        <v>2.6325288270649949E-2</v>
      </c>
      <c r="P2620" s="52">
        <f>IFERROR(_xll.qlIndexFixing(Index1Y,$H2620,TRUE,_xll.ohTrigger(RecalcTrigger,Trigger1Y)),NA())</f>
        <v>2.7887395842882339E-2</v>
      </c>
      <c r="Q2620" s="52">
        <f>IFERROR(_xll.qlIndexFixing(ONIndex1Y,I2620,TRUE,_xll.ohTrigger(RecalcTrigger,Trigger1Y)),NA())</f>
        <v>2.7600809780663482E-2</v>
      </c>
    </row>
    <row r="2621" spans="2:17" x14ac:dyDescent="0.2">
      <c r="B2621" s="46" t="s">
        <v>51</v>
      </c>
      <c r="D2621" s="49">
        <f>_xll.qlCalendarAdvance(LocalCalendar,$D2620,B2621,"f",FALSE)</f>
        <v>57763</v>
      </c>
      <c r="E2621" s="49">
        <f>_xll.qlInterestRateIndexValueDate(IndexON,D2621)</f>
        <v>57763</v>
      </c>
      <c r="F2621" s="52">
        <f>IFERROR(_xll.qlIndexFixing(IndexON,D2621,TRUE,_xll.ohTrigger(RecalcTrigger,TriggerON)),NA())</f>
        <v>2.4788813464331483E-2</v>
      </c>
      <c r="H2621" s="49">
        <f>_xll.qlCalendarAdvance(IborCalendar,$H2620,B2621,"f",FALSE)</f>
        <v>57755</v>
      </c>
      <c r="I2621" s="49">
        <f>_xll.qlInterestRateIndexValueDate(Index1M,$H2621)</f>
        <v>57760</v>
      </c>
      <c r="J2621" s="52">
        <f>IFERROR(_xll.qlIndexFixing(Index1M,$H2621,TRUE,_xll.ohTrigger(RecalcTrigger,Trigger1M)),NA())</f>
        <v>2.4324048396878899E-2</v>
      </c>
      <c r="K2621" s="52">
        <f>IFERROR(_xll.qlIndexFixing(ONIndex1M,I2621,TRUE,_xll.ohTrigger(RecalcTrigger,Trigger1M)),NA())</f>
        <v>2.430980197087429E-2</v>
      </c>
      <c r="L2621" s="52">
        <f>IFERROR(_xll.qlIndexFixing(Index3M,H2621,TRUE,_xll.ohTrigger(RecalcTrigger,Trigger3M)),NA())</f>
        <v>2.5406117449477961E-2</v>
      </c>
      <c r="M2621" s="52">
        <f>IFERROR(_xll.qlIndexFixing(ONIndex3M,I2621,TRUE,_xll.ohTrigger(RecalcTrigger,Trigger3M)),NA())</f>
        <v>2.5352093434971579E-2</v>
      </c>
      <c r="N2621" s="52">
        <f>IFERROR(_xll.qlIndexFixing(Index6M,$H2621,TRUE,_xll.ohTrigger(RecalcTrigger,Trigger6M)),NA())</f>
        <v>2.644341768364487E-2</v>
      </c>
      <c r="O2621" s="52">
        <f>IFERROR(_xll.qlIndexFixing(ONIndex6M,I2621,TRUE,_xll.ohTrigger(RecalcTrigger,Trigger6M)),NA())</f>
        <v>2.6320687800565068E-2</v>
      </c>
      <c r="P2621" s="52">
        <f>IFERROR(_xll.qlIndexFixing(Index1Y,$H2621,TRUE,_xll.ohTrigger(RecalcTrigger,Trigger1Y)),NA())</f>
        <v>2.7883015698175563E-2</v>
      </c>
      <c r="Q2621" s="52">
        <f>IFERROR(_xll.qlIndexFixing(ONIndex1Y,I2621,TRUE,_xll.ohTrigger(RecalcTrigger,Trigger1Y)),NA())</f>
        <v>2.7596249050310107E-2</v>
      </c>
    </row>
    <row r="2622" spans="2:17" x14ac:dyDescent="0.2">
      <c r="B2622" s="46" t="s">
        <v>51</v>
      </c>
      <c r="D2622" s="49">
        <f>_xll.qlCalendarAdvance(LocalCalendar,$D2621,B2622,"f",FALSE)</f>
        <v>57770</v>
      </c>
      <c r="E2622" s="49">
        <f>_xll.qlInterestRateIndexValueDate(IndexON,D2622)</f>
        <v>57770</v>
      </c>
      <c r="F2622" s="52">
        <f>IFERROR(_xll.qlIndexFixing(IndexON,D2622,TRUE,_xll.ohTrigger(RecalcTrigger,TriggerON)),NA())</f>
        <v>2.4791428887915856E-2</v>
      </c>
      <c r="H2622" s="49">
        <f>_xll.qlCalendarAdvance(IborCalendar,$H2621,B2622,"f",FALSE)</f>
        <v>57762</v>
      </c>
      <c r="I2622" s="49">
        <f>_xll.qlInterestRateIndexValueDate(Index1M,$H2622)</f>
        <v>57766</v>
      </c>
      <c r="J2622" s="52">
        <f>IFERROR(_xll.qlIndexFixing(Index1M,$H2622,TRUE,_xll.ohTrigger(RecalcTrigger,Trigger1M)),NA())</f>
        <v>2.4320534330201253E-2</v>
      </c>
      <c r="K2622" s="52">
        <f>IFERROR(_xll.qlIndexFixing(ONIndex1M,I2622,TRUE,_xll.ohTrigger(RecalcTrigger,Trigger1M)),NA())</f>
        <v>2.4306277039167767E-2</v>
      </c>
      <c r="L2622" s="52">
        <f>IFERROR(_xll.qlIndexFixing(Index3M,H2622,TRUE,_xll.ohTrigger(RecalcTrigger,Trigger3M)),NA())</f>
        <v>2.5403910962409158E-2</v>
      </c>
      <c r="M2622" s="52">
        <f>IFERROR(_xll.qlIndexFixing(ONIndex3M,I2622,TRUE,_xll.ohTrigger(RecalcTrigger,Trigger3M)),NA())</f>
        <v>2.5348631106147934E-2</v>
      </c>
      <c r="N2622" s="52">
        <f>IFERROR(_xll.qlIndexFixing(Index6M,$H2622,TRUE,_xll.ohTrigger(RecalcTrigger,Trigger6M)),NA())</f>
        <v>2.6441422670176091E-2</v>
      </c>
      <c r="O2622" s="52">
        <f>IFERROR(_xll.qlIndexFixing(ONIndex6M,I2622,TRUE,_xll.ohTrigger(RecalcTrigger,Trigger6M)),NA())</f>
        <v>2.6317246186531307E-2</v>
      </c>
      <c r="P2622" s="52">
        <f>IFERROR(_xll.qlIndexFixing(Index1Y,$H2622,TRUE,_xll.ohTrigger(RecalcTrigger,Trigger1Y)),NA())</f>
        <v>2.7879739520361265E-2</v>
      </c>
      <c r="Q2622" s="52">
        <f>IFERROR(_xll.qlIndexFixing(ONIndex1Y,I2622,TRUE,_xll.ohTrigger(RecalcTrigger,Trigger1Y)),NA())</f>
        <v>2.7592837176406704E-2</v>
      </c>
    </row>
    <row r="2623" spans="2:17" x14ac:dyDescent="0.2">
      <c r="B2623" s="46" t="s">
        <v>51</v>
      </c>
      <c r="D2623" s="49">
        <f>_xll.qlCalendarAdvance(LocalCalendar,$D2622,B2623,"f",FALSE)</f>
        <v>57777</v>
      </c>
      <c r="E2623" s="49">
        <f>_xll.qlInterestRateIndexValueDate(IndexON,D2623)</f>
        <v>57777</v>
      </c>
      <c r="F2623" s="52">
        <f>IFERROR(_xll.qlIndexFixing(IndexON,D2623,TRUE,_xll.ohTrigger(RecalcTrigger,TriggerON)),NA())</f>
        <v>2.4794037658981694E-2</v>
      </c>
      <c r="H2623" s="49">
        <f>_xll.qlCalendarAdvance(IborCalendar,$H2622,B2623,"f",FALSE)</f>
        <v>57769</v>
      </c>
      <c r="I2623" s="49">
        <f>_xll.qlInterestRateIndexValueDate(Index1M,$H2623)</f>
        <v>57773</v>
      </c>
      <c r="J2623" s="52">
        <f>IFERROR(_xll.qlIndexFixing(Index1M,$H2623,TRUE,_xll.ohTrigger(RecalcTrigger,Trigger1M)),NA())</f>
        <v>2.4318032947112943E-2</v>
      </c>
      <c r="K2623" s="52">
        <f>IFERROR(_xll.qlIndexFixing(ONIndex1M,I2623,TRUE,_xll.ohTrigger(RecalcTrigger,Trigger1M)),NA())</f>
        <v>2.4302174316126468E-2</v>
      </c>
      <c r="L2623" s="52">
        <f>IFERROR(_xll.qlIndexFixing(Index3M,H2623,TRUE,_xll.ohTrigger(RecalcTrigger,Trigger3M)),NA())</f>
        <v>2.5399922333268272E-2</v>
      </c>
      <c r="M2623" s="52">
        <f>IFERROR(_xll.qlIndexFixing(ONIndex3M,I2623,TRUE,_xll.ohTrigger(RecalcTrigger,Trigger3M)),NA())</f>
        <v>2.5344601247700993E-2</v>
      </c>
      <c r="N2623" s="52">
        <f>IFERROR(_xll.qlIndexFixing(Index6M,$H2623,TRUE,_xll.ohTrigger(RecalcTrigger,Trigger6M)),NA())</f>
        <v>2.6438187383034481E-2</v>
      </c>
      <c r="O2623" s="52">
        <f>IFERROR(_xll.qlIndexFixing(ONIndex6M,I2623,TRUE,_xll.ohTrigger(RecalcTrigger,Trigger6M)),NA())</f>
        <v>2.6313240436639518E-2</v>
      </c>
      <c r="P2623" s="52">
        <f>IFERROR(_xll.qlIndexFixing(Index1Y,$H2623,TRUE,_xll.ohTrigger(RecalcTrigger,Trigger1Y)),NA())</f>
        <v>2.787592698774486E-2</v>
      </c>
      <c r="Q2623" s="52">
        <f>IFERROR(_xll.qlIndexFixing(ONIndex1Y,I2623,TRUE,_xll.ohTrigger(RecalcTrigger,Trigger1Y)),NA())</f>
        <v>2.7588866053376293E-2</v>
      </c>
    </row>
    <row r="2624" spans="2:17" x14ac:dyDescent="0.2">
      <c r="B2624" s="46" t="s">
        <v>51</v>
      </c>
      <c r="D2624" s="49">
        <f>_xll.qlCalendarAdvance(LocalCalendar,$D2623,B2624,"f",FALSE)</f>
        <v>57784</v>
      </c>
      <c r="E2624" s="49">
        <f>_xll.qlInterestRateIndexValueDate(IndexON,D2624)</f>
        <v>57784</v>
      </c>
      <c r="F2624" s="52">
        <f>IFERROR(_xll.qlIndexFixing(IndexON,D2624,TRUE,_xll.ohTrigger(RecalcTrigger,TriggerON)),NA())</f>
        <v>2.4796639777422413E-2</v>
      </c>
      <c r="H2624" s="49">
        <f>_xll.qlCalendarAdvance(IborCalendar,$H2623,B2624,"f",FALSE)</f>
        <v>57776</v>
      </c>
      <c r="I2624" s="49">
        <f>_xll.qlInterestRateIndexValueDate(Index1M,$H2624)</f>
        <v>57780</v>
      </c>
      <c r="J2624" s="52">
        <f>IFERROR(_xll.qlIndexFixing(Index1M,$H2624,TRUE,_xll.ohTrigger(RecalcTrigger,Trigger1M)),NA())</f>
        <v>2.4313954799319287E-2</v>
      </c>
      <c r="K2624" s="52">
        <f>IFERROR(_xll.qlIndexFixing(ONIndex1M,I2624,TRUE,_xll.ohTrigger(RecalcTrigger,Trigger1M)),NA())</f>
        <v>2.4298082036331436E-2</v>
      </c>
      <c r="L2624" s="52">
        <f>IFERROR(_xll.qlIndexFixing(Index3M,H2624,TRUE,_xll.ohTrigger(RecalcTrigger,Trigger3M)),NA())</f>
        <v>2.5395944031836509E-2</v>
      </c>
      <c r="M2624" s="52">
        <f>IFERROR(_xll.qlIndexFixing(ONIndex3M,I2624,TRUE,_xll.ohTrigger(RecalcTrigger,Trigger3M)),NA())</f>
        <v>2.5340581647208538E-2</v>
      </c>
      <c r="N2624" s="52">
        <f>IFERROR(_xll.qlIndexFixing(Index6M,$H2624,TRUE,_xll.ohTrigger(RecalcTrigger,Trigger6M)),NA())</f>
        <v>2.643427318869062E-2</v>
      </c>
      <c r="O2624" s="52">
        <f>IFERROR(_xll.qlIndexFixing(ONIndex6M,I2624,TRUE,_xll.ohTrigger(RecalcTrigger,Trigger6M)),NA())</f>
        <v>2.6309244881952409E-2</v>
      </c>
      <c r="P2624" s="52">
        <f>IFERROR(_xll.qlIndexFixing(Index1Y,$H2624,TRUE,_xll.ohTrigger(RecalcTrigger,Trigger1Y)),NA())</f>
        <v>2.7872124874067376E-2</v>
      </c>
      <c r="Q2624" s="52">
        <f>IFERROR(_xll.qlIndexFixing(ONIndex1Y,I2624,TRUE,_xll.ohTrigger(RecalcTrigger,Trigger1Y)),NA())</f>
        <v>2.7584905050010988E-2</v>
      </c>
    </row>
    <row r="2625" spans="2:17" x14ac:dyDescent="0.2">
      <c r="B2625" s="46" t="s">
        <v>51</v>
      </c>
      <c r="D2625" s="49">
        <f>_xll.qlCalendarAdvance(LocalCalendar,$D2624,B2625,"f",FALSE)</f>
        <v>57791</v>
      </c>
      <c r="E2625" s="49">
        <f>_xll.qlInterestRateIndexValueDate(IndexON,D2625)</f>
        <v>57791</v>
      </c>
      <c r="F2625" s="52">
        <f>IFERROR(_xll.qlIndexFixing(IndexON,D2625,TRUE,_xll.ohTrigger(RecalcTrigger,TriggerON)),NA())</f>
        <v>2.4799235243371243E-2</v>
      </c>
      <c r="H2625" s="49">
        <f>_xll.qlCalendarAdvance(IborCalendar,$H2624,B2625,"f",FALSE)</f>
        <v>57783</v>
      </c>
      <c r="I2625" s="49">
        <f>_xll.qlInterestRateIndexValueDate(Index1M,$H2625)</f>
        <v>57787</v>
      </c>
      <c r="J2625" s="52">
        <f>IFERROR(_xll.qlIndexFixing(Index1M,$H2625,TRUE,_xll.ohTrigger(RecalcTrigger,Trigger1M)),NA())</f>
        <v>2.4309887117404116E-2</v>
      </c>
      <c r="K2625" s="52">
        <f>IFERROR(_xll.qlIndexFixing(ONIndex1M,I2625,TRUE,_xll.ohTrigger(RecalcTrigger,Trigger1M)),NA())</f>
        <v>2.4294000200102417E-2</v>
      </c>
      <c r="L2625" s="52">
        <f>IFERROR(_xll.qlIndexFixing(Index3M,H2625,TRUE,_xll.ohTrigger(RecalcTrigger,Trigger3M)),NA())</f>
        <v>2.5391976058081724E-2</v>
      </c>
      <c r="M2625" s="52">
        <f>IFERROR(_xll.qlIndexFixing(ONIndex3M,I2625,TRUE,_xll.ohTrigger(RecalcTrigger,Trigger3M)),NA())</f>
        <v>2.5336572304670568E-2</v>
      </c>
      <c r="N2625" s="52">
        <f>IFERROR(_xll.qlIndexFixing(Index6M,$H2625,TRUE,_xll.ohTrigger(RecalcTrigger,Trigger6M)),NA())</f>
        <v>2.6430369333884242E-2</v>
      </c>
      <c r="O2625" s="52">
        <f>IFERROR(_xll.qlIndexFixing(ONIndex6M,I2625,TRUE,_xll.ohTrigger(RecalcTrigger,Trigger6M)),NA())</f>
        <v>2.6305259521830493E-2</v>
      </c>
      <c r="P2625" s="52">
        <f>IFERROR(_xll.qlIndexFixing(Index1Y,$H2625,TRUE,_xll.ohTrigger(RecalcTrigger,Trigger1Y)),NA())</f>
        <v>2.7868333179211419E-2</v>
      </c>
      <c r="Q2625" s="52">
        <f>IFERROR(_xll.qlIndexFixing(ONIndex1Y,I2625,TRUE,_xll.ohTrigger(RecalcTrigger,Trigger1Y)),NA())</f>
        <v>2.7580954165911109E-2</v>
      </c>
    </row>
    <row r="2626" spans="2:17" x14ac:dyDescent="0.2">
      <c r="B2626" s="46" t="s">
        <v>51</v>
      </c>
      <c r="D2626" s="49">
        <f>_xll.qlCalendarAdvance(LocalCalendar,$D2625,B2626,"f",FALSE)</f>
        <v>57798</v>
      </c>
      <c r="E2626" s="49">
        <f>_xll.qlInterestRateIndexValueDate(IndexON,D2626)</f>
        <v>57798</v>
      </c>
      <c r="F2626" s="52">
        <f>IFERROR(_xll.qlIndexFixing(IndexON,D2626,TRUE,_xll.ohTrigger(RecalcTrigger,TriggerON)),NA())</f>
        <v>2.480182405677489E-2</v>
      </c>
      <c r="H2626" s="49">
        <f>_xll.qlCalendarAdvance(IborCalendar,$H2625,B2626,"f",FALSE)</f>
        <v>57790</v>
      </c>
      <c r="I2626" s="49">
        <f>_xll.qlInterestRateIndexValueDate(Index1M,$H2626)</f>
        <v>57794</v>
      </c>
      <c r="J2626" s="52">
        <f>IFERROR(_xll.qlIndexFixing(Index1M,$H2626,TRUE,_xll.ohTrigger(RecalcTrigger,Trigger1M)),NA())</f>
        <v>2.4305829901357118E-2</v>
      </c>
      <c r="K2626" s="52">
        <f>IFERROR(_xll.qlIndexFixing(ONIndex1M,I2626,TRUE,_xll.ohTrigger(RecalcTrigger,Trigger1M)),NA())</f>
        <v>2.4289928807039729E-2</v>
      </c>
      <c r="L2626" s="52">
        <f>IFERROR(_xll.qlIndexFixing(Index3M,H2626,TRUE,_xll.ohTrigger(RecalcTrigger,Trigger3M)),NA())</f>
        <v>2.5388018411970893E-2</v>
      </c>
      <c r="M2626" s="52">
        <f>IFERROR(_xll.qlIndexFixing(ONIndex3M,I2626,TRUE,_xll.ohTrigger(RecalcTrigger,Trigger3M)),NA())</f>
        <v>2.533257321976734E-2</v>
      </c>
      <c r="N2626" s="52">
        <f>IFERROR(_xll.qlIndexFixing(Index6M,$H2626,TRUE,_xll.ohTrigger(RecalcTrigger,Trigger6M)),NA())</f>
        <v>2.6426475818554097E-2</v>
      </c>
      <c r="O2626" s="52">
        <f>IFERROR(_xll.qlIndexFixing(ONIndex6M,I2626,TRUE,_xll.ohTrigger(RecalcTrigger,Trigger6M)),NA())</f>
        <v>2.6301284356833321E-2</v>
      </c>
      <c r="P2626" s="52">
        <f>IFERROR(_xll.qlIndexFixing(Index1Y,$H2626,TRUE,_xll.ohTrigger(RecalcTrigger,Trigger1Y)),NA())</f>
        <v>2.7864551903061582E-2</v>
      </c>
      <c r="Q2626" s="52">
        <f>IFERROR(_xll.qlIndexFixing(ONIndex1Y,I2626,TRUE,_xll.ohTrigger(RecalcTrigger,Trigger1Y)),NA())</f>
        <v>2.7577013401476336E-2</v>
      </c>
    </row>
    <row r="2627" spans="2:17" x14ac:dyDescent="0.2">
      <c r="B2627" s="46" t="s">
        <v>51</v>
      </c>
      <c r="D2627" s="49">
        <f>_xll.qlCalendarAdvance(LocalCalendar,$D2626,B2627,"f",FALSE)</f>
        <v>57805</v>
      </c>
      <c r="E2627" s="49">
        <f>_xll.qlInterestRateIndexValueDate(IndexON,D2627)</f>
        <v>57805</v>
      </c>
      <c r="F2627" s="52">
        <f>IFERROR(_xll.qlIndexFixing(IndexON,D2627,TRUE,_xll.ohTrigger(RecalcTrigger,TriggerON)),NA())</f>
        <v>2.4804406217580066E-2</v>
      </c>
      <c r="H2627" s="49">
        <f>_xll.qlCalendarAdvance(IborCalendar,$H2626,B2627,"f",FALSE)</f>
        <v>57797</v>
      </c>
      <c r="I2627" s="49">
        <f>_xll.qlInterestRateIndexValueDate(Index1M,$H2627)</f>
        <v>57801</v>
      </c>
      <c r="J2627" s="52">
        <f>IFERROR(_xll.qlIndexFixing(Index1M,$H2627,TRUE,_xll.ohTrigger(RecalcTrigger,Trigger1M)),NA())</f>
        <v>2.4301251640062915E-2</v>
      </c>
      <c r="K2627" s="52">
        <f>IFERROR(_xll.qlIndexFixing(ONIndex1M,I2627,TRUE,_xll.ohTrigger(RecalcTrigger,Trigger1M)),NA())</f>
        <v>2.4285867857383181E-2</v>
      </c>
      <c r="L2627" s="52">
        <f>IFERROR(_xll.qlIndexFixing(Index3M,H2627,TRUE,_xll.ohTrigger(RecalcTrigger,Trigger3M)),NA())</f>
        <v>2.538345809393304E-2</v>
      </c>
      <c r="M2627" s="52">
        <f>IFERROR(_xll.qlIndexFixing(ONIndex3M,I2627,TRUE,_xll.ohTrigger(RecalcTrigger,Trigger3M)),NA())</f>
        <v>2.5328584392738662E-2</v>
      </c>
      <c r="N2627" s="52">
        <f>IFERROR(_xll.qlIndexFixing(Index6M,$H2627,TRUE,_xll.ohTrigger(RecalcTrigger,Trigger6M)),NA())</f>
        <v>2.642190112699325E-2</v>
      </c>
      <c r="O2627" s="52">
        <f>IFERROR(_xll.qlIndexFixing(ONIndex6M,I2627,TRUE,_xll.ohTrigger(RecalcTrigger,Trigger6M)),NA())</f>
        <v>2.6297319386481277E-2</v>
      </c>
      <c r="P2627" s="52">
        <f>IFERROR(_xll.qlIndexFixing(Index1Y,$H2627,TRUE,_xll.ohTrigger(RecalcTrigger,Trigger1Y)),NA())</f>
        <v>2.7860781045500473E-2</v>
      </c>
      <c r="Q2627" s="52">
        <f>IFERROR(_xll.qlIndexFixing(ONIndex1Y,I2627,TRUE,_xll.ohTrigger(RecalcTrigger,Trigger1Y)),NA())</f>
        <v>2.7573082756386924E-2</v>
      </c>
    </row>
    <row r="2628" spans="2:17" x14ac:dyDescent="0.2">
      <c r="B2628" s="46" t="s">
        <v>51</v>
      </c>
      <c r="D2628" s="49">
        <f>_xll.qlCalendarAdvance(LocalCalendar,$D2627,B2628,"f",FALSE)</f>
        <v>57812</v>
      </c>
      <c r="E2628" s="49">
        <f>_xll.qlInterestRateIndexValueDate(IndexON,D2628)</f>
        <v>57812</v>
      </c>
      <c r="F2628" s="52">
        <f>IFERROR(_xll.qlIndexFixing(IndexON,D2628,TRUE,_xll.ohTrigger(RecalcTrigger,TriggerON)),NA())</f>
        <v>2.4806981725893351E-2</v>
      </c>
      <c r="H2628" s="49">
        <f>_xll.qlCalendarAdvance(IborCalendar,$H2627,B2628,"f",FALSE)</f>
        <v>57804</v>
      </c>
      <c r="I2628" s="49">
        <f>_xll.qlInterestRateIndexValueDate(Index1M,$H2628)</f>
        <v>57808</v>
      </c>
      <c r="J2628" s="52">
        <f>IFERROR(_xll.qlIndexFixing(Index1M,$H2628,TRUE,_xll.ohTrigger(RecalcTrigger,Trigger1M)),NA())</f>
        <v>2.4297214880365736E-2</v>
      </c>
      <c r="K2628" s="52">
        <f>IFERROR(_xll.qlIndexFixing(ONIndex1M,I2628,TRUE,_xll.ohTrigger(RecalcTrigger,Trigger1M)),NA())</f>
        <v>2.4281817351052837E-2</v>
      </c>
      <c r="L2628" s="52">
        <f>IFERROR(_xll.qlIndexFixing(Index3M,H2628,TRUE,_xll.ohTrigger(RecalcTrigger,Trigger3M)),NA())</f>
        <v>2.5379520642068703E-2</v>
      </c>
      <c r="M2628" s="52">
        <f>IFERROR(_xll.qlIndexFixing(ONIndex3M,I2628,TRUE,_xll.ohTrigger(RecalcTrigger,Trigger3M)),NA())</f>
        <v>2.532460582366447E-2</v>
      </c>
      <c r="N2628" s="52">
        <f>IFERROR(_xll.qlIndexFixing(Index6M,$H2628,TRUE,_xll.ohTrigger(RecalcTrigger,Trigger6M)),NA())</f>
        <v>2.6418027834289849E-2</v>
      </c>
      <c r="O2628" s="52">
        <f>IFERROR(_xll.qlIndexFixing(ONIndex6M,I2628,TRUE,_xll.ohTrigger(RecalcTrigger,Trigger6M)),NA())</f>
        <v>2.6293364611253978E-2</v>
      </c>
      <c r="P2628" s="52">
        <f>IFERROR(_xll.qlIndexFixing(Index1Y,$H2628,TRUE,_xll.ohTrigger(RecalcTrigger,Trigger1Y)),NA())</f>
        <v>2.7857020606411806E-2</v>
      </c>
      <c r="Q2628" s="52">
        <f>IFERROR(_xll.qlIndexFixing(ONIndex1Y,I2628,TRUE,_xll.ohTrigger(RecalcTrigger,Trigger1Y)),NA())</f>
        <v>2.7569162230882682E-2</v>
      </c>
    </row>
    <row r="2629" spans="2:17" x14ac:dyDescent="0.2">
      <c r="B2629" s="46" t="s">
        <v>51</v>
      </c>
      <c r="D2629" s="49">
        <f>_xll.qlCalendarAdvance(LocalCalendar,$D2628,B2629,"f",FALSE)</f>
        <v>57819</v>
      </c>
      <c r="E2629" s="49">
        <f>_xll.qlInterestRateIndexValueDate(IndexON,D2629)</f>
        <v>57819</v>
      </c>
      <c r="F2629" s="52">
        <f>IFERROR(_xll.qlIndexFixing(IndexON,D2629,TRUE,_xll.ohTrigger(RecalcTrigger,TriggerON)),NA())</f>
        <v>2.4809550581661455E-2</v>
      </c>
      <c r="H2629" s="49">
        <f>_xll.qlCalendarAdvance(IborCalendar,$H2628,B2629,"f",FALSE)</f>
        <v>57811</v>
      </c>
      <c r="I2629" s="49">
        <f>_xll.qlInterestRateIndexValueDate(Index1M,$H2629)</f>
        <v>57817</v>
      </c>
      <c r="J2629" s="52">
        <f>IFERROR(_xll.qlIndexFixing(Index1M,$H2629,TRUE,_xll.ohTrigger(RecalcTrigger,Trigger1M)),NA())</f>
        <v>2.4292040138021775E-2</v>
      </c>
      <c r="K2629" s="52">
        <f>IFERROR(_xll.qlIndexFixing(ONIndex1M,I2629,TRUE,_xll.ohTrigger(RecalcTrigger,Trigger1M)),NA())</f>
        <v>2.4276624902421773E-2</v>
      </c>
      <c r="L2629" s="52">
        <f>IFERROR(_xll.qlIndexFixing(Index3M,H2629,TRUE,_xll.ohTrigger(RecalcTrigger,Trigger3M)),NA())</f>
        <v>2.5374473378006183E-2</v>
      </c>
      <c r="M2629" s="52">
        <f>IFERROR(_xll.qlIndexFixing(ONIndex3M,I2629,TRUE,_xll.ohTrigger(RecalcTrigger,Trigger3M)),NA())</f>
        <v>2.5319505593346392E-2</v>
      </c>
      <c r="N2629" s="52">
        <f>IFERROR(_xll.qlIndexFixing(Index6M,$H2629,TRUE,_xll.ohTrigger(RecalcTrigger,Trigger6M)),NA())</f>
        <v>2.6413063077791038E-2</v>
      </c>
      <c r="O2629" s="52">
        <f>IFERROR(_xll.qlIndexFixing(ONIndex6M,I2629,TRUE,_xll.ohTrigger(RecalcTrigger,Trigger6M)),NA())</f>
        <v>2.6288294880298935E-2</v>
      </c>
      <c r="P2629" s="52">
        <f>IFERROR(_xll.qlIndexFixing(Index1Y,$H2629,TRUE,_xll.ohTrigger(RecalcTrigger,Trigger1Y)),NA())</f>
        <v>2.785220106474523E-2</v>
      </c>
      <c r="Q2629" s="52">
        <f>IFERROR(_xll.qlIndexFixing(ONIndex1Y,I2629,TRUE,_xll.ohTrigger(RecalcTrigger,Trigger1Y)),NA())</f>
        <v>2.7564136424551577E-2</v>
      </c>
    </row>
    <row r="2630" spans="2:17" x14ac:dyDescent="0.2">
      <c r="B2630" s="46" t="s">
        <v>51</v>
      </c>
      <c r="D2630" s="49">
        <f>_xll.qlCalendarAdvance(LocalCalendar,$D2629,B2630,"f",FALSE)</f>
        <v>57826</v>
      </c>
      <c r="E2630" s="49">
        <f>_xll.qlInterestRateIndexValueDate(IndexON,D2630)</f>
        <v>57826</v>
      </c>
      <c r="F2630" s="52">
        <f>IFERROR(_xll.qlIndexFixing(IndexON,D2630,TRUE,_xll.ohTrigger(RecalcTrigger,TriggerON)),NA())</f>
        <v>2.4812112784857732E-2</v>
      </c>
      <c r="H2630" s="49">
        <f>_xll.qlCalendarAdvance(IborCalendar,$H2629,B2630,"f",FALSE)</f>
        <v>57818</v>
      </c>
      <c r="I2630" s="49">
        <f>_xll.qlInterestRateIndexValueDate(Index1M,$H2630)</f>
        <v>57822</v>
      </c>
      <c r="J2630" s="52">
        <f>IFERROR(_xll.qlIndexFixing(Index1M,$H2630,TRUE,_xll.ohTrigger(RecalcTrigger,Trigger1M)),NA())</f>
        <v>2.4289172756217781E-2</v>
      </c>
      <c r="K2630" s="52">
        <f>IFERROR(_xll.qlIndexFixing(ONIndex1M,I2630,TRUE,_xll.ohTrigger(RecalcTrigger,Trigger1M)),NA())</f>
        <v>2.4273747668450696E-2</v>
      </c>
      <c r="L2630" s="52">
        <f>IFERROR(_xll.qlIndexFixing(Index3M,H2630,TRUE,_xll.ohTrigger(RecalcTrigger,Trigger3M)),NA())</f>
        <v>2.5371676718667784E-2</v>
      </c>
      <c r="M2630" s="52">
        <f>IFERROR(_xll.qlIndexFixing(ONIndex3M,I2630,TRUE,_xll.ohTrigger(RecalcTrigger,Trigger3M)),NA())</f>
        <v>2.5316679459139735E-2</v>
      </c>
      <c r="N2630" s="52">
        <f>IFERROR(_xll.qlIndexFixing(Index6M,$H2630,TRUE,_xll.ohTrigger(RecalcTrigger,Trigger6M)),NA())</f>
        <v>2.6410312264335111E-2</v>
      </c>
      <c r="O2630" s="52">
        <f>IFERROR(_xll.qlIndexFixing(ONIndex6M,I2630,TRUE,_xll.ohTrigger(RecalcTrigger,Trigger6M)),NA())</f>
        <v>2.6285485645294315E-2</v>
      </c>
      <c r="P2630" s="52">
        <f>IFERROR(_xll.qlIndexFixing(Index1Y,$H2630,TRUE,_xll.ohTrigger(RecalcTrigger,Trigger1Y)),NA())</f>
        <v>2.784953098319036E-2</v>
      </c>
      <c r="Q2630" s="52">
        <f>IFERROR(_xll.qlIndexFixing(ONIndex1Y,I2630,TRUE,_xll.ohTrigger(RecalcTrigger,Trigger1Y)),NA())</f>
        <v>2.7561351538070156E-2</v>
      </c>
    </row>
    <row r="2631" spans="2:17" x14ac:dyDescent="0.2">
      <c r="B2631" s="46" t="s">
        <v>51</v>
      </c>
      <c r="D2631" s="49">
        <f>_xll.qlCalendarAdvance(LocalCalendar,$D2630,B2631,"f",FALSE)</f>
        <v>57833</v>
      </c>
      <c r="E2631" s="49">
        <f>_xll.qlInterestRateIndexValueDate(IndexON,D2631)</f>
        <v>57833</v>
      </c>
      <c r="F2631" s="52">
        <f>IFERROR(_xll.qlIndexFixing(IndexON,D2631,TRUE,_xll.ohTrigger(RecalcTrigger,TriggerON)),NA())</f>
        <v>2.4814668335455536E-2</v>
      </c>
      <c r="H2631" s="49">
        <f>_xll.qlCalendarAdvance(IborCalendar,$H2630,B2631,"f",FALSE)</f>
        <v>57825</v>
      </c>
      <c r="I2631" s="49">
        <f>_xll.qlInterestRateIndexValueDate(Index1M,$H2631)</f>
        <v>57829</v>
      </c>
      <c r="J2631" s="52">
        <f>IFERROR(_xll.qlIndexFixing(Index1M,$H2631,TRUE,_xll.ohTrigger(RecalcTrigger,Trigger1M)),NA())</f>
        <v>2.4285167391743023E-2</v>
      </c>
      <c r="K2631" s="52">
        <f>IFERROR(_xll.qlIndexFixing(ONIndex1M,I2631,TRUE,_xll.ohTrigger(RecalcTrigger,Trigger1M)),NA())</f>
        <v>2.4269728492098963E-2</v>
      </c>
      <c r="L2631" s="52">
        <f>IFERROR(_xll.qlIndexFixing(Index3M,H2631,TRUE,_xll.ohTrigger(RecalcTrigger,Trigger3M)),NA())</f>
        <v>2.5367770247069713E-2</v>
      </c>
      <c r="M2631" s="52">
        <f>IFERROR(_xll.qlIndexFixing(ONIndex3M,I2631,TRUE,_xll.ohTrigger(RecalcTrigger,Trigger3M)),NA())</f>
        <v>2.5312731663609256E-2</v>
      </c>
      <c r="N2631" s="52">
        <f>IFERROR(_xll.qlIndexFixing(Index6M,$H2631,TRUE,_xll.ohTrigger(RecalcTrigger,Trigger6M)),NA())</f>
        <v>2.6406469986964085E-2</v>
      </c>
      <c r="O2631" s="52">
        <f>IFERROR(_xll.qlIndexFixing(ONIndex6M,I2631,TRUE,_xll.ohTrigger(RecalcTrigger,Trigger6M)),NA())</f>
        <v>2.6281561454561952E-2</v>
      </c>
      <c r="P2631" s="52">
        <f>IFERROR(_xll.qlIndexFixing(Index1Y,$H2631,TRUE,_xll.ohTrigger(RecalcTrigger,Trigger1Y)),NA())</f>
        <v>2.7845801798826748E-2</v>
      </c>
      <c r="Q2631" s="52">
        <f>IFERROR(_xll.qlIndexFixing(ONIndex1Y,I2631,TRUE,_xll.ohTrigger(RecalcTrigger,Trigger1Y)),NA())</f>
        <v>2.7557461371001679E-2</v>
      </c>
    </row>
    <row r="2632" spans="2:17" x14ac:dyDescent="0.2">
      <c r="B2632" s="46" t="s">
        <v>51</v>
      </c>
      <c r="D2632" s="49">
        <f>_xll.qlCalendarAdvance(LocalCalendar,$D2631,B2632,"f",FALSE)</f>
        <v>57840</v>
      </c>
      <c r="E2632" s="49">
        <f>_xll.qlInterestRateIndexValueDate(IndexON,D2632)</f>
        <v>57840</v>
      </c>
      <c r="F2632" s="52">
        <f>IFERROR(_xll.qlIndexFixing(IndexON,D2632,TRUE,_xll.ohTrigger(RecalcTrigger,TriggerON)),NA())</f>
        <v>2.481721723356145E-2</v>
      </c>
      <c r="H2632" s="49">
        <f>_xll.qlCalendarAdvance(IborCalendar,$H2631,B2632,"f",FALSE)</f>
        <v>57832</v>
      </c>
      <c r="I2632" s="49">
        <f>_xll.qlInterestRateIndexValueDate(Index1M,$H2632)</f>
        <v>57837</v>
      </c>
      <c r="J2632" s="52">
        <f>IFERROR(_xll.qlIndexFixing(Index1M,$H2632,TRUE,_xll.ohTrigger(RecalcTrigger,Trigger1M)),NA())</f>
        <v>2.4281136610461197E-2</v>
      </c>
      <c r="K2632" s="52">
        <f>IFERROR(_xll.qlIndexFixing(ONIndex1M,I2632,TRUE,_xll.ohTrigger(RecalcTrigger,Trigger1M)),NA())</f>
        <v>2.4265147935524922E-2</v>
      </c>
      <c r="L2632" s="52">
        <f>IFERROR(_xll.qlIndexFixing(Index3M,H2632,TRUE,_xll.ohTrigger(RecalcTrigger,Trigger3M)),NA())</f>
        <v>2.5363933731343633E-2</v>
      </c>
      <c r="M2632" s="52">
        <f>IFERROR(_xll.qlIndexFixing(ONIndex3M,I2632,TRUE,_xll.ohTrigger(RecalcTrigger,Trigger3M)),NA())</f>
        <v>2.5308232458121083E-2</v>
      </c>
      <c r="N2632" s="52">
        <f>IFERROR(_xll.qlIndexFixing(Index6M,$H2632,TRUE,_xll.ohTrigger(RecalcTrigger,Trigger6M)),NA())</f>
        <v>2.6402785341929323E-2</v>
      </c>
      <c r="O2632" s="52">
        <f>IFERROR(_xll.qlIndexFixing(ONIndex6M,I2632,TRUE,_xll.ohTrigger(RecalcTrigger,Trigger6M)),NA())</f>
        <v>2.6277089148756261E-2</v>
      </c>
      <c r="P2632" s="52">
        <f>IFERROR(_xll.qlIndexFixing(Index1Y,$H2632,TRUE,_xll.ohTrigger(RecalcTrigger,Trigger1Y)),NA())</f>
        <v>2.7841552630581867E-2</v>
      </c>
      <c r="Q2632" s="52">
        <f>IFERROR(_xll.qlIndexFixing(ONIndex1Y,I2632,TRUE,_xll.ohTrigger(RecalcTrigger,Trigger1Y)),NA())</f>
        <v>2.7553027856885848E-2</v>
      </c>
    </row>
    <row r="2633" spans="2:17" x14ac:dyDescent="0.2">
      <c r="B2633" s="46" t="s">
        <v>51</v>
      </c>
      <c r="D2633" s="49">
        <f>_xll.qlCalendarAdvance(LocalCalendar,$D2632,B2633,"f",FALSE)</f>
        <v>57847</v>
      </c>
      <c r="E2633" s="49">
        <f>_xll.qlInterestRateIndexValueDate(IndexON,D2633)</f>
        <v>57847</v>
      </c>
      <c r="F2633" s="52">
        <f>IFERROR(_xll.qlIndexFixing(IndexON,D2633,TRUE,_xll.ohTrigger(RecalcTrigger,TriggerON)),NA())</f>
        <v>2.4819759479122183E-2</v>
      </c>
      <c r="H2633" s="49">
        <f>_xll.qlCalendarAdvance(IborCalendar,$H2632,B2633,"f",FALSE)</f>
        <v>57839</v>
      </c>
      <c r="I2633" s="49">
        <f>_xll.qlInterestRateIndexValueDate(Index1M,$H2633)</f>
        <v>57843</v>
      </c>
      <c r="J2633" s="52">
        <f>IFERROR(_xll.qlIndexFixing(Index1M,$H2633,TRUE,_xll.ohTrigger(RecalcTrigger,Trigger1M)),NA())</f>
        <v>2.4277722432413825E-2</v>
      </c>
      <c r="K2633" s="52">
        <f>IFERROR(_xll.qlIndexFixing(ONIndex1M,I2633,TRUE,_xll.ohTrigger(RecalcTrigger,Trigger1M)),NA())</f>
        <v>2.4261721469454045E-2</v>
      </c>
      <c r="L2633" s="52">
        <f>IFERROR(_xll.qlIndexFixing(Index3M,H2633,TRUE,_xll.ohTrigger(RecalcTrigger,Trigger3M)),NA())</f>
        <v>2.536060406067054E-2</v>
      </c>
      <c r="M2633" s="52">
        <f>IFERROR(_xll.qlIndexFixing(ONIndex3M,I2633,TRUE,_xll.ohTrigger(RecalcTrigger,Trigger3M)),NA())</f>
        <v>2.5304866846251883E-2</v>
      </c>
      <c r="N2633" s="52">
        <f>IFERROR(_xll.qlIndexFixing(Index6M,$H2633,TRUE,_xll.ohTrigger(RecalcTrigger,Trigger6M)),NA())</f>
        <v>2.6399510711481652E-2</v>
      </c>
      <c r="O2633" s="52">
        <f>IFERROR(_xll.qlIndexFixing(ONIndex6M,I2633,TRUE,_xll.ohTrigger(RecalcTrigger,Trigger6M)),NA())</f>
        <v>2.6273743657911908E-2</v>
      </c>
      <c r="P2633" s="52">
        <f>IFERROR(_xll.qlIndexFixing(Index1Y,$H2633,TRUE,_xll.ohTrigger(RecalcTrigger,Trigger1Y)),NA())</f>
        <v>2.7838374684019743E-2</v>
      </c>
      <c r="Q2633" s="52">
        <f>IFERROR(_xll.qlIndexFixing(ONIndex1Y,I2633,TRUE,_xll.ohTrigger(RecalcTrigger,Trigger1Y)),NA())</f>
        <v>2.7549711395300491E-2</v>
      </c>
    </row>
    <row r="2634" spans="2:17" x14ac:dyDescent="0.2">
      <c r="B2634" s="46" t="s">
        <v>51</v>
      </c>
      <c r="D2634" s="49">
        <f>_xll.qlCalendarAdvance(LocalCalendar,$D2633,B2634,"f",FALSE)</f>
        <v>57854</v>
      </c>
      <c r="E2634" s="49">
        <f>_xll.qlInterestRateIndexValueDate(IndexON,D2634)</f>
        <v>57854</v>
      </c>
      <c r="F2634" s="52">
        <f>IFERROR(_xll.qlIndexFixing(IndexON,D2634,TRUE,_xll.ohTrigger(RecalcTrigger,TriggerON)),NA())</f>
        <v>2.4823331623635703E-2</v>
      </c>
      <c r="H2634" s="49">
        <f>_xll.qlCalendarAdvance(IborCalendar,$H2633,B2634,"f",FALSE)</f>
        <v>57846</v>
      </c>
      <c r="I2634" s="49">
        <f>_xll.qlInterestRateIndexValueDate(Index1M,$H2634)</f>
        <v>57850</v>
      </c>
      <c r="J2634" s="52">
        <f>IFERROR(_xll.qlIndexFixing(Index1M,$H2634,TRUE,_xll.ohTrigger(RecalcTrigger,Trigger1M)),NA())</f>
        <v>2.4273748942920257E-2</v>
      </c>
      <c r="K2634" s="52">
        <f>IFERROR(_xll.qlIndexFixing(ONIndex1M,I2634,TRUE,_xll.ohTrigger(RecalcTrigger,Trigger1M)),NA())</f>
        <v>2.425773362316086E-2</v>
      </c>
      <c r="L2634" s="52">
        <f>IFERROR(_xll.qlIndexFixing(Index3M,H2634,TRUE,_xll.ohTrigger(RecalcTrigger,Trigger3M)),NA())</f>
        <v>2.5356729034609643E-2</v>
      </c>
      <c r="M2634" s="52">
        <f>IFERROR(_xll.qlIndexFixing(ONIndex3M,I2634,TRUE,_xll.ohTrigger(RecalcTrigger,Trigger3M)),NA())</f>
        <v>2.5300949824345054E-2</v>
      </c>
      <c r="N2634" s="52">
        <f>IFERROR(_xll.qlIndexFixing(Index6M,$H2634,TRUE,_xll.ohTrigger(RecalcTrigger,Trigger6M)),NA())</f>
        <v>2.6395699909782668E-2</v>
      </c>
      <c r="O2634" s="52">
        <f>IFERROR(_xll.qlIndexFixing(ONIndex6M,I2634,TRUE,_xll.ohTrigger(RecalcTrigger,Trigger6M)),NA())</f>
        <v>2.6269850051994226E-2</v>
      </c>
      <c r="P2634" s="52">
        <f>IFERROR(_xll.qlIndexFixing(Index1Y,$H2634,TRUE,_xll.ohTrigger(RecalcTrigger,Trigger1Y)),NA())</f>
        <v>2.7834676753347495E-2</v>
      </c>
      <c r="Q2634" s="52">
        <f>IFERROR(_xll.qlIndexFixing(ONIndex1Y,I2634,TRUE,_xll.ohTrigger(RecalcTrigger,Trigger1Y)),NA())</f>
        <v>2.7545851586507908E-2</v>
      </c>
    </row>
    <row r="2635" spans="2:17" x14ac:dyDescent="0.2">
      <c r="B2635" s="46" t="s">
        <v>51</v>
      </c>
      <c r="D2635" s="49">
        <f>_xll.qlCalendarAdvance(LocalCalendar,$D2634,B2635,"f",FALSE)</f>
        <v>57861</v>
      </c>
      <c r="E2635" s="49">
        <f>_xll.qlInterestRateIndexValueDate(IndexON,D2635)</f>
        <v>57861</v>
      </c>
      <c r="F2635" s="52">
        <f>IFERROR(_xll.qlIndexFixing(IndexON,D2635,TRUE,_xll.ohTrigger(RecalcTrigger,TriggerON)),NA())</f>
        <v>2.4824824012501523E-2</v>
      </c>
      <c r="H2635" s="49">
        <f>_xll.qlCalendarAdvance(IborCalendar,$H2634,B2635,"f",FALSE)</f>
        <v>57853</v>
      </c>
      <c r="I2635" s="49">
        <f>_xll.qlInterestRateIndexValueDate(Index1M,$H2635)</f>
        <v>57858</v>
      </c>
      <c r="J2635" s="52">
        <f>IFERROR(_xll.qlIndexFixing(Index1M,$H2635,TRUE,_xll.ohTrigger(RecalcTrigger,Trigger1M)),NA())</f>
        <v>2.4269220627301004E-2</v>
      </c>
      <c r="K2635" s="52">
        <f>IFERROR(_xll.qlIndexFixing(ONIndex1M,I2635,TRUE,_xll.ohTrigger(RecalcTrigger,Trigger1M)),NA())</f>
        <v>2.4253188872265241E-2</v>
      </c>
      <c r="L2635" s="52">
        <f>IFERROR(_xll.qlIndexFixing(Index3M,H2635,TRUE,_xll.ohTrigger(RecalcTrigger,Trigger3M)),NA())</f>
        <v>2.5352313079154424E-2</v>
      </c>
      <c r="M2635" s="52">
        <f>IFERROR(_xll.qlIndexFixing(ONIndex3M,I2635,TRUE,_xll.ohTrigger(RecalcTrigger,Trigger3M)),NA())</f>
        <v>2.5296485788484091E-2</v>
      </c>
      <c r="N2635" s="52">
        <f>IFERROR(_xll.qlIndexFixing(Index6M,$H2635,TRUE,_xll.ohTrigger(RecalcTrigger,Trigger6M)),NA())</f>
        <v>2.6392052698798994E-2</v>
      </c>
      <c r="O2635" s="52">
        <f>IFERROR(_xll.qlIndexFixing(ONIndex6M,I2635,TRUE,_xll.ohTrigger(RecalcTrigger,Trigger6M)),NA())</f>
        <v>2.6265412700068325E-2</v>
      </c>
      <c r="P2635" s="52">
        <f>IFERROR(_xll.qlIndexFixing(Index1Y,$H2635,TRUE,_xll.ohTrigger(RecalcTrigger,Trigger1Y)),NA())</f>
        <v>2.78304633031882E-2</v>
      </c>
      <c r="Q2635" s="52">
        <f>IFERROR(_xll.qlIndexFixing(ONIndex1Y,I2635,TRUE,_xll.ohTrigger(RecalcTrigger,Trigger1Y)),NA())</f>
        <v>2.754145276767872E-2</v>
      </c>
    </row>
    <row r="2636" spans="2:17" x14ac:dyDescent="0.2">
      <c r="B2636" s="46" t="s">
        <v>51</v>
      </c>
      <c r="D2636" s="49">
        <f>_xll.qlCalendarAdvance(LocalCalendar,$D2635,B2636,"f",FALSE)</f>
        <v>57868</v>
      </c>
      <c r="E2636" s="49">
        <f>_xll.qlInterestRateIndexValueDate(IndexON,D2636)</f>
        <v>57868</v>
      </c>
      <c r="F2636" s="52">
        <f>IFERROR(_xll.qlIndexFixing(IndexON,D2636,TRUE,_xll.ohTrigger(RecalcTrigger,TriggerON)),NA())</f>
        <v>2.4827346300400066E-2</v>
      </c>
      <c r="H2636" s="49">
        <f>_xll.qlCalendarAdvance(IborCalendar,$H2635,B2636,"f",FALSE)</f>
        <v>57860</v>
      </c>
      <c r="I2636" s="49">
        <f>_xll.qlInterestRateIndexValueDate(Index1M,$H2636)</f>
        <v>57864</v>
      </c>
      <c r="J2636" s="52">
        <f>IFERROR(_xll.qlIndexFixing(Index1M,$H2636,TRUE,_xll.ohTrigger(RecalcTrigger,Trigger1M)),NA())</f>
        <v>2.4265297544985742E-2</v>
      </c>
      <c r="K2636" s="52">
        <f>IFERROR(_xll.qlIndexFixing(ONIndex1M,I2636,TRUE,_xll.ohTrigger(RecalcTrigger,Trigger1M)),NA())</f>
        <v>2.4249789260712973E-2</v>
      </c>
      <c r="L2636" s="52">
        <f>IFERROR(_xll.qlIndexFixing(Index3M,H2636,TRUE,_xll.ohTrigger(RecalcTrigger,Trigger3M)),NA())</f>
        <v>2.5349009964565617E-2</v>
      </c>
      <c r="M2636" s="52">
        <f>IFERROR(_xll.qlIndexFixing(ONIndex3M,I2636,TRUE,_xll.ohTrigger(RecalcTrigger,Trigger3M)),NA())</f>
        <v>2.529314655423498E-2</v>
      </c>
      <c r="N2636" s="52">
        <f>IFERROR(_xll.qlIndexFixing(Index6M,$H2636,TRUE,_xll.ohTrigger(RecalcTrigger,Trigger6M)),NA())</f>
        <v>2.6387413673774791E-2</v>
      </c>
      <c r="O2636" s="52">
        <f>IFERROR(_xll.qlIndexFixing(ONIndex6M,I2636,TRUE,_xll.ohTrigger(RecalcTrigger,Trigger6M)),NA())</f>
        <v>2.6262093424653798E-2</v>
      </c>
      <c r="P2636" s="52">
        <f>IFERROR(_xll.qlIndexFixing(Index1Y,$H2636,TRUE,_xll.ohTrigger(RecalcTrigger,Trigger1Y)),NA())</f>
        <v>2.7827312144897184E-2</v>
      </c>
      <c r="Q2636" s="52">
        <f>IFERROR(_xll.qlIndexFixing(ONIndex1Y,I2636,TRUE,_xll.ohTrigger(RecalcTrigger,Trigger1Y)),NA())</f>
        <v>2.7538162327598315E-2</v>
      </c>
    </row>
    <row r="2637" spans="2:17" x14ac:dyDescent="0.2">
      <c r="B2637" s="46" t="s">
        <v>51</v>
      </c>
      <c r="D2637" s="49">
        <f>_xll.qlCalendarAdvance(LocalCalendar,$D2636,B2637,"f",FALSE)</f>
        <v>57875</v>
      </c>
      <c r="E2637" s="49">
        <f>_xll.qlInterestRateIndexValueDate(IndexON,D2637)</f>
        <v>57875</v>
      </c>
      <c r="F2637" s="52">
        <f>IFERROR(_xll.qlIndexFixing(IndexON,D2637,TRUE,_xll.ohTrigger(RecalcTrigger,TriggerON)),NA())</f>
        <v>2.4829861935753428E-2</v>
      </c>
      <c r="H2637" s="49">
        <f>_xll.qlCalendarAdvance(IborCalendar,$H2636,B2637,"f",FALSE)</f>
        <v>57867</v>
      </c>
      <c r="I2637" s="49">
        <f>_xll.qlInterestRateIndexValueDate(Index1M,$H2637)</f>
        <v>57871</v>
      </c>
      <c r="J2637" s="52">
        <f>IFERROR(_xll.qlIndexFixing(Index1M,$H2637,TRUE,_xll.ohTrigger(RecalcTrigger,Trigger1M)),NA())</f>
        <v>2.4261354970678717E-2</v>
      </c>
      <c r="K2637" s="52">
        <f>IFERROR(_xll.qlIndexFixing(ONIndex1M,I2637,TRUE,_xll.ohTrigger(RecalcTrigger,Trigger1M)),NA())</f>
        <v>2.4245832744318463E-2</v>
      </c>
      <c r="L2637" s="52">
        <f>IFERROR(_xll.qlIndexFixing(Index3M,H2637,TRUE,_xll.ohTrigger(RecalcTrigger,Trigger3M)),NA())</f>
        <v>2.5345165920519063E-2</v>
      </c>
      <c r="M2637" s="52">
        <f>IFERROR(_xll.qlIndexFixing(ONIndex3M,I2637,TRUE,_xll.ohTrigger(RecalcTrigger,Trigger3M)),NA())</f>
        <v>2.5289260305871863E-2</v>
      </c>
      <c r="N2637" s="52">
        <f>IFERROR(_xll.qlIndexFixing(Index6M,$H2637,TRUE,_xll.ohTrigger(RecalcTrigger,Trigger6M)),NA())</f>
        <v>2.6383633425456264E-2</v>
      </c>
      <c r="O2637" s="52">
        <f>IFERROR(_xll.qlIndexFixing(ONIndex6M,I2637,TRUE,_xll.ohTrigger(RecalcTrigger,Trigger6M)),NA())</f>
        <v>2.6258230403390925E-2</v>
      </c>
      <c r="P2637" s="52">
        <f>IFERROR(_xll.qlIndexFixing(Index1Y,$H2637,TRUE,_xll.ohTrigger(RecalcTrigger,Trigger1Y)),NA())</f>
        <v>2.7823645466891797E-2</v>
      </c>
      <c r="Q2637" s="52">
        <f>IFERROR(_xll.qlIndexFixing(ONIndex1Y,I2637,TRUE,_xll.ohTrigger(RecalcTrigger,Trigger1Y)),NA())</f>
        <v>2.7534332877241496E-2</v>
      </c>
    </row>
    <row r="2638" spans="2:17" x14ac:dyDescent="0.2">
      <c r="B2638" s="46" t="s">
        <v>51</v>
      </c>
      <c r="D2638" s="49">
        <f>_xll.qlCalendarAdvance(LocalCalendar,$D2637,B2638,"f",FALSE)</f>
        <v>57882</v>
      </c>
      <c r="E2638" s="49">
        <f>_xll.qlInterestRateIndexValueDate(IndexON,D2638)</f>
        <v>57882</v>
      </c>
      <c r="F2638" s="52">
        <f>IFERROR(_xll.qlIndexFixing(IndexON,D2638,TRUE,_xll.ohTrigger(RecalcTrigger,TriggerON)),NA())</f>
        <v>2.4832370918508317E-2</v>
      </c>
      <c r="H2638" s="49">
        <f>_xll.qlCalendarAdvance(IborCalendar,$H2637,B2638,"f",FALSE)</f>
        <v>57874</v>
      </c>
      <c r="I2638" s="49">
        <f>_xll.qlInterestRateIndexValueDate(Index1M,$H2638)</f>
        <v>57878</v>
      </c>
      <c r="J2638" s="52">
        <f>IFERROR(_xll.qlIndexFixing(Index1M,$H2638,TRUE,_xll.ohTrigger(RecalcTrigger,Trigger1M)),NA())</f>
        <v>2.4257422861368561E-2</v>
      </c>
      <c r="K2638" s="52">
        <f>IFERROR(_xll.qlIndexFixing(ONIndex1M,I2638,TRUE,_xll.ohTrigger(RecalcTrigger,Trigger1M)),NA())</f>
        <v>2.4241886671410029E-2</v>
      </c>
      <c r="L2638" s="52">
        <f>IFERROR(_xll.qlIndexFixing(Index3M,H2638,TRUE,_xll.ohTrigger(RecalcTrigger,Trigger3M)),NA())</f>
        <v>2.5341332203750674E-2</v>
      </c>
      <c r="M2638" s="52">
        <f>IFERROR(_xll.qlIndexFixing(ONIndex3M,I2638,TRUE,_xll.ohTrigger(RecalcTrigger,Trigger3M)),NA())</f>
        <v>2.5285384315463233E-2</v>
      </c>
      <c r="N2638" s="52">
        <f>IFERROR(_xll.qlIndexFixing(Index6M,$H2638,TRUE,_xll.ohTrigger(RecalcTrigger,Trigger6M)),NA())</f>
        <v>2.6379863515106471E-2</v>
      </c>
      <c r="O2638" s="52">
        <f>IFERROR(_xll.qlIndexFixing(ONIndex6M,I2638,TRUE,_xll.ohTrigger(RecalcTrigger,Trigger6M)),NA())</f>
        <v>2.6254377576853116E-2</v>
      </c>
      <c r="P2638" s="52">
        <f>IFERROR(_xll.qlIndexFixing(Index1Y,$H2638,TRUE,_xll.ohTrigger(RecalcTrigger,Trigger1Y)),NA())</f>
        <v>2.781998920621544E-2</v>
      </c>
      <c r="Q2638" s="52">
        <f>IFERROR(_xll.qlIndexFixing(ONIndex1Y,I2638,TRUE,_xll.ohTrigger(RecalcTrigger,Trigger1Y)),NA())</f>
        <v>2.7530513546469848E-2</v>
      </c>
    </row>
    <row r="2639" spans="2:17" x14ac:dyDescent="0.2">
      <c r="B2639" s="46" t="s">
        <v>51</v>
      </c>
      <c r="D2639" s="49">
        <f>_xll.qlCalendarAdvance(LocalCalendar,$D2638,B2639,"f",FALSE)</f>
        <v>57889</v>
      </c>
      <c r="E2639" s="49">
        <f>_xll.qlInterestRateIndexValueDate(IndexON,D2639)</f>
        <v>57889</v>
      </c>
      <c r="F2639" s="52">
        <f>IFERROR(_xll.qlIndexFixing(IndexON,D2639,TRUE,_xll.ohTrigger(RecalcTrigger,TriggerON)),NA())</f>
        <v>2.4834873248744671E-2</v>
      </c>
      <c r="H2639" s="49">
        <f>_xll.qlCalendarAdvance(IborCalendar,$H2638,B2639,"f",FALSE)</f>
        <v>57881</v>
      </c>
      <c r="I2639" s="49">
        <f>_xll.qlInterestRateIndexValueDate(Index1M,$H2639)</f>
        <v>57885</v>
      </c>
      <c r="J2639" s="52">
        <f>IFERROR(_xll.qlIndexFixing(Index1M,$H2639,TRUE,_xll.ohTrigger(RecalcTrigger,Trigger1M)),NA())</f>
        <v>2.4253501217039286E-2</v>
      </c>
      <c r="K2639" s="52">
        <f>IFERROR(_xll.qlIndexFixing(ONIndex1M,I2639,TRUE,_xll.ohTrigger(RecalcTrigger,Trigger1M)),NA())</f>
        <v>2.4237951041827799E-2</v>
      </c>
      <c r="L2639" s="52">
        <f>IFERROR(_xll.qlIndexFixing(Index3M,H2639,TRUE,_xll.ohTrigger(RecalcTrigger,Trigger3M)),NA())</f>
        <v>2.5337508814228298E-2</v>
      </c>
      <c r="M2639" s="52">
        <f>IFERROR(_xll.qlIndexFixing(ONIndex3M,I2639,TRUE,_xll.ohTrigger(RecalcTrigger,Trigger3M)),NA())</f>
        <v>2.5281518582849216E-2</v>
      </c>
      <c r="N2639" s="52">
        <f>IFERROR(_xll.qlIndexFixing(Index6M,$H2639,TRUE,_xll.ohTrigger(RecalcTrigger,Trigger6M)),NA())</f>
        <v>2.6376103942666873E-2</v>
      </c>
      <c r="O2639" s="52">
        <f>IFERROR(_xll.qlIndexFixing(ONIndex6M,I2639,TRUE,_xll.ohTrigger(RecalcTrigger,Trigger6M)),NA())</f>
        <v>2.6250534945280179E-2</v>
      </c>
      <c r="P2639" s="52">
        <f>IFERROR(_xll.qlIndexFixing(Index1Y,$H2639,TRUE,_xll.ohTrigger(RecalcTrigger,Trigger1Y)),NA())</f>
        <v>2.7816343362756416E-2</v>
      </c>
      <c r="Q2639" s="52">
        <f>IFERROR(_xll.qlIndexFixing(ONIndex1Y,I2639,TRUE,_xll.ohTrigger(RecalcTrigger,Trigger1Y)),NA())</f>
        <v>2.752670433528337E-2</v>
      </c>
    </row>
    <row r="2640" spans="2:17" x14ac:dyDescent="0.2">
      <c r="B2640" s="46" t="s">
        <v>51</v>
      </c>
      <c r="D2640" s="49">
        <f>_xll.qlCalendarAdvance(LocalCalendar,$D2639,B2640,"f",FALSE)</f>
        <v>57896</v>
      </c>
      <c r="E2640" s="49">
        <f>_xll.qlInterestRateIndexValueDate(IndexON,D2640)</f>
        <v>57896</v>
      </c>
      <c r="F2640" s="52">
        <f>IFERROR(_xll.qlIndexFixing(IndexON,D2640,TRUE,_xll.ohTrigger(RecalcTrigger,TriggerON)),NA())</f>
        <v>2.4837368926435843E-2</v>
      </c>
      <c r="H2640" s="49">
        <f>_xll.qlCalendarAdvance(IborCalendar,$H2639,B2640,"f",FALSE)</f>
        <v>57888</v>
      </c>
      <c r="I2640" s="49">
        <f>_xll.qlInterestRateIndexValueDate(Index1M,$H2640)</f>
        <v>57892</v>
      </c>
      <c r="J2640" s="52">
        <f>IFERROR(_xll.qlIndexFixing(Index1M,$H2640,TRUE,_xll.ohTrigger(RecalcTrigger,Trigger1M)),NA())</f>
        <v>2.4250127786769191E-2</v>
      </c>
      <c r="K2640" s="52">
        <f>IFERROR(_xll.qlIndexFixing(ONIndex1M,I2640,TRUE,_xll.ohTrigger(RecalcTrigger,Trigger1M)),NA())</f>
        <v>2.4234025855571772E-2</v>
      </c>
      <c r="L2640" s="52">
        <f>IFERROR(_xll.qlIndexFixing(Index3M,H2640,TRUE,_xll.ohTrigger(RecalcTrigger,Trigger3M)),NA())</f>
        <v>2.5333695751925872E-2</v>
      </c>
      <c r="M2640" s="52">
        <f>IFERROR(_xll.qlIndexFixing(ONIndex3M,I2640,TRUE,_xll.ohTrigger(RecalcTrigger,Trigger3M)),NA())</f>
        <v>2.5277663108109749E-2</v>
      </c>
      <c r="N2640" s="52">
        <f>IFERROR(_xll.qlIndexFixing(Index6M,$H2640,TRUE,_xll.ohTrigger(RecalcTrigger,Trigger6M)),NA())</f>
        <v>2.6373749800765064E-2</v>
      </c>
      <c r="O2640" s="52">
        <f>IFERROR(_xll.qlIndexFixing(ONIndex6M,I2640,TRUE,_xll.ohTrigger(RecalcTrigger,Trigger6M)),NA())</f>
        <v>2.6246702508672115E-2</v>
      </c>
      <c r="P2640" s="52">
        <f>IFERROR(_xll.qlIndexFixing(Index1Y,$H2640,TRUE,_xll.ohTrigger(RecalcTrigger,Trigger1Y)),NA())</f>
        <v>2.7812707936401941E-2</v>
      </c>
      <c r="Q2640" s="52">
        <f>IFERROR(_xll.qlIndexFixing(ONIndex1Y,I2640,TRUE,_xll.ohTrigger(RecalcTrigger,Trigger1Y)),NA())</f>
        <v>2.7522905243442253E-2</v>
      </c>
    </row>
    <row r="2641" spans="2:17" x14ac:dyDescent="0.2">
      <c r="B2641" s="46" t="s">
        <v>51</v>
      </c>
      <c r="D2641" s="49">
        <f>_xll.qlCalendarAdvance(LocalCalendar,$D2640,B2641,"f",FALSE)</f>
        <v>57903</v>
      </c>
      <c r="E2641" s="49">
        <f>_xll.qlInterestRateIndexValueDate(IndexON,D2641)</f>
        <v>57903</v>
      </c>
      <c r="F2641" s="52">
        <f>IFERROR(_xll.qlIndexFixing(IndexON,D2641,TRUE,_xll.ohTrigger(RecalcTrigger,TriggerON)),NA())</f>
        <v>2.4839857951528543E-2</v>
      </c>
      <c r="H2641" s="49">
        <f>_xll.qlCalendarAdvance(IborCalendar,$H2640,B2641,"f",FALSE)</f>
        <v>57895</v>
      </c>
      <c r="I2641" s="49">
        <f>_xll.qlInterestRateIndexValueDate(Index1M,$H2641)</f>
        <v>57899</v>
      </c>
      <c r="J2641" s="52">
        <f>IFERROR(_xll.qlIndexFixing(Index1M,$H2641,TRUE,_xll.ohTrigger(RecalcTrigger,Trigger1M)),NA())</f>
        <v>2.424622755744775E-2</v>
      </c>
      <c r="K2641" s="52">
        <f>IFERROR(_xll.qlIndexFixing(ONIndex1M,I2641,TRUE,_xll.ohTrigger(RecalcTrigger,Trigger1M)),NA())</f>
        <v>2.423011111264195E-2</v>
      </c>
      <c r="L2641" s="52">
        <f>IFERROR(_xll.qlIndexFixing(Index3M,H2641,TRUE,_xll.ohTrigger(RecalcTrigger,Trigger3M)),NA())</f>
        <v>2.5329893016807773E-2</v>
      </c>
      <c r="M2641" s="52">
        <f>IFERROR(_xll.qlIndexFixing(ONIndex3M,I2641,TRUE,_xll.ohTrigger(RecalcTrigger,Trigger3M)),NA())</f>
        <v>2.5273817891164896E-2</v>
      </c>
      <c r="N2641" s="52">
        <f>IFERROR(_xll.qlIndexFixing(Index6M,$H2641,TRUE,_xll.ohTrigger(RecalcTrigger,Trigger6M)),NA())</f>
        <v>2.6369313784730376E-2</v>
      </c>
      <c r="O2641" s="52">
        <f>IFERROR(_xll.qlIndexFixing(ONIndex6M,I2641,TRUE,_xll.ohTrigger(RecalcTrigger,Trigger6M)),NA())</f>
        <v>2.6242880266789115E-2</v>
      </c>
      <c r="P2641" s="52">
        <f>IFERROR(_xll.qlIndexFixing(Index1Y,$H2641,TRUE,_xll.ohTrigger(RecalcTrigger,Trigger1Y)),NA())</f>
        <v>2.780908292703967E-2</v>
      </c>
      <c r="Q2641" s="52">
        <f>IFERROR(_xll.qlIndexFixing(ONIndex1Y,I2641,TRUE,_xll.ohTrigger(RecalcTrigger,Trigger1Y)),NA())</f>
        <v>2.7519116270946498E-2</v>
      </c>
    </row>
    <row r="2642" spans="2:17" x14ac:dyDescent="0.2">
      <c r="B2642" s="46" t="s">
        <v>51</v>
      </c>
      <c r="D2642" s="49">
        <f>_xll.qlCalendarAdvance(LocalCalendar,$D2641,B2642,"f",FALSE)</f>
        <v>57910</v>
      </c>
      <c r="E2642" s="49">
        <f>_xll.qlInterestRateIndexValueDate(IndexON,D2642)</f>
        <v>57910</v>
      </c>
      <c r="F2642" s="52">
        <f>IFERROR(_xll.qlIndexFixing(IndexON,D2642,TRUE,_xll.ohTrigger(RecalcTrigger,TriggerON)),NA())</f>
        <v>2.4842340324049417E-2</v>
      </c>
      <c r="H2642" s="49">
        <f>_xll.qlCalendarAdvance(IborCalendar,$H2641,B2642,"f",FALSE)</f>
        <v>57902</v>
      </c>
      <c r="I2642" s="49">
        <f>_xll.qlInterestRateIndexValueDate(Index1M,$H2642)</f>
        <v>57906</v>
      </c>
      <c r="J2642" s="52">
        <f>IFERROR(_xll.qlIndexFixing(Index1M,$H2642,TRUE,_xll.ohTrigger(RecalcTrigger,Trigger1M)),NA())</f>
        <v>2.4242337793816557E-2</v>
      </c>
      <c r="K2642" s="52">
        <f>IFERROR(_xll.qlIndexFixing(ONIndex1M,I2642,TRUE,_xll.ohTrigger(RecalcTrigger,Trigger1M)),NA())</f>
        <v>2.4226206813038331E-2</v>
      </c>
      <c r="L2642" s="52">
        <f>IFERROR(_xll.qlIndexFixing(Index3M,H2642,TRUE,_xll.ohTrigger(RecalcTrigger,Trigger3M)),NA())</f>
        <v>2.532610060884706E-2</v>
      </c>
      <c r="M2642" s="52">
        <f>IFERROR(_xll.qlIndexFixing(ONIndex3M,I2642,TRUE,_xll.ohTrigger(RecalcTrigger,Trigger3M)),NA())</f>
        <v>2.5269982932254464E-2</v>
      </c>
      <c r="N2642" s="52">
        <f>IFERROR(_xll.qlIndexFixing(Index6M,$H2642,TRUE,_xll.ohTrigger(RecalcTrigger,Trigger6M)),NA())</f>
        <v>2.6365585692850385E-2</v>
      </c>
      <c r="O2642" s="52">
        <f>IFERROR(_xll.qlIndexFixing(ONIndex6M,I2642,TRUE,_xll.ohTrigger(RecalcTrigger,Trigger6M)),NA())</f>
        <v>2.6239068219950923E-2</v>
      </c>
      <c r="P2642" s="52">
        <f>IFERROR(_xll.qlIndexFixing(Index1Y,$H2642,TRUE,_xll.ohTrigger(RecalcTrigger,Trigger1Y)),NA())</f>
        <v>2.7805468334558343E-2</v>
      </c>
      <c r="Q2642" s="52">
        <f>IFERROR(_xll.qlIndexFixing(ONIndex1Y,I2642,TRUE,_xll.ohTrigger(RecalcTrigger,Trigger1Y)),NA())</f>
        <v>2.7515337418115848E-2</v>
      </c>
    </row>
    <row r="2643" spans="2:17" x14ac:dyDescent="0.2">
      <c r="B2643" s="46" t="s">
        <v>51</v>
      </c>
      <c r="D2643" s="49">
        <f>_xll.qlCalendarAdvance(LocalCalendar,$D2642,B2643,"f",FALSE)</f>
        <v>57917</v>
      </c>
      <c r="E2643" s="49">
        <f>_xll.qlInterestRateIndexValueDate(IndexON,D2643)</f>
        <v>57917</v>
      </c>
      <c r="F2643" s="52">
        <f>IFERROR(_xll.qlIndexFixing(IndexON,D2643,TRUE,_xll.ohTrigger(RecalcTrigger,TriggerON)),NA())</f>
        <v>2.4844816044078399E-2</v>
      </c>
      <c r="H2643" s="49">
        <f>_xll.qlCalendarAdvance(IborCalendar,$H2642,B2643,"f",FALSE)</f>
        <v>57909</v>
      </c>
      <c r="I2643" s="49">
        <f>_xll.qlInterestRateIndexValueDate(Index1M,$H2643)</f>
        <v>57913</v>
      </c>
      <c r="J2643" s="52">
        <f>IFERROR(_xll.qlIndexFixing(Index1M,$H2643,TRUE,_xll.ohTrigger(RecalcTrigger,Trigger1M)),NA())</f>
        <v>2.4238458495880771E-2</v>
      </c>
      <c r="K2643" s="52">
        <f>IFERROR(_xll.qlIndexFixing(ONIndex1M,I2643,TRUE,_xll.ohTrigger(RecalcTrigger,Trigger1M)),NA())</f>
        <v>2.4222312956840852E-2</v>
      </c>
      <c r="L2643" s="52">
        <f>IFERROR(_xll.qlIndexFixing(Index3M,H2643,TRUE,_xll.ohTrigger(RecalcTrigger,Trigger3M)),NA())</f>
        <v>2.5322318528015066E-2</v>
      </c>
      <c r="M2643" s="52">
        <f>IFERROR(_xll.qlIndexFixing(ONIndex3M,I2643,TRUE,_xll.ohTrigger(RecalcTrigger,Trigger3M)),NA())</f>
        <v>2.5266158231058711E-2</v>
      </c>
      <c r="N2643" s="52">
        <f>IFERROR(_xll.qlIndexFixing(Index6M,$H2643,TRUE,_xll.ohTrigger(RecalcTrigger,Trigger6M)),NA())</f>
        <v>2.6361867939433525E-2</v>
      </c>
      <c r="O2643" s="52">
        <f>IFERROR(_xll.qlIndexFixing(ONIndex6M,I2643,TRUE,_xll.ohTrigger(RecalcTrigger,Trigger6M)),NA())</f>
        <v>2.6235266367917731E-2</v>
      </c>
      <c r="P2643" s="52">
        <f>IFERROR(_xll.qlIndexFixing(Index1Y,$H2643,TRUE,_xll.ohTrigger(RecalcTrigger,Trigger1Y)),NA())</f>
        <v>2.7801864158846709E-2</v>
      </c>
      <c r="Q2643" s="52">
        <f>IFERROR(_xll.qlIndexFixing(ONIndex1Y,I2643,TRUE,_xll.ohTrigger(RecalcTrigger,Trigger1Y)),NA())</f>
        <v>2.7511568684630561E-2</v>
      </c>
    </row>
    <row r="2644" spans="2:17" x14ac:dyDescent="0.2">
      <c r="B2644" s="46" t="s">
        <v>51</v>
      </c>
      <c r="D2644" s="49">
        <f>_xll.qlCalendarAdvance(LocalCalendar,$D2643,B2644,"f",FALSE)</f>
        <v>57924</v>
      </c>
      <c r="E2644" s="49">
        <f>_xll.qlInterestRateIndexValueDate(IndexON,D2644)</f>
        <v>57924</v>
      </c>
      <c r="F2644" s="52">
        <f>IFERROR(_xll.qlIndexFixing(IndexON,D2644,TRUE,_xll.ohTrigger(RecalcTrigger,TriggerON)),NA())</f>
        <v>2.4847285111535555E-2</v>
      </c>
      <c r="H2644" s="49">
        <f>_xll.qlCalendarAdvance(IborCalendar,$H2643,B2644,"f",FALSE)</f>
        <v>57916</v>
      </c>
      <c r="I2644" s="49">
        <f>_xll.qlInterestRateIndexValueDate(Index1M,$H2644)</f>
        <v>57920</v>
      </c>
      <c r="J2644" s="52">
        <f>IFERROR(_xll.qlIndexFixing(Index1M,$H2644,TRUE,_xll.ohTrigger(RecalcTrigger,Trigger1M)),NA())</f>
        <v>2.4234589663614605E-2</v>
      </c>
      <c r="K2644" s="52">
        <f>IFERROR(_xll.qlIndexFixing(ONIndex1M,I2644,TRUE,_xll.ohTrigger(RecalcTrigger,Trigger1M)),NA())</f>
        <v>2.4218429543969577E-2</v>
      </c>
      <c r="L2644" s="52">
        <f>IFERROR(_xll.qlIndexFixing(Index3M,H2644,TRUE,_xll.ohTrigger(RecalcTrigger,Trigger3M)),NA())</f>
        <v>2.5318546774281379E-2</v>
      </c>
      <c r="M2644" s="52">
        <f>IFERROR(_xll.qlIndexFixing(ONIndex3M,I2644,TRUE,_xll.ohTrigger(RecalcTrigger,Trigger3M)),NA())</f>
        <v>2.5262343787817443E-2</v>
      </c>
      <c r="N2644" s="52">
        <f>IFERROR(_xll.qlIndexFixing(Index6M,$H2644,TRUE,_xll.ohTrigger(RecalcTrigger,Trigger6M)),NA())</f>
        <v>2.6358160524422015E-2</v>
      </c>
      <c r="O2644" s="52">
        <f>IFERROR(_xll.qlIndexFixing(ONIndex6M,I2644,TRUE,_xll.ohTrigger(RecalcTrigger,Trigger6M)),NA())</f>
        <v>2.6231474710769476E-2</v>
      </c>
      <c r="P2644" s="52">
        <f>IFERROR(_xll.qlIndexFixing(Index1Y,$H2644,TRUE,_xll.ohTrigger(RecalcTrigger,Trigger1Y)),NA())</f>
        <v>2.7798270399793951E-2</v>
      </c>
      <c r="Q2644" s="52">
        <f>IFERROR(_xll.qlIndexFixing(ONIndex1Y,I2644,TRUE,_xll.ohTrigger(RecalcTrigger,Trigger1Y)),NA())</f>
        <v>2.7507810070810379E-2</v>
      </c>
    </row>
    <row r="2645" spans="2:17" x14ac:dyDescent="0.2">
      <c r="B2645" s="46" t="s">
        <v>51</v>
      </c>
      <c r="D2645" s="49">
        <f>_xll.qlCalendarAdvance(LocalCalendar,$D2644,B2645,"f",FALSE)</f>
        <v>57931</v>
      </c>
      <c r="E2645" s="49">
        <f>_xll.qlInterestRateIndexValueDate(IndexON,D2645)</f>
        <v>57931</v>
      </c>
      <c r="F2645" s="52">
        <f>IFERROR(_xll.qlIndexFixing(IndexON,D2645,TRUE,_xll.ohTrigger(RecalcTrigger,TriggerON)),NA())</f>
        <v>2.484974752644753E-2</v>
      </c>
      <c r="H2645" s="49">
        <f>_xll.qlCalendarAdvance(IborCalendar,$H2644,B2645,"f",FALSE)</f>
        <v>57923</v>
      </c>
      <c r="I2645" s="49">
        <f>_xll.qlInterestRateIndexValueDate(Index1M,$H2645)</f>
        <v>57927</v>
      </c>
      <c r="J2645" s="52">
        <f>IFERROR(_xll.qlIndexFixing(Index1M,$H2645,TRUE,_xll.ohTrigger(RecalcTrigger,Trigger1M)),NA())</f>
        <v>2.4230731297015484E-2</v>
      </c>
      <c r="K2645" s="52">
        <f>IFERROR(_xll.qlIndexFixing(ONIndex1M,I2645,TRUE,_xll.ohTrigger(RecalcTrigger,Trigger1M)),NA())</f>
        <v>2.4214556574264634E-2</v>
      </c>
      <c r="L2645" s="52">
        <f>IFERROR(_xll.qlIndexFixing(Index3M,H2645,TRUE,_xll.ohTrigger(RecalcTrigger,Trigger3M)),NA())</f>
        <v>2.531478534761385E-2</v>
      </c>
      <c r="M2645" s="52">
        <f>IFERROR(_xll.qlIndexFixing(ONIndex3M,I2645,TRUE,_xll.ohTrigger(RecalcTrigger,Trigger3M)),NA())</f>
        <v>2.5258539602370789E-2</v>
      </c>
      <c r="N2645" s="52">
        <f>IFERROR(_xll.qlIndexFixing(Index6M,$H2645,TRUE,_xll.ohTrigger(RecalcTrigger,Trigger6M)),NA())</f>
        <v>2.63544634477559E-2</v>
      </c>
      <c r="O2645" s="52">
        <f>IFERROR(_xll.qlIndexFixing(ONIndex6M,I2645,TRUE,_xll.ohTrigger(RecalcTrigger,Trigger6M)),NA())</f>
        <v>2.6227693248346284E-2</v>
      </c>
      <c r="P2645" s="52">
        <f>IFERROR(_xll.qlIndexFixing(Index1Y,$H2645,TRUE,_xll.ohTrigger(RecalcTrigger,Trigger1Y)),NA())</f>
        <v>2.7794687057289477E-2</v>
      </c>
      <c r="Q2645" s="52">
        <f>IFERROR(_xll.qlIndexFixing(ONIndex1Y,I2645,TRUE,_xll.ohTrigger(RecalcTrigger,Trigger1Y)),NA())</f>
        <v>2.7504061576255623E-2</v>
      </c>
    </row>
    <row r="2646" spans="2:17" x14ac:dyDescent="0.2">
      <c r="B2646" s="46" t="s">
        <v>51</v>
      </c>
      <c r="D2646" s="49">
        <f>_xll.qlCalendarAdvance(LocalCalendar,$D2645,B2646,"f",FALSE)</f>
        <v>57938</v>
      </c>
      <c r="E2646" s="49">
        <f>_xll.qlInterestRateIndexValueDate(IndexON,D2646)</f>
        <v>57938</v>
      </c>
      <c r="F2646" s="52">
        <f>IFERROR(_xll.qlIndexFixing(IndexON,D2646,TRUE,_xll.ohTrigger(RecalcTrigger,TriggerON)),NA())</f>
        <v>2.4852203288787678E-2</v>
      </c>
      <c r="H2646" s="49">
        <f>_xll.qlCalendarAdvance(IborCalendar,$H2645,B2646,"f",FALSE)</f>
        <v>57930</v>
      </c>
      <c r="I2646" s="49">
        <f>_xll.qlInterestRateIndexValueDate(Index1M,$H2646)</f>
        <v>57934</v>
      </c>
      <c r="J2646" s="52">
        <f>IFERROR(_xll.qlIndexFixing(Index1M,$H2646,TRUE,_xll.ohTrigger(RecalcTrigger,Trigger1M)),NA())</f>
        <v>2.4226883396070511E-2</v>
      </c>
      <c r="K2646" s="52">
        <f>IFERROR(_xll.qlIndexFixing(ONIndex1M,I2646,TRUE,_xll.ohTrigger(RecalcTrigger,Trigger1M)),NA())</f>
        <v>2.4210694048045767E-2</v>
      </c>
      <c r="L2646" s="52">
        <f>IFERROR(_xll.qlIndexFixing(Index3M,H2646,TRUE,_xll.ohTrigger(RecalcTrigger,Trigger3M)),NA())</f>
        <v>2.5311034247985548E-2</v>
      </c>
      <c r="M2646" s="52">
        <f>IFERROR(_xll.qlIndexFixing(ONIndex3M,I2646,TRUE,_xll.ohTrigger(RecalcTrigger,Trigger3M)),NA())</f>
        <v>2.525474567487862E-2</v>
      </c>
      <c r="N2646" s="52">
        <f>IFERROR(_xll.qlIndexFixing(Index6M,$H2646,TRUE,_xll.ohTrigger(RecalcTrigger,Trigger6M)),NA())</f>
        <v>2.6350776709381751E-2</v>
      </c>
      <c r="O2646" s="52">
        <f>IFERROR(_xll.qlIndexFixing(ONIndex6M,I2646,TRUE,_xll.ohTrigger(RecalcTrigger,Trigger6M)),NA())</f>
        <v>2.6223921981127774E-2</v>
      </c>
      <c r="P2646" s="52">
        <f>IFERROR(_xll.qlIndexFixing(Index1Y,$H2646,TRUE,_xll.ohTrigger(RecalcTrigger,Trigger1Y)),NA())</f>
        <v>2.7791114131222251E-2</v>
      </c>
      <c r="Q2646" s="52">
        <f>IFERROR(_xll.qlIndexFixing(ONIndex1Y,I2646,TRUE,_xll.ohTrigger(RecalcTrigger,Trigger1Y)),NA())</f>
        <v>2.7500323201286037E-2</v>
      </c>
    </row>
    <row r="2647" spans="2:17" x14ac:dyDescent="0.2">
      <c r="B2647" s="46" t="s">
        <v>51</v>
      </c>
      <c r="D2647" s="49">
        <f>_xll.qlCalendarAdvance(LocalCalendar,$D2646,B2647,"f",FALSE)</f>
        <v>57945</v>
      </c>
      <c r="E2647" s="49">
        <f>_xll.qlInterestRateIndexValueDate(IndexON,D2647)</f>
        <v>57945</v>
      </c>
      <c r="F2647" s="52">
        <f>IFERROR(_xll.qlIndexFixing(IndexON,D2647,TRUE,_xll.ohTrigger(RecalcTrigger,TriggerON)),NA())</f>
        <v>2.4854652398582644E-2</v>
      </c>
      <c r="H2647" s="49">
        <f>_xll.qlCalendarAdvance(IborCalendar,$H2646,B2647,"f",FALSE)</f>
        <v>57937</v>
      </c>
      <c r="I2647" s="49">
        <f>_xll.qlInterestRateIndexValueDate(Index1M,$H2647)</f>
        <v>57941</v>
      </c>
      <c r="J2647" s="52">
        <f>IFERROR(_xll.qlIndexFixing(Index1M,$H2647,TRUE,_xll.ohTrigger(RecalcTrigger,Trigger1M)),NA())</f>
        <v>2.4223045960769376E-2</v>
      </c>
      <c r="K2647" s="52">
        <f>IFERROR(_xll.qlIndexFixing(ONIndex1M,I2647,TRUE,_xll.ohTrigger(RecalcTrigger,Trigger1M)),NA())</f>
        <v>2.4206841965073167E-2</v>
      </c>
      <c r="L2647" s="52">
        <f>IFERROR(_xll.qlIndexFixing(Index3M,H2647,TRUE,_xll.ohTrigger(RecalcTrigger,Trigger3M)),NA())</f>
        <v>2.5307293475366057E-2</v>
      </c>
      <c r="M2647" s="52">
        <f>IFERROR(_xll.qlIndexFixing(ONIndex3M,I2647,TRUE,_xll.ohTrigger(RecalcTrigger,Trigger3M)),NA())</f>
        <v>2.5250962005021194E-2</v>
      </c>
      <c r="N2647" s="52">
        <f>IFERROR(_xll.qlIndexFixing(Index6M,$H2647,TRUE,_xll.ohTrigger(RecalcTrigger,Trigger6M)),NA())</f>
        <v>2.6347100309238303E-2</v>
      </c>
      <c r="O2647" s="52">
        <f>IFERROR(_xll.qlIndexFixing(ONIndex6M,I2647,TRUE,_xll.ohTrigger(RecalcTrigger,Trigger6M)),NA())</f>
        <v>2.6220160908554391E-2</v>
      </c>
      <c r="P2647" s="52">
        <f>IFERROR(_xll.qlIndexFixing(Index1Y,$H2647,TRUE,_xll.ohTrigger(RecalcTrigger,Trigger1Y)),NA())</f>
        <v>2.7787551621482769E-2</v>
      </c>
      <c r="Q2647" s="52">
        <f>IFERROR(_xll.qlIndexFixing(ONIndex1Y,I2647,TRUE,_xll.ohTrigger(RecalcTrigger,Trigger1Y)),NA())</f>
        <v>2.7496594945661812E-2</v>
      </c>
    </row>
    <row r="2648" spans="2:17" x14ac:dyDescent="0.2">
      <c r="B2648" s="46" t="s">
        <v>51</v>
      </c>
      <c r="D2648" s="49">
        <f>_xll.qlCalendarAdvance(LocalCalendar,$D2647,B2648,"f",FALSE)</f>
        <v>57952</v>
      </c>
      <c r="E2648" s="49">
        <f>_xll.qlInterestRateIndexValueDate(IndexON,D2648)</f>
        <v>57952</v>
      </c>
      <c r="F2648" s="52">
        <f>IFERROR(_xll.qlIndexFixing(IndexON,D2648,TRUE,_xll.ohTrigger(RecalcTrigger,TriggerON)),NA())</f>
        <v>2.4858127155331644E-2</v>
      </c>
      <c r="H2648" s="49">
        <f>_xll.qlCalendarAdvance(IborCalendar,$H2647,B2648,"f",FALSE)</f>
        <v>57944</v>
      </c>
      <c r="I2648" s="49">
        <f>_xll.qlInterestRateIndexValueDate(Index1M,$H2648)</f>
        <v>57949</v>
      </c>
      <c r="J2648" s="52">
        <f>IFERROR(_xll.qlIndexFixing(Index1M,$H2648,TRUE,_xll.ohTrigger(RecalcTrigger,Trigger1M)),NA())</f>
        <v>2.4218673135488148E-2</v>
      </c>
      <c r="K2648" s="52">
        <f>IFERROR(_xll.qlIndexFixing(ONIndex1M,I2648,TRUE,_xll.ohTrigger(RecalcTrigger,Trigger1M)),NA())</f>
        <v>2.4202452372383831E-2</v>
      </c>
      <c r="L2648" s="52">
        <f>IFERROR(_xll.qlIndexFixing(Index3M,H2648,TRUE,_xll.ohTrigger(RecalcTrigger,Trigger3M)),NA())</f>
        <v>2.5303030951937922E-2</v>
      </c>
      <c r="M2648" s="52">
        <f>IFERROR(_xll.qlIndexFixing(ONIndex3M,I2648,TRUE,_xll.ohTrigger(RecalcTrigger,Trigger3M)),NA())</f>
        <v>2.5246650371890667E-2</v>
      </c>
      <c r="N2648" s="52">
        <f>IFERROR(_xll.qlIndexFixing(Index6M,$H2648,TRUE,_xll.ohTrigger(RecalcTrigger,Trigger6M)),NA())</f>
        <v>2.6342911368060461E-2</v>
      </c>
      <c r="O2648" s="52">
        <f>IFERROR(_xll.qlIndexFixing(ONIndex6M,I2648,TRUE,_xll.ohTrigger(RecalcTrigger,Trigger6M)),NA())</f>
        <v>2.6215875023627433E-2</v>
      </c>
      <c r="P2648" s="52">
        <f>IFERROR(_xll.qlIndexFixing(Index1Y,$H2648,TRUE,_xll.ohTrigger(RecalcTrigger,Trigger1Y)),NA())</f>
        <v>2.7783492936326919E-2</v>
      </c>
      <c r="Q2648" s="52">
        <f>IFERROR(_xll.qlIndexFixing(ONIndex1Y,I2648,TRUE,_xll.ohTrigger(RecalcTrigger,Trigger1Y)),NA())</f>
        <v>2.7492346473447782E-2</v>
      </c>
    </row>
    <row r="2649" spans="2:17" x14ac:dyDescent="0.2">
      <c r="B2649" s="46" t="s">
        <v>51</v>
      </c>
      <c r="D2649" s="49">
        <f>_xll.qlCalendarAdvance(LocalCalendar,$D2648,B2649,"f",FALSE)</f>
        <v>57959</v>
      </c>
      <c r="E2649" s="49">
        <f>_xll.qlInterestRateIndexValueDate(IndexON,D2649)</f>
        <v>57959</v>
      </c>
      <c r="F2649" s="52">
        <f>IFERROR(_xll.qlIndexFixing(IndexON,D2649,TRUE,_xll.ohTrigger(RecalcTrigger,TriggerON)),NA())</f>
        <v>2.4859530660457096E-2</v>
      </c>
      <c r="H2649" s="49">
        <f>_xll.qlCalendarAdvance(IborCalendar,$H2648,B2649,"f",FALSE)</f>
        <v>57951</v>
      </c>
      <c r="I2649" s="49">
        <f>_xll.qlInterestRateIndexValueDate(Index1M,$H2649)</f>
        <v>57956</v>
      </c>
      <c r="J2649" s="52">
        <f>IFERROR(_xll.qlIndexFixing(Index1M,$H2649,TRUE,_xll.ohTrigger(RecalcTrigger,Trigger1M)),NA())</f>
        <v>2.4214315914748319E-2</v>
      </c>
      <c r="K2649" s="52">
        <f>IFERROR(_xll.qlIndexFixing(ONIndex1M,I2649,TRUE,_xll.ohTrigger(RecalcTrigger,Trigger1M)),NA())</f>
        <v>2.4198622667990222E-2</v>
      </c>
      <c r="L2649" s="52">
        <f>IFERROR(_xll.qlIndexFixing(Index3M,H2649,TRUE,_xll.ohTrigger(RecalcTrigger,Trigger3M)),NA())</f>
        <v>2.5298688923344571E-2</v>
      </c>
      <c r="M2649" s="52">
        <f>IFERROR(_xll.qlIndexFixing(ONIndex3M,I2649,TRUE,_xll.ohTrigger(RecalcTrigger,Trigger3M)),NA())</f>
        <v>2.524288868317015E-2</v>
      </c>
      <c r="N2649" s="52">
        <f>IFERROR(_xll.qlIndexFixing(Index6M,$H2649,TRUE,_xll.ohTrigger(RecalcTrigger,Trigger6M)),NA())</f>
        <v>2.6337151957944383E-2</v>
      </c>
      <c r="O2649" s="52">
        <f>IFERROR(_xll.qlIndexFixing(ONIndex6M,I2649,TRUE,_xll.ohTrigger(RecalcTrigger,Trigger6M)),NA())</f>
        <v>2.6212135797258895E-2</v>
      </c>
      <c r="P2649" s="52">
        <f>IFERROR(_xll.qlIndexFixing(Index1Y,$H2649,TRUE,_xll.ohTrigger(RecalcTrigger,Trigger1Y)),NA())</f>
        <v>2.7779952746921074E-2</v>
      </c>
      <c r="Q2649" s="52">
        <f>IFERROR(_xll.qlIndexFixing(ONIndex1Y,I2649,TRUE,_xll.ohTrigger(RecalcTrigger,Trigger1Y)),NA())</f>
        <v>2.7488639902637502E-2</v>
      </c>
    </row>
    <row r="2650" spans="2:17" x14ac:dyDescent="0.2">
      <c r="B2650" s="46" t="s">
        <v>51</v>
      </c>
      <c r="D2650" s="49">
        <f>_xll.qlCalendarAdvance(LocalCalendar,$D2649,B2650,"f",FALSE)</f>
        <v>57966</v>
      </c>
      <c r="E2650" s="49">
        <f>_xll.qlInterestRateIndexValueDate(IndexON,D2650)</f>
        <v>57966</v>
      </c>
      <c r="F2650" s="52">
        <f>IFERROR(_xll.qlIndexFixing(IndexON,D2650,TRUE,_xll.ohTrigger(RecalcTrigger,TriggerON)),NA())</f>
        <v>2.4861959812563228E-2</v>
      </c>
      <c r="H2650" s="49">
        <f>_xll.qlCalendarAdvance(IborCalendar,$H2649,B2650,"f",FALSE)</f>
        <v>57958</v>
      </c>
      <c r="I2650" s="49">
        <f>_xll.qlInterestRateIndexValueDate(Index1M,$H2650)</f>
        <v>57962</v>
      </c>
      <c r="J2650" s="52">
        <f>IFERROR(_xll.qlIndexFixing(Index1M,$H2650,TRUE,_xll.ohTrigger(RecalcTrigger,Trigger1M)),NA())</f>
        <v>2.4211053815277772E-2</v>
      </c>
      <c r="K2650" s="52">
        <f>IFERROR(_xll.qlIndexFixing(ONIndex1M,I2650,TRUE,_xll.ohTrigger(RecalcTrigger,Trigger1M)),NA())</f>
        <v>2.4195348376272463E-2</v>
      </c>
      <c r="L2650" s="52">
        <f>IFERROR(_xll.qlIndexFixing(Index3M,H2650,TRUE,_xll.ohTrigger(RecalcTrigger,Trigger3M)),NA())</f>
        <v>2.5295509324556355E-2</v>
      </c>
      <c r="M2650" s="52">
        <f>IFERROR(_xll.qlIndexFixing(ONIndex3M,I2650,TRUE,_xll.ohTrigger(RecalcTrigger,Trigger3M)),NA())</f>
        <v>2.5239672543095892E-2</v>
      </c>
      <c r="N2650" s="52">
        <f>IFERROR(_xll.qlIndexFixing(Index6M,$H2650,TRUE,_xll.ohTrigger(RecalcTrigger,Trigger6M)),NA())</f>
        <v>2.633472880447452E-2</v>
      </c>
      <c r="O2650" s="52">
        <f>IFERROR(_xll.qlIndexFixing(ONIndex6M,I2650,TRUE,_xll.ohTrigger(RecalcTrigger,Trigger6M)),NA())</f>
        <v>2.6208938860303732E-2</v>
      </c>
      <c r="P2650" s="52">
        <f>IFERROR(_xll.qlIndexFixing(Index1Y,$H2650,TRUE,_xll.ohTrigger(RecalcTrigger,Trigger1Y)),NA())</f>
        <v>2.7776926589135564E-2</v>
      </c>
      <c r="Q2650" s="52">
        <f>IFERROR(_xll.qlIndexFixing(ONIndex1Y,I2650,TRUE,_xll.ohTrigger(RecalcTrigger,Trigger1Y)),NA())</f>
        <v>2.7485470896060349E-2</v>
      </c>
    </row>
    <row r="2651" spans="2:17" x14ac:dyDescent="0.2">
      <c r="B2651" s="46" t="s">
        <v>51</v>
      </c>
      <c r="D2651" s="49">
        <f>_xll.qlCalendarAdvance(LocalCalendar,$D2650,B2651,"f",FALSE)</f>
        <v>57973</v>
      </c>
      <c r="E2651" s="49">
        <f>_xll.qlInterestRateIndexValueDate(IndexON,D2651)</f>
        <v>57973</v>
      </c>
      <c r="F2651" s="52">
        <f>IFERROR(_xll.qlIndexFixing(IndexON,D2651,TRUE,_xll.ohTrigger(RecalcTrigger,TriggerON)),NA())</f>
        <v>2.4864382312097533E-2</v>
      </c>
      <c r="H2651" s="49">
        <f>_xll.qlCalendarAdvance(IborCalendar,$H2650,B2651,"f",FALSE)</f>
        <v>57965</v>
      </c>
      <c r="I2651" s="49">
        <f>_xll.qlInterestRateIndexValueDate(Index1M,$H2651)</f>
        <v>57969</v>
      </c>
      <c r="J2651" s="52">
        <f>IFERROR(_xll.qlIndexFixing(Index1M,$H2651,TRUE,_xll.ohTrigger(RecalcTrigger,Trigger1M)),NA())</f>
        <v>2.4207257749938371E-2</v>
      </c>
      <c r="K2651" s="52">
        <f>IFERROR(_xll.qlIndexFixing(ONIndex1M,I2651,TRUE,_xll.ohTrigger(RecalcTrigger,Trigger1M)),NA())</f>
        <v>2.4191538066764551E-2</v>
      </c>
      <c r="L2651" s="52">
        <f>IFERROR(_xll.qlIndexFixing(Index3M,H2651,TRUE,_xll.ohTrigger(RecalcTrigger,Trigger3M)),NA())</f>
        <v>2.5291809381185769E-2</v>
      </c>
      <c r="M2651" s="52">
        <f>IFERROR(_xll.qlIndexFixing(ONIndex3M,I2651,TRUE,_xll.ohTrigger(RecalcTrigger,Trigger3M)),NA())</f>
        <v>2.5235929904816601E-2</v>
      </c>
      <c r="N2651" s="52">
        <f>IFERROR(_xll.qlIndexFixing(Index6M,$H2651,TRUE,_xll.ohTrigger(RecalcTrigger,Trigger6M)),NA())</f>
        <v>2.6331092808296531E-2</v>
      </c>
      <c r="O2651" s="52">
        <f>IFERROR(_xll.qlIndexFixing(ONIndex6M,I2651,TRUE,_xll.ohTrigger(RecalcTrigger,Trigger6M)),NA())</f>
        <v>2.620521856735003E-2</v>
      </c>
      <c r="P2651" s="52">
        <f>IFERROR(_xll.qlIndexFixing(Index1Y,$H2651,TRUE,_xll.ohTrigger(RecalcTrigger,Trigger1Y)),NA())</f>
        <v>2.7773405743613585E-2</v>
      </c>
      <c r="Q2651" s="52">
        <f>IFERROR(_xll.qlIndexFixing(ONIndex1Y,I2651,TRUE,_xll.ohTrigger(RecalcTrigger,Trigger1Y)),NA())</f>
        <v>2.7481783118457059E-2</v>
      </c>
    </row>
    <row r="2652" spans="2:17" x14ac:dyDescent="0.2">
      <c r="B2652" s="46" t="s">
        <v>51</v>
      </c>
      <c r="D2652" s="49">
        <f>_xll.qlCalendarAdvance(LocalCalendar,$D2651,B2652,"f",FALSE)</f>
        <v>57980</v>
      </c>
      <c r="E2652" s="49">
        <f>_xll.qlInterestRateIndexValueDate(IndexON,D2652)</f>
        <v>57980</v>
      </c>
      <c r="F2652" s="52">
        <f>IFERROR(_xll.qlIndexFixing(IndexON,D2652,TRUE,_xll.ohTrigger(RecalcTrigger,TriggerON)),NA())</f>
        <v>2.4866798159086656E-2</v>
      </c>
      <c r="H2652" s="49">
        <f>_xll.qlCalendarAdvance(IborCalendar,$H2651,B2652,"f",FALSE)</f>
        <v>57972</v>
      </c>
      <c r="I2652" s="49">
        <f>_xll.qlInterestRateIndexValueDate(Index1M,$H2652)</f>
        <v>57976</v>
      </c>
      <c r="J2652" s="52">
        <f>IFERROR(_xll.qlIndexFixing(Index1M,$H2652,TRUE,_xll.ohTrigger(RecalcTrigger,Trigger1M)),NA())</f>
        <v>2.420347214944929E-2</v>
      </c>
      <c r="K2652" s="52">
        <f>IFERROR(_xll.qlIndexFixing(ONIndex1M,I2652,TRUE,_xll.ohTrigger(RecalcTrigger,Trigger1M)),NA())</f>
        <v>2.418773820042297E-2</v>
      </c>
      <c r="L2652" s="52">
        <f>IFERROR(_xll.qlIndexFixing(Index3M,H2652,TRUE,_xll.ohTrigger(RecalcTrigger,Trigger3M)),NA())</f>
        <v>2.5288119763919113E-2</v>
      </c>
      <c r="M2652" s="52">
        <f>IFERROR(_xll.qlIndexFixing(ONIndex3M,I2652,TRUE,_xll.ohTrigger(RecalcTrigger,Trigger3M)),NA())</f>
        <v>2.5232197524411859E-2</v>
      </c>
      <c r="N2652" s="52">
        <f>IFERROR(_xll.qlIndexFixing(Index6M,$H2652,TRUE,_xll.ohTrigger(RecalcTrigger,Trigger6M)),NA())</f>
        <v>2.6327467148497329E-2</v>
      </c>
      <c r="O2652" s="52">
        <f>IFERROR(_xll.qlIndexFixing(ONIndex6M,I2652,TRUE,_xll.ohTrigger(RecalcTrigger,Trigger6M)),NA())</f>
        <v>2.6201508469281265E-2</v>
      </c>
      <c r="P2652" s="52">
        <f>IFERROR(_xll.qlIndexFixing(Index1Y,$H2652,TRUE,_xll.ohTrigger(RecalcTrigger,Trigger1Y)),NA())</f>
        <v>2.7769895313873593E-2</v>
      </c>
      <c r="Q2652" s="52">
        <f>IFERROR(_xll.qlIndexFixing(ONIndex1Y,I2652,TRUE,_xll.ohTrigger(RecalcTrigger,Trigger1Y)),NA())</f>
        <v>2.7478105460199131E-2</v>
      </c>
    </row>
    <row r="2653" spans="2:17" x14ac:dyDescent="0.2">
      <c r="B2653" s="46" t="s">
        <v>51</v>
      </c>
      <c r="D2653" s="49">
        <f>_xll.qlCalendarAdvance(LocalCalendar,$D2652,B2653,"f",FALSE)</f>
        <v>57987</v>
      </c>
      <c r="E2653" s="49">
        <f>_xll.qlInterestRateIndexValueDate(IndexON,D2653)</f>
        <v>57987</v>
      </c>
      <c r="F2653" s="52">
        <f>IFERROR(_xll.qlIndexFixing(IndexON,D2653,TRUE,_xll.ohTrigger(RecalcTrigger,TriggerON)),NA())</f>
        <v>2.4869207353503953E-2</v>
      </c>
      <c r="H2653" s="49">
        <f>_xll.qlCalendarAdvance(IborCalendar,$H2652,B2653,"f",FALSE)</f>
        <v>57979</v>
      </c>
      <c r="I2653" s="49">
        <f>_xll.qlInterestRateIndexValueDate(Index1M,$H2653)</f>
        <v>57983</v>
      </c>
      <c r="J2653" s="52">
        <f>IFERROR(_xll.qlIndexFixing(Index1M,$H2653,TRUE,_xll.ohTrigger(RecalcTrigger,Trigger1M)),NA())</f>
        <v>2.4200241126913231E-2</v>
      </c>
      <c r="K2653" s="52">
        <f>IFERROR(_xll.qlIndexFixing(ONIndex1M,I2653,TRUE,_xll.ohTrigger(RecalcTrigger,Trigger1M)),NA())</f>
        <v>2.4183948777487529E-2</v>
      </c>
      <c r="L2653" s="52">
        <f>IFERROR(_xll.qlIndexFixing(Index3M,H2653,TRUE,_xll.ohTrigger(RecalcTrigger,Trigger3M)),NA())</f>
        <v>2.5285065705195502E-2</v>
      </c>
      <c r="M2653" s="52">
        <f>IFERROR(_xll.qlIndexFixing(ONIndex3M,I2653,TRUE,_xll.ohTrigger(RecalcTrigger,Trigger3M)),NA())</f>
        <v>2.5228475401961603E-2</v>
      </c>
      <c r="N2653" s="52">
        <f>IFERROR(_xll.qlIndexFixing(Index6M,$H2653,TRUE,_xll.ohTrigger(RecalcTrigger,Trigger6M)),NA())</f>
        <v>2.6321038415958415E-2</v>
      </c>
      <c r="O2653" s="52">
        <f>IFERROR(_xll.qlIndexFixing(ONIndex6M,I2653,TRUE,_xll.ohTrigger(RecalcTrigger,Trigger6M)),NA())</f>
        <v>2.6197808566097436E-2</v>
      </c>
      <c r="P2653" s="52">
        <f>IFERROR(_xll.qlIndexFixing(Index1Y,$H2653,TRUE,_xll.ohTrigger(RecalcTrigger,Trigger1Y)),NA())</f>
        <v>2.7766395299808282E-2</v>
      </c>
      <c r="Q2653" s="52">
        <f>IFERROR(_xll.qlIndexFixing(ONIndex1Y,I2653,TRUE,_xll.ohTrigger(RecalcTrigger,Trigger1Y)),NA())</f>
        <v>2.7474437921606309E-2</v>
      </c>
    </row>
    <row r="2654" spans="2:17" x14ac:dyDescent="0.2">
      <c r="B2654" s="46" t="s">
        <v>51</v>
      </c>
      <c r="D2654" s="49">
        <f>_xll.qlCalendarAdvance(LocalCalendar,$D2653,B2654,"f",FALSE)</f>
        <v>57994</v>
      </c>
      <c r="E2654" s="49">
        <f>_xll.qlInterestRateIndexValueDate(IndexON,D2654)</f>
        <v>57994</v>
      </c>
      <c r="F2654" s="52">
        <f>IFERROR(_xll.qlIndexFixing(IndexON,D2654,TRUE,_xll.ohTrigger(RecalcTrigger,TriggerON)),NA())</f>
        <v>2.4872640346080832E-2</v>
      </c>
      <c r="H2654" s="49">
        <f>_xll.qlCalendarAdvance(IborCalendar,$H2653,B2654,"f",FALSE)</f>
        <v>57986</v>
      </c>
      <c r="I2654" s="49">
        <f>_xll.qlInterestRateIndexValueDate(Index1M,$H2654)</f>
        <v>57990</v>
      </c>
      <c r="J2654" s="52">
        <f>IFERROR(_xll.qlIndexFixing(Index1M,$H2654,TRUE,_xll.ohTrigger(RecalcTrigger,Trigger1M)),NA())</f>
        <v>2.4196476950835297E-2</v>
      </c>
      <c r="K2654" s="52">
        <f>IFERROR(_xll.qlIndexFixing(ONIndex1M,I2654,TRUE,_xll.ohTrigger(RecalcTrigger,Trigger1M)),NA())</f>
        <v>2.4180169797958229E-2</v>
      </c>
      <c r="L2654" s="52">
        <f>IFERROR(_xll.qlIndexFixing(Index3M,H2654,TRUE,_xll.ohTrigger(RecalcTrigger,Trigger3M)),NA())</f>
        <v>2.5281397220818357E-2</v>
      </c>
      <c r="M2654" s="52">
        <f>IFERROR(_xll.qlIndexFixing(ONIndex3M,I2654,TRUE,_xll.ohTrigger(RecalcTrigger,Trigger3M)),NA())</f>
        <v>2.5224763537146089E-2</v>
      </c>
      <c r="N2654" s="52">
        <f>IFERROR(_xll.qlIndexFixing(Index6M,$H2654,TRUE,_xll.ohTrigger(RecalcTrigger,Trigger6M)),NA())</f>
        <v>2.6320246837813921E-2</v>
      </c>
      <c r="O2654" s="52">
        <f>IFERROR(_xll.qlIndexFixing(ONIndex6M,I2654,TRUE,_xll.ohTrigger(RecalcTrigger,Trigger6M)),NA())</f>
        <v>2.6194118857718607E-2</v>
      </c>
      <c r="P2654" s="52">
        <f>IFERROR(_xll.qlIndexFixing(Index1Y,$H2654,TRUE,_xll.ohTrigger(RecalcTrigger,Trigger1Y)),NA())</f>
        <v>2.7762905701309244E-2</v>
      </c>
      <c r="Q2654" s="52">
        <f>IFERROR(_xll.qlIndexFixing(ONIndex1Y,I2654,TRUE,_xll.ohTrigger(RecalcTrigger,Trigger1Y)),NA())</f>
        <v>2.7470780502358849E-2</v>
      </c>
    </row>
    <row r="2655" spans="2:17" x14ac:dyDescent="0.2">
      <c r="B2655" s="46" t="s">
        <v>51</v>
      </c>
      <c r="D2655" s="49">
        <f>_xll.qlCalendarAdvance(LocalCalendar,$D2654,B2655,"f",FALSE)</f>
        <v>58001</v>
      </c>
      <c r="E2655" s="49">
        <f>_xll.qlInterestRateIndexValueDate(IndexON,D2655)</f>
        <v>58001</v>
      </c>
      <c r="F2655" s="52">
        <f>IFERROR(_xll.qlIndexFixing(IndexON,D2655,TRUE,_xll.ohTrigger(RecalcTrigger,TriggerON)),NA())</f>
        <v>2.4874005784703002E-2</v>
      </c>
      <c r="H2655" s="49">
        <f>_xll.qlCalendarAdvance(IborCalendar,$H2654,B2655,"f",FALSE)</f>
        <v>57993</v>
      </c>
      <c r="I2655" s="49">
        <f>_xll.qlInterestRateIndexValueDate(Index1M,$H2655)</f>
        <v>57998</v>
      </c>
      <c r="J2655" s="52">
        <f>IFERROR(_xll.qlIndexFixing(Index1M,$H2655,TRUE,_xll.ohTrigger(RecalcTrigger,Trigger1M)),NA())</f>
        <v>2.4192187850287022E-2</v>
      </c>
      <c r="K2655" s="52">
        <f>IFERROR(_xll.qlIndexFixing(ONIndex1M,I2655,TRUE,_xll.ohTrigger(RecalcTrigger,Trigger1M)),NA())</f>
        <v>2.4175863751878524E-2</v>
      </c>
      <c r="L2655" s="52">
        <f>IFERROR(_xll.qlIndexFixing(Index3M,H2655,TRUE,_xll.ohTrigger(RecalcTrigger,Trigger3M)),NA())</f>
        <v>2.5277217312276459E-2</v>
      </c>
      <c r="M2655" s="52">
        <f>IFERROR(_xll.qlIndexFixing(ONIndex3M,I2655,TRUE,_xll.ohTrigger(RecalcTrigger,Trigger3M)),NA())</f>
        <v>2.5220533966772152E-2</v>
      </c>
      <c r="N2655" s="52">
        <f>IFERROR(_xll.qlIndexFixing(Index6M,$H2655,TRUE,_xll.ohTrigger(RecalcTrigger,Trigger6M)),NA())</f>
        <v>2.6316139509016404E-2</v>
      </c>
      <c r="O2655" s="52">
        <f>IFERROR(_xll.qlIndexFixing(ONIndex6M,I2655,TRUE,_xll.ohTrigger(RecalcTrigger,Trigger6M)),NA())</f>
        <v>2.6189914531711267E-2</v>
      </c>
      <c r="P2655" s="52">
        <f>IFERROR(_xll.qlIndexFixing(Index1Y,$H2655,TRUE,_xll.ohTrigger(RecalcTrigger,Trigger1Y)),NA())</f>
        <v>2.7758930342356315E-2</v>
      </c>
      <c r="Q2655" s="52">
        <f>IFERROR(_xll.qlIndexFixing(ONIndex1Y,I2655,TRUE,_xll.ohTrigger(RecalcTrigger,Trigger1Y)),NA())</f>
        <v>2.7466612985866945E-2</v>
      </c>
    </row>
    <row r="2656" spans="2:17" x14ac:dyDescent="0.2">
      <c r="B2656" s="46" t="s">
        <v>51</v>
      </c>
      <c r="D2656" s="49">
        <f>_xll.qlCalendarAdvance(LocalCalendar,$D2655,B2656,"f",FALSE)</f>
        <v>58008</v>
      </c>
      <c r="E2656" s="49">
        <f>_xll.qlInterestRateIndexValueDate(IndexON,D2656)</f>
        <v>58008</v>
      </c>
      <c r="F2656" s="52">
        <f>IFERROR(_xll.qlIndexFixing(IndexON,D2656,TRUE,_xll.ohTrigger(RecalcTrigger,TriggerON)),NA())</f>
        <v>2.4876395021458109E-2</v>
      </c>
      <c r="H2656" s="49">
        <f>_xll.qlCalendarAdvance(IborCalendar,$H2655,B2656,"f",FALSE)</f>
        <v>58000</v>
      </c>
      <c r="I2656" s="49">
        <f>_xll.qlInterestRateIndexValueDate(Index1M,$H2656)</f>
        <v>58004</v>
      </c>
      <c r="J2656" s="52">
        <f>IFERROR(_xll.qlIndexFixing(Index1M,$H2656,TRUE,_xll.ohTrigger(RecalcTrigger,Trigger1M)),NA())</f>
        <v>2.4188979995350503E-2</v>
      </c>
      <c r="K2656" s="52">
        <f>IFERROR(_xll.qlIndexFixing(ONIndex1M,I2656,TRUE,_xll.ohTrigger(RecalcTrigger,Trigger1M)),NA())</f>
        <v>2.417264316863843E-2</v>
      </c>
      <c r="L2656" s="52">
        <f>IFERROR(_xll.qlIndexFixing(Index3M,H2656,TRUE,_xll.ohTrigger(RecalcTrigger,Trigger3M)),NA())</f>
        <v>2.5274091232365008E-2</v>
      </c>
      <c r="M2656" s="52">
        <f>IFERROR(_xll.qlIndexFixing(ONIndex3M,I2656,TRUE,_xll.ohTrigger(RecalcTrigger,Trigger3M)),NA())</f>
        <v>2.5217370581218645E-2</v>
      </c>
      <c r="N2656" s="52">
        <f>IFERROR(_xll.qlIndexFixing(Index6M,$H2656,TRUE,_xll.ohTrigger(RecalcTrigger,Trigger6M)),NA())</f>
        <v>2.6313067871978495E-2</v>
      </c>
      <c r="O2656" s="52">
        <f>IFERROR(_xll.qlIndexFixing(ONIndex6M,I2656,TRUE,_xll.ohTrigger(RecalcTrigger,Trigger6M)),NA())</f>
        <v>2.6186770025615758E-2</v>
      </c>
      <c r="P2656" s="52">
        <f>IFERROR(_xll.qlIndexFixing(Index1Y,$H2656,TRUE,_xll.ohTrigger(RecalcTrigger,Trigger1Y)),NA())</f>
        <v>2.7755957750582049E-2</v>
      </c>
      <c r="Q2656" s="52">
        <f>IFERROR(_xll.qlIndexFixing(ONIndex1Y,I2656,TRUE,_xll.ohTrigger(RecalcTrigger,Trigger1Y)),NA())</f>
        <v>2.7463496022219758E-2</v>
      </c>
    </row>
    <row r="2657" spans="2:17" x14ac:dyDescent="0.2">
      <c r="B2657" s="46" t="s">
        <v>51</v>
      </c>
      <c r="D2657" s="49">
        <f>_xll.qlCalendarAdvance(LocalCalendar,$D2656,B2657,"f",FALSE)</f>
        <v>58015</v>
      </c>
      <c r="E2657" s="49">
        <f>_xll.qlInterestRateIndexValueDate(IndexON,D2657)</f>
        <v>58015</v>
      </c>
      <c r="F2657" s="52">
        <f>IFERROR(_xll.qlIndexFixing(IndexON,D2657,TRUE,_xll.ohTrigger(RecalcTrigger,TriggerON)),NA())</f>
        <v>2.4878777605668034E-2</v>
      </c>
      <c r="H2657" s="49">
        <f>_xll.qlCalendarAdvance(IborCalendar,$H2656,B2657,"f",FALSE)</f>
        <v>58007</v>
      </c>
      <c r="I2657" s="49">
        <f>_xll.qlInterestRateIndexValueDate(Index1M,$H2657)</f>
        <v>58011</v>
      </c>
      <c r="J2657" s="52">
        <f>IFERROR(_xll.qlIndexFixing(Index1M,$H2657,TRUE,_xll.ohTrigger(RecalcTrigger,Trigger1M)),NA())</f>
        <v>2.4185793384312315E-2</v>
      </c>
      <c r="K2657" s="52">
        <f>IFERROR(_xll.qlIndexFixing(ONIndex1M,I2657,TRUE,_xll.ohTrigger(RecalcTrigger,Trigger1M)),NA())</f>
        <v>2.4168895519087741E-2</v>
      </c>
      <c r="L2657" s="52">
        <f>IFERROR(_xll.qlIndexFixing(Index3M,H2657,TRUE,_xll.ohTrigger(RecalcTrigger,Trigger3M)),NA())</f>
        <v>2.5270453728230585E-2</v>
      </c>
      <c r="M2657" s="52">
        <f>IFERROR(_xll.qlIndexFixing(ONIndex3M,I2657,TRUE,_xll.ohTrigger(RecalcTrigger,Trigger3M)),NA())</f>
        <v>2.5213689490186653E-2</v>
      </c>
      <c r="N2657" s="52">
        <f>IFERROR(_xll.qlIndexFixing(Index6M,$H2657,TRUE,_xll.ohTrigger(RecalcTrigger,Trigger6M)),NA())</f>
        <v>2.6309493893239604E-2</v>
      </c>
      <c r="O2657" s="52">
        <f>IFERROR(_xll.qlIndexFixing(ONIndex6M,I2657,TRUE,_xll.ohTrigger(RecalcTrigger,Trigger6M)),NA())</f>
        <v>2.6183110902131546E-2</v>
      </c>
      <c r="P2657" s="52">
        <f>IFERROR(_xll.qlIndexFixing(Index1Y,$H2657,TRUE,_xll.ohTrigger(RecalcTrigger,Trigger1Y)),NA())</f>
        <v>2.7752499398139712E-2</v>
      </c>
      <c r="Q2657" s="52">
        <f>IFERROR(_xll.qlIndexFixing(ONIndex1Y,I2657,TRUE,_xll.ohTrigger(RecalcTrigger,Trigger1Y)),NA())</f>
        <v>2.7459868961487999E-2</v>
      </c>
    </row>
    <row r="2658" spans="2:17" x14ac:dyDescent="0.2">
      <c r="B2658" s="46" t="s">
        <v>51</v>
      </c>
      <c r="D2658" s="49">
        <f>_xll.qlCalendarAdvance(LocalCalendar,$D2657,B2658,"f",FALSE)</f>
        <v>58022</v>
      </c>
      <c r="E2658" s="49">
        <f>_xll.qlInterestRateIndexValueDate(IndexON,D2658)</f>
        <v>58022</v>
      </c>
      <c r="F2658" s="52">
        <f>IFERROR(_xll.qlIndexFixing(IndexON,D2658,TRUE,_xll.ohTrigger(RecalcTrigger,TriggerON)),NA())</f>
        <v>2.4882182746530646E-2</v>
      </c>
      <c r="H2658" s="49">
        <f>_xll.qlCalendarAdvance(IborCalendar,$H2657,B2658,"f",FALSE)</f>
        <v>58014</v>
      </c>
      <c r="I2658" s="49">
        <f>_xll.qlInterestRateIndexValueDate(Index1M,$H2658)</f>
        <v>58018</v>
      </c>
      <c r="J2658" s="52">
        <f>IFERROR(_xll.qlIndexFixing(Index1M,$H2658,TRUE,_xll.ohTrigger(RecalcTrigger,Trigger1M)),NA())</f>
        <v>2.4180978307811962E-2</v>
      </c>
      <c r="K2658" s="52">
        <f>IFERROR(_xll.qlIndexFixing(ONIndex1M,I2658,TRUE,_xll.ohTrigger(RecalcTrigger,Trigger1M)),NA())</f>
        <v>2.4165158312863255E-2</v>
      </c>
      <c r="L2658" s="52">
        <f>IFERROR(_xll.qlIndexFixing(Index3M,H2658,TRUE,_xll.ohTrigger(RecalcTrigger,Trigger3M)),NA())</f>
        <v>2.5266826550786096E-2</v>
      </c>
      <c r="M2658" s="52">
        <f>IFERROR(_xll.qlIndexFixing(ONIndex3M,I2658,TRUE,_xll.ohTrigger(RecalcTrigger,Trigger3M)),NA())</f>
        <v>2.5210018656949273E-2</v>
      </c>
      <c r="N2658" s="52">
        <f>IFERROR(_xll.qlIndexFixing(Index6M,$H2658,TRUE,_xll.ohTrigger(RecalcTrigger,Trigger6M)),NA())</f>
        <v>2.6306636192472897E-2</v>
      </c>
      <c r="O2658" s="52">
        <f>IFERROR(_xll.qlIndexFixing(ONIndex6M,I2658,TRUE,_xll.ohTrigger(RecalcTrigger,Trigger6M)),NA())</f>
        <v>2.6179461973212526E-2</v>
      </c>
      <c r="P2658" s="52">
        <f>IFERROR(_xll.qlIndexFixing(Index1Y,$H2658,TRUE,_xll.ohTrigger(RecalcTrigger,Trigger1Y)),NA())</f>
        <v>2.7749051460836591E-2</v>
      </c>
      <c r="Q2658" s="52">
        <f>IFERROR(_xll.qlIndexFixing(ONIndex1Y,I2658,TRUE,_xll.ohTrigger(RecalcTrigger,Trigger1Y)),NA())</f>
        <v>2.7456252020181537E-2</v>
      </c>
    </row>
    <row r="2659" spans="2:17" x14ac:dyDescent="0.2">
      <c r="B2659" s="46" t="s">
        <v>51</v>
      </c>
      <c r="D2659" s="49">
        <f>_xll.qlCalendarAdvance(LocalCalendar,$D2658,B2659,"f",FALSE)</f>
        <v>58029</v>
      </c>
      <c r="E2659" s="49">
        <f>_xll.qlInterestRateIndexValueDate(IndexON,D2659)</f>
        <v>58029</v>
      </c>
      <c r="F2659" s="52">
        <f>IFERROR(_xll.qlIndexFixing(IndexON,D2659,TRUE,_xll.ohTrigger(RecalcTrigger,TriggerON)),NA())</f>
        <v>2.4883522816372405E-2</v>
      </c>
      <c r="H2659" s="49">
        <f>_xll.qlCalendarAdvance(IborCalendar,$H2658,B2659,"f",FALSE)</f>
        <v>58021</v>
      </c>
      <c r="I2659" s="49">
        <f>_xll.qlInterestRateIndexValueDate(Index1M,$H2659)</f>
        <v>58026</v>
      </c>
      <c r="J2659" s="52">
        <f>IFERROR(_xll.qlIndexFixing(Index1M,$H2659,TRUE,_xll.ohTrigger(RecalcTrigger,Trigger1M)),NA())</f>
        <v>2.4176736480008287E-2</v>
      </c>
      <c r="K2659" s="52">
        <f>IFERROR(_xll.qlIndexFixing(ONIndex1M,I2659,TRUE,_xll.ohTrigger(RecalcTrigger,Trigger1M)),NA())</f>
        <v>2.4160900007634822E-2</v>
      </c>
      <c r="L2659" s="52">
        <f>IFERROR(_xll.qlIndexFixing(Index3M,H2659,TRUE,_xll.ohTrigger(RecalcTrigger,Trigger3M)),NA())</f>
        <v>2.5262693850023624E-2</v>
      </c>
      <c r="M2659" s="52">
        <f>IFERROR(_xll.qlIndexFixing(ONIndex3M,I2659,TRUE,_xll.ohTrigger(RecalcTrigger,Trigger3M)),NA())</f>
        <v>2.5205835979464908E-2</v>
      </c>
      <c r="N2659" s="52">
        <f>IFERROR(_xll.qlIndexFixing(Index6M,$H2659,TRUE,_xll.ohTrigger(RecalcTrigger,Trigger6M)),NA())</f>
        <v>2.6301163761655279E-2</v>
      </c>
      <c r="O2659" s="52">
        <f>IFERROR(_xll.qlIndexFixing(ONIndex6M,I2659,TRUE,_xll.ohTrigger(RecalcTrigger,Trigger6M)),NA())</f>
        <v>2.6175304252404885E-2</v>
      </c>
      <c r="P2659" s="52">
        <f>IFERROR(_xll.qlIndexFixing(Index1Y,$H2659,TRUE,_xll.ohTrigger(RecalcTrigger,Trigger1Y)),NA())</f>
        <v>2.7745123714155707E-2</v>
      </c>
      <c r="Q2659" s="52">
        <f>IFERROR(_xll.qlIndexFixing(ONIndex1Y,I2659,TRUE,_xll.ohTrigger(RecalcTrigger,Trigger1Y)),NA())</f>
        <v>2.7452130764205052E-2</v>
      </c>
    </row>
    <row r="2660" spans="2:17" x14ac:dyDescent="0.2">
      <c r="B2660" s="46" t="s">
        <v>51</v>
      </c>
      <c r="D2660" s="49">
        <f>_xll.qlCalendarAdvance(LocalCalendar,$D2659,B2660,"f",FALSE)</f>
        <v>58036</v>
      </c>
      <c r="E2660" s="49">
        <f>_xll.qlInterestRateIndexValueDate(IndexON,D2660)</f>
        <v>58036</v>
      </c>
      <c r="F2660" s="52">
        <f>IFERROR(_xll.qlIndexFixing(IndexON,D2660,TRUE,_xll.ohTrigger(RecalcTrigger,TriggerON)),NA())</f>
        <v>2.488588544281356E-2</v>
      </c>
      <c r="H2660" s="49">
        <f>_xll.qlCalendarAdvance(IborCalendar,$H2659,B2660,"f",FALSE)</f>
        <v>58028</v>
      </c>
      <c r="I2660" s="49">
        <f>_xll.qlInterestRateIndexValueDate(Index1M,$H2660)</f>
        <v>58032</v>
      </c>
      <c r="J2660" s="52">
        <f>IFERROR(_xll.qlIndexFixing(Index1M,$H2660,TRUE,_xll.ohTrigger(RecalcTrigger,Trigger1M)),NA())</f>
        <v>2.4173564078957099E-2</v>
      </c>
      <c r="K2660" s="52">
        <f>IFERROR(_xll.qlIndexFixing(ONIndex1M,I2660,TRUE,_xll.ohTrigger(RecalcTrigger,Trigger1M)),NA())</f>
        <v>2.4157715230153087E-2</v>
      </c>
      <c r="L2660" s="52">
        <f>IFERROR(_xll.qlIndexFixing(Index3M,H2660,TRUE,_xll.ohTrigger(RecalcTrigger,Trigger3M)),NA())</f>
        <v>2.5259603175851381E-2</v>
      </c>
      <c r="M2660" s="52">
        <f>IFERROR(_xll.qlIndexFixing(ONIndex3M,I2660,TRUE,_xll.ohTrigger(RecalcTrigger,Trigger3M)),NA())</f>
        <v>2.5202707763938292E-2</v>
      </c>
      <c r="N2660" s="52">
        <f>IFERROR(_xll.qlIndexFixing(Index6M,$H2660,TRUE,_xll.ohTrigger(RecalcTrigger,Trigger6M)),NA())</f>
        <v>2.6298833973077199E-2</v>
      </c>
      <c r="O2660" s="52">
        <f>IFERROR(_xll.qlIndexFixing(ONIndex6M,I2660,TRUE,_xll.ohTrigger(RecalcTrigger,Trigger6M)),NA())</f>
        <v>2.617219470010923E-2</v>
      </c>
      <c r="P2660" s="52">
        <f>IFERROR(_xll.qlIndexFixing(Index1Y,$H2660,TRUE,_xll.ohTrigger(RecalcTrigger,Trigger1Y)),NA())</f>
        <v>2.7742186831221163E-2</v>
      </c>
      <c r="Q2660" s="52">
        <f>IFERROR(_xll.qlIndexFixing(ONIndex1Y,I2660,TRUE,_xll.ohTrigger(RecalcTrigger,Trigger1Y)),NA())</f>
        <v>2.7449048495924444E-2</v>
      </c>
    </row>
    <row r="2661" spans="2:17" x14ac:dyDescent="0.2">
      <c r="B2661" s="46" t="s">
        <v>51</v>
      </c>
      <c r="D2661" s="49">
        <f>_xll.qlCalendarAdvance(LocalCalendar,$D2660,B2661,"f",FALSE)</f>
        <v>58043</v>
      </c>
      <c r="E2661" s="49">
        <f>_xll.qlInterestRateIndexValueDate(IndexON,D2661)</f>
        <v>58043</v>
      </c>
      <c r="F2661" s="52">
        <f>IFERROR(_xll.qlIndexFixing(IndexON,D2661,TRUE,_xll.ohTrigger(RecalcTrigger,TriggerON)),NA())</f>
        <v>2.4888241416762824E-2</v>
      </c>
      <c r="H2661" s="49">
        <f>_xll.qlCalendarAdvance(IborCalendar,$H2660,B2661,"f",FALSE)</f>
        <v>58035</v>
      </c>
      <c r="I2661" s="49">
        <f>_xll.qlInterestRateIndexValueDate(Index1M,$H2661)</f>
        <v>58039</v>
      </c>
      <c r="J2661" s="52">
        <f>IFERROR(_xll.qlIndexFixing(Index1M,$H2661,TRUE,_xll.ohTrigger(RecalcTrigger,Trigger1M)),NA())</f>
        <v>2.4170968917435753E-2</v>
      </c>
      <c r="K2661" s="52">
        <f>IFERROR(_xll.qlIndexFixing(ONIndex1M,I2661,TRUE,_xll.ohTrigger(RecalcTrigger,Trigger1M)),NA())</f>
        <v>2.4154009353907213E-2</v>
      </c>
      <c r="L2661" s="52">
        <f>IFERROR(_xll.qlIndexFixing(Index3M,H2661,TRUE,_xll.ohTrigger(RecalcTrigger,Trigger3M)),NA())</f>
        <v>2.5256006978303804E-2</v>
      </c>
      <c r="M2661" s="52">
        <f>IFERROR(_xll.qlIndexFixing(ONIndex3M,I2661,TRUE,_xll.ohTrigger(RecalcTrigger,Trigger3M)),NA())</f>
        <v>2.519906770416469E-2</v>
      </c>
      <c r="N2661" s="52">
        <f>IFERROR(_xll.qlIndexFixing(Index6M,$H2661,TRUE,_xll.ohTrigger(RecalcTrigger,Trigger6M)),NA())</f>
        <v>2.6296008723675015E-2</v>
      </c>
      <c r="O2661" s="52">
        <f>IFERROR(_xll.qlIndexFixing(ONIndex6M,I2661,TRUE,_xll.ohTrigger(RecalcTrigger,Trigger6M)),NA())</f>
        <v>2.6168576355924955E-2</v>
      </c>
      <c r="P2661" s="52">
        <f>IFERROR(_xll.qlIndexFixing(Index1Y,$H2661,TRUE,_xll.ohTrigger(RecalcTrigger,Trigger1Y)),NA())</f>
        <v>2.7738770138697955E-2</v>
      </c>
      <c r="Q2661" s="52">
        <f>IFERROR(_xll.qlIndexFixing(ONIndex1Y,I2661,TRUE,_xll.ohTrigger(RecalcTrigger,Trigger1Y)),NA())</f>
        <v>2.7445461912973812E-2</v>
      </c>
    </row>
    <row r="2662" spans="2:17" x14ac:dyDescent="0.2">
      <c r="B2662" s="46" t="s">
        <v>51</v>
      </c>
      <c r="D2662" s="49">
        <f>_xll.qlCalendarAdvance(LocalCalendar,$D2661,B2662,"f",FALSE)</f>
        <v>58050</v>
      </c>
      <c r="E2662" s="49">
        <f>_xll.qlInterestRateIndexValueDate(IndexON,D2662)</f>
        <v>58050</v>
      </c>
      <c r="F2662" s="52">
        <f>IFERROR(_xll.qlIndexFixing(IndexON,D2662,TRUE,_xll.ohTrigger(RecalcTrigger,TriggerON)),NA())</f>
        <v>2.4890590738166907E-2</v>
      </c>
      <c r="H2662" s="49">
        <f>_xll.qlCalendarAdvance(IborCalendar,$H2661,B2662,"f",FALSE)</f>
        <v>58042</v>
      </c>
      <c r="I2662" s="49">
        <f>_xll.qlInterestRateIndexValueDate(Index1M,$H2662)</f>
        <v>58046</v>
      </c>
      <c r="J2662" s="52">
        <f>IFERROR(_xll.qlIndexFixing(Index1M,$H2662,TRUE,_xll.ohTrigger(RecalcTrigger,Trigger1M)),NA())</f>
        <v>2.4166740301589079E-2</v>
      </c>
      <c r="K2662" s="52">
        <f>IFERROR(_xll.qlIndexFixing(ONIndex1M,I2662,TRUE,_xll.ohTrigger(RecalcTrigger,Trigger1M)),NA())</f>
        <v>2.4150313920987543E-2</v>
      </c>
      <c r="L2662" s="52">
        <f>IFERROR(_xll.qlIndexFixing(Index3M,H2662,TRUE,_xll.ohTrigger(RecalcTrigger,Trigger3M)),NA())</f>
        <v>2.5251791520700197E-2</v>
      </c>
      <c r="M2662" s="52">
        <f>IFERROR(_xll.qlIndexFixing(ONIndex3M,I2662,TRUE,_xll.ohTrigger(RecalcTrigger,Trigger3M)),NA())</f>
        <v>2.5195437902345574E-2</v>
      </c>
      <c r="N2662" s="52">
        <f>IFERROR(_xll.qlIndexFixing(Index6M,$H2662,TRUE,_xll.ohTrigger(RecalcTrigger,Trigger6M)),NA())</f>
        <v>2.629177903913071E-2</v>
      </c>
      <c r="O2662" s="52">
        <f>IFERROR(_xll.qlIndexFixing(ONIndex6M,I2662,TRUE,_xll.ohTrigger(RecalcTrigger,Trigger6M)),NA())</f>
        <v>2.6164968206785488E-2</v>
      </c>
      <c r="P2662" s="52">
        <f>IFERROR(_xll.qlIndexFixing(Index1Y,$H2662,TRUE,_xll.ohTrigger(RecalcTrigger,Trigger1Y)),NA())</f>
        <v>2.7735363860891069E-2</v>
      </c>
      <c r="Q2662" s="52">
        <f>IFERROR(_xll.qlIndexFixing(ONIndex1Y,I2662,TRUE,_xll.ohTrigger(RecalcTrigger,Trigger1Y)),NA())</f>
        <v>2.744188544960835E-2</v>
      </c>
    </row>
    <row r="2663" spans="2:17" x14ac:dyDescent="0.2">
      <c r="B2663" s="46" t="s">
        <v>51</v>
      </c>
      <c r="D2663" s="49">
        <f>_xll.qlCalendarAdvance(LocalCalendar,$D2662,B2663,"f",FALSE)</f>
        <v>58057</v>
      </c>
      <c r="E2663" s="49">
        <f>_xll.qlInterestRateIndexValueDate(IndexON,D2663)</f>
        <v>58057</v>
      </c>
      <c r="F2663" s="52">
        <f>IFERROR(_xll.qlIndexFixing(IndexON,D2663,TRUE,_xll.ohTrigger(RecalcTrigger,TriggerON)),NA())</f>
        <v>2.4892933406972517E-2</v>
      </c>
      <c r="H2663" s="49">
        <f>_xll.qlCalendarAdvance(IborCalendar,$H2662,B2663,"f",FALSE)</f>
        <v>58049</v>
      </c>
      <c r="I2663" s="49">
        <f>_xll.qlInterestRateIndexValueDate(Index1M,$H2663)</f>
        <v>58053</v>
      </c>
      <c r="J2663" s="52">
        <f>IFERROR(_xll.qlIndexFixing(Index1M,$H2663,TRUE,_xll.ohTrigger(RecalcTrigger,Trigger1M)),NA())</f>
        <v>2.416307031520977E-2</v>
      </c>
      <c r="K2663" s="52">
        <f>IFERROR(_xll.qlIndexFixing(ONIndex1M,I2663,TRUE,_xll.ohTrigger(RecalcTrigger,Trigger1M)),NA())</f>
        <v>2.414662893131414E-2</v>
      </c>
      <c r="L2663" s="52">
        <f>IFERROR(_xll.qlIndexFixing(Index3M,H2663,TRUE,_xll.ohTrigger(RecalcTrigger,Trigger3M)),NA())</f>
        <v>2.524821548869869E-2</v>
      </c>
      <c r="M2663" s="52">
        <f>IFERROR(_xll.qlIndexFixing(ONIndex3M,I2663,TRUE,_xll.ohTrigger(RecalcTrigger,Trigger3M)),NA())</f>
        <v>2.5191818358241136E-2</v>
      </c>
      <c r="N2663" s="52">
        <f>IFERROR(_xll.qlIndexFixing(Index6M,$H2663,TRUE,_xll.ohTrigger(RecalcTrigger,Trigger6M)),NA())</f>
        <v>2.6288267075842617E-2</v>
      </c>
      <c r="O2663" s="52">
        <f>IFERROR(_xll.qlIndexFixing(ONIndex6M,I2663,TRUE,_xll.ohTrigger(RecalcTrigger,Trigger6M)),NA())</f>
        <v>2.6161370252371086E-2</v>
      </c>
      <c r="P2663" s="52">
        <f>IFERROR(_xll.qlIndexFixing(Index1Y,$H2663,TRUE,_xll.ohTrigger(RecalcTrigger,Trigger1Y)),NA())</f>
        <v>2.7731967997695603E-2</v>
      </c>
      <c r="Q2663" s="52">
        <f>IFERROR(_xll.qlIndexFixing(ONIndex1Y,I2663,TRUE,_xll.ohTrigger(RecalcTrigger,Trigger1Y)),NA())</f>
        <v>2.7438319105508313E-2</v>
      </c>
    </row>
    <row r="2664" spans="2:17" x14ac:dyDescent="0.2">
      <c r="B2664" s="46" t="s">
        <v>51</v>
      </c>
      <c r="D2664" s="49">
        <f>_xll.qlCalendarAdvance(LocalCalendar,$D2663,B2664,"f",FALSE)</f>
        <v>58064</v>
      </c>
      <c r="E2664" s="49">
        <f>_xll.qlInterestRateIndexValueDate(IndexON,D2664)</f>
        <v>58064</v>
      </c>
      <c r="F2664" s="52">
        <f>IFERROR(_xll.qlIndexFixing(IndexON,D2664,TRUE,_xll.ohTrigger(RecalcTrigger,TriggerON)),NA())</f>
        <v>2.4895269423206301E-2</v>
      </c>
      <c r="H2664" s="49">
        <f>_xll.qlCalendarAdvance(IborCalendar,$H2663,B2664,"f",FALSE)</f>
        <v>58056</v>
      </c>
      <c r="I2664" s="49">
        <f>_xll.qlInterestRateIndexValueDate(Index1M,$H2664)</f>
        <v>58060</v>
      </c>
      <c r="J2664" s="52">
        <f>IFERROR(_xll.qlIndexFixing(Index1M,$H2664,TRUE,_xll.ohTrigger(RecalcTrigger,Trigger1M)),NA())</f>
        <v>2.4159410794296371E-2</v>
      </c>
      <c r="K2664" s="52">
        <f>IFERROR(_xll.qlIndexFixing(ONIndex1M,I2664,TRUE,_xll.ohTrigger(RecalcTrigger,Trigger1M)),NA())</f>
        <v>2.4142954384966941E-2</v>
      </c>
      <c r="L2664" s="52">
        <f>IFERROR(_xll.qlIndexFixing(Index3M,H2664,TRUE,_xll.ohTrigger(RecalcTrigger,Trigger3M)),NA())</f>
        <v>2.5244649782464677E-2</v>
      </c>
      <c r="M2664" s="52">
        <f>IFERROR(_xll.qlIndexFixing(ONIndex3M,I2664,TRUE,_xll.ohTrigger(RecalcTrigger,Trigger3M)),NA())</f>
        <v>2.5188209072171119E-2</v>
      </c>
      <c r="N2664" s="52">
        <f>IFERROR(_xll.qlIndexFixing(Index6M,$H2664,TRUE,_xll.ohTrigger(RecalcTrigger,Trigger6M)),NA())</f>
        <v>2.6284765448270981E-2</v>
      </c>
      <c r="O2664" s="52">
        <f>IFERROR(_xll.qlIndexFixing(ONIndex6M,I2664,TRUE,_xll.ohTrigger(RecalcTrigger,Trigger6M)),NA())</f>
        <v>2.6157782492681747E-2</v>
      </c>
      <c r="P2664" s="52">
        <f>IFERROR(_xll.qlIndexFixing(Index1Y,$H2664,TRUE,_xll.ohTrigger(RecalcTrigger,Trigger1Y)),NA())</f>
        <v>2.7728582549006439E-2</v>
      </c>
      <c r="Q2664" s="52">
        <f>IFERROR(_xll.qlIndexFixing(ONIndex1Y,I2664,TRUE,_xll.ohTrigger(RecalcTrigger,Trigger1Y)),NA())</f>
        <v>2.7434762881073382E-2</v>
      </c>
    </row>
    <row r="2665" spans="2:17" x14ac:dyDescent="0.2">
      <c r="B2665" s="46" t="s">
        <v>51</v>
      </c>
      <c r="D2665" s="49">
        <f>_xll.qlCalendarAdvance(LocalCalendar,$D2664,B2665,"f",FALSE)</f>
        <v>58071</v>
      </c>
      <c r="E2665" s="49">
        <f>_xll.qlInterestRateIndexValueDate(IndexON,D2665)</f>
        <v>58071</v>
      </c>
      <c r="F2665" s="52">
        <f>IFERROR(_xll.qlIndexFixing(IndexON,D2665,TRUE,_xll.ohTrigger(RecalcTrigger,TriggerON)),NA())</f>
        <v>2.4897598786894903E-2</v>
      </c>
      <c r="H2665" s="49">
        <f>_xll.qlCalendarAdvance(IborCalendar,$H2664,B2665,"f",FALSE)</f>
        <v>58063</v>
      </c>
      <c r="I2665" s="49">
        <f>_xll.qlInterestRateIndexValueDate(Index1M,$H2665)</f>
        <v>58067</v>
      </c>
      <c r="J2665" s="52">
        <f>IFERROR(_xll.qlIndexFixing(Index1M,$H2665,TRUE,_xll.ohTrigger(RecalcTrigger,Trigger1M)),NA())</f>
        <v>2.4155761738851464E-2</v>
      </c>
      <c r="K2665" s="52">
        <f>IFERROR(_xll.qlIndexFixing(ONIndex1M,I2665,TRUE,_xll.ohTrigger(RecalcTrigger,Trigger1M)),NA())</f>
        <v>2.4139290282105819E-2</v>
      </c>
      <c r="L2665" s="52">
        <f>IFERROR(_xll.qlIndexFixing(Index3M,H2665,TRUE,_xll.ohTrigger(RecalcTrigger,Trigger3M)),NA())</f>
        <v>2.5241094401966535E-2</v>
      </c>
      <c r="M2665" s="52">
        <f>IFERROR(_xll.qlIndexFixing(ONIndex3M,I2665,TRUE,_xll.ohTrigger(RecalcTrigger,Trigger3M)),NA())</f>
        <v>2.5184610043895717E-2</v>
      </c>
      <c r="N2665" s="52">
        <f>IFERROR(_xll.qlIndexFixing(Index6M,$H2665,TRUE,_xll.ohTrigger(RecalcTrigger,Trigger6M)),NA())</f>
        <v>2.6281274156362656E-2</v>
      </c>
      <c r="O2665" s="52">
        <f>IFERROR(_xll.qlIndexFixing(ONIndex6M,I2665,TRUE,_xll.ohTrigger(RecalcTrigger,Trigger6M)),NA())</f>
        <v>2.6154204928037217E-2</v>
      </c>
      <c r="P2665" s="52">
        <f>IFERROR(_xll.qlIndexFixing(Index1Y,$H2665,TRUE,_xll.ohTrigger(RecalcTrigger,Trigger1Y)),NA())</f>
        <v>2.772520751471998E-2</v>
      </c>
      <c r="Q2665" s="52">
        <f>IFERROR(_xll.qlIndexFixing(ONIndex1Y,I2665,TRUE,_xll.ohTrigger(RecalcTrigger,Trigger1Y)),NA())</f>
        <v>2.7431216776063749E-2</v>
      </c>
    </row>
    <row r="2666" spans="2:17" x14ac:dyDescent="0.2">
      <c r="B2666" s="46" t="s">
        <v>51</v>
      </c>
      <c r="D2666" s="49">
        <f>_xll.qlCalendarAdvance(LocalCalendar,$D2665,B2666,"f",FALSE)</f>
        <v>58078</v>
      </c>
      <c r="E2666" s="49">
        <f>_xll.qlInterestRateIndexValueDate(IndexON,D2666)</f>
        <v>58078</v>
      </c>
      <c r="F2666" s="52">
        <f>IFERROR(_xll.qlIndexFixing(IndexON,D2666,TRUE,_xll.ohTrigger(RecalcTrigger,TriggerON)),NA())</f>
        <v>2.4899921498038324E-2</v>
      </c>
      <c r="H2666" s="49">
        <f>_xll.qlCalendarAdvance(IborCalendar,$H2665,B2666,"f",FALSE)</f>
        <v>58071</v>
      </c>
      <c r="I2666" s="49">
        <f>_xll.qlInterestRateIndexValueDate(Index1M,$H2666)</f>
        <v>58075</v>
      </c>
      <c r="J2666" s="52">
        <f>IFERROR(_xll.qlIndexFixing(Index1M,$H2666,TRUE,_xll.ohTrigger(RecalcTrigger,Trigger1M)),NA())</f>
        <v>2.4151604204606845E-2</v>
      </c>
      <c r="K2666" s="52">
        <f>IFERROR(_xll.qlIndexFixing(ONIndex1M,I2666,TRUE,_xll.ohTrigger(RecalcTrigger,Trigger1M)),NA())</f>
        <v>2.4135664096274212E-2</v>
      </c>
      <c r="L2666" s="52">
        <f>IFERROR(_xll.qlIndexFixing(Index3M,H2666,TRUE,_xll.ohTrigger(RecalcTrigger,Trigger3M)),NA())</f>
        <v>2.5233886840083392E-2</v>
      </c>
      <c r="M2666" s="52">
        <f>IFERROR(_xll.qlIndexFixing(ONIndex3M,I2666,TRUE,_xll.ohTrigger(RecalcTrigger,Trigger3M)),NA())</f>
        <v>2.5181134230138902E-2</v>
      </c>
      <c r="N2666" s="52">
        <f>IFERROR(_xll.qlIndexFixing(Index6M,$H2666,TRUE,_xll.ohTrigger(RecalcTrigger,Trigger6M)),NA())</f>
        <v>2.6276586968805599E-2</v>
      </c>
      <c r="O2666" s="52">
        <f>IFERROR(_xll.qlIndexFixing(ONIndex6M,I2666,TRUE,_xll.ohTrigger(RecalcTrigger,Trigger6M)),NA())</f>
        <v>2.6150824218644786E-2</v>
      </c>
      <c r="P2666" s="52">
        <f>IFERROR(_xll.qlIndexFixing(Index1Y,$H2666,TRUE,_xll.ohTrigger(RecalcTrigger,Trigger1Y)),NA())</f>
        <v>2.7721363084874173E-2</v>
      </c>
      <c r="Q2666" s="52">
        <f>IFERROR(_xll.qlIndexFixing(ONIndex1Y,I2666,TRUE,_xll.ohTrigger(RecalcTrigger,Trigger1Y)),NA())</f>
        <v>2.7427969194020463E-2</v>
      </c>
    </row>
    <row r="2667" spans="2:17" x14ac:dyDescent="0.2">
      <c r="B2667" s="46" t="s">
        <v>51</v>
      </c>
      <c r="D2667" s="49">
        <f>_xll.qlCalendarAdvance(LocalCalendar,$D2666,B2667,"f",FALSE)</f>
        <v>58085</v>
      </c>
      <c r="E2667" s="49">
        <f>_xll.qlInterestRateIndexValueDate(IndexON,D2667)</f>
        <v>58085</v>
      </c>
      <c r="F2667" s="52">
        <f>IFERROR(_xll.qlIndexFixing(IndexON,D2667,TRUE,_xll.ohTrigger(RecalcTrigger,TriggerON)),NA())</f>
        <v>2.4902237556583273E-2</v>
      </c>
      <c r="H2667" s="49">
        <f>_xll.qlCalendarAdvance(IborCalendar,$H2666,B2667,"f",FALSE)</f>
        <v>58078</v>
      </c>
      <c r="I2667" s="49">
        <f>_xll.qlInterestRateIndexValueDate(Index1M,$H2667)</f>
        <v>58082</v>
      </c>
      <c r="J2667" s="52">
        <f>IFERROR(_xll.qlIndexFixing(Index1M,$H2667,TRUE,_xll.ohTrigger(RecalcTrigger,Trigger1M)),NA())</f>
        <v>2.4147977575114648E-2</v>
      </c>
      <c r="K2667" s="52">
        <f>IFERROR(_xll.qlIndexFixing(ONIndex1M,I2667,TRUE,_xll.ohTrigger(RecalcTrigger,Trigger1M)),NA())</f>
        <v>2.4131473799124947E-2</v>
      </c>
      <c r="L2667" s="52">
        <f>IFERROR(_xll.qlIndexFixing(Index3M,H2667,TRUE,_xll.ohTrigger(RecalcTrigger,Trigger3M)),NA())</f>
        <v>2.5232878473836706E-2</v>
      </c>
      <c r="M2667" s="52">
        <f>IFERROR(_xll.qlIndexFixing(ONIndex3M,I2667,TRUE,_xll.ohTrigger(RecalcTrigger,Trigger3M)),NA())</f>
        <v>2.5176932382029449E-2</v>
      </c>
      <c r="N2667" s="52">
        <f>IFERROR(_xll.qlIndexFixing(Index6M,$H2667,TRUE,_xll.ohTrigger(RecalcTrigger,Trigger6M)),NA())</f>
        <v>2.6273117337903898E-2</v>
      </c>
      <c r="O2667" s="52">
        <f>IFERROR(_xll.qlIndexFixing(ONIndex6M,I2667,TRUE,_xll.ohTrigger(RecalcTrigger,Trigger6M)),NA())</f>
        <v>2.6146573047789445E-2</v>
      </c>
      <c r="P2667" s="52">
        <f>IFERROR(_xll.qlIndexFixing(Index1Y,$H2667,TRUE,_xll.ohTrigger(RecalcTrigger,Trigger1Y)),NA())</f>
        <v>2.7718010366814389E-2</v>
      </c>
      <c r="Q2667" s="52">
        <f>IFERROR(_xll.qlIndexFixing(ONIndex1Y,I2667,TRUE,_xll.ohTrigger(RecalcTrigger,Trigger1Y)),NA())</f>
        <v>2.7423652055214021E-2</v>
      </c>
    </row>
    <row r="2668" spans="2:17" x14ac:dyDescent="0.2">
      <c r="B2668" s="46" t="s">
        <v>51</v>
      </c>
      <c r="D2668" s="49">
        <f>_xll.qlCalendarAdvance(LocalCalendar,$D2667,B2668,"f",FALSE)</f>
        <v>58092</v>
      </c>
      <c r="E2668" s="49">
        <f>_xll.qlInterestRateIndexValueDate(IndexON,D2668)</f>
        <v>58092</v>
      </c>
      <c r="F2668" s="52">
        <f>IFERROR(_xll.qlIndexFixing(IndexON,D2668,TRUE,_xll.ohTrigger(RecalcTrigger,TriggerON)),NA())</f>
        <v>2.4905573037174999E-2</v>
      </c>
      <c r="H2668" s="49">
        <f>_xll.qlCalendarAdvance(IborCalendar,$H2667,B2668,"f",FALSE)</f>
        <v>58085</v>
      </c>
      <c r="I2668" s="49">
        <f>_xll.qlInterestRateIndexValueDate(Index1M,$H2668)</f>
        <v>58089</v>
      </c>
      <c r="J2668" s="52">
        <f>IFERROR(_xll.qlIndexFixing(Index1M,$H2668,TRUE,_xll.ohTrigger(RecalcTrigger,Trigger1M)),NA())</f>
        <v>2.414436141105742E-2</v>
      </c>
      <c r="K2668" s="52">
        <f>IFERROR(_xll.qlIndexFixing(ONIndex1M,I2668,TRUE,_xll.ohTrigger(RecalcTrigger,Trigger1M)),NA())</f>
        <v>2.4127842518009146E-2</v>
      </c>
      <c r="L2668" s="52">
        <f>IFERROR(_xll.qlIndexFixing(Index3M,H2668,TRUE,_xll.ohTrigger(RecalcTrigger,Trigger3M)),NA())</f>
        <v>2.5229355054107394E-2</v>
      </c>
      <c r="M2668" s="52">
        <f>IFERROR(_xll.qlIndexFixing(ONIndex3M,I2668,TRUE,_xll.ohTrigger(RecalcTrigger,Trigger3M)),NA())</f>
        <v>2.5173365592605634E-2</v>
      </c>
      <c r="N2668" s="52">
        <f>IFERROR(_xll.qlIndexFixing(Index6M,$H2668,TRUE,_xll.ohTrigger(RecalcTrigger,Trigger6M)),NA())</f>
        <v>2.6269658041717818E-2</v>
      </c>
      <c r="O2668" s="52">
        <f>IFERROR(_xll.qlIndexFixing(ONIndex6M,I2668,TRUE,_xll.ohTrigger(RecalcTrigger,Trigger6M)),NA())</f>
        <v>2.614302752415476E-2</v>
      </c>
      <c r="P2668" s="52">
        <f>IFERROR(_xll.qlIndexFixing(Index1Y,$H2668,TRUE,_xll.ohTrigger(RecalcTrigger,Trigger1Y)),NA())</f>
        <v>2.7714668062831439E-2</v>
      </c>
      <c r="Q2668" s="52">
        <f>IFERROR(_xll.qlIndexFixing(ONIndex1Y,I2668,TRUE,_xll.ohTrigger(RecalcTrigger,Trigger1Y)),NA())</f>
        <v>2.7420137754043949E-2</v>
      </c>
    </row>
    <row r="2669" spans="2:17" x14ac:dyDescent="0.2">
      <c r="B2669" s="46" t="s">
        <v>51</v>
      </c>
      <c r="D2669" s="49">
        <f>_xll.qlCalendarAdvance(LocalCalendar,$D2668,B2669,"f",FALSE)</f>
        <v>58099</v>
      </c>
      <c r="E2669" s="49">
        <f>_xll.qlInterestRateIndexValueDate(IndexON,D2669)</f>
        <v>58099</v>
      </c>
      <c r="F2669" s="52">
        <f>IFERROR(_xll.qlIndexFixing(IndexON,D2669,TRUE,_xll.ohTrigger(RecalcTrigger,TriggerON)),NA())</f>
        <v>2.4906849716010981E-2</v>
      </c>
      <c r="H2669" s="49">
        <f>_xll.qlCalendarAdvance(IborCalendar,$H2668,B2669,"f",FALSE)</f>
        <v>58092</v>
      </c>
      <c r="I2669" s="49">
        <f>_xll.qlInterestRateIndexValueDate(Index1M,$H2669)</f>
        <v>58096</v>
      </c>
      <c r="J2669" s="52">
        <f>IFERROR(_xll.qlIndexFixing(Index1M,$H2669,TRUE,_xll.ohTrigger(RecalcTrigger,Trigger1M)),NA())</f>
        <v>2.4140755712417111E-2</v>
      </c>
      <c r="K2669" s="52">
        <f>IFERROR(_xll.qlIndexFixing(ONIndex1M,I2669,TRUE,_xll.ohTrigger(RecalcTrigger,Trigger1M)),NA())</f>
        <v>2.4124221680219549E-2</v>
      </c>
      <c r="L2669" s="52">
        <f>IFERROR(_xll.qlIndexFixing(Index3M,H2669,TRUE,_xll.ohTrigger(RecalcTrigger,Trigger3M)),NA())</f>
        <v>2.5225841959247042E-2</v>
      </c>
      <c r="M2669" s="52">
        <f>IFERROR(_xll.qlIndexFixing(ONIndex3M,I2669,TRUE,_xll.ohTrigger(RecalcTrigger,Trigger3M)),NA())</f>
        <v>2.5169809061136306E-2</v>
      </c>
      <c r="N2669" s="52">
        <f>IFERROR(_xll.qlIndexFixing(Index6M,$H2669,TRUE,_xll.ohTrigger(RecalcTrigger,Trigger6M)),NA())</f>
        <v>2.6266209080194811E-2</v>
      </c>
      <c r="O2669" s="52">
        <f>IFERROR(_xll.qlIndexFixing(ONIndex6M,I2669,TRUE,_xll.ohTrigger(RecalcTrigger,Trigger6M)),NA())</f>
        <v>2.6139492195405012E-2</v>
      </c>
      <c r="P2669" s="52">
        <f>IFERROR(_xll.qlIndexFixing(Index1Y,$H2669,TRUE,_xll.ohTrigger(RecalcTrigger,Trigger1Y)),NA())</f>
        <v>2.7711336172823051E-2</v>
      </c>
      <c r="Q2669" s="52">
        <f>IFERROR(_xll.qlIndexFixing(ONIndex1Y,I2669,TRUE,_xll.ohTrigger(RecalcTrigger,Trigger1Y)),NA())</f>
        <v>2.741663357261892E-2</v>
      </c>
    </row>
    <row r="2670" spans="2:17" x14ac:dyDescent="0.2">
      <c r="B2670" s="46" t="s">
        <v>51</v>
      </c>
      <c r="D2670" s="49">
        <f>_xll.qlCalendarAdvance(LocalCalendar,$D2669,B2670,"f",FALSE)</f>
        <v>58106</v>
      </c>
      <c r="E2670" s="49">
        <f>_xll.qlInterestRateIndexValueDate(IndexON,D2670)</f>
        <v>58106</v>
      </c>
      <c r="F2670" s="52">
        <f>IFERROR(_xll.qlIndexFixing(IndexON,D2670,TRUE,_xll.ohTrigger(RecalcTrigger,TriggerON)),NA())</f>
        <v>2.4909145816893741E-2</v>
      </c>
      <c r="H2670" s="49">
        <f>_xll.qlCalendarAdvance(IborCalendar,$H2669,B2670,"f",FALSE)</f>
        <v>58099</v>
      </c>
      <c r="I2670" s="49">
        <f>_xll.qlInterestRateIndexValueDate(Index1M,$H2670)</f>
        <v>58103</v>
      </c>
      <c r="J2670" s="52">
        <f>IFERROR(_xll.qlIndexFixing(Index1M,$H2670,TRUE,_xll.ohTrigger(RecalcTrigger,Trigger1M)),NA())</f>
        <v>2.4137160479193721E-2</v>
      </c>
      <c r="K2670" s="52">
        <f>IFERROR(_xll.qlIndexFixing(ONIndex1M,I2670,TRUE,_xll.ohTrigger(RecalcTrigger,Trigger1M)),NA())</f>
        <v>2.4120611285916027E-2</v>
      </c>
      <c r="L2670" s="52">
        <f>IFERROR(_xll.qlIndexFixing(Index3M,H2670,TRUE,_xll.ohTrigger(RecalcTrigger,Trigger3M)),NA())</f>
        <v>2.522233918923078E-2</v>
      </c>
      <c r="M2670" s="52">
        <f>IFERROR(_xll.qlIndexFixing(ONIndex3M,I2670,TRUE,_xll.ohTrigger(RecalcTrigger,Trigger3M)),NA())</f>
        <v>2.5166262787621463E-2</v>
      </c>
      <c r="N2670" s="52">
        <f>IFERROR(_xll.qlIndexFixing(Index6M,$H2670,TRUE,_xll.ohTrigger(RecalcTrigger,Trigger6M)),NA())</f>
        <v>2.6262770453281434E-2</v>
      </c>
      <c r="O2670" s="52">
        <f>IFERROR(_xll.qlIndexFixing(ONIndex6M,I2670,TRUE,_xll.ohTrigger(RecalcTrigger,Trigger6M)),NA())</f>
        <v>2.61359670615402E-2</v>
      </c>
      <c r="P2670" s="52">
        <f>IFERROR(_xll.qlIndexFixing(Index1Y,$H2670,TRUE,_xll.ohTrigger(RecalcTrigger,Trigger1Y)),NA())</f>
        <v>2.7708014696685636E-2</v>
      </c>
      <c r="Q2670" s="52">
        <f>IFERROR(_xll.qlIndexFixing(ONIndex1Y,I2670,TRUE,_xll.ohTrigger(RecalcTrigger,Trigger1Y)),NA())</f>
        <v>2.7413139510619189E-2</v>
      </c>
    </row>
    <row r="2671" spans="2:17" x14ac:dyDescent="0.2">
      <c r="B2671" s="46" t="s">
        <v>51</v>
      </c>
      <c r="D2671" s="49">
        <f>_xll.qlCalendarAdvance(LocalCalendar,$D2670,B2671,"f",FALSE)</f>
        <v>58113</v>
      </c>
      <c r="E2671" s="49">
        <f>_xll.qlInterestRateIndexValueDate(IndexON,D2671)</f>
        <v>58113</v>
      </c>
      <c r="F2671" s="52">
        <f>IFERROR(_xll.qlIndexFixing(IndexON,D2671,TRUE,_xll.ohTrigger(RecalcTrigger,TriggerON)),NA())</f>
        <v>2.4911435265151383E-2</v>
      </c>
      <c r="H2671" s="49">
        <f>_xll.qlCalendarAdvance(IborCalendar,$H2670,B2671,"f",FALSE)</f>
        <v>58106</v>
      </c>
      <c r="I2671" s="49">
        <f>_xll.qlInterestRateIndexValueDate(Index1M,$H2671)</f>
        <v>58110</v>
      </c>
      <c r="J2671" s="52">
        <f>IFERROR(_xll.qlIndexFixing(Index1M,$H2671,TRUE,_xll.ohTrigger(RecalcTrigger,Trigger1M)),NA())</f>
        <v>2.4131916318371908E-2</v>
      </c>
      <c r="K2671" s="52">
        <f>IFERROR(_xll.qlIndexFixing(ONIndex1M,I2671,TRUE,_xll.ohTrigger(RecalcTrigger,Trigger1M)),NA())</f>
        <v>2.4117011334618965E-2</v>
      </c>
      <c r="L2671" s="52">
        <f>IFERROR(_xll.qlIndexFixing(Index3M,H2671,TRUE,_xll.ohTrigger(RecalcTrigger,Trigger3M)),NA())</f>
        <v>2.5219480739860755E-2</v>
      </c>
      <c r="M2671" s="52">
        <f>IFERROR(_xll.qlIndexFixing(ONIndex3M,I2671,TRUE,_xll.ohTrigger(RecalcTrigger,Trigger3M)),NA())</f>
        <v>2.5162726771741362E-2</v>
      </c>
      <c r="N2671" s="52">
        <f>IFERROR(_xll.qlIndexFixing(Index6M,$H2671,TRUE,_xll.ohTrigger(RecalcTrigger,Trigger6M)),NA())</f>
        <v>2.625934216092337E-2</v>
      </c>
      <c r="O2671" s="52">
        <f>IFERROR(_xll.qlIndexFixing(ONIndex6M,I2671,TRUE,_xll.ohTrigger(RecalcTrigger,Trigger6M)),NA())</f>
        <v>2.6132452122320515E-2</v>
      </c>
      <c r="P2671" s="52">
        <f>IFERROR(_xll.qlIndexFixing(Index1Y,$H2671,TRUE,_xll.ohTrigger(RecalcTrigger,Trigger1Y)),NA())</f>
        <v>2.7704703634317131E-2</v>
      </c>
      <c r="Q2671" s="52">
        <f>IFERROR(_xll.qlIndexFixing(ONIndex1Y,I2671,TRUE,_xll.ohTrigger(RecalcTrigger,Trigger1Y)),NA())</f>
        <v>2.7409655567725011E-2</v>
      </c>
    </row>
    <row r="2672" spans="2:17" x14ac:dyDescent="0.2">
      <c r="B2672" s="46" t="s">
        <v>51</v>
      </c>
      <c r="D2672" s="49">
        <f>_xll.qlCalendarAdvance(LocalCalendar,$D2671,B2672,"f",FALSE)</f>
        <v>58120</v>
      </c>
      <c r="E2672" s="49">
        <f>_xll.qlInterestRateIndexValueDate(IndexON,D2672)</f>
        <v>58120</v>
      </c>
      <c r="F2672" s="52">
        <f>IFERROR(_xll.qlIndexFixing(IndexON,D2672,TRUE,_xll.ohTrigger(RecalcTrigger,TriggerON)),NA())</f>
        <v>2.4914742869148743E-2</v>
      </c>
      <c r="H2672" s="49">
        <f>_xll.qlCalendarAdvance(IborCalendar,$H2671,B2672,"f",FALSE)</f>
        <v>58113</v>
      </c>
      <c r="I2672" s="49">
        <f>_xll.qlInterestRateIndexValueDate(Index1M,$H2672)</f>
        <v>58117</v>
      </c>
      <c r="J2672" s="52">
        <f>IFERROR(_xll.qlIndexFixing(Index1M,$H2672,TRUE,_xll.ohTrigger(RecalcTrigger,Trigger1M)),NA())</f>
        <v>2.4128340491797066E-2</v>
      </c>
      <c r="K2672" s="52">
        <f>IFERROR(_xll.qlIndexFixing(ONIndex1M,I2672,TRUE,_xll.ohTrigger(RecalcTrigger,Trigger1M)),NA())</f>
        <v>2.4113421826807979E-2</v>
      </c>
      <c r="L2672" s="52">
        <f>IFERROR(_xll.qlIndexFixing(Index3M,H2672,TRUE,_xll.ohTrigger(RecalcTrigger,Trigger3M)),NA())</f>
        <v>2.5215364623615066E-2</v>
      </c>
      <c r="M2672" s="52">
        <f>IFERROR(_xll.qlIndexFixing(ONIndex3M,I2672,TRUE,_xll.ohTrigger(RecalcTrigger,Trigger3M)),NA())</f>
        <v>2.515920101373581E-2</v>
      </c>
      <c r="N2672" s="52">
        <f>IFERROR(_xll.qlIndexFixing(Index6M,$H2672,TRUE,_xll.ohTrigger(RecalcTrigger,Trigger6M)),NA())</f>
        <v>2.6255924203069384E-2</v>
      </c>
      <c r="O2672" s="52">
        <f>IFERROR(_xll.qlIndexFixing(ONIndex6M,I2672,TRUE,_xll.ohTrigger(RecalcTrigger,Trigger6M)),NA())</f>
        <v>2.6128947378305512E-2</v>
      </c>
      <c r="P2672" s="52">
        <f>IFERROR(_xll.qlIndexFixing(Index1Y,$H2672,TRUE,_xll.ohTrigger(RecalcTrigger,Trigger1Y)),NA())</f>
        <v>2.7701402985616366E-2</v>
      </c>
      <c r="Q2672" s="52">
        <f>IFERROR(_xll.qlIndexFixing(ONIndex1Y,I2672,TRUE,_xll.ohTrigger(RecalcTrigger,Trigger1Y)),NA())</f>
        <v>2.7406181744735747E-2</v>
      </c>
    </row>
    <row r="2673" spans="2:17" x14ac:dyDescent="0.2">
      <c r="B2673" s="46" t="s">
        <v>51</v>
      </c>
      <c r="D2673" s="49">
        <f>_xll.qlCalendarAdvance(LocalCalendar,$D2672,B2673,"f",FALSE)</f>
        <v>58127</v>
      </c>
      <c r="E2673" s="49">
        <f>_xll.qlInterestRateIndexValueDate(IndexON,D2673)</f>
        <v>58127</v>
      </c>
      <c r="F2673" s="52">
        <f>IFERROR(_xll.qlIndexFixing(IndexON,D2673,TRUE,_xll.ohTrigger(RecalcTrigger,TriggerON)),NA())</f>
        <v>2.4915994204031122E-2</v>
      </c>
      <c r="H2673" s="49">
        <f>_xll.qlCalendarAdvance(IborCalendar,$H2672,B2673,"f",FALSE)</f>
        <v>58120</v>
      </c>
      <c r="I2673" s="49">
        <f>_xll.qlInterestRateIndexValueDate(Index1M,$H2673)</f>
        <v>58124</v>
      </c>
      <c r="J2673" s="52">
        <f>IFERROR(_xll.qlIndexFixing(Index1M,$H2673,TRUE,_xll.ohTrigger(RecalcTrigger,Trigger1M)),NA())</f>
        <v>2.4124775128401117E-2</v>
      </c>
      <c r="K2673" s="52">
        <f>IFERROR(_xll.qlIndexFixing(ONIndex1M,I2673,TRUE,_xll.ohTrigger(RecalcTrigger,Trigger1M)),NA())</f>
        <v>2.4109842762403133E-2</v>
      </c>
      <c r="L2673" s="52">
        <f>IFERROR(_xll.qlIndexFixing(Index3M,H2673,TRUE,_xll.ohTrigger(RecalcTrigger,Trigger3M)),NA())</f>
        <v>2.5211892827963212E-2</v>
      </c>
      <c r="M2673" s="52">
        <f>IFERROR(_xll.qlIndexFixing(ONIndex3M,I2673,TRUE,_xll.ohTrigger(RecalcTrigger,Trigger3M)),NA())</f>
        <v>2.5155685513684745E-2</v>
      </c>
      <c r="N2673" s="52">
        <f>IFERROR(_xll.qlIndexFixing(Index6M,$H2673,TRUE,_xll.ohTrigger(RecalcTrigger,Trigger6M)),NA())</f>
        <v>2.625251657966781E-2</v>
      </c>
      <c r="O2673" s="52">
        <f>IFERROR(_xll.qlIndexFixing(ONIndex6M,I2673,TRUE,_xll.ohTrigger(RecalcTrigger,Trigger6M)),NA())</f>
        <v>2.6125452829175444E-2</v>
      </c>
      <c r="P2673" s="52">
        <f>IFERROR(_xll.qlIndexFixing(Index1Y,$H2673,TRUE,_xll.ohTrigger(RecalcTrigger,Trigger1Y)),NA())</f>
        <v>2.7698112750480845E-2</v>
      </c>
      <c r="Q2673" s="52">
        <f>IFERROR(_xll.qlIndexFixing(ONIndex1Y,I2673,TRUE,_xll.ohTrigger(RecalcTrigger,Trigger1Y)),NA())</f>
        <v>2.7402718041091845E-2</v>
      </c>
    </row>
    <row r="2674" spans="2:17" x14ac:dyDescent="0.2">
      <c r="B2674" s="46" t="s">
        <v>51</v>
      </c>
      <c r="D2674" s="49">
        <f>_xll.qlCalendarAdvance(LocalCalendar,$D2673,B2674,"f",FALSE)</f>
        <v>58134</v>
      </c>
      <c r="E2674" s="49">
        <f>_xll.qlInterestRateIndexValueDate(IndexON,D2674)</f>
        <v>58134</v>
      </c>
      <c r="F2674" s="52">
        <f>IFERROR(_xll.qlIndexFixing(IndexON,D2674,TRUE,_xll.ohTrigger(RecalcTrigger,TriggerON)),NA())</f>
        <v>2.4918263694679865E-2</v>
      </c>
      <c r="H2674" s="49">
        <f>_xll.qlCalendarAdvance(IborCalendar,$H2673,B2674,"f",FALSE)</f>
        <v>58127</v>
      </c>
      <c r="I2674" s="49">
        <f>_xll.qlInterestRateIndexValueDate(Index1M,$H2674)</f>
        <v>58131</v>
      </c>
      <c r="J2674" s="52">
        <f>IFERROR(_xll.qlIndexFixing(Index1M,$H2674,TRUE,_xll.ohTrigger(RecalcTrigger,Trigger1M)),NA())</f>
        <v>2.4121220228175502E-2</v>
      </c>
      <c r="K2674" s="52">
        <f>IFERROR(_xll.qlIndexFixing(ONIndex1M,I2674,TRUE,_xll.ohTrigger(RecalcTrigger,Trigger1M)),NA())</f>
        <v>2.4106274141324491E-2</v>
      </c>
      <c r="L2674" s="52">
        <f>IFERROR(_xll.qlIndexFixing(Index3M,H2674,TRUE,_xll.ohTrigger(RecalcTrigger,Trigger3M)),NA())</f>
        <v>2.5209066838275288E-2</v>
      </c>
      <c r="M2674" s="52">
        <f>IFERROR(_xll.qlIndexFixing(ONIndex3M,I2674,TRUE,_xll.ohTrigger(RecalcTrigger,Trigger3M)),NA())</f>
        <v>2.5152180271508229E-2</v>
      </c>
      <c r="N2674" s="52">
        <f>IFERROR(_xll.qlIndexFixing(Index6M,$H2674,TRUE,_xll.ohTrigger(RecalcTrigger,Trigger6M)),NA())</f>
        <v>2.6249833001244977E-2</v>
      </c>
      <c r="O2674" s="52">
        <f>IFERROR(_xll.qlIndexFixing(ONIndex6M,I2674,TRUE,_xll.ohTrigger(RecalcTrigger,Trigger6M)),NA())</f>
        <v>2.6121968474770441E-2</v>
      </c>
      <c r="P2674" s="52">
        <f>IFERROR(_xll.qlIndexFixing(Index1Y,$H2674,TRUE,_xll.ohTrigger(RecalcTrigger,Trigger1Y)),NA())</f>
        <v>2.7694832928810042E-2</v>
      </c>
      <c r="Q2674" s="52">
        <f>IFERROR(_xll.qlIndexFixing(ONIndex1Y,I2674,TRUE,_xll.ohTrigger(RecalcTrigger,Trigger1Y)),NA())</f>
        <v>2.739926445687324E-2</v>
      </c>
    </row>
    <row r="2675" spans="2:17" x14ac:dyDescent="0.2">
      <c r="B2675" s="46" t="s">
        <v>51</v>
      </c>
      <c r="D2675" s="49">
        <f>_xll.qlCalendarAdvance(LocalCalendar,$D2674,B2675,"f",FALSE)</f>
        <v>58141</v>
      </c>
      <c r="E2675" s="49">
        <f>_xll.qlInterestRateIndexValueDate(IndexON,D2675)</f>
        <v>58141</v>
      </c>
      <c r="F2675" s="52">
        <f>IFERROR(_xll.qlIndexFixing(IndexON,D2675,TRUE,_xll.ohTrigger(RecalcTrigger,TriggerON)),NA())</f>
        <v>2.4920526532676845E-2</v>
      </c>
      <c r="H2675" s="49">
        <f>_xll.qlCalendarAdvance(IborCalendar,$H2674,B2675,"f",FALSE)</f>
        <v>58134</v>
      </c>
      <c r="I2675" s="49">
        <f>_xll.qlInterestRateIndexValueDate(Index1M,$H2675)</f>
        <v>58138</v>
      </c>
      <c r="J2675" s="52">
        <f>IFERROR(_xll.qlIndexFixing(Index1M,$H2675,TRUE,_xll.ohTrigger(RecalcTrigger,Trigger1M)),NA())</f>
        <v>2.411934129390254E-2</v>
      </c>
      <c r="K2675" s="52">
        <f>IFERROR(_xll.qlIndexFixing(ONIndex1M,I2675,TRUE,_xll.ohTrigger(RecalcTrigger,Trigger1M)),NA())</f>
        <v>2.410271596341218E-2</v>
      </c>
      <c r="L2675" s="52">
        <f>IFERROR(_xll.qlIndexFixing(Index3M,H2675,TRUE,_xll.ohTrigger(RecalcTrigger,Trigger3M)),NA())</f>
        <v>2.5206252243664542E-2</v>
      </c>
      <c r="M2675" s="52">
        <f>IFERROR(_xll.qlIndexFixing(ONIndex3M,I2675,TRUE,_xll.ohTrigger(RecalcTrigger,Trigger3M)),NA())</f>
        <v>2.5148685287126327E-2</v>
      </c>
      <c r="N2675" s="52">
        <f>IFERROR(_xll.qlIndexFixing(Index6M,$H2675,TRUE,_xll.ohTrigger(RecalcTrigger,Trigger6M)),NA())</f>
        <v>2.6247875191863106E-2</v>
      </c>
      <c r="O2675" s="52">
        <f>IFERROR(_xll.qlIndexFixing(ONIndex6M,I2675,TRUE,_xll.ohTrigger(RecalcTrigger,Trigger6M)),NA())</f>
        <v>2.6118494315090501E-2</v>
      </c>
      <c r="P2675" s="52">
        <f>IFERROR(_xll.qlIndexFixing(Index1Y,$H2675,TRUE,_xll.ohTrigger(RecalcTrigger,Trigger1Y)),NA())</f>
        <v>2.769239206747863E-2</v>
      </c>
      <c r="Q2675" s="52">
        <f>IFERROR(_xll.qlIndexFixing(ONIndex1Y,I2675,TRUE,_xll.ohTrigger(RecalcTrigger,Trigger1Y)),NA())</f>
        <v>2.7395820992079933E-2</v>
      </c>
    </row>
    <row r="2676" spans="2:17" x14ac:dyDescent="0.2">
      <c r="B2676" s="46" t="s">
        <v>51</v>
      </c>
      <c r="D2676" s="49">
        <f>_xll.qlCalendarAdvance(LocalCalendar,$D2675,B2676,"f",FALSE)</f>
        <v>58148</v>
      </c>
      <c r="E2676" s="49">
        <f>_xll.qlInterestRateIndexValueDate(IndexON,D2676)</f>
        <v>58148</v>
      </c>
      <c r="F2676" s="52">
        <f>IFERROR(_xll.qlIndexFixing(IndexON,D2676,TRUE,_xll.ohTrigger(RecalcTrigger,TriggerON)),NA())</f>
        <v>2.4922782718128644E-2</v>
      </c>
      <c r="H2676" s="49">
        <f>_xll.qlCalendarAdvance(IborCalendar,$H2675,B2676,"f",FALSE)</f>
        <v>58141</v>
      </c>
      <c r="I2676" s="49">
        <f>_xll.qlInterestRateIndexValueDate(Index1M,$H2676)</f>
        <v>58145</v>
      </c>
      <c r="J2676" s="52">
        <f>IFERROR(_xll.qlIndexFixing(Index1M,$H2676,TRUE,_xll.ohTrigger(RecalcTrigger,Trigger1M)),NA())</f>
        <v>2.4115808852946022E-2</v>
      </c>
      <c r="K2676" s="52">
        <f>IFERROR(_xll.qlIndexFixing(ONIndex1M,I2676,TRUE,_xll.ohTrigger(RecalcTrigger,Trigger1M)),NA())</f>
        <v>2.4099168228985945E-2</v>
      </c>
      <c r="L2676" s="52">
        <f>IFERROR(_xll.qlIndexFixing(Index3M,H2676,TRUE,_xll.ohTrigger(RecalcTrigger,Trigger3M)),NA())</f>
        <v>2.5202812417003638E-2</v>
      </c>
      <c r="M2676" s="52">
        <f>IFERROR(_xll.qlIndexFixing(ONIndex3M,I2676,TRUE,_xll.ohTrigger(RecalcTrigger,Trigger3M)),NA())</f>
        <v>2.5145200560618974E-2</v>
      </c>
      <c r="N2676" s="52">
        <f>IFERROR(_xll.qlIndexFixing(Index6M,$H2676,TRUE,_xll.ohTrigger(RecalcTrigger,Trigger6M)),NA())</f>
        <v>2.62445000527523E-2</v>
      </c>
      <c r="O2676" s="52">
        <f>IFERROR(_xll.qlIndexFixing(ONIndex6M,I2676,TRUE,_xll.ohTrigger(RecalcTrigger,Trigger6M)),NA())</f>
        <v>2.6115030350615243E-2</v>
      </c>
      <c r="P2676" s="52">
        <f>IFERROR(_xll.qlIndexFixing(Index1Y,$H2676,TRUE,_xll.ohTrigger(RecalcTrigger,Trigger1Y)),NA())</f>
        <v>2.768913356904602E-2</v>
      </c>
      <c r="Q2676" s="52">
        <f>IFERROR(_xll.qlIndexFixing(ONIndex1Y,I2676,TRUE,_xll.ohTrigger(RecalcTrigger,Trigger1Y)),NA())</f>
        <v>2.7392387646711924E-2</v>
      </c>
    </row>
    <row r="2677" spans="2:17" x14ac:dyDescent="0.2">
      <c r="B2677" s="46" t="s">
        <v>51</v>
      </c>
      <c r="D2677" s="49">
        <f>_xll.qlCalendarAdvance(LocalCalendar,$D2676,B2677,"f",FALSE)</f>
        <v>58155</v>
      </c>
      <c r="E2677" s="49">
        <f>_xll.qlInterestRateIndexValueDate(IndexON,D2677)</f>
        <v>58155</v>
      </c>
      <c r="F2677" s="52">
        <f>IFERROR(_xll.qlIndexFixing(IndexON,D2677,TRUE,_xll.ohTrigger(RecalcTrigger,TriggerON)),NA())</f>
        <v>2.4925032251008616E-2</v>
      </c>
      <c r="H2677" s="49">
        <f>_xll.qlCalendarAdvance(IborCalendar,$H2676,B2677,"f",FALSE)</f>
        <v>58148</v>
      </c>
      <c r="I2677" s="49">
        <f>_xll.qlInterestRateIndexValueDate(Index1M,$H2677)</f>
        <v>58152</v>
      </c>
      <c r="J2677" s="52">
        <f>IFERROR(_xll.qlIndexFixing(Index1M,$H2677,TRUE,_xll.ohTrigger(RecalcTrigger,Trigger1M)),NA())</f>
        <v>2.4112286877336801E-2</v>
      </c>
      <c r="K2677" s="52">
        <f>IFERROR(_xll.qlIndexFixing(ONIndex1M,I2677,TRUE,_xll.ohTrigger(RecalcTrigger,Trigger1M)),NA())</f>
        <v>2.4095630937885915E-2</v>
      </c>
      <c r="L2677" s="52">
        <f>IFERROR(_xll.qlIndexFixing(Index3M,H2677,TRUE,_xll.ohTrigger(RecalcTrigger,Trigger3M)),NA())</f>
        <v>2.5199382916499188E-2</v>
      </c>
      <c r="M2677" s="52">
        <f>IFERROR(_xll.qlIndexFixing(ONIndex3M,I2677,TRUE,_xll.ohTrigger(RecalcTrigger,Trigger3M)),NA())</f>
        <v>2.51417260918263E-2</v>
      </c>
      <c r="N2677" s="52">
        <f>IFERROR(_xll.qlIndexFixing(Index6M,$H2677,TRUE,_xll.ohTrigger(RecalcTrigger,Trigger6M)),NA())</f>
        <v>2.6241135250211794E-2</v>
      </c>
      <c r="O2677" s="52">
        <f>IFERROR(_xll.qlIndexFixing(ONIndex6M,I2677,TRUE,_xll.ohTrigger(RecalcTrigger,Trigger6M)),NA())</f>
        <v>2.6111576580785112E-2</v>
      </c>
      <c r="P2677" s="52">
        <f>IFERROR(_xll.qlIndexFixing(Index1Y,$H2677,TRUE,_xll.ohTrigger(RecalcTrigger,Trigger1Y)),NA())</f>
        <v>2.7685885484587575E-2</v>
      </c>
      <c r="Q2677" s="52">
        <f>IFERROR(_xll.qlIndexFixing(ONIndex1Y,I2677,TRUE,_xll.ohTrigger(RecalcTrigger,Trigger1Y)),NA())</f>
        <v>2.7388964421009021E-2</v>
      </c>
    </row>
    <row r="2678" spans="2:17" x14ac:dyDescent="0.2">
      <c r="B2678" s="46" t="s">
        <v>51</v>
      </c>
      <c r="D2678" s="49">
        <f>_xll.qlCalendarAdvance(LocalCalendar,$D2677,B2678,"f",FALSE)</f>
        <v>58162</v>
      </c>
      <c r="E2678" s="49">
        <f>_xll.qlInterestRateIndexValueDate(IndexON,D2678)</f>
        <v>58162</v>
      </c>
      <c r="F2678" s="52">
        <f>IFERROR(_xll.qlIndexFixing(IndexON,D2678,TRUE,_xll.ohTrigger(RecalcTrigger,TriggerON)),NA())</f>
        <v>2.4927275131343407E-2</v>
      </c>
      <c r="H2678" s="49">
        <f>_xll.qlCalendarAdvance(IborCalendar,$H2677,B2678,"f",FALSE)</f>
        <v>58155</v>
      </c>
      <c r="I2678" s="49">
        <f>_xll.qlInterestRateIndexValueDate(Index1M,$H2678)</f>
        <v>58159</v>
      </c>
      <c r="J2678" s="52">
        <f>IFERROR(_xll.qlIndexFixing(Index1M,$H2678,TRUE,_xll.ohTrigger(RecalcTrigger,Trigger1M)),NA())</f>
        <v>2.4108775367056828E-2</v>
      </c>
      <c r="K2678" s="52">
        <f>IFERROR(_xll.qlIndexFixing(ONIndex1M,I2678,TRUE,_xll.ohTrigger(RecalcTrigger,Trigger1M)),NA())</f>
        <v>2.4092104089952215E-2</v>
      </c>
      <c r="L2678" s="52">
        <f>IFERROR(_xll.qlIndexFixing(Index3M,H2678,TRUE,_xll.ohTrigger(RecalcTrigger,Trigger3M)),NA())</f>
        <v>2.5195963742128596E-2</v>
      </c>
      <c r="M2678" s="52">
        <f>IFERROR(_xll.qlIndexFixing(ONIndex3M,I2678,TRUE,_xll.ohTrigger(RecalcTrigger,Trigger3M)),NA())</f>
        <v>2.5138261881147983E-2</v>
      </c>
      <c r="N2678" s="52">
        <f>IFERROR(_xll.qlIndexFixing(Index6M,$H2678,TRUE,_xll.ohTrigger(RecalcTrigger,Trigger6M)),NA())</f>
        <v>2.6237780784188577E-2</v>
      </c>
      <c r="O2678" s="52">
        <f>IFERROR(_xll.qlIndexFixing(ONIndex6M,I2678,TRUE,_xll.ohTrigger(RecalcTrigger,Trigger6M)),NA())</f>
        <v>2.6108133005839917E-2</v>
      </c>
      <c r="P2678" s="52">
        <f>IFERROR(_xll.qlIndexFixing(Index1Y,$H2678,TRUE,_xll.ohTrigger(RecalcTrigger,Trigger1Y)),NA())</f>
        <v>2.7682647814001954E-2</v>
      </c>
      <c r="Q2678" s="52">
        <f>IFERROR(_xll.qlIndexFixing(ONIndex1Y,I2678,TRUE,_xll.ohTrigger(RecalcTrigger,Trigger1Y)),NA())</f>
        <v>2.738555131465148E-2</v>
      </c>
    </row>
    <row r="2679" spans="2:17" x14ac:dyDescent="0.2">
      <c r="B2679" s="46" t="s">
        <v>51</v>
      </c>
      <c r="D2679" s="49">
        <f>_xll.qlCalendarAdvance(LocalCalendar,$D2678,B2679,"f",FALSE)</f>
        <v>58169</v>
      </c>
      <c r="E2679" s="49">
        <f>_xll.qlInterestRateIndexValueDate(IndexON,D2679)</f>
        <v>58169</v>
      </c>
      <c r="F2679" s="52">
        <f>IFERROR(_xll.qlIndexFixing(IndexON,D2679,TRUE,_xll.ohTrigger(RecalcTrigger,TriggerON)),NA())</f>
        <v>2.4929511359106371E-2</v>
      </c>
      <c r="H2679" s="49">
        <f>_xll.qlCalendarAdvance(IborCalendar,$H2678,B2679,"f",FALSE)</f>
        <v>58166</v>
      </c>
      <c r="I2679" s="49">
        <f>_xll.qlInterestRateIndexValueDate(Index1M,$H2679)</f>
        <v>58168</v>
      </c>
      <c r="J2679" s="52">
        <f>IFERROR(_xll.qlIndexFixing(Index1M,$H2679,TRUE,_xll.ohTrigger(RecalcTrigger,Trigger1M)),NA())</f>
        <v>2.4105391040420573E-2</v>
      </c>
      <c r="K2679" s="52">
        <f>IFERROR(_xll.qlIndexFixing(ONIndex1M,I2679,TRUE,_xll.ohTrigger(RecalcTrigger,Trigger1M)),NA())</f>
        <v>2.4087584916676619E-2</v>
      </c>
      <c r="L2679" s="52">
        <f>IFERROR(_xll.qlIndexFixing(Index3M,H2679,TRUE,_xll.ohTrigger(RecalcTrigger,Trigger3M)),NA())</f>
        <v>2.5190944641541268E-2</v>
      </c>
      <c r="M2679" s="52">
        <f>IFERROR(_xll.qlIndexFixing(ONIndex3M,I2679,TRUE,_xll.ohTrigger(RecalcTrigger,Trigger3M)),NA())</f>
        <v>2.513382296855049E-2</v>
      </c>
      <c r="N2679" s="52">
        <f>IFERROR(_xll.qlIndexFixing(Index6M,$H2679,TRUE,_xll.ohTrigger(RecalcTrigger,Trigger6M)),NA())</f>
        <v>2.6232766598520352E-2</v>
      </c>
      <c r="O2679" s="52">
        <f>IFERROR(_xll.qlIndexFixing(ONIndex6M,I2679,TRUE,_xll.ohTrigger(RecalcTrigger,Trigger6M)),NA())</f>
        <v>2.6103720532653085E-2</v>
      </c>
      <c r="P2679" s="52">
        <f>IFERROR(_xll.qlIndexFixing(Index1Y,$H2679,TRUE,_xll.ohTrigger(RecalcTrigger,Trigger1Y)),NA())</f>
        <v>2.7680162029641926E-2</v>
      </c>
      <c r="Q2679" s="52">
        <f>IFERROR(_xll.qlIndexFixing(ONIndex1Y,I2679,TRUE,_xll.ohTrigger(RecalcTrigger,Trigger1Y)),NA())</f>
        <v>2.7381177904457488E-2</v>
      </c>
    </row>
    <row r="2680" spans="2:17" x14ac:dyDescent="0.2">
      <c r="B2680" s="46" t="s">
        <v>51</v>
      </c>
      <c r="D2680" s="49">
        <f>_xll.qlCalendarAdvance(LocalCalendar,$D2679,B2680,"f",FALSE)</f>
        <v>58176</v>
      </c>
      <c r="E2680" s="49">
        <f>_xll.qlInterestRateIndexValueDate(IndexON,D2680)</f>
        <v>58176</v>
      </c>
      <c r="F2680" s="52">
        <f>IFERROR(_xll.qlIndexFixing(IndexON,D2680,TRUE,_xll.ohTrigger(RecalcTrigger,TriggerON)),NA())</f>
        <v>2.4931740934297508E-2</v>
      </c>
      <c r="H2680" s="49">
        <f>_xll.qlCalendarAdvance(IborCalendar,$H2679,B2680,"f",FALSE)</f>
        <v>58173</v>
      </c>
      <c r="I2680" s="49">
        <f>_xll.qlInterestRateIndexValueDate(Index1M,$H2680)</f>
        <v>58175</v>
      </c>
      <c r="J2680" s="52">
        <f>IFERROR(_xll.qlIndexFixing(Index1M,$H2680,TRUE,_xll.ohTrigger(RecalcTrigger,Trigger1M)),NA())</f>
        <v>2.4101346380914768E-2</v>
      </c>
      <c r="K2680" s="52">
        <f>IFERROR(_xll.qlIndexFixing(ONIndex1M,I2680,TRUE,_xll.ohTrigger(RecalcTrigger,Trigger1M)),NA())</f>
        <v>2.4084081939168556E-2</v>
      </c>
      <c r="L2680" s="52">
        <f>IFERROR(_xll.qlIndexFixing(Index3M,H2680,TRUE,_xll.ohTrigger(RecalcTrigger,Trigger3M)),NA())</f>
        <v>2.518754856895768E-2</v>
      </c>
      <c r="M2680" s="52">
        <f>IFERROR(_xll.qlIndexFixing(ONIndex3M,I2680,TRUE,_xll.ohTrigger(RecalcTrigger,Trigger3M)),NA())</f>
        <v>2.5130382204077151E-2</v>
      </c>
      <c r="N2680" s="52">
        <f>IFERROR(_xll.qlIndexFixing(Index6M,$H2680,TRUE,_xll.ohTrigger(RecalcTrigger,Trigger6M)),NA())</f>
        <v>2.622943526145928E-2</v>
      </c>
      <c r="O2680" s="52">
        <f>IFERROR(_xll.qlIndexFixing(ONIndex6M,I2680,TRUE,_xll.ohTrigger(RecalcTrigger,Trigger6M)),NA())</f>
        <v>2.6100300260347709E-2</v>
      </c>
      <c r="P2680" s="52">
        <f>IFERROR(_xll.qlIndexFixing(Index1Y,$H2680,TRUE,_xll.ohTrigger(RecalcTrigger,Trigger1Y)),NA())</f>
        <v>2.7676949162289979E-2</v>
      </c>
      <c r="Q2680" s="52">
        <f>IFERROR(_xll.qlIndexFixing(ONIndex1Y,I2680,TRUE,_xll.ohTrigger(RecalcTrigger,Trigger1Y)),NA())</f>
        <v>2.7377787928157815E-2</v>
      </c>
    </row>
    <row r="2681" spans="2:17" x14ac:dyDescent="0.2">
      <c r="B2681" s="46" t="s">
        <v>51</v>
      </c>
      <c r="D2681" s="49">
        <f>_xll.qlCalendarAdvance(LocalCalendar,$D2680,B2681,"f",FALSE)</f>
        <v>58183</v>
      </c>
      <c r="E2681" s="49">
        <f>_xll.qlInterestRateIndexValueDate(IndexON,D2681)</f>
        <v>58183</v>
      </c>
      <c r="F2681" s="52">
        <f>IFERROR(_xll.qlIndexFixing(IndexON,D2681,TRUE,_xll.ohTrigger(RecalcTrigger,TriggerON)),NA())</f>
        <v>2.4933963856890173E-2</v>
      </c>
      <c r="H2681" s="49">
        <f>_xll.qlCalendarAdvance(IborCalendar,$H2680,B2681,"f",FALSE)</f>
        <v>58180</v>
      </c>
      <c r="I2681" s="49">
        <f>_xll.qlInterestRateIndexValueDate(Index1M,$H2681)</f>
        <v>58182</v>
      </c>
      <c r="J2681" s="52">
        <f>IFERROR(_xll.qlIndexFixing(Index1M,$H2681,TRUE,_xll.ohTrigger(RecalcTrigger,Trigger1M)),NA())</f>
        <v>2.4097869771711744E-2</v>
      </c>
      <c r="K2681" s="52">
        <f>IFERROR(_xll.qlIndexFixing(ONIndex1M,I2681,TRUE,_xll.ohTrigger(RecalcTrigger,Trigger1M)),NA())</f>
        <v>2.4080589405066632E-2</v>
      </c>
      <c r="L2681" s="52">
        <f>IFERROR(_xll.qlIndexFixing(Index3M,H2681,TRUE,_xll.ohTrigger(RecalcTrigger,Trigger3M)),NA())</f>
        <v>2.5184162821666359E-2</v>
      </c>
      <c r="M2681" s="52">
        <f>IFERROR(_xll.qlIndexFixing(ONIndex3M,I2681,TRUE,_xll.ohTrigger(RecalcTrigger,Trigger3M)),NA())</f>
        <v>2.5126951697718169E-2</v>
      </c>
      <c r="N2681" s="52">
        <f>IFERROR(_xll.qlIndexFixing(Index6M,$H2681,TRUE,_xll.ohTrigger(RecalcTrigger,Trigger6M)),NA())</f>
        <v>2.6226114259969735E-2</v>
      </c>
      <c r="O2681" s="52">
        <f>IFERROR(_xll.qlIndexFixing(ONIndex6M,I2681,TRUE,_xll.ohTrigger(RecalcTrigger,Trigger6M)),NA())</f>
        <v>2.6096890182847332E-2</v>
      </c>
      <c r="P2681" s="52">
        <f>IFERROR(_xll.qlIndexFixing(Index1Y,$H2681,TRUE,_xll.ohTrigger(RecalcTrigger,Trigger1Y)),NA())</f>
        <v>2.7674578663788026E-2</v>
      </c>
      <c r="Q2681" s="52">
        <f>IFERROR(_xll.qlIndexFixing(ONIndex1Y,I2681,TRUE,_xll.ohTrigger(RecalcTrigger,Trigger1Y)),NA())</f>
        <v>2.7374408071523249E-2</v>
      </c>
    </row>
    <row r="2682" spans="2:17" x14ac:dyDescent="0.2">
      <c r="B2682" s="46" t="s">
        <v>51</v>
      </c>
      <c r="D2682" s="49">
        <f>_xll.qlCalendarAdvance(LocalCalendar,$D2681,B2682,"f",FALSE)</f>
        <v>58190</v>
      </c>
      <c r="E2682" s="49">
        <f>_xll.qlInterestRateIndexValueDate(IndexON,D2682)</f>
        <v>58190</v>
      </c>
      <c r="F2682" s="52">
        <f>IFERROR(_xll.qlIndexFixing(IndexON,D2682,TRUE,_xll.ohTrigger(RecalcTrigger,TriggerON)),NA())</f>
        <v>2.4936180126911012E-2</v>
      </c>
      <c r="H2682" s="49">
        <f>_xll.qlCalendarAdvance(IborCalendar,$H2681,B2682,"f",FALSE)</f>
        <v>58187</v>
      </c>
      <c r="I2682" s="49">
        <f>_xll.qlInterestRateIndexValueDate(Index1M,$H2682)</f>
        <v>58189</v>
      </c>
      <c r="J2682" s="52">
        <f>IFERROR(_xll.qlIndexFixing(Index1M,$H2682,TRUE,_xll.ohTrigger(RecalcTrigger,Trigger1M)),NA())</f>
        <v>2.4094962758204636E-2</v>
      </c>
      <c r="K2682" s="52">
        <f>IFERROR(_xll.qlIndexFixing(ONIndex1M,I2682,TRUE,_xll.ohTrigger(RecalcTrigger,Trigger1M)),NA())</f>
        <v>2.4077107314370849E-2</v>
      </c>
      <c r="L2682" s="52">
        <f>IFERROR(_xll.qlIndexFixing(Index3M,H2682,TRUE,_xll.ohTrigger(RecalcTrigger,Trigger3M)),NA())</f>
        <v>2.5180787399641833E-2</v>
      </c>
      <c r="M2682" s="52">
        <f>IFERROR(_xll.qlIndexFixing(ONIndex3M,I2682,TRUE,_xll.ohTrigger(RecalcTrigger,Trigger3M)),NA())</f>
        <v>2.5123531448913994E-2</v>
      </c>
      <c r="N2682" s="52">
        <f>IFERROR(_xll.qlIndexFixing(Index6M,$H2682,TRUE,_xll.ohTrigger(RecalcTrigger,Trigger6M)),NA())</f>
        <v>2.6222803593999294E-2</v>
      </c>
      <c r="O2682" s="52">
        <f>IFERROR(_xll.qlIndexFixing(ONIndex6M,I2682,TRUE,_xll.ohTrigger(RecalcTrigger,Trigger6M)),NA())</f>
        <v>2.6093490300231892E-2</v>
      </c>
      <c r="P2682" s="52">
        <f>IFERROR(_xll.qlIndexFixing(Index1Y,$H2682,TRUE,_xll.ohTrigger(RecalcTrigger,Trigger1Y)),NA())</f>
        <v>2.7670554672988221E-2</v>
      </c>
      <c r="Q2682" s="52">
        <f>IFERROR(_xll.qlIndexFixing(ONIndex1Y,I2682,TRUE,_xll.ohTrigger(RecalcTrigger,Trigger1Y)),NA())</f>
        <v>2.7371038334234044E-2</v>
      </c>
    </row>
    <row r="2683" spans="2:17" x14ac:dyDescent="0.2">
      <c r="B2683" s="46" t="s">
        <v>51</v>
      </c>
      <c r="D2683" s="49">
        <f>_xll.qlCalendarAdvance(LocalCalendar,$D2682,B2683,"f",FALSE)</f>
        <v>58197</v>
      </c>
      <c r="E2683" s="49">
        <f>_xll.qlInterestRateIndexValueDate(IndexON,D2683)</f>
        <v>58197</v>
      </c>
      <c r="F2683" s="52">
        <f>IFERROR(_xll.qlIndexFixing(IndexON,D2683,TRUE,_xll.ohTrigger(RecalcTrigger,TriggerON)),NA())</f>
        <v>2.4938389744386669E-2</v>
      </c>
      <c r="H2683" s="49">
        <f>_xll.qlCalendarAdvance(IborCalendar,$H2682,B2683,"f",FALSE)</f>
        <v>58194</v>
      </c>
      <c r="I2683" s="49">
        <f>_xll.qlInterestRateIndexValueDate(Index1M,$H2683)</f>
        <v>58196</v>
      </c>
      <c r="J2683" s="52">
        <f>IFERROR(_xll.qlIndexFixing(Index1M,$H2683,TRUE,_xll.ohTrigger(RecalcTrigger,Trigger1M)),NA())</f>
        <v>2.4090947951384833E-2</v>
      </c>
      <c r="K2683" s="52">
        <f>IFERROR(_xll.qlIndexFixing(ONIndex1M,I2683,TRUE,_xll.ohTrigger(RecalcTrigger,Trigger1M)),NA())</f>
        <v>2.4073635667081206E-2</v>
      </c>
      <c r="L2683" s="52">
        <f>IFERROR(_xll.qlIndexFixing(Index3M,H2683,TRUE,_xll.ohTrigger(RecalcTrigger,Trigger3M)),NA())</f>
        <v>2.5178062502435403E-2</v>
      </c>
      <c r="M2683" s="52">
        <f>IFERROR(_xll.qlIndexFixing(ONIndex3M,I2683,TRUE,_xll.ohTrigger(RecalcTrigger,Trigger3M)),NA())</f>
        <v>2.5120121458224176E-2</v>
      </c>
      <c r="N2683" s="52">
        <f>IFERROR(_xll.qlIndexFixing(Index6M,$H2683,TRUE,_xll.ohTrigger(RecalcTrigger,Trigger6M)),NA())</f>
        <v>2.6221658958474628E-2</v>
      </c>
      <c r="O2683" s="52">
        <f>IFERROR(_xll.qlIndexFixing(ONIndex6M,I2683,TRUE,_xll.ohTrigger(RecalcTrigger,Trigger6M)),NA())</f>
        <v>2.609010061266126E-2</v>
      </c>
      <c r="P2683" s="52">
        <f>IFERROR(_xll.qlIndexFixing(Index1Y,$H2683,TRUE,_xll.ohTrigger(RecalcTrigger,Trigger1Y)),NA())</f>
        <v>2.7668206009334895E-2</v>
      </c>
      <c r="Q2683" s="52">
        <f>IFERROR(_xll.qlIndexFixing(ONIndex1Y,I2683,TRUE,_xll.ohTrigger(RecalcTrigger,Trigger1Y)),NA())</f>
        <v>2.7367678716530008E-2</v>
      </c>
    </row>
    <row r="2684" spans="2:17" x14ac:dyDescent="0.2">
      <c r="B2684" s="46" t="s">
        <v>51</v>
      </c>
      <c r="D2684" s="49">
        <f>_xll.qlCalendarAdvance(LocalCalendar,$D2683,B2684,"f",FALSE)</f>
        <v>58204</v>
      </c>
      <c r="E2684" s="49">
        <f>_xll.qlInterestRateIndexValueDate(IndexON,D2684)</f>
        <v>58204</v>
      </c>
      <c r="F2684" s="52">
        <f>IFERROR(_xll.qlIndexFixing(IndexON,D2684,TRUE,_xll.ohTrigger(RecalcTrigger,TriggerON)),NA())</f>
        <v>2.4940592709290499E-2</v>
      </c>
      <c r="H2684" s="49">
        <f>_xll.qlCalendarAdvance(IborCalendar,$H2683,B2684,"f",FALSE)</f>
        <v>58201</v>
      </c>
      <c r="I2684" s="49">
        <f>_xll.qlInterestRateIndexValueDate(Index1M,$H2684)</f>
        <v>58203</v>
      </c>
      <c r="J2684" s="52">
        <f>IFERROR(_xll.qlIndexFixing(Index1M,$H2684,TRUE,_xll.ohTrigger(RecalcTrigger,Trigger1M)),NA())</f>
        <v>2.4087502740235966E-2</v>
      </c>
      <c r="K2684" s="52">
        <f>IFERROR(_xll.qlIndexFixing(ONIndex1M,I2684,TRUE,_xll.ohTrigger(RecalcTrigger,Trigger1M)),NA())</f>
        <v>2.4070174462798022E-2</v>
      </c>
      <c r="L2684" s="52">
        <f>IFERROR(_xll.qlIndexFixing(Index3M,H2684,TRUE,_xll.ohTrigger(RecalcTrigger,Trigger3M)),NA())</f>
        <v>2.5174708234560642E-2</v>
      </c>
      <c r="M2684" s="52">
        <f>IFERROR(_xll.qlIndexFixing(ONIndex3M,I2684,TRUE,_xll.ohTrigger(RecalcTrigger,Trigger3M)),NA())</f>
        <v>2.5116721725328972E-2</v>
      </c>
      <c r="N2684" s="52">
        <f>IFERROR(_xll.qlIndexFixing(Index6M,$H2684,TRUE,_xll.ohTrigger(RecalcTrigger,Trigger6M)),NA())</f>
        <v>2.6218370464463337E-2</v>
      </c>
      <c r="O2684" s="52">
        <f>IFERROR(_xll.qlIndexFixing(ONIndex6M,I2684,TRUE,_xll.ohTrigger(RecalcTrigger,Trigger6M)),NA())</f>
        <v>2.6086721119815692E-2</v>
      </c>
      <c r="P2684" s="52">
        <f>IFERROR(_xll.qlIndexFixing(Index1Y,$H2684,TRUE,_xll.ohTrigger(RecalcTrigger,Trigger1Y)),NA())</f>
        <v>2.7664201843560055E-2</v>
      </c>
      <c r="Q2684" s="52">
        <f>IFERROR(_xll.qlIndexFixing(ONIndex1Y,I2684,TRUE,_xll.ohTrigger(RecalcTrigger,Trigger1Y)),NA())</f>
        <v>2.7364329218171335E-2</v>
      </c>
    </row>
    <row r="2685" spans="2:17" x14ac:dyDescent="0.2">
      <c r="B2685" s="46" t="s">
        <v>51</v>
      </c>
      <c r="D2685" s="49">
        <f>_xll.qlCalendarAdvance(LocalCalendar,$D2684,B2685,"f",FALSE)</f>
        <v>58211</v>
      </c>
      <c r="E2685" s="49">
        <f>_xll.qlInterestRateIndexValueDate(IndexON,D2685)</f>
        <v>58211</v>
      </c>
      <c r="F2685" s="52">
        <f>IFERROR(_xll.qlIndexFixing(IndexON,D2685,TRUE,_xll.ohTrigger(RecalcTrigger,TriggerON)),NA())</f>
        <v>2.4942789021649148E-2</v>
      </c>
      <c r="H2685" s="49">
        <f>_xll.qlCalendarAdvance(IborCalendar,$H2684,B2685,"f",FALSE)</f>
        <v>58208</v>
      </c>
      <c r="I2685" s="49">
        <f>_xll.qlInterestRateIndexValueDate(Index1M,$H2685)</f>
        <v>58210</v>
      </c>
      <c r="J2685" s="52">
        <f>IFERROR(_xll.qlIndexFixing(Index1M,$H2685,TRUE,_xll.ohTrigger(RecalcTrigger,Trigger1M)),NA())</f>
        <v>2.408406799508267E-2</v>
      </c>
      <c r="K2685" s="52">
        <f>IFERROR(_xll.qlIndexFixing(ONIndex1M,I2685,TRUE,_xll.ohTrigger(RecalcTrigger,Trigger1M)),NA())</f>
        <v>2.406672370208085E-2</v>
      </c>
      <c r="L2685" s="52">
        <f>IFERROR(_xll.qlIndexFixing(Index3M,H2685,TRUE,_xll.ohTrigger(RecalcTrigger,Trigger3M)),NA())</f>
        <v>2.5171364292619906E-2</v>
      </c>
      <c r="M2685" s="52">
        <f>IFERROR(_xll.qlIndexFixing(ONIndex3M,I2685,TRUE,_xll.ohTrigger(RecalcTrigger,Trigger3M)),NA())</f>
        <v>2.5113332250148446E-2</v>
      </c>
      <c r="N2685" s="52">
        <f>IFERROR(_xll.qlIndexFixing(Index6M,$H2685,TRUE,_xll.ohTrigger(RecalcTrigger,Trigger6M)),NA())</f>
        <v>2.6215092308137587E-2</v>
      </c>
      <c r="O2685" s="52">
        <f>IFERROR(_xll.qlIndexFixing(ONIndex6M,I2685,TRUE,_xll.ohTrigger(RecalcTrigger,Trigger6M)),NA())</f>
        <v>2.6083351821695189E-2</v>
      </c>
      <c r="P2685" s="52">
        <f>IFERROR(_xll.qlIndexFixing(Index1Y,$H2685,TRUE,_xll.ohTrigger(RecalcTrigger,Trigger1Y)),NA())</f>
        <v>2.7661041051051674E-2</v>
      </c>
      <c r="Q2685" s="52">
        <f>IFERROR(_xll.qlIndexFixing(ONIndex1Y,I2685,TRUE,_xll.ohTrigger(RecalcTrigger,Trigger1Y)),NA())</f>
        <v>2.7360989839317895E-2</v>
      </c>
    </row>
    <row r="2686" spans="2:17" x14ac:dyDescent="0.2">
      <c r="B2686" s="46" t="s">
        <v>51</v>
      </c>
      <c r="D2686" s="49">
        <f>_xll.qlCalendarAdvance(LocalCalendar,$D2685,B2686,"f",FALSE)</f>
        <v>58218</v>
      </c>
      <c r="E2686" s="49">
        <f>_xll.qlInterestRateIndexValueDate(IndexON,D2686)</f>
        <v>58218</v>
      </c>
      <c r="F2686" s="52">
        <f>IFERROR(_xll.qlIndexFixing(IndexON,D2686,TRUE,_xll.ohTrigger(RecalcTrigger,TriggerON)),NA())</f>
        <v>2.4945999001211305E-2</v>
      </c>
      <c r="H2686" s="49">
        <f>_xll.qlCalendarAdvance(IborCalendar,$H2685,B2686,"f",FALSE)</f>
        <v>58215</v>
      </c>
      <c r="I2686" s="49">
        <f>_xll.qlInterestRateIndexValueDate(Index1M,$H2686)</f>
        <v>58217</v>
      </c>
      <c r="J2686" s="52">
        <f>IFERROR(_xll.qlIndexFixing(Index1M,$H2686,TRUE,_xll.ohTrigger(RecalcTrigger,Trigger1M)),NA())</f>
        <v>2.4080643715924943E-2</v>
      </c>
      <c r="K2686" s="52">
        <f>IFERROR(_xll.qlIndexFixing(ONIndex1M,I2686,TRUE,_xll.ohTrigger(RecalcTrigger,Trigger1M)),NA())</f>
        <v>2.4063283384609946E-2</v>
      </c>
      <c r="L2686" s="52">
        <f>IFERROR(_xll.qlIndexFixing(Index3M,H2686,TRUE,_xll.ohTrigger(RecalcTrigger,Trigger3M)),NA())</f>
        <v>2.5168030676588859E-2</v>
      </c>
      <c r="M2686" s="52">
        <f>IFERROR(_xll.qlIndexFixing(ONIndex3M,I2686,TRUE,_xll.ohTrigger(RecalcTrigger,Trigger3M)),NA())</f>
        <v>2.5109953032922405E-2</v>
      </c>
      <c r="N2686" s="52">
        <f>IFERROR(_xll.qlIndexFixing(Index6M,$H2686,TRUE,_xll.ohTrigger(RecalcTrigger,Trigger6M)),NA())</f>
        <v>2.6211824489448823E-2</v>
      </c>
      <c r="O2686" s="52">
        <f>IFERROR(_xll.qlIndexFixing(ONIndex6M,I2686,TRUE,_xll.ohTrigger(RecalcTrigger,Trigger6M)),NA())</f>
        <v>2.6079992718779366E-2</v>
      </c>
      <c r="P2686" s="52">
        <f>IFERROR(_xll.qlIndexFixing(Index1Y,$H2686,TRUE,_xll.ohTrigger(RecalcTrigger,Trigger1Y)),NA())</f>
        <v>2.7657890673216765E-2</v>
      </c>
      <c r="Q2686" s="52">
        <f>IFERROR(_xll.qlIndexFixing(ONIndex1Y,I2686,TRUE,_xll.ohTrigger(RecalcTrigger,Trigger1Y)),NA())</f>
        <v>2.7357660579889753E-2</v>
      </c>
    </row>
    <row r="2687" spans="2:17" x14ac:dyDescent="0.2">
      <c r="B2687" s="46" t="s">
        <v>51</v>
      </c>
      <c r="D2687" s="49">
        <f>_xll.qlCalendarAdvance(LocalCalendar,$D2686,B2687,"f",FALSE)</f>
        <v>58225</v>
      </c>
      <c r="E2687" s="49">
        <f>_xll.qlInterestRateIndexValueDate(IndexON,D2687)</f>
        <v>58225</v>
      </c>
      <c r="F2687" s="52">
        <f>IFERROR(_xll.qlIndexFixing(IndexON,D2687,TRUE,_xll.ohTrigger(RecalcTrigger,TriggerON)),NA())</f>
        <v>2.4947161688571029E-2</v>
      </c>
      <c r="H2687" s="49">
        <f>_xll.qlCalendarAdvance(IborCalendar,$H2686,B2687,"f",FALSE)</f>
        <v>58222</v>
      </c>
      <c r="I2687" s="49">
        <f>_xll.qlInterestRateIndexValueDate(Index1M,$H2687)</f>
        <v>58224</v>
      </c>
      <c r="J2687" s="52">
        <f>IFERROR(_xll.qlIndexFixing(Index1M,$H2687,TRUE,_xll.ohTrigger(RecalcTrigger,Trigger1M)),NA())</f>
        <v>2.4077229902742803E-2</v>
      </c>
      <c r="K2687" s="52">
        <f>IFERROR(_xll.qlIndexFixing(ONIndex1M,I2687,TRUE,_xll.ohTrigger(RecalcTrigger,Trigger1M)),NA())</f>
        <v>2.4059853510545182E-2</v>
      </c>
      <c r="L2687" s="52">
        <f>IFERROR(_xll.qlIndexFixing(Index3M,H2687,TRUE,_xll.ohTrigger(RecalcTrigger,Trigger3M)),NA())</f>
        <v>2.5164707386445783E-2</v>
      </c>
      <c r="M2687" s="52">
        <f>IFERROR(_xll.qlIndexFixing(ONIndex3M,I2687,TRUE,_xll.ohTrigger(RecalcTrigger,Trigger3M)),NA())</f>
        <v>2.5106584073570914E-2</v>
      </c>
      <c r="N2687" s="52">
        <f>IFERROR(_xll.qlIndexFixing(Index6M,$H2687,TRUE,_xll.ohTrigger(RecalcTrigger,Trigger6M)),NA())</f>
        <v>2.6206405295146281E-2</v>
      </c>
      <c r="O2687" s="52">
        <f>IFERROR(_xll.qlIndexFixing(ONIndex6M,I2687,TRUE,_xll.ohTrigger(RecalcTrigger,Trigger6M)),NA())</f>
        <v>2.6076643810588607E-2</v>
      </c>
      <c r="P2687" s="52">
        <f>IFERROR(_xll.qlIndexFixing(Index1Y,$H2687,TRUE,_xll.ohTrigger(RecalcTrigger,Trigger1Y)),NA())</f>
        <v>2.7652246323336849E-2</v>
      </c>
      <c r="Q2687" s="52">
        <f>IFERROR(_xll.qlIndexFixing(ONIndex1Y,I2687,TRUE,_xll.ohTrigger(RecalcTrigger,Trigger1Y)),NA())</f>
        <v>2.7354341440046781E-2</v>
      </c>
    </row>
    <row r="2688" spans="2:17" x14ac:dyDescent="0.2">
      <c r="B2688" s="46" t="s">
        <v>51</v>
      </c>
      <c r="D2688" s="49">
        <f>_xll.qlCalendarAdvance(LocalCalendar,$D2687,B2688,"f",FALSE)</f>
        <v>58232</v>
      </c>
      <c r="E2688" s="49">
        <f>_xll.qlInterestRateIndexValueDate(IndexON,D2688)</f>
        <v>58232</v>
      </c>
      <c r="F2688" s="52">
        <f>IFERROR(_xll.qlIndexFixing(IndexON,D2688,TRUE,_xll.ohTrigger(RecalcTrigger,TriggerON)),NA())</f>
        <v>2.4949338043160907E-2</v>
      </c>
      <c r="H2688" s="49">
        <f>_xll.qlCalendarAdvance(IborCalendar,$H2687,B2688,"f",FALSE)</f>
        <v>58229</v>
      </c>
      <c r="I2688" s="49">
        <f>_xll.qlInterestRateIndexValueDate(Index1M,$H2688)</f>
        <v>58231</v>
      </c>
      <c r="J2688" s="52">
        <f>IFERROR(_xll.qlIndexFixing(Index1M,$H2688,TRUE,_xll.ohTrigger(RecalcTrigger,Trigger1M)),NA())</f>
        <v>2.4073826555531253E-2</v>
      </c>
      <c r="K2688" s="52">
        <f>IFERROR(_xll.qlIndexFixing(ONIndex1M,I2688,TRUE,_xll.ohTrigger(RecalcTrigger,Trigger1M)),NA())</f>
        <v>2.4056434079646749E-2</v>
      </c>
      <c r="L2688" s="52">
        <f>IFERROR(_xll.qlIndexFixing(Index3M,H2688,TRUE,_xll.ohTrigger(RecalcTrigger,Trigger3M)),NA())</f>
        <v>2.5161394422158527E-2</v>
      </c>
      <c r="M2688" s="52">
        <f>IFERROR(_xll.qlIndexFixing(ONIndex3M,I2688,TRUE,_xll.ohTrigger(RecalcTrigger,Trigger3M)),NA())</f>
        <v>2.5103225372014037E-2</v>
      </c>
      <c r="N2688" s="52">
        <f>IFERROR(_xll.qlIndexFixing(Index6M,$H2688,TRUE,_xll.ohTrigger(RecalcTrigger,Trigger6M)),NA())</f>
        <v>2.6203156641218119E-2</v>
      </c>
      <c r="O2688" s="52">
        <f>IFERROR(_xll.qlIndexFixing(ONIndex6M,I2688,TRUE,_xll.ohTrigger(RecalcTrigger,Trigger6M)),NA())</f>
        <v>2.6073305097202848E-2</v>
      </c>
      <c r="P2688" s="52">
        <f>IFERROR(_xll.qlIndexFixing(Index1Y,$H2688,TRUE,_xll.ohTrigger(RecalcTrigger,Trigger1Y)),NA())</f>
        <v>2.7651621161174634E-2</v>
      </c>
      <c r="Q2688" s="52">
        <f>IFERROR(_xll.qlIndexFixing(ONIndex1Y,I2688,TRUE,_xll.ohTrigger(RecalcTrigger,Trigger1Y)),NA())</f>
        <v>2.7351032419549171E-2</v>
      </c>
    </row>
    <row r="2689" spans="2:17" x14ac:dyDescent="0.2">
      <c r="B2689" s="46" t="s">
        <v>51</v>
      </c>
      <c r="D2689" s="49">
        <f>_xll.qlCalendarAdvance(LocalCalendar,$D2688,B2689,"f",FALSE)</f>
        <v>58239</v>
      </c>
      <c r="E2689" s="49">
        <f>_xll.qlInterestRateIndexValueDate(IndexON,D2689)</f>
        <v>58239</v>
      </c>
      <c r="F2689" s="52">
        <f>IFERROR(_xll.qlIndexFixing(IndexON,D2689,TRUE,_xll.ohTrigger(RecalcTrigger,TriggerON)),NA())</f>
        <v>2.4951507745178958E-2</v>
      </c>
      <c r="H2689" s="49">
        <f>_xll.qlCalendarAdvance(IborCalendar,$H2688,B2689,"f",FALSE)</f>
        <v>58236</v>
      </c>
      <c r="I2689" s="49">
        <f>_xll.qlInterestRateIndexValueDate(Index1M,$H2689)</f>
        <v>58238</v>
      </c>
      <c r="J2689" s="52">
        <f>IFERROR(_xll.qlIndexFixing(Index1M,$H2689,TRUE,_xll.ohTrigger(RecalcTrigger,Trigger1M)),NA())</f>
        <v>2.4070433674277802E-2</v>
      </c>
      <c r="K2689" s="52">
        <f>IFERROR(_xll.qlIndexFixing(ONIndex1M,I2689,TRUE,_xll.ohTrigger(RecalcTrigger,Trigger1M)),NA())</f>
        <v>2.405302509207452E-2</v>
      </c>
      <c r="L2689" s="52">
        <f>IFERROR(_xll.qlIndexFixing(Index3M,H2689,TRUE,_xll.ohTrigger(RecalcTrigger,Trigger3M)),NA())</f>
        <v>2.515809178370277E-2</v>
      </c>
      <c r="M2689" s="52">
        <f>IFERROR(_xll.qlIndexFixing(ONIndex3M,I2689,TRUE,_xll.ohTrigger(RecalcTrigger,Trigger3M)),NA())</f>
        <v>2.5099876928251774E-2</v>
      </c>
      <c r="N2689" s="52">
        <f>IFERROR(_xll.qlIndexFixing(Index6M,$H2689,TRUE,_xll.ohTrigger(RecalcTrigger,Trigger6M)),NA())</f>
        <v>2.619991832245263E-2</v>
      </c>
      <c r="O2689" s="52">
        <f>IFERROR(_xll.qlIndexFixing(ONIndex6M,I2689,TRUE,_xll.ohTrigger(RecalcTrigger,Trigger6M)),NA())</f>
        <v>2.6069976578542153E-2</v>
      </c>
      <c r="P2689" s="52">
        <f>IFERROR(_xll.qlIndexFixing(Index1Y,$H2689,TRUE,_xll.ohTrigger(RecalcTrigger,Trigger1Y)),NA())</f>
        <v>2.7648502026773655E-2</v>
      </c>
      <c r="Q2689" s="52">
        <f>IFERROR(_xll.qlIndexFixing(ONIndex1Y,I2689,TRUE,_xll.ohTrigger(RecalcTrigger,Trigger1Y)),NA())</f>
        <v>2.7347733518396922E-2</v>
      </c>
    </row>
    <row r="2690" spans="2:17" x14ac:dyDescent="0.2">
      <c r="B2690" s="46" t="s">
        <v>51</v>
      </c>
      <c r="D2690" s="49">
        <f>_xll.qlCalendarAdvance(LocalCalendar,$D2689,B2690,"f",FALSE)</f>
        <v>58246</v>
      </c>
      <c r="E2690" s="49">
        <f>_xll.qlInterestRateIndexValueDate(IndexON,D2690)</f>
        <v>58246</v>
      </c>
      <c r="F2690" s="52">
        <f>IFERROR(_xll.qlIndexFixing(IndexON,D2690,TRUE,_xll.ohTrigger(RecalcTrigger,TriggerON)),NA())</f>
        <v>2.4953670794678473E-2</v>
      </c>
      <c r="H2690" s="49">
        <f>_xll.qlCalendarAdvance(IborCalendar,$H2689,B2690,"f",FALSE)</f>
        <v>58243</v>
      </c>
      <c r="I2690" s="49">
        <f>_xll.qlInterestRateIndexValueDate(Index1M,$H2690)</f>
        <v>58245</v>
      </c>
      <c r="J2690" s="52">
        <f>IFERROR(_xll.qlIndexFixing(Index1M,$H2690,TRUE,_xll.ohTrigger(RecalcTrigger,Trigger1M)),NA())</f>
        <v>2.4067051258979955E-2</v>
      </c>
      <c r="K2690" s="52">
        <f>IFERROR(_xll.qlIndexFixing(ONIndex1M,I2690,TRUE,_xll.ohTrigger(RecalcTrigger,Trigger1M)),NA())</f>
        <v>2.4049626548068304E-2</v>
      </c>
      <c r="L2690" s="52">
        <f>IFERROR(_xll.qlIndexFixing(Index3M,H2690,TRUE,_xll.ohTrigger(RecalcTrigger,Trigger3M)),NA())</f>
        <v>2.5154799471054177E-2</v>
      </c>
      <c r="M2690" s="52">
        <f>IFERROR(_xll.qlIndexFixing(ONIndex3M,I2690,TRUE,_xll.ohTrigger(RecalcTrigger,Trigger3M)),NA())</f>
        <v>2.5096538742443997E-2</v>
      </c>
      <c r="N2690" s="52">
        <f>IFERROR(_xll.qlIndexFixing(Index6M,$H2690,TRUE,_xll.ohTrigger(RecalcTrigger,Trigger6M)),NA())</f>
        <v>2.619669033879914E-2</v>
      </c>
      <c r="O2690" s="52">
        <f>IFERROR(_xll.qlIndexFixing(ONIndex6M,I2690,TRUE,_xll.ohTrigger(RecalcTrigger,Trigger6M)),NA())</f>
        <v>2.6066658255006203E-2</v>
      </c>
      <c r="P2690" s="52">
        <f>IFERROR(_xll.qlIndexFixing(Index1Y,$H2690,TRUE,_xll.ohTrigger(RecalcTrigger,Trigger1Y)),NA())</f>
        <v>2.7645393306656021E-2</v>
      </c>
      <c r="Q2690" s="52">
        <f>IFERROR(_xll.qlIndexFixing(ONIndex1Y,I2690,TRUE,_xll.ohTrigger(RecalcTrigger,Trigger1Y)),NA())</f>
        <v>2.7344444736829843E-2</v>
      </c>
    </row>
    <row r="2691" spans="2:17" x14ac:dyDescent="0.2">
      <c r="B2691" s="46" t="s">
        <v>51</v>
      </c>
      <c r="D2691" s="49">
        <f>_xll.qlCalendarAdvance(LocalCalendar,$D2690,B2691,"f",FALSE)</f>
        <v>58253</v>
      </c>
      <c r="E2691" s="49">
        <f>_xll.qlInterestRateIndexValueDate(IndexON,D2691)</f>
        <v>58253</v>
      </c>
      <c r="F2691" s="52">
        <f>IFERROR(_xll.qlIndexFixing(IndexON,D2691,TRUE,_xll.ohTrigger(RecalcTrigger,TriggerON)),NA())</f>
        <v>2.4955827191579516E-2</v>
      </c>
      <c r="H2691" s="49">
        <f>_xll.qlCalendarAdvance(IborCalendar,$H2690,B2691,"f",FALSE)</f>
        <v>58250</v>
      </c>
      <c r="I2691" s="49">
        <f>_xll.qlInterestRateIndexValueDate(Index1M,$H2691)</f>
        <v>58252</v>
      </c>
      <c r="J2691" s="52">
        <f>IFERROR(_xll.qlIndexFixing(Index1M,$H2691,TRUE,_xll.ohTrigger(RecalcTrigger,Trigger1M)),NA())</f>
        <v>2.4063679309617725E-2</v>
      </c>
      <c r="K2691" s="52">
        <f>IFERROR(_xll.qlIndexFixing(ONIndex1M,I2691,TRUE,_xll.ohTrigger(RecalcTrigger,Trigger1M)),NA())</f>
        <v>2.4046238447148482E-2</v>
      </c>
      <c r="L2691" s="52">
        <f>IFERROR(_xll.qlIndexFixing(Index3M,H2691,TRUE,_xll.ohTrigger(RecalcTrigger,Trigger3M)),NA())</f>
        <v>2.5151517484184944E-2</v>
      </c>
      <c r="M2691" s="52">
        <f>IFERROR(_xll.qlIndexFixing(ONIndex3M,I2691,TRUE,_xll.ohTrigger(RecalcTrigger,Trigger3M)),NA())</f>
        <v>2.5093210814510769E-2</v>
      </c>
      <c r="N2691" s="52">
        <f>IFERROR(_xll.qlIndexFixing(Index6M,$H2691,TRUE,_xll.ohTrigger(RecalcTrigger,Trigger6M)),NA())</f>
        <v>2.6195640458719072E-2</v>
      </c>
      <c r="O2691" s="52">
        <f>IFERROR(_xll.qlIndexFixing(ONIndex6M,I2691,TRUE,_xll.ohTrigger(RecalcTrigger,Trigger6M)),NA())</f>
        <v>2.6063350126195317E-2</v>
      </c>
      <c r="P2691" s="52">
        <f>IFERROR(_xll.qlIndexFixing(Index1Y,$H2691,TRUE,_xll.ohTrigger(RecalcTrigger,Trigger1Y)),NA())</f>
        <v>2.7642295000725944E-2</v>
      </c>
      <c r="Q2691" s="52">
        <f>IFERROR(_xll.qlIndexFixing(ONIndex1Y,I2691,TRUE,_xll.ohTrigger(RecalcTrigger,Trigger1Y)),NA())</f>
        <v>2.7341166074847933E-2</v>
      </c>
    </row>
    <row r="2692" spans="2:17" x14ac:dyDescent="0.2">
      <c r="B2692" s="46" t="s">
        <v>51</v>
      </c>
      <c r="D2692" s="49">
        <f>_xll.qlCalendarAdvance(LocalCalendar,$D2691,B2692,"f",FALSE)</f>
        <v>58263</v>
      </c>
      <c r="E2692" s="49">
        <f>_xll.qlInterestRateIndexValueDate(IndexON,D2692)</f>
        <v>58263</v>
      </c>
      <c r="F2692" s="52">
        <f>IFERROR(_xll.qlIndexFixing(IndexON,D2692,TRUE,_xll.ohTrigger(RecalcTrigger,TriggerON)),NA())</f>
        <v>2.4956859807305776E-2</v>
      </c>
      <c r="H2692" s="49">
        <f>_xll.qlCalendarAdvance(IborCalendar,$H2691,B2692,"f",FALSE)</f>
        <v>58257</v>
      </c>
      <c r="I2692" s="49">
        <f>_xll.qlInterestRateIndexValueDate(Index1M,$H2692)</f>
        <v>58259</v>
      </c>
      <c r="J2692" s="52">
        <f>IFERROR(_xll.qlIndexFixing(Index1M,$H2692,TRUE,_xll.ohTrigger(RecalcTrigger,Trigger1M)),NA())</f>
        <v>2.4060317826191113E-2</v>
      </c>
      <c r="K2692" s="52">
        <f>IFERROR(_xll.qlIndexFixing(ONIndex1M,I2692,TRUE,_xll.ohTrigger(RecalcTrigger,Trigger1M)),NA())</f>
        <v>2.4044547040074082E-2</v>
      </c>
      <c r="L2692" s="52">
        <f>IFERROR(_xll.qlIndexFixing(Index3M,H2692,TRUE,_xll.ohTrigger(RecalcTrigger,Trigger3M)),NA())</f>
        <v>2.5148245823071617E-2</v>
      </c>
      <c r="M2692" s="52">
        <f>IFERROR(_xll.qlIndexFixing(ONIndex3M,I2692,TRUE,_xll.ohTrigger(RecalcTrigger,Trigger3M)),NA())</f>
        <v>2.5091806581900578E-2</v>
      </c>
      <c r="N2692" s="52">
        <f>IFERROR(_xll.qlIndexFixing(Index6M,$H2692,TRUE,_xll.ohTrigger(RecalcTrigger,Trigger6M)),NA())</f>
        <v>2.6192434664758457E-2</v>
      </c>
      <c r="O2692" s="52">
        <f>IFERROR(_xll.qlIndexFixing(ONIndex6M,I2692,TRUE,_xll.ohTrigger(RecalcTrigger,Trigger6M)),NA())</f>
        <v>2.60621766249991E-2</v>
      </c>
      <c r="P2692" s="52">
        <f>IFERROR(_xll.qlIndexFixing(Index1Y,$H2692,TRUE,_xll.ohTrigger(RecalcTrigger,Trigger1Y)),NA())</f>
        <v>2.7640044629088392E-2</v>
      </c>
      <c r="Q2692" s="52">
        <f>IFERROR(_xll.qlIndexFixing(ONIndex1Y,I2692,TRUE,_xll.ohTrigger(RecalcTrigger,Trigger1Y)),NA())</f>
        <v>2.7340312576915604E-2</v>
      </c>
    </row>
    <row r="2693" spans="2:17" x14ac:dyDescent="0.2">
      <c r="B2693" s="46" t="s">
        <v>51</v>
      </c>
      <c r="D2693" s="49">
        <f>_xll.qlCalendarAdvance(LocalCalendar,$D2692,B2693,"f",FALSE)</f>
        <v>58270</v>
      </c>
      <c r="E2693" s="49">
        <f>_xll.qlInterestRateIndexValueDate(IndexON,D2693)</f>
        <v>58270</v>
      </c>
      <c r="F2693" s="52">
        <f>IFERROR(_xll.qlIndexFixing(IndexON,D2693,TRUE,_xll.ohTrigger(RecalcTrigger,TriggerON)),NA())</f>
        <v>2.4959000701407774E-2</v>
      </c>
      <c r="H2693" s="49">
        <f>_xll.qlCalendarAdvance(IborCalendar,$H2692,B2693,"f",FALSE)</f>
        <v>58264</v>
      </c>
      <c r="I2693" s="49">
        <f>_xll.qlInterestRateIndexValueDate(Index1M,$H2693)</f>
        <v>58266</v>
      </c>
      <c r="J2693" s="52">
        <f>IFERROR(_xll.qlIndexFixing(Index1M,$H2693,TRUE,_xll.ohTrigger(RecalcTrigger,Trigger1M)),NA())</f>
        <v>2.4056966808685132E-2</v>
      </c>
      <c r="K2693" s="52">
        <f>IFERROR(_xll.qlIndexFixing(ONIndex1M,I2693,TRUE,_xll.ohTrigger(RecalcTrigger,Trigger1M)),NA())</f>
        <v>2.4039493575367388E-2</v>
      </c>
      <c r="L2693" s="52">
        <f>IFERROR(_xll.qlIndexFixing(Index3M,H2693,TRUE,_xll.ohTrigger(RecalcTrigger,Trigger3M)),NA())</f>
        <v>2.5144984487685519E-2</v>
      </c>
      <c r="M2693" s="52">
        <f>IFERROR(_xll.qlIndexFixing(ONIndex3M,I2693,TRUE,_xll.ohTrigger(RecalcTrigger,Trigger3M)),NA())</f>
        <v>2.5086585731868283E-2</v>
      </c>
      <c r="N2693" s="52">
        <f>IFERROR(_xll.qlIndexFixing(Index6M,$H2693,TRUE,_xll.ohTrigger(RecalcTrigger,Trigger6M)),NA())</f>
        <v>2.6189239208075542E-2</v>
      </c>
      <c r="O2693" s="52">
        <f>IFERROR(_xll.qlIndexFixing(ONIndex6M,I2693,TRUE,_xll.ohTrigger(RecalcTrigger,Trigger6M)),NA())</f>
        <v>2.6056764453228354E-2</v>
      </c>
      <c r="P2693" s="52">
        <f>IFERROR(_xll.qlIndexFixing(Index1Y,$H2693,TRUE,_xll.ohTrigger(RecalcTrigger,Trigger1Y)),NA())</f>
        <v>2.7636129631043765E-2</v>
      </c>
      <c r="Q2693" s="52">
        <f>IFERROR(_xll.qlIndexFixing(ONIndex1Y,I2693,TRUE,_xll.ohTrigger(RecalcTrigger,Trigger1Y)),NA())</f>
        <v>2.7334639109080072E-2</v>
      </c>
    </row>
    <row r="2694" spans="2:17" x14ac:dyDescent="0.2">
      <c r="B2694" s="46" t="s">
        <v>51</v>
      </c>
      <c r="D2694" s="49">
        <f>_xll.qlCalendarAdvance(LocalCalendar,$D2693,B2694,"f",FALSE)</f>
        <v>58277</v>
      </c>
      <c r="E2694" s="49">
        <f>_xll.qlInterestRateIndexValueDate(IndexON,D2694)</f>
        <v>58277</v>
      </c>
      <c r="F2694" s="52">
        <f>IFERROR(_xll.qlIndexFixing(IndexON,D2694,TRUE,_xll.ohTrigger(RecalcTrigger,TriggerON)),NA())</f>
        <v>2.4961134943870533E-2</v>
      </c>
      <c r="H2694" s="49">
        <f>_xll.qlCalendarAdvance(IborCalendar,$H2693,B2694,"f",FALSE)</f>
        <v>58271</v>
      </c>
      <c r="I2694" s="49">
        <f>_xll.qlInterestRateIndexValueDate(Index1M,$H2694)</f>
        <v>58273</v>
      </c>
      <c r="J2694" s="52">
        <f>IFERROR(_xll.qlIndexFixing(Index1M,$H2694,TRUE,_xll.ohTrigger(RecalcTrigger,Trigger1M)),NA())</f>
        <v>2.4053626257097283E-2</v>
      </c>
      <c r="K2694" s="52">
        <f>IFERROR(_xll.qlIndexFixing(ONIndex1M,I2694,TRUE,_xll.ohTrigger(RecalcTrigger,Trigger1M)),NA())</f>
        <v>2.403613680458605E-2</v>
      </c>
      <c r="L2694" s="52">
        <f>IFERROR(_xll.qlIndexFixing(Index3M,H2694,TRUE,_xll.ohTrigger(RecalcTrigger,Trigger3M)),NA())</f>
        <v>2.514173347800145E-2</v>
      </c>
      <c r="M2694" s="52">
        <f>IFERROR(_xll.qlIndexFixing(ONIndex3M,I2694,TRUE,_xll.ohTrigger(RecalcTrigger,Trigger3M)),NA())</f>
        <v>2.5083288577398832E-2</v>
      </c>
      <c r="N2694" s="52">
        <f>IFERROR(_xll.qlIndexFixing(Index6M,$H2694,TRUE,_xll.ohTrigger(RecalcTrigger,Trigger6M)),NA())</f>
        <v>2.6186778367396926E-2</v>
      </c>
      <c r="O2694" s="52">
        <f>IFERROR(_xll.qlIndexFixing(ONIndex6M,I2694,TRUE,_xll.ohTrigger(RecalcTrigger,Trigger6M)),NA())</f>
        <v>2.6053486909152213E-2</v>
      </c>
      <c r="P2694" s="52">
        <f>IFERROR(_xll.qlIndexFixing(Index1Y,$H2694,TRUE,_xll.ohTrigger(RecalcTrigger,Trigger1Y)),NA())</f>
        <v>2.763306256709986E-2</v>
      </c>
      <c r="Q2694" s="52">
        <f>IFERROR(_xll.qlIndexFixing(ONIndex1Y,I2694,TRUE,_xll.ohTrigger(RecalcTrigger,Trigger1Y)),NA())</f>
        <v>2.7331390805453992E-2</v>
      </c>
    </row>
    <row r="2695" spans="2:17" x14ac:dyDescent="0.2">
      <c r="B2695" s="46" t="s">
        <v>51</v>
      </c>
      <c r="D2695" s="49">
        <f>_xll.qlCalendarAdvance(LocalCalendar,$D2694,B2695,"f",FALSE)</f>
        <v>58284</v>
      </c>
      <c r="E2695" s="49">
        <f>_xll.qlInterestRateIndexValueDate(IndexON,D2695)</f>
        <v>58284</v>
      </c>
      <c r="F2695" s="52">
        <f>IFERROR(_xll.qlIndexFixing(IndexON,D2695,TRUE,_xll.ohTrigger(RecalcTrigger,TriggerON)),NA())</f>
        <v>2.4963262534853925E-2</v>
      </c>
      <c r="H2695" s="49">
        <f>_xll.qlCalendarAdvance(IborCalendar,$H2694,B2695,"f",FALSE)</f>
        <v>58278</v>
      </c>
      <c r="I2695" s="49">
        <f>_xll.qlInterestRateIndexValueDate(Index1M,$H2695)</f>
        <v>58280</v>
      </c>
      <c r="J2695" s="52">
        <f>IFERROR(_xll.qlIndexFixing(Index1M,$H2695,TRUE,_xll.ohTrigger(RecalcTrigger,Trigger1M)),NA())</f>
        <v>2.4050862073827582E-2</v>
      </c>
      <c r="K2695" s="52">
        <f>IFERROR(_xll.qlIndexFixing(ONIndex1M,I2695,TRUE,_xll.ohTrigger(RecalcTrigger,Trigger1M)),NA())</f>
        <v>2.4032790476891108E-2</v>
      </c>
      <c r="L2695" s="52">
        <f>IFERROR(_xll.qlIndexFixing(Index3M,H2695,TRUE,_xll.ohTrigger(RecalcTrigger,Trigger3M)),NA())</f>
        <v>2.5138492793997696E-2</v>
      </c>
      <c r="M2695" s="52">
        <f>IFERROR(_xll.qlIndexFixing(ONIndex3M,I2695,TRUE,_xll.ohTrigger(RecalcTrigger,Trigger3M)),NA())</f>
        <v>2.5080001680723996E-2</v>
      </c>
      <c r="N2695" s="52">
        <f>IFERROR(_xll.qlIndexFixing(Index6M,$H2695,TRUE,_xll.ohTrigger(RecalcTrigger,Trigger6M)),NA())</f>
        <v>2.6182879306337819E-2</v>
      </c>
      <c r="O2695" s="52">
        <f>IFERROR(_xll.qlIndexFixing(ONIndex6M,I2695,TRUE,_xll.ohTrigger(RecalcTrigger,Trigger6M)),NA())</f>
        <v>2.6050219560040944E-2</v>
      </c>
      <c r="P2695" s="52">
        <f>IFERROR(_xll.qlIndexFixing(Index1Y,$H2695,TRUE,_xll.ohTrigger(RecalcTrigger,Trigger1Y)),NA())</f>
        <v>2.7630005916960555E-2</v>
      </c>
      <c r="Q2695" s="52">
        <f>IFERROR(_xll.qlIndexFixing(ONIndex1Y,I2695,TRUE,_xll.ohTrigger(RecalcTrigger,Trigger1Y)),NA())</f>
        <v>2.7328152621013402E-2</v>
      </c>
    </row>
    <row r="2696" spans="2:17" x14ac:dyDescent="0.2">
      <c r="B2696" s="46" t="s">
        <v>51</v>
      </c>
      <c r="D2696" s="49">
        <f>_xll.qlCalendarAdvance(LocalCalendar,$D2695,B2696,"f",FALSE)</f>
        <v>58291</v>
      </c>
      <c r="E2696" s="49">
        <f>_xll.qlInterestRateIndexValueDate(IndexON,D2696)</f>
        <v>58291</v>
      </c>
      <c r="F2696" s="52">
        <f>IFERROR(_xll.qlIndexFixing(IndexON,D2696,TRUE,_xll.ohTrigger(RecalcTrigger,TriggerON)),NA())</f>
        <v>2.4965383473878333E-2</v>
      </c>
      <c r="H2696" s="49">
        <f>_xll.qlCalendarAdvance(IborCalendar,$H2695,B2696,"f",FALSE)</f>
        <v>58285</v>
      </c>
      <c r="I2696" s="49">
        <f>_xll.qlInterestRateIndexValueDate(Index1M,$H2696)</f>
        <v>58287</v>
      </c>
      <c r="J2696" s="52">
        <f>IFERROR(_xll.qlIndexFixing(Index1M,$H2696,TRUE,_xll.ohTrigger(RecalcTrigger,Trigger1M)),NA())</f>
        <v>2.4045277718352652E-2</v>
      </c>
      <c r="K2696" s="52">
        <f>IFERROR(_xll.qlIndexFixing(ONIndex1M,I2696,TRUE,_xll.ohTrigger(RecalcTrigger,Trigger1M)),NA())</f>
        <v>2.4029454592602306E-2</v>
      </c>
      <c r="L2696" s="52">
        <f>IFERROR(_xll.qlIndexFixing(Index3M,H2696,TRUE,_xll.ohTrigger(RecalcTrigger,Trigger3M)),NA())</f>
        <v>2.5135262435643839E-2</v>
      </c>
      <c r="M2696" s="52">
        <f>IFERROR(_xll.qlIndexFixing(ONIndex3M,I2696,TRUE,_xll.ohTrigger(RecalcTrigger,Trigger3M)),NA())</f>
        <v>2.5076725041923709E-2</v>
      </c>
      <c r="N2696" s="52">
        <f>IFERROR(_xll.qlIndexFixing(Index6M,$H2696,TRUE,_xll.ohTrigger(RecalcTrigger,Trigger6M)),NA())</f>
        <v>2.6177539471436827E-2</v>
      </c>
      <c r="O2696" s="52">
        <f>IFERROR(_xll.qlIndexFixing(ONIndex6M,I2696,TRUE,_xll.ohTrigger(RecalcTrigger,Trigger6M)),NA())</f>
        <v>2.6046962405414931E-2</v>
      </c>
      <c r="P2696" s="52">
        <f>IFERROR(_xll.qlIndexFixing(Index1Y,$H2696,TRUE,_xll.ohTrigger(RecalcTrigger,Trigger1Y)),NA())</f>
        <v>2.7624441526820354E-2</v>
      </c>
      <c r="Q2696" s="52">
        <f>IFERROR(_xll.qlIndexFixing(ONIndex1Y,I2696,TRUE,_xll.ohTrigger(RecalcTrigger,Trigger1Y)),NA())</f>
        <v>2.7324924556157981E-2</v>
      </c>
    </row>
    <row r="2697" spans="2:17" x14ac:dyDescent="0.2">
      <c r="B2697" s="46" t="s">
        <v>51</v>
      </c>
      <c r="D2697" s="49">
        <f>_xll.qlCalendarAdvance(LocalCalendar,$D2696,B2697,"f",FALSE)</f>
        <v>58298</v>
      </c>
      <c r="E2697" s="49">
        <f>_xll.qlInterestRateIndexValueDate(IndexON,D2697)</f>
        <v>58298</v>
      </c>
      <c r="F2697" s="52">
        <f>IFERROR(_xll.qlIndexFixing(IndexON,D2697,TRUE,_xll.ohTrigger(RecalcTrigger,TriggerON)),NA())</f>
        <v>2.4967497761183566E-2</v>
      </c>
      <c r="H2697" s="49">
        <f>_xll.qlCalendarAdvance(IborCalendar,$H2696,B2697,"f",FALSE)</f>
        <v>58292</v>
      </c>
      <c r="I2697" s="49">
        <f>_xll.qlInterestRateIndexValueDate(Index1M,$H2697)</f>
        <v>58294</v>
      </c>
      <c r="J2697" s="52">
        <f>IFERROR(_xll.qlIndexFixing(Index1M,$H2697,TRUE,_xll.ohTrigger(RecalcTrigger,Trigger1M)),NA())</f>
        <v>2.4043667397702639E-2</v>
      </c>
      <c r="K2697" s="52">
        <f>IFERROR(_xll.qlIndexFixing(ONIndex1M,I2697,TRUE,_xll.ohTrigger(RecalcTrigger,Trigger1M)),NA())</f>
        <v>2.4026129151719644E-2</v>
      </c>
      <c r="L2697" s="52">
        <f>IFERROR(_xll.qlIndexFixing(Index3M,H2697,TRUE,_xll.ohTrigger(RecalcTrigger,Trigger3M)),NA())</f>
        <v>2.5132042402918164E-2</v>
      </c>
      <c r="M2697" s="52">
        <f>IFERROR(_xll.qlIndexFixing(ONIndex3M,I2697,TRUE,_xll.ohTrigger(RecalcTrigger,Trigger3M)),NA())</f>
        <v>2.5073458661157844E-2</v>
      </c>
      <c r="N2697" s="52">
        <f>IFERROR(_xll.qlIndexFixing(Index6M,$H2697,TRUE,_xll.ohTrigger(RecalcTrigger,Trigger6M)),NA())</f>
        <v>2.6176560753101919E-2</v>
      </c>
      <c r="O2697" s="52">
        <f>IFERROR(_xll.qlIndexFixing(ONIndex6M,I2697,TRUE,_xll.ohTrigger(RecalcTrigger,Trigger6M)),NA())</f>
        <v>2.6043715445993598E-2</v>
      </c>
      <c r="P2697" s="52">
        <f>IFERROR(_xll.qlIndexFixing(Index1Y,$H2697,TRUE,_xll.ohTrigger(RecalcTrigger,Trigger1Y)),NA())</f>
        <v>2.7623923857716708E-2</v>
      </c>
      <c r="Q2697" s="52">
        <f>IFERROR(_xll.qlIndexFixing(ONIndex1Y,I2697,TRUE,_xll.ohTrigger(RecalcTrigger,Trigger1Y)),NA())</f>
        <v>2.732170661088773E-2</v>
      </c>
    </row>
    <row r="2698" spans="2:17" x14ac:dyDescent="0.2">
      <c r="B2698" s="46" t="s">
        <v>51</v>
      </c>
      <c r="D2698" s="49">
        <f>_xll.qlCalendarAdvance(LocalCalendar,$D2697,B2698,"f",FALSE)</f>
        <v>58305</v>
      </c>
      <c r="E2698" s="49">
        <f>_xll.qlInterestRateIndexValueDate(IndexON,D2698)</f>
        <v>58305</v>
      </c>
      <c r="F2698" s="52">
        <f>IFERROR(_xll.qlIndexFixing(IndexON,D2698,TRUE,_xll.ohTrigger(RecalcTrigger,TriggerON)),NA())</f>
        <v>2.4969605397089367E-2</v>
      </c>
      <c r="H2698" s="49">
        <f>_xll.qlCalendarAdvance(IborCalendar,$H2697,B2698,"f",FALSE)</f>
        <v>58299</v>
      </c>
      <c r="I2698" s="49">
        <f>_xll.qlInterestRateIndexValueDate(Index1M,$H2698)</f>
        <v>58301</v>
      </c>
      <c r="J2698" s="52">
        <f>IFERROR(_xll.qlIndexFixing(Index1M,$H2698,TRUE,_xll.ohTrigger(RecalcTrigger,Trigger1M)),NA())</f>
        <v>2.4040368709674909E-2</v>
      </c>
      <c r="K2698" s="52">
        <f>IFERROR(_xll.qlIndexFixing(ONIndex1M,I2698,TRUE,_xll.ohTrigger(RecalcTrigger,Trigger1M)),NA())</f>
        <v>2.4022814154003314E-2</v>
      </c>
      <c r="L2698" s="52">
        <f>IFERROR(_xll.qlIndexFixing(Index3M,H2698,TRUE,_xll.ohTrigger(RecalcTrigger,Trigger3M)),NA())</f>
        <v>2.5128832695792861E-2</v>
      </c>
      <c r="M2698" s="52">
        <f>IFERROR(_xll.qlIndexFixing(ONIndex3M,I2698,TRUE,_xll.ohTrigger(RecalcTrigger,Trigger3M)),NA())</f>
        <v>2.5070202537946784E-2</v>
      </c>
      <c r="N2698" s="52">
        <f>IFERROR(_xll.qlIndexFixing(Index6M,$H2698,TRUE,_xll.ohTrigger(RecalcTrigger,Trigger6M)),NA())</f>
        <v>2.6174143301613981E-2</v>
      </c>
      <c r="O2698" s="52">
        <f>IFERROR(_xll.qlIndexFixing(ONIndex6M,I2698,TRUE,_xll.ohTrigger(RecalcTrigger,Trigger6M)),NA())</f>
        <v>2.604047868129733E-2</v>
      </c>
      <c r="P2698" s="52">
        <f>IFERROR(_xll.qlIndexFixing(Index1Y,$H2698,TRUE,_xll.ohTrigger(RecalcTrigger,Trigger1Y)),NA())</f>
        <v>2.76208984484234E-2</v>
      </c>
      <c r="Q2698" s="52">
        <f>IFERROR(_xll.qlIndexFixing(ONIndex1Y,I2698,TRUE,_xll.ohTrigger(RecalcTrigger,Trigger1Y)),NA())</f>
        <v>2.7318498785042777E-2</v>
      </c>
    </row>
    <row r="2699" spans="2:17" x14ac:dyDescent="0.2">
      <c r="B2699" s="46" t="s">
        <v>51</v>
      </c>
      <c r="D2699" s="49">
        <f>_xll.qlCalendarAdvance(LocalCalendar,$D2698,B2699,"f",FALSE)</f>
        <v>58312</v>
      </c>
      <c r="E2699" s="49">
        <f>_xll.qlInterestRateIndexValueDate(IndexON,D2699)</f>
        <v>58312</v>
      </c>
      <c r="F2699" s="52">
        <f>IFERROR(_xll.qlIndexFixing(IndexON,D2699,TRUE,_xll.ohTrigger(RecalcTrigger,TriggerON)),NA())</f>
        <v>2.4971706381116121E-2</v>
      </c>
      <c r="H2699" s="49">
        <f>_xll.qlCalendarAdvance(IborCalendar,$H2698,B2699,"f",FALSE)</f>
        <v>58306</v>
      </c>
      <c r="I2699" s="49">
        <f>_xll.qlInterestRateIndexValueDate(Index1M,$H2699)</f>
        <v>58308</v>
      </c>
      <c r="J2699" s="52">
        <f>IFERROR(_xll.qlIndexFixing(Index1M,$H2699,TRUE,_xll.ohTrigger(RecalcTrigger,Trigger1M)),NA())</f>
        <v>2.4037080487510354E-2</v>
      </c>
      <c r="K2699" s="52">
        <f>IFERROR(_xll.qlIndexFixing(ONIndex1M,I2699,TRUE,_xll.ohTrigger(RecalcTrigger,Trigger1M)),NA())</f>
        <v>2.4019509599693123E-2</v>
      </c>
      <c r="L2699" s="52">
        <f>IFERROR(_xll.qlIndexFixing(Index3M,H2699,TRUE,_xll.ohTrigger(RecalcTrigger,Trigger3M)),NA())</f>
        <v>2.5125633314242737E-2</v>
      </c>
      <c r="M2699" s="52">
        <f>IFERROR(_xll.qlIndexFixing(ONIndex3M,I2699,TRUE,_xll.ohTrigger(RecalcTrigger,Trigger3M)),NA())</f>
        <v>2.5066956672610274E-2</v>
      </c>
      <c r="N2699" s="52">
        <f>IFERROR(_xll.qlIndexFixing(Index6M,$H2699,TRUE,_xll.ohTrigger(RecalcTrigger,Trigger6M)),NA())</f>
        <v>2.6170283547969887E-2</v>
      </c>
      <c r="O2699" s="52">
        <f>IFERROR(_xll.qlIndexFixing(ONIndex6M,I2699,TRUE,_xll.ohTrigger(RecalcTrigger,Trigger6M)),NA())</f>
        <v>2.6037252111406062E-2</v>
      </c>
      <c r="P2699" s="52">
        <f>IFERROR(_xll.qlIndexFixing(Index1Y,$H2699,TRUE,_xll.ohTrigger(RecalcTrigger,Trigger1Y)),NA())</f>
        <v>2.7617883452556738E-2</v>
      </c>
      <c r="Q2699" s="52">
        <f>IFERROR(_xll.qlIndexFixing(ONIndex1Y,I2699,TRUE,_xll.ohTrigger(RecalcTrigger,Trigger1Y)),NA())</f>
        <v>2.7315301078543186E-2</v>
      </c>
    </row>
    <row r="2700" spans="2:17" x14ac:dyDescent="0.2">
      <c r="B2700" s="46" t="s">
        <v>51</v>
      </c>
      <c r="D2700" s="49">
        <f>_xll.qlCalendarAdvance(LocalCalendar,$D2699,B2700,"f",FALSE)</f>
        <v>58320</v>
      </c>
      <c r="E2700" s="49">
        <f>_xll.qlInterestRateIndexValueDate(IndexON,D2700)</f>
        <v>58320</v>
      </c>
      <c r="F2700" s="52">
        <f>IFERROR(_xll.qlIndexFixing(IndexON,D2700,TRUE,_xll.ohTrigger(RecalcTrigger,TriggerON)),NA())</f>
        <v>2.4974099360850488E-2</v>
      </c>
      <c r="H2700" s="49">
        <f>_xll.qlCalendarAdvance(IborCalendar,$H2699,B2700,"f",FALSE)</f>
        <v>58313</v>
      </c>
      <c r="I2700" s="49">
        <f>_xll.qlInterestRateIndexValueDate(Index1M,$H2700)</f>
        <v>58315</v>
      </c>
      <c r="J2700" s="52">
        <f>IFERROR(_xll.qlIndexFixing(Index1M,$H2700,TRUE,_xll.ohTrigger(RecalcTrigger,Trigger1M)),NA())</f>
        <v>2.4033802731206477E-2</v>
      </c>
      <c r="K2700" s="52">
        <f>IFERROR(_xll.qlIndexFixing(ONIndex1M,I2700,TRUE,_xll.ohTrigger(RecalcTrigger,Trigger1M)),NA())</f>
        <v>2.4016215488709136E-2</v>
      </c>
      <c r="L2700" s="52">
        <f>IFERROR(_xll.qlIndexFixing(Index3M,H2700,TRUE,_xll.ohTrigger(RecalcTrigger,Trigger3M)),NA())</f>
        <v>2.5122444258243462E-2</v>
      </c>
      <c r="M2700" s="52">
        <f>IFERROR(_xll.qlIndexFixing(ONIndex3M,I2700,TRUE,_xll.ohTrigger(RecalcTrigger,Trigger3M)),NA())</f>
        <v>2.506372106522825E-2</v>
      </c>
      <c r="N2700" s="52">
        <f>IFERROR(_xll.qlIndexFixing(Index6M,$H2700,TRUE,_xll.ohTrigger(RecalcTrigger,Trigger6M)),NA())</f>
        <v>2.6164978922477867E-2</v>
      </c>
      <c r="O2700" s="52">
        <f>IFERROR(_xll.qlIndexFixing(ONIndex6M,I2700,TRUE,_xll.ohTrigger(RecalcTrigger,Trigger6M)),NA())</f>
        <v>2.603403573639973E-2</v>
      </c>
      <c r="P2700" s="52">
        <f>IFERROR(_xll.qlIndexFixing(Index1Y,$H2700,TRUE,_xll.ohTrigger(RecalcTrigger,Trigger1Y)),NA())</f>
        <v>2.7615720499982899E-2</v>
      </c>
      <c r="Q2700" s="52">
        <f>IFERROR(_xll.qlIndexFixing(ONIndex1Y,I2700,TRUE,_xll.ohTrigger(RecalcTrigger,Trigger1Y)),NA())</f>
        <v>2.7312113491708701E-2</v>
      </c>
    </row>
    <row r="2701" spans="2:17" x14ac:dyDescent="0.2">
      <c r="B2701" s="46" t="s">
        <v>51</v>
      </c>
      <c r="D2701" s="49">
        <f>_xll.qlCalendarAdvance(LocalCalendar,$D2700,B2701,"f",FALSE)</f>
        <v>58327</v>
      </c>
      <c r="E2701" s="49">
        <f>_xll.qlInterestRateIndexValueDate(IndexON,D2701)</f>
        <v>58327</v>
      </c>
      <c r="F2701" s="52">
        <f>IFERROR(_xll.qlIndexFixing(IndexON,D2701,TRUE,_xll.ohTrigger(RecalcTrigger,TriggerON)),NA())</f>
        <v>2.4976186091318908E-2</v>
      </c>
      <c r="H2701" s="49">
        <f>_xll.qlCalendarAdvance(IborCalendar,$H2700,B2701,"f",FALSE)</f>
        <v>58320</v>
      </c>
      <c r="I2701" s="49">
        <f>_xll.qlInterestRateIndexValueDate(Index1M,$H2701)</f>
        <v>58322</v>
      </c>
      <c r="J2701" s="52">
        <f>IFERROR(_xll.qlIndexFixing(Index1M,$H2701,TRUE,_xll.ohTrigger(RecalcTrigger,Trigger1M)),NA())</f>
        <v>2.4030535440750789E-2</v>
      </c>
      <c r="K2701" s="52">
        <f>IFERROR(_xll.qlIndexFixing(ONIndex1M,I2701,TRUE,_xll.ohTrigger(RecalcTrigger,Trigger1M)),NA())</f>
        <v>2.4012931821051353E-2</v>
      </c>
      <c r="L2701" s="52">
        <f>IFERROR(_xll.qlIndexFixing(Index3M,H2701,TRUE,_xll.ohTrigger(RecalcTrigger,Trigger3M)),NA())</f>
        <v>2.511861614735833E-2</v>
      </c>
      <c r="M2701" s="52">
        <f>IFERROR(_xll.qlIndexFixing(ONIndex3M,I2701,TRUE,_xll.ohTrigger(RecalcTrigger,Trigger3M)),NA())</f>
        <v>2.5060495715720776E-2</v>
      </c>
      <c r="N2701" s="52">
        <f>IFERROR(_xll.qlIndexFixing(Index6M,$H2701,TRUE,_xll.ohTrigger(RecalcTrigger,Trigger6M)),NA())</f>
        <v>2.6161137100800071E-2</v>
      </c>
      <c r="O2701" s="52">
        <f>IFERROR(_xll.qlIndexFixing(ONIndex6M,I2701,TRUE,_xll.ohTrigger(RecalcTrigger,Trigger6M)),NA())</f>
        <v>2.6030829556438206E-2</v>
      </c>
      <c r="P2701" s="52">
        <f>IFERROR(_xll.qlIndexFixing(Index1Y,$H2701,TRUE,_xll.ohTrigger(RecalcTrigger,Trigger1Y)),NA())</f>
        <v>2.7612726848036721E-2</v>
      </c>
      <c r="Q2701" s="52">
        <f>IFERROR(_xll.qlIndexFixing(ONIndex1Y,I2701,TRUE,_xll.ohTrigger(RecalcTrigger,Trigger1Y)),NA())</f>
        <v>2.7308936024139641E-2</v>
      </c>
    </row>
    <row r="2702" spans="2:17" x14ac:dyDescent="0.2">
      <c r="B2702" s="46" t="s">
        <v>51</v>
      </c>
      <c r="D2702" s="49">
        <f>_xll.qlCalendarAdvance(LocalCalendar,$D2701,B2702,"f",FALSE)</f>
        <v>58334</v>
      </c>
      <c r="E2702" s="49">
        <f>_xll.qlInterestRateIndexValueDate(IndexON,D2702)</f>
        <v>58334</v>
      </c>
      <c r="F2702" s="52">
        <f>IFERROR(_xll.qlIndexFixing(IndexON,D2702,TRUE,_xll.ohTrigger(RecalcTrigger,TriggerON)),NA())</f>
        <v>2.4978266170068153E-2</v>
      </c>
      <c r="H2702" s="49">
        <f>_xll.qlCalendarAdvance(IborCalendar,$H2701,B2702,"f",FALSE)</f>
        <v>58327</v>
      </c>
      <c r="I2702" s="49">
        <f>_xll.qlInterestRateIndexValueDate(Index1M,$H2702)</f>
        <v>58329</v>
      </c>
      <c r="J2702" s="52">
        <f>IFERROR(_xll.qlIndexFixing(Index1M,$H2702,TRUE,_xll.ohTrigger(RecalcTrigger,Trigger1M)),NA())</f>
        <v>2.4027848216447788E-2</v>
      </c>
      <c r="K2702" s="52">
        <f>IFERROR(_xll.qlIndexFixing(ONIndex1M,I2702,TRUE,_xll.ohTrigger(RecalcTrigger,Trigger1M)),NA())</f>
        <v>2.4009658596719774E-2</v>
      </c>
      <c r="L2702" s="52">
        <f>IFERROR(_xll.qlIndexFixing(Index3M,H2702,TRUE,_xll.ohTrigger(RecalcTrigger,Trigger3M)),NA())</f>
        <v>2.5115447225256021E-2</v>
      </c>
      <c r="M2702" s="52">
        <f>IFERROR(_xll.qlIndexFixing(ONIndex3M,I2702,TRUE,_xll.ohTrigger(RecalcTrigger,Trigger3M)),NA())</f>
        <v>2.5057280624007916E-2</v>
      </c>
      <c r="N2702" s="52">
        <f>IFERROR(_xll.qlIndexFixing(Index6M,$H2702,TRUE,_xll.ohTrigger(RecalcTrigger,Trigger6M)),NA())</f>
        <v>2.6158032620569819E-2</v>
      </c>
      <c r="O2702" s="52">
        <f>IFERROR(_xll.qlIndexFixing(ONIndex6M,I2702,TRUE,_xll.ohTrigger(RecalcTrigger,Trigger6M)),NA())</f>
        <v>2.6027633571121811E-2</v>
      </c>
      <c r="P2702" s="52">
        <f>IFERROR(_xll.qlIndexFixing(Index1Y,$H2702,TRUE,_xll.ohTrigger(RecalcTrigger,Trigger1Y)),NA())</f>
        <v>2.7608900944586044E-2</v>
      </c>
      <c r="Q2702" s="52">
        <f>IFERROR(_xll.qlIndexFixing(ONIndex1Y,I2702,TRUE,_xll.ohTrigger(RecalcTrigger,Trigger1Y)),NA())</f>
        <v>2.7305768676155751E-2</v>
      </c>
    </row>
    <row r="2703" spans="2:17" x14ac:dyDescent="0.2">
      <c r="B2703" s="46" t="s">
        <v>51</v>
      </c>
      <c r="D2703" s="49">
        <f>_xll.qlCalendarAdvance(LocalCalendar,$D2702,B2703,"f",FALSE)</f>
        <v>58341</v>
      </c>
      <c r="E2703" s="49">
        <f>_xll.qlInterestRateIndexValueDate(IndexON,D2703)</f>
        <v>58341</v>
      </c>
      <c r="F2703" s="52">
        <f>IFERROR(_xll.qlIndexFixing(IndexON,D2703,TRUE,_xll.ohTrigger(RecalcTrigger,TriggerON)),NA())</f>
        <v>2.498033959733803E-2</v>
      </c>
      <c r="H2703" s="49">
        <f>_xll.qlCalendarAdvance(IborCalendar,$H2702,B2703,"f",FALSE)</f>
        <v>58334</v>
      </c>
      <c r="I2703" s="49">
        <f>_xll.qlInterestRateIndexValueDate(Index1M,$H2703)</f>
        <v>58336</v>
      </c>
      <c r="J2703" s="52">
        <f>IFERROR(_xll.qlIndexFixing(Index1M,$H2703,TRUE,_xll.ohTrigger(RecalcTrigger,Trigger1M)),NA())</f>
        <v>2.4024032257344008E-2</v>
      </c>
      <c r="K2703" s="52">
        <f>IFERROR(_xll.qlIndexFixing(ONIndex1M,I2703,TRUE,_xll.ohTrigger(RecalcTrigger,Trigger1M)),NA())</f>
        <v>2.4006395815634463E-2</v>
      </c>
      <c r="L2703" s="52">
        <f>IFERROR(_xll.qlIndexFixing(Index3M,H2703,TRUE,_xll.ohTrigger(RecalcTrigger,Trigger3M)),NA())</f>
        <v>2.5112288627882916E-2</v>
      </c>
      <c r="M2703" s="52">
        <f>IFERROR(_xll.qlIndexFixing(ONIndex3M,I2703,TRUE,_xll.ohTrigger(RecalcTrigger,Trigger3M)),NA())</f>
        <v>2.5054075790009733E-2</v>
      </c>
      <c r="N2703" s="52">
        <f>IFERROR(_xll.qlIndexFixing(Index6M,$H2703,TRUE,_xll.ohTrigger(RecalcTrigger,Trigger6M)),NA())</f>
        <v>2.6154938474042693E-2</v>
      </c>
      <c r="O2703" s="52">
        <f>IFERROR(_xll.qlIndexFixing(ONIndex6M,I2703,TRUE,_xll.ohTrigger(RecalcTrigger,Trigger6M)),NA())</f>
        <v>2.6024447780770288E-2</v>
      </c>
      <c r="P2703" s="52">
        <f>IFERROR(_xll.qlIndexFixing(Index1Y,$H2703,TRUE,_xll.ohTrigger(RecalcTrigger,Trigger1Y)),NA())</f>
        <v>2.7605927601495609E-2</v>
      </c>
      <c r="Q2703" s="52">
        <f>IFERROR(_xll.qlIndexFixing(ONIndex1Y,I2703,TRUE,_xll.ohTrigger(RecalcTrigger,Trigger1Y)),NA())</f>
        <v>2.7302611447517222E-2</v>
      </c>
    </row>
    <row r="2704" spans="2:17" x14ac:dyDescent="0.2">
      <c r="B2704" s="46" t="s">
        <v>51</v>
      </c>
      <c r="D2704" s="49">
        <f>_xll.qlCalendarAdvance(LocalCalendar,$D2703,B2704,"f",FALSE)</f>
        <v>58348</v>
      </c>
      <c r="E2704" s="49">
        <f>_xll.qlInterestRateIndexValueDate(IndexON,D2704)</f>
        <v>58348</v>
      </c>
      <c r="F2704" s="52">
        <f>IFERROR(_xll.qlIndexFixing(IndexON,D2704,TRUE,_xll.ohTrigger(RecalcTrigger,TriggerON)),NA())</f>
        <v>2.4982406372648924E-2</v>
      </c>
      <c r="H2704" s="49">
        <f>_xll.qlCalendarAdvance(IborCalendar,$H2703,B2704,"f",FALSE)</f>
        <v>58341</v>
      </c>
      <c r="I2704" s="49">
        <f>_xll.qlInterestRateIndexValueDate(Index1M,$H2704)</f>
        <v>58343</v>
      </c>
      <c r="J2704" s="52">
        <f>IFERROR(_xll.qlIndexFixing(Index1M,$H2704,TRUE,_xll.ohTrigger(RecalcTrigger,Trigger1M)),NA())</f>
        <v>2.4020796364377928E-2</v>
      </c>
      <c r="K2704" s="52">
        <f>IFERROR(_xll.qlIndexFixing(ONIndex1M,I2704,TRUE,_xll.ohTrigger(RecalcTrigger,Trigger1M)),NA())</f>
        <v>2.4003143477875355E-2</v>
      </c>
      <c r="L2704" s="52">
        <f>IFERROR(_xll.qlIndexFixing(Index3M,H2704,TRUE,_xll.ohTrigger(RecalcTrigger,Trigger3M)),NA())</f>
        <v>2.5111744570058311E-2</v>
      </c>
      <c r="M2704" s="52">
        <f>IFERROR(_xll.qlIndexFixing(ONIndex3M,I2704,TRUE,_xll.ohTrigger(RecalcTrigger,Trigger3M)),NA())</f>
        <v>2.50508812138861E-2</v>
      </c>
      <c r="N2704" s="52">
        <f>IFERROR(_xll.qlIndexFixing(Index6M,$H2704,TRUE,_xll.ohTrigger(RecalcTrigger,Trigger6M)),NA())</f>
        <v>2.6151854661171259E-2</v>
      </c>
      <c r="O2704" s="52">
        <f>IFERROR(_xll.qlIndexFixing(ONIndex6M,I2704,TRUE,_xll.ohTrigger(RecalcTrigger,Trigger6M)),NA())</f>
        <v>2.6021272185383637E-2</v>
      </c>
      <c r="P2704" s="52">
        <f>IFERROR(_xll.qlIndexFixing(Index1Y,$H2704,TRUE,_xll.ohTrigger(RecalcTrigger,Trigger1Y)),NA())</f>
        <v>2.760296467136697E-2</v>
      </c>
      <c r="Q2704" s="52">
        <f>IFERROR(_xll.qlIndexFixing(ONIndex1Y,I2704,TRUE,_xll.ohTrigger(RecalcTrigger,Trigger1Y)),NA())</f>
        <v>2.7299464338303991E-2</v>
      </c>
    </row>
    <row r="2705" spans="2:17" x14ac:dyDescent="0.2">
      <c r="B2705" s="46" t="s">
        <v>51</v>
      </c>
      <c r="D2705" s="49">
        <f>_xll.qlCalendarAdvance(LocalCalendar,$D2704,B2705,"f",FALSE)</f>
        <v>58355</v>
      </c>
      <c r="E2705" s="49">
        <f>_xll.qlInterestRateIndexValueDate(IndexON,D2705)</f>
        <v>58355</v>
      </c>
      <c r="F2705" s="52">
        <f>IFERROR(_xll.qlIndexFixing(IndexON,D2705,TRUE,_xll.ohTrigger(RecalcTrigger,TriggerON)),NA())</f>
        <v>2.4984466496560387E-2</v>
      </c>
      <c r="H2705" s="49">
        <f>_xll.qlCalendarAdvance(IborCalendar,$H2704,B2705,"f",FALSE)</f>
        <v>58348</v>
      </c>
      <c r="I2705" s="49">
        <f>_xll.qlInterestRateIndexValueDate(Index1M,$H2705)</f>
        <v>58350</v>
      </c>
      <c r="J2705" s="52">
        <f>IFERROR(_xll.qlIndexFixing(Index1M,$H2705,TRUE,_xll.ohTrigger(RecalcTrigger,Trigger1M)),NA())</f>
        <v>2.4017570937227561E-2</v>
      </c>
      <c r="K2705" s="52">
        <f>IFERROR(_xll.qlIndexFixing(ONIndex1M,I2705,TRUE,_xll.ohTrigger(RecalcTrigger,Trigger1M)),NA())</f>
        <v>2.3999901583522387E-2</v>
      </c>
      <c r="L2705" s="52">
        <f>IFERROR(_xll.qlIndexFixing(Index3M,H2705,TRUE,_xll.ohTrigger(RecalcTrigger,Trigger3M)),NA())</f>
        <v>2.5106653860638345E-2</v>
      </c>
      <c r="M2705" s="52">
        <f>IFERROR(_xll.qlIndexFixing(ONIndex3M,I2705,TRUE,_xll.ohTrigger(RecalcTrigger,Trigger3M)),NA())</f>
        <v>2.5047696895796889E-2</v>
      </c>
      <c r="N2705" s="52">
        <f>IFERROR(_xll.qlIndexFixing(Index6M,$H2705,TRUE,_xll.ohTrigger(RecalcTrigger,Trigger6M)),NA())</f>
        <v>2.6149510763723568E-2</v>
      </c>
      <c r="O2705" s="52">
        <f>IFERROR(_xll.qlIndexFixing(ONIndex6M,I2705,TRUE,_xll.ohTrigger(RecalcTrigger,Trigger6M)),NA())</f>
        <v>2.6018106784801986E-2</v>
      </c>
      <c r="P2705" s="52">
        <f>IFERROR(_xll.qlIndexFixing(Index1Y,$H2705,TRUE,_xll.ohTrigger(RecalcTrigger,Trigger1Y)),NA())</f>
        <v>2.7600012154109115E-2</v>
      </c>
      <c r="Q2705" s="52">
        <f>IFERROR(_xll.qlIndexFixing(ONIndex1Y,I2705,TRUE,_xll.ohTrigger(RecalcTrigger,Trigger1Y)),NA())</f>
        <v>2.7296327348755867E-2</v>
      </c>
    </row>
    <row r="2706" spans="2:17" x14ac:dyDescent="0.2">
      <c r="B2706" s="46" t="s">
        <v>51</v>
      </c>
      <c r="D2706" s="49">
        <f>_xll.qlCalendarAdvance(LocalCalendar,$D2705,B2706,"f",FALSE)</f>
        <v>58362</v>
      </c>
      <c r="E2706" s="49">
        <f>_xll.qlInterestRateIndexValueDate(IndexON,D2706)</f>
        <v>58362</v>
      </c>
      <c r="F2706" s="52">
        <f>IFERROR(_xll.qlIndexFixing(IndexON,D2706,TRUE,_xll.ohTrigger(RecalcTrigger,TriggerON)),NA())</f>
        <v>2.4986519968512866E-2</v>
      </c>
      <c r="H2706" s="49">
        <f>_xll.qlCalendarAdvance(IborCalendar,$H2705,B2706,"f",FALSE)</f>
        <v>58355</v>
      </c>
      <c r="I2706" s="49">
        <f>_xll.qlInterestRateIndexValueDate(Index1M,$H2706)</f>
        <v>58357</v>
      </c>
      <c r="J2706" s="52">
        <f>IFERROR(_xll.qlIndexFixing(Index1M,$H2706,TRUE,_xll.ohTrigger(RecalcTrigger,Trigger1M)),NA())</f>
        <v>2.4014355975877921E-2</v>
      </c>
      <c r="K2706" s="52">
        <f>IFERROR(_xll.qlIndexFixing(ONIndex1M,I2706,TRUE,_xll.ohTrigger(RecalcTrigger,Trigger1M)),NA())</f>
        <v>2.3996670132415687E-2</v>
      </c>
      <c r="L2706" s="52">
        <f>IFERROR(_xll.qlIndexFixing(Index3M,H2706,TRUE,_xll.ohTrigger(RecalcTrigger,Trigger3M)),NA())</f>
        <v>2.5103526757421973E-2</v>
      </c>
      <c r="M2706" s="52">
        <f>IFERROR(_xll.qlIndexFixing(ONIndex3M,I2706,TRUE,_xll.ohTrigger(RecalcTrigger,Trigger3M)),NA())</f>
        <v>2.5044522835422356E-2</v>
      </c>
      <c r="N2706" s="52">
        <f>IFERROR(_xll.qlIndexFixing(Index6M,$H2706,TRUE,_xll.ohTrigger(RecalcTrigger,Trigger6M)),NA())</f>
        <v>2.6146448135149214E-2</v>
      </c>
      <c r="O2706" s="52">
        <f>IFERROR(_xll.qlIndexFixing(ONIndex6M,I2706,TRUE,_xll.ohTrigger(RecalcTrigger,Trigger6M)),NA())</f>
        <v>2.60149515789454E-2</v>
      </c>
      <c r="P2706" s="52">
        <f>IFERROR(_xll.qlIndexFixing(Index1Y,$H2706,TRUE,_xll.ohTrigger(RecalcTrigger,Trigger1Y)),NA())</f>
        <v>2.7597914795741346E-2</v>
      </c>
      <c r="Q2706" s="52">
        <f>IFERROR(_xll.qlIndexFixing(ONIndex1Y,I2706,TRUE,_xll.ohTrigger(RecalcTrigger,Trigger1Y)),NA())</f>
        <v>2.7293200478473167E-2</v>
      </c>
    </row>
    <row r="2707" spans="2:17" x14ac:dyDescent="0.2">
      <c r="B2707" s="46" t="s">
        <v>51</v>
      </c>
      <c r="D2707" s="49">
        <f>_xll.qlCalendarAdvance(LocalCalendar,$D2706,B2707,"f",FALSE)</f>
        <v>58369</v>
      </c>
      <c r="E2707" s="49">
        <f>_xll.qlInterestRateIndexValueDate(IndexON,D2707)</f>
        <v>58369</v>
      </c>
      <c r="F2707" s="52">
        <f>IFERROR(_xll.qlIndexFixing(IndexON,D2707,TRUE,_xll.ohTrigger(RecalcTrigger,TriggerON)),NA())</f>
        <v>2.4988566788985977E-2</v>
      </c>
      <c r="H2707" s="49">
        <f>_xll.qlCalendarAdvance(IborCalendar,$H2706,B2707,"f",FALSE)</f>
        <v>58362</v>
      </c>
      <c r="I2707" s="49">
        <f>_xll.qlInterestRateIndexValueDate(Index1M,$H2707)</f>
        <v>58364</v>
      </c>
      <c r="J2707" s="52">
        <f>IFERROR(_xll.qlIndexFixing(Index1M,$H2707,TRUE,_xll.ohTrigger(RecalcTrigger,Trigger1M)),NA())</f>
        <v>2.4011151480321513E-2</v>
      </c>
      <c r="K2707" s="52">
        <f>IFERROR(_xll.qlIndexFixing(ONIndex1M,I2707,TRUE,_xll.ohTrigger(RecalcTrigger,Trigger1M)),NA())</f>
        <v>2.3993449124555255E-2</v>
      </c>
      <c r="L2707" s="52">
        <f>IFERROR(_xll.qlIndexFixing(Index3M,H2707,TRUE,_xll.ohTrigger(RecalcTrigger,Trigger3M)),NA())</f>
        <v>2.510040997958007E-2</v>
      </c>
      <c r="M2707" s="52">
        <f>IFERROR(_xll.qlIndexFixing(ONIndex3M,I2707,TRUE,_xll.ohTrigger(RecalcTrigger,Trigger3M)),NA())</f>
        <v>2.50413590327625E-2</v>
      </c>
      <c r="N2707" s="52">
        <f>IFERROR(_xll.qlIndexFixing(Index6M,$H2707,TRUE,_xll.ohTrigger(RecalcTrigger,Trigger6M)),NA())</f>
        <v>2.6146319156937145E-2</v>
      </c>
      <c r="O2707" s="52">
        <f>IFERROR(_xll.qlIndexFixing(ONIndex6M,I2707,TRUE,_xll.ohTrigger(RecalcTrigger,Trigger6M)),NA())</f>
        <v>2.6011806568133622E-2</v>
      </c>
      <c r="P2707" s="52">
        <f>IFERROR(_xll.qlIndexFixing(Index1Y,$H2707,TRUE,_xll.ohTrigger(RecalcTrigger,Trigger1Y)),NA())</f>
        <v>2.7594138357838003E-2</v>
      </c>
      <c r="Q2707" s="52">
        <f>IFERROR(_xll.qlIndexFixing(ONIndex1Y,I2707,TRUE,_xll.ohTrigger(RecalcTrigger,Trigger1Y)),NA())</f>
        <v>2.7290083727695702E-2</v>
      </c>
    </row>
    <row r="2708" spans="2:17" x14ac:dyDescent="0.2">
      <c r="B2708" s="46" t="s">
        <v>51</v>
      </c>
      <c r="D2708" s="49">
        <f>_xll.qlCalendarAdvance(LocalCalendar,$D2707,B2708,"f",FALSE)</f>
        <v>58376</v>
      </c>
      <c r="E2708" s="49">
        <f>_xll.qlInterestRateIndexValueDate(IndexON,D2708)</f>
        <v>58376</v>
      </c>
      <c r="F2708" s="52">
        <f>IFERROR(_xll.qlIndexFixing(IndexON,D2708,TRUE,_xll.ohTrigger(RecalcTrigger,TriggerON)),NA())</f>
        <v>2.4990606957739914E-2</v>
      </c>
      <c r="H2708" s="49">
        <f>_xll.qlCalendarAdvance(IborCalendar,$H2707,B2708,"f",FALSE)</f>
        <v>58369</v>
      </c>
      <c r="I2708" s="49">
        <f>_xll.qlInterestRateIndexValueDate(Index1M,$H2708)</f>
        <v>58371</v>
      </c>
      <c r="J2708" s="52">
        <f>IFERROR(_xll.qlIndexFixing(Index1M,$H2708,TRUE,_xll.ohTrigger(RecalcTrigger,Trigger1M)),NA())</f>
        <v>2.4007957450555839E-2</v>
      </c>
      <c r="K2708" s="52">
        <f>IFERROR(_xll.qlIndexFixing(ONIndex1M,I2708,TRUE,_xll.ohTrigger(RecalcTrigger,Trigger1M)),NA())</f>
        <v>2.3990238560100963E-2</v>
      </c>
      <c r="L2708" s="52">
        <f>IFERROR(_xll.qlIndexFixing(Index3M,H2708,TRUE,_xll.ohTrigger(RecalcTrigger,Trigger3M)),NA())</f>
        <v>2.5097303527091785E-2</v>
      </c>
      <c r="M2708" s="52">
        <f>IFERROR(_xll.qlIndexFixing(ONIndex3M,I2708,TRUE,_xll.ohTrigger(RecalcTrigger,Trigger3M)),NA())</f>
        <v>2.5038205488217002E-2</v>
      </c>
      <c r="N2708" s="52">
        <f>IFERROR(_xll.qlIndexFixing(Index6M,$H2708,TRUE,_xll.ohTrigger(RecalcTrigger,Trigger6M)),NA())</f>
        <v>2.6140353880796469E-2</v>
      </c>
      <c r="O2708" s="52">
        <f>IFERROR(_xll.qlIndexFixing(ONIndex6M,I2708,TRUE,_xll.ohTrigger(RecalcTrigger,Trigger6M)),NA())</f>
        <v>2.6008671752046908E-2</v>
      </c>
      <c r="P2708" s="52">
        <f>IFERROR(_xll.qlIndexFixing(Index1Y,$H2708,TRUE,_xll.ohTrigger(RecalcTrigger,Trigger1Y)),NA())</f>
        <v>2.75912170786425E-2</v>
      </c>
      <c r="Q2708" s="52">
        <f>IFERROR(_xll.qlIndexFixing(ONIndex1Y,I2708,TRUE,_xll.ohTrigger(RecalcTrigger,Trigger1Y)),NA())</f>
        <v>2.728697709642347E-2</v>
      </c>
    </row>
    <row r="2709" spans="2:17" x14ac:dyDescent="0.2">
      <c r="B2709" s="46" t="s">
        <v>51</v>
      </c>
      <c r="D2709" s="49">
        <f>_xll.qlCalendarAdvance(LocalCalendar,$D2708,B2709,"f",FALSE)</f>
        <v>58383</v>
      </c>
      <c r="E2709" s="49">
        <f>_xll.qlInterestRateIndexValueDate(IndexON,D2709)</f>
        <v>58383</v>
      </c>
      <c r="F2709" s="52">
        <f>IFERROR(_xll.qlIndexFixing(IndexON,D2709,TRUE,_xll.ohTrigger(RecalcTrigger,TriggerON)),NA())</f>
        <v>2.4992640474694738E-2</v>
      </c>
      <c r="H2709" s="49">
        <f>_xll.qlCalendarAdvance(IborCalendar,$H2708,B2709,"f",FALSE)</f>
        <v>58376</v>
      </c>
      <c r="I2709" s="49">
        <f>_xll.qlInterestRateIndexValueDate(Index1M,$H2709)</f>
        <v>58378</v>
      </c>
      <c r="J2709" s="52">
        <f>IFERROR(_xll.qlIndexFixing(Index1M,$H2709,TRUE,_xll.ohTrigger(RecalcTrigger,Trigger1M)),NA())</f>
        <v>2.4003054344355478E-2</v>
      </c>
      <c r="K2709" s="52">
        <f>IFERROR(_xll.qlIndexFixing(ONIndex1M,I2709,TRUE,_xll.ohTrigger(RecalcTrigger,Trigger1M)),NA())</f>
        <v>2.3987038438972874E-2</v>
      </c>
      <c r="L2709" s="52">
        <f>IFERROR(_xll.qlIndexFixing(Index3M,H2709,TRUE,_xll.ohTrigger(RecalcTrigger,Trigger3M)),NA())</f>
        <v>2.5094207399931914E-2</v>
      </c>
      <c r="M2709" s="52">
        <f>IFERROR(_xll.qlIndexFixing(ONIndex3M,I2709,TRUE,_xll.ohTrigger(RecalcTrigger,Trigger3M)),NA())</f>
        <v>2.503506220122631E-2</v>
      </c>
      <c r="N2709" s="52">
        <f>IFERROR(_xll.qlIndexFixing(Index6M,$H2709,TRUE,_xll.ohTrigger(RecalcTrigger,Trigger6M)),NA())</f>
        <v>2.6137322254923726E-2</v>
      </c>
      <c r="O2709" s="52">
        <f>IFERROR(_xll.qlIndexFixing(ONIndex6M,I2709,TRUE,_xll.ohTrigger(RecalcTrigger,Trigger6M)),NA())</f>
        <v>2.6005547131005002E-2</v>
      </c>
      <c r="P2709" s="52">
        <f>IFERROR(_xll.qlIndexFixing(Index1Y,$H2709,TRUE,_xll.ohTrigger(RecalcTrigger,Trigger1Y)),NA())</f>
        <v>2.7585767826655856E-2</v>
      </c>
      <c r="Q2709" s="52">
        <f>IFERROR(_xll.qlIndexFixing(ONIndex1Y,I2709,TRUE,_xll.ohTrigger(RecalcTrigger,Trigger1Y)),NA())</f>
        <v>2.72838805844966E-2</v>
      </c>
    </row>
    <row r="2710" spans="2:17" x14ac:dyDescent="0.2">
      <c r="B2710" s="46" t="s">
        <v>51</v>
      </c>
      <c r="D2710" s="49">
        <f>_xll.qlCalendarAdvance(LocalCalendar,$D2709,B2710,"f",FALSE)</f>
        <v>58391</v>
      </c>
      <c r="E2710" s="49">
        <f>_xll.qlInterestRateIndexValueDate(IndexON,D2710)</f>
        <v>58391</v>
      </c>
      <c r="F2710" s="52">
        <f>IFERROR(_xll.qlIndexFixing(IndexON,D2710,TRUE,_xll.ohTrigger(RecalcTrigger,TriggerON)),NA())</f>
        <v>2.4994956349306818E-2</v>
      </c>
      <c r="H2710" s="49">
        <f>_xll.qlCalendarAdvance(IborCalendar,$H2709,B2710,"f",FALSE)</f>
        <v>58383</v>
      </c>
      <c r="I2710" s="49">
        <f>_xll.qlInterestRateIndexValueDate(Index1M,$H2710)</f>
        <v>58385</v>
      </c>
      <c r="J2710" s="52">
        <f>IFERROR(_xll.qlIndexFixing(Index1M,$H2710,TRUE,_xll.ohTrigger(RecalcTrigger,Trigger1M)),NA())</f>
        <v>2.4001600788339239E-2</v>
      </c>
      <c r="K2710" s="52">
        <f>IFERROR(_xll.qlIndexFixing(ONIndex1M,I2710,TRUE,_xll.ohTrigger(RecalcTrigger,Trigger1M)),NA())</f>
        <v>2.3983848761091053E-2</v>
      </c>
      <c r="L2710" s="52">
        <f>IFERROR(_xll.qlIndexFixing(Index3M,H2710,TRUE,_xll.ohTrigger(RecalcTrigger,Trigger3M)),NA())</f>
        <v>2.5091121598075267E-2</v>
      </c>
      <c r="M2710" s="52">
        <f>IFERROR(_xll.qlIndexFixing(ONIndex3M,I2710,TRUE,_xll.ohTrigger(RecalcTrigger,Trigger3M)),NA())</f>
        <v>2.5031929172190104E-2</v>
      </c>
      <c r="N2710" s="52">
        <f>IFERROR(_xll.qlIndexFixing(Index6M,$H2710,TRUE,_xll.ohTrigger(RecalcTrigger,Trigger6M)),NA())</f>
        <v>2.613356878805051E-2</v>
      </c>
      <c r="O2710" s="52">
        <f>IFERROR(_xll.qlIndexFixing(ONIndex6M,I2710,TRUE,_xll.ohTrigger(RecalcTrigger,Trigger6M)),NA())</f>
        <v>2.6002432704608225E-2</v>
      </c>
      <c r="P2710" s="52">
        <f>IFERROR(_xll.qlIndexFixing(Index1Y,$H2710,TRUE,_xll.ohTrigger(RecalcTrigger,Trigger1Y)),NA())</f>
        <v>2.7585405757678275E-2</v>
      </c>
      <c r="Q2710" s="52">
        <f>IFERROR(_xll.qlIndexFixing(ONIndex1Y,I2710,TRUE,_xll.ohTrigger(RecalcTrigger,Trigger1Y)),NA())</f>
        <v>2.7280794192074964E-2</v>
      </c>
    </row>
    <row r="2711" spans="2:17" x14ac:dyDescent="0.2">
      <c r="B2711" s="46" t="s">
        <v>51</v>
      </c>
      <c r="D2711" s="49">
        <f>_xll.qlCalendarAdvance(LocalCalendar,$D2710,B2711,"f",FALSE)</f>
        <v>58398</v>
      </c>
      <c r="E2711" s="49">
        <f>_xll.qlInterestRateIndexValueDate(IndexON,D2711)</f>
        <v>58398</v>
      </c>
      <c r="F2711" s="52">
        <f>IFERROR(_xll.qlIndexFixing(IndexON,D2711,TRUE,_xll.ohTrigger(RecalcTrigger,TriggerON)),NA())</f>
        <v>2.4996975612703309E-2</v>
      </c>
      <c r="H2711" s="49">
        <f>_xll.qlCalendarAdvance(IborCalendar,$H2710,B2711,"f",FALSE)</f>
        <v>58390</v>
      </c>
      <c r="I2711" s="49">
        <f>_xll.qlInterestRateIndexValueDate(Index1M,$H2711)</f>
        <v>58392</v>
      </c>
      <c r="J2711" s="52">
        <f>IFERROR(_xll.qlIndexFixing(Index1M,$H2711,TRUE,_xll.ohTrigger(RecalcTrigger,Trigger1M)),NA())</f>
        <v>2.3998438155870827E-2</v>
      </c>
      <c r="K2711" s="52">
        <f>IFERROR(_xll.qlIndexFixing(ONIndex1M,I2711,TRUE,_xll.ohTrigger(RecalcTrigger,Trigger1M)),NA())</f>
        <v>2.3980669526535436E-2</v>
      </c>
      <c r="L2711" s="52">
        <f>IFERROR(_xll.qlIndexFixing(Index3M,H2711,TRUE,_xll.ohTrigger(RecalcTrigger,Trigger3M)),NA())</f>
        <v>2.508804612149838E-2</v>
      </c>
      <c r="M2711" s="52">
        <f>IFERROR(_xll.qlIndexFixing(ONIndex3M,I2711,TRUE,_xll.ohTrigger(RecalcTrigger,Trigger3M)),NA())</f>
        <v>2.5028806401108383E-2</v>
      </c>
      <c r="N2711" s="52">
        <f>IFERROR(_xll.qlIndexFixing(Index6M,$H2711,TRUE,_xll.ohTrigger(RecalcTrigger,Trigger6M)),NA())</f>
        <v>2.613055730944161E-2</v>
      </c>
      <c r="O2711" s="52">
        <f>IFERROR(_xll.qlIndexFixing(ONIndex6M,I2711,TRUE,_xll.ohTrigger(RecalcTrigger,Trigger6M)),NA())</f>
        <v>2.599932847317632E-2</v>
      </c>
      <c r="P2711" s="52">
        <f>IFERROR(_xll.qlIndexFixing(Index1Y,$H2711,TRUE,_xll.ohTrigger(RecalcTrigger,Trigger1Y)),NA())</f>
        <v>2.7582515715729478E-2</v>
      </c>
      <c r="Q2711" s="52">
        <f>IFERROR(_xll.qlIndexFixing(ONIndex1Y,I2711,TRUE,_xll.ohTrigger(RecalcTrigger,Trigger1Y)),NA())</f>
        <v>2.7277717919158562E-2</v>
      </c>
    </row>
    <row r="2712" spans="2:17" x14ac:dyDescent="0.2">
      <c r="B2712" s="46" t="s">
        <v>51</v>
      </c>
      <c r="D2712" s="49">
        <f>_xll.qlCalendarAdvance(LocalCalendar,$D2711,B2712,"f",FALSE)</f>
        <v>58405</v>
      </c>
      <c r="E2712" s="49">
        <f>_xll.qlInterestRateIndexValueDate(IndexON,D2712)</f>
        <v>58405</v>
      </c>
      <c r="F2712" s="52">
        <f>IFERROR(_xll.qlIndexFixing(IndexON,D2712,TRUE,_xll.ohTrigger(RecalcTrigger,TriggerON)),NA())</f>
        <v>2.4999999706278864E-2</v>
      </c>
      <c r="H2712" s="49">
        <f>_xll.qlCalendarAdvance(IborCalendar,$H2711,B2712,"f",FALSE)</f>
        <v>58397</v>
      </c>
      <c r="I2712" s="49">
        <f>_xll.qlInterestRateIndexValueDate(Index1M,$H2712)</f>
        <v>58399</v>
      </c>
      <c r="J2712" s="52">
        <f>IFERROR(_xll.qlIndexFixing(Index1M,$H2712,TRUE,_xll.ohTrigger(RecalcTrigger,Trigger1M)),NA())</f>
        <v>2.3995285989160675E-2</v>
      </c>
      <c r="K2712" s="52">
        <f>IFERROR(_xll.qlIndexFixing(ONIndex1M,I2712,TRUE,_xll.ohTrigger(RecalcTrigger,Trigger1M)),NA())</f>
        <v>2.3977500735385959E-2</v>
      </c>
      <c r="L2712" s="52">
        <f>IFERROR(_xll.qlIndexFixing(Index3M,H2712,TRUE,_xll.ohTrigger(RecalcTrigger,Trigger3M)),NA())</f>
        <v>2.5084980970176928E-2</v>
      </c>
      <c r="M2712" s="52">
        <f>IFERROR(_xll.qlIndexFixing(ONIndex3M,I2712,TRUE,_xll.ohTrigger(RecalcTrigger,Trigger3M)),NA())</f>
        <v>2.5025693887821276E-2</v>
      </c>
      <c r="N2712" s="52">
        <f>IFERROR(_xll.qlIndexFixing(Index6M,$H2712,TRUE,_xll.ohTrigger(RecalcTrigger,Trigger6M)),NA())</f>
        <v>2.6127556164111557E-2</v>
      </c>
      <c r="O2712" s="52">
        <f>IFERROR(_xll.qlIndexFixing(ONIndex6M,I2712,TRUE,_xll.ohTrigger(RecalcTrigger,Trigger6M)),NA())</f>
        <v>2.5996234436629351E-2</v>
      </c>
      <c r="P2712" s="52">
        <f>IFERROR(_xll.qlIndexFixing(Index1Y,$H2712,TRUE,_xll.ohTrigger(RecalcTrigger,Trigger1Y)),NA())</f>
        <v>2.7579636086016098E-2</v>
      </c>
      <c r="Q2712" s="52">
        <f>IFERROR(_xll.qlIndexFixing(ONIndex1Y,I2712,TRUE,_xll.ohTrigger(RecalcTrigger,Trigger1Y)),NA())</f>
        <v>2.7274651765747393E-2</v>
      </c>
    </row>
    <row r="2713" spans="2:17" x14ac:dyDescent="0.2">
      <c r="B2713" s="46" t="s">
        <v>51</v>
      </c>
      <c r="D2713" s="49">
        <f>_xll.qlCalendarAdvance(LocalCalendar,$D2712,B2713,"f",FALSE)</f>
        <v>58412</v>
      </c>
      <c r="E2713" s="49">
        <f>_xll.qlInterestRateIndexValueDate(IndexON,D2713)</f>
        <v>58412</v>
      </c>
      <c r="F2713" s="52">
        <f>IFERROR(_xll.qlIndexFixing(IndexON,D2713,TRUE,_xll.ohTrigger(RecalcTrigger,TriggerON)),NA())</f>
        <v>2.5000994184578573E-2</v>
      </c>
      <c r="H2713" s="49">
        <f>_xll.qlCalendarAdvance(IborCalendar,$H2712,B2713,"f",FALSE)</f>
        <v>58404</v>
      </c>
      <c r="I2713" s="49">
        <f>_xll.qlInterestRateIndexValueDate(Index1M,$H2713)</f>
        <v>58407</v>
      </c>
      <c r="J2713" s="52">
        <f>IFERROR(_xll.qlIndexFixing(Index1M,$H2713,TRUE,_xll.ohTrigger(RecalcTrigger,Trigger1M)),NA())</f>
        <v>2.3992271888266199E-2</v>
      </c>
      <c r="K2713" s="52">
        <f>IFERROR(_xll.qlIndexFixing(ONIndex1M,I2713,TRUE,_xll.ohTrigger(RecalcTrigger,Trigger1M)),NA())</f>
        <v>2.397503848791338E-2</v>
      </c>
      <c r="L2713" s="52">
        <f>IFERROR(_xll.qlIndexFixing(Index3M,H2713,TRUE,_xll.ohTrigger(RecalcTrigger,Trigger3M)),NA())</f>
        <v>2.5080834873109411E-2</v>
      </c>
      <c r="M2713" s="52">
        <f>IFERROR(_xll.qlIndexFixing(ONIndex3M,I2713,TRUE,_xll.ohTrigger(RecalcTrigger,Trigger3M)),NA())</f>
        <v>2.5023446395069371E-2</v>
      </c>
      <c r="N2713" s="52">
        <f>IFERROR(_xll.qlIndexFixing(Index6M,$H2713,TRUE,_xll.ohTrigger(RecalcTrigger,Trigger6M)),NA())</f>
        <v>2.6124138936669882E-2</v>
      </c>
      <c r="O2713" s="52">
        <f>IFERROR(_xll.qlIndexFixing(ONIndex6M,I2713,TRUE,_xll.ohTrigger(RecalcTrigger,Trigger6M)),NA())</f>
        <v>2.599414814596912E-2</v>
      </c>
      <c r="P2713" s="52">
        <f>IFERROR(_xll.qlIndexFixing(Index1Y,$H2713,TRUE,_xll.ohTrigger(RecalcTrigger,Trigger1Y)),NA())</f>
        <v>2.757635783019147E-2</v>
      </c>
      <c r="Q2713" s="52">
        <f>IFERROR(_xll.qlIndexFixing(ONIndex1Y,I2713,TRUE,_xll.ohTrigger(RecalcTrigger,Trigger1Y)),NA())</f>
        <v>2.7272790371002387E-2</v>
      </c>
    </row>
    <row r="2714" spans="2:17" x14ac:dyDescent="0.2">
      <c r="B2714" s="46" t="s">
        <v>51</v>
      </c>
      <c r="D2714" s="49">
        <f>_xll.qlCalendarAdvance(LocalCalendar,$D2713,B2714,"f",FALSE)</f>
        <v>58419</v>
      </c>
      <c r="E2714" s="49">
        <f>_xll.qlInterestRateIndexValueDate(IndexON,D2714)</f>
        <v>58419</v>
      </c>
      <c r="F2714" s="52">
        <f>IFERROR(_xll.qlIndexFixing(IndexON,D2714,TRUE,_xll.ohTrigger(RecalcTrigger,TriggerON)),NA())</f>
        <v>2.500299349297741E-2</v>
      </c>
      <c r="H2714" s="49">
        <f>_xll.qlCalendarAdvance(IborCalendar,$H2713,B2714,"f",FALSE)</f>
        <v>58411</v>
      </c>
      <c r="I2714" s="49">
        <f>_xll.qlInterestRateIndexValueDate(Index1M,$H2714)</f>
        <v>58413</v>
      </c>
      <c r="J2714" s="52">
        <f>IFERROR(_xll.qlIndexFixing(Index1M,$H2714,TRUE,_xll.ohTrigger(RecalcTrigger,Trigger1M)),NA())</f>
        <v>2.3989013052945207E-2</v>
      </c>
      <c r="K2714" s="52">
        <f>IFERROR(_xll.qlIndexFixing(ONIndex1M,I2714,TRUE,_xll.ohTrigger(RecalcTrigger,Trigger1M)),NA())</f>
        <v>2.3971194482905744E-2</v>
      </c>
      <c r="L2714" s="52">
        <f>IFERROR(_xll.qlIndexFixing(Index3M,H2714,TRUE,_xll.ohTrigger(RecalcTrigger,Trigger3M)),NA())</f>
        <v>2.5078225482140618E-2</v>
      </c>
      <c r="M2714" s="52">
        <f>IFERROR(_xll.qlIndexFixing(ONIndex3M,I2714,TRUE,_xll.ohTrigger(RecalcTrigger,Trigger3M)),NA())</f>
        <v>2.5019499634550968E-2</v>
      </c>
      <c r="N2714" s="52">
        <f>IFERROR(_xll.qlIndexFixing(Index6M,$H2714,TRUE,_xll.ohTrigger(RecalcTrigger,Trigger6M)),NA())</f>
        <v>2.6122319136703594E-2</v>
      </c>
      <c r="O2714" s="52">
        <f>IFERROR(_xll.qlIndexFixing(ONIndex6M,I2714,TRUE,_xll.ohTrigger(RecalcTrigger,Trigger6M)),NA())</f>
        <v>2.599007694803035E-2</v>
      </c>
      <c r="P2714" s="52">
        <f>IFERROR(_xll.qlIndexFixing(Index1Y,$H2714,TRUE,_xll.ohTrigger(RecalcTrigger,Trigger1Y)),NA())</f>
        <v>2.7573908062939589E-2</v>
      </c>
      <c r="Q2714" s="52">
        <f>IFERROR(_xll.qlIndexFixing(ONIndex1Y,I2714,TRUE,_xll.ohTrigger(RecalcTrigger,Trigger1Y)),NA())</f>
        <v>2.7268549817041077E-2</v>
      </c>
    </row>
    <row r="2715" spans="2:17" x14ac:dyDescent="0.2">
      <c r="B2715" s="46" t="s">
        <v>51</v>
      </c>
      <c r="D2715" s="49">
        <f>_xll.qlCalendarAdvance(LocalCalendar,$D2714,B2715,"f",FALSE)</f>
        <v>58426</v>
      </c>
      <c r="E2715" s="49">
        <f>_xll.qlInterestRateIndexValueDate(IndexON,D2715)</f>
        <v>58426</v>
      </c>
      <c r="F2715" s="52">
        <f>IFERROR(_xll.qlIndexFixing(IndexON,D2715,TRUE,_xll.ohTrigger(RecalcTrigger,TriggerON)),NA())</f>
        <v>2.5004986149737007E-2</v>
      </c>
      <c r="H2715" s="49">
        <f>_xll.qlCalendarAdvance(IborCalendar,$H2714,B2715,"f",FALSE)</f>
        <v>58418</v>
      </c>
      <c r="I2715" s="49">
        <f>_xll.qlInterestRateIndexValueDate(Index1M,$H2715)</f>
        <v>58420</v>
      </c>
      <c r="J2715" s="52">
        <f>IFERROR(_xll.qlIndexFixing(Index1M,$H2715,TRUE,_xll.ohTrigger(RecalcTrigger,Trigger1M)),NA())</f>
        <v>2.3985892283429899E-2</v>
      </c>
      <c r="K2715" s="52">
        <f>IFERROR(_xll.qlIndexFixing(ONIndex1M,I2715,TRUE,_xll.ohTrigger(RecalcTrigger,Trigger1M)),NA())</f>
        <v>2.3968057021654943E-2</v>
      </c>
      <c r="L2715" s="52">
        <f>IFERROR(_xll.qlIndexFixing(Index3M,H2715,TRUE,_xll.ohTrigger(RecalcTrigger,Trigger3M)),NA())</f>
        <v>2.5075190779660101E-2</v>
      </c>
      <c r="M2715" s="52">
        <f>IFERROR(_xll.qlIndexFixing(ONIndex3M,I2715,TRUE,_xll.ohTrigger(RecalcTrigger,Trigger3M)),NA())</f>
        <v>2.5016417894807574E-2</v>
      </c>
      <c r="N2715" s="52">
        <f>IFERROR(_xll.qlIndexFixing(Index6M,$H2715,TRUE,_xll.ohTrigger(RecalcTrigger,Trigger6M)),NA())</f>
        <v>2.6119349514962951E-2</v>
      </c>
      <c r="O2715" s="52">
        <f>IFERROR(_xll.qlIndexFixing(ONIndex6M,I2715,TRUE,_xll.ohTrigger(RecalcTrigger,Trigger6M)),NA())</f>
        <v>2.5987013496138189E-2</v>
      </c>
      <c r="P2715" s="52">
        <f>IFERROR(_xll.qlIndexFixing(Index1Y,$H2715,TRUE,_xll.ohTrigger(RecalcTrigger,Trigger1Y)),NA())</f>
        <v>2.7571059669398341E-2</v>
      </c>
      <c r="Q2715" s="52">
        <f>IFERROR(_xll.qlIndexFixing(ONIndex1Y,I2715,TRUE,_xll.ohTrigger(RecalcTrigger,Trigger1Y)),NA())</f>
        <v>2.7265514021905801E-2</v>
      </c>
    </row>
    <row r="2716" spans="2:17" x14ac:dyDescent="0.2">
      <c r="B2716" s="46" t="s">
        <v>51</v>
      </c>
      <c r="D2716" s="49">
        <f>_xll.qlCalendarAdvance(LocalCalendar,$D2715,B2716,"f",FALSE)</f>
        <v>58433</v>
      </c>
      <c r="E2716" s="49">
        <f>_xll.qlInterestRateIndexValueDate(IndexON,D2716)</f>
        <v>58433</v>
      </c>
      <c r="F2716" s="52">
        <f>IFERROR(_xll.qlIndexFixing(IndexON,D2716,TRUE,_xll.ohTrigger(RecalcTrigger,TriggerON)),NA())</f>
        <v>2.5007982290432551E-2</v>
      </c>
      <c r="H2716" s="49">
        <f>_xll.qlCalendarAdvance(IborCalendar,$H2715,B2716,"f",FALSE)</f>
        <v>58425</v>
      </c>
      <c r="I2716" s="49">
        <f>_xll.qlInterestRateIndexValueDate(Index1M,$H2716)</f>
        <v>58427</v>
      </c>
      <c r="J2716" s="52">
        <f>IFERROR(_xll.qlIndexFixing(Index1M,$H2716,TRUE,_xll.ohTrigger(RecalcTrigger,Trigger1M)),NA())</f>
        <v>2.3983359082434645E-2</v>
      </c>
      <c r="K2716" s="52">
        <f>IFERROR(_xll.qlIndexFixing(ONIndex1M,I2716,TRUE,_xll.ohTrigger(RecalcTrigger,Trigger1M)),NA())</f>
        <v>2.3964930003650409E-2</v>
      </c>
      <c r="L2716" s="52">
        <f>IFERROR(_xll.qlIndexFixing(Index3M,H2716,TRUE,_xll.ohTrigger(RecalcTrigger,Trigger3M)),NA())</f>
        <v>2.5072166401596947E-2</v>
      </c>
      <c r="M2716" s="52">
        <f>IFERROR(_xll.qlIndexFixing(ONIndex3M,I2716,TRUE,_xll.ohTrigger(RecalcTrigger,Trigger3M)),NA())</f>
        <v>2.5013346412858795E-2</v>
      </c>
      <c r="N2716" s="52">
        <f>IFERROR(_xll.qlIndexFixing(Index6M,$H2716,TRUE,_xll.ohTrigger(RecalcTrigger,Trigger6M)),NA())</f>
        <v>2.6116390227081978E-2</v>
      </c>
      <c r="O2716" s="52">
        <f>IFERROR(_xll.qlIndexFixing(ONIndex6M,I2716,TRUE,_xll.ohTrigger(RecalcTrigger,Trigger6M)),NA())</f>
        <v>2.5983960238971093E-2</v>
      </c>
      <c r="P2716" s="52">
        <f>IFERROR(_xll.qlIndexFixing(Index1Y,$H2716,TRUE,_xll.ohTrigger(RecalcTrigger,Trigger1Y)),NA())</f>
        <v>2.7568221687737145E-2</v>
      </c>
      <c r="Q2716" s="52">
        <f>IFERROR(_xll.qlIndexFixing(ONIndex1Y,I2716,TRUE,_xll.ohTrigger(RecalcTrigger,Trigger1Y)),NA())</f>
        <v>2.7262488346195823E-2</v>
      </c>
    </row>
    <row r="2717" spans="2:17" x14ac:dyDescent="0.2">
      <c r="B2717" s="46" t="s">
        <v>51</v>
      </c>
      <c r="D2717" s="49">
        <f>_xll.qlCalendarAdvance(LocalCalendar,$D2716,B2717,"f",FALSE)</f>
        <v>58440</v>
      </c>
      <c r="E2717" s="49">
        <f>_xll.qlInterestRateIndexValueDate(IndexON,D2717)</f>
        <v>58440</v>
      </c>
      <c r="F2717" s="52">
        <f>IFERROR(_xll.qlIndexFixing(IndexON,D2717,TRUE,_xll.ohTrigger(RecalcTrigger,TriggerON)),NA())</f>
        <v>2.5009961306223794E-2</v>
      </c>
      <c r="H2717" s="49">
        <f>_xll.qlCalendarAdvance(IborCalendar,$H2716,B2717,"f",FALSE)</f>
        <v>58432</v>
      </c>
      <c r="I2717" s="49">
        <f>_xll.qlInterestRateIndexValueDate(Index1M,$H2717)</f>
        <v>58438</v>
      </c>
      <c r="J2717" s="52">
        <f>IFERROR(_xll.qlIndexFixing(Index1M,$H2717,TRUE,_xll.ohTrigger(RecalcTrigger,Trigger1M)),NA())</f>
        <v>2.3977337627904889E-2</v>
      </c>
      <c r="K2717" s="52">
        <f>IFERROR(_xll.qlIndexFixing(ONIndex1M,I2717,TRUE,_xll.ohTrigger(RecalcTrigger,Trigger1M)),NA())</f>
        <v>2.3960037218113683E-2</v>
      </c>
      <c r="L2717" s="52">
        <f>IFERROR(_xll.qlIndexFixing(Index3M,H2717,TRUE,_xll.ohTrigger(RecalcTrigger,Trigger3M)),NA())</f>
        <v>2.5067434666982271E-2</v>
      </c>
      <c r="M2717" s="52">
        <f>IFERROR(_xll.qlIndexFixing(ONIndex3M,I2717,TRUE,_xll.ohTrigger(RecalcTrigger,Trigger3M)),NA())</f>
        <v>2.5008540523412393E-2</v>
      </c>
      <c r="N2717" s="52">
        <f>IFERROR(_xll.qlIndexFixing(Index6M,$H2717,TRUE,_xll.ohTrigger(RecalcTrigger,Trigger6M)),NA())</f>
        <v>2.6111760796057221E-2</v>
      </c>
      <c r="O2717" s="52">
        <f>IFERROR(_xll.qlIndexFixing(ONIndex6M,I2717,TRUE,_xll.ohTrigger(RecalcTrigger,Trigger6M)),NA())</f>
        <v>2.5979182861357586E-2</v>
      </c>
      <c r="P2717" s="52">
        <f>IFERROR(_xll.qlIndexFixing(Index1Y,$H2717,TRUE,_xll.ohTrigger(RecalcTrigger,Trigger1Y)),NA())</f>
        <v>2.7562081645708329E-2</v>
      </c>
      <c r="Q2717" s="52">
        <f>IFERROR(_xll.qlIndexFixing(ONIndex1Y,I2717,TRUE,_xll.ohTrigger(RecalcTrigger,Trigger1Y)),NA())</f>
        <v>2.7257754158434011E-2</v>
      </c>
    </row>
    <row r="2718" spans="2:17" x14ac:dyDescent="0.2">
      <c r="B2718" s="46" t="s">
        <v>51</v>
      </c>
      <c r="D2718" s="49">
        <f>_xll.qlCalendarAdvance(LocalCalendar,$D2717,B2718,"f",FALSE)</f>
        <v>58447</v>
      </c>
      <c r="E2718" s="49">
        <f>_xll.qlInterestRateIndexValueDate(IndexON,D2718)</f>
        <v>58447</v>
      </c>
      <c r="F2718" s="52">
        <f>IFERROR(_xll.qlIndexFixing(IndexON,D2718,TRUE,_xll.ohTrigger(RecalcTrigger,TriggerON)),NA())</f>
        <v>2.5010924209780683E-2</v>
      </c>
      <c r="H2718" s="49">
        <f>_xll.qlCalendarAdvance(IborCalendar,$H2717,B2718,"f",FALSE)</f>
        <v>58439</v>
      </c>
      <c r="I2718" s="49">
        <f>_xll.qlInterestRateIndexValueDate(Index1M,$H2718)</f>
        <v>58442</v>
      </c>
      <c r="J2718" s="52">
        <f>IFERROR(_xll.qlIndexFixing(Index1M,$H2718,TRUE,_xll.ohTrigger(RecalcTrigger,Trigger1M)),NA())</f>
        <v>2.3975574098270308E-2</v>
      </c>
      <c r="K2718" s="52">
        <f>IFERROR(_xll.qlIndexFixing(ONIndex1M,I2718,TRUE,_xll.ohTrigger(RecalcTrigger,Trigger1M)),NA())</f>
        <v>2.3959416237300246E-2</v>
      </c>
      <c r="L2718" s="52">
        <f>IFERROR(_xll.qlIndexFixing(Index3M,H2718,TRUE,_xll.ohTrigger(RecalcTrigger,Trigger3M)),NA())</f>
        <v>2.5065720357253372E-2</v>
      </c>
      <c r="M2718" s="52">
        <f>IFERROR(_xll.qlIndexFixing(ONIndex3M,I2718,TRUE,_xll.ohTrigger(RecalcTrigger,Trigger3M)),NA())</f>
        <v>2.5008101507015823E-2</v>
      </c>
      <c r="N2718" s="52">
        <f>IFERROR(_xll.qlIndexFixing(Index6M,$H2718,TRUE,_xll.ohTrigger(RecalcTrigger,Trigger6M)),NA())</f>
        <v>2.6109347253812858E-2</v>
      </c>
      <c r="O2718" s="52">
        <f>IFERROR(_xll.qlIndexFixing(ONIndex6M,I2718,TRUE,_xll.ohTrigger(RecalcTrigger,Trigger6M)),NA())</f>
        <v>2.59788942226713E-2</v>
      </c>
      <c r="P2718" s="52">
        <f>IFERROR(_xll.qlIndexFixing(Index1Y,$H2718,TRUE,_xll.ohTrigger(RecalcTrigger,Trigger1Y)),NA())</f>
        <v>2.7562175358466622E-2</v>
      </c>
      <c r="Q2718" s="52">
        <f>IFERROR(_xll.qlIndexFixing(ONIndex1Y,I2718,TRUE,_xll.ohTrigger(RecalcTrigger,Trigger1Y)),NA())</f>
        <v>2.7257674159679723E-2</v>
      </c>
    </row>
    <row r="2719" spans="2:17" x14ac:dyDescent="0.2">
      <c r="B2719" s="46" t="s">
        <v>51</v>
      </c>
      <c r="D2719" s="49">
        <f>_xll.qlCalendarAdvance(LocalCalendar,$D2718,B2719,"f",FALSE)</f>
        <v>58454</v>
      </c>
      <c r="E2719" s="49">
        <f>_xll.qlInterestRateIndexValueDate(IndexON,D2719)</f>
        <v>58454</v>
      </c>
      <c r="F2719" s="52">
        <f>IFERROR(_xll.qlIndexFixing(IndexON,D2719,TRUE,_xll.ohTrigger(RecalcTrigger,TriggerON)),NA())</f>
        <v>2.5012890259903386E-2</v>
      </c>
      <c r="H2719" s="49">
        <f>_xll.qlCalendarAdvance(IborCalendar,$H2718,B2719,"f",FALSE)</f>
        <v>58446</v>
      </c>
      <c r="I2719" s="49">
        <f>_xll.qlInterestRateIndexValueDate(Index1M,$H2719)</f>
        <v>58448</v>
      </c>
      <c r="J2719" s="52">
        <f>IFERROR(_xll.qlIndexFixing(Index1M,$H2719,TRUE,_xll.ohTrigger(RecalcTrigger,Trigger1M)),NA())</f>
        <v>2.3973513862436679E-2</v>
      </c>
      <c r="K2719" s="52">
        <f>IFERROR(_xll.qlIndexFixing(ONIndex1M,I2719,TRUE,_xll.ohTrigger(RecalcTrigger,Trigger1M)),NA())</f>
        <v>2.3955611609673966E-2</v>
      </c>
      <c r="L2719" s="52">
        <f>IFERROR(_xll.qlIndexFixing(Index3M,H2719,TRUE,_xll.ohTrigger(RecalcTrigger,Trigger3M)),NA())</f>
        <v>2.5063155213687682E-2</v>
      </c>
      <c r="M2719" s="52">
        <f>IFERROR(_xll.qlIndexFixing(ONIndex3M,I2719,TRUE,_xll.ohTrigger(RecalcTrigger,Trigger3M)),NA())</f>
        <v>2.5004193514019946E-2</v>
      </c>
      <c r="N2719" s="52">
        <f>IFERROR(_xll.qlIndexFixing(Index6M,$H2719,TRUE,_xll.ohTrigger(RecalcTrigger,Trigger6M)),NA())</f>
        <v>2.6106837474723248E-2</v>
      </c>
      <c r="O2719" s="52">
        <f>IFERROR(_xll.qlIndexFixing(ONIndex6M,I2719,TRUE,_xll.ohTrigger(RecalcTrigger,Trigger6M)),NA())</f>
        <v>2.5974861636779423E-2</v>
      </c>
      <c r="P2719" s="52">
        <f>IFERROR(_xll.qlIndexFixing(Index1Y,$H2719,TRUE,_xll.ohTrigger(RecalcTrigger,Trigger1Y)),NA())</f>
        <v>2.7559770213155015E-2</v>
      </c>
      <c r="Q2719" s="52">
        <f>IFERROR(_xll.qlIndexFixing(ONIndex1Y,I2719,TRUE,_xll.ohTrigger(RecalcTrigger,Trigger1Y)),NA())</f>
        <v>2.7253472035857484E-2</v>
      </c>
    </row>
    <row r="2720" spans="2:17" x14ac:dyDescent="0.2">
      <c r="B2720" s="46" t="s">
        <v>51</v>
      </c>
      <c r="D2720" s="49">
        <f>_xll.qlCalendarAdvance(LocalCalendar,$D2719,B2720,"f",FALSE)</f>
        <v>58461</v>
      </c>
      <c r="E2720" s="49">
        <f>_xll.qlInterestRateIndexValueDate(IndexON,D2720)</f>
        <v>58461</v>
      </c>
      <c r="F2720" s="52">
        <f>IFERROR(_xll.qlIndexFixing(IndexON,D2720,TRUE,_xll.ohTrigger(RecalcTrigger,TriggerON)),NA())</f>
        <v>2.5014849658147043E-2</v>
      </c>
      <c r="H2720" s="49">
        <f>_xll.qlCalendarAdvance(IborCalendar,$H2719,B2720,"f",FALSE)</f>
        <v>58453</v>
      </c>
      <c r="I2720" s="49">
        <f>_xll.qlInterestRateIndexValueDate(Index1M,$H2720)</f>
        <v>58455</v>
      </c>
      <c r="J2720" s="52">
        <f>IFERROR(_xll.qlIndexFixing(Index1M,$H2720,TRUE,_xll.ohTrigger(RecalcTrigger,Trigger1M)),NA())</f>
        <v>2.3971024693828401E-2</v>
      </c>
      <c r="K2720" s="52">
        <f>IFERROR(_xll.qlIndexFixing(ONIndex1M,I2720,TRUE,_xll.ohTrigger(RecalcTrigger,Trigger1M)),NA())</f>
        <v>2.3952526364974247E-2</v>
      </c>
      <c r="L2720" s="52">
        <f>IFERROR(_xll.qlIndexFixing(Index3M,H2720,TRUE,_xll.ohTrigger(RecalcTrigger,Trigger3M)),NA())</f>
        <v>2.5060172133065602E-2</v>
      </c>
      <c r="M2720" s="52">
        <f>IFERROR(_xll.qlIndexFixing(ONIndex3M,I2720,TRUE,_xll.ohTrigger(RecalcTrigger,Trigger3M)),NA())</f>
        <v>2.5001163063329557E-2</v>
      </c>
      <c r="N2720" s="52">
        <f>IFERROR(_xll.qlIndexFixing(Index6M,$H2720,TRUE,_xll.ohTrigger(RecalcTrigger,Trigger6M)),NA())</f>
        <v>2.6103918993965088E-2</v>
      </c>
      <c r="O2720" s="52">
        <f>IFERROR(_xll.qlIndexFixing(ONIndex6M,I2720,TRUE,_xll.ohTrigger(RecalcTrigger,Trigger6M)),NA())</f>
        <v>2.5971849159152072E-2</v>
      </c>
      <c r="P2720" s="52">
        <f>IFERROR(_xll.qlIndexFixing(Index1Y,$H2720,TRUE,_xll.ohTrigger(RecalcTrigger,Trigger1Y)),NA())</f>
        <v>2.7557826007753909E-2</v>
      </c>
      <c r="Q2720" s="52">
        <f>IFERROR(_xll.qlIndexFixing(ONIndex1Y,I2720,TRUE,_xll.ohTrigger(RecalcTrigger,Trigger1Y)),NA())</f>
        <v>2.7250486838088506E-2</v>
      </c>
    </row>
    <row r="2721" spans="2:17" x14ac:dyDescent="0.2">
      <c r="B2721" s="46" t="s">
        <v>51</v>
      </c>
      <c r="D2721" s="49">
        <f>_xll.qlCalendarAdvance(LocalCalendar,$D2720,B2721,"f",FALSE)</f>
        <v>58468</v>
      </c>
      <c r="E2721" s="49">
        <f>_xll.qlInterestRateIndexValueDate(IndexON,D2721)</f>
        <v>58468</v>
      </c>
      <c r="F2721" s="52">
        <f>IFERROR(_xll.qlIndexFixing(IndexON,D2721,TRUE,_xll.ohTrigger(RecalcTrigger,TriggerON)),NA())</f>
        <v>2.5016802404911331E-2</v>
      </c>
      <c r="H2721" s="49">
        <f>_xll.qlCalendarAdvance(IborCalendar,$H2720,B2721,"f",FALSE)</f>
        <v>58460</v>
      </c>
      <c r="I2721" s="49">
        <f>_xll.qlInterestRateIndexValueDate(Index1M,$H2721)</f>
        <v>58462</v>
      </c>
      <c r="J2721" s="52">
        <f>IFERROR(_xll.qlIndexFixing(Index1M,$H2721,TRUE,_xll.ohTrigger(RecalcTrigger,Trigger1M)),NA())</f>
        <v>2.3967387446054977E-2</v>
      </c>
      <c r="K2721" s="52">
        <f>IFERROR(_xll.qlIndexFixing(ONIndex1M,I2721,TRUE,_xll.ohTrigger(RecalcTrigger,Trigger1M)),NA())</f>
        <v>2.394945156344086E-2</v>
      </c>
      <c r="L2721" s="52">
        <f>IFERROR(_xll.qlIndexFixing(Index3M,H2721,TRUE,_xll.ohTrigger(RecalcTrigger,Trigger3M)),NA())</f>
        <v>2.5057199376744055E-2</v>
      </c>
      <c r="M2721" s="52">
        <f>IFERROR(_xll.qlIndexFixing(ONIndex3M,I2721,TRUE,_xll.ohTrigger(RecalcTrigger,Trigger3M)),NA())</f>
        <v>2.4998142870433782E-2</v>
      </c>
      <c r="N2721" s="52">
        <f>IFERROR(_xll.qlIndexFixing(Index6M,$H2721,TRUE,_xll.ohTrigger(RecalcTrigger,Trigger6M)),NA())</f>
        <v>2.6101010846072036E-2</v>
      </c>
      <c r="O2721" s="52">
        <f>IFERROR(_xll.qlIndexFixing(ONIndex6M,I2721,TRUE,_xll.ohTrigger(RecalcTrigger,Trigger6M)),NA())</f>
        <v>2.5968846876329721E-2</v>
      </c>
      <c r="P2721" s="52">
        <f>IFERROR(_xll.qlIndexFixing(Index1Y,$H2721,TRUE,_xll.ohTrigger(RecalcTrigger,Trigger1Y)),NA())</f>
        <v>2.755418795456073E-2</v>
      </c>
      <c r="Q2721" s="52">
        <f>IFERROR(_xll.qlIndexFixing(ONIndex1Y,I2721,TRUE,_xll.ohTrigger(RecalcTrigger,Trigger1Y)),NA())</f>
        <v>2.7247511759664889E-2</v>
      </c>
    </row>
    <row r="2722" spans="2:17" x14ac:dyDescent="0.2">
      <c r="B2722" s="46" t="s">
        <v>51</v>
      </c>
      <c r="D2722" s="49">
        <f>_xll.qlCalendarAdvance(LocalCalendar,$D2721,B2722,"f",FALSE)</f>
        <v>58475</v>
      </c>
      <c r="E2722" s="49">
        <f>_xll.qlInterestRateIndexValueDate(IndexON,D2722)</f>
        <v>58475</v>
      </c>
      <c r="F2722" s="52">
        <f>IFERROR(_xll.qlIndexFixing(IndexON,D2722,TRUE,_xll.ohTrigger(RecalcTrigger,TriggerON)),NA())</f>
        <v>2.5018748499796573E-2</v>
      </c>
      <c r="H2722" s="49">
        <f>_xll.qlCalendarAdvance(IborCalendar,$H2721,B2722,"f",FALSE)</f>
        <v>58467</v>
      </c>
      <c r="I2722" s="49">
        <f>_xll.qlInterestRateIndexValueDate(Index1M,$H2722)</f>
        <v>58469</v>
      </c>
      <c r="J2722" s="52">
        <f>IFERROR(_xll.qlIndexFixing(Index1M,$H2722,TRUE,_xll.ohTrigger(RecalcTrigger,Trigger1M)),NA())</f>
        <v>2.396259931790394E-2</v>
      </c>
      <c r="K2722" s="52">
        <f>IFERROR(_xll.qlIndexFixing(ONIndex1M,I2722,TRUE,_xll.ohTrigger(RecalcTrigger,Trigger1M)),NA())</f>
        <v>2.3946387205393549E-2</v>
      </c>
      <c r="L2722" s="52">
        <f>IFERROR(_xll.qlIndexFixing(Index3M,H2722,TRUE,_xll.ohTrigger(RecalcTrigger,Trigger3M)),NA())</f>
        <v>2.5054236944703719E-2</v>
      </c>
      <c r="M2722" s="52">
        <f>IFERROR(_xll.qlIndexFixing(ONIndex3M,I2722,TRUE,_xll.ohTrigger(RecalcTrigger,Trigger3M)),NA())</f>
        <v>2.4995132935572428E-2</v>
      </c>
      <c r="N2722" s="52">
        <f>IFERROR(_xll.qlIndexFixing(Index6M,$H2722,TRUE,_xll.ohTrigger(RecalcTrigger,Trigger6M)),NA())</f>
        <v>2.6098113031002818E-2</v>
      </c>
      <c r="O2722" s="52">
        <f>IFERROR(_xll.qlIndexFixing(ONIndex6M,I2722,TRUE,_xll.ohTrigger(RecalcTrigger,Trigger6M)),NA())</f>
        <v>2.5965854788392306E-2</v>
      </c>
      <c r="P2722" s="52">
        <f>IFERROR(_xll.qlIndexFixing(Index1Y,$H2722,TRUE,_xll.ohTrigger(RecalcTrigger,Trigger1Y)),NA())</f>
        <v>2.755141244234198E-2</v>
      </c>
      <c r="Q2722" s="52">
        <f>IFERROR(_xll.qlIndexFixing(ONIndex1Y,I2722,TRUE,_xll.ohTrigger(RecalcTrigger,Trigger1Y)),NA())</f>
        <v>2.7244546800586633E-2</v>
      </c>
    </row>
    <row r="2723" spans="2:17" x14ac:dyDescent="0.2">
      <c r="B2723" s="46" t="s">
        <v>51</v>
      </c>
      <c r="D2723" s="49">
        <f>_xll.qlCalendarAdvance(LocalCalendar,$D2722,B2723,"f",FALSE)</f>
        <v>58482</v>
      </c>
      <c r="E2723" s="49">
        <f>_xll.qlInterestRateIndexValueDate(IndexON,D2723)</f>
        <v>58482</v>
      </c>
      <c r="F2723" s="52">
        <f>IFERROR(_xll.qlIndexFixing(IndexON,D2723,TRUE,_xll.ohTrigger(RecalcTrigger,TriggerON)),NA())</f>
        <v>2.502068794312251E-2</v>
      </c>
      <c r="H2723" s="49">
        <f>_xll.qlCalendarAdvance(IborCalendar,$H2722,B2723,"f",FALSE)</f>
        <v>58474</v>
      </c>
      <c r="I2723" s="49">
        <f>_xll.qlInterestRateIndexValueDate(Index1M,$H2723)</f>
        <v>58476</v>
      </c>
      <c r="J2723" s="52">
        <f>IFERROR(_xll.qlIndexFixing(Index1M,$H2723,TRUE,_xll.ohTrigger(RecalcTrigger,Trigger1M)),NA())</f>
        <v>2.3959560637457362E-2</v>
      </c>
      <c r="K2723" s="52">
        <f>IFERROR(_xll.qlIndexFixing(ONIndex1M,I2723,TRUE,_xll.ohTrigger(RecalcTrigger,Trigger1M)),NA())</f>
        <v>2.3943333290672442E-2</v>
      </c>
      <c r="L2723" s="52">
        <f>IFERROR(_xll.qlIndexFixing(Index3M,H2723,TRUE,_xll.ohTrigger(RecalcTrigger,Trigger3M)),NA())</f>
        <v>2.5050623989680609E-2</v>
      </c>
      <c r="M2723" s="52">
        <f>IFERROR(_xll.qlIndexFixing(ONIndex3M,I2723,TRUE,_xll.ohTrigger(RecalcTrigger,Trigger3M)),NA())</f>
        <v>2.4992133258425753E-2</v>
      </c>
      <c r="N2723" s="52">
        <f>IFERROR(_xll.qlIndexFixing(Index6M,$H2723,TRUE,_xll.ohTrigger(RecalcTrigger,Trigger6M)),NA())</f>
        <v>2.6095225548709109E-2</v>
      </c>
      <c r="O2723" s="52">
        <f>IFERROR(_xll.qlIndexFixing(ONIndex6M,I2723,TRUE,_xll.ohTrigger(RecalcTrigger,Trigger6M)),NA())</f>
        <v>2.5962872895259892E-2</v>
      </c>
      <c r="P2723" s="52">
        <f>IFERROR(_xll.qlIndexFixing(Index1Y,$H2723,TRUE,_xll.ohTrigger(RecalcTrigger,Trigger1Y)),NA())</f>
        <v>2.7548647341393118E-2</v>
      </c>
      <c r="Q2723" s="52">
        <f>IFERROR(_xll.qlIndexFixing(ONIndex1Y,I2723,TRUE,_xll.ohTrigger(RecalcTrigger,Trigger1Y)),NA())</f>
        <v>2.724159196125342E-2</v>
      </c>
    </row>
    <row r="2724" spans="2:17" x14ac:dyDescent="0.2">
      <c r="B2724" s="46" t="s">
        <v>51</v>
      </c>
      <c r="D2724" s="49">
        <f>_xll.qlCalendarAdvance(LocalCalendar,$D2723,B2724,"f",FALSE)</f>
        <v>58489</v>
      </c>
      <c r="E2724" s="49">
        <f>_xll.qlInterestRateIndexValueDate(IndexON,D2724)</f>
        <v>58489</v>
      </c>
      <c r="F2724" s="52">
        <f>IFERROR(_xll.qlIndexFixing(IndexON,D2724,TRUE,_xll.ohTrigger(RecalcTrigger,TriggerON)),NA())</f>
        <v>2.5022620734649337E-2</v>
      </c>
      <c r="H2724" s="49">
        <f>_xll.qlCalendarAdvance(IborCalendar,$H2723,B2724,"f",FALSE)</f>
        <v>58481</v>
      </c>
      <c r="I2724" s="49">
        <f>_xll.qlInterestRateIndexValueDate(Index1M,$H2724)</f>
        <v>58483</v>
      </c>
      <c r="J2724" s="52">
        <f>IFERROR(_xll.qlIndexFixing(Index1M,$H2724,TRUE,_xll.ohTrigger(RecalcTrigger,Trigger1M)),NA())</f>
        <v>2.3956532420491904E-2</v>
      </c>
      <c r="K2724" s="52">
        <f>IFERROR(_xll.qlIndexFixing(ONIndex1M,I2724,TRUE,_xll.ohTrigger(RecalcTrigger,Trigger1M)),NA())</f>
        <v>2.3940289819117666E-2</v>
      </c>
      <c r="L2724" s="52">
        <f>IFERROR(_xll.qlIndexFixing(Index3M,H2724,TRUE,_xll.ohTrigger(RecalcTrigger,Trigger3M)),NA())</f>
        <v>2.5047681672782929E-2</v>
      </c>
      <c r="M2724" s="52">
        <f>IFERROR(_xll.qlIndexFixing(ONIndex3M,I2724,TRUE,_xll.ohTrigger(RecalcTrigger,Trigger3M)),NA())</f>
        <v>2.4989143839233563E-2</v>
      </c>
      <c r="N2724" s="52">
        <f>IFERROR(_xll.qlIndexFixing(Index6M,$H2724,TRUE,_xll.ohTrigger(RecalcTrigger,Trigger6M)),NA())</f>
        <v>2.6092348399148313E-2</v>
      </c>
      <c r="O2724" s="52">
        <f>IFERROR(_xll.qlIndexFixing(ONIndex6M,I2724,TRUE,_xll.ohTrigger(RecalcTrigger,Trigger6M)),NA())</f>
        <v>2.595990119709235E-2</v>
      </c>
      <c r="P2724" s="52">
        <f>IFERROR(_xll.qlIndexFixing(Index1Y,$H2724,TRUE,_xll.ohTrigger(RecalcTrigger,Trigger1Y)),NA())</f>
        <v>2.7545892651628778E-2</v>
      </c>
      <c r="Q2724" s="52">
        <f>IFERROR(_xll.qlIndexFixing(ONIndex1Y,I2724,TRUE,_xll.ohTrigger(RecalcTrigger,Trigger1Y)),NA())</f>
        <v>2.723864724102576E-2</v>
      </c>
    </row>
    <row r="2725" spans="2:17" x14ac:dyDescent="0.2">
      <c r="B2725" s="46" t="s">
        <v>51</v>
      </c>
      <c r="D2725" s="49">
        <f>_xll.qlCalendarAdvance(LocalCalendar,$D2724,B2725,"f",FALSE)</f>
        <v>58496</v>
      </c>
      <c r="E2725" s="49">
        <f>_xll.qlInterestRateIndexValueDate(IndexON,D2725)</f>
        <v>58496</v>
      </c>
      <c r="F2725" s="52">
        <f>IFERROR(_xll.qlIndexFixing(IndexON,D2725,TRUE,_xll.ohTrigger(RecalcTrigger,TriggerON)),NA())</f>
        <v>2.5024546874536924E-2</v>
      </c>
      <c r="H2725" s="49">
        <f>_xll.qlCalendarAdvance(IborCalendar,$H2724,B2725,"f",FALSE)</f>
        <v>58488</v>
      </c>
      <c r="I2725" s="49">
        <f>_xll.qlInterestRateIndexValueDate(Index1M,$H2725)</f>
        <v>58490</v>
      </c>
      <c r="J2725" s="52">
        <f>IFERROR(_xll.qlIndexFixing(Index1M,$H2725,TRUE,_xll.ohTrigger(RecalcTrigger,Trigger1M)),NA())</f>
        <v>2.3953514667007559E-2</v>
      </c>
      <c r="K2725" s="52">
        <f>IFERROR(_xll.qlIndexFixing(ONIndex1M,I2725,TRUE,_xll.ohTrigger(RecalcTrigger,Trigger1M)),NA())</f>
        <v>2.393725679096903E-2</v>
      </c>
      <c r="L2725" s="52">
        <f>IFERROR(_xll.qlIndexFixing(Index3M,H2725,TRUE,_xll.ohTrigger(RecalcTrigger,Trigger3M)),NA())</f>
        <v>2.5044749679357103E-2</v>
      </c>
      <c r="M2725" s="52">
        <f>IFERROR(_xll.qlIndexFixing(ONIndex3M,I2725,TRUE,_xll.ohTrigger(RecalcTrigger,Trigger3M)),NA())</f>
        <v>2.4986164677756051E-2</v>
      </c>
      <c r="N2725" s="52">
        <f>IFERROR(_xll.qlIndexFixing(Index6M,$H2725,TRUE,_xll.ohTrigger(RecalcTrigger,Trigger6M)),NA())</f>
        <v>2.608948158227431E-2</v>
      </c>
      <c r="O2725" s="52">
        <f>IFERROR(_xll.qlIndexFixing(ONIndex6M,I2725,TRUE,_xll.ohTrigger(RecalcTrigger,Trigger6M)),NA())</f>
        <v>2.5956939693649872E-2</v>
      </c>
      <c r="P2725" s="52">
        <f>IFERROR(_xll.qlIndexFixing(Index1Y,$H2725,TRUE,_xll.ohTrigger(RecalcTrigger,Trigger1Y)),NA())</f>
        <v>2.7544003177620281E-2</v>
      </c>
      <c r="Q2725" s="52">
        <f>IFERROR(_xll.qlIndexFixing(ONIndex1Y,I2725,TRUE,_xll.ohTrigger(RecalcTrigger,Trigger1Y)),NA())</f>
        <v>2.7235712640303333E-2</v>
      </c>
    </row>
    <row r="2726" spans="2:17" x14ac:dyDescent="0.2">
      <c r="B2726" s="46" t="s">
        <v>51</v>
      </c>
      <c r="D2726" s="49">
        <f>_xll.qlCalendarAdvance(LocalCalendar,$D2725,B2726,"f",FALSE)</f>
        <v>58503</v>
      </c>
      <c r="E2726" s="49">
        <f>_xll.qlInterestRateIndexValueDate(IndexON,D2726)</f>
        <v>58503</v>
      </c>
      <c r="F2726" s="52">
        <f>IFERROR(_xll.qlIndexFixing(IndexON,D2726,TRUE,_xll.ohTrigger(RecalcTrigger,TriggerON)),NA())</f>
        <v>2.5026466362785271E-2</v>
      </c>
      <c r="H2726" s="49">
        <f>_xll.qlCalendarAdvance(IborCalendar,$H2725,B2726,"f",FALSE)</f>
        <v>58495</v>
      </c>
      <c r="I2726" s="49">
        <f>_xll.qlInterestRateIndexValueDate(Index1M,$H2726)</f>
        <v>58497</v>
      </c>
      <c r="J2726" s="52">
        <f>IFERROR(_xll.qlIndexFixing(Index1M,$H2726,TRUE,_xll.ohTrigger(RecalcTrigger,Trigger1M)),NA())</f>
        <v>2.3950507376996062E-2</v>
      </c>
      <c r="K2726" s="52">
        <f>IFERROR(_xll.qlIndexFixing(ONIndex1M,I2726,TRUE,_xll.ohTrigger(RecalcTrigger,Trigger1M)),NA())</f>
        <v>2.3934234206226535E-2</v>
      </c>
      <c r="L2726" s="52">
        <f>IFERROR(_xll.qlIndexFixing(Index3M,H2726,TRUE,_xll.ohTrigger(RecalcTrigger,Trigger3M)),NA())</f>
        <v>2.5041828009379152E-2</v>
      </c>
      <c r="M2726" s="52">
        <f>IFERROR(_xll.qlIndexFixing(ONIndex3M,I2726,TRUE,_xll.ohTrigger(RecalcTrigger,Trigger3M)),NA())</f>
        <v>2.4983195774073153E-2</v>
      </c>
      <c r="N2726" s="52">
        <f>IFERROR(_xll.qlIndexFixing(Index6M,$H2726,TRUE,_xll.ohTrigger(RecalcTrigger,Trigger6M)),NA())</f>
        <v>2.6086625098044061E-2</v>
      </c>
      <c r="O2726" s="52">
        <f>IFERROR(_xll.qlIndexFixing(ONIndex6M,I2726,TRUE,_xll.ohTrigger(RecalcTrigger,Trigger6M)),NA())</f>
        <v>2.5953988385172266E-2</v>
      </c>
      <c r="P2726" s="52">
        <f>IFERROR(_xll.qlIndexFixing(Index1Y,$H2726,TRUE,_xll.ohTrigger(RecalcTrigger,Trigger1Y)),NA())</f>
        <v>2.7540414505311556E-2</v>
      </c>
      <c r="Q2726" s="52">
        <f>IFERROR(_xll.qlIndexFixing(ONIndex1Y,I2726,TRUE,_xll.ohTrigger(RecalcTrigger,Trigger1Y)),NA())</f>
        <v>2.7232788159246013E-2</v>
      </c>
    </row>
    <row r="2727" spans="2:17" x14ac:dyDescent="0.2">
      <c r="B2727" s="46" t="s">
        <v>51</v>
      </c>
      <c r="D2727" s="49">
        <f>_xll.qlCalendarAdvance(LocalCalendar,$D2726,B2727,"f",FALSE)</f>
        <v>58510</v>
      </c>
      <c r="E2727" s="49">
        <f>_xll.qlInterestRateIndexValueDate(IndexON,D2727)</f>
        <v>58510</v>
      </c>
      <c r="F2727" s="52">
        <f>IFERROR(_xll.qlIndexFixing(IndexON,D2727,TRUE,_xll.ohTrigger(RecalcTrigger,TriggerON)),NA())</f>
        <v>2.5028379199314443E-2</v>
      </c>
      <c r="H2727" s="49">
        <f>_xll.qlCalendarAdvance(IborCalendar,$H2726,B2727,"f",FALSE)</f>
        <v>58502</v>
      </c>
      <c r="I2727" s="49">
        <f>_xll.qlInterestRateIndexValueDate(Index1M,$H2727)</f>
        <v>58504</v>
      </c>
      <c r="J2727" s="52">
        <f>IFERROR(_xll.qlIndexFixing(Index1M,$H2727,TRUE,_xll.ohTrigger(RecalcTrigger,Trigger1M)),NA())</f>
        <v>2.3949259372582632E-2</v>
      </c>
      <c r="K2727" s="52">
        <f>IFERROR(_xll.qlIndexFixing(ONIndex1M,I2727,TRUE,_xll.ohTrigger(RecalcTrigger,Trigger1M)),NA())</f>
        <v>2.393122206465037E-2</v>
      </c>
      <c r="L2727" s="52">
        <f>IFERROR(_xll.qlIndexFixing(Index3M,H2727,TRUE,_xll.ohTrigger(RecalcTrigger,Trigger3M)),NA())</f>
        <v>2.50402427147801E-2</v>
      </c>
      <c r="M2727" s="52">
        <f>IFERROR(_xll.qlIndexFixing(ONIndex3M,I2727,TRUE,_xll.ohTrigger(RecalcTrigger,Trigger3M)),NA())</f>
        <v>2.498023712834474E-2</v>
      </c>
      <c r="N2727" s="52">
        <f>IFERROR(_xll.qlIndexFixing(Index6M,$H2727,TRUE,_xll.ohTrigger(RecalcTrigger,Trigger6M)),NA())</f>
        <v>2.60874854922497E-2</v>
      </c>
      <c r="O2727" s="52">
        <f>IFERROR(_xll.qlIndexFixing(ONIndex6M,I2727,TRUE,_xll.ohTrigger(RecalcTrigger,Trigger6M)),NA())</f>
        <v>2.5951047271579597E-2</v>
      </c>
      <c r="P2727" s="52">
        <f>IFERROR(_xll.qlIndexFixing(Index1Y,$H2727,TRUE,_xll.ohTrigger(RecalcTrigger,Trigger1Y)),NA())</f>
        <v>2.7535123978272975E-2</v>
      </c>
      <c r="Q2727" s="52">
        <f>IFERROR(_xll.qlIndexFixing(ONIndex1Y,I2727,TRUE,_xll.ohTrigger(RecalcTrigger,Trigger1Y)),NA())</f>
        <v>2.722987379761399E-2</v>
      </c>
    </row>
    <row r="2728" spans="2:17" x14ac:dyDescent="0.2">
      <c r="B2728" s="46" t="s">
        <v>51</v>
      </c>
      <c r="D2728" s="49">
        <f>_xll.qlCalendarAdvance(LocalCalendar,$D2727,B2728,"f",FALSE)</f>
        <v>58517</v>
      </c>
      <c r="E2728" s="49">
        <f>_xll.qlInterestRateIndexValueDate(IndexON,D2728)</f>
        <v>58517</v>
      </c>
      <c r="F2728" s="52">
        <f>IFERROR(_xll.qlIndexFixing(IndexON,D2728,TRUE,_xll.ohTrigger(RecalcTrigger,TriggerON)),NA())</f>
        <v>2.5030285384204376E-2</v>
      </c>
      <c r="H2728" s="49">
        <f>_xll.qlCalendarAdvance(IborCalendar,$H2727,B2728,"f",FALSE)</f>
        <v>58509</v>
      </c>
      <c r="I2728" s="49">
        <f>_xll.qlInterestRateIndexValueDate(Index1M,$H2728)</f>
        <v>58511</v>
      </c>
      <c r="J2728" s="52">
        <f>IFERROR(_xll.qlIndexFixing(Index1M,$H2728,TRUE,_xll.ohTrigger(RecalcTrigger,Trigger1M)),NA())</f>
        <v>2.3946274656698185E-2</v>
      </c>
      <c r="K2728" s="52">
        <f>IFERROR(_xll.qlIndexFixing(ONIndex1M,I2728,TRUE,_xll.ohTrigger(RecalcTrigger,Trigger1M)),NA())</f>
        <v>2.3928220366320474E-2</v>
      </c>
      <c r="L2728" s="52">
        <f>IFERROR(_xll.qlIndexFixing(Index3M,H2728,TRUE,_xll.ohTrigger(RecalcTrigger,Trigger3M)),NA())</f>
        <v>2.5037342764318599E-2</v>
      </c>
      <c r="M2728" s="52">
        <f>IFERROR(_xll.qlIndexFixing(ONIndex3M,I2728,TRUE,_xll.ohTrigger(RecalcTrigger,Trigger3M)),NA())</f>
        <v>2.4977288740331005E-2</v>
      </c>
      <c r="N2728" s="52">
        <f>IFERROR(_xll.qlIndexFixing(Index6M,$H2728,TRUE,_xll.ohTrigger(RecalcTrigger,Trigger6M)),NA())</f>
        <v>2.6083910326896415E-2</v>
      </c>
      <c r="O2728" s="52">
        <f>IFERROR(_xll.qlIndexFixing(ONIndex6M,I2728,TRUE,_xll.ohTrigger(RecalcTrigger,Trigger6M)),NA())</f>
        <v>2.5948116352711992E-2</v>
      </c>
      <c r="P2728" s="52">
        <f>IFERROR(_xll.qlIndexFixing(Index1Y,$H2728,TRUE,_xll.ohTrigger(RecalcTrigger,Trigger1Y)),NA())</f>
        <v>2.753240931596674E-2</v>
      </c>
      <c r="Q2728" s="52">
        <f>IFERROR(_xll.qlIndexFixing(ONIndex1Y,I2728,TRUE,_xll.ohTrigger(RecalcTrigger,Trigger1Y)),NA())</f>
        <v>2.7226969555327329E-2</v>
      </c>
    </row>
    <row r="2729" spans="2:17" x14ac:dyDescent="0.2">
      <c r="B2729" s="46" t="s">
        <v>51</v>
      </c>
      <c r="D2729" s="49">
        <f>_xll.qlCalendarAdvance(LocalCalendar,$D2728,B2729,"f",FALSE)</f>
        <v>58524</v>
      </c>
      <c r="E2729" s="49">
        <f>_xll.qlInterestRateIndexValueDate(IndexON,D2729)</f>
        <v>58524</v>
      </c>
      <c r="F2729" s="52">
        <f>IFERROR(_xll.qlIndexFixing(IndexON,D2729,TRUE,_xll.ohTrigger(RecalcTrigger,TriggerON)),NA())</f>
        <v>2.5032184917295197E-2</v>
      </c>
      <c r="H2729" s="49">
        <f>_xll.qlCalendarAdvance(IborCalendar,$H2728,B2729,"f",FALSE)</f>
        <v>58516</v>
      </c>
      <c r="I2729" s="49">
        <f>_xll.qlInterestRateIndexValueDate(Index1M,$H2729)</f>
        <v>58518</v>
      </c>
      <c r="J2729" s="52">
        <f>IFERROR(_xll.qlIndexFixing(Index1M,$H2729,TRUE,_xll.ohTrigger(RecalcTrigger,Trigger1M)),NA())</f>
        <v>2.3943884602655174E-2</v>
      </c>
      <c r="K2729" s="52">
        <f>IFERROR(_xll.qlIndexFixing(ONIndex1M,I2729,TRUE,_xll.ohTrigger(RecalcTrigger,Trigger1M)),NA())</f>
        <v>2.3925229111396717E-2</v>
      </c>
      <c r="L2729" s="52">
        <f>IFERROR(_xll.qlIndexFixing(Index3M,H2729,TRUE,_xll.ohTrigger(RecalcTrigger,Trigger3M)),NA())</f>
        <v>2.5034453138713712E-2</v>
      </c>
      <c r="M2729" s="52">
        <f>IFERROR(_xll.qlIndexFixing(ONIndex3M,I2729,TRUE,_xll.ohTrigger(RecalcTrigger,Trigger3M)),NA())</f>
        <v>2.4974350610271756E-2</v>
      </c>
      <c r="N2729" s="52">
        <f>IFERROR(_xll.qlIndexFixing(Index6M,$H2729,TRUE,_xll.ohTrigger(RecalcTrigger,Trigger6M)),NA())</f>
        <v>2.6081086979811256E-2</v>
      </c>
      <c r="O2729" s="52">
        <f>IFERROR(_xll.qlIndexFixing(ONIndex6M,I2729,TRUE,_xll.ohTrigger(RecalcTrigger,Trigger6M)),NA())</f>
        <v>2.5945195628649387E-2</v>
      </c>
      <c r="P2729" s="52">
        <f>IFERROR(_xll.qlIndexFixing(Index1Y,$H2729,TRUE,_xll.ohTrigger(RecalcTrigger,Trigger1Y)),NA())</f>
        <v>2.7529705062023336E-2</v>
      </c>
      <c r="Q2729" s="52">
        <f>IFERROR(_xll.qlIndexFixing(ONIndex1Y,I2729,TRUE,_xll.ohTrigger(RecalcTrigger,Trigger1Y)),NA())</f>
        <v>2.722407543238603E-2</v>
      </c>
    </row>
    <row r="2730" spans="2:17" x14ac:dyDescent="0.2">
      <c r="B2730" s="46" t="s">
        <v>51</v>
      </c>
      <c r="D2730" s="49">
        <f>_xll.qlCalendarAdvance(LocalCalendar,$D2729,B2730,"f",FALSE)</f>
        <v>58531</v>
      </c>
      <c r="E2730" s="49">
        <f>_xll.qlInterestRateIndexValueDate(IndexON,D2730)</f>
        <v>58531</v>
      </c>
      <c r="F2730" s="52">
        <f>IFERROR(_xll.qlIndexFixing(IndexON,D2730,TRUE,_xll.ohTrigger(RecalcTrigger,TriggerON)),NA())</f>
        <v>2.5034077798986587E-2</v>
      </c>
      <c r="H2730" s="49">
        <f>_xll.qlCalendarAdvance(IborCalendar,$H2729,B2730,"f",FALSE)</f>
        <v>58523</v>
      </c>
      <c r="I2730" s="49">
        <f>_xll.qlInterestRateIndexValueDate(Index1M,$H2730)</f>
        <v>58525</v>
      </c>
      <c r="J2730" s="52">
        <f>IFERROR(_xll.qlIndexFixing(Index1M,$H2730,TRUE,_xll.ohTrigger(RecalcTrigger,Trigger1M)),NA())</f>
        <v>2.3940336621736946E-2</v>
      </c>
      <c r="K2730" s="52">
        <f>IFERROR(_xll.qlIndexFixing(ONIndex1M,I2730,TRUE,_xll.ohTrigger(RecalcTrigger,Trigger1M)),NA())</f>
        <v>2.3922248299719229E-2</v>
      </c>
      <c r="L2730" s="52">
        <f>IFERROR(_xll.qlIndexFixing(Index3M,H2730,TRUE,_xll.ohTrigger(RecalcTrigger,Trigger3M)),NA())</f>
        <v>2.5031573837942862E-2</v>
      </c>
      <c r="M2730" s="52">
        <f>IFERROR(_xll.qlIndexFixing(ONIndex3M,I2730,TRUE,_xll.ohTrigger(RecalcTrigger,Trigger3M)),NA())</f>
        <v>2.4971422738087057E-2</v>
      </c>
      <c r="N2730" s="52">
        <f>IFERROR(_xll.qlIndexFixing(Index6M,$H2730,TRUE,_xll.ohTrigger(RecalcTrigger,Trigger6M)),NA())</f>
        <v>2.6078273968243918E-2</v>
      </c>
      <c r="O2730" s="52">
        <f>IFERROR(_xll.qlIndexFixing(ONIndex6M,I2730,TRUE,_xll.ohTrigger(RecalcTrigger,Trigger6M)),NA())</f>
        <v>2.5942285099711526E-2</v>
      </c>
      <c r="P2730" s="52">
        <f>IFERROR(_xll.qlIndexFixing(Index1Y,$H2730,TRUE,_xll.ohTrigger(RecalcTrigger,Trigger1Y)),NA())</f>
        <v>2.7527011216359976E-2</v>
      </c>
      <c r="Q2730" s="52">
        <f>IFERROR(_xll.qlIndexFixing(ONIndex1Y,I2730,TRUE,_xll.ohTrigger(RecalcTrigger,Trigger1Y)),NA())</f>
        <v>2.7221191429109837E-2</v>
      </c>
    </row>
    <row r="2731" spans="2:17" x14ac:dyDescent="0.2">
      <c r="B2731" s="46" t="s">
        <v>51</v>
      </c>
      <c r="D2731" s="49">
        <f>_xll.qlCalendarAdvance(LocalCalendar,$D2730,B2731,"f",FALSE)</f>
        <v>58538</v>
      </c>
      <c r="E2731" s="49">
        <f>_xll.qlInterestRateIndexValueDate(IndexON,D2731)</f>
        <v>58538</v>
      </c>
      <c r="F2731" s="52">
        <f>IFERROR(_xll.qlIndexFixing(IndexON,D2731,TRUE,_xll.ohTrigger(RecalcTrigger,TriggerON)),NA())</f>
        <v>2.5035964028718993E-2</v>
      </c>
      <c r="H2731" s="49">
        <f>_xll.qlCalendarAdvance(IborCalendar,$H2730,B2731,"f",FALSE)</f>
        <v>58530</v>
      </c>
      <c r="I2731" s="49">
        <f>_xll.qlInterestRateIndexValueDate(Index1M,$H2731)</f>
        <v>58532</v>
      </c>
      <c r="J2731" s="52">
        <f>IFERROR(_xll.qlIndexFixing(Index1M,$H2731,TRUE,_xll.ohTrigger(RecalcTrigger,Trigger1M)),NA())</f>
        <v>2.3937968600981178E-2</v>
      </c>
      <c r="K2731" s="52">
        <f>IFERROR(_xll.qlIndexFixing(ONIndex1M,I2731,TRUE,_xll.ohTrigger(RecalcTrigger,Trigger1M)),NA())</f>
        <v>2.3919277931607752E-2</v>
      </c>
      <c r="L2731" s="52">
        <f>IFERROR(_xll.qlIndexFixing(Index3M,H2731,TRUE,_xll.ohTrigger(RecalcTrigger,Trigger3M)),NA())</f>
        <v>2.5028039645103761E-2</v>
      </c>
      <c r="M2731" s="52">
        <f>IFERROR(_xll.qlIndexFixing(ONIndex3M,I2731,TRUE,_xll.ohTrigger(RecalcTrigger,Trigger3M)),NA())</f>
        <v>2.4968505123537099E-2</v>
      </c>
      <c r="N2731" s="52">
        <f>IFERROR(_xll.qlIndexFixing(Index6M,$H2731,TRUE,_xll.ohTrigger(RecalcTrigger,Trigger6M)),NA())</f>
        <v>2.6073240941099033E-2</v>
      </c>
      <c r="O2731" s="52">
        <f>IFERROR(_xll.qlIndexFixing(ONIndex6M,I2731,TRUE,_xll.ohTrigger(RecalcTrigger,Trigger6M)),NA())</f>
        <v>2.5939384765578666E-2</v>
      </c>
      <c r="P2731" s="52">
        <f>IFERROR(_xll.qlIndexFixing(Index1Y,$H2731,TRUE,_xll.ohTrigger(RecalcTrigger,Trigger1Y)),NA())</f>
        <v>2.7524327778892785E-2</v>
      </c>
      <c r="Q2731" s="52">
        <f>IFERROR(_xll.qlIndexFixing(ONIndex1Y,I2731,TRUE,_xll.ohTrigger(RecalcTrigger,Trigger1Y)),NA())</f>
        <v>2.7218317545258941E-2</v>
      </c>
    </row>
    <row r="2732" spans="2:17" x14ac:dyDescent="0.2">
      <c r="B2732" s="46" t="s">
        <v>51</v>
      </c>
      <c r="D2732" s="49">
        <f>_xll.qlCalendarAdvance(LocalCalendar,$D2731,B2732,"f",FALSE)</f>
        <v>58545</v>
      </c>
      <c r="E2732" s="49">
        <f>_xll.qlInterestRateIndexValueDate(IndexON,D2732)</f>
        <v>58545</v>
      </c>
      <c r="F2732" s="52">
        <f>IFERROR(_xll.qlIndexFixing(IndexON,D2732,TRUE,_xll.ohTrigger(RecalcTrigger,TriggerON)),NA())</f>
        <v>2.5037843606892096E-2</v>
      </c>
      <c r="H2732" s="49">
        <f>_xll.qlCalendarAdvance(IborCalendar,$H2731,B2732,"f",FALSE)</f>
        <v>58537</v>
      </c>
      <c r="I2732" s="49">
        <f>_xll.qlInterestRateIndexValueDate(Index1M,$H2732)</f>
        <v>58539</v>
      </c>
      <c r="J2732" s="52">
        <f>IFERROR(_xll.qlIndexFixing(Index1M,$H2732,TRUE,_xll.ohTrigger(RecalcTrigger,Trigger1M)),NA())</f>
        <v>2.3934440449129291E-2</v>
      </c>
      <c r="K2732" s="52">
        <f>IFERROR(_xll.qlIndexFixing(ONIndex1M,I2732,TRUE,_xll.ohTrigger(RecalcTrigger,Trigger1M)),NA())</f>
        <v>2.3916318006422799E-2</v>
      </c>
      <c r="L2732" s="52">
        <f>IFERROR(_xll.qlIndexFixing(Index3M,H2732,TRUE,_xll.ohTrigger(RecalcTrigger,Trigger3M)),NA())</f>
        <v>2.5025180454594793E-2</v>
      </c>
      <c r="M2732" s="52">
        <f>IFERROR(_xll.qlIndexFixing(ONIndex3M,I2732,TRUE,_xll.ohTrigger(RecalcTrigger,Trigger3M)),NA())</f>
        <v>2.4965597766861691E-2</v>
      </c>
      <c r="N2732" s="52">
        <f>IFERROR(_xll.qlIndexFixing(Index6M,$H2732,TRUE,_xll.ohTrigger(RecalcTrigger,Trigger6M)),NA())</f>
        <v>2.60704469888225E-2</v>
      </c>
      <c r="O2732" s="52">
        <f>IFERROR(_xll.qlIndexFixing(ONIndex6M,I2732,TRUE,_xll.ohTrigger(RecalcTrigger,Trigger6M)),NA())</f>
        <v>2.593649462617087E-2</v>
      </c>
      <c r="P2732" s="52">
        <f>IFERROR(_xll.qlIndexFixing(Index1Y,$H2732,TRUE,_xll.ohTrigger(RecalcTrigger,Trigger1Y)),NA())</f>
        <v>2.7525088509261011E-2</v>
      </c>
      <c r="Q2732" s="52">
        <f>IFERROR(_xll.qlIndexFixing(ONIndex1Y,I2732,TRUE,_xll.ohTrigger(RecalcTrigger,Trigger1Y)),NA())</f>
        <v>2.7215453780753407E-2</v>
      </c>
    </row>
    <row r="2733" spans="2:17" x14ac:dyDescent="0.2">
      <c r="B2733" s="46" t="s">
        <v>51</v>
      </c>
      <c r="D2733" s="49">
        <f>_xll.qlCalendarAdvance(LocalCalendar,$D2732,B2733,"f",FALSE)</f>
        <v>58552</v>
      </c>
      <c r="E2733" s="49">
        <f>_xll.qlInterestRateIndexValueDate(IndexON,D2733)</f>
        <v>58552</v>
      </c>
      <c r="F2733" s="52">
        <f>IFERROR(_xll.qlIndexFixing(IndexON,D2733,TRUE,_xll.ohTrigger(RecalcTrigger,TriggerON)),NA())</f>
        <v>2.5039716533346024E-2</v>
      </c>
      <c r="H2733" s="49">
        <f>_xll.qlCalendarAdvance(IborCalendar,$H2732,B2733,"f",FALSE)</f>
        <v>58544</v>
      </c>
      <c r="I2733" s="49">
        <f>_xll.qlInterestRateIndexValueDate(Index1M,$H2733)</f>
        <v>58546</v>
      </c>
      <c r="J2733" s="52">
        <f>IFERROR(_xll.qlIndexFixing(Index1M,$H2733,TRUE,_xll.ohTrigger(RecalcTrigger,Trigger1M)),NA())</f>
        <v>2.3931508061194318E-2</v>
      </c>
      <c r="K2733" s="52">
        <f>IFERROR(_xll.qlIndexFixing(ONIndex1M,I2733,TRUE,_xll.ohTrigger(RecalcTrigger,Trigger1M)),NA())</f>
        <v>2.3915704874701404E-2</v>
      </c>
      <c r="L2733" s="52">
        <f>IFERROR(_xll.qlIndexFixing(Index3M,H2733,TRUE,_xll.ohTrigger(RecalcTrigger,Trigger3M)),NA())</f>
        <v>2.5022331588117563E-2</v>
      </c>
      <c r="M2733" s="52">
        <f>IFERROR(_xll.qlIndexFixing(ONIndex3M,I2733,TRUE,_xll.ohTrigger(RecalcTrigger,Trigger3M)),NA())</f>
        <v>2.4965336899182233E-2</v>
      </c>
      <c r="N2733" s="52">
        <f>IFERROR(_xll.qlIndexFixing(Index6M,$H2733,TRUE,_xll.ohTrigger(RecalcTrigger,Trigger6M)),NA())</f>
        <v>2.6067663369644719E-2</v>
      </c>
      <c r="O2733" s="52">
        <f>IFERROR(_xll.qlIndexFixing(ONIndex6M,I2733,TRUE,_xll.ohTrigger(RecalcTrigger,Trigger6M)),NA())</f>
        <v>2.5936530355638254E-2</v>
      </c>
      <c r="P2733" s="52">
        <f>IFERROR(_xll.qlIndexFixing(Index1Y,$H2733,TRUE,_xll.ohTrigger(RecalcTrigger,Trigger1Y)),NA())</f>
        <v>2.7518992128218841E-2</v>
      </c>
      <c r="Q2733" s="52">
        <f>IFERROR(_xll.qlIndexFixing(ONIndex1Y,I2733,TRUE,_xll.ohTrigger(RecalcTrigger,Trigger1Y)),NA())</f>
        <v>2.7215900969999041E-2</v>
      </c>
    </row>
    <row r="2734" spans="2:17" x14ac:dyDescent="0.2">
      <c r="B2734" s="46" t="s">
        <v>51</v>
      </c>
      <c r="D2734" s="49">
        <f>_xll.qlCalendarAdvance(LocalCalendar,$D2733,B2734,"f",FALSE)</f>
        <v>58559</v>
      </c>
      <c r="E2734" s="49">
        <f>_xll.qlInterestRateIndexValueDate(IndexON,D2734)</f>
        <v>58559</v>
      </c>
      <c r="F2734" s="52">
        <f>IFERROR(_xll.qlIndexFixing(IndexON,D2734,TRUE,_xll.ohTrigger(RecalcTrigger,TriggerON)),NA())</f>
        <v>2.5041582808160712E-2</v>
      </c>
      <c r="H2734" s="49">
        <f>_xll.qlCalendarAdvance(IborCalendar,$H2733,B2734,"f",FALSE)</f>
        <v>58551</v>
      </c>
      <c r="I2734" s="49">
        <f>_xll.qlInterestRateIndexValueDate(Index1M,$H2734)</f>
        <v>58553</v>
      </c>
      <c r="J2734" s="52">
        <f>IFERROR(_xll.qlIndexFixing(Index1M,$H2734,TRUE,_xll.ohTrigger(RecalcTrigger,Trigger1M)),NA())</f>
        <v>2.3928586138817765E-2</v>
      </c>
      <c r="K2734" s="52">
        <f>IFERROR(_xll.qlIndexFixing(ONIndex1M,I2734,TRUE,_xll.ohTrigger(RecalcTrigger,Trigger1M)),NA())</f>
        <v>2.3910429486431184E-2</v>
      </c>
      <c r="L2734" s="52">
        <f>IFERROR(_xll.qlIndexFixing(Index3M,H2734,TRUE,_xll.ohTrigger(RecalcTrigger,Trigger3M)),NA())</f>
        <v>2.5019493045647479E-2</v>
      </c>
      <c r="M2734" s="52">
        <f>IFERROR(_xll.qlIndexFixing(ONIndex3M,I2734,TRUE,_xll.ohTrigger(RecalcTrigger,Trigger3M)),NA())</f>
        <v>2.4959813827294397E-2</v>
      </c>
      <c r="N2734" s="52">
        <f>IFERROR(_xll.qlIndexFixing(Index6M,$H2734,TRUE,_xll.ohTrigger(RecalcTrigger,Trigger6M)),NA())</f>
        <v>2.6064890083522439E-2</v>
      </c>
      <c r="O2734" s="52">
        <f>IFERROR(_xll.qlIndexFixing(ONIndex6M,I2734,TRUE,_xll.ohTrigger(RecalcTrigger,Trigger6M)),NA())</f>
        <v>2.593074493193015E-2</v>
      </c>
      <c r="P2734" s="52">
        <f>IFERROR(_xll.qlIndexFixing(Index1Y,$H2734,TRUE,_xll.ohTrigger(RecalcTrigger,Trigger1Y)),NA())</f>
        <v>2.7516339914847615E-2</v>
      </c>
      <c r="Q2734" s="52">
        <f>IFERROR(_xll.qlIndexFixing(ONIndex1Y,I2734,TRUE,_xll.ohTrigger(RecalcTrigger,Trigger1Y)),NA())</f>
        <v>2.7209756610178104E-2</v>
      </c>
    </row>
    <row r="2735" spans="2:17" x14ac:dyDescent="0.2">
      <c r="B2735" s="46" t="s">
        <v>51</v>
      </c>
      <c r="D2735" s="49">
        <f>_xll.qlCalendarAdvance(LocalCalendar,$D2734,B2735,"f",FALSE)</f>
        <v>58566</v>
      </c>
      <c r="E2735" s="49">
        <f>_xll.qlInterestRateIndexValueDate(IndexON,D2735)</f>
        <v>58566</v>
      </c>
      <c r="F2735" s="52">
        <f>IFERROR(_xll.qlIndexFixing(IndexON,D2735,TRUE,_xll.ohTrigger(RecalcTrigger,TriggerON)),NA())</f>
        <v>2.5043442431256224E-2</v>
      </c>
      <c r="H2735" s="49">
        <f>_xll.qlCalendarAdvance(IborCalendar,$H2734,B2735,"f",FALSE)</f>
        <v>58558</v>
      </c>
      <c r="I2735" s="49">
        <f>_xll.qlInterestRateIndexValueDate(Index1M,$H2735)</f>
        <v>58560</v>
      </c>
      <c r="J2735" s="52">
        <f>IFERROR(_xll.qlIndexFixing(Index1M,$H2735,TRUE,_xll.ohTrigger(RecalcTrigger,Trigger1M)),NA())</f>
        <v>2.3923912621742875E-2</v>
      </c>
      <c r="K2735" s="52">
        <f>IFERROR(_xll.qlIndexFixing(ONIndex1M,I2735,TRUE,_xll.ohTrigger(RecalcTrigger,Trigger1M)),NA())</f>
        <v>2.390750089146465E-2</v>
      </c>
      <c r="L2735" s="52">
        <f>IFERROR(_xll.qlIndexFixing(Index3M,H2735,TRUE,_xll.ohTrigger(RecalcTrigger,Trigger3M)),NA())</f>
        <v>2.5016664827163457E-2</v>
      </c>
      <c r="M2735" s="52">
        <f>IFERROR(_xll.qlIndexFixing(ONIndex3M,I2735,TRUE,_xll.ohTrigger(RecalcTrigger,Trigger3M)),NA())</f>
        <v>2.4956937244242638E-2</v>
      </c>
      <c r="N2735" s="52">
        <f>IFERROR(_xll.qlIndexFixing(Index6M,$H2735,TRUE,_xll.ohTrigger(RecalcTrigger,Trigger6M)),NA())</f>
        <v>2.6062127130413296E-2</v>
      </c>
      <c r="O2735" s="52">
        <f>IFERROR(_xll.qlIndexFixing(ONIndex6M,I2735,TRUE,_xll.ohTrigger(RecalcTrigger,Trigger6M)),NA())</f>
        <v>2.5927885377257098E-2</v>
      </c>
      <c r="P2735" s="52">
        <f>IFERROR(_xll.qlIndexFixing(Index1Y,$H2735,TRUE,_xll.ohTrigger(RecalcTrigger,Trigger1Y)),NA())</f>
        <v>2.7513698109344491E-2</v>
      </c>
      <c r="Q2735" s="52">
        <f>IFERROR(_xll.qlIndexFixing(ONIndex1Y,I2735,TRUE,_xll.ohTrigger(RecalcTrigger,Trigger1Y)),NA())</f>
        <v>2.7206923204028399E-2</v>
      </c>
    </row>
    <row r="2736" spans="2:17" x14ac:dyDescent="0.2">
      <c r="B2736" s="46" t="s">
        <v>51</v>
      </c>
      <c r="D2736" s="49">
        <f>_xll.qlCalendarAdvance(LocalCalendar,$D2735,B2736,"f",FALSE)</f>
        <v>58573</v>
      </c>
      <c r="E2736" s="49">
        <f>_xll.qlInterestRateIndexValueDate(IndexON,D2736)</f>
        <v>58573</v>
      </c>
      <c r="F2736" s="52">
        <f>IFERROR(_xll.qlIndexFixing(IndexON,D2736,TRUE,_xll.ohTrigger(RecalcTrigger,TriggerON)),NA())</f>
        <v>2.5045295402552625E-2</v>
      </c>
      <c r="H2736" s="49">
        <f>_xll.qlCalendarAdvance(IborCalendar,$H2735,B2736,"f",FALSE)</f>
        <v>58565</v>
      </c>
      <c r="I2736" s="49">
        <f>_xll.qlInterestRateIndexValueDate(Index1M,$H2736)</f>
        <v>58567</v>
      </c>
      <c r="J2736" s="52">
        <f>IFERROR(_xll.qlIndexFixing(Index1M,$H2736,TRUE,_xll.ohTrigger(RecalcTrigger,Trigger1M)),NA())</f>
        <v>2.3922773690719934E-2</v>
      </c>
      <c r="K2736" s="52">
        <f>IFERROR(_xll.qlIndexFixing(ONIndex1M,I2736,TRUE,_xll.ohTrigger(RecalcTrigger,Trigger1M)),NA())</f>
        <v>2.390458273942464E-2</v>
      </c>
      <c r="L2736" s="52">
        <f>IFERROR(_xll.qlIndexFixing(Index3M,H2736,TRUE,_xll.ohTrigger(RecalcTrigger,Trigger3M)),NA())</f>
        <v>2.5014514853563857E-2</v>
      </c>
      <c r="M2736" s="52">
        <f>IFERROR(_xll.qlIndexFixing(ONIndex3M,I2736,TRUE,_xll.ohTrigger(RecalcTrigger,Trigger3M)),NA())</f>
        <v>2.4954070918905558E-2</v>
      </c>
      <c r="N2736" s="52">
        <f>IFERROR(_xll.qlIndexFixing(Index6M,$H2736,TRUE,_xll.ohTrigger(RecalcTrigger,Trigger6M)),NA())</f>
        <v>2.6061612942217142E-2</v>
      </c>
      <c r="O2736" s="52">
        <f>IFERROR(_xll.qlIndexFixing(ONIndex6M,I2736,TRUE,_xll.ohTrigger(RecalcTrigger,Trigger6M)),NA())</f>
        <v>2.5925036017229175E-2</v>
      </c>
      <c r="P2736" s="52">
        <f>IFERROR(_xll.qlIndexFixing(Index1Y,$H2736,TRUE,_xll.ohTrigger(RecalcTrigger,Trigger1Y)),NA())</f>
        <v>2.7511066711628437E-2</v>
      </c>
      <c r="Q2736" s="52">
        <f>IFERROR(_xll.qlIndexFixing(ONIndex1Y,I2736,TRUE,_xll.ohTrigger(RecalcTrigger,Trigger1Y)),NA())</f>
        <v>2.7204099917303992E-2</v>
      </c>
    </row>
    <row r="2737" spans="2:17" x14ac:dyDescent="0.2">
      <c r="B2737" s="46" t="s">
        <v>51</v>
      </c>
      <c r="D2737" s="49">
        <f>_xll.qlCalendarAdvance(LocalCalendar,$D2736,B2737,"f",FALSE)</f>
        <v>58580</v>
      </c>
      <c r="E2737" s="49">
        <f>_xll.qlInterestRateIndexValueDate(IndexON,D2737)</f>
        <v>58580</v>
      </c>
      <c r="F2737" s="52">
        <f>IFERROR(_xll.qlIndexFixing(IndexON,D2737,TRUE,_xll.ohTrigger(RecalcTrigger,TriggerON)),NA())</f>
        <v>2.5047141722369659E-2</v>
      </c>
      <c r="H2737" s="49">
        <f>_xll.qlCalendarAdvance(IborCalendar,$H2736,B2737,"f",FALSE)</f>
        <v>58572</v>
      </c>
      <c r="I2737" s="49">
        <f>_xll.qlInterestRateIndexValueDate(Index1M,$H2737)</f>
        <v>58574</v>
      </c>
      <c r="J2737" s="52">
        <f>IFERROR(_xll.qlIndexFixing(Index1M,$H2737,TRUE,_xll.ohTrigger(RecalcTrigger,Trigger1M)),NA())</f>
        <v>2.3919883164991163E-2</v>
      </c>
      <c r="K2737" s="52">
        <f>IFERROR(_xll.qlIndexFixing(ONIndex1M,I2737,TRUE,_xll.ohTrigger(RecalcTrigger,Trigger1M)),NA())</f>
        <v>2.3901675031030578E-2</v>
      </c>
      <c r="L2737" s="52">
        <f>IFERROR(_xll.qlIndexFixing(Index3M,H2737,TRUE,_xll.ohTrigger(RecalcTrigger,Trigger3M)),NA())</f>
        <v>2.5011707825998687E-2</v>
      </c>
      <c r="M2737" s="52">
        <f>IFERROR(_xll.qlIndexFixing(ONIndex3M,I2737,TRUE,_xll.ohTrigger(RecalcTrigger,Trigger3M)),NA())</f>
        <v>2.4951214851522963E-2</v>
      </c>
      <c r="N2737" s="52">
        <f>IFERROR(_xll.qlIndexFixing(Index6M,$H2737,TRUE,_xll.ohTrigger(RecalcTrigger,Trigger6M)),NA())</f>
        <v>2.6058872278033801E-2</v>
      </c>
      <c r="O2737" s="52">
        <f>IFERROR(_xll.qlIndexFixing(ONIndex6M,I2737,TRUE,_xll.ohTrigger(RecalcTrigger,Trigger6M)),NA())</f>
        <v>2.592219685224606E-2</v>
      </c>
      <c r="P2737" s="52">
        <f>IFERROR(_xll.qlIndexFixing(Index1Y,$H2737,TRUE,_xll.ohTrigger(RecalcTrigger,Trigger1Y)),NA())</f>
        <v>2.7508445721617768E-2</v>
      </c>
      <c r="Q2737" s="52">
        <f>IFERROR(_xll.qlIndexFixing(ONIndex1Y,I2737,TRUE,_xll.ohTrigger(RecalcTrigger,Trigger1Y)),NA())</f>
        <v>2.7201286750164755E-2</v>
      </c>
    </row>
    <row r="2738" spans="2:17" x14ac:dyDescent="0.2">
      <c r="B2738" s="46" t="s">
        <v>51</v>
      </c>
      <c r="D2738" s="49">
        <f>_xll.qlCalendarAdvance(LocalCalendar,$D2737,B2738,"f",FALSE)</f>
        <v>58587</v>
      </c>
      <c r="E2738" s="49">
        <f>_xll.qlInterestRateIndexValueDate(IndexON,D2738)</f>
        <v>58587</v>
      </c>
      <c r="F2738" s="52">
        <f>IFERROR(_xll.qlIndexFixing(IndexON,D2738,TRUE,_xll.ohTrigger(RecalcTrigger,TriggerON)),NA())</f>
        <v>2.5048981390307645E-2</v>
      </c>
      <c r="H2738" s="49">
        <f>_xll.qlCalendarAdvance(IborCalendar,$H2737,B2738,"f",FALSE)</f>
        <v>58579</v>
      </c>
      <c r="I2738" s="49">
        <f>_xll.qlInterestRateIndexValueDate(Index1M,$H2738)</f>
        <v>58581</v>
      </c>
      <c r="J2738" s="52">
        <f>IFERROR(_xll.qlIndexFixing(Index1M,$H2738,TRUE,_xll.ohTrigger(RecalcTrigger,Trigger1M)),NA())</f>
        <v>2.3917003104788337E-2</v>
      </c>
      <c r="K2738" s="52">
        <f>IFERROR(_xll.qlIndexFixing(ONIndex1M,I2738,TRUE,_xll.ohTrigger(RecalcTrigger,Trigger1M)),NA())</f>
        <v>2.3898777766042656E-2</v>
      </c>
      <c r="L2738" s="52">
        <f>IFERROR(_xll.qlIndexFixing(Index3M,H2738,TRUE,_xll.ohTrigger(RecalcTrigger,Trigger3M)),NA())</f>
        <v>2.5008911123089429E-2</v>
      </c>
      <c r="M2738" s="52">
        <f>IFERROR(_xll.qlIndexFixing(ONIndex3M,I2738,TRUE,_xll.ohTrigger(RecalcTrigger,Trigger3M)),NA())</f>
        <v>2.4948369041934981E-2</v>
      </c>
      <c r="N2738" s="52">
        <f>IFERROR(_xll.qlIndexFixing(Index6M,$H2738,TRUE,_xll.ohTrigger(RecalcTrigger,Trigger6M)),NA())</f>
        <v>2.6056141949016301E-2</v>
      </c>
      <c r="O2738" s="52">
        <f>IFERROR(_xll.qlIndexFixing(ONIndex6M,I2738,TRUE,_xll.ohTrigger(RecalcTrigger,Trigger6M)),NA())</f>
        <v>2.5919367881988009E-2</v>
      </c>
      <c r="P2738" s="52">
        <f>IFERROR(_xll.qlIndexFixing(Index1Y,$H2738,TRUE,_xll.ohTrigger(RecalcTrigger,Trigger1Y)),NA())</f>
        <v>2.7505835139232545E-2</v>
      </c>
      <c r="Q2738" s="52">
        <f>IFERROR(_xll.qlIndexFixing(ONIndex1Y,I2738,TRUE,_xll.ohTrigger(RecalcTrigger,Trigger1Y)),NA())</f>
        <v>2.7198483702450815E-2</v>
      </c>
    </row>
    <row r="2739" spans="2:17" x14ac:dyDescent="0.2">
      <c r="B2739" s="46" t="s">
        <v>51</v>
      </c>
      <c r="D2739" s="49">
        <f>_xll.qlCalendarAdvance(LocalCalendar,$D2738,B2739,"f",FALSE)</f>
        <v>58594</v>
      </c>
      <c r="E2739" s="49">
        <f>_xll.qlInterestRateIndexValueDate(IndexON,D2739)</f>
        <v>58594</v>
      </c>
      <c r="F2739" s="52">
        <f>IFERROR(_xll.qlIndexFixing(IndexON,D2739,TRUE,_xll.ohTrigger(RecalcTrigger,TriggerON)),NA())</f>
        <v>2.5050814406766264E-2</v>
      </c>
      <c r="H2739" s="49">
        <f>_xll.qlCalendarAdvance(IborCalendar,$H2738,B2739,"f",FALSE)</f>
        <v>58586</v>
      </c>
      <c r="I2739" s="49">
        <f>_xll.qlInterestRateIndexValueDate(Index1M,$H2739)</f>
        <v>58588</v>
      </c>
      <c r="J2739" s="52">
        <f>IFERROR(_xll.qlIndexFixing(Index1M,$H2739,TRUE,_xll.ohTrigger(RecalcTrigger,Trigger1M)),NA())</f>
        <v>2.3914133510108959E-2</v>
      </c>
      <c r="K2739" s="52">
        <f>IFERROR(_xll.qlIndexFixing(ONIndex1M,I2739,TRUE,_xll.ohTrigger(RecalcTrigger,Trigger1M)),NA())</f>
        <v>2.3895890944141129E-2</v>
      </c>
      <c r="L2739" s="52">
        <f>IFERROR(_xll.qlIndexFixing(Index3M,H2739,TRUE,_xll.ohTrigger(RecalcTrigger,Trigger3M)),NA())</f>
        <v>2.5006124744813493E-2</v>
      </c>
      <c r="M2739" s="52">
        <f>IFERROR(_xll.qlIndexFixing(ONIndex3M,I2739,TRUE,_xll.ohTrigger(RecalcTrigger,Trigger3M)),NA())</f>
        <v>2.4945533490061678E-2</v>
      </c>
      <c r="N2739" s="52">
        <f>IFERROR(_xll.qlIndexFixing(Index6M,$H2739,TRUE,_xll.ohTrigger(RecalcTrigger,Trigger6M)),NA())</f>
        <v>2.6053421955120379E-2</v>
      </c>
      <c r="O2739" s="52">
        <f>IFERROR(_xll.qlIndexFixing(ONIndex6M,I2739,TRUE,_xll.ohTrigger(RecalcTrigger,Trigger6M)),NA())</f>
        <v>2.5916549106694831E-2</v>
      </c>
      <c r="P2739" s="52">
        <f>IFERROR(_xll.qlIndexFixing(Index1Y,$H2739,TRUE,_xll.ohTrigger(RecalcTrigger,Trigger1Y)),NA())</f>
        <v>2.7503234964392172E-2</v>
      </c>
      <c r="Q2739" s="52">
        <f>IFERROR(_xll.qlIndexFixing(ONIndex1Y,I2739,TRUE,_xll.ohTrigger(RecalcTrigger,Trigger1Y)),NA())</f>
        <v>2.7195690774002301E-2</v>
      </c>
    </row>
    <row r="2740" spans="2:17" x14ac:dyDescent="0.2">
      <c r="B2740" s="46" t="s">
        <v>51</v>
      </c>
      <c r="D2740" s="49">
        <f>_xll.qlCalendarAdvance(LocalCalendar,$D2739,B2740,"f",FALSE)</f>
        <v>58601</v>
      </c>
      <c r="E2740" s="49">
        <f>_xll.qlInterestRateIndexValueDate(IndexON,D2740)</f>
        <v>58601</v>
      </c>
      <c r="F2740" s="52">
        <f>IFERROR(_xll.qlIndexFixing(IndexON,D2740,TRUE,_xll.ohTrigger(RecalcTrigger,TriggerON)),NA())</f>
        <v>2.5052640771425772E-2</v>
      </c>
      <c r="H2740" s="49">
        <f>_xll.qlCalendarAdvance(IborCalendar,$H2739,B2740,"f",FALSE)</f>
        <v>58593</v>
      </c>
      <c r="I2740" s="49">
        <f>_xll.qlInterestRateIndexValueDate(Index1M,$H2740)</f>
        <v>58595</v>
      </c>
      <c r="J2740" s="52">
        <f>IFERROR(_xll.qlIndexFixing(Index1M,$H2740,TRUE,_xll.ohTrigger(RecalcTrigger,Trigger1M)),NA())</f>
        <v>2.3911864674266425E-2</v>
      </c>
      <c r="K2740" s="52">
        <f>IFERROR(_xll.qlIndexFixing(ONIndex1M,I2740,TRUE,_xll.ohTrigger(RecalcTrigger,Trigger1M)),NA())</f>
        <v>2.3893014565485871E-2</v>
      </c>
      <c r="L2740" s="52">
        <f>IFERROR(_xll.qlIndexFixing(Index3M,H2740,TRUE,_xll.ohTrigger(RecalcTrigger,Trigger3M)),NA())</f>
        <v>2.5003348691147419E-2</v>
      </c>
      <c r="M2740" s="52">
        <f>IFERROR(_xll.qlIndexFixing(ONIndex3M,I2740,TRUE,_xll.ohTrigger(RecalcTrigger,Trigger3M)),NA())</f>
        <v>2.494270819614286E-2</v>
      </c>
      <c r="N2740" s="52">
        <f>IFERROR(_xll.qlIndexFixing(Index6M,$H2740,TRUE,_xll.ohTrigger(RecalcTrigger,Trigger6M)),NA())</f>
        <v>2.6048467358561516E-2</v>
      </c>
      <c r="O2740" s="52">
        <f>IFERROR(_xll.qlIndexFixing(ONIndex6M,I2740,TRUE,_xll.ohTrigger(RecalcTrigger,Trigger6M)),NA())</f>
        <v>2.5913740526126716E-2</v>
      </c>
      <c r="P2740" s="52">
        <f>IFERROR(_xll.qlIndexFixing(Index1Y,$H2740,TRUE,_xll.ohTrigger(RecalcTrigger,Trigger1Y)),NA())</f>
        <v>2.7500645197016501E-2</v>
      </c>
      <c r="Q2740" s="52">
        <f>IFERROR(_xll.qlIndexFixing(ONIndex1Y,I2740,TRUE,_xll.ohTrigger(RecalcTrigger,Trigger1Y)),NA())</f>
        <v>2.7192907965059021E-2</v>
      </c>
    </row>
    <row r="2741" spans="2:17" x14ac:dyDescent="0.2">
      <c r="B2741" s="46" t="s">
        <v>51</v>
      </c>
      <c r="D2741" s="49">
        <f>_xll.qlCalendarAdvance(LocalCalendar,$D2740,B2741,"f",FALSE)</f>
        <v>58608</v>
      </c>
      <c r="E2741" s="49">
        <f>_xll.qlInterestRateIndexValueDate(IndexON,D2741)</f>
        <v>58608</v>
      </c>
      <c r="F2741" s="52">
        <f>IFERROR(_xll.qlIndexFixing(IndexON,D2741,TRUE,_xll.ohTrigger(RecalcTrigger,TriggerON)),NA())</f>
        <v>2.5054460484446039E-2</v>
      </c>
      <c r="H2741" s="49">
        <f>_xll.qlCalendarAdvance(IborCalendar,$H2740,B2741,"f",FALSE)</f>
        <v>58600</v>
      </c>
      <c r="I2741" s="49">
        <f>_xll.qlInterestRateIndexValueDate(Index1M,$H2741)</f>
        <v>58602</v>
      </c>
      <c r="J2741" s="52">
        <f>IFERROR(_xll.qlIndexFixing(Index1M,$H2741,TRUE,_xll.ohTrigger(RecalcTrigger,Trigger1M)),NA())</f>
        <v>2.3908425717293069E-2</v>
      </c>
      <c r="K2741" s="52">
        <f>IFERROR(_xll.qlIndexFixing(ONIndex1M,I2741,TRUE,_xll.ohTrigger(RecalcTrigger,Trigger1M)),NA())</f>
        <v>2.3890148630396624E-2</v>
      </c>
      <c r="L2741" s="52">
        <f>IFERROR(_xll.qlIndexFixing(Index3M,H2741,TRUE,_xll.ohTrigger(RecalcTrigger,Trigger3M)),NA())</f>
        <v>2.5000582962071225E-2</v>
      </c>
      <c r="M2741" s="52">
        <f>IFERROR(_xll.qlIndexFixing(ONIndex3M,I2741,TRUE,_xll.ohTrigger(RecalcTrigger,Trigger3M)),NA())</f>
        <v>2.4939893160098592E-2</v>
      </c>
      <c r="N2741" s="52">
        <f>IFERROR(_xll.qlIndexFixing(Index6M,$H2741,TRUE,_xll.ohTrigger(RecalcTrigger,Trigger6M)),NA())</f>
        <v>2.6045766402632658E-2</v>
      </c>
      <c r="O2741" s="52">
        <f>IFERROR(_xll.qlIndexFixing(ONIndex6M,I2741,TRUE,_xll.ohTrigger(RecalcTrigger,Trigger6M)),NA())</f>
        <v>2.5910942140523474E-2</v>
      </c>
      <c r="P2741" s="52">
        <f>IFERROR(_xll.qlIndexFixing(Index1Y,$H2741,TRUE,_xll.ohTrigger(RecalcTrigger,Trigger1Y)),NA())</f>
        <v>2.749806583702559E-2</v>
      </c>
      <c r="Q2741" s="52">
        <f>IFERROR(_xll.qlIndexFixing(ONIndex1Y,I2741,TRUE,_xll.ohTrigger(RecalcTrigger,Trigger1Y)),NA())</f>
        <v>2.7190135275860783E-2</v>
      </c>
    </row>
    <row r="2742" spans="2:17" x14ac:dyDescent="0.2">
      <c r="B2742" s="46" t="s">
        <v>51</v>
      </c>
      <c r="D2742" s="49">
        <f>_xll.qlCalendarAdvance(LocalCalendar,$D2741,B2742,"f",FALSE)</f>
        <v>58615</v>
      </c>
      <c r="E2742" s="49">
        <f>_xll.qlInterestRateIndexValueDate(IndexON,D2742)</f>
        <v>58615</v>
      </c>
      <c r="F2742" s="52">
        <f>IFERROR(_xll.qlIndexFixing(IndexON,D2742,TRUE,_xll.ohTrigger(RecalcTrigger,TriggerON)),NA())</f>
        <v>2.5056273545747132E-2</v>
      </c>
      <c r="H2742" s="49">
        <f>_xll.qlCalendarAdvance(IborCalendar,$H2741,B2742,"f",FALSE)</f>
        <v>58607</v>
      </c>
      <c r="I2742" s="49">
        <f>_xll.qlInterestRateIndexValueDate(Index1M,$H2742)</f>
        <v>58609</v>
      </c>
      <c r="J2742" s="52">
        <f>IFERROR(_xll.qlIndexFixing(Index1M,$H2742,TRUE,_xll.ohTrigger(RecalcTrigger,Trigger1M)),NA())</f>
        <v>2.3905587519136573E-2</v>
      </c>
      <c r="K2742" s="52">
        <f>IFERROR(_xll.qlIndexFixing(ONIndex1M,I2742,TRUE,_xll.ohTrigger(RecalcTrigger,Trigger1M)),NA())</f>
        <v>2.3887293138313836E-2</v>
      </c>
      <c r="L2742" s="52">
        <f>IFERROR(_xll.qlIndexFixing(Index3M,H2742,TRUE,_xll.ohTrigger(RecalcTrigger,Trigger3M)),NA())</f>
        <v>2.4997827557562319E-2</v>
      </c>
      <c r="M2742" s="52">
        <f>IFERROR(_xll.qlIndexFixing(ONIndex3M,I2742,TRUE,_xll.ohTrigger(RecalcTrigger,Trigger3M)),NA())</f>
        <v>2.4937088381769001E-2</v>
      </c>
      <c r="N2742" s="52">
        <f>IFERROR(_xll.qlIndexFixing(Index6M,$H2742,TRUE,_xll.ohTrigger(RecalcTrigger,Trigger6M)),NA())</f>
        <v>2.6043075779419028E-2</v>
      </c>
      <c r="O2742" s="52">
        <f>IFERROR(_xll.qlIndexFixing(ONIndex6M,I2742,TRUE,_xll.ohTrigger(RecalcTrigger,Trigger6M)),NA())</f>
        <v>2.5908153949885104E-2</v>
      </c>
      <c r="P2742" s="52">
        <f>IFERROR(_xll.qlIndexFixing(Index1Y,$H2742,TRUE,_xll.ohTrigger(RecalcTrigger,Trigger1Y)),NA())</f>
        <v>2.7495496884340383E-2</v>
      </c>
      <c r="Q2742" s="52">
        <f>IFERROR(_xll.qlIndexFixing(ONIndex1Y,I2742,TRUE,_xll.ohTrigger(RecalcTrigger,Trigger1Y)),NA())</f>
        <v>2.7187372705768098E-2</v>
      </c>
    </row>
    <row r="2743" spans="2:17" x14ac:dyDescent="0.2">
      <c r="B2743" s="46" t="s">
        <v>51</v>
      </c>
      <c r="D2743" s="49">
        <f>_xll.qlCalendarAdvance(LocalCalendar,$D2742,B2743,"f",FALSE)</f>
        <v>58622</v>
      </c>
      <c r="E2743" s="49">
        <f>_xll.qlInterestRateIndexValueDate(IndexON,D2743)</f>
        <v>58622</v>
      </c>
      <c r="F2743" s="52">
        <f>IFERROR(_xll.qlIndexFixing(IndexON,D2743,TRUE,_xll.ohTrigger(RecalcTrigger,TriggerON)),NA())</f>
        <v>2.5058079955249113E-2</v>
      </c>
      <c r="H2743" s="49">
        <f>_xll.qlCalendarAdvance(IborCalendar,$H2742,B2743,"f",FALSE)</f>
        <v>58614</v>
      </c>
      <c r="I2743" s="49">
        <f>_xll.qlInterestRateIndexValueDate(Index1M,$H2743)</f>
        <v>58616</v>
      </c>
      <c r="J2743" s="52">
        <f>IFERROR(_xll.qlIndexFixing(Index1M,$H2743,TRUE,_xll.ohTrigger(RecalcTrigger,Trigger1M)),NA())</f>
        <v>2.3902759786468553E-2</v>
      </c>
      <c r="K2743" s="52">
        <f>IFERROR(_xll.qlIndexFixing(ONIndex1M,I2743,TRUE,_xll.ohTrigger(RecalcTrigger,Trigger1M)),NA())</f>
        <v>2.3884448089717125E-2</v>
      </c>
      <c r="L2743" s="52">
        <f>IFERROR(_xll.qlIndexFixing(Index3M,H2743,TRUE,_xll.ohTrigger(RecalcTrigger,Trigger3M)),NA())</f>
        <v>2.4995082477599847E-2</v>
      </c>
      <c r="M2743" s="52">
        <f>IFERROR(_xll.qlIndexFixing(ONIndex3M,I2743,TRUE,_xll.ohTrigger(RecalcTrigger,Trigger3M)),NA())</f>
        <v>2.4934293861313961E-2</v>
      </c>
      <c r="N2743" s="52">
        <f>IFERROR(_xll.qlIndexFixing(Index6M,$H2743,TRUE,_xll.ohTrigger(RecalcTrigger,Trigger6M)),NA())</f>
        <v>2.6044145665400503E-2</v>
      </c>
      <c r="O2743" s="52">
        <f>IFERROR(_xll.qlIndexFixing(ONIndex6M,I2743,TRUE,_xll.ohTrigger(RecalcTrigger,Trigger6M)),NA())</f>
        <v>2.5905375953811927E-2</v>
      </c>
      <c r="P2743" s="52">
        <f>IFERROR(_xll.qlIndexFixing(Index1Y,$H2743,TRUE,_xll.ohTrigger(RecalcTrigger,Trigger1Y)),NA())</f>
        <v>2.7492938338882035E-2</v>
      </c>
      <c r="Q2743" s="52">
        <f>IFERROR(_xll.qlIndexFixing(ONIndex1Y,I2743,TRUE,_xll.ohTrigger(RecalcTrigger,Trigger1Y)),NA())</f>
        <v>2.7184620255180647E-2</v>
      </c>
    </row>
    <row r="2744" spans="2:17" x14ac:dyDescent="0.2">
      <c r="B2744" s="46" t="s">
        <v>51</v>
      </c>
      <c r="D2744" s="49">
        <f>_xll.qlCalendarAdvance(LocalCalendar,$D2743,B2744,"f",FALSE)</f>
        <v>58629</v>
      </c>
      <c r="E2744" s="49">
        <f>_xll.qlInterestRateIndexValueDate(IndexON,D2744)</f>
        <v>58629</v>
      </c>
      <c r="F2744" s="52">
        <f>IFERROR(_xll.qlIndexFixing(IndexON,D2744,TRUE,_xll.ohTrigger(RecalcTrigger,TriggerON)),NA())</f>
        <v>2.5059879713271727E-2</v>
      </c>
      <c r="H2744" s="49">
        <f>_xll.qlCalendarAdvance(IborCalendar,$H2743,B2744,"f",FALSE)</f>
        <v>58621</v>
      </c>
      <c r="I2744" s="49">
        <f>_xll.qlInterestRateIndexValueDate(Index1M,$H2744)</f>
        <v>58623</v>
      </c>
      <c r="J2744" s="52">
        <f>IFERROR(_xll.qlIndexFixing(Index1M,$H2744,TRUE,_xll.ohTrigger(RecalcTrigger,Trigger1M)),NA())</f>
        <v>2.3899942519291506E-2</v>
      </c>
      <c r="K2744" s="52">
        <f>IFERROR(_xll.qlIndexFixing(ONIndex1M,I2744,TRUE,_xll.ohTrigger(RecalcTrigger,Trigger1M)),NA())</f>
        <v>2.3881613484446618E-2</v>
      </c>
      <c r="L2744" s="52">
        <f>IFERROR(_xll.qlIndexFixing(Index3M,H2744,TRUE,_xll.ohTrigger(RecalcTrigger,Trigger3M)),NA())</f>
        <v>2.4992347722159483E-2</v>
      </c>
      <c r="M2744" s="52">
        <f>IFERROR(_xll.qlIndexFixing(ONIndex3M,I2744,TRUE,_xll.ohTrigger(RecalcTrigger,Trigger3M)),NA())</f>
        <v>2.493150959873347E-2</v>
      </c>
      <c r="N2744" s="52">
        <f>IFERROR(_xll.qlIndexFixing(Index6M,$H2744,TRUE,_xll.ohTrigger(RecalcTrigger,Trigger6M)),NA())</f>
        <v>2.6040727681094795E-2</v>
      </c>
      <c r="O2744" s="52">
        <f>IFERROR(_xll.qlIndexFixing(ONIndex6M,I2744,TRUE,_xll.ohTrigger(RecalcTrigger,Trigger6M)),NA())</f>
        <v>2.5902608152703621E-2</v>
      </c>
      <c r="P2744" s="52">
        <f>IFERROR(_xll.qlIndexFixing(Index1Y,$H2744,TRUE,_xll.ohTrigger(RecalcTrigger,Trigger1Y)),NA())</f>
        <v>2.7490390200571053E-2</v>
      </c>
      <c r="Q2744" s="52">
        <f>IFERROR(_xll.qlIndexFixing(ONIndex1Y,I2744,TRUE,_xll.ohTrigger(RecalcTrigger,Trigger1Y)),NA())</f>
        <v>2.7181877924178366E-2</v>
      </c>
    </row>
    <row r="2745" spans="2:17" x14ac:dyDescent="0.2">
      <c r="B2745" s="46" t="s">
        <v>51</v>
      </c>
      <c r="D2745" s="49">
        <f>_xll.qlCalendarAdvance(LocalCalendar,$D2744,B2745,"f",FALSE)</f>
        <v>58636</v>
      </c>
      <c r="E2745" s="49">
        <f>_xll.qlInterestRateIndexValueDate(IndexON,D2745)</f>
        <v>58636</v>
      </c>
      <c r="F2745" s="52">
        <f>IFERROR(_xll.qlIndexFixing(IndexON,D2745,TRUE,_xll.ohTrigger(RecalcTrigger,TriggerON)),NA())</f>
        <v>2.5061672819655101E-2</v>
      </c>
      <c r="H2745" s="49">
        <f>_xll.qlCalendarAdvance(IborCalendar,$H2744,B2745,"f",FALSE)</f>
        <v>58628</v>
      </c>
      <c r="I2745" s="49">
        <f>_xll.qlInterestRateIndexValueDate(Index1M,$H2745)</f>
        <v>58630</v>
      </c>
      <c r="J2745" s="52">
        <f>IFERROR(_xll.qlIndexFixing(Index1M,$H2745,TRUE,_xll.ohTrigger(RecalcTrigger,Trigger1M)),NA())</f>
        <v>2.3897135717587947E-2</v>
      </c>
      <c r="K2745" s="52">
        <f>IFERROR(_xll.qlIndexFixing(ONIndex1M,I2745,TRUE,_xll.ohTrigger(RecalcTrigger,Trigger1M)),NA())</f>
        <v>2.3878789322422378E-2</v>
      </c>
      <c r="L2745" s="52">
        <f>IFERROR(_xll.qlIndexFixing(Index3M,H2745,TRUE,_xll.ohTrigger(RecalcTrigger,Trigger3M)),NA())</f>
        <v>2.4989623291222979E-2</v>
      </c>
      <c r="M2745" s="52">
        <f>IFERROR(_xll.qlIndexFixing(ONIndex3M,I2745,TRUE,_xll.ohTrigger(RecalcTrigger,Trigger3M)),NA())</f>
        <v>2.4928735594027529E-2</v>
      </c>
      <c r="N2745" s="52">
        <f>IFERROR(_xll.qlIndexFixing(Index6M,$H2745,TRUE,_xll.ohTrigger(RecalcTrigger,Trigger6M)),NA())</f>
        <v>2.6037319026934232E-2</v>
      </c>
      <c r="O2745" s="52">
        <f>IFERROR(_xll.qlIndexFixing(ONIndex6M,I2745,TRUE,_xll.ohTrigger(RecalcTrigger,Trigger6M)),NA())</f>
        <v>2.5899850546480252E-2</v>
      </c>
      <c r="P2745" s="52">
        <f>IFERROR(_xll.qlIndexFixing(Index1Y,$H2745,TRUE,_xll.ohTrigger(RecalcTrigger,Trigger1Y)),NA())</f>
        <v>2.7487852469329683E-2</v>
      </c>
      <c r="Q2745" s="52">
        <f>IFERROR(_xll.qlIndexFixing(ONIndex1Y,I2745,TRUE,_xll.ohTrigger(RecalcTrigger,Trigger1Y)),NA())</f>
        <v>2.7179145712521446E-2</v>
      </c>
    </row>
    <row r="2746" spans="2:17" x14ac:dyDescent="0.2">
      <c r="B2746" s="46" t="s">
        <v>51</v>
      </c>
      <c r="D2746" s="49">
        <f>_xll.qlCalendarAdvance(LocalCalendar,$D2745,B2746,"f",FALSE)</f>
        <v>58643</v>
      </c>
      <c r="E2746" s="49">
        <f>_xll.qlInterestRateIndexValueDate(IndexON,D2746)</f>
        <v>58643</v>
      </c>
      <c r="F2746" s="52">
        <f>IFERROR(_xll.qlIndexFixing(IndexON,D2746,TRUE,_xll.ohTrigger(RecalcTrigger,TriggerON)),NA())</f>
        <v>2.5063459274159428E-2</v>
      </c>
      <c r="H2746" s="49">
        <f>_xll.qlCalendarAdvance(IborCalendar,$H2745,B2746,"f",FALSE)</f>
        <v>58635</v>
      </c>
      <c r="I2746" s="49">
        <f>_xll.qlInterestRateIndexValueDate(Index1M,$H2746)</f>
        <v>58637</v>
      </c>
      <c r="J2746" s="52">
        <f>IFERROR(_xll.qlIndexFixing(Index1M,$H2746,TRUE,_xll.ohTrigger(RecalcTrigger,Trigger1M)),NA())</f>
        <v>2.3894339381350382E-2</v>
      </c>
      <c r="K2746" s="52">
        <f>IFERROR(_xll.qlIndexFixing(ONIndex1M,I2746,TRUE,_xll.ohTrigger(RecalcTrigger,Trigger1M)),NA())</f>
        <v>2.3875975603724342E-2</v>
      </c>
      <c r="L2746" s="52">
        <f>IFERROR(_xll.qlIndexFixing(Index3M,H2746,TRUE,_xll.ohTrigger(RecalcTrigger,Trigger3M)),NA())</f>
        <v>2.4986909184768615E-2</v>
      </c>
      <c r="M2746" s="52">
        <f>IFERROR(_xll.qlIndexFixing(ONIndex3M,I2746,TRUE,_xll.ohTrigger(RecalcTrigger,Trigger3M)),NA())</f>
        <v>2.4925971847036266E-2</v>
      </c>
      <c r="N2746" s="52">
        <f>IFERROR(_xll.qlIndexFixing(Index6M,$H2746,TRUE,_xll.ohTrigger(RecalcTrigger,Trigger6M)),NA())</f>
        <v>2.6035423143123994E-2</v>
      </c>
      <c r="O2746" s="52">
        <f>IFERROR(_xll.qlIndexFixing(ONIndex6M,I2746,TRUE,_xll.ohTrigger(RecalcTrigger,Trigger6M)),NA())</f>
        <v>2.5897103134981947E-2</v>
      </c>
      <c r="P2746" s="52">
        <f>IFERROR(_xll.qlIndexFixing(Index1Y,$H2746,TRUE,_xll.ohTrigger(RecalcTrigger,Trigger1Y)),NA())</f>
        <v>2.7485325145079533E-2</v>
      </c>
      <c r="Q2746" s="52">
        <f>IFERROR(_xll.qlIndexFixing(ONIndex1Y,I2746,TRUE,_xll.ohTrigger(RecalcTrigger,Trigger1Y)),NA())</f>
        <v>2.7176423620209889E-2</v>
      </c>
    </row>
    <row r="2747" spans="2:17" x14ac:dyDescent="0.2">
      <c r="B2747" s="46" t="s">
        <v>51</v>
      </c>
      <c r="D2747" s="49">
        <f>_xll.qlCalendarAdvance(LocalCalendar,$D2746,B2747,"f",FALSE)</f>
        <v>58650</v>
      </c>
      <c r="E2747" s="49">
        <f>_xll.qlInterestRateIndexValueDate(IndexON,D2747)</f>
        <v>58650</v>
      </c>
      <c r="F2747" s="52">
        <f>IFERROR(_xll.qlIndexFixing(IndexON,D2747,TRUE,_xll.ohTrigger(RecalcTrigger,TriggerON)),NA())</f>
        <v>2.5065239077024515E-2</v>
      </c>
      <c r="H2747" s="49">
        <f>_xll.qlCalendarAdvance(IborCalendar,$H2746,B2747,"f",FALSE)</f>
        <v>58642</v>
      </c>
      <c r="I2747" s="49">
        <f>_xll.qlInterestRateIndexValueDate(Index1M,$H2747)</f>
        <v>58644</v>
      </c>
      <c r="J2747" s="52">
        <f>IFERROR(_xll.qlIndexFixing(Index1M,$H2747,TRUE,_xll.ohTrigger(RecalcTrigger,Trigger1M)),NA())</f>
        <v>2.3891553510576313E-2</v>
      </c>
      <c r="K2747" s="52">
        <f>IFERROR(_xll.qlIndexFixing(ONIndex1M,I2747,TRUE,_xll.ohTrigger(RecalcTrigger,Trigger1M)),NA())</f>
        <v>2.387317232835251E-2</v>
      </c>
      <c r="L2747" s="52">
        <f>IFERROR(_xll.qlIndexFixing(Index3M,H2747,TRUE,_xll.ohTrigger(RecalcTrigger,Trigger3M)),NA())</f>
        <v>2.4984205402772929E-2</v>
      </c>
      <c r="M2747" s="52">
        <f>IFERROR(_xll.qlIndexFixing(ONIndex3M,I2747,TRUE,_xll.ohTrigger(RecalcTrigger,Trigger3M)),NA())</f>
        <v>2.4923218357919552E-2</v>
      </c>
      <c r="N2747" s="52">
        <f>IFERROR(_xll.qlIndexFixing(Index6M,$H2747,TRUE,_xll.ohTrigger(RecalcTrigger,Trigger6M)),NA())</f>
        <v>2.6032034063259369E-2</v>
      </c>
      <c r="O2747" s="52">
        <f>IFERROR(_xll.qlIndexFixing(ONIndex6M,I2747,TRUE,_xll.ohTrigger(RecalcTrigger,Trigger6M)),NA())</f>
        <v>2.5894365918608386E-2</v>
      </c>
      <c r="P2747" s="52">
        <f>IFERROR(_xll.qlIndexFixing(Index1Y,$H2747,TRUE,_xll.ohTrigger(RecalcTrigger,Trigger1Y)),NA())</f>
        <v>2.7482808227742409E-2</v>
      </c>
      <c r="Q2747" s="52">
        <f>IFERROR(_xll.qlIndexFixing(ONIndex1Y,I2747,TRUE,_xll.ohTrigger(RecalcTrigger,Trigger1Y)),NA())</f>
        <v>2.7173711647483501E-2</v>
      </c>
    </row>
    <row r="2748" spans="2:17" x14ac:dyDescent="0.2">
      <c r="B2748" s="46" t="s">
        <v>51</v>
      </c>
      <c r="D2748" s="49">
        <f>_xll.qlCalendarAdvance(LocalCalendar,$D2747,B2748,"f",FALSE)</f>
        <v>58657</v>
      </c>
      <c r="E2748" s="49">
        <f>_xll.qlInterestRateIndexValueDate(IndexON,D2748)</f>
        <v>58657</v>
      </c>
      <c r="F2748" s="52">
        <f>IFERROR(_xll.qlIndexFixing(IndexON,D2748,TRUE,_xll.ohTrigger(RecalcTrigger,TriggerON)),NA())</f>
        <v>2.5067012228250363E-2</v>
      </c>
      <c r="H2748" s="49">
        <f>_xll.qlCalendarAdvance(IborCalendar,$H2747,B2748,"f",FALSE)</f>
        <v>58649</v>
      </c>
      <c r="I2748" s="49">
        <f>_xll.qlInterestRateIndexValueDate(Index1M,$H2748)</f>
        <v>58651</v>
      </c>
      <c r="J2748" s="52">
        <f>IFERROR(_xll.qlIndexFixing(Index1M,$H2748,TRUE,_xll.ohTrigger(RecalcTrigger,Trigger1M)),NA())</f>
        <v>2.3889372887283242E-2</v>
      </c>
      <c r="K2748" s="52">
        <f>IFERROR(_xll.qlIndexFixing(ONIndex1M,I2748,TRUE,_xll.ohTrigger(RecalcTrigger,Trigger1M)),NA())</f>
        <v>2.3870379496226946E-2</v>
      </c>
      <c r="L2748" s="52">
        <f>IFERROR(_xll.qlIndexFixing(Index3M,H2748,TRUE,_xll.ohTrigger(RecalcTrigger,Trigger3M)),NA())</f>
        <v>2.4981511945216809E-2</v>
      </c>
      <c r="M2748" s="52">
        <f>IFERROR(_xll.qlIndexFixing(ONIndex3M,I2748,TRUE,_xll.ohTrigger(RecalcTrigger,Trigger3M)),NA())</f>
        <v>2.4920475126597452E-2</v>
      </c>
      <c r="N2748" s="52">
        <f>IFERROR(_xll.qlIndexFixing(Index6M,$H2748,TRUE,_xll.ohTrigger(RecalcTrigger,Trigger6M)),NA())</f>
        <v>2.6029407083555063E-2</v>
      </c>
      <c r="O2748" s="52">
        <f>IFERROR(_xll.qlIndexFixing(ONIndex6M,I2748,TRUE,_xll.ohTrigger(RecalcTrigger,Trigger6M)),NA())</f>
        <v>2.589163889695989E-2</v>
      </c>
      <c r="P2748" s="52">
        <f>IFERROR(_xll.qlIndexFixing(Index1Y,$H2748,TRUE,_xll.ohTrigger(RecalcTrigger,Trigger1Y)),NA())</f>
        <v>2.7480301717241445E-2</v>
      </c>
      <c r="Q2748" s="52">
        <f>IFERROR(_xll.qlIndexFixing(ONIndex1Y,I2748,TRUE,_xll.ohTrigger(RecalcTrigger,Trigger1Y)),NA())</f>
        <v>2.717100979418241E-2</v>
      </c>
    </row>
    <row r="2749" spans="2:17" x14ac:dyDescent="0.2">
      <c r="B2749" s="46" t="s">
        <v>51</v>
      </c>
      <c r="D2749" s="49">
        <f>_xll.qlCalendarAdvance(LocalCalendar,$D2748,B2749,"f",FALSE)</f>
        <v>58664</v>
      </c>
      <c r="E2749" s="49">
        <f>_xll.qlInterestRateIndexValueDate(IndexON,D2749)</f>
        <v>58664</v>
      </c>
      <c r="F2749" s="52">
        <f>IFERROR(_xll.qlIndexFixing(IndexON,D2749,TRUE,_xll.ohTrigger(RecalcTrigger,TriggerON)),NA())</f>
        <v>2.5068778727836971E-2</v>
      </c>
      <c r="H2749" s="49">
        <f>_xll.qlCalendarAdvance(IborCalendar,$H2748,B2749,"f",FALSE)</f>
        <v>58656</v>
      </c>
      <c r="I2749" s="49">
        <f>_xll.qlInterestRateIndexValueDate(Index1M,$H2749)</f>
        <v>58658</v>
      </c>
      <c r="J2749" s="52">
        <f>IFERROR(_xll.qlIndexFixing(Index1M,$H2749,TRUE,_xll.ohTrigger(RecalcTrigger,Trigger1M)),NA())</f>
        <v>2.3886608511713578E-2</v>
      </c>
      <c r="K2749" s="52">
        <f>IFERROR(_xll.qlIndexFixing(ONIndex1M,I2749,TRUE,_xll.ohTrigger(RecalcTrigger,Trigger1M)),NA())</f>
        <v>2.3867597107507521E-2</v>
      </c>
      <c r="L2749" s="52">
        <f>IFERROR(_xll.qlIndexFixing(Index3M,H2749,TRUE,_xll.ohTrigger(RecalcTrigger,Trigger3M)),NA())</f>
        <v>2.497882881207766E-2</v>
      </c>
      <c r="M2749" s="52">
        <f>IFERROR(_xll.qlIndexFixing(ONIndex3M,I2749,TRUE,_xll.ohTrigger(RecalcTrigger,Trigger3M)),NA())</f>
        <v>2.4917742153149902E-2</v>
      </c>
      <c r="N2749" s="52">
        <f>IFERROR(_xll.qlIndexFixing(Index6M,$H2749,TRUE,_xll.ohTrigger(RecalcTrigger,Trigger6M)),NA())</f>
        <v>2.6026790438551165E-2</v>
      </c>
      <c r="O2749" s="52">
        <f>IFERROR(_xll.qlIndexFixing(ONIndex6M,I2749,TRUE,_xll.ohTrigger(RecalcTrigger,Trigger6M)),NA())</f>
        <v>2.588892207019633E-2</v>
      </c>
      <c r="P2749" s="52">
        <f>IFERROR(_xll.qlIndexFixing(Index1Y,$H2749,TRUE,_xll.ohTrigger(RecalcTrigger,Trigger1Y)),NA())</f>
        <v>2.7477805613499554E-2</v>
      </c>
      <c r="Q2749" s="52">
        <f>IFERROR(_xll.qlIndexFixing(ONIndex1Y,I2749,TRUE,_xll.ohTrigger(RecalcTrigger,Trigger1Y)),NA())</f>
        <v>2.7168318060386554E-2</v>
      </c>
    </row>
    <row r="2750" spans="2:17" x14ac:dyDescent="0.2">
      <c r="B2750" s="46" t="s">
        <v>51</v>
      </c>
      <c r="D2750" s="49">
        <f>_xll.qlCalendarAdvance(LocalCalendar,$D2749,B2750,"f",FALSE)</f>
        <v>58671</v>
      </c>
      <c r="E2750" s="49">
        <f>_xll.qlInterestRateIndexValueDate(IndexON,D2750)</f>
        <v>58671</v>
      </c>
      <c r="F2750" s="52">
        <f>IFERROR(_xll.qlIndexFixing(IndexON,D2750,TRUE,_xll.ohTrigger(RecalcTrigger,TriggerON)),NA())</f>
        <v>2.5070538575624468E-2</v>
      </c>
      <c r="H2750" s="49">
        <f>_xll.qlCalendarAdvance(IborCalendar,$H2749,B2750,"f",FALSE)</f>
        <v>58663</v>
      </c>
      <c r="I2750" s="49">
        <f>_xll.qlInterestRateIndexValueDate(Index1M,$H2750)</f>
        <v>58665</v>
      </c>
      <c r="J2750" s="52">
        <f>IFERROR(_xll.qlIndexFixing(Index1M,$H2750,TRUE,_xll.ohTrigger(RecalcTrigger,Trigger1M)),NA())</f>
        <v>2.3883258690937659E-2</v>
      </c>
      <c r="K2750" s="52">
        <f>IFERROR(_xll.qlIndexFixing(ONIndex1M,I2750,TRUE,_xll.ohTrigger(RecalcTrigger,Trigger1M)),NA())</f>
        <v>2.3864825161874492E-2</v>
      </c>
      <c r="L2750" s="52">
        <f>IFERROR(_xll.qlIndexFixing(Index3M,H2750,TRUE,_xll.ohTrigger(RecalcTrigger,Trigger3M)),NA())</f>
        <v>2.4976156003333763E-2</v>
      </c>
      <c r="M2750" s="52">
        <f>IFERROR(_xll.qlIndexFixing(ONIndex3M,I2750,TRUE,_xll.ohTrigger(RecalcTrigger,Trigger3M)),NA())</f>
        <v>2.4915019437496966E-2</v>
      </c>
      <c r="N2750" s="52">
        <f>IFERROR(_xll.qlIndexFixing(Index6M,$H2750,TRUE,_xll.ohTrigger(RecalcTrigger,Trigger6M)),NA())</f>
        <v>2.6024184128206417E-2</v>
      </c>
      <c r="O2750" s="52">
        <f>IFERROR(_xll.qlIndexFixing(ONIndex6M,I2750,TRUE,_xll.ohTrigger(RecalcTrigger,Trigger6M)),NA())</f>
        <v>2.5886215438157834E-2</v>
      </c>
      <c r="P2750" s="52">
        <f>IFERROR(_xll.qlIndexFixing(Index1Y,$H2750,TRUE,_xll.ohTrigger(RecalcTrigger,Trigger1Y)),NA())</f>
        <v>2.7475319916439204E-2</v>
      </c>
      <c r="Q2750" s="52">
        <f>IFERROR(_xll.qlIndexFixing(ONIndex1Y,I2750,TRUE,_xll.ohTrigger(RecalcTrigger,Trigger1Y)),NA())</f>
        <v>2.7165636445856123E-2</v>
      </c>
    </row>
    <row r="2751" spans="2:17" x14ac:dyDescent="0.2">
      <c r="B2751" s="46" t="s">
        <v>51</v>
      </c>
      <c r="D2751" s="49">
        <f>_xll.qlCalendarAdvance(LocalCalendar,$D2750,B2751,"f",FALSE)</f>
        <v>58678</v>
      </c>
      <c r="E2751" s="49">
        <f>_xll.qlInterestRateIndexValueDate(IndexON,D2751)</f>
        <v>58678</v>
      </c>
      <c r="F2751" s="52">
        <f>IFERROR(_xll.qlIndexFixing(IndexON,D2751,TRUE,_xll.ohTrigger(RecalcTrigger,TriggerON)),NA())</f>
        <v>2.507229177169279E-2</v>
      </c>
      <c r="H2751" s="49">
        <f>_xll.qlCalendarAdvance(IborCalendar,$H2750,B2751,"f",FALSE)</f>
        <v>58670</v>
      </c>
      <c r="I2751" s="49">
        <f>_xll.qlInterestRateIndexValueDate(Index1M,$H2751)</f>
        <v>58672</v>
      </c>
      <c r="J2751" s="52">
        <f>IFERROR(_xll.qlIndexFixing(Index1M,$H2751,TRUE,_xll.ohTrigger(RecalcTrigger,Trigger1M)),NA())</f>
        <v>2.3880514681927645E-2</v>
      </c>
      <c r="K2751" s="52">
        <f>IFERROR(_xll.qlIndexFixing(ONIndex1M,I2751,TRUE,_xll.ohTrigger(RecalcTrigger,Trigger1M)),NA())</f>
        <v>2.3862063659807475E-2</v>
      </c>
      <c r="L2751" s="52">
        <f>IFERROR(_xll.qlIndexFixing(Index3M,H2751,TRUE,_xll.ohTrigger(RecalcTrigger,Trigger3M)),NA())</f>
        <v>2.4973493518965134E-2</v>
      </c>
      <c r="M2751" s="52">
        <f>IFERROR(_xll.qlIndexFixing(ONIndex3M,I2751,TRUE,_xll.ohTrigger(RecalcTrigger,Trigger3M)),NA())</f>
        <v>2.4912306979718579E-2</v>
      </c>
      <c r="N2751" s="52">
        <f>IFERROR(_xll.qlIndexFixing(Index6M,$H2751,TRUE,_xll.ohTrigger(RecalcTrigger,Trigger6M)),NA())</f>
        <v>2.6022342669453365E-2</v>
      </c>
      <c r="O2751" s="52">
        <f>IFERROR(_xll.qlIndexFixing(ONIndex6M,I2751,TRUE,_xll.ohTrigger(RecalcTrigger,Trigger6M)),NA())</f>
        <v>2.5883519001164146E-2</v>
      </c>
      <c r="P2751" s="52">
        <f>IFERROR(_xll.qlIndexFixing(Index1Y,$H2751,TRUE,_xll.ohTrigger(RecalcTrigger,Trigger1Y)),NA())</f>
        <v>2.7472844625984406E-2</v>
      </c>
      <c r="Q2751" s="52">
        <f>IFERROR(_xll.qlIndexFixing(ONIndex1Y,I2751,TRUE,_xll.ohTrigger(RecalcTrigger,Trigger1Y)),NA())</f>
        <v>2.7162964950990798E-2</v>
      </c>
    </row>
    <row r="2752" spans="2:17" x14ac:dyDescent="0.2">
      <c r="B2752" s="46" t="s">
        <v>51</v>
      </c>
      <c r="D2752" s="49">
        <f>_xll.qlCalendarAdvance(LocalCalendar,$D2751,B2752,"f",FALSE)</f>
        <v>58685</v>
      </c>
      <c r="E2752" s="49">
        <f>_xll.qlInterestRateIndexValueDate(IndexON,D2752)</f>
        <v>58685</v>
      </c>
      <c r="F2752" s="52">
        <f>IFERROR(_xll.qlIndexFixing(IndexON,D2752,TRUE,_xll.ohTrigger(RecalcTrigger,TriggerON)),NA())</f>
        <v>2.5074038316201808E-2</v>
      </c>
      <c r="H2752" s="49">
        <f>_xll.qlCalendarAdvance(IborCalendar,$H2751,B2752,"f",FALSE)</f>
        <v>58677</v>
      </c>
      <c r="I2752" s="49">
        <f>_xll.qlInterestRateIndexValueDate(Index1M,$H2752)</f>
        <v>58679</v>
      </c>
      <c r="J2752" s="52">
        <f>IFERROR(_xll.qlIndexFixing(Index1M,$H2752,TRUE,_xll.ohTrigger(RecalcTrigger,Trigger1M)),NA())</f>
        <v>2.3877781138338661E-2</v>
      </c>
      <c r="K2752" s="52">
        <f>IFERROR(_xll.qlIndexFixing(ONIndex1M,I2752,TRUE,_xll.ohTrigger(RecalcTrigger,Trigger1M)),NA())</f>
        <v>2.3859312600826854E-2</v>
      </c>
      <c r="L2752" s="52">
        <f>IFERROR(_xll.qlIndexFixing(Index3M,H2752,TRUE,_xll.ohTrigger(RecalcTrigger,Trigger3M)),NA())</f>
        <v>2.4970841358951789E-2</v>
      </c>
      <c r="M2752" s="52">
        <f>IFERROR(_xll.qlIndexFixing(ONIndex3M,I2752,TRUE,_xll.ohTrigger(RecalcTrigger,Trigger3M)),NA())</f>
        <v>2.4909604779734806E-2</v>
      </c>
      <c r="N2752" s="52">
        <f>IFERROR(_xll.qlIndexFixing(Index6M,$H2752,TRUE,_xll.ohTrigger(RecalcTrigger,Trigger6M)),NA())</f>
        <v>2.6019002511330203E-2</v>
      </c>
      <c r="O2752" s="52">
        <f>IFERROR(_xll.qlIndexFixing(ONIndex6M,I2752,TRUE,_xll.ohTrigger(RecalcTrigger,Trigger6M)),NA())</f>
        <v>2.5880832758895522E-2</v>
      </c>
      <c r="P2752" s="52">
        <f>IFERROR(_xll.qlIndexFixing(Index1Y,$H2752,TRUE,_xll.ohTrigger(RecalcTrigger,Trigger1Y)),NA())</f>
        <v>2.7470379742058945E-2</v>
      </c>
      <c r="Q2752" s="52">
        <f>IFERROR(_xll.qlIndexFixing(ONIndex1Y,I2752,TRUE,_xll.ohTrigger(RecalcTrigger,Trigger1Y)),NA())</f>
        <v>2.7160303575390898E-2</v>
      </c>
    </row>
    <row r="2753" spans="2:17" x14ac:dyDescent="0.2">
      <c r="B2753" s="46" t="s">
        <v>51</v>
      </c>
      <c r="D2753" s="49">
        <f>_xll.qlCalendarAdvance(LocalCalendar,$D2752,B2753,"f",FALSE)</f>
        <v>58692</v>
      </c>
      <c r="E2753" s="49">
        <f>_xll.qlInterestRateIndexValueDate(IndexON,D2753)</f>
        <v>58692</v>
      </c>
      <c r="F2753" s="52">
        <f>IFERROR(_xll.qlIndexFixing(IndexON,D2753,TRUE,_xll.ohTrigger(RecalcTrigger,TriggerON)),NA())</f>
        <v>2.5075778209071586E-2</v>
      </c>
      <c r="H2753" s="49">
        <f>_xll.qlCalendarAdvance(IborCalendar,$H2752,B2753,"f",FALSE)</f>
        <v>58684</v>
      </c>
      <c r="I2753" s="49">
        <f>_xll.qlInterestRateIndexValueDate(Index1M,$H2753)</f>
        <v>58686</v>
      </c>
      <c r="J2753" s="52">
        <f>IFERROR(_xll.qlIndexFixing(Index1M,$H2753,TRUE,_xll.ohTrigger(RecalcTrigger,Trigger1M)),NA())</f>
        <v>2.3875058060163212E-2</v>
      </c>
      <c r="K2753" s="52">
        <f>IFERROR(_xll.qlIndexFixing(ONIndex1M,I2753,TRUE,_xll.ohTrigger(RecalcTrigger,Trigger1M)),NA())</f>
        <v>2.3856571985332309E-2</v>
      </c>
      <c r="L2753" s="52">
        <f>IFERROR(_xll.qlIndexFixing(Index3M,H2753,TRUE,_xll.ohTrigger(RecalcTrigger,Trigger3M)),NA())</f>
        <v>2.496752227127335E-2</v>
      </c>
      <c r="M2753" s="52">
        <f>IFERROR(_xll.qlIndexFixing(ONIndex3M,I2753,TRUE,_xll.ohTrigger(RecalcTrigger,Trigger3M)),NA())</f>
        <v>2.4906912837625583E-2</v>
      </c>
      <c r="N2753" s="52">
        <f>IFERROR(_xll.qlIndexFixing(Index6M,$H2753,TRUE,_xll.ohTrigger(RecalcTrigger,Trigger6M)),NA())</f>
        <v>2.6012650428632007E-2</v>
      </c>
      <c r="O2753" s="52">
        <f>IFERROR(_xll.qlIndexFixing(ONIndex6M,I2753,TRUE,_xll.ohTrigger(RecalcTrigger,Trigger6M)),NA())</f>
        <v>2.5878156711351963E-2</v>
      </c>
      <c r="P2753" s="52">
        <f>IFERROR(_xll.qlIndexFixing(Index1Y,$H2753,TRUE,_xll.ohTrigger(RecalcTrigger,Trigger1Y)),NA())</f>
        <v>2.7467925264586829E-2</v>
      </c>
      <c r="Q2753" s="52">
        <f>IFERROR(_xll.qlIndexFixing(ONIndex1Y,I2753,TRUE,_xll.ohTrigger(RecalcTrigger,Trigger1Y)),NA())</f>
        <v>2.7157652319456105E-2</v>
      </c>
    </row>
    <row r="2754" spans="2:17" x14ac:dyDescent="0.2">
      <c r="B2754" s="46" t="s">
        <v>51</v>
      </c>
      <c r="D2754" s="49">
        <f>_xll.qlCalendarAdvance(LocalCalendar,$D2753,B2754,"f",FALSE)</f>
        <v>58699</v>
      </c>
      <c r="E2754" s="49">
        <f>_xll.qlInterestRateIndexValueDate(IndexON,D2754)</f>
        <v>58699</v>
      </c>
      <c r="F2754" s="52">
        <f>IFERROR(_xll.qlIndexFixing(IndexON,D2754,TRUE,_xll.ohTrigger(RecalcTrigger,TriggerON)),NA())</f>
        <v>2.5077511450142254E-2</v>
      </c>
      <c r="H2754" s="49">
        <f>_xll.qlCalendarAdvance(IborCalendar,$H2753,B2754,"f",FALSE)</f>
        <v>58691</v>
      </c>
      <c r="I2754" s="49">
        <f>_xll.qlInterestRateIndexValueDate(Index1M,$H2754)</f>
        <v>58693</v>
      </c>
      <c r="J2754" s="52">
        <f>IFERROR(_xll.qlIndexFixing(Index1M,$H2754,TRUE,_xll.ohTrigger(RecalcTrigger,Trigger1M)),NA())</f>
        <v>2.3872943625971841E-2</v>
      </c>
      <c r="K2754" s="52">
        <f>IFERROR(_xll.qlIndexFixing(ONIndex1M,I2754,TRUE,_xll.ohTrigger(RecalcTrigger,Trigger1M)),NA())</f>
        <v>2.3853841812924159E-2</v>
      </c>
      <c r="L2754" s="52">
        <f>IFERROR(_xll.qlIndexFixing(Index3M,H2754,TRUE,_xll.ohTrigger(RecalcTrigger,Trigger3M)),NA())</f>
        <v>2.4964890204424918E-2</v>
      </c>
      <c r="M2754" s="52">
        <f>IFERROR(_xll.qlIndexFixing(ONIndex3M,I2754,TRUE,_xll.ohTrigger(RecalcTrigger,Trigger3M)),NA())</f>
        <v>2.4904231153231038E-2</v>
      </c>
      <c r="N2754" s="52">
        <f>IFERROR(_xll.qlIndexFixing(Index6M,$H2754,TRUE,_xll.ohTrigger(RecalcTrigger,Trigger6M)),NA())</f>
        <v>2.6010082687444154E-2</v>
      </c>
      <c r="O2754" s="52">
        <f>IFERROR(_xll.qlIndexFixing(ONIndex6M,I2754,TRUE,_xll.ohTrigger(RecalcTrigger,Trigger6M)),NA())</f>
        <v>2.5875490858853212E-2</v>
      </c>
      <c r="P2754" s="52">
        <f>IFERROR(_xll.qlIndexFixing(Index1Y,$H2754,TRUE,_xll.ohTrigger(RecalcTrigger,Trigger1Y)),NA())</f>
        <v>2.7465481193492278E-2</v>
      </c>
      <c r="Q2754" s="52">
        <f>IFERROR(_xll.qlIndexFixing(ONIndex1Y,I2754,TRUE,_xll.ohTrigger(RecalcTrigger,Trigger1Y)),NA())</f>
        <v>2.7155011182706801E-2</v>
      </c>
    </row>
    <row r="2755" spans="2:17" x14ac:dyDescent="0.2">
      <c r="B2755" s="46" t="s">
        <v>51</v>
      </c>
      <c r="D2755" s="49">
        <f>_xll.qlCalendarAdvance(LocalCalendar,$D2754,B2755,"f",FALSE)</f>
        <v>58706</v>
      </c>
      <c r="E2755" s="49">
        <f>_xll.qlInterestRateIndexValueDate(IndexON,D2755)</f>
        <v>58706</v>
      </c>
      <c r="F2755" s="52">
        <f>IFERROR(_xll.qlIndexFixing(IndexON,D2755,TRUE,_xll.ohTrigger(RecalcTrigger,TriggerON)),NA())</f>
        <v>2.5079238039573681E-2</v>
      </c>
      <c r="H2755" s="49">
        <f>_xll.qlCalendarAdvance(IborCalendar,$H2754,B2755,"f",FALSE)</f>
        <v>58698</v>
      </c>
      <c r="I2755" s="49">
        <f>_xll.qlInterestRateIndexValueDate(Index1M,$H2755)</f>
        <v>58700</v>
      </c>
      <c r="J2755" s="52">
        <f>IFERROR(_xll.qlIndexFixing(Index1M,$H2755,TRUE,_xll.ohTrigger(RecalcTrigger,Trigger1M)),NA())</f>
        <v>2.3869643300027943E-2</v>
      </c>
      <c r="K2755" s="52">
        <f>IFERROR(_xll.qlIndexFixing(ONIndex1M,I2755,TRUE,_xll.ohTrigger(RecalcTrigger,Trigger1M)),NA())</f>
        <v>2.3851122084002085E-2</v>
      </c>
      <c r="L2755" s="52">
        <f>IFERROR(_xll.qlIndexFixing(Index3M,H2755,TRUE,_xll.ohTrigger(RecalcTrigger,Trigger3M)),NA())</f>
        <v>2.4962268461138276E-2</v>
      </c>
      <c r="M2755" s="52">
        <f>IFERROR(_xll.qlIndexFixing(ONIndex3M,I2755,TRUE,_xll.ohTrigger(RecalcTrigger,Trigger3M)),NA())</f>
        <v>2.4901559726870914E-2</v>
      </c>
      <c r="N2755" s="52">
        <f>IFERROR(_xll.qlIndexFixing(Index6M,$H2755,TRUE,_xll.ohTrigger(RecalcTrigger,Trigger6M)),NA())</f>
        <v>2.6007525276928751E-2</v>
      </c>
      <c r="O2755" s="52">
        <f>IFERROR(_xll.qlIndexFixing(ONIndex6M,I2755,TRUE,_xll.ohTrigger(RecalcTrigger,Trigger6M)),NA())</f>
        <v>2.5872835201319333E-2</v>
      </c>
      <c r="P2755" s="52">
        <f>IFERROR(_xll.qlIndexFixing(Index1Y,$H2755,TRUE,_xll.ohTrigger(RecalcTrigger,Trigger1Y)),NA())</f>
        <v>2.7463047528700175E-2</v>
      </c>
      <c r="Q2755" s="52">
        <f>IFERROR(_xll.qlIndexFixing(ONIndex1Y,I2755,TRUE,_xll.ohTrigger(RecalcTrigger,Trigger1Y)),NA())</f>
        <v>2.7152380165462731E-2</v>
      </c>
    </row>
    <row r="2756" spans="2:17" x14ac:dyDescent="0.2">
      <c r="B2756" s="46" t="s">
        <v>51</v>
      </c>
      <c r="D2756" s="49">
        <f>_xll.qlCalendarAdvance(LocalCalendar,$D2755,B2756,"f",FALSE)</f>
        <v>58713</v>
      </c>
      <c r="E2756" s="49">
        <f>_xll.qlInterestRateIndexValueDate(IndexON,D2756)</f>
        <v>58713</v>
      </c>
      <c r="F2756" s="52">
        <f>IFERROR(_xll.qlIndexFixing(IndexON,D2756,TRUE,_xll.ohTrigger(RecalcTrigger,TriggerON)),NA())</f>
        <v>2.5080957977445806E-2</v>
      </c>
      <c r="H2756" s="49">
        <f>_xll.qlCalendarAdvance(IborCalendar,$H2755,B2756,"f",FALSE)</f>
        <v>58705</v>
      </c>
      <c r="I2756" s="49">
        <f>_xll.qlInterestRateIndexValueDate(Index1M,$H2756)</f>
        <v>58707</v>
      </c>
      <c r="J2756" s="52">
        <f>IFERROR(_xll.qlIndexFixing(Index1M,$H2756,TRUE,_xll.ohTrigger(RecalcTrigger,Trigger1M)),NA())</f>
        <v>2.3866951618050636E-2</v>
      </c>
      <c r="K2756" s="52">
        <f>IFERROR(_xll.qlIndexFixing(ONIndex1M,I2756,TRUE,_xll.ohTrigger(RecalcTrigger,Trigger1M)),NA())</f>
        <v>2.3848412798326279E-2</v>
      </c>
      <c r="L2756" s="52">
        <f>IFERROR(_xll.qlIndexFixing(Index3M,H2756,TRUE,_xll.ohTrigger(RecalcTrigger,Trigger3M)),NA())</f>
        <v>2.4959657041390578E-2</v>
      </c>
      <c r="M2756" s="52">
        <f>IFERROR(_xll.qlIndexFixing(ONIndex3M,I2756,TRUE,_xll.ohTrigger(RecalcTrigger,Trigger3M)),NA())</f>
        <v>2.4898898558305405E-2</v>
      </c>
      <c r="N2756" s="52">
        <f>IFERROR(_xll.qlIndexFixing(Index6M,$H2756,TRUE,_xll.ohTrigger(RecalcTrigger,Trigger6M)),NA())</f>
        <v>2.6004978197043404E-2</v>
      </c>
      <c r="O2756" s="52">
        <f>IFERROR(_xll.qlIndexFixing(ONIndex6M,I2756,TRUE,_xll.ohTrigger(RecalcTrigger,Trigger6M)),NA())</f>
        <v>2.5870189738430582E-2</v>
      </c>
      <c r="P2756" s="52">
        <f>IFERROR(_xll.qlIndexFixing(Index1Y,$H2756,TRUE,_xll.ohTrigger(RecalcTrigger,Trigger1Y)),NA())</f>
        <v>2.7460624270136284E-2</v>
      </c>
      <c r="Q2756" s="52">
        <f>IFERROR(_xll.qlIndexFixing(ONIndex1Y,I2756,TRUE,_xll.ohTrigger(RecalcTrigger,Trigger1Y)),NA())</f>
        <v>2.7149759267883766E-2</v>
      </c>
    </row>
    <row r="2757" spans="2:17" x14ac:dyDescent="0.2">
      <c r="B2757" s="46" t="s">
        <v>51</v>
      </c>
      <c r="D2757" s="49">
        <f>_xll.qlCalendarAdvance(LocalCalendar,$D2756,B2757,"f",FALSE)</f>
        <v>58720</v>
      </c>
      <c r="E2757" s="49">
        <f>_xll.qlInterestRateIndexValueDate(IndexON,D2757)</f>
        <v>58720</v>
      </c>
      <c r="F2757" s="52">
        <f>IFERROR(_xll.qlIndexFixing(IndexON,D2757,TRUE,_xll.ohTrigger(RecalcTrigger,TriggerON)),NA())</f>
        <v>2.5082671263358947E-2</v>
      </c>
      <c r="H2757" s="49">
        <f>_xll.qlCalendarAdvance(IborCalendar,$H2756,B2757,"f",FALSE)</f>
        <v>58712</v>
      </c>
      <c r="I2757" s="49">
        <f>_xll.qlInterestRateIndexValueDate(Index1M,$H2757)</f>
        <v>58714</v>
      </c>
      <c r="J2757" s="52">
        <f>IFERROR(_xll.qlIndexFixing(Index1M,$H2757,TRUE,_xll.ohTrigger(RecalcTrigger,Trigger1M)),NA())</f>
        <v>2.3862471227081197E-2</v>
      </c>
      <c r="K2757" s="52">
        <f>IFERROR(_xll.qlIndexFixing(ONIndex1M,I2757,TRUE,_xll.ohTrigger(RecalcTrigger,Trigger1M)),NA())</f>
        <v>2.3845713955896741E-2</v>
      </c>
      <c r="L2757" s="52">
        <f>IFERROR(_xll.qlIndexFixing(Index3M,H2757,TRUE,_xll.ohTrigger(RecalcTrigger,Trigger3M)),NA())</f>
        <v>2.4957055945161625E-2</v>
      </c>
      <c r="M2757" s="52">
        <f>IFERROR(_xll.qlIndexFixing(ONIndex3M,I2757,TRUE,_xll.ohTrigger(RecalcTrigger,Trigger3M)),NA())</f>
        <v>2.48962476472947E-2</v>
      </c>
      <c r="N2757" s="52">
        <f>IFERROR(_xll.qlIndexFixing(Index6M,$H2757,TRUE,_xll.ohTrigger(RecalcTrigger,Trigger6M)),NA())</f>
        <v>2.6003198843595643E-2</v>
      </c>
      <c r="O2757" s="52">
        <f>IFERROR(_xll.qlIndexFixing(ONIndex6M,I2757,TRUE,_xll.ohTrigger(RecalcTrigger,Trigger6M)),NA())</f>
        <v>2.5867554470266896E-2</v>
      </c>
      <c r="P2757" s="52">
        <f>IFERROR(_xll.qlIndexFixing(Index1Y,$H2757,TRUE,_xll.ohTrigger(RecalcTrigger,Trigger1Y)),NA())</f>
        <v>2.7458211417724823E-2</v>
      </c>
      <c r="Q2757" s="52">
        <f>IFERROR(_xll.qlIndexFixing(ONIndex1Y,I2757,TRUE,_xll.ohTrigger(RecalcTrigger,Trigger1Y)),NA())</f>
        <v>2.7147148489410355E-2</v>
      </c>
    </row>
    <row r="2758" spans="2:17" x14ac:dyDescent="0.2">
      <c r="B2758" s="46" t="s">
        <v>51</v>
      </c>
      <c r="D2758" s="49">
        <f>_xll.qlCalendarAdvance(LocalCalendar,$D2757,B2758,"f",FALSE)</f>
        <v>58727</v>
      </c>
      <c r="E2758" s="49">
        <f>_xll.qlInterestRateIndexValueDate(IndexON,D2758)</f>
        <v>58727</v>
      </c>
      <c r="F2758" s="52">
        <f>IFERROR(_xll.qlIndexFixing(IndexON,D2758,TRUE,_xll.ohTrigger(RecalcTrigger,TriggerON)),NA())</f>
        <v>2.5084377897712784E-2</v>
      </c>
      <c r="H2758" s="49">
        <f>_xll.qlCalendarAdvance(IborCalendar,$H2757,B2758,"f",FALSE)</f>
        <v>58719</v>
      </c>
      <c r="I2758" s="49">
        <f>_xll.qlInterestRateIndexValueDate(Index1M,$H2758)</f>
        <v>58721</v>
      </c>
      <c r="J2758" s="52">
        <f>IFERROR(_xll.qlIndexFixing(Index1M,$H2758,TRUE,_xll.ohTrigger(RecalcTrigger,Trigger1M)),NA())</f>
        <v>2.3861599650241705E-2</v>
      </c>
      <c r="K2758" s="52">
        <f>IFERROR(_xll.qlIndexFixing(ONIndex1M,I2758,TRUE,_xll.ohTrigger(RecalcTrigger,Trigger1M)),NA())</f>
        <v>2.3843025556793407E-2</v>
      </c>
      <c r="L2758" s="52">
        <f>IFERROR(_xll.qlIndexFixing(Index3M,H2758,TRUE,_xll.ohTrigger(RecalcTrigger,Trigger3M)),NA())</f>
        <v>2.4955145209150147E-2</v>
      </c>
      <c r="M2758" s="52">
        <f>IFERROR(_xll.qlIndexFixing(ONIndex3M,I2758,TRUE,_xll.ohTrigger(RecalcTrigger,Trigger3M)),NA())</f>
        <v>2.4893606994238482E-2</v>
      </c>
      <c r="N2758" s="52">
        <f>IFERROR(_xll.qlIndexFixing(Index6M,$H2758,TRUE,_xll.ohTrigger(RecalcTrigger,Trigger6M)),NA())</f>
        <v>2.6000672981505168E-2</v>
      </c>
      <c r="O2758" s="52">
        <f>IFERROR(_xll.qlIndexFixing(ONIndex6M,I2758,TRUE,_xll.ohTrigger(RecalcTrigger,Trigger6M)),NA())</f>
        <v>2.5864929397227954E-2</v>
      </c>
      <c r="P2758" s="52">
        <f>IFERROR(_xll.qlIndexFixing(Index1Y,$H2758,TRUE,_xll.ohTrigger(RecalcTrigger,Trigger1Y)),NA())</f>
        <v>2.7455808971392649E-2</v>
      </c>
      <c r="Q2758" s="52">
        <f>IFERROR(_xll.qlIndexFixing(ONIndex1Y,I2758,TRUE,_xll.ohTrigger(RecalcTrigger,Trigger1Y)),NA())</f>
        <v>2.714454783060205E-2</v>
      </c>
    </row>
    <row r="2759" spans="2:17" x14ac:dyDescent="0.2">
      <c r="B2759" s="46" t="s">
        <v>51</v>
      </c>
      <c r="D2759" s="49">
        <f>_xll.qlCalendarAdvance(LocalCalendar,$D2758,B2759,"f",FALSE)</f>
        <v>58734</v>
      </c>
      <c r="E2759" s="49">
        <f>_xll.qlInterestRateIndexValueDate(IndexON,D2759)</f>
        <v>58734</v>
      </c>
      <c r="F2759" s="52">
        <f>IFERROR(_xll.qlIndexFixing(IndexON,D2759,TRUE,_xll.ohTrigger(RecalcTrigger,TriggerON)),NA())</f>
        <v>2.5086077880427382E-2</v>
      </c>
      <c r="H2759" s="49">
        <f>_xll.qlCalendarAdvance(IborCalendar,$H2758,B2759,"f",FALSE)</f>
        <v>58726</v>
      </c>
      <c r="I2759" s="49">
        <f>_xll.qlInterestRateIndexValueDate(Index1M,$H2759)</f>
        <v>58728</v>
      </c>
      <c r="J2759" s="52">
        <f>IFERROR(_xll.qlIndexFixing(Index1M,$H2759,TRUE,_xll.ohTrigger(RecalcTrigger,Trigger1M)),NA())</f>
        <v>2.3858939364395093E-2</v>
      </c>
      <c r="K2759" s="52">
        <f>IFERROR(_xll.qlIndexFixing(ONIndex1M,I2759,TRUE,_xll.ohTrigger(RecalcTrigger,Trigger1M)),NA())</f>
        <v>2.3840347601096212E-2</v>
      </c>
      <c r="L2759" s="52">
        <f>IFERROR(_xll.qlIndexFixing(Index3M,H2759,TRUE,_xll.ohTrigger(RecalcTrigger,Trigger3M)),NA())</f>
        <v>2.4952565319037303E-2</v>
      </c>
      <c r="M2759" s="52">
        <f>IFERROR(_xll.qlIndexFixing(ONIndex3M,I2759,TRUE,_xll.ohTrigger(RecalcTrigger,Trigger3M)),NA())</f>
        <v>2.4890976599216685E-2</v>
      </c>
      <c r="N2759" s="52">
        <f>IFERROR(_xll.qlIndexFixing(Index6M,$H2759,TRUE,_xll.ohTrigger(RecalcTrigger,Trigger6M)),NA())</f>
        <v>2.5998157450684598E-2</v>
      </c>
      <c r="O2759" s="52">
        <f>IFERROR(_xll.qlIndexFixing(ONIndex6M,I2759,TRUE,_xll.ohTrigger(RecalcTrigger,Trigger6M)),NA())</f>
        <v>2.5862314519073948E-2</v>
      </c>
      <c r="P2759" s="52">
        <f>IFERROR(_xll.qlIndexFixing(Index1Y,$H2759,TRUE,_xll.ohTrigger(RecalcTrigger,Trigger1Y)),NA())</f>
        <v>2.7453416931064425E-2</v>
      </c>
      <c r="Q2759" s="52">
        <f>IFERROR(_xll.qlIndexFixing(ONIndex1Y,I2759,TRUE,_xll.ohTrigger(RecalcTrigger,Trigger1Y)),NA())</f>
        <v>2.7141957291298979E-2</v>
      </c>
    </row>
    <row r="2760" spans="2:17" x14ac:dyDescent="0.2">
      <c r="B2760" s="46" t="s">
        <v>51</v>
      </c>
      <c r="D2760" s="49">
        <f>_xll.qlCalendarAdvance(LocalCalendar,$D2759,B2760,"f",FALSE)</f>
        <v>58741</v>
      </c>
      <c r="E2760" s="49">
        <f>_xll.qlInterestRateIndexValueDate(IndexON,D2760)</f>
        <v>58741</v>
      </c>
      <c r="F2760" s="52">
        <f>IFERROR(_xll.qlIndexFixing(IndexON,D2760,TRUE,_xll.ohTrigger(RecalcTrigger,TriggerON)),NA())</f>
        <v>2.5087771211502741E-2</v>
      </c>
      <c r="H2760" s="49">
        <f>_xll.qlCalendarAdvance(IborCalendar,$H2759,B2760,"f",FALSE)</f>
        <v>58733</v>
      </c>
      <c r="I2760" s="49">
        <f>_xll.qlInterestRateIndexValueDate(Index1M,$H2760)</f>
        <v>58735</v>
      </c>
      <c r="J2760" s="52">
        <f>IFERROR(_xll.qlIndexFixing(Index1M,$H2760,TRUE,_xll.ohTrigger(RecalcTrigger,Trigger1M)),NA())</f>
        <v>2.3856289543909559E-2</v>
      </c>
      <c r="K2760" s="52">
        <f>IFERROR(_xll.qlIndexFixing(ONIndex1M,I2760,TRUE,_xll.ohTrigger(RecalcTrigger,Trigger1M)),NA())</f>
        <v>2.3837680088645286E-2</v>
      </c>
      <c r="L2760" s="52">
        <f>IFERROR(_xll.qlIndexFixing(Index3M,H2760,TRUE,_xll.ohTrigger(RecalcTrigger,Trigger3M)),NA())</f>
        <v>2.4949995753114657E-2</v>
      </c>
      <c r="M2760" s="52">
        <f>IFERROR(_xll.qlIndexFixing(ONIndex3M,I2760,TRUE,_xll.ohTrigger(RecalcTrigger,Trigger3M)),NA())</f>
        <v>2.4888356461909567E-2</v>
      </c>
      <c r="N2760" s="52">
        <f>IFERROR(_xll.qlIndexFixing(Index6M,$H2760,TRUE,_xll.ohTrigger(RecalcTrigger,Trigger6M)),NA())</f>
        <v>2.5995652251095284E-2</v>
      </c>
      <c r="O2760" s="52">
        <f>IFERROR(_xll.qlIndexFixing(ONIndex6M,I2760,TRUE,_xll.ohTrigger(RecalcTrigger,Trigger6M)),NA())</f>
        <v>2.585970983556507E-2</v>
      </c>
      <c r="P2760" s="52">
        <f>IFERROR(_xll.qlIndexFixing(Index1Y,$H2760,TRUE,_xll.ohTrigger(RecalcTrigger,Trigger1Y)),NA())</f>
        <v>2.7451035296668095E-2</v>
      </c>
      <c r="Q2760" s="52">
        <f>IFERROR(_xll.qlIndexFixing(ONIndex1Y,I2760,TRUE,_xll.ohTrigger(RecalcTrigger,Trigger1Y)),NA())</f>
        <v>2.7139376871261334E-2</v>
      </c>
    </row>
    <row r="2761" spans="2:17" x14ac:dyDescent="0.2">
      <c r="B2761" s="46" t="s">
        <v>51</v>
      </c>
      <c r="D2761" s="49">
        <f>_xll.qlCalendarAdvance(LocalCalendar,$D2760,B2761,"f",FALSE)</f>
        <v>58748</v>
      </c>
      <c r="E2761" s="49">
        <f>_xll.qlInterestRateIndexValueDate(IndexON,D2761)</f>
        <v>58748</v>
      </c>
      <c r="F2761" s="52">
        <f>IFERROR(_xll.qlIndexFixing(IndexON,D2761,TRUE,_xll.ohTrigger(RecalcTrigger,TriggerON)),NA())</f>
        <v>2.5089457890778988E-2</v>
      </c>
      <c r="H2761" s="49">
        <f>_xll.qlCalendarAdvance(IborCalendar,$H2760,B2761,"f",FALSE)</f>
        <v>58740</v>
      </c>
      <c r="I2761" s="49">
        <f>_xll.qlInterestRateIndexValueDate(Index1M,$H2761)</f>
        <v>58742</v>
      </c>
      <c r="J2761" s="52">
        <f>IFERROR(_xll.qlIndexFixing(Index1M,$H2761,TRUE,_xll.ohTrigger(RecalcTrigger,Trigger1M)),NA())</f>
        <v>2.3853650188777609E-2</v>
      </c>
      <c r="K2761" s="52">
        <f>IFERROR(_xll.qlIndexFixing(ONIndex1M,I2761,TRUE,_xll.ohTrigger(RecalcTrigger,Trigger1M)),NA())</f>
        <v>2.3835023019440627E-2</v>
      </c>
      <c r="L2761" s="52">
        <f>IFERROR(_xll.qlIndexFixing(Index3M,H2761,TRUE,_xll.ohTrigger(RecalcTrigger,Trigger3M)),NA())</f>
        <v>2.4947436511361352E-2</v>
      </c>
      <c r="M2761" s="52">
        <f>IFERROR(_xll.qlIndexFixing(ONIndex3M,I2761,TRUE,_xll.ohTrigger(RecalcTrigger,Trigger3M)),NA())</f>
        <v>2.4885746582317125E-2</v>
      </c>
      <c r="N2761" s="52">
        <f>IFERROR(_xll.qlIndexFixing(Index6M,$H2761,TRUE,_xll.ohTrigger(RecalcTrigger,Trigger6M)),NA())</f>
        <v>2.5993157382699014E-2</v>
      </c>
      <c r="O2761" s="52">
        <f>IFERROR(_xll.qlIndexFixing(ONIndex6M,I2761,TRUE,_xll.ohTrigger(RecalcTrigger,Trigger6M)),NA())</f>
        <v>2.5857115346941129E-2</v>
      </c>
      <c r="P2761" s="52">
        <f>IFERROR(_xll.qlIndexFixing(Index1Y,$H2761,TRUE,_xll.ohTrigger(RecalcTrigger,Trigger1Y)),NA())</f>
        <v>2.7448664068129423E-2</v>
      </c>
      <c r="Q2761" s="52">
        <f>IFERROR(_xll.qlIndexFixing(ONIndex1Y,I2761,TRUE,_xll.ohTrigger(RecalcTrigger,Trigger1Y)),NA())</f>
        <v>2.7136806570648986E-2</v>
      </c>
    </row>
    <row r="2762" spans="2:17" x14ac:dyDescent="0.2">
      <c r="B2762" s="46" t="s">
        <v>51</v>
      </c>
      <c r="D2762" s="49">
        <f>_xll.qlCalendarAdvance(LocalCalendar,$D2761,B2762,"f",FALSE)</f>
        <v>58755</v>
      </c>
      <c r="E2762" s="49">
        <f>_xll.qlInterestRateIndexValueDate(IndexON,D2762)</f>
        <v>58755</v>
      </c>
      <c r="F2762" s="52">
        <f>IFERROR(_xll.qlIndexFixing(IndexON,D2762,TRUE,_xll.ohTrigger(RecalcTrigger,TriggerON)),NA())</f>
        <v>2.5092132053350369E-2</v>
      </c>
      <c r="H2762" s="49">
        <f>_xll.qlCalendarAdvance(IborCalendar,$H2761,B2762,"f",FALSE)</f>
        <v>58747</v>
      </c>
      <c r="I2762" s="49">
        <f>_xll.qlInterestRateIndexValueDate(Index1M,$H2762)</f>
        <v>58749</v>
      </c>
      <c r="J2762" s="52">
        <f>IFERROR(_xll.qlIndexFixing(Index1M,$H2762,TRUE,_xll.ohTrigger(RecalcTrigger,Trigger1M)),NA())</f>
        <v>2.3851021298994246E-2</v>
      </c>
      <c r="K2762" s="52">
        <f>IFERROR(_xll.qlIndexFixing(ONIndex1M,I2762,TRUE,_xll.ohTrigger(RecalcTrigger,Trigger1M)),NA())</f>
        <v>2.3832376393482235E-2</v>
      </c>
      <c r="L2762" s="52">
        <f>IFERROR(_xll.qlIndexFixing(Index3M,H2762,TRUE,_xll.ohTrigger(RecalcTrigger,Trigger3M)),NA())</f>
        <v>2.4944887593756543E-2</v>
      </c>
      <c r="M2762" s="52">
        <f>IFERROR(_xll.qlIndexFixing(ONIndex3M,I2762,TRUE,_xll.ohTrigger(RecalcTrigger,Trigger3M)),NA())</f>
        <v>2.488314696067917E-2</v>
      </c>
      <c r="N2762" s="52">
        <f>IFERROR(_xll.qlIndexFixing(Index6M,$H2762,TRUE,_xll.ohTrigger(RecalcTrigger,Trigger6M)),NA())</f>
        <v>2.5989912658806357E-2</v>
      </c>
      <c r="O2762" s="52">
        <f>IFERROR(_xll.qlIndexFixing(ONIndex6M,I2762,TRUE,_xll.ohTrigger(RecalcTrigger,Trigger6M)),NA())</f>
        <v>2.5854531053202123E-2</v>
      </c>
      <c r="P2762" s="52">
        <f>IFERROR(_xll.qlIndexFixing(Index1Y,$H2762,TRUE,_xll.ohTrigger(RecalcTrigger,Trigger1Y)),NA())</f>
        <v>2.7446303245375697E-2</v>
      </c>
      <c r="Q2762" s="52">
        <f>IFERROR(_xll.qlIndexFixing(ONIndex1Y,I2762,TRUE,_xll.ohTrigger(RecalcTrigger,Trigger1Y)),NA())</f>
        <v>2.7134246389621808E-2</v>
      </c>
    </row>
    <row r="2763" spans="2:17" x14ac:dyDescent="0.2">
      <c r="B2763" s="46" t="s">
        <v>51</v>
      </c>
      <c r="D2763" s="49">
        <f>_xll.qlCalendarAdvance(LocalCalendar,$D2762,B2763,"f",FALSE)</f>
        <v>58762</v>
      </c>
      <c r="E2763" s="49">
        <f>_xll.qlInterestRateIndexValueDate(IndexON,D2763)</f>
        <v>58762</v>
      </c>
      <c r="F2763" s="52">
        <f>IFERROR(_xll.qlIndexFixing(IndexON,D2763,TRUE,_xll.ohTrigger(RecalcTrigger,TriggerON)),NA())</f>
        <v>2.5092811294413764E-2</v>
      </c>
      <c r="H2763" s="49">
        <f>_xll.qlCalendarAdvance(IborCalendar,$H2762,B2763,"f",FALSE)</f>
        <v>58754</v>
      </c>
      <c r="I2763" s="49">
        <f>_xll.qlInterestRateIndexValueDate(Index1M,$H2763)</f>
        <v>58757</v>
      </c>
      <c r="J2763" s="52">
        <f>IFERROR(_xll.qlIndexFixing(Index1M,$H2763,TRUE,_xll.ohTrigger(RecalcTrigger,Trigger1M)),NA())</f>
        <v>2.3847426346028367E-2</v>
      </c>
      <c r="K2763" s="52">
        <f>IFERROR(_xll.qlIndexFixing(ONIndex1M,I2763,TRUE,_xll.ohTrigger(RecalcTrigger,Trigger1M)),NA())</f>
        <v>2.3830566319764657E-2</v>
      </c>
      <c r="L2763" s="52">
        <f>IFERROR(_xll.qlIndexFixing(Index3M,H2763,TRUE,_xll.ohTrigger(RecalcTrigger,Trigger3M)),NA())</f>
        <v>2.494335328252802E-2</v>
      </c>
      <c r="M2763" s="52">
        <f>IFERROR(_xll.qlIndexFixing(ONIndex3M,I2763,TRUE,_xll.ohTrigger(RecalcTrigger,Trigger3M)),NA())</f>
        <v>2.4881539231529359E-2</v>
      </c>
      <c r="N2763" s="52">
        <f>IFERROR(_xll.qlIndexFixing(Index6M,$H2763,TRUE,_xll.ohTrigger(RecalcTrigger,Trigger6M)),NA())</f>
        <v>2.5987085197465055E-2</v>
      </c>
      <c r="O2763" s="52">
        <f>IFERROR(_xll.qlIndexFixing(ONIndex6M,I2763,TRUE,_xll.ohTrigger(RecalcTrigger,Trigger6M)),NA())</f>
        <v>2.5853079833177972E-2</v>
      </c>
      <c r="P2763" s="52">
        <f>IFERROR(_xll.qlIndexFixing(Index1Y,$H2763,TRUE,_xll.ohTrigger(RecalcTrigger,Trigger1Y)),NA())</f>
        <v>2.7445369145708991E-2</v>
      </c>
      <c r="Q2763" s="52">
        <f>IFERROR(_xll.qlIndexFixing(ONIndex1Y,I2763,TRUE,_xll.ohTrigger(RecalcTrigger,Trigger1Y)),NA())</f>
        <v>2.7133014410862799E-2</v>
      </c>
    </row>
    <row r="2764" spans="2:17" x14ac:dyDescent="0.2">
      <c r="B2764" s="46" t="s">
        <v>51</v>
      </c>
      <c r="D2764" s="49">
        <f>_xll.qlCalendarAdvance(LocalCalendar,$D2763,B2764,"f",FALSE)</f>
        <v>58769</v>
      </c>
      <c r="E2764" s="49">
        <f>_xll.qlInterestRateIndexValueDate(IndexON,D2764)</f>
        <v>58769</v>
      </c>
      <c r="F2764" s="52">
        <f>IFERROR(_xll.qlIndexFixing(IndexON,D2764,TRUE,_xll.ohTrigger(RecalcTrigger,TriggerON)),NA())</f>
        <v>2.5095471436040739E-2</v>
      </c>
      <c r="H2764" s="49">
        <f>_xll.qlCalendarAdvance(IborCalendar,$H2763,B2764,"f",FALSE)</f>
        <v>58761</v>
      </c>
      <c r="I2764" s="49">
        <f>_xll.qlInterestRateIndexValueDate(Index1M,$H2764)</f>
        <v>58763</v>
      </c>
      <c r="J2764" s="52">
        <f>IFERROR(_xll.qlIndexFixing(Index1M,$H2764,TRUE,_xll.ohTrigger(RecalcTrigger,Trigger1M)),NA())</f>
        <v>2.3845794915443308E-2</v>
      </c>
      <c r="K2764" s="52">
        <f>IFERROR(_xll.qlIndexFixing(ONIndex1M,I2764,TRUE,_xll.ohTrigger(RecalcTrigger,Trigger1M)),NA())</f>
        <v>2.3827114471783872E-2</v>
      </c>
      <c r="L2764" s="52">
        <f>IFERROR(_xll.qlIndexFixing(Index3M,H2764,TRUE,_xll.ohTrigger(RecalcTrigger,Trigger3M)),NA())</f>
        <v>2.4939820730919417E-2</v>
      </c>
      <c r="M2764" s="52">
        <f>IFERROR(_xll.qlIndexFixing(ONIndex3M,I2764,TRUE,_xll.ohTrigger(RecalcTrigger,Trigger3M)),NA())</f>
        <v>2.48779784907871E-2</v>
      </c>
      <c r="N2764" s="52">
        <f>IFERROR(_xll.qlIndexFixing(Index6M,$H2764,TRUE,_xll.ohTrigger(RecalcTrigger,Trigger6M)),NA())</f>
        <v>2.5984973456020802E-2</v>
      </c>
      <c r="O2764" s="52">
        <f>IFERROR(_xll.qlIndexFixing(ONIndex6M,I2764,TRUE,_xll.ohTrigger(RecalcTrigger,Trigger6M)),NA())</f>
        <v>2.5849393050538794E-2</v>
      </c>
      <c r="P2764" s="52">
        <f>IFERROR(_xll.qlIndexFixing(Index1Y,$H2764,TRUE,_xll.ohTrigger(RecalcTrigger,Trigger1Y)),NA())</f>
        <v>2.7441612816932245E-2</v>
      </c>
      <c r="Q2764" s="52">
        <f>IFERROR(_xll.qlIndexFixing(ONIndex1Y,I2764,TRUE,_xll.ohTrigger(RecalcTrigger,Trigger1Y)),NA())</f>
        <v>2.7129156385763409E-2</v>
      </c>
    </row>
    <row r="2765" spans="2:17" x14ac:dyDescent="0.2">
      <c r="B2765" s="46" t="s">
        <v>51</v>
      </c>
      <c r="D2765" s="49">
        <f>_xll.qlCalendarAdvance(LocalCalendar,$D2764,B2765,"f",FALSE)</f>
        <v>58776</v>
      </c>
      <c r="E2765" s="49">
        <f>_xll.qlInterestRateIndexValueDate(IndexON,D2765)</f>
        <v>58776</v>
      </c>
      <c r="F2765" s="52">
        <f>IFERROR(_xll.qlIndexFixing(IndexON,D2765,TRUE,_xll.ohTrigger(RecalcTrigger,TriggerON)),NA())</f>
        <v>2.5096138091091902E-2</v>
      </c>
      <c r="H2765" s="49">
        <f>_xll.qlCalendarAdvance(IborCalendar,$H2764,B2765,"f",FALSE)</f>
        <v>58768</v>
      </c>
      <c r="I2765" s="49">
        <f>_xll.qlInterestRateIndexValueDate(Index1M,$H2765)</f>
        <v>58771</v>
      </c>
      <c r="J2765" s="52">
        <f>IFERROR(_xll.qlIndexFixing(Index1M,$H2765,TRUE,_xll.ohTrigger(RecalcTrigger,Trigger1M)),NA())</f>
        <v>2.3843431759942101E-2</v>
      </c>
      <c r="K2765" s="52">
        <f>IFERROR(_xll.qlIndexFixing(ONIndex1M,I2765,TRUE,_xll.ohTrigger(RecalcTrigger,Trigger1M)),NA())</f>
        <v>2.3825330559139601E-2</v>
      </c>
      <c r="L2765" s="52">
        <f>IFERROR(_xll.qlIndexFixing(Index3M,H2765,TRUE,_xll.ohTrigger(RecalcTrigger,Trigger3M)),NA())</f>
        <v>2.4938312271192E-2</v>
      </c>
      <c r="M2765" s="52">
        <f>IFERROR(_xll.qlIndexFixing(ONIndex3M,I2765,TRUE,_xll.ohTrigger(RecalcTrigger,Trigger3M)),NA())</f>
        <v>2.4876396428226144E-2</v>
      </c>
      <c r="N2765" s="52">
        <f>IFERROR(_xll.qlIndexFixing(Index6M,$H2765,TRUE,_xll.ohTrigger(RecalcTrigger,Trigger6M)),NA())</f>
        <v>2.5982169606795519E-2</v>
      </c>
      <c r="O2765" s="52">
        <f>IFERROR(_xll.qlIndexFixing(ONIndex6M,I2765,TRUE,_xll.ohTrigger(RecalcTrigger,Trigger6M)),NA())</f>
        <v>2.5847967311545261E-2</v>
      </c>
      <c r="P2765" s="52">
        <f>IFERROR(_xll.qlIndexFixing(Index1Y,$H2765,TRUE,_xll.ohTrigger(RecalcTrigger,Trigger1Y)),NA())</f>
        <v>2.7440704773128825E-2</v>
      </c>
      <c r="Q2765" s="52">
        <f>IFERROR(_xll.qlIndexFixing(ONIndex1Y,I2765,TRUE,_xll.ohTrigger(RecalcTrigger,Trigger1Y)),NA())</f>
        <v>2.7127949665199935E-2</v>
      </c>
    </row>
    <row r="2766" spans="2:17" x14ac:dyDescent="0.2">
      <c r="B2766" s="46" t="s">
        <v>51</v>
      </c>
      <c r="D2766" s="49">
        <f>_xll.qlCalendarAdvance(LocalCalendar,$D2765,B2766,"f",FALSE)</f>
        <v>58783</v>
      </c>
      <c r="E2766" s="49">
        <f>_xll.qlInterestRateIndexValueDate(IndexON,D2766)</f>
        <v>58783</v>
      </c>
      <c r="F2766" s="52">
        <f>IFERROR(_xll.qlIndexFixing(IndexON,D2766,TRUE,_xll.ohTrigger(RecalcTrigger,TriggerON)),NA())</f>
        <v>2.5097791512092016E-2</v>
      </c>
      <c r="H2766" s="49">
        <f>_xll.qlCalendarAdvance(IborCalendar,$H2765,B2766,"f",FALSE)</f>
        <v>58775</v>
      </c>
      <c r="I2766" s="49">
        <f>_xll.qlInterestRateIndexValueDate(Index1M,$H2766)</f>
        <v>58777</v>
      </c>
      <c r="J2766" s="52">
        <f>IFERROR(_xll.qlIndexFixing(Index1M,$H2766,TRUE,_xll.ohTrigger(RecalcTrigger,Trigger1M)),NA())</f>
        <v>2.3841215441814289E-2</v>
      </c>
      <c r="K2766" s="52">
        <f>IFERROR(_xll.qlIndexFixing(ONIndex1M,I2766,TRUE,_xll.ohTrigger(RecalcTrigger,Trigger1M)),NA())</f>
        <v>2.382189432307058E-2</v>
      </c>
      <c r="L2766" s="52">
        <f>IFERROR(_xll.qlIndexFixing(Index3M,H2766,TRUE,_xll.ohTrigger(RecalcTrigger,Trigger3M)),NA())</f>
        <v>2.4933426189416963E-2</v>
      </c>
      <c r="M2766" s="52">
        <f>IFERROR(_xll.qlIndexFixing(ONIndex3M,I2766,TRUE,_xll.ohTrigger(RecalcTrigger,Trigger3M)),NA())</f>
        <v>2.4872851052153422E-2</v>
      </c>
      <c r="N2766" s="52">
        <f>IFERROR(_xll.qlIndexFixing(Index6M,$H2766,TRUE,_xll.ohTrigger(RecalcTrigger,Trigger6M)),NA())</f>
        <v>2.5980838007259682E-2</v>
      </c>
      <c r="O2766" s="52">
        <f>IFERROR(_xll.qlIndexFixing(ONIndex6M,I2766,TRUE,_xll.ohTrigger(RecalcTrigger,Trigger6M)),NA())</f>
        <v>2.5844295826935593E-2</v>
      </c>
      <c r="P2766" s="52">
        <f>IFERROR(_xll.qlIndexFixing(Index1Y,$H2766,TRUE,_xll.ohTrigger(RecalcTrigger,Trigger1Y)),NA())</f>
        <v>2.7436964010760012E-2</v>
      </c>
      <c r="Q2766" s="52">
        <f>IFERROR(_xll.qlIndexFixing(ONIndex1Y,I2766,TRUE,_xll.ohTrigger(RecalcTrigger,Trigger1Y)),NA())</f>
        <v>2.7124106859686137E-2</v>
      </c>
    </row>
    <row r="2767" spans="2:17" x14ac:dyDescent="0.2">
      <c r="B2767" s="46" t="s">
        <v>51</v>
      </c>
      <c r="D2767" s="49">
        <f>_xll.qlCalendarAdvance(LocalCalendar,$D2766,B2767,"f",FALSE)</f>
        <v>58790</v>
      </c>
      <c r="E2767" s="49">
        <f>_xll.qlInterestRateIndexValueDate(IndexON,D2767)</f>
        <v>58790</v>
      </c>
      <c r="F2767" s="52">
        <f>IFERROR(_xll.qlIndexFixing(IndexON,D2767,TRUE,_xll.ohTrigger(RecalcTrigger,TriggerON)),NA())</f>
        <v>2.5099438281293018E-2</v>
      </c>
      <c r="H2767" s="49">
        <f>_xll.qlCalendarAdvance(IborCalendar,$H2766,B2767,"f",FALSE)</f>
        <v>58782</v>
      </c>
      <c r="I2767" s="49">
        <f>_xll.qlInterestRateIndexValueDate(Index1M,$H2767)</f>
        <v>58784</v>
      </c>
      <c r="J2767" s="52">
        <f>IFERROR(_xll.qlIndexFixing(Index1M,$H2767,TRUE,_xll.ohTrigger(RecalcTrigger,Trigger1M)),NA())</f>
        <v>2.3838033830033967E-2</v>
      </c>
      <c r="K2767" s="52">
        <f>IFERROR(_xll.qlIndexFixing(ONIndex1M,I2767,TRUE,_xll.ohTrigger(RecalcTrigger,Trigger1M)),NA())</f>
        <v>2.3819299913823144E-2</v>
      </c>
      <c r="L2767" s="52">
        <f>IFERROR(_xll.qlIndexFixing(Index3M,H2767,TRUE,_xll.ohTrigger(RecalcTrigger,Trigger3M)),NA())</f>
        <v>2.4930927762413013E-2</v>
      </c>
      <c r="M2767" s="52">
        <f>IFERROR(_xll.qlIndexFixing(ONIndex3M,I2767,TRUE,_xll.ohTrigger(RecalcTrigger,Trigger3M)),NA())</f>
        <v>2.4870302719568471E-2</v>
      </c>
      <c r="N2767" s="52">
        <f>IFERROR(_xll.qlIndexFixing(Index6M,$H2767,TRUE,_xll.ohTrigger(RecalcTrigger,Trigger6M)),NA())</f>
        <v>2.597840512521353E-2</v>
      </c>
      <c r="O2767" s="52">
        <f>IFERROR(_xll.qlIndexFixing(ONIndex6M,I2767,TRUE,_xll.ohTrigger(RecalcTrigger,Trigger6M)),NA())</f>
        <v>2.5841762507381461E-2</v>
      </c>
      <c r="P2767" s="52">
        <f>IFERROR(_xll.qlIndexFixing(Index1Y,$H2767,TRUE,_xll.ohTrigger(RecalcTrigger,Trigger1Y)),NA())</f>
        <v>2.743465521584695E-2</v>
      </c>
      <c r="Q2767" s="52">
        <f>IFERROR(_xll.qlIndexFixing(ONIndex1Y,I2767,TRUE,_xll.ohTrigger(RecalcTrigger,Trigger1Y)),NA())</f>
        <v>2.7121597275785447E-2</v>
      </c>
    </row>
    <row r="2768" spans="2:17" x14ac:dyDescent="0.2">
      <c r="B2768" s="46" t="s">
        <v>51</v>
      </c>
      <c r="D2768" s="49">
        <f>_xll.qlCalendarAdvance(LocalCalendar,$D2767,B2768,"f",FALSE)</f>
        <v>58797</v>
      </c>
      <c r="E2768" s="49">
        <f>_xll.qlInterestRateIndexValueDate(IndexON,D2768)</f>
        <v>58797</v>
      </c>
      <c r="F2768" s="52">
        <f>IFERROR(_xll.qlIndexFixing(IndexON,D2768,TRUE,_xll.ohTrigger(RecalcTrigger,TriggerON)),NA())</f>
        <v>2.5101078398774845E-2</v>
      </c>
      <c r="H2768" s="49">
        <f>_xll.qlCalendarAdvance(IborCalendar,$H2767,B2768,"f",FALSE)</f>
        <v>58789</v>
      </c>
      <c r="I2768" s="49">
        <f>_xll.qlInterestRateIndexValueDate(Index1M,$H2768)</f>
        <v>58791</v>
      </c>
      <c r="J2768" s="52">
        <f>IFERROR(_xll.qlIndexFixing(Index1M,$H2768,TRUE,_xll.ohTrigger(RecalcTrigger,Trigger1M)),NA())</f>
        <v>2.3836073935769135E-2</v>
      </c>
      <c r="K2768" s="52">
        <f>IFERROR(_xll.qlIndexFixing(ONIndex1M,I2768,TRUE,_xll.ohTrigger(RecalcTrigger,Trigger1M)),NA())</f>
        <v>2.3816715947662104E-2</v>
      </c>
      <c r="L2768" s="52">
        <f>IFERROR(_xll.qlIndexFixing(Index3M,H2768,TRUE,_xll.ohTrigger(RecalcTrigger,Trigger3M)),NA())</f>
        <v>2.4928439657981194E-2</v>
      </c>
      <c r="M2768" s="52">
        <f>IFERROR(_xll.qlIndexFixing(ONIndex3M,I2768,TRUE,_xll.ohTrigger(RecalcTrigger,Trigger3M)),NA())</f>
        <v>2.4867764644698198E-2</v>
      </c>
      <c r="N2768" s="52">
        <f>IFERROR(_xll.qlIndexFixing(Index6M,$H2768,TRUE,_xll.ohTrigger(RecalcTrigger,Trigger6M)),NA())</f>
        <v>2.5975982574093382E-2</v>
      </c>
      <c r="O2768" s="52">
        <f>IFERROR(_xll.qlIndexFixing(ONIndex6M,I2768,TRUE,_xll.ohTrigger(RecalcTrigger,Trigger6M)),NA())</f>
        <v>2.5839239382632329E-2</v>
      </c>
      <c r="P2768" s="52">
        <f>IFERROR(_xll.qlIndexFixing(Index1Y,$H2768,TRUE,_xll.ohTrigger(RecalcTrigger,Trigger1Y)),NA())</f>
        <v>2.7432356826287401E-2</v>
      </c>
      <c r="Q2768" s="52">
        <f>IFERROR(_xll.qlIndexFixing(ONIndex1Y,I2768,TRUE,_xll.ohTrigger(RecalcTrigger,Trigger1Y)),NA())</f>
        <v>2.7119097811310056E-2</v>
      </c>
    </row>
    <row r="2769" spans="2:17" x14ac:dyDescent="0.2">
      <c r="B2769" s="46" t="s">
        <v>51</v>
      </c>
      <c r="D2769" s="49">
        <f>_xll.qlCalendarAdvance(LocalCalendar,$D2768,B2769,"f",FALSE)</f>
        <v>58804</v>
      </c>
      <c r="E2769" s="49">
        <f>_xll.qlInterestRateIndexValueDate(IndexON,D2769)</f>
        <v>58804</v>
      </c>
      <c r="F2769" s="52">
        <f>IFERROR(_xll.qlIndexFixing(IndexON,D2769,TRUE,_xll.ohTrigger(RecalcTrigger,TriggerON)),NA())</f>
        <v>2.5102711864537497E-2</v>
      </c>
      <c r="H2769" s="49">
        <f>_xll.qlCalendarAdvance(IborCalendar,$H2768,B2769,"f",FALSE)</f>
        <v>58796</v>
      </c>
      <c r="I2769" s="49">
        <f>_xll.qlInterestRateIndexValueDate(Index1M,$H2769)</f>
        <v>58798</v>
      </c>
      <c r="J2769" s="52">
        <f>IFERROR(_xll.qlIndexFixing(Index1M,$H2769,TRUE,_xll.ohTrigger(RecalcTrigger,Trigger1M)),NA())</f>
        <v>2.3832912099621684E-2</v>
      </c>
      <c r="K2769" s="52">
        <f>IFERROR(_xll.qlIndexFixing(ONIndex1M,I2769,TRUE,_xll.ohTrigger(RecalcTrigger,Trigger1M)),NA())</f>
        <v>2.3817164482990982E-2</v>
      </c>
      <c r="L2769" s="52">
        <f>IFERROR(_xll.qlIndexFixing(Index3M,H2769,TRUE,_xll.ohTrigger(RecalcTrigger,Trigger3M)),NA())</f>
        <v>2.492596187610463E-2</v>
      </c>
      <c r="M2769" s="52">
        <f>IFERROR(_xll.qlIndexFixing(ONIndex3M,I2769,TRUE,_xll.ohTrigger(RecalcTrigger,Trigger3M)),NA())</f>
        <v>2.4868630523160462E-2</v>
      </c>
      <c r="N2769" s="52">
        <f>IFERROR(_xll.qlIndexFixing(Index6M,$H2769,TRUE,_xll.ohTrigger(RecalcTrigger,Trigger6M)),NA())</f>
        <v>2.5973570353862347E-2</v>
      </c>
      <c r="O2769" s="52">
        <f>IFERROR(_xll.qlIndexFixing(ONIndex6M,I2769,TRUE,_xll.ohTrigger(RecalcTrigger,Trigger6M)),NA())</f>
        <v>2.5840467544417933E-2</v>
      </c>
      <c r="P2769" s="52">
        <f>IFERROR(_xll.qlIndexFixing(Index1Y,$H2769,TRUE,_xll.ohTrigger(RecalcTrigger,Trigger1Y)),NA())</f>
        <v>2.7430068842010623E-2</v>
      </c>
      <c r="Q2769" s="52">
        <f>IFERROR(_xll.qlIndexFixing(ONIndex1Y,I2769,TRUE,_xll.ohTrigger(RecalcTrigger,Trigger1Y)),NA())</f>
        <v>2.7120828669766617E-2</v>
      </c>
    </row>
    <row r="2770" spans="2:17" x14ac:dyDescent="0.2">
      <c r="B2770" s="46" t="s">
        <v>51</v>
      </c>
      <c r="D2770" s="49">
        <f>_xll.qlCalendarAdvance(LocalCalendar,$D2769,B2770,"f",FALSE)</f>
        <v>58811</v>
      </c>
      <c r="E2770" s="49">
        <f>_xll.qlInterestRateIndexValueDate(IndexON,D2770)</f>
        <v>58811</v>
      </c>
      <c r="F2770" s="52">
        <f>IFERROR(_xll.qlIndexFixing(IndexON,D2770,TRUE,_xll.ohTrigger(RecalcTrigger,TriggerON)),NA())</f>
        <v>2.5104338678820781E-2</v>
      </c>
      <c r="H2770" s="49">
        <f>_xll.qlCalendarAdvance(IborCalendar,$H2769,B2770,"f",FALSE)</f>
        <v>58804</v>
      </c>
      <c r="I2770" s="49">
        <f>_xll.qlInterestRateIndexValueDate(Index1M,$H2770)</f>
        <v>58810</v>
      </c>
      <c r="J2770" s="52">
        <f>IFERROR(_xll.qlIndexFixing(Index1M,$H2770,TRUE,_xll.ohTrigger(RecalcTrigger,Trigger1M)),NA())</f>
        <v>2.3827947669557873E-2</v>
      </c>
      <c r="K2770" s="52">
        <f>IFERROR(_xll.qlIndexFixing(ONIndex1M,I2770,TRUE,_xll.ohTrigger(RecalcTrigger,Trigger1M)),NA())</f>
        <v>2.3809754968269203E-2</v>
      </c>
      <c r="L2770" s="52">
        <f>IFERROR(_xll.qlIndexFixing(Index3M,H2770,TRUE,_xll.ohTrigger(RecalcTrigger,Trigger3M)),NA())</f>
        <v>2.4921738265714311E-2</v>
      </c>
      <c r="M2770" s="52">
        <f>IFERROR(_xll.qlIndexFixing(ONIndex3M,I2770,TRUE,_xll.ohTrigger(RecalcTrigger,Trigger3M)),NA())</f>
        <v>2.4860927292813528E-2</v>
      </c>
      <c r="N2770" s="52">
        <f>IFERROR(_xll.qlIndexFixing(Index6M,$H2770,TRUE,_xll.ohTrigger(RecalcTrigger,Trigger6M)),NA())</f>
        <v>2.5969459154200323E-2</v>
      </c>
      <c r="O2770" s="52">
        <f>IFERROR(_xll.qlIndexFixing(ONIndex6M,I2770,TRUE,_xll.ohTrigger(RecalcTrigger,Trigger6M)),NA())</f>
        <v>2.5832442292141877E-2</v>
      </c>
      <c r="P2770" s="52">
        <f>IFERROR(_xll.qlIndexFixing(Index1Y,$H2770,TRUE,_xll.ohTrigger(RecalcTrigger,Trigger1Y)),NA())</f>
        <v>2.7426170791256987E-2</v>
      </c>
      <c r="Q2770" s="52">
        <f>IFERROR(_xll.qlIndexFixing(ONIndex1Y,I2770,TRUE,_xll.ohTrigger(RecalcTrigger,Trigger1Y)),NA())</f>
        <v>2.711236456103272E-2</v>
      </c>
    </row>
    <row r="2771" spans="2:17" x14ac:dyDescent="0.2">
      <c r="B2771" s="46" t="s">
        <v>51</v>
      </c>
      <c r="D2771" s="49">
        <f>_xll.qlCalendarAdvance(LocalCalendar,$D2770,B2771,"f",FALSE)</f>
        <v>58818</v>
      </c>
      <c r="E2771" s="49">
        <f>_xll.qlInterestRateIndexValueDate(IndexON,D2771)</f>
        <v>58818</v>
      </c>
      <c r="F2771" s="52">
        <f>IFERROR(_xll.qlIndexFixing(IndexON,D2771,TRUE,_xll.ohTrigger(RecalcTrigger,TriggerON)),NA())</f>
        <v>2.5105958841304954E-2</v>
      </c>
      <c r="H2771" s="49">
        <f>_xll.qlCalendarAdvance(IborCalendar,$H2770,B2771,"f",FALSE)</f>
        <v>58811</v>
      </c>
      <c r="I2771" s="49">
        <f>_xll.qlInterestRateIndexValueDate(Index1M,$H2771)</f>
        <v>58813</v>
      </c>
      <c r="J2771" s="52">
        <f>IFERROR(_xll.qlIndexFixing(Index1M,$H2771,TRUE,_xll.ohTrigger(RecalcTrigger,Trigger1M)),NA())</f>
        <v>2.3826863042253774E-2</v>
      </c>
      <c r="K2771" s="52">
        <f>IFERROR(_xll.qlIndexFixing(ONIndex1M,I2771,TRUE,_xll.ohTrigger(RecalcTrigger,Trigger1M)),NA())</f>
        <v>2.380987395055989E-2</v>
      </c>
      <c r="L2771" s="52">
        <f>IFERROR(_xll.qlIndexFixing(Index3M,H2771,TRUE,_xll.ohTrigger(RecalcTrigger,Trigger3M)),NA())</f>
        <v>2.4920687103044514E-2</v>
      </c>
      <c r="M2771" s="52">
        <f>IFERROR(_xll.qlIndexFixing(ONIndex3M,I2771,TRUE,_xll.ohTrigger(RecalcTrigger,Trigger3M)),NA())</f>
        <v>2.4861214240958773E-2</v>
      </c>
      <c r="N2771" s="52">
        <f>IFERROR(_xll.qlIndexFixing(Index6M,$H2771,TRUE,_xll.ohTrigger(RecalcTrigger,Trigger6M)),NA())</f>
        <v>2.5967670759382243E-2</v>
      </c>
      <c r="O2771" s="52">
        <f>IFERROR(_xll.qlIndexFixing(ONIndex6M,I2771,TRUE,_xll.ohTrigger(RecalcTrigger,Trigger6M)),NA())</f>
        <v>2.5832874458924238E-2</v>
      </c>
      <c r="P2771" s="52">
        <f>IFERROR(_xll.qlIndexFixing(Index1Y,$H2771,TRUE,_xll.ohTrigger(RecalcTrigger,Trigger1Y)),NA())</f>
        <v>2.7426961422775266E-2</v>
      </c>
      <c r="Q2771" s="52">
        <f>IFERROR(_xll.qlIndexFixing(ONIndex1Y,I2771,TRUE,_xll.ohTrigger(RecalcTrigger,Trigger1Y)),NA())</f>
        <v>2.7112998332174953E-2</v>
      </c>
    </row>
    <row r="2772" spans="2:17" x14ac:dyDescent="0.2">
      <c r="B2772" s="46" t="s">
        <v>51</v>
      </c>
      <c r="D2772" s="49">
        <f>_xll.qlCalendarAdvance(LocalCalendar,$D2771,B2772,"f",FALSE)</f>
        <v>58825</v>
      </c>
      <c r="E2772" s="49">
        <f>_xll.qlInterestRateIndexValueDate(IndexON,D2772)</f>
        <v>58825</v>
      </c>
      <c r="F2772" s="52">
        <f>IFERROR(_xll.qlIndexFixing(IndexON,D2772,TRUE,_xll.ohTrigger(RecalcTrigger,TriggerON)),NA())</f>
        <v>2.5107572351990015E-2</v>
      </c>
      <c r="H2772" s="49">
        <f>_xll.qlCalendarAdvance(IborCalendar,$H2771,B2772,"f",FALSE)</f>
        <v>58818</v>
      </c>
      <c r="I2772" s="49">
        <f>_xll.qlInterestRateIndexValueDate(Index1M,$H2772)</f>
        <v>58820</v>
      </c>
      <c r="J2772" s="52">
        <f>IFERROR(_xll.qlIndexFixing(Index1M,$H2772,TRUE,_xll.ohTrigger(RecalcTrigger,Trigger1M)),NA())</f>
        <v>2.382433971989497E-2</v>
      </c>
      <c r="K2772" s="52">
        <f>IFERROR(_xll.qlIndexFixing(ONIndex1M,I2772,TRUE,_xll.ohTrigger(RecalcTrigger,Trigger1M)),NA())</f>
        <v>2.3807940631928037E-2</v>
      </c>
      <c r="L2772" s="52">
        <f>IFERROR(_xll.qlIndexFixing(Index3M,H2772,TRUE,_xll.ohTrigger(RecalcTrigger,Trigger3M)),NA())</f>
        <v>2.4918241763356441E-2</v>
      </c>
      <c r="M2772" s="52">
        <f>IFERROR(_xll.qlIndexFixing(ONIndex3M,I2772,TRUE,_xll.ohTrigger(RecalcTrigger,Trigger3M)),NA())</f>
        <v>2.4859400282395416E-2</v>
      </c>
      <c r="N2772" s="52">
        <f>IFERROR(_xll.qlIndexFixing(Index6M,$H2772,TRUE,_xll.ohTrigger(RecalcTrigger,Trigger6M)),NA())</f>
        <v>2.5965290440092503E-2</v>
      </c>
      <c r="O2772" s="52">
        <f>IFERROR(_xll.qlIndexFixing(ONIndex6M,I2772,TRUE,_xll.ohTrigger(RecalcTrigger,Trigger6M)),NA())</f>
        <v>2.5831144616415003E-2</v>
      </c>
      <c r="P2772" s="52">
        <f>IFERROR(_xll.qlIndexFixing(Index1Y,$H2772,TRUE,_xll.ohTrigger(RecalcTrigger,Trigger1Y)),NA())</f>
        <v>2.7425588194428412E-2</v>
      </c>
      <c r="Q2772" s="52">
        <f>IFERROR(_xll.qlIndexFixing(ONIndex1Y,I2772,TRUE,_xll.ohTrigger(RecalcTrigger,Trigger1Y)),NA())</f>
        <v>2.711138759578402E-2</v>
      </c>
    </row>
    <row r="2773" spans="2:17" x14ac:dyDescent="0.2">
      <c r="B2773" s="46" t="s">
        <v>51</v>
      </c>
      <c r="D2773" s="49">
        <f>_xll.qlCalendarAdvance(LocalCalendar,$D2772,B2773,"f",FALSE)</f>
        <v>58832</v>
      </c>
      <c r="E2773" s="49">
        <f>_xll.qlInterestRateIndexValueDate(IndexON,D2773)</f>
        <v>58832</v>
      </c>
      <c r="F2773" s="52">
        <f>IFERROR(_xll.qlIndexFixing(IndexON,D2773,TRUE,_xll.ohTrigger(RecalcTrigger,TriggerON)),NA())</f>
        <v>2.5109179210955901E-2</v>
      </c>
      <c r="H2773" s="49">
        <f>_xll.qlCalendarAdvance(IborCalendar,$H2772,B2773,"f",FALSE)</f>
        <v>58825</v>
      </c>
      <c r="I2773" s="49">
        <f>_xll.qlInterestRateIndexValueDate(Index1M,$H2773)</f>
        <v>58827</v>
      </c>
      <c r="J2773" s="52">
        <f>IFERROR(_xll.qlIndexFixing(Index1M,$H2773,TRUE,_xll.ohTrigger(RecalcTrigger,Trigger1M)),NA())</f>
        <v>2.3822435966318334E-2</v>
      </c>
      <c r="K2773" s="52">
        <f>IFERROR(_xll.qlIndexFixing(ONIndex1M,I2773,TRUE,_xll.ohTrigger(RecalcTrigger,Trigger1M)),NA())</f>
        <v>2.3804805305402965E-2</v>
      </c>
      <c r="L2773" s="52">
        <f>IFERROR(_xll.qlIndexFixing(Index3M,H2773,TRUE,_xll.ohTrigger(RecalcTrigger,Trigger3M)),NA())</f>
        <v>2.4915806746146352E-2</v>
      </c>
      <c r="M2773" s="52">
        <f>IFERROR(_xll.qlIndexFixing(ONIndex3M,I2773,TRUE,_xll.ohTrigger(RecalcTrigger,Trigger3M)),NA())</f>
        <v>2.4856235586083741E-2</v>
      </c>
      <c r="N2773" s="52">
        <f>IFERROR(_xll.qlIndexFixing(Index6M,$H2773,TRUE,_xll.ohTrigger(RecalcTrigger,Trigger6M)),NA())</f>
        <v>2.5962920450785378E-2</v>
      </c>
      <c r="O2773" s="52">
        <f>IFERROR(_xll.qlIndexFixing(ONIndex6M,I2773,TRUE,_xll.ohTrigger(RecalcTrigger,Trigger6M)),NA())</f>
        <v>2.5827925078818481E-2</v>
      </c>
      <c r="P2773" s="52">
        <f>IFERROR(_xll.qlIndexFixing(Index1Y,$H2773,TRUE,_xll.ohTrigger(RecalcTrigger,Trigger1Y)),NA())</f>
        <v>2.7422463559895732E-2</v>
      </c>
      <c r="Q2773" s="52">
        <f>IFERROR(_xll.qlIndexFixing(ONIndex1Y,I2773,TRUE,_xll.ohTrigger(RecalcTrigger,Trigger1Y)),NA())</f>
        <v>2.7108095522470066E-2</v>
      </c>
    </row>
    <row r="2774" spans="2:17" x14ac:dyDescent="0.2">
      <c r="B2774" s="46" t="s">
        <v>51</v>
      </c>
      <c r="D2774" s="49">
        <f>_xll.qlCalendarAdvance(LocalCalendar,$D2773,B2774,"f",FALSE)</f>
        <v>58839</v>
      </c>
      <c r="E2774" s="49">
        <f>_xll.qlInterestRateIndexValueDate(IndexON,D2774)</f>
        <v>58839</v>
      </c>
      <c r="F2774" s="52">
        <f>IFERROR(_xll.qlIndexFixing(IndexON,D2774,TRUE,_xll.ohTrigger(RecalcTrigger,TriggerON)),NA())</f>
        <v>2.5110779418522355E-2</v>
      </c>
      <c r="H2774" s="49">
        <f>_xll.qlCalendarAdvance(IborCalendar,$H2773,B2774,"f",FALSE)</f>
        <v>58832</v>
      </c>
      <c r="I2774" s="49">
        <f>_xll.qlInterestRateIndexValueDate(Index1M,$H2774)</f>
        <v>58834</v>
      </c>
      <c r="J2774" s="52">
        <f>IFERROR(_xll.qlIndexFixing(Index1M,$H2774,TRUE,_xll.ohTrigger(RecalcTrigger,Trigger1M)),NA())</f>
        <v>2.3819324468849545E-2</v>
      </c>
      <c r="K2774" s="52">
        <f>IFERROR(_xll.qlIndexFixing(ONIndex1M,I2774,TRUE,_xll.ohTrigger(RecalcTrigger,Trigger1M)),NA())</f>
        <v>2.3802286649932114E-2</v>
      </c>
      <c r="L2774" s="52">
        <f>IFERROR(_xll.qlIndexFixing(Index3M,H2774,TRUE,_xll.ohTrigger(RecalcTrigger,Trigger3M)),NA())</f>
        <v>2.4913382051392041E-2</v>
      </c>
      <c r="M2774" s="52">
        <f>IFERROR(_xll.qlIndexFixing(ONIndex3M,I2774,TRUE,_xll.ohTrigger(RecalcTrigger,Trigger3M)),NA())</f>
        <v>2.4853761647536388E-2</v>
      </c>
      <c r="N2774" s="52">
        <f>IFERROR(_xll.qlIndexFixing(Index6M,$H2774,TRUE,_xll.ohTrigger(RecalcTrigger,Trigger6M)),NA())</f>
        <v>2.5960560791422886E-2</v>
      </c>
      <c r="O2774" s="52">
        <f>IFERROR(_xll.qlIndexFixing(ONIndex6M,I2774,TRUE,_xll.ohTrigger(RecalcTrigger,Trigger6M)),NA())</f>
        <v>2.5825465683304571E-2</v>
      </c>
      <c r="P2774" s="52">
        <f>IFERROR(_xll.qlIndexFixing(Index1Y,$H2774,TRUE,_xll.ohTrigger(RecalcTrigger,Trigger1Y)),NA())</f>
        <v>2.7420230238248224E-2</v>
      </c>
      <c r="Q2774" s="52">
        <f>IFERROR(_xll.qlIndexFixing(ONIndex1Y,I2774,TRUE,_xll.ohTrigger(RecalcTrigger,Trigger1Y)),NA())</f>
        <v>2.7105659299166973E-2</v>
      </c>
    </row>
    <row r="2775" spans="2:17" x14ac:dyDescent="0.2">
      <c r="B2775" s="46" t="s">
        <v>51</v>
      </c>
      <c r="D2775" s="49">
        <f>_xll.qlCalendarAdvance(LocalCalendar,$D2774,B2775,"f",FALSE)</f>
        <v>58846</v>
      </c>
      <c r="E2775" s="49">
        <f>_xll.qlInterestRateIndexValueDate(IndexON,D2775)</f>
        <v>58846</v>
      </c>
      <c r="F2775" s="52">
        <f>IFERROR(_xll.qlIndexFixing(IndexON,D2775,TRUE,_xll.ohTrigger(RecalcTrigger,TriggerON)),NA())</f>
        <v>2.5112372974209762E-2</v>
      </c>
      <c r="H2775" s="49">
        <f>_xll.qlCalendarAdvance(IborCalendar,$H2774,B2775,"f",FALSE)</f>
        <v>58839</v>
      </c>
      <c r="I2775" s="49">
        <f>_xll.qlInterestRateIndexValueDate(Index1M,$H2775)</f>
        <v>58841</v>
      </c>
      <c r="J2775" s="52">
        <f>IFERROR(_xll.qlIndexFixing(Index1M,$H2775,TRUE,_xll.ohTrigger(RecalcTrigger,Trigger1M)),NA())</f>
        <v>2.3815002227536297E-2</v>
      </c>
      <c r="K2775" s="52">
        <f>IFERROR(_xll.qlIndexFixing(ONIndex1M,I2775,TRUE,_xll.ohTrigger(RecalcTrigger,Trigger1M)),NA())</f>
        <v>2.3799778439173025E-2</v>
      </c>
      <c r="L2775" s="52">
        <f>IFERROR(_xll.qlIndexFixing(Index3M,H2775,TRUE,_xll.ohTrigger(RecalcTrigger,Trigger3M)),NA())</f>
        <v>2.4910278128856884E-2</v>
      </c>
      <c r="M2775" s="52">
        <f>IFERROR(_xll.qlIndexFixing(ONIndex3M,I2775,TRUE,_xll.ohTrigger(RecalcTrigger,Trigger3M)),NA())</f>
        <v>2.4851297968329078E-2</v>
      </c>
      <c r="N2775" s="52">
        <f>IFERROR(_xll.qlIndexFixing(Index6M,$H2775,TRUE,_xll.ohTrigger(RecalcTrigger,Trigger6M)),NA())</f>
        <v>2.5958211461970582E-2</v>
      </c>
      <c r="O2775" s="52">
        <f>IFERROR(_xll.qlIndexFixing(ONIndex6M,I2775,TRUE,_xll.ohTrigger(RecalcTrigger,Trigger6M)),NA())</f>
        <v>2.5823016484114447E-2</v>
      </c>
      <c r="P2775" s="52">
        <f>IFERROR(_xll.qlIndexFixing(Index1Y,$H2775,TRUE,_xll.ohTrigger(RecalcTrigger,Trigger1Y)),NA())</f>
        <v>2.741800732303654E-2</v>
      </c>
      <c r="Q2775" s="52">
        <f>IFERROR(_xll.qlIndexFixing(ONIndex1Y,I2775,TRUE,_xll.ohTrigger(RecalcTrigger,Trigger1Y)),NA())</f>
        <v>2.7103233196807963E-2</v>
      </c>
    </row>
    <row r="2776" spans="2:17" x14ac:dyDescent="0.2">
      <c r="B2776" s="46" t="s">
        <v>51</v>
      </c>
      <c r="D2776" s="49">
        <f>_xll.qlCalendarAdvance(LocalCalendar,$D2775,B2776,"f",FALSE)</f>
        <v>58853</v>
      </c>
      <c r="E2776" s="49">
        <f>_xll.qlInterestRateIndexValueDate(IndexON,D2776)</f>
        <v>58853</v>
      </c>
      <c r="F2776" s="52">
        <f>IFERROR(_xll.qlIndexFixing(IndexON,D2776,TRUE,_xll.ohTrigger(RecalcTrigger,TriggerON)),NA())</f>
        <v>2.5113959878177994E-2</v>
      </c>
      <c r="H2776" s="49">
        <f>_xll.qlCalendarAdvance(IborCalendar,$H2775,B2776,"f",FALSE)</f>
        <v>58846</v>
      </c>
      <c r="I2776" s="49">
        <f>_xll.qlInterestRateIndexValueDate(Index1M,$H2776)</f>
        <v>58848</v>
      </c>
      <c r="J2776" s="52">
        <f>IFERROR(_xll.qlIndexFixing(Index1M,$H2776,TRUE,_xll.ohTrigger(RecalcTrigger,Trigger1M)),NA())</f>
        <v>2.3812519013356299E-2</v>
      </c>
      <c r="K2776" s="52">
        <f>IFERROR(_xll.qlIndexFixing(ONIndex1M,I2776,TRUE,_xll.ohTrigger(RecalcTrigger,Trigger1M)),NA())</f>
        <v>2.3797280673072407E-2</v>
      </c>
      <c r="L2776" s="52">
        <f>IFERROR(_xll.qlIndexFixing(Index3M,H2776,TRUE,_xll.ohTrigger(RecalcTrigger,Trigger3M)),NA())</f>
        <v>2.4907873507522472E-2</v>
      </c>
      <c r="M2776" s="52">
        <f>IFERROR(_xll.qlIndexFixing(ONIndex3M,I2776,TRUE,_xll.ohTrigger(RecalcTrigger,Trigger3M)),NA())</f>
        <v>2.4848844548328586E-2</v>
      </c>
      <c r="N2776" s="52">
        <f>IFERROR(_xll.qlIndexFixing(Index6M,$H2776,TRUE,_xll.ohTrigger(RecalcTrigger,Trigger6M)),NA())</f>
        <v>2.5955872462390926E-2</v>
      </c>
      <c r="O2776" s="52">
        <f>IFERROR(_xll.qlIndexFixing(ONIndex6M,I2776,TRUE,_xll.ohTrigger(RecalcTrigger,Trigger6M)),NA())</f>
        <v>2.5820577481301399E-2</v>
      </c>
      <c r="P2776" s="52">
        <f>IFERROR(_xll.qlIndexFixing(Index1Y,$H2776,TRUE,_xll.ohTrigger(RecalcTrigger,Trigger1Y)),NA())</f>
        <v>2.7415794814192068E-2</v>
      </c>
      <c r="Q2776" s="52">
        <f>IFERROR(_xll.qlIndexFixing(ONIndex1Y,I2776,TRUE,_xll.ohTrigger(RecalcTrigger,Trigger1Y)),NA())</f>
        <v>2.7100817215472972E-2</v>
      </c>
    </row>
    <row r="2777" spans="2:17" x14ac:dyDescent="0.2">
      <c r="B2777" s="46" t="s">
        <v>51</v>
      </c>
      <c r="D2777" s="49">
        <f>_xll.qlCalendarAdvance(LocalCalendar,$D2776,B2777,"f",FALSE)</f>
        <v>58860</v>
      </c>
      <c r="E2777" s="49">
        <f>_xll.qlInterestRateIndexValueDate(IndexON,D2777)</f>
        <v>58860</v>
      </c>
      <c r="F2777" s="52">
        <f>IFERROR(_xll.qlIndexFixing(IndexON,D2777,TRUE,_xll.ohTrigger(RecalcTrigger,TriggerON)),NA())</f>
        <v>2.5115540130506986E-2</v>
      </c>
      <c r="H2777" s="49">
        <f>_xll.qlCalendarAdvance(IborCalendar,$H2776,B2777,"f",FALSE)</f>
        <v>58853</v>
      </c>
      <c r="I2777" s="49">
        <f>_xll.qlInterestRateIndexValueDate(Index1M,$H2777)</f>
        <v>58855</v>
      </c>
      <c r="J2777" s="52">
        <f>IFERROR(_xll.qlIndexFixing(Index1M,$H2777,TRUE,_xll.ohTrigger(RecalcTrigger,Trigger1M)),NA())</f>
        <v>2.3810046261581532E-2</v>
      </c>
      <c r="K2777" s="52">
        <f>IFERROR(_xll.qlIndexFixing(ONIndex1M,I2777,TRUE,_xll.ohTrigger(RecalcTrigger,Trigger1M)),NA())</f>
        <v>2.3795402479451777E-2</v>
      </c>
      <c r="L2777" s="52">
        <f>IFERROR(_xll.qlIndexFixing(Index3M,H2777,TRUE,_xll.ohTrigger(RecalcTrigger,Trigger3M)),NA())</f>
        <v>2.4905479207862364E-2</v>
      </c>
      <c r="M2777" s="52">
        <f>IFERROR(_xll.qlIndexFixing(ONIndex3M,I2777,TRUE,_xll.ohTrigger(RecalcTrigger,Trigger3M)),NA())</f>
        <v>2.4847084700061473E-2</v>
      </c>
      <c r="N2777" s="52">
        <f>IFERROR(_xll.qlIndexFixing(Index6M,$H2777,TRUE,_xll.ohTrigger(RecalcTrigger,Trigger6M)),NA())</f>
        <v>2.5953543792647263E-2</v>
      </c>
      <c r="O2777" s="52">
        <f>IFERROR(_xll.qlIndexFixing(ONIndex6M,I2777,TRUE,_xll.ohTrigger(RecalcTrigger,Trigger6M)),NA())</f>
        <v>2.5818901383927173E-2</v>
      </c>
      <c r="P2777" s="52">
        <f>IFERROR(_xll.qlIndexFixing(Index1Y,$H2777,TRUE,_xll.ohTrigger(RecalcTrigger,Trigger1Y)),NA())</f>
        <v>2.7414476499858946E-2</v>
      </c>
      <c r="Q2777" s="52">
        <f>IFERROR(_xll.qlIndexFixing(ONIndex1Y,I2777,TRUE,_xll.ohTrigger(RecalcTrigger,Trigger1Y)),NA())</f>
        <v>2.7099259785687835E-2</v>
      </c>
    </row>
    <row r="2778" spans="2:17" x14ac:dyDescent="0.2">
      <c r="B2778" s="46" t="s">
        <v>51</v>
      </c>
      <c r="D2778" s="49">
        <f>_xll.qlCalendarAdvance(LocalCalendar,$D2777,B2778,"f",FALSE)</f>
        <v>58867</v>
      </c>
      <c r="E2778" s="49">
        <f>_xll.qlInterestRateIndexValueDate(IndexON,D2778)</f>
        <v>58867</v>
      </c>
      <c r="F2778" s="52">
        <f>IFERROR(_xll.qlIndexFixing(IndexON,D2778,TRUE,_xll.ohTrigger(RecalcTrigger,TriggerON)),NA())</f>
        <v>2.5117113731196739E-2</v>
      </c>
      <c r="H2778" s="49">
        <f>_xll.qlCalendarAdvance(IborCalendar,$H2777,B2778,"f",FALSE)</f>
        <v>58860</v>
      </c>
      <c r="I2778" s="49">
        <f>_xll.qlInterestRateIndexValueDate(Index1M,$H2778)</f>
        <v>58862</v>
      </c>
      <c r="J2778" s="52">
        <f>IFERROR(_xll.qlIndexFixing(Index1M,$H2778,TRUE,_xll.ohTrigger(RecalcTrigger,Trigger1M)),NA())</f>
        <v>2.3807583972203426E-2</v>
      </c>
      <c r="K2778" s="52">
        <f>IFERROR(_xll.qlIndexFixing(ONIndex1M,I2778,TRUE,_xll.ohTrigger(RecalcTrigger,Trigger1M)),NA())</f>
        <v>2.3792316475086395E-2</v>
      </c>
      <c r="L2778" s="52">
        <f>IFERROR(_xll.qlIndexFixing(Index3M,H2778,TRUE,_xll.ohTrigger(RecalcTrigger,Trigger3M)),NA())</f>
        <v>2.4903095229859493E-2</v>
      </c>
      <c r="M2778" s="52">
        <f>IFERROR(_xll.qlIndexFixing(ONIndex3M,I2778,TRUE,_xll.ohTrigger(RecalcTrigger,Trigger3M)),NA())</f>
        <v>2.4843968486187862E-2</v>
      </c>
      <c r="N2778" s="52">
        <f>IFERROR(_xll.qlIndexFixing(Index6M,$H2778,TRUE,_xll.ohTrigger(RecalcTrigger,Trigger6M)),NA())</f>
        <v>2.5951225452705583E-2</v>
      </c>
      <c r="O2778" s="52">
        <f>IFERROR(_xll.qlIndexFixing(ONIndex6M,I2778,TRUE,_xll.ohTrigger(RecalcTrigger,Trigger6M)),NA())</f>
        <v>2.5815730064646658E-2</v>
      </c>
      <c r="P2778" s="52">
        <f>IFERROR(_xll.qlIndexFixing(Index1Y,$H2778,TRUE,_xll.ohTrigger(RecalcTrigger,Trigger1Y)),NA())</f>
        <v>2.7411401015330319E-2</v>
      </c>
      <c r="Q2778" s="52">
        <f>IFERROR(_xll.qlIndexFixing(ONIndex1Y,I2778,TRUE,_xll.ohTrigger(RecalcTrigger,Trigger1Y)),NA())</f>
        <v>2.709601561574182E-2</v>
      </c>
    </row>
    <row r="2779" spans="2:17" x14ac:dyDescent="0.2">
      <c r="B2779" s="46" t="s">
        <v>51</v>
      </c>
      <c r="D2779" s="49">
        <f>_xll.qlCalendarAdvance(LocalCalendar,$D2778,B2779,"f",FALSE)</f>
        <v>58874</v>
      </c>
      <c r="E2779" s="49">
        <f>_xll.qlInterestRateIndexValueDate(IndexON,D2779)</f>
        <v>58874</v>
      </c>
      <c r="F2779" s="52">
        <f>IFERROR(_xll.qlIndexFixing(IndexON,D2779,TRUE,_xll.ohTrigger(RecalcTrigger,TriggerON)),NA())</f>
        <v>2.511868068008738E-2</v>
      </c>
      <c r="H2779" s="49">
        <f>_xll.qlCalendarAdvance(IborCalendar,$H2778,B2779,"f",FALSE)</f>
        <v>58867</v>
      </c>
      <c r="I2779" s="49">
        <f>_xll.qlInterestRateIndexValueDate(Index1M,$H2779)</f>
        <v>58869</v>
      </c>
      <c r="J2779" s="52">
        <f>IFERROR(_xll.qlIndexFixing(Index1M,$H2779,TRUE,_xll.ohTrigger(RecalcTrigger,Trigger1M)),NA())</f>
        <v>2.3806969470650835E-2</v>
      </c>
      <c r="K2779" s="52">
        <f>IFERROR(_xll.qlIndexFixing(ONIndex1M,I2779,TRUE,_xll.ohTrigger(RecalcTrigger,Trigger1M)),NA())</f>
        <v>2.3789850043147709E-2</v>
      </c>
      <c r="L2779" s="52">
        <f>IFERROR(_xll.qlIndexFixing(Index3M,H2779,TRUE,_xll.ohTrigger(RecalcTrigger,Trigger3M)),NA())</f>
        <v>2.4904181641694039E-2</v>
      </c>
      <c r="M2779" s="52">
        <f>IFERROR(_xll.qlIndexFixing(ONIndex3M,I2779,TRUE,_xll.ohTrigger(RecalcTrigger,Trigger3M)),NA())</f>
        <v>2.484154584404763E-2</v>
      </c>
      <c r="N2779" s="52">
        <f>IFERROR(_xll.qlIndexFixing(Index6M,$H2779,TRUE,_xll.ohTrigger(RecalcTrigger,Trigger6M)),NA())</f>
        <v>2.595276785094331E-2</v>
      </c>
      <c r="O2779" s="52">
        <f>IFERROR(_xll.qlIndexFixing(ONIndex6M,I2779,TRUE,_xll.ohTrigger(RecalcTrigger,Trigger6M)),NA())</f>
        <v>2.5813321650831611E-2</v>
      </c>
      <c r="P2779" s="52">
        <f>IFERROR(_xll.qlIndexFixing(Index1Y,$H2779,TRUE,_xll.ohTrigger(RecalcTrigger,Trigger1Y)),NA())</f>
        <v>2.7409219725177129E-2</v>
      </c>
      <c r="Q2779" s="52">
        <f>IFERROR(_xll.qlIndexFixing(ONIndex1Y,I2779,TRUE,_xll.ohTrigger(RecalcTrigger,Trigger1Y)),NA())</f>
        <v>2.7093629997372304E-2</v>
      </c>
    </row>
    <row r="2780" spans="2:17" x14ac:dyDescent="0.2">
      <c r="B2780" s="46" t="s">
        <v>51</v>
      </c>
      <c r="D2780" s="49">
        <f>_xll.qlCalendarAdvance(LocalCalendar,$D2779,B2780,"f",FALSE)</f>
        <v>58881</v>
      </c>
      <c r="E2780" s="49">
        <f>_xll.qlInterestRateIndexValueDate(IndexON,D2780)</f>
        <v>58881</v>
      </c>
      <c r="F2780" s="52">
        <f>IFERROR(_xll.qlIndexFixing(IndexON,D2780,TRUE,_xll.ohTrigger(RecalcTrigger,TriggerON)),NA())</f>
        <v>2.5120240977418717E-2</v>
      </c>
      <c r="H2780" s="49">
        <f>_xll.qlCalendarAdvance(IborCalendar,$H2779,B2780,"f",FALSE)</f>
        <v>58874</v>
      </c>
      <c r="I2780" s="49">
        <f>_xll.qlInterestRateIndexValueDate(Index1M,$H2780)</f>
        <v>58876</v>
      </c>
      <c r="J2780" s="52">
        <f>IFERROR(_xll.qlIndexFixing(Index1M,$H2780,TRUE,_xll.ohTrigger(RecalcTrigger,Trigger1M)),NA())</f>
        <v>2.3805143058387712E-2</v>
      </c>
      <c r="K2780" s="52">
        <f>IFERROR(_xll.qlIndexFixing(ONIndex1M,I2780,TRUE,_xll.ohTrigger(RecalcTrigger,Trigger1M)),NA())</f>
        <v>2.378739405589414E-2</v>
      </c>
      <c r="L2780" s="52">
        <f>IFERROR(_xll.qlIndexFixing(Index3M,H2780,TRUE,_xll.ohTrigger(RecalcTrigger,Trigger3M)),NA())</f>
        <v>2.4901821179592512E-2</v>
      </c>
      <c r="M2780" s="52">
        <f>IFERROR(_xll.qlIndexFixing(ONIndex3M,I2780,TRUE,_xll.ohTrigger(RecalcTrigger,Trigger3M)),NA())</f>
        <v>2.4839133461140861E-2</v>
      </c>
      <c r="N2780" s="52">
        <f>IFERROR(_xll.qlIndexFixing(Index6M,$H2780,TRUE,_xll.ohTrigger(RecalcTrigger,Trigger6M)),NA())</f>
        <v>2.5949702199332719E-2</v>
      </c>
      <c r="O2780" s="52">
        <f>IFERROR(_xll.qlIndexFixing(ONIndex6M,I2780,TRUE,_xll.ohTrigger(RecalcTrigger,Trigger6M)),NA())</f>
        <v>2.5810923433313704E-2</v>
      </c>
      <c r="P2780" s="52">
        <f>IFERROR(_xll.qlIndexFixing(Index1Y,$H2780,TRUE,_xll.ohTrigger(RecalcTrigger,Trigger1Y)),NA())</f>
        <v>2.7407048841119108E-2</v>
      </c>
      <c r="Q2780" s="52">
        <f>IFERROR(_xll.qlIndexFixing(ONIndex1Y,I2780,TRUE,_xll.ohTrigger(RecalcTrigger,Trigger1Y)),NA())</f>
        <v>2.7091254500026807E-2</v>
      </c>
    </row>
    <row r="2781" spans="2:17" x14ac:dyDescent="0.2">
      <c r="B2781" s="46" t="s">
        <v>51</v>
      </c>
      <c r="D2781" s="49">
        <f>_xll.qlCalendarAdvance(LocalCalendar,$D2780,B2781,"f",FALSE)</f>
        <v>58888</v>
      </c>
      <c r="E2781" s="49">
        <f>_xll.qlInterestRateIndexValueDate(IndexON,D2781)</f>
        <v>58888</v>
      </c>
      <c r="F2781" s="52">
        <f>IFERROR(_xll.qlIndexFixing(IndexON,D2781,TRUE,_xll.ohTrigger(RecalcTrigger,TriggerON)),NA())</f>
        <v>2.512179462303088E-2</v>
      </c>
      <c r="H2781" s="49">
        <f>_xll.qlCalendarAdvance(IborCalendar,$H2780,B2781,"f",FALSE)</f>
        <v>58881</v>
      </c>
      <c r="I2781" s="49">
        <f>_xll.qlInterestRateIndexValueDate(Index1M,$H2781)</f>
        <v>58883</v>
      </c>
      <c r="J2781" s="52">
        <f>IFERROR(_xll.qlIndexFixing(Index1M,$H2781,TRUE,_xll.ohTrigger(RecalcTrigger,Trigger1M)),NA())</f>
        <v>2.380210072299805E-2</v>
      </c>
      <c r="K2781" s="52">
        <f>IFERROR(_xll.qlIndexFixing(ONIndex1M,I2781,TRUE,_xll.ohTrigger(RecalcTrigger,Trigger1M)),NA())</f>
        <v>2.3784948513432269E-2</v>
      </c>
      <c r="L2781" s="52">
        <f>IFERROR(_xll.qlIndexFixing(Index3M,H2781,TRUE,_xll.ohTrigger(RecalcTrigger,Trigger3M)),NA())</f>
        <v>2.4899471042722721E-2</v>
      </c>
      <c r="M2781" s="52">
        <f>IFERROR(_xll.qlIndexFixing(ONIndex3M,I2781,TRUE,_xll.ohTrigger(RecalcTrigger,Trigger3M)),NA())</f>
        <v>2.4836731337547491E-2</v>
      </c>
      <c r="N2781" s="52">
        <f>IFERROR(_xll.qlIndexFixing(Index6M,$H2781,TRUE,_xll.ohTrigger(RecalcTrigger,Trigger6M)),NA())</f>
        <v>2.59474171455286E-2</v>
      </c>
      <c r="O2781" s="52">
        <f>IFERROR(_xll.qlIndexFixing(ONIndex6M,I2781,TRUE,_xll.ohTrigger(RecalcTrigger,Trigger6M)),NA())</f>
        <v>2.5808535412226163E-2</v>
      </c>
      <c r="P2781" s="52">
        <f>IFERROR(_xll.qlIndexFixing(Index1Y,$H2781,TRUE,_xll.ohTrigger(RecalcTrigger,Trigger1Y)),NA())</f>
        <v>2.7404888363088735E-2</v>
      </c>
      <c r="Q2781" s="52">
        <f>IFERROR(_xll.qlIndexFixing(ONIndex1Y,I2781,TRUE,_xll.ohTrigger(RecalcTrigger,Trigger1Y)),NA())</f>
        <v>2.7088889123652038E-2</v>
      </c>
    </row>
    <row r="2782" spans="2:17" x14ac:dyDescent="0.2">
      <c r="B2782" s="46" t="s">
        <v>51</v>
      </c>
      <c r="D2782" s="49">
        <f>_xll.qlCalendarAdvance(LocalCalendar,$D2781,B2782,"f",FALSE)</f>
        <v>58895</v>
      </c>
      <c r="E2782" s="49">
        <f>_xll.qlInterestRateIndexValueDate(IndexON,D2782)</f>
        <v>58895</v>
      </c>
      <c r="F2782" s="52">
        <f>IFERROR(_xll.qlIndexFixing(IndexON,D2782,TRUE,_xll.ohTrigger(RecalcTrigger,TriggerON)),NA())</f>
        <v>2.5123341617003803E-2</v>
      </c>
      <c r="H2782" s="49">
        <f>_xll.qlCalendarAdvance(IborCalendar,$H2781,B2782,"f",FALSE)</f>
        <v>58888</v>
      </c>
      <c r="I2782" s="49">
        <f>_xll.qlInterestRateIndexValueDate(Index1M,$H2782)</f>
        <v>58890</v>
      </c>
      <c r="J2782" s="52">
        <f>IFERROR(_xll.qlIndexFixing(Index1M,$H2782,TRUE,_xll.ohTrigger(RecalcTrigger,Trigger1M)),NA())</f>
        <v>2.3799682045922654E-2</v>
      </c>
      <c r="K2782" s="52">
        <f>IFERROR(_xll.qlIndexFixing(ONIndex1M,I2782,TRUE,_xll.ohTrigger(RecalcTrigger,Trigger1M)),NA())</f>
        <v>2.3782513415655515E-2</v>
      </c>
      <c r="L2782" s="52">
        <f>IFERROR(_xll.qlIndexFixing(Index3M,H2782,TRUE,_xll.ohTrigger(RecalcTrigger,Trigger3M)),NA())</f>
        <v>2.4897131231065104E-2</v>
      </c>
      <c r="M2782" s="52">
        <f>IFERROR(_xll.qlIndexFixing(ONIndex3M,I2782,TRUE,_xll.ohTrigger(RecalcTrigger,Trigger3M)),NA())</f>
        <v>2.4834339473214229E-2</v>
      </c>
      <c r="N2782" s="52">
        <f>IFERROR(_xll.qlIndexFixing(Index6M,$H2782,TRUE,_xll.ohTrigger(RecalcTrigger,Trigger6M)),NA())</f>
        <v>2.5945142424389365E-2</v>
      </c>
      <c r="O2782" s="52">
        <f>IFERROR(_xll.qlIndexFixing(ONIndex6M,I2782,TRUE,_xll.ohTrigger(RecalcTrigger,Trigger6M)),NA())</f>
        <v>2.5806157587435763E-2</v>
      </c>
      <c r="P2782" s="52">
        <f>IFERROR(_xll.qlIndexFixing(Index1Y,$H2782,TRUE,_xll.ohTrigger(RecalcTrigger,Trigger1Y)),NA())</f>
        <v>2.7403624980811475E-2</v>
      </c>
      <c r="Q2782" s="52">
        <f>IFERROR(_xll.qlIndexFixing(ONIndex1Y,I2782,TRUE,_xll.ohTrigger(RecalcTrigger,Trigger1Y)),NA())</f>
        <v>2.7086533868221352E-2</v>
      </c>
    </row>
    <row r="2783" spans="2:17" x14ac:dyDescent="0.2">
      <c r="B2783" s="46" t="s">
        <v>51</v>
      </c>
      <c r="D2783" s="49">
        <f>_xll.qlCalendarAdvance(LocalCalendar,$D2782,B2783,"f",FALSE)</f>
        <v>58902</v>
      </c>
      <c r="E2783" s="49">
        <f>_xll.qlInterestRateIndexValueDate(IndexON,D2783)</f>
        <v>58902</v>
      </c>
      <c r="F2783" s="52">
        <f>IFERROR(_xll.qlIndexFixing(IndexON,D2783,TRUE,_xll.ohTrigger(RecalcTrigger,TriggerON)),NA())</f>
        <v>2.5124881959097678E-2</v>
      </c>
      <c r="H2783" s="49">
        <f>_xll.qlCalendarAdvance(IborCalendar,$H2782,B2783,"f",FALSE)</f>
        <v>58895</v>
      </c>
      <c r="I2783" s="49">
        <f>_xll.qlInterestRateIndexValueDate(Index1M,$H2783)</f>
        <v>58897</v>
      </c>
      <c r="J2783" s="52">
        <f>IFERROR(_xll.qlIndexFixing(Index1M,$H2783,TRUE,_xll.ohTrigger(RecalcTrigger,Trigger1M)),NA())</f>
        <v>2.379788879045136E-2</v>
      </c>
      <c r="K2783" s="52">
        <f>IFERROR(_xll.qlIndexFixing(ONIndex1M,I2783,TRUE,_xll.ohTrigger(RecalcTrigger,Trigger1M)),NA())</f>
        <v>2.3780088762537233E-2</v>
      </c>
      <c r="L2783" s="52">
        <f>IFERROR(_xll.qlIndexFixing(Index3M,H2783,TRUE,_xll.ohTrigger(RecalcTrigger,Trigger3M)),NA())</f>
        <v>2.4892718535194126E-2</v>
      </c>
      <c r="M2783" s="52">
        <f>IFERROR(_xll.qlIndexFixing(ONIndex3M,I2783,TRUE,_xll.ohTrigger(RecalcTrigger,Trigger3M)),NA())</f>
        <v>2.4831957868114429E-2</v>
      </c>
      <c r="N2783" s="52">
        <f>IFERROR(_xll.qlIndexFixing(Index6M,$H2783,TRUE,_xll.ohTrigger(RecalcTrigger,Trigger6M)),NA())</f>
        <v>2.5942878035880017E-2</v>
      </c>
      <c r="O2783" s="52">
        <f>IFERROR(_xll.qlIndexFixing(ONIndex6M,I2783,TRUE,_xll.ohTrigger(RecalcTrigger,Trigger6M)),NA())</f>
        <v>2.5803789958969148E-2</v>
      </c>
      <c r="P2783" s="52">
        <f>IFERROR(_xll.qlIndexFixing(Index1Y,$H2783,TRUE,_xll.ohTrigger(RecalcTrigger,Trigger1Y)),NA())</f>
        <v>2.7400598624844983E-2</v>
      </c>
      <c r="Q2783" s="52">
        <f>IFERROR(_xll.qlIndexFixing(ONIndex1Y,I2783,TRUE,_xll.ohTrigger(RecalcTrigger,Trigger1Y)),NA())</f>
        <v>2.7084188733867975E-2</v>
      </c>
    </row>
    <row r="2784" spans="2:17" x14ac:dyDescent="0.2">
      <c r="B2784" s="46" t="s">
        <v>51</v>
      </c>
      <c r="D2784" s="49">
        <f>_xll.qlCalendarAdvance(LocalCalendar,$D2783,B2784,"f",FALSE)</f>
        <v>58909</v>
      </c>
      <c r="E2784" s="49">
        <f>_xll.qlInterestRateIndexValueDate(IndexON,D2784)</f>
        <v>58909</v>
      </c>
      <c r="F2784" s="52">
        <f>IFERROR(_xll.qlIndexFixing(IndexON,D2784,TRUE,_xll.ohTrigger(RecalcTrigger,TriggerON)),NA())</f>
        <v>2.5126415649712186E-2</v>
      </c>
      <c r="H2784" s="49">
        <f>_xll.qlCalendarAdvance(IborCalendar,$H2783,B2784,"f",FALSE)</f>
        <v>58902</v>
      </c>
      <c r="I2784" s="49">
        <f>_xll.qlInterestRateIndexValueDate(Index1M,$H2784)</f>
        <v>58908</v>
      </c>
      <c r="J2784" s="52">
        <f>IFERROR(_xll.qlIndexFixing(Index1M,$H2784,TRUE,_xll.ohTrigger(RecalcTrigger,Trigger1M)),NA())</f>
        <v>2.3792894841864864E-2</v>
      </c>
      <c r="K2784" s="52">
        <f>IFERROR(_xll.qlIndexFixing(ONIndex1M,I2784,TRUE,_xll.ohTrigger(RecalcTrigger,Trigger1M)),NA())</f>
        <v>2.3775072834864019E-2</v>
      </c>
      <c r="L2784" s="52">
        <f>IFERROR(_xll.qlIndexFixing(Index3M,H2784,TRUE,_xll.ohTrigger(RecalcTrigger,Trigger3M)),NA())</f>
        <v>2.4889076051084626E-2</v>
      </c>
      <c r="M2784" s="52">
        <f>IFERROR(_xll.qlIndexFixing(ONIndex3M,I2784,TRUE,_xll.ohTrigger(RecalcTrigger,Trigger3M)),NA())</f>
        <v>2.4826861115414545E-2</v>
      </c>
      <c r="N2784" s="52">
        <f>IFERROR(_xll.qlIndexFixing(Index6M,$H2784,TRUE,_xll.ohTrigger(RecalcTrigger,Trigger6M)),NA())</f>
        <v>2.5937793921607576E-2</v>
      </c>
      <c r="O2784" s="52">
        <f>IFERROR(_xll.qlIndexFixing(ONIndex6M,I2784,TRUE,_xll.ohTrigger(RecalcTrigger,Trigger6M)),NA())</f>
        <v>2.5798576410682728E-2</v>
      </c>
      <c r="P2784" s="52">
        <f>IFERROR(_xll.qlIndexFixing(Index1Y,$H2784,TRUE,_xll.ohTrigger(RecalcTrigger,Trigger1Y)),NA())</f>
        <v>2.7395481239374624E-2</v>
      </c>
      <c r="Q2784" s="52">
        <f>IFERROR(_xll.qlIndexFixing(ONIndex1Y,I2784,TRUE,_xll.ohTrigger(RecalcTrigger,Trigger1Y)),NA())</f>
        <v>2.7078819138672827E-2</v>
      </c>
    </row>
    <row r="2785" spans="2:17" x14ac:dyDescent="0.2">
      <c r="B2785" s="46" t="s">
        <v>51</v>
      </c>
      <c r="D2785" s="49">
        <f>_xll.qlCalendarAdvance(LocalCalendar,$D2784,B2785,"f",FALSE)</f>
        <v>58916</v>
      </c>
      <c r="E2785" s="49">
        <f>_xll.qlInterestRateIndexValueDate(IndexON,D2785)</f>
        <v>58916</v>
      </c>
      <c r="F2785" s="52">
        <f>IFERROR(_xll.qlIndexFixing(IndexON,D2785,TRUE,_xll.ohTrigger(RecalcTrigger,TriggerON)),NA())</f>
        <v>2.5127942688527583E-2</v>
      </c>
      <c r="H2785" s="49">
        <f>_xll.qlCalendarAdvance(IborCalendar,$H2784,B2785,"f",FALSE)</f>
        <v>58909</v>
      </c>
      <c r="I2785" s="49">
        <f>_xll.qlInterestRateIndexValueDate(Index1M,$H2785)</f>
        <v>58911</v>
      </c>
      <c r="J2785" s="52">
        <f>IFERROR(_xll.qlIndexFixing(Index1M,$H2785,TRUE,_xll.ohTrigger(RecalcTrigger,Trigger1M)),NA())</f>
        <v>2.3792488801617936E-2</v>
      </c>
      <c r="K2785" s="52">
        <f>IFERROR(_xll.qlIndexFixing(ONIndex1M,I2785,TRUE,_xll.ohTrigger(RecalcTrigger,Trigger1M)),NA())</f>
        <v>2.3775270790462599E-2</v>
      </c>
      <c r="L2785" s="52">
        <f>IFERROR(_xll.qlIndexFixing(Index3M,H2785,TRUE,_xll.ohTrigger(RecalcTrigger,Trigger3M)),NA())</f>
        <v>2.4888087070460641E-2</v>
      </c>
      <c r="M2785" s="52">
        <f>IFERROR(_xll.qlIndexFixing(ONIndex3M,I2785,TRUE,_xll.ohTrigger(RecalcTrigger,Trigger3M)),NA())</f>
        <v>2.4827225435801736E-2</v>
      </c>
      <c r="N2785" s="52">
        <f>IFERROR(_xll.qlIndexFixing(Index6M,$H2785,TRUE,_xll.ohTrigger(RecalcTrigger,Trigger6M)),NA())</f>
        <v>2.5938380256607531E-2</v>
      </c>
      <c r="O2785" s="52">
        <f>IFERROR(_xll.qlIndexFixing(ONIndex6M,I2785,TRUE,_xll.ohTrigger(RecalcTrigger,Trigger6M)),NA())</f>
        <v>2.5799085291087209E-2</v>
      </c>
      <c r="P2785" s="52">
        <f>IFERROR(_xll.qlIndexFixing(Index1Y,$H2785,TRUE,_xll.ohTrigger(RecalcTrigger,Trigger1Y)),NA())</f>
        <v>2.7396350509914201E-2</v>
      </c>
      <c r="Q2785" s="52">
        <f>IFERROR(_xll.qlIndexFixing(ONIndex1Y,I2785,TRUE,_xll.ohTrigger(RecalcTrigger,Trigger1Y)),NA())</f>
        <v>2.7079528828020116E-2</v>
      </c>
    </row>
    <row r="2786" spans="2:17" x14ac:dyDescent="0.2">
      <c r="B2786" s="46" t="s">
        <v>51</v>
      </c>
      <c r="D2786" s="49">
        <f>_xll.qlCalendarAdvance(LocalCalendar,$D2785,B2786,"f",FALSE)</f>
        <v>58923</v>
      </c>
      <c r="E2786" s="49">
        <f>_xll.qlInterestRateIndexValueDate(IndexON,D2786)</f>
        <v>58923</v>
      </c>
      <c r="F2786" s="52">
        <f>IFERROR(_xll.qlIndexFixing(IndexON,D2786,TRUE,_xll.ohTrigger(RecalcTrigger,TriggerON)),NA())</f>
        <v>2.5129463075783676E-2</v>
      </c>
      <c r="H2786" s="49">
        <f>_xll.qlCalendarAdvance(IborCalendar,$H2785,B2786,"f",FALSE)</f>
        <v>58916</v>
      </c>
      <c r="I2786" s="49">
        <f>_xll.qlInterestRateIndexValueDate(Index1M,$H2786)</f>
        <v>58918</v>
      </c>
      <c r="J2786" s="52">
        <f>IFERROR(_xll.qlIndexFixing(Index1M,$H2786,TRUE,_xll.ohTrigger(RecalcTrigger,Trigger1M)),NA())</f>
        <v>2.3790111982473851E-2</v>
      </c>
      <c r="K2786" s="52">
        <f>IFERROR(_xll.qlIndexFixing(ONIndex1M,I2786,TRUE,_xll.ohTrigger(RecalcTrigger,Trigger1M)),NA())</f>
        <v>2.3772877471506249E-2</v>
      </c>
      <c r="L2786" s="52">
        <f>IFERROR(_xll.qlIndexFixing(Index3M,H2786,TRUE,_xll.ohTrigger(RecalcTrigger,Trigger3M)),NA())</f>
        <v>2.4885786822547613E-2</v>
      </c>
      <c r="M2786" s="52">
        <f>IFERROR(_xll.qlIndexFixing(ONIndex3M,I2786,TRUE,_xll.ohTrigger(RecalcTrigger,Trigger3M)),NA())</f>
        <v>2.4824874608535552E-2</v>
      </c>
      <c r="N2786" s="52">
        <f>IFERROR(_xll.qlIndexFixing(Index6M,$H2786,TRUE,_xll.ohTrigger(RecalcTrigger,Trigger6M)),NA())</f>
        <v>2.5936146865774393E-2</v>
      </c>
      <c r="O2786" s="52">
        <f>IFERROR(_xll.qlIndexFixing(ONIndex6M,I2786,TRUE,_xll.ohTrigger(RecalcTrigger,Trigger6M)),NA())</f>
        <v>2.5796748251671886E-2</v>
      </c>
      <c r="P2786" s="52">
        <f>IFERROR(_xll.qlIndexFixing(Index1Y,$H2786,TRUE,_xll.ohTrigger(RecalcTrigger,Trigger1Y)),NA())</f>
        <v>2.7394242061026457E-2</v>
      </c>
      <c r="Q2786" s="52">
        <f>IFERROR(_xll.qlIndexFixing(ONIndex1Y,I2786,TRUE,_xll.ohTrigger(RecalcTrigger,Trigger1Y)),NA())</f>
        <v>2.7077214056578924E-2</v>
      </c>
    </row>
    <row r="2787" spans="2:17" x14ac:dyDescent="0.2">
      <c r="B2787" s="46" t="s">
        <v>51</v>
      </c>
      <c r="D2787" s="49">
        <f>_xll.qlCalendarAdvance(LocalCalendar,$D2786,B2787,"f",FALSE)</f>
        <v>58930</v>
      </c>
      <c r="E2787" s="49">
        <f>_xll.qlInterestRateIndexValueDate(IndexON,D2787)</f>
        <v>58930</v>
      </c>
      <c r="F2787" s="52">
        <f>IFERROR(_xll.qlIndexFixing(IndexON,D2787,TRUE,_xll.ohTrigger(RecalcTrigger,TriggerON)),NA())</f>
        <v>2.5130976811160721E-2</v>
      </c>
      <c r="H2787" s="49">
        <f>_xll.qlCalendarAdvance(IborCalendar,$H2786,B2787,"f",FALSE)</f>
        <v>58923</v>
      </c>
      <c r="I2787" s="49">
        <f>_xll.qlInterestRateIndexValueDate(Index1M,$H2787)</f>
        <v>58925</v>
      </c>
      <c r="J2787" s="52">
        <f>IFERROR(_xll.qlIndexFixing(Index1M,$H2787,TRUE,_xll.ohTrigger(RecalcTrigger,Trigger1M)),NA())</f>
        <v>2.3788362945853236E-2</v>
      </c>
      <c r="K2787" s="52">
        <f>IFERROR(_xll.qlIndexFixing(ONIndex1M,I2787,TRUE,_xll.ohTrigger(RecalcTrigger,Trigger1M)),NA())</f>
        <v>2.3771109580819072E-2</v>
      </c>
      <c r="L2787" s="52">
        <f>IFERROR(_xll.qlIndexFixing(Index3M,H2787,TRUE,_xll.ohTrigger(RecalcTrigger,Trigger3M)),NA())</f>
        <v>2.4883496897579727E-2</v>
      </c>
      <c r="M2787" s="52">
        <f>IFERROR(_xll.qlIndexFixing(ONIndex3M,I2787,TRUE,_xll.ohTrigger(RecalcTrigger,Trigger3M)),NA())</f>
        <v>2.4823223035157493E-2</v>
      </c>
      <c r="N2787" s="52">
        <f>IFERROR(_xll.qlIndexFixing(Index6M,$H2787,TRUE,_xll.ohTrigger(RecalcTrigger,Trigger6M)),NA())</f>
        <v>2.5933923807429416E-2</v>
      </c>
      <c r="O2787" s="52">
        <f>IFERROR(_xll.qlIndexFixing(ONIndex6M,I2787,TRUE,_xll.ohTrigger(RecalcTrigger,Trigger6M)),NA())</f>
        <v>2.5795179700569548E-2</v>
      </c>
      <c r="P2787" s="52">
        <f>IFERROR(_xll.qlIndexFixing(Index1Y,$H2787,TRUE,_xll.ohTrigger(RecalcTrigger,Trigger1Y)),NA())</f>
        <v>2.7389475790970341E-2</v>
      </c>
      <c r="Q2787" s="52">
        <f>IFERROR(_xll.qlIndexFixing(ONIndex1Y,I2787,TRUE,_xll.ohTrigger(RecalcTrigger,Trigger1Y)),NA())</f>
        <v>2.7075763298411992E-2</v>
      </c>
    </row>
    <row r="2788" spans="2:17" x14ac:dyDescent="0.2">
      <c r="B2788" s="46" t="s">
        <v>51</v>
      </c>
      <c r="D2788" s="49">
        <f>_xll.qlCalendarAdvance(LocalCalendar,$D2787,B2788,"f",FALSE)</f>
        <v>58937</v>
      </c>
      <c r="E2788" s="49">
        <f>_xll.qlInterestRateIndexValueDate(IndexON,D2788)</f>
        <v>58937</v>
      </c>
      <c r="F2788" s="52">
        <f>IFERROR(_xll.qlIndexFixing(IndexON,D2788,TRUE,_xll.ohTrigger(RecalcTrigger,TriggerON)),NA())</f>
        <v>2.5132483894898527E-2</v>
      </c>
      <c r="H2788" s="49">
        <f>_xll.qlCalendarAdvance(IborCalendar,$H2787,B2788,"f",FALSE)</f>
        <v>58930</v>
      </c>
      <c r="I2788" s="49">
        <f>_xll.qlInterestRateIndexValueDate(Index1M,$H2788)</f>
        <v>58932</v>
      </c>
      <c r="J2788" s="52">
        <f>IFERROR(_xll.qlIndexFixing(Index1M,$H2788,TRUE,_xll.ohTrigger(RecalcTrigger,Trigger1M)),NA())</f>
        <v>2.3785389737569065E-2</v>
      </c>
      <c r="K2788" s="52">
        <f>IFERROR(_xll.qlIndexFixing(ONIndex1M,I2788,TRUE,_xll.ohTrigger(RecalcTrigger,Trigger1M)),NA())</f>
        <v>2.3768122167675543E-2</v>
      </c>
      <c r="L2788" s="52">
        <f>IFERROR(_xll.qlIndexFixing(Index3M,H2788,TRUE,_xll.ohTrigger(RecalcTrigger,Trigger3M)),NA())</f>
        <v>2.488330918954015E-2</v>
      </c>
      <c r="M2788" s="52">
        <f>IFERROR(_xll.qlIndexFixing(ONIndex3M,I2788,TRUE,_xll.ohTrigger(RecalcTrigger,Trigger3M)),NA())</f>
        <v>2.4820203731783508E-2</v>
      </c>
      <c r="N2788" s="52">
        <f>IFERROR(_xll.qlIndexFixing(Index6M,$H2788,TRUE,_xll.ohTrigger(RecalcTrigger,Trigger6M)),NA())</f>
        <v>2.5931711081537606E-2</v>
      </c>
      <c r="O2788" s="52">
        <f>IFERROR(_xll.qlIndexFixing(ONIndex6M,I2788,TRUE,_xll.ohTrigger(RecalcTrigger,Trigger6M)),NA())</f>
        <v>2.579210476178595E-2</v>
      </c>
      <c r="P2788" s="52">
        <f>IFERROR(_xll.qlIndexFixing(Index1Y,$H2788,TRUE,_xll.ohTrigger(RecalcTrigger,Trigger1Y)),NA())</f>
        <v>2.7390056380081289E-2</v>
      </c>
      <c r="Q2788" s="52">
        <f>IFERROR(_xll.qlIndexFixing(ONIndex1Y,I2788,TRUE,_xll.ohTrigger(RecalcTrigger,Trigger1Y)),NA())</f>
        <v>2.7072614876715306E-2</v>
      </c>
    </row>
    <row r="2789" spans="2:17" x14ac:dyDescent="0.2">
      <c r="B2789" s="46" t="s">
        <v>51</v>
      </c>
      <c r="D2789" s="49">
        <f>_xll.qlCalendarAdvance(LocalCalendar,$D2788,B2789,"f",FALSE)</f>
        <v>58944</v>
      </c>
      <c r="E2789" s="49">
        <f>_xll.qlInterestRateIndexValueDate(IndexON,D2789)</f>
        <v>58944</v>
      </c>
      <c r="F2789" s="52">
        <f>IFERROR(_xll.qlIndexFixing(IndexON,D2789,TRUE,_xll.ohTrigger(RecalcTrigger,TriggerON)),NA())</f>
        <v>2.5133984326997094E-2</v>
      </c>
      <c r="H2789" s="49">
        <f>_xll.qlCalendarAdvance(IborCalendar,$H2788,B2789,"f",FALSE)</f>
        <v>58937</v>
      </c>
      <c r="I2789" s="49">
        <f>_xll.qlInterestRateIndexValueDate(Index1M,$H2789)</f>
        <v>58939</v>
      </c>
      <c r="J2789" s="52">
        <f>IFERROR(_xll.qlIndexFixing(Index1M,$H2789,TRUE,_xll.ohTrigger(RecalcTrigger,Trigger1M)),NA())</f>
        <v>2.3783044311798045E-2</v>
      </c>
      <c r="K2789" s="52">
        <f>IFERROR(_xll.qlIndexFixing(ONIndex1M,I2789,TRUE,_xll.ohTrigger(RecalcTrigger,Trigger1M)),NA())</f>
        <v>2.3765760182827833E-2</v>
      </c>
      <c r="L2789" s="52">
        <f>IFERROR(_xll.qlIndexFixing(Index3M,H2789,TRUE,_xll.ohTrigger(RecalcTrigger,Trigger3M)),NA())</f>
        <v>2.4881041653848173E-2</v>
      </c>
      <c r="M2789" s="52">
        <f>IFERROR(_xll.qlIndexFixing(ONIndex3M,I2789,TRUE,_xll.ohTrigger(RecalcTrigger,Trigger3M)),NA())</f>
        <v>2.4817883682297648E-2</v>
      </c>
      <c r="N2789" s="52">
        <f>IFERROR(_xll.qlIndexFixing(Index6M,$H2789,TRUE,_xll.ohTrigger(RecalcTrigger,Trigger6M)),NA())</f>
        <v>2.5929508688064821E-2</v>
      </c>
      <c r="O2789" s="52">
        <f>IFERROR(_xll.qlIndexFixing(ONIndex6M,I2789,TRUE,_xll.ohTrigger(RecalcTrigger,Trigger6M)),NA())</f>
        <v>2.5789798311395273E-2</v>
      </c>
      <c r="P2789" s="52">
        <f>IFERROR(_xll.qlIndexFixing(Index1Y,$H2789,TRUE,_xll.ohTrigger(RecalcTrigger,Trigger1Y)),NA())</f>
        <v>2.7387979147893829E-2</v>
      </c>
      <c r="Q2789" s="52">
        <f>IFERROR(_xll.qlIndexFixing(ONIndex1Y,I2789,TRUE,_xll.ohTrigger(RecalcTrigger,Trigger1Y)),NA())</f>
        <v>2.7070330468266235E-2</v>
      </c>
    </row>
    <row r="2790" spans="2:17" x14ac:dyDescent="0.2">
      <c r="B2790" s="46" t="s">
        <v>51</v>
      </c>
      <c r="D2790" s="49">
        <f>_xll.qlCalendarAdvance(LocalCalendar,$D2789,B2790,"f",FALSE)</f>
        <v>58951</v>
      </c>
      <c r="E2790" s="49">
        <f>_xll.qlInterestRateIndexValueDate(IndexON,D2790)</f>
        <v>58951</v>
      </c>
      <c r="F2790" s="52">
        <f>IFERROR(_xll.qlIndexFixing(IndexON,D2790,TRUE,_xll.ohTrigger(RecalcTrigger,TriggerON)),NA())</f>
        <v>2.5135478107456422E-2</v>
      </c>
      <c r="H2790" s="49">
        <f>_xll.qlCalendarAdvance(IborCalendar,$H2789,B2790,"f",FALSE)</f>
        <v>58944</v>
      </c>
      <c r="I2790" s="49">
        <f>_xll.qlInterestRateIndexValueDate(Index1M,$H2790)</f>
        <v>58946</v>
      </c>
      <c r="J2790" s="52">
        <f>IFERROR(_xll.qlIndexFixing(Index1M,$H2790,TRUE,_xll.ohTrigger(RecalcTrigger,Trigger1M)),NA())</f>
        <v>2.37807093504744E-2</v>
      </c>
      <c r="K2790" s="52">
        <f>IFERROR(_xll.qlIndexFixing(ONIndex1M,I2790,TRUE,_xll.ohTrigger(RecalcTrigger,Trigger1M)),NA())</f>
        <v>2.376340864266524E-2</v>
      </c>
      <c r="L2790" s="52">
        <f>IFERROR(_xll.qlIndexFixing(Index3M,H2790,TRUE,_xll.ohTrigger(RecalcTrigger,Trigger3M)),NA())</f>
        <v>2.4878784443222952E-2</v>
      </c>
      <c r="M2790" s="52">
        <f>IFERROR(_xll.qlIndexFixing(ONIndex3M,I2790,TRUE,_xll.ohTrigger(RecalcTrigger,Trigger3M)),NA())</f>
        <v>2.4815573892098541E-2</v>
      </c>
      <c r="N2790" s="52">
        <f>IFERROR(_xll.qlIndexFixing(Index6M,$H2790,TRUE,_xll.ohTrigger(RecalcTrigger,Trigger6M)),NA())</f>
        <v>2.5927316626975203E-2</v>
      </c>
      <c r="O2790" s="52">
        <f>IFERROR(_xll.qlIndexFixing(ONIndex6M,I2790,TRUE,_xll.ohTrigger(RecalcTrigger,Trigger6M)),NA())</f>
        <v>2.5787502057275091E-2</v>
      </c>
      <c r="P2790" s="52">
        <f>IFERROR(_xll.qlIndexFixing(Index1Y,$H2790,TRUE,_xll.ohTrigger(RecalcTrigger,Trigger1Y)),NA())</f>
        <v>2.7385912321144408E-2</v>
      </c>
      <c r="Q2790" s="52">
        <f>IFERROR(_xll.qlIndexFixing(ONIndex1Y,I2790,TRUE,_xll.ohTrigger(RecalcTrigger,Trigger1Y)),NA())</f>
        <v>2.7068056180814537E-2</v>
      </c>
    </row>
    <row r="2791" spans="2:17" x14ac:dyDescent="0.2">
      <c r="B2791" s="46" t="s">
        <v>51</v>
      </c>
      <c r="D2791" s="49">
        <f>_xll.qlCalendarAdvance(LocalCalendar,$D2790,B2791,"f",FALSE)</f>
        <v>58958</v>
      </c>
      <c r="E2791" s="49">
        <f>_xll.qlInterestRateIndexValueDate(IndexON,D2791)</f>
        <v>58958</v>
      </c>
      <c r="F2791" s="52">
        <f>IFERROR(_xll.qlIndexFixing(IndexON,D2791,TRUE,_xll.ohTrigger(RecalcTrigger,TriggerON)),NA())</f>
        <v>2.5136965236036701E-2</v>
      </c>
      <c r="H2791" s="49">
        <f>_xll.qlCalendarAdvance(IborCalendar,$H2790,B2791,"f",FALSE)</f>
        <v>58951</v>
      </c>
      <c r="I2791" s="49">
        <f>_xll.qlInterestRateIndexValueDate(Index1M,$H2791)</f>
        <v>58953</v>
      </c>
      <c r="J2791" s="52">
        <f>IFERROR(_xll.qlIndexFixing(Index1M,$H2791,TRUE,_xll.ohTrigger(RecalcTrigger,Trigger1M)),NA())</f>
        <v>2.3778384853595548E-2</v>
      </c>
      <c r="K2791" s="52">
        <f>IFERROR(_xll.qlIndexFixing(ONIndex1M,I2791,TRUE,_xll.ohTrigger(RecalcTrigger,Trigger1M)),NA())</f>
        <v>2.3761684892908974E-2</v>
      </c>
      <c r="L2791" s="52">
        <f>IFERROR(_xll.qlIndexFixing(Index3M,H2791,TRUE,_xll.ohTrigger(RecalcTrigger,Trigger3M)),NA())</f>
        <v>2.4877236776852198E-2</v>
      </c>
      <c r="M2791" s="52">
        <f>IFERROR(_xll.qlIndexFixing(ONIndex3M,I2791,TRUE,_xll.ohTrigger(RecalcTrigger,Trigger3M)),NA())</f>
        <v>2.4813965648939895E-2</v>
      </c>
      <c r="N2791" s="52">
        <f>IFERROR(_xll.qlIndexFixing(Index6M,$H2791,TRUE,_xll.ohTrigger(RecalcTrigger,Trigger6M)),NA())</f>
        <v>2.5925134898235478E-2</v>
      </c>
      <c r="O2791" s="52">
        <f>IFERROR(_xll.qlIndexFixing(ONIndex6M,I2791,TRUE,_xll.ohTrigger(RecalcTrigger,Trigger6M)),NA())</f>
        <v>2.5785976545571465E-2</v>
      </c>
      <c r="P2791" s="52">
        <f>IFERROR(_xll.qlIndexFixing(Index1Y,$H2791,TRUE,_xll.ohTrigger(RecalcTrigger,Trigger1Y)),NA())</f>
        <v>2.7384747862095039E-2</v>
      </c>
      <c r="Q2791" s="52">
        <f>IFERROR(_xll.qlIndexFixing(ONIndex1Y,I2791,TRUE,_xll.ohTrigger(RecalcTrigger,Trigger1Y)),NA())</f>
        <v>2.70666481129056E-2</v>
      </c>
    </row>
    <row r="2792" spans="2:17" x14ac:dyDescent="0.2">
      <c r="B2792" s="46" t="s">
        <v>51</v>
      </c>
      <c r="D2792" s="49">
        <f>_xll.qlCalendarAdvance(LocalCalendar,$D2791,B2792,"f",FALSE)</f>
        <v>58965</v>
      </c>
      <c r="E2792" s="49">
        <f>_xll.qlInterestRateIndexValueDate(IndexON,D2792)</f>
        <v>58965</v>
      </c>
      <c r="F2792" s="52">
        <f>IFERROR(_xll.qlIndexFixing(IndexON,D2792,TRUE,_xll.ohTrigger(RecalcTrigger,TriggerON)),NA())</f>
        <v>2.513844571321755E-2</v>
      </c>
      <c r="H2792" s="49">
        <f>_xll.qlCalendarAdvance(IborCalendar,$H2791,B2792,"f",FALSE)</f>
        <v>58958</v>
      </c>
      <c r="I2792" s="49">
        <f>_xll.qlInterestRateIndexValueDate(Index1M,$H2792)</f>
        <v>58960</v>
      </c>
      <c r="J2792" s="52">
        <f>IFERROR(_xll.qlIndexFixing(Index1M,$H2792,TRUE,_xll.ohTrigger(RecalcTrigger,Trigger1M)),NA())</f>
        <v>2.3776691106280889E-2</v>
      </c>
      <c r="K2792" s="52">
        <f>IFERROR(_xll.qlIndexFixing(ONIndex1M,I2792,TRUE,_xll.ohTrigger(RecalcTrigger,Trigger1M)),NA())</f>
        <v>2.3758736896528632E-2</v>
      </c>
      <c r="L2792" s="52">
        <f>IFERROR(_xll.qlIndexFixing(Index3M,H2792,TRUE,_xll.ohTrigger(RecalcTrigger,Trigger3M)),NA())</f>
        <v>2.4875000799804894E-2</v>
      </c>
      <c r="M2792" s="52">
        <f>IFERROR(_xll.qlIndexFixing(ONIndex3M,I2792,TRUE,_xll.ohTrigger(RecalcTrigger,Trigger3M)),NA())</f>
        <v>2.4810985089480653E-2</v>
      </c>
      <c r="N2792" s="52">
        <f>IFERROR(_xll.qlIndexFixing(Index6M,$H2792,TRUE,_xll.ohTrigger(RecalcTrigger,Trigger6M)),NA())</f>
        <v>2.5922963501810219E-2</v>
      </c>
      <c r="O2792" s="52">
        <f>IFERROR(_xll.qlIndexFixing(ONIndex6M,I2792,TRUE,_xll.ohTrigger(RecalcTrigger,Trigger6M)),NA())</f>
        <v>2.5782940138112664E-2</v>
      </c>
      <c r="P2792" s="52">
        <f>IFERROR(_xll.qlIndexFixing(Index1Y,$H2792,TRUE,_xll.ohTrigger(RecalcTrigger,Trigger1Y)),NA())</f>
        <v>2.7381809883701577E-2</v>
      </c>
      <c r="Q2792" s="52">
        <f>IFERROR(_xll.qlIndexFixing(ONIndex1Y,I2792,TRUE,_xll.ohTrigger(RecalcTrigger,Trigger1Y)),NA())</f>
        <v>2.706353796874339E-2</v>
      </c>
    </row>
    <row r="2793" spans="2:17" x14ac:dyDescent="0.2">
      <c r="B2793" s="46" t="s">
        <v>51</v>
      </c>
      <c r="D2793" s="49">
        <f>_xll.qlCalendarAdvance(LocalCalendar,$D2792,B2793,"f",FALSE)</f>
        <v>58972</v>
      </c>
      <c r="E2793" s="49">
        <f>_xll.qlInterestRateIndexValueDate(IndexON,D2793)</f>
        <v>58972</v>
      </c>
      <c r="F2793" s="52">
        <f>IFERROR(_xll.qlIndexFixing(IndexON,D2793,TRUE,_xll.ohTrigger(RecalcTrigger,TriggerON)),NA())</f>
        <v>2.5139919538519351E-2</v>
      </c>
      <c r="H2793" s="49">
        <f>_xll.qlCalendarAdvance(IborCalendar,$H2792,B2793,"f",FALSE)</f>
        <v>58965</v>
      </c>
      <c r="I2793" s="49">
        <f>_xll.qlInterestRateIndexValueDate(Index1M,$H2793)</f>
        <v>58967</v>
      </c>
      <c r="J2793" s="52">
        <f>IFERROR(_xll.qlIndexFixing(Index1M,$H2793,TRUE,_xll.ohTrigger(RecalcTrigger,Trigger1M)),NA())</f>
        <v>2.3773767253130972E-2</v>
      </c>
      <c r="K2793" s="52">
        <f>IFERROR(_xll.qlIndexFixing(ONIndex1M,I2793,TRUE,_xll.ohTrigger(RecalcTrigger,Trigger1M)),NA())</f>
        <v>2.3756416690448035E-2</v>
      </c>
      <c r="L2793" s="52">
        <f>IFERROR(_xll.qlIndexFixing(Index3M,H2793,TRUE,_xll.ohTrigger(RecalcTrigger,Trigger3M)),NA())</f>
        <v>2.4872074761551406E-2</v>
      </c>
      <c r="M2793" s="52">
        <f>IFERROR(_xll.qlIndexFixing(ONIndex3M,I2793,TRUE,_xll.ohTrigger(RecalcTrigger,Trigger3M)),NA())</f>
        <v>2.4808706077061871E-2</v>
      </c>
      <c r="N2793" s="52">
        <f>IFERROR(_xll.qlIndexFixing(Index6M,$H2793,TRUE,_xll.ohTrigger(RecalcTrigger,Trigger6M)),NA())</f>
        <v>2.5920802437667017E-2</v>
      </c>
      <c r="O2793" s="52">
        <f>IFERROR(_xll.qlIndexFixing(ONIndex6M,I2793,TRUE,_xll.ohTrigger(RecalcTrigger,Trigger6M)),NA())</f>
        <v>2.5780674473043774E-2</v>
      </c>
      <c r="P2793" s="52">
        <f>IFERROR(_xll.qlIndexFixing(Index1Y,$H2793,TRUE,_xll.ohTrigger(RecalcTrigger,Trigger1Y)),NA())</f>
        <v>2.7379774272882268E-2</v>
      </c>
      <c r="Q2793" s="52">
        <f>IFERROR(_xll.qlIndexFixing(ONIndex1Y,I2793,TRUE,_xll.ohTrigger(RecalcTrigger,Trigger1Y)),NA())</f>
        <v>2.7061294044257167E-2</v>
      </c>
    </row>
    <row r="2794" spans="2:17" x14ac:dyDescent="0.2">
      <c r="B2794" s="46" t="s">
        <v>51</v>
      </c>
      <c r="D2794" s="49">
        <f>_xll.qlCalendarAdvance(LocalCalendar,$D2793,B2794,"f",FALSE)</f>
        <v>58979</v>
      </c>
      <c r="E2794" s="49">
        <f>_xll.qlInterestRateIndexValueDate(IndexON,D2794)</f>
        <v>58979</v>
      </c>
      <c r="F2794" s="52">
        <f>IFERROR(_xll.qlIndexFixing(IndexON,D2794,TRUE,_xll.ohTrigger(RecalcTrigger,TriggerON)),NA())</f>
        <v>2.5141386712181912E-2</v>
      </c>
      <c r="H2794" s="49">
        <f>_xll.qlCalendarAdvance(IborCalendar,$H2793,B2794,"f",FALSE)</f>
        <v>58972</v>
      </c>
      <c r="I2794" s="49">
        <f>_xll.qlInterestRateIndexValueDate(Index1M,$H2794)</f>
        <v>58974</v>
      </c>
      <c r="J2794" s="52">
        <f>IFERROR(_xll.qlIndexFixing(Index1M,$H2794,TRUE,_xll.ohTrigger(RecalcTrigger,Trigger1M)),NA())</f>
        <v>2.3771474149532356E-2</v>
      </c>
      <c r="K2794" s="52">
        <f>IFERROR(_xll.qlIndexFixing(ONIndex1M,I2794,TRUE,_xll.ohTrigger(RecalcTrigger,Trigger1M)),NA())</f>
        <v>2.375410692913249E-2</v>
      </c>
      <c r="L2794" s="52">
        <f>IFERROR(_xll.qlIndexFixing(Index3M,H2794,TRUE,_xll.ohTrigger(RecalcTrigger,Trigger3M)),NA())</f>
        <v>2.4869858851001885E-2</v>
      </c>
      <c r="M2794" s="52">
        <f>IFERROR(_xll.qlIndexFixing(ONIndex3M,I2794,TRUE,_xll.ohTrigger(RecalcTrigger,Trigger3M)),NA())</f>
        <v>2.4806437323929842E-2</v>
      </c>
      <c r="N2794" s="52">
        <f>IFERROR(_xll.qlIndexFixing(Index6M,$H2794,TRUE,_xll.ohTrigger(RecalcTrigger,Trigger6M)),NA())</f>
        <v>2.591865170577044E-2</v>
      </c>
      <c r="O2794" s="52">
        <f>IFERROR(_xll.qlIndexFixing(ONIndex6M,I2794,TRUE,_xll.ohTrigger(RecalcTrigger,Trigger6M)),NA())</f>
        <v>2.5778419004298669E-2</v>
      </c>
      <c r="P2794" s="52">
        <f>IFERROR(_xll.qlIndexFixing(Index1Y,$H2794,TRUE,_xll.ohTrigger(RecalcTrigger,Trigger1Y)),NA())</f>
        <v>2.7377749067246816E-2</v>
      </c>
      <c r="Q2794" s="52">
        <f>IFERROR(_xll.qlIndexFixing(ONIndex1Y,I2794,TRUE,_xll.ohTrigger(RecalcTrigger,Trigger1Y)),NA())</f>
        <v>2.7059060240741672E-2</v>
      </c>
    </row>
    <row r="2795" spans="2:17" x14ac:dyDescent="0.2">
      <c r="B2795" s="46" t="s">
        <v>51</v>
      </c>
      <c r="D2795" s="49">
        <f>_xll.qlCalendarAdvance(LocalCalendar,$D2794,B2795,"f",FALSE)</f>
        <v>58986</v>
      </c>
      <c r="E2795" s="49">
        <f>_xll.qlInterestRateIndexValueDate(IndexON,D2795)</f>
        <v>58986</v>
      </c>
      <c r="F2795" s="52">
        <f>IFERROR(_xll.qlIndexFixing(IndexON,D2795,TRUE,_xll.ohTrigger(RecalcTrigger,TriggerON)),NA())</f>
        <v>2.5142847234205234E-2</v>
      </c>
      <c r="H2795" s="49">
        <f>_xll.qlCalendarAdvance(IborCalendar,$H2794,B2795,"f",FALSE)</f>
        <v>58979</v>
      </c>
      <c r="I2795" s="49">
        <f>_xll.qlInterestRateIndexValueDate(Index1M,$H2795)</f>
        <v>58981</v>
      </c>
      <c r="J2795" s="52">
        <f>IFERROR(_xll.qlIndexFixing(Index1M,$H2795,TRUE,_xll.ohTrigger(RecalcTrigger,Trigger1M)),NA())</f>
        <v>2.3769191510350167E-2</v>
      </c>
      <c r="K2795" s="52">
        <f>IFERROR(_xll.qlIndexFixing(ONIndex1M,I2795,TRUE,_xll.ohTrigger(RecalcTrigger,Trigger1M)),NA())</f>
        <v>2.3751807612475417E-2</v>
      </c>
      <c r="L2795" s="52">
        <f>IFERROR(_xll.qlIndexFixing(Index3M,H2795,TRUE,_xll.ohTrigger(RecalcTrigger,Trigger3M)),NA())</f>
        <v>2.4867653265426434E-2</v>
      </c>
      <c r="M2795" s="52">
        <f>IFERROR(_xll.qlIndexFixing(ONIndex3M,I2795,TRUE,_xll.ohTrigger(RecalcTrigger,Trigger3M)),NA())</f>
        <v>2.4804178830004631E-2</v>
      </c>
      <c r="N2795" s="52">
        <f>IFERROR(_xll.qlIndexFixing(Index6M,$H2795,TRUE,_xll.ohTrigger(RecalcTrigger,Trigger6M)),NA())</f>
        <v>2.5918070468968636E-2</v>
      </c>
      <c r="O2795" s="52">
        <f>IFERROR(_xll.qlIndexFixing(ONIndex6M,I2795,TRUE,_xll.ohTrigger(RecalcTrigger,Trigger6M)),NA())</f>
        <v>2.5776173731850704E-2</v>
      </c>
      <c r="P2795" s="52">
        <f>IFERROR(_xll.qlIndexFixing(Index1Y,$H2795,TRUE,_xll.ohTrigger(RecalcTrigger,Trigger1Y)),NA())</f>
        <v>2.7375734266731833E-2</v>
      </c>
      <c r="Q2795" s="52">
        <f>IFERROR(_xll.qlIndexFixing(ONIndex1Y,I2795,TRUE,_xll.ohTrigger(RecalcTrigger,Trigger1Y)),NA())</f>
        <v>2.7056836558143615E-2</v>
      </c>
    </row>
    <row r="2796" spans="2:17" x14ac:dyDescent="0.2">
      <c r="B2796" s="46" t="s">
        <v>51</v>
      </c>
      <c r="D2796" s="49">
        <f>_xll.qlCalendarAdvance(LocalCalendar,$D2795,B2796,"f",FALSE)</f>
        <v>58993</v>
      </c>
      <c r="E2796" s="49">
        <f>_xll.qlInterestRateIndexValueDate(IndexON,D2796)</f>
        <v>58993</v>
      </c>
      <c r="F2796" s="52">
        <f>IFERROR(_xll.qlIndexFixing(IndexON,D2796,TRUE,_xll.ohTrigger(RecalcTrigger,TriggerON)),NA())</f>
        <v>2.5144301104429445E-2</v>
      </c>
      <c r="H2796" s="49">
        <f>_xll.qlCalendarAdvance(IborCalendar,$H2795,B2796,"f",FALSE)</f>
        <v>58986</v>
      </c>
      <c r="I2796" s="49">
        <f>_xll.qlInterestRateIndexValueDate(Index1M,$H2796)</f>
        <v>58988</v>
      </c>
      <c r="J2796" s="52">
        <f>IFERROR(_xll.qlIndexFixing(Index1M,$H2796,TRUE,_xll.ohTrigger(RecalcTrigger,Trigger1M)),NA())</f>
        <v>2.3766919335579253E-2</v>
      </c>
      <c r="K2796" s="52">
        <f>IFERROR(_xll.qlIndexFixing(ONIndex1M,I2796,TRUE,_xll.ohTrigger(RecalcTrigger,Trigger1M)),NA())</f>
        <v>2.3750139054743435E-2</v>
      </c>
      <c r="L2796" s="52">
        <f>IFERROR(_xll.qlIndexFixing(Index3M,H2796,TRUE,_xll.ohTrigger(RecalcTrigger,Trigger3M)),NA())</f>
        <v>2.4865458004811443E-2</v>
      </c>
      <c r="M2796" s="52">
        <f>IFERROR(_xll.qlIndexFixing(ONIndex3M,I2796,TRUE,_xll.ohTrigger(RecalcTrigger,Trigger3M)),NA())</f>
        <v>2.4802624765787318E-2</v>
      </c>
      <c r="N2796" s="52">
        <f>IFERROR(_xll.qlIndexFixing(Index6M,$H2796,TRUE,_xll.ohTrigger(RecalcTrigger,Trigger6M)),NA())</f>
        <v>2.5915161359115611E-2</v>
      </c>
      <c r="O2796" s="52">
        <f>IFERROR(_xll.qlIndexFixing(ONIndex6M,I2796,TRUE,_xll.ohTrigger(RecalcTrigger,Trigger6M)),NA())</f>
        <v>2.5774702036085451E-2</v>
      </c>
      <c r="P2796" s="52">
        <f>IFERROR(_xll.qlIndexFixing(Index1Y,$H2796,TRUE,_xll.ohTrigger(RecalcTrigger,Trigger1Y)),NA())</f>
        <v>2.7373729871275898E-2</v>
      </c>
      <c r="Q2796" s="52">
        <f>IFERROR(_xll.qlIndexFixing(ONIndex1Y,I2796,TRUE,_xll.ohTrigger(RecalcTrigger,Trigger1Y)),NA())</f>
        <v>2.7055481870674747E-2</v>
      </c>
    </row>
    <row r="2797" spans="2:17" x14ac:dyDescent="0.2">
      <c r="B2797" s="46" t="s">
        <v>51</v>
      </c>
      <c r="D2797" s="49">
        <f>_xll.qlCalendarAdvance(LocalCalendar,$D2796,B2797,"f",FALSE)</f>
        <v>59000</v>
      </c>
      <c r="E2797" s="49">
        <f>_xll.qlInterestRateIndexValueDate(IndexON,D2797)</f>
        <v>59000</v>
      </c>
      <c r="F2797" s="52">
        <f>IFERROR(_xll.qlIndexFixing(IndexON,D2797,TRUE,_xll.ohTrigger(RecalcTrigger,TriggerON)),NA())</f>
        <v>2.514574832293448E-2</v>
      </c>
      <c r="H2797" s="49">
        <f>_xll.qlCalendarAdvance(IborCalendar,$H2796,B2797,"f",FALSE)</f>
        <v>58993</v>
      </c>
      <c r="I2797" s="49">
        <f>_xll.qlInterestRateIndexValueDate(Index1M,$H2797)</f>
        <v>58995</v>
      </c>
      <c r="J2797" s="52">
        <f>IFERROR(_xll.qlIndexFixing(Index1M,$H2797,TRUE,_xll.ohTrigger(RecalcTrigger,Trigger1M)),NA())</f>
        <v>2.3764657625209296E-2</v>
      </c>
      <c r="K2797" s="52">
        <f>IFERROR(_xll.qlIndexFixing(ONIndex1M,I2797,TRUE,_xll.ohTrigger(RecalcTrigger,Trigger1M)),NA())</f>
        <v>2.3747240313349849E-2</v>
      </c>
      <c r="L2797" s="52">
        <f>IFERROR(_xll.qlIndexFixing(Index3M,H2797,TRUE,_xll.ohTrigger(RecalcTrigger,Trigger3M)),NA())</f>
        <v>2.4863975800216251E-2</v>
      </c>
      <c r="M2797" s="52">
        <f>IFERROR(_xll.qlIndexFixing(ONIndex3M,I2797,TRUE,_xll.ohTrigger(RecalcTrigger,Trigger3M)),NA())</f>
        <v>2.4799692620014469E-2</v>
      </c>
      <c r="N2797" s="52">
        <f>IFERROR(_xll.qlIndexFixing(Index6M,$H2797,TRUE,_xll.ohTrigger(RecalcTrigger,Trigger6M)),NA())</f>
        <v>2.5912261503225596E-2</v>
      </c>
      <c r="O2797" s="52">
        <f>IFERROR(_xll.qlIndexFixing(ONIndex6M,I2797,TRUE,_xll.ohTrigger(RecalcTrigger,Trigger6M)),NA())</f>
        <v>2.5771713775979421E-2</v>
      </c>
      <c r="P2797" s="52">
        <f>IFERROR(_xll.qlIndexFixing(Index1Y,$H2797,TRUE,_xll.ohTrigger(RecalcTrigger,Trigger1Y)),NA())</f>
        <v>2.7371735880816504E-2</v>
      </c>
      <c r="Q2797" s="52">
        <f>IFERROR(_xll.qlIndexFixing(ONIndex1Y,I2797,TRUE,_xll.ohTrigger(RecalcTrigger,Trigger1Y)),NA())</f>
        <v>2.7052419556046203E-2</v>
      </c>
    </row>
    <row r="2798" spans="2:17" x14ac:dyDescent="0.2">
      <c r="B2798" s="46" t="s">
        <v>51</v>
      </c>
      <c r="D2798" s="49">
        <f>_xll.qlCalendarAdvance(LocalCalendar,$D2797,B2798,"f",FALSE)</f>
        <v>59007</v>
      </c>
      <c r="E2798" s="49">
        <f>_xll.qlInterestRateIndexValueDate(IndexON,D2798)</f>
        <v>59007</v>
      </c>
      <c r="F2798" s="52">
        <f>IFERROR(_xll.qlIndexFixing(IndexON,D2798,TRUE,_xll.ohTrigger(RecalcTrigger,TriggerON)),NA())</f>
        <v>2.5147188889880212E-2</v>
      </c>
      <c r="H2798" s="49">
        <f>_xll.qlCalendarAdvance(IborCalendar,$H2797,B2798,"f",FALSE)</f>
        <v>59000</v>
      </c>
      <c r="I2798" s="49">
        <f>_xll.qlInterestRateIndexValueDate(Index1M,$H2798)</f>
        <v>59002</v>
      </c>
      <c r="J2798" s="52">
        <f>IFERROR(_xll.qlIndexFixing(Index1M,$H2798,TRUE,_xll.ohTrigger(RecalcTrigger,Trigger1M)),NA())</f>
        <v>2.3762406379237721E-2</v>
      </c>
      <c r="K2798" s="52">
        <f>IFERROR(_xll.qlIndexFixing(ONIndex1M,I2798,TRUE,_xll.ohTrigger(RecalcTrigger,Trigger1M)),NA())</f>
        <v>2.3744972330774772E-2</v>
      </c>
      <c r="L2798" s="52">
        <f>IFERROR(_xll.qlIndexFixing(Index3M,H2798,TRUE,_xll.ohTrigger(RecalcTrigger,Trigger3M)),NA())</f>
        <v>2.4861098458376953E-2</v>
      </c>
      <c r="M2798" s="52">
        <f>IFERROR(_xll.qlIndexFixing(ONIndex3M,I2798,TRUE,_xll.ohTrigger(RecalcTrigger,Trigger3M)),NA())</f>
        <v>2.4797464903869582E-2</v>
      </c>
      <c r="N2798" s="52">
        <f>IFERROR(_xll.qlIndexFixing(Index6M,$H2798,TRUE,_xll.ohTrigger(RecalcTrigger,Trigger6M)),NA())</f>
        <v>2.5910933394220865E-2</v>
      </c>
      <c r="O2798" s="52">
        <f>IFERROR(_xll.qlIndexFixing(ONIndex6M,I2798,TRUE,_xll.ohTrigger(RecalcTrigger,Trigger6M)),NA())</f>
        <v>2.5769499092582748E-2</v>
      </c>
      <c r="P2798" s="52">
        <f>IFERROR(_xll.qlIndexFixing(Index1Y,$H2798,TRUE,_xll.ohTrigger(RecalcTrigger,Trigger1Y)),NA())</f>
        <v>2.7369752295291785E-2</v>
      </c>
      <c r="Q2798" s="52">
        <f>IFERROR(_xll.qlIndexFixing(ONIndex1Y,I2798,TRUE,_xll.ohTrigger(RecalcTrigger,Trigger1Y)),NA())</f>
        <v>2.7050226236386976E-2</v>
      </c>
    </row>
    <row r="2799" spans="2:17" x14ac:dyDescent="0.2">
      <c r="B2799" s="46" t="s">
        <v>51</v>
      </c>
      <c r="D2799" s="49">
        <f>_xll.qlCalendarAdvance(LocalCalendar,$D2798,B2799,"f",FALSE)</f>
        <v>59014</v>
      </c>
      <c r="E2799" s="49">
        <f>_xll.qlInterestRateIndexValueDate(IndexON,D2799)</f>
        <v>59014</v>
      </c>
      <c r="F2799" s="52">
        <f>IFERROR(_xll.qlIndexFixing(IndexON,D2799,TRUE,_xll.ohTrigger(RecalcTrigger,TriggerON)),NA())</f>
        <v>2.5148622805106768E-2</v>
      </c>
      <c r="H2799" s="49">
        <f>_xll.qlCalendarAdvance(IborCalendar,$H2798,B2799,"f",FALSE)</f>
        <v>59007</v>
      </c>
      <c r="I2799" s="49">
        <f>_xll.qlInterestRateIndexValueDate(Index1M,$H2799)</f>
        <v>59009</v>
      </c>
      <c r="J2799" s="52">
        <f>IFERROR(_xll.qlIndexFixing(Index1M,$H2799,TRUE,_xll.ohTrigger(RecalcTrigger,Trigger1M)),NA())</f>
        <v>2.3760165597656788E-2</v>
      </c>
      <c r="K2799" s="52">
        <f>IFERROR(_xll.qlIndexFixing(ONIndex1M,I2799,TRUE,_xll.ohTrigger(RecalcTrigger,Trigger1M)),NA())</f>
        <v>2.3742714792964748E-2</v>
      </c>
      <c r="L2799" s="52">
        <f>IFERROR(_xll.qlIndexFixing(Index3M,H2799,TRUE,_xll.ohTrigger(RecalcTrigger,Trigger3M)),NA())</f>
        <v>2.4858934172525139E-2</v>
      </c>
      <c r="M2799" s="52">
        <f>IFERROR(_xll.qlIndexFixing(ONIndex3M,I2799,TRUE,_xll.ohTrigger(RecalcTrigger,Trigger3M)),NA())</f>
        <v>2.4795247447091384E-2</v>
      </c>
      <c r="N2799" s="52">
        <f>IFERROR(_xll.qlIndexFixing(Index6M,$H2799,TRUE,_xll.ohTrigger(RecalcTrigger,Trigger6M)),NA())</f>
        <v>2.5908053028815551E-2</v>
      </c>
      <c r="O2799" s="52">
        <f>IFERROR(_xll.qlIndexFixing(ONIndex6M,I2799,TRUE,_xll.ohTrigger(RecalcTrigger,Trigger6M)),NA())</f>
        <v>2.576729460545657E-2</v>
      </c>
      <c r="P2799" s="52">
        <f>IFERROR(_xll.qlIndexFixing(Index1Y,$H2799,TRUE,_xll.ohTrigger(RecalcTrigger,Trigger1Y)),NA())</f>
        <v>2.7367779114640979E-2</v>
      </c>
      <c r="Q2799" s="52">
        <f>IFERROR(_xll.qlIndexFixing(ONIndex1Y,I2799,TRUE,_xll.ohTrigger(RecalcTrigger,Trigger1Y)),NA())</f>
        <v>2.7048043037831704E-2</v>
      </c>
    </row>
    <row r="2800" spans="2:17" x14ac:dyDescent="0.2">
      <c r="B2800" s="46" t="s">
        <v>51</v>
      </c>
      <c r="D2800" s="49">
        <f>_xll.qlCalendarAdvance(LocalCalendar,$D2799,B2800,"f",FALSE)</f>
        <v>59021</v>
      </c>
      <c r="E2800" s="49">
        <f>_xll.qlInterestRateIndexValueDate(IndexON,D2800)</f>
        <v>59021</v>
      </c>
      <c r="F2800" s="52">
        <f>IFERROR(_xll.qlIndexFixing(IndexON,D2800,TRUE,_xll.ohTrigger(RecalcTrigger,TriggerON)),NA())</f>
        <v>2.5150050068694085E-2</v>
      </c>
      <c r="H2800" s="49">
        <f>_xll.qlCalendarAdvance(IborCalendar,$H2799,B2800,"f",FALSE)</f>
        <v>59014</v>
      </c>
      <c r="I2800" s="49">
        <f>_xll.qlInterestRateIndexValueDate(Index1M,$H2800)</f>
        <v>59016</v>
      </c>
      <c r="J2800" s="52">
        <f>IFERROR(_xll.qlIndexFixing(Index1M,$H2800,TRUE,_xll.ohTrigger(RecalcTrigger,Trigger1M)),NA())</f>
        <v>2.3759185503370004E-2</v>
      </c>
      <c r="K2800" s="52">
        <f>IFERROR(_xll.qlIndexFixing(ONIndex1M,I2800,TRUE,_xll.ohTrigger(RecalcTrigger,Trigger1M)),NA())</f>
        <v>2.374046769983984E-2</v>
      </c>
      <c r="L2800" s="52">
        <f>IFERROR(_xll.qlIndexFixing(Index3M,H2800,TRUE,_xll.ohTrigger(RecalcTrigger,Trigger3M)),NA())</f>
        <v>2.4856780211559806E-2</v>
      </c>
      <c r="M2800" s="52">
        <f>IFERROR(_xll.qlIndexFixing(ONIndex3M,I2800,TRUE,_xll.ohTrigger(RecalcTrigger,Trigger3M)),NA())</f>
        <v>2.4793040249493359E-2</v>
      </c>
      <c r="N2800" s="52">
        <f>IFERROR(_xll.qlIndexFixing(Index6M,$H2800,TRUE,_xll.ohTrigger(RecalcTrigger,Trigger6M)),NA())</f>
        <v>2.5906746760638255E-2</v>
      </c>
      <c r="O2800" s="52">
        <f>IFERROR(_xll.qlIndexFixing(ONIndex6M,I2800,TRUE,_xll.ohTrigger(RecalcTrigger,Trigger6M)),NA())</f>
        <v>2.5765100314680822E-2</v>
      </c>
      <c r="P2800" s="52">
        <f>IFERROR(_xll.qlIndexFixing(Index1Y,$H2800,TRUE,_xll.ohTrigger(RecalcTrigger,Trigger1Y)),NA())</f>
        <v>2.7365816338802446E-2</v>
      </c>
      <c r="Q2800" s="52">
        <f>IFERROR(_xll.qlIndexFixing(ONIndex1Y,I2800,TRUE,_xll.ohTrigger(RecalcTrigger,Trigger1Y)),NA())</f>
        <v>2.7045869960193869E-2</v>
      </c>
    </row>
    <row r="2801" spans="2:17" x14ac:dyDescent="0.2">
      <c r="B2801" s="46" t="s">
        <v>51</v>
      </c>
      <c r="D2801" s="49">
        <f>_xll.qlCalendarAdvance(LocalCalendar,$D2800,B2801,"f",FALSE)</f>
        <v>59028</v>
      </c>
      <c r="E2801" s="49">
        <f>_xll.qlInterestRateIndexValueDate(IndexON,D2801)</f>
        <v>59028</v>
      </c>
      <c r="F2801" s="52">
        <f>IFERROR(_xll.qlIndexFixing(IndexON,D2801,TRUE,_xll.ohTrigger(RecalcTrigger,TriggerON)),NA())</f>
        <v>2.5151470680482291E-2</v>
      </c>
      <c r="H2801" s="49">
        <f>_xll.qlCalendarAdvance(IborCalendar,$H2800,B2801,"f",FALSE)</f>
        <v>59021</v>
      </c>
      <c r="I2801" s="49">
        <f>_xll.qlInterestRateIndexValueDate(Index1M,$H2801)</f>
        <v>59023</v>
      </c>
      <c r="J2801" s="52">
        <f>IFERROR(_xll.qlIndexFixing(Index1M,$H2801,TRUE,_xll.ohTrigger(RecalcTrigger,Trigger1M)),NA())</f>
        <v>2.3756341097882494E-2</v>
      </c>
      <c r="K2801" s="52">
        <f>IFERROR(_xll.qlIndexFixing(ONIndex1M,I2801,TRUE,_xll.ohTrigger(RecalcTrigger,Trigger1M)),NA())</f>
        <v>2.3738231051373404E-2</v>
      </c>
      <c r="L2801" s="52">
        <f>IFERROR(_xll.qlIndexFixing(Index3M,H2801,TRUE,_xll.ohTrigger(RecalcTrigger,Trigger3M)),NA())</f>
        <v>2.485463657546564E-2</v>
      </c>
      <c r="M2801" s="52">
        <f>IFERROR(_xll.qlIndexFixing(ONIndex3M,I2801,TRUE,_xll.ohTrigger(RecalcTrigger,Trigger3M)),NA())</f>
        <v>2.4790843311182087E-2</v>
      </c>
      <c r="N2801" s="52">
        <f>IFERROR(_xll.qlIndexFixing(Index6M,$H2801,TRUE,_xll.ohTrigger(RecalcTrigger,Trigger6M)),NA())</f>
        <v>2.5903885882593083E-2</v>
      </c>
      <c r="O2801" s="52">
        <f>IFERROR(_xll.qlIndexFixing(ONIndex6M,I2801,TRUE,_xll.ohTrigger(RecalcTrigger,Trigger6M)),NA())</f>
        <v>2.576291622028215E-2</v>
      </c>
      <c r="P2801" s="52">
        <f>IFERROR(_xll.qlIndexFixing(Index1Y,$H2801,TRUE,_xll.ohTrigger(RecalcTrigger,Trigger1Y)),NA())</f>
        <v>2.7363863967715847E-2</v>
      </c>
      <c r="Q2801" s="52">
        <f>IFERROR(_xll.qlIndexFixing(ONIndex1Y,I2801,TRUE,_xll.ohTrigger(RecalcTrigger,Trigger1Y)),NA())</f>
        <v>2.7043707003526762E-2</v>
      </c>
    </row>
    <row r="2802" spans="2:17" x14ac:dyDescent="0.2">
      <c r="B2802" s="46" t="s">
        <v>51</v>
      </c>
      <c r="D2802" s="49">
        <f>_xll.qlCalendarAdvance(LocalCalendar,$D2801,B2802,"f",FALSE)</f>
        <v>59035</v>
      </c>
      <c r="E2802" s="49">
        <f>_xll.qlInterestRateIndexValueDate(IndexON,D2802)</f>
        <v>59035</v>
      </c>
      <c r="F2802" s="52">
        <f>IFERROR(_xll.qlIndexFixing(IndexON,D2802,TRUE,_xll.ohTrigger(RecalcTrigger,TriggerON)),NA())</f>
        <v>2.5152884640631257E-2</v>
      </c>
      <c r="H2802" s="49">
        <f>_xll.qlCalendarAdvance(IborCalendar,$H2801,B2802,"f",FALSE)</f>
        <v>59028</v>
      </c>
      <c r="I2802" s="49">
        <f>_xll.qlInterestRateIndexValueDate(Index1M,$H2802)</f>
        <v>59030</v>
      </c>
      <c r="J2802" s="52">
        <f>IFERROR(_xll.qlIndexFixing(Index1M,$H2802,TRUE,_xll.ohTrigger(RecalcTrigger,Trigger1M)),NA())</f>
        <v>2.3753506039203707E-2</v>
      </c>
      <c r="K2802" s="52">
        <f>IFERROR(_xll.qlIndexFixing(ONIndex1M,I2802,TRUE,_xll.ohTrigger(RecalcTrigger,Trigger1M)),NA())</f>
        <v>2.373600484761873E-2</v>
      </c>
      <c r="L2802" s="52">
        <f>IFERROR(_xll.qlIndexFixing(Index3M,H2802,TRUE,_xll.ohTrigger(RecalcTrigger,Trigger3M)),NA())</f>
        <v>2.4852503264222239E-2</v>
      </c>
      <c r="M2802" s="52">
        <f>IFERROR(_xll.qlIndexFixing(ONIndex3M,I2802,TRUE,_xll.ohTrigger(RecalcTrigger,Trigger3M)),NA())</f>
        <v>2.4788656632077632E-2</v>
      </c>
      <c r="N2802" s="52">
        <f>IFERROR(_xll.qlIndexFixing(Index6M,$H2802,TRUE,_xll.ohTrigger(RecalcTrigger,Trigger6M)),NA())</f>
        <v>2.5901817807469609E-2</v>
      </c>
      <c r="O2802" s="52">
        <f>IFERROR(_xll.qlIndexFixing(ONIndex6M,I2802,TRUE,_xll.ohTrigger(RecalcTrigger,Trigger6M)),NA())</f>
        <v>2.5760742322153973E-2</v>
      </c>
      <c r="P2802" s="52">
        <f>IFERROR(_xll.qlIndexFixing(Index1Y,$H2802,TRUE,_xll.ohTrigger(RecalcTrigger,Trigger1Y)),NA())</f>
        <v>2.7361922001319979E-2</v>
      </c>
      <c r="Q2802" s="52">
        <f>IFERROR(_xll.qlIndexFixing(ONIndex1Y,I2802,TRUE,_xll.ohTrigger(RecalcTrigger,Trigger1Y)),NA())</f>
        <v>2.7041554167830384E-2</v>
      </c>
    </row>
    <row r="2803" spans="2:17" x14ac:dyDescent="0.2">
      <c r="B2803" s="46" t="s">
        <v>51</v>
      </c>
      <c r="D2803" s="49">
        <f>_xll.qlCalendarAdvance(LocalCalendar,$D2802,B2803,"f",FALSE)</f>
        <v>59042</v>
      </c>
      <c r="E2803" s="49">
        <f>_xll.qlInterestRateIndexValueDate(IndexON,D2803)</f>
        <v>59042</v>
      </c>
      <c r="F2803" s="52">
        <f>IFERROR(_xll.qlIndexFixing(IndexON,D2803,TRUE,_xll.ohTrigger(RecalcTrigger,TriggerON)),NA())</f>
        <v>2.5154291949140983E-2</v>
      </c>
      <c r="H2803" s="49">
        <f>_xll.qlCalendarAdvance(IborCalendar,$H2802,B2803,"f",FALSE)</f>
        <v>59035</v>
      </c>
      <c r="I2803" s="49">
        <f>_xll.qlInterestRateIndexValueDate(Index1M,$H2803)</f>
        <v>59037</v>
      </c>
      <c r="J2803" s="52">
        <f>IFERROR(_xll.qlIndexFixing(Index1M,$H2803,TRUE,_xll.ohTrigger(RecalcTrigger,Trigger1M)),NA())</f>
        <v>2.3751307115126047E-2</v>
      </c>
      <c r="K2803" s="52">
        <f>IFERROR(_xll.qlIndexFixing(ONIndex1M,I2803,TRUE,_xll.ohTrigger(RecalcTrigger,Trigger1M)),NA())</f>
        <v>2.3733789088575818E-2</v>
      </c>
      <c r="L2803" s="52">
        <f>IFERROR(_xll.qlIndexFixing(Index3M,H2803,TRUE,_xll.ohTrigger(RecalcTrigger,Trigger3M)),NA())</f>
        <v>2.4850380277815141E-2</v>
      </c>
      <c r="M2803" s="52">
        <f>IFERROR(_xll.qlIndexFixing(ONIndex3M,I2803,TRUE,_xll.ohTrigger(RecalcTrigger,Trigger3M)),NA())</f>
        <v>2.4786480212286577E-2</v>
      </c>
      <c r="N2803" s="52">
        <f>IFERROR(_xll.qlIndexFixing(Index6M,$H2803,TRUE,_xll.ohTrigger(RecalcTrigger,Trigger6M)),NA())</f>
        <v>2.5900544305899196E-2</v>
      </c>
      <c r="O2803" s="52">
        <f>IFERROR(_xll.qlIndexFixing(ONIndex6M,I2803,TRUE,_xll.ohTrigger(RecalcTrigger,Trigger6M)),NA())</f>
        <v>2.5758578620376227E-2</v>
      </c>
      <c r="P2803" s="52">
        <f>IFERROR(_xll.qlIndexFixing(Index1Y,$H2803,TRUE,_xll.ohTrigger(RecalcTrigger,Trigger1Y)),NA())</f>
        <v>2.7359990439555604E-2</v>
      </c>
      <c r="Q2803" s="52">
        <f>IFERROR(_xll.qlIndexFixing(ONIndex1Y,I2803,TRUE,_xll.ohTrigger(RecalcTrigger,Trigger1Y)),NA())</f>
        <v>2.7039411453158024E-2</v>
      </c>
    </row>
    <row r="2804" spans="2:17" x14ac:dyDescent="0.2">
      <c r="B2804" s="46" t="s">
        <v>51</v>
      </c>
      <c r="D2804" s="49">
        <f>_xll.qlCalendarAdvance(LocalCalendar,$D2803,B2804,"f",FALSE)</f>
        <v>59049</v>
      </c>
      <c r="E2804" s="49">
        <f>_xll.qlInterestRateIndexValueDate(IndexON,D2804)</f>
        <v>59049</v>
      </c>
      <c r="F2804" s="52">
        <f>IFERROR(_xll.qlIndexFixing(IndexON,D2804,TRUE,_xll.ohTrigger(RecalcTrigger,TriggerON)),NA())</f>
        <v>2.5155692605851598E-2</v>
      </c>
      <c r="H2804" s="49">
        <f>_xll.qlCalendarAdvance(IborCalendar,$H2803,B2804,"f",FALSE)</f>
        <v>59042</v>
      </c>
      <c r="I2804" s="49">
        <f>_xll.qlInterestRateIndexValueDate(Index1M,$H2804)</f>
        <v>59044</v>
      </c>
      <c r="J2804" s="52">
        <f>IFERROR(_xll.qlIndexFixing(Index1M,$H2804,TRUE,_xll.ohTrigger(RecalcTrigger,Trigger1M)),NA())</f>
        <v>2.3749118655413244E-2</v>
      </c>
      <c r="K2804" s="52">
        <f>IFERROR(_xll.qlIndexFixing(ONIndex1M,I2804,TRUE,_xll.ohTrigger(RecalcTrigger,Trigger1M)),NA())</f>
        <v>2.3732208874562843E-2</v>
      </c>
      <c r="L2804" s="52">
        <f>IFERROR(_xll.qlIndexFixing(Index3M,H2804,TRUE,_xll.ohTrigger(RecalcTrigger,Trigger3M)),NA())</f>
        <v>2.484826761622564E-2</v>
      </c>
      <c r="M2804" s="52">
        <f>IFERROR(_xll.qlIndexFixing(ONIndex3M,I2804,TRUE,_xll.ohTrigger(RecalcTrigger,Trigger3M)),NA())</f>
        <v>2.4785012871804124E-2</v>
      </c>
      <c r="N2804" s="52">
        <f>IFERROR(_xll.qlIndexFixing(Index6M,$H2804,TRUE,_xll.ohTrigger(RecalcTrigger,Trigger6M)),NA())</f>
        <v>2.5897712653037006E-2</v>
      </c>
      <c r="O2804" s="52">
        <f>IFERROR(_xll.qlIndexFixing(ONIndex6M,I2804,TRUE,_xll.ohTrigger(RecalcTrigger,Trigger6M)),NA())</f>
        <v>2.5757193068809414E-2</v>
      </c>
      <c r="P2804" s="52">
        <f>IFERROR(_xll.qlIndexFixing(Index1Y,$H2804,TRUE,_xll.ohTrigger(RecalcTrigger,Trigger1Y)),NA())</f>
        <v>2.7358968973168477E-2</v>
      </c>
      <c r="Q2804" s="52">
        <f>IFERROR(_xll.qlIndexFixing(ONIndex1Y,I2804,TRUE,_xll.ohTrigger(RecalcTrigger,Trigger1Y)),NA())</f>
        <v>2.7038142214483862E-2</v>
      </c>
    </row>
    <row r="2805" spans="2:17" x14ac:dyDescent="0.2">
      <c r="B2805" s="46" t="s">
        <v>51</v>
      </c>
      <c r="D2805" s="49">
        <f>_xll.qlCalendarAdvance(LocalCalendar,$D2804,B2805,"f",FALSE)</f>
        <v>59056</v>
      </c>
      <c r="E2805" s="49">
        <f>_xll.qlInterestRateIndexValueDate(IndexON,D2805)</f>
        <v>59056</v>
      </c>
      <c r="F2805" s="52">
        <f>IFERROR(_xll.qlIndexFixing(IndexON,D2805,TRUE,_xll.ohTrigger(RecalcTrigger,TriggerON)),NA())</f>
        <v>2.5157086610922974E-2</v>
      </c>
      <c r="H2805" s="49">
        <f>_xll.qlCalendarAdvance(IborCalendar,$H2804,B2805,"f",FALSE)</f>
        <v>59049</v>
      </c>
      <c r="I2805" s="49">
        <f>_xll.qlInterestRateIndexValueDate(Index1M,$H2805)</f>
        <v>59051</v>
      </c>
      <c r="J2805" s="52">
        <f>IFERROR(_xll.qlIndexFixing(Index1M,$H2805,TRUE,_xll.ohTrigger(RecalcTrigger,Trigger1M)),NA())</f>
        <v>2.3746940660052406E-2</v>
      </c>
      <c r="K2805" s="52">
        <f>IFERROR(_xll.qlIndexFixing(ONIndex1M,I2805,TRUE,_xll.ohTrigger(RecalcTrigger,Trigger1M)),NA())</f>
        <v>2.3730014606335725E-2</v>
      </c>
      <c r="L2805" s="52">
        <f>IFERROR(_xll.qlIndexFixing(Index3M,H2805,TRUE,_xll.ohTrigger(RecalcTrigger,Trigger3M)),NA())</f>
        <v>2.4844043451914089E-2</v>
      </c>
      <c r="M2805" s="52">
        <f>IFERROR(_xll.qlIndexFixing(ONIndex3M,I2805,TRUE,_xll.ohTrigger(RecalcTrigger,Trigger3M)),NA())</f>
        <v>2.4782857554959126E-2</v>
      </c>
      <c r="N2805" s="52">
        <f>IFERROR(_xll.qlIndexFixing(Index6M,$H2805,TRUE,_xll.ohTrigger(RecalcTrigger,Trigger6M)),NA())</f>
        <v>2.5892534812621108E-2</v>
      </c>
      <c r="O2805" s="52">
        <f>IFERROR(_xll.qlIndexFixing(ONIndex6M,I2805,TRUE,_xll.ohTrigger(RecalcTrigger,Trigger6M)),NA())</f>
        <v>2.5755050334719254E-2</v>
      </c>
      <c r="P2805" s="52">
        <f>IFERROR(_xll.qlIndexFixing(Index1Y,$H2805,TRUE,_xll.ohTrigger(RecalcTrigger,Trigger1Y)),NA())</f>
        <v>2.7357058820489184E-2</v>
      </c>
      <c r="Q2805" s="52">
        <f>IFERROR(_xll.qlIndexFixing(ONIndex1Y,I2805,TRUE,_xll.ohTrigger(RecalcTrigger,Trigger1Y)),NA())</f>
        <v>2.7036020305335473E-2</v>
      </c>
    </row>
    <row r="2806" spans="2:17" x14ac:dyDescent="0.2">
      <c r="B2806" s="46" t="s">
        <v>51</v>
      </c>
      <c r="D2806" s="49">
        <f>_xll.qlCalendarAdvance(LocalCalendar,$D2805,B2806,"f",FALSE)</f>
        <v>59063</v>
      </c>
      <c r="E2806" s="49">
        <f>_xll.qlInterestRateIndexValueDate(IndexON,D2806)</f>
        <v>59063</v>
      </c>
      <c r="F2806" s="52">
        <f>IFERROR(_xll.qlIndexFixing(IndexON,D2806,TRUE,_xll.ohTrigger(RecalcTrigger,TriggerON)),NA())</f>
        <v>2.5158473964435046E-2</v>
      </c>
      <c r="H2806" s="49">
        <f>_xll.qlCalendarAdvance(IborCalendar,$H2805,B2806,"f",FALSE)</f>
        <v>59056</v>
      </c>
      <c r="I2806" s="49">
        <f>_xll.qlInterestRateIndexValueDate(Index1M,$H2806)</f>
        <v>59058</v>
      </c>
      <c r="J2806" s="52">
        <f>IFERROR(_xll.qlIndexFixing(Index1M,$H2806,TRUE,_xll.ohTrigger(RecalcTrigger,Trigger1M)),NA())</f>
        <v>2.374540181561996E-2</v>
      </c>
      <c r="K2806" s="52">
        <f>IFERROR(_xll.qlIndexFixing(ONIndex1M,I2806,TRUE,_xll.ohTrigger(RecalcTrigger,Trigger1M)),NA())</f>
        <v>2.3727204479611075E-2</v>
      </c>
      <c r="L2806" s="52">
        <f>IFERROR(_xll.qlIndexFixing(Index3M,H2806,TRUE,_xll.ohTrigger(RecalcTrigger,Trigger3M)),NA())</f>
        <v>2.484194965961499E-2</v>
      </c>
      <c r="M2806" s="52">
        <f>IFERROR(_xll.qlIndexFixing(ONIndex3M,I2806,TRUE,_xll.ohTrigger(RecalcTrigger,Trigger3M)),NA())</f>
        <v>2.4780012508394123E-2</v>
      </c>
      <c r="N2806" s="52">
        <f>IFERROR(_xll.qlIndexFixing(Index6M,$H2806,TRUE,_xll.ohTrigger(RecalcTrigger,Trigger6M)),NA())</f>
        <v>2.5890505693217776E-2</v>
      </c>
      <c r="O2806" s="52">
        <f>IFERROR(_xll.qlIndexFixing(ONIndex6M,I2806,TRUE,_xll.ohTrigger(RecalcTrigger,Trigger6M)),NA())</f>
        <v>2.5752148692985699E-2</v>
      </c>
      <c r="P2806" s="52">
        <f>IFERROR(_xll.qlIndexFixing(Index1Y,$H2806,TRUE,_xll.ohTrigger(RecalcTrigger,Trigger1Y)),NA())</f>
        <v>2.7354258181453303E-2</v>
      </c>
      <c r="Q2806" s="52">
        <f>IFERROR(_xll.qlIndexFixing(ONIndex1Y,I2806,TRUE,_xll.ohTrigger(RecalcTrigger,Trigger1Y)),NA())</f>
        <v>2.7033044034965314E-2</v>
      </c>
    </row>
    <row r="2807" spans="2:17" x14ac:dyDescent="0.2">
      <c r="B2807" s="46" t="s">
        <v>51</v>
      </c>
      <c r="D2807" s="49">
        <f>_xll.qlCalendarAdvance(LocalCalendar,$D2806,B2807,"f",FALSE)</f>
        <v>59070</v>
      </c>
      <c r="E2807" s="49">
        <f>_xll.qlInterestRateIndexValueDate(IndexON,D2807)</f>
        <v>59070</v>
      </c>
      <c r="F2807" s="52">
        <f>IFERROR(_xll.qlIndexFixing(IndexON,D2807,TRUE,_xll.ohTrigger(RecalcTrigger,TriggerON)),NA())</f>
        <v>2.5159854666068071E-2</v>
      </c>
      <c r="H2807" s="49">
        <f>_xll.qlCalendarAdvance(IborCalendar,$H2806,B2807,"f",FALSE)</f>
        <v>59063</v>
      </c>
      <c r="I2807" s="49">
        <f>_xll.qlInterestRateIndexValueDate(Index1M,$H2807)</f>
        <v>59065</v>
      </c>
      <c r="J2807" s="52">
        <f>IFERROR(_xll.qlIndexFixing(Index1M,$H2807,TRUE,_xll.ohTrigger(RecalcTrigger,Trigger1M)),NA())</f>
        <v>2.3742616062381469E-2</v>
      </c>
      <c r="K2807" s="52">
        <f>IFERROR(_xll.qlIndexFixing(ONIndex1M,I2807,TRUE,_xll.ohTrigger(RecalcTrigger,Trigger1M)),NA())</f>
        <v>2.3725030499361921E-2</v>
      </c>
      <c r="L2807" s="52">
        <f>IFERROR(_xll.qlIndexFixing(Index3M,H2807,TRUE,_xll.ohTrigger(RecalcTrigger,Trigger3M)),NA())</f>
        <v>2.4839866189924589E-2</v>
      </c>
      <c r="M2807" s="52">
        <f>IFERROR(_xll.qlIndexFixing(ONIndex3M,I2807,TRUE,_xll.ohTrigger(RecalcTrigger,Trigger3M)),NA())</f>
        <v>2.4777877125616854E-2</v>
      </c>
      <c r="N2807" s="52">
        <f>IFERROR(_xll.qlIndexFixing(Index6M,$H2807,TRUE,_xll.ohTrigger(RecalcTrigger,Trigger6M)),NA())</f>
        <v>2.5888486902647043E-2</v>
      </c>
      <c r="O2807" s="52">
        <f>IFERROR(_xll.qlIndexFixing(ONIndex6M,I2807,TRUE,_xll.ohTrigger(RecalcTrigger,Trigger6M)),NA())</f>
        <v>2.5750025776503094E-2</v>
      </c>
      <c r="P2807" s="52">
        <f>IFERROR(_xll.qlIndexFixing(Index1Y,$H2807,TRUE,_xll.ohTrigger(RecalcTrigger,Trigger1Y)),NA())</f>
        <v>2.7352368237618954E-2</v>
      </c>
      <c r="Q2807" s="52">
        <f>IFERROR(_xll.qlIndexFixing(ONIndex1Y,I2807,TRUE,_xll.ohTrigger(RecalcTrigger,Trigger1Y)),NA())</f>
        <v>2.7030941804202513E-2</v>
      </c>
    </row>
    <row r="2808" spans="2:17" x14ac:dyDescent="0.2">
      <c r="B2808" s="46" t="s">
        <v>51</v>
      </c>
      <c r="D2808" s="49">
        <f>_xll.qlCalendarAdvance(LocalCalendar,$D2807,B2808,"f",FALSE)</f>
        <v>59077</v>
      </c>
      <c r="E2808" s="49">
        <f>_xll.qlInterestRateIndexValueDate(IndexON,D2808)</f>
        <v>59077</v>
      </c>
      <c r="F2808" s="52">
        <f>IFERROR(_xll.qlIndexFixing(IndexON,D2808,TRUE,_xll.ohTrigger(RecalcTrigger,TriggerON)),NA())</f>
        <v>2.516122871598192E-2</v>
      </c>
      <c r="H2808" s="49">
        <f>_xll.qlCalendarAdvance(IborCalendar,$H2807,B2808,"f",FALSE)</f>
        <v>59070</v>
      </c>
      <c r="I2808" s="49">
        <f>_xll.qlInterestRateIndexValueDate(Index1M,$H2808)</f>
        <v>59072</v>
      </c>
      <c r="J2808" s="52">
        <f>IFERROR(_xll.qlIndexFixing(Index1M,$H2808,TRUE,_xll.ohTrigger(RecalcTrigger,Trigger1M)),NA())</f>
        <v>2.3740469460050741E-2</v>
      </c>
      <c r="K2808" s="52">
        <f>IFERROR(_xll.qlIndexFixing(ONIndex1M,I2808,TRUE,_xll.ohTrigger(RecalcTrigger,Trigger1M)),NA())</f>
        <v>2.3722866963797884E-2</v>
      </c>
      <c r="L2808" s="52">
        <f>IFERROR(_xll.qlIndexFixing(Index3M,H2808,TRUE,_xll.ohTrigger(RecalcTrigger,Trigger3M)),NA())</f>
        <v>2.4837793042820053E-2</v>
      </c>
      <c r="M2808" s="52">
        <f>IFERROR(_xll.qlIndexFixing(ONIndex3M,I2808,TRUE,_xll.ohTrigger(RecalcTrigger,Trigger3M)),NA())</f>
        <v>2.4775752002046403E-2</v>
      </c>
      <c r="N2808" s="52">
        <f>IFERROR(_xll.qlIndexFixing(Index6M,$H2808,TRUE,_xll.ohTrigger(RecalcTrigger,Trigger6M)),NA())</f>
        <v>2.5886478440876663E-2</v>
      </c>
      <c r="O2808" s="52">
        <f>IFERROR(_xll.qlIndexFixing(ONIndex6M,I2808,TRUE,_xll.ohTrigger(RecalcTrigger,Trigger6M)),NA())</f>
        <v>2.5747913056344274E-2</v>
      </c>
      <c r="P2808" s="52">
        <f>IFERROR(_xll.qlIndexFixing(Index1Y,$H2808,TRUE,_xll.ohTrigger(RecalcTrigger,Trigger1Y)),NA())</f>
        <v>2.7350488698119874E-2</v>
      </c>
      <c r="Q2808" s="52">
        <f>IFERROR(_xll.qlIndexFixing(ONIndex1Y,I2808,TRUE,_xll.ohTrigger(RecalcTrigger,Trigger1Y)),NA())</f>
        <v>2.7028849694383794E-2</v>
      </c>
    </row>
    <row r="2809" spans="2:17" x14ac:dyDescent="0.2">
      <c r="B2809" s="46" t="s">
        <v>51</v>
      </c>
      <c r="D2809" s="49">
        <f>_xll.qlCalendarAdvance(LocalCalendar,$D2808,B2809,"f",FALSE)</f>
        <v>59084</v>
      </c>
      <c r="E2809" s="49">
        <f>_xll.qlInterestRateIndexValueDate(IndexON,D2809)</f>
        <v>59084</v>
      </c>
      <c r="F2809" s="52">
        <f>IFERROR(_xll.qlIndexFixing(IndexON,D2809,TRUE,_xll.ohTrigger(RecalcTrigger,TriggerON)),NA())</f>
        <v>2.5162596114416402E-2</v>
      </c>
      <c r="H2809" s="49">
        <f>_xll.qlCalendarAdvance(IborCalendar,$H2808,B2809,"f",FALSE)</f>
        <v>59077</v>
      </c>
      <c r="I2809" s="49">
        <f>_xll.qlInterestRateIndexValueDate(Index1M,$H2809)</f>
        <v>59079</v>
      </c>
      <c r="J2809" s="52">
        <f>IFERROR(_xll.qlIndexFixing(Index1M,$H2809,TRUE,_xll.ohTrigger(RecalcTrigger,Trigger1M)),NA())</f>
        <v>2.3738333322051351E-2</v>
      </c>
      <c r="K2809" s="52">
        <f>IFERROR(_xll.qlIndexFixing(ONIndex1M,I2809,TRUE,_xll.ohTrigger(RecalcTrigger,Trigger1M)),NA())</f>
        <v>2.3720713872865673E-2</v>
      </c>
      <c r="L2809" s="52">
        <f>IFERROR(_xll.qlIndexFixing(Index3M,H2809,TRUE,_xll.ohTrigger(RecalcTrigger,Trigger3M)),NA())</f>
        <v>2.4835730218287326E-2</v>
      </c>
      <c r="M2809" s="52">
        <f>IFERROR(_xll.qlIndexFixing(ONIndex3M,I2809,TRUE,_xll.ohTrigger(RecalcTrigger,Trigger3M)),NA())</f>
        <v>2.4773637137815996E-2</v>
      </c>
      <c r="N2809" s="52">
        <f>IFERROR(_xll.qlIndexFixing(Index6M,$H2809,TRUE,_xll.ohTrigger(RecalcTrigger,Trigger6M)),NA())</f>
        <v>2.5885267732636743E-2</v>
      </c>
      <c r="O2809" s="52">
        <f>IFERROR(_xll.qlIndexFixing(ONIndex6M,I2809,TRUE,_xll.ohTrigger(RecalcTrigger,Trigger6M)),NA())</f>
        <v>2.5745810532509239E-2</v>
      </c>
      <c r="P2809" s="52">
        <f>IFERROR(_xll.qlIndexFixing(Index1Y,$H2809,TRUE,_xll.ohTrigger(RecalcTrigger,Trigger1Y)),NA())</f>
        <v>2.7345912086768322E-2</v>
      </c>
      <c r="Q2809" s="52">
        <f>IFERROR(_xll.qlIndexFixing(ONIndex1Y,I2809,TRUE,_xll.ohTrigger(RecalcTrigger,Trigger1Y)),NA())</f>
        <v>2.7026767705535804E-2</v>
      </c>
    </row>
    <row r="2810" spans="2:17" x14ac:dyDescent="0.2">
      <c r="B2810" s="46" t="s">
        <v>51</v>
      </c>
      <c r="D2810" s="49">
        <f>_xll.qlCalendarAdvance(LocalCalendar,$D2809,B2810,"f",FALSE)</f>
        <v>59091</v>
      </c>
      <c r="E2810" s="49">
        <f>_xll.qlInterestRateIndexValueDate(IndexON,D2810)</f>
        <v>59091</v>
      </c>
      <c r="F2810" s="52">
        <f>IFERROR(_xll.qlIndexFixing(IndexON,D2810,TRUE,_xll.ohTrigger(RecalcTrigger,TriggerON)),NA())</f>
        <v>2.5163956861051773E-2</v>
      </c>
      <c r="H2810" s="49">
        <f>_xll.qlCalendarAdvance(IborCalendar,$H2809,B2810,"f",FALSE)</f>
        <v>59084</v>
      </c>
      <c r="I2810" s="49">
        <f>_xll.qlInterestRateIndexValueDate(Index1M,$H2810)</f>
        <v>59086</v>
      </c>
      <c r="J2810" s="52">
        <f>IFERROR(_xll.qlIndexFixing(Index1M,$H2810,TRUE,_xll.ohTrigger(RecalcTrigger,Trigger1M)),NA())</f>
        <v>2.3736207648388456E-2</v>
      </c>
      <c r="K2810" s="52">
        <f>IFERROR(_xll.qlIndexFixing(ONIndex1M,I2810,TRUE,_xll.ohTrigger(RecalcTrigger,Trigger1M)),NA())</f>
        <v>2.3719199946128366E-2</v>
      </c>
      <c r="L2810" s="52">
        <f>IFERROR(_xll.qlIndexFixing(Index3M,H2810,TRUE,_xll.ohTrigger(RecalcTrigger,Trigger3M)),NA())</f>
        <v>2.4835808466924448E-2</v>
      </c>
      <c r="M2810" s="52">
        <f>IFERROR(_xll.qlIndexFixing(ONIndex3M,I2810,TRUE,_xll.ohTrigger(RecalcTrigger,Trigger3M)),NA())</f>
        <v>2.4772234870307219E-2</v>
      </c>
      <c r="N2810" s="52">
        <f>IFERROR(_xll.qlIndexFixing(Index6M,$H2810,TRUE,_xll.ohTrigger(RecalcTrigger,Trigger6M)),NA())</f>
        <v>2.5883280524188399E-2</v>
      </c>
      <c r="O2810" s="52">
        <f>IFERROR(_xll.qlIndexFixing(ONIndex6M,I2810,TRUE,_xll.ohTrigger(RecalcTrigger,Trigger6M)),NA())</f>
        <v>2.574448962021636E-2</v>
      </c>
      <c r="P2810" s="52">
        <f>IFERROR(_xll.qlIndexFixing(Index1Y,$H2810,TRUE,_xll.ohTrigger(RecalcTrigger,Trigger1Y)),NA())</f>
        <v>2.7347664134493084E-2</v>
      </c>
      <c r="Q2810" s="52">
        <f>IFERROR(_xll.qlIndexFixing(ONIndex1Y,I2810,TRUE,_xll.ohTrigger(RecalcTrigger,Trigger1Y)),NA())</f>
        <v>2.7025562585865082E-2</v>
      </c>
    </row>
    <row r="2811" spans="2:17" x14ac:dyDescent="0.2">
      <c r="B2811" s="46" t="s">
        <v>51</v>
      </c>
      <c r="D2811" s="49">
        <f>_xll.qlCalendarAdvance(LocalCalendar,$D2810,B2811,"f",FALSE)</f>
        <v>59098</v>
      </c>
      <c r="E2811" s="49">
        <f>_xll.qlInterestRateIndexValueDate(IndexON,D2811)</f>
        <v>59098</v>
      </c>
      <c r="F2811" s="52">
        <f>IFERROR(_xll.qlIndexFixing(IndexON,D2811,TRUE,_xll.ohTrigger(RecalcTrigger,TriggerON)),NA())</f>
        <v>2.5165310955967968E-2</v>
      </c>
      <c r="H2811" s="49">
        <f>_xll.qlCalendarAdvance(IborCalendar,$H2810,B2811,"f",FALSE)</f>
        <v>59091</v>
      </c>
      <c r="I2811" s="49">
        <f>_xll.qlInterestRateIndexValueDate(Index1M,$H2811)</f>
        <v>59093</v>
      </c>
      <c r="J2811" s="52">
        <f>IFERROR(_xll.qlIndexFixing(Index1M,$H2811,TRUE,_xll.ohTrigger(RecalcTrigger,Trigger1M)),NA())</f>
        <v>2.373409243903369E-2</v>
      </c>
      <c r="K2811" s="52">
        <f>IFERROR(_xll.qlIndexFixing(ONIndex1M,I2811,TRUE,_xll.ohTrigger(RecalcTrigger,Trigger1M)),NA())</f>
        <v>2.3716439025269764E-2</v>
      </c>
      <c r="L2811" s="52">
        <f>IFERROR(_xll.qlIndexFixing(Index3M,H2811,TRUE,_xll.ohTrigger(RecalcTrigger,Trigger3M)),NA())</f>
        <v>2.4834479105152522E-2</v>
      </c>
      <c r="M2811" s="52">
        <f>IFERROR(_xll.qlIndexFixing(ONIndex3M,I2811,TRUE,_xll.ohTrigger(RecalcTrigger,Trigger3M)),NA())</f>
        <v>2.4769438187028925E-2</v>
      </c>
      <c r="N2811" s="52">
        <f>IFERROR(_xll.qlIndexFixing(Index6M,$H2811,TRUE,_xll.ohTrigger(RecalcTrigger,Trigger6M)),NA())</f>
        <v>2.5881303645194708E-2</v>
      </c>
      <c r="O2811" s="52">
        <f>IFERROR(_xll.qlIndexFixing(ONIndex6M,I2811,TRUE,_xll.ohTrigger(RecalcTrigger,Trigger6M)),NA())</f>
        <v>2.5741636073810525E-2</v>
      </c>
      <c r="P2811" s="52">
        <f>IFERROR(_xll.qlIndexFixing(Index1Y,$H2811,TRUE,_xll.ohTrigger(RecalcTrigger,Trigger1Y)),NA())</f>
        <v>2.7344912505056395E-2</v>
      </c>
      <c r="Q2811" s="52">
        <f>IFERROR(_xll.qlIndexFixing(ONIndex1Y,I2811,TRUE,_xll.ohTrigger(RecalcTrigger,Trigger1Y)),NA())</f>
        <v>2.7022634090858588E-2</v>
      </c>
    </row>
    <row r="2812" spans="2:17" x14ac:dyDescent="0.2">
      <c r="B2812" s="46" t="s">
        <v>51</v>
      </c>
      <c r="D2812" s="49">
        <f>_xll.qlCalendarAdvance(LocalCalendar,$D2811,B2812,"f",FALSE)</f>
        <v>59105</v>
      </c>
      <c r="E2812" s="49">
        <f>_xll.qlInterestRateIndexValueDate(IndexON,D2812)</f>
        <v>59105</v>
      </c>
      <c r="F2812" s="52">
        <f>IFERROR(_xll.qlIndexFixing(IndexON,D2812,TRUE,_xll.ohTrigger(RecalcTrigger,TriggerON)),NA())</f>
        <v>2.5166658399164987E-2</v>
      </c>
      <c r="H2812" s="49">
        <f>_xll.qlCalendarAdvance(IborCalendar,$H2811,B2812,"f",FALSE)</f>
        <v>59098</v>
      </c>
      <c r="I2812" s="49">
        <f>_xll.qlInterestRateIndexValueDate(Index1M,$H2812)</f>
        <v>59100</v>
      </c>
      <c r="J2812" s="52">
        <f>IFERROR(_xll.qlIndexFixing(Index1M,$H2812,TRUE,_xll.ohTrigger(RecalcTrigger,Trigger1M)),NA())</f>
        <v>2.3731987693999947E-2</v>
      </c>
      <c r="K2812" s="52">
        <f>IFERROR(_xll.qlIndexFixing(ONIndex1M,I2812,TRUE,_xll.ohTrigger(RecalcTrigger,Trigger1M)),NA())</f>
        <v>2.3714317268446194E-2</v>
      </c>
      <c r="L2812" s="52">
        <f>IFERROR(_xll.qlIndexFixing(Index3M,H2812,TRUE,_xll.ohTrigger(RecalcTrigger,Trigger3M)),NA())</f>
        <v>2.4831738014944715E-2</v>
      </c>
      <c r="M2812" s="52">
        <f>IFERROR(_xll.qlIndexFixing(ONIndex3M,I2812,TRUE,_xll.ohTrigger(RecalcTrigger,Trigger3M)),NA())</f>
        <v>2.4767354100498906E-2</v>
      </c>
      <c r="N2812" s="52">
        <f>IFERROR(_xll.qlIndexFixing(Index6M,$H2812,TRUE,_xll.ohTrigger(RecalcTrigger,Trigger6M)),NA())</f>
        <v>2.5879337095626245E-2</v>
      </c>
      <c r="O2812" s="52">
        <f>IFERROR(_xll.qlIndexFixing(ONIndex6M,I2812,TRUE,_xll.ohTrigger(RecalcTrigger,Trigger6M)),NA())</f>
        <v>2.5739564138973492E-2</v>
      </c>
      <c r="P2812" s="52">
        <f>IFERROR(_xll.qlIndexFixing(Index1Y,$H2812,TRUE,_xll.ohTrigger(RecalcTrigger,Trigger1Y)),NA())</f>
        <v>2.7343074582321193E-2</v>
      </c>
      <c r="Q2812" s="52">
        <f>IFERROR(_xll.qlIndexFixing(ONIndex1Y,I2812,TRUE,_xll.ohTrigger(RecalcTrigger,Trigger1Y)),NA())</f>
        <v>2.7020582464976073E-2</v>
      </c>
    </row>
    <row r="2813" spans="2:17" x14ac:dyDescent="0.2">
      <c r="B2813" s="46" t="s">
        <v>51</v>
      </c>
      <c r="D2813" s="49">
        <f>_xll.qlCalendarAdvance(LocalCalendar,$D2812,B2813,"f",FALSE)</f>
        <v>59112</v>
      </c>
      <c r="E2813" s="49">
        <f>_xll.qlInterestRateIndexValueDate(IndexON,D2813)</f>
        <v>59112</v>
      </c>
      <c r="F2813" s="52">
        <f>IFERROR(_xll.qlIndexFixing(IndexON,D2813,TRUE,_xll.ohTrigger(RecalcTrigger,TriggerON)),NA())</f>
        <v>2.5167999190802703E-2</v>
      </c>
      <c r="H2813" s="49">
        <f>_xll.qlCalendarAdvance(IborCalendar,$H2812,B2813,"f",FALSE)</f>
        <v>59105</v>
      </c>
      <c r="I2813" s="49">
        <f>_xll.qlInterestRateIndexValueDate(Index1M,$H2813)</f>
        <v>59107</v>
      </c>
      <c r="J2813" s="52">
        <f>IFERROR(_xll.qlIndexFixing(Index1M,$H2813,TRUE,_xll.ohTrigger(RecalcTrigger,Trigger1M)),NA())</f>
        <v>2.3729893413276911E-2</v>
      </c>
      <c r="K2813" s="52">
        <f>IFERROR(_xll.qlIndexFixing(ONIndex1M,I2813,TRUE,_xll.ohTrigger(RecalcTrigger,Trigger1M)),NA())</f>
        <v>2.3712205956334387E-2</v>
      </c>
      <c r="L2813" s="52">
        <f>IFERROR(_xll.qlIndexFixing(Index3M,H2813,TRUE,_xll.ohTrigger(RecalcTrigger,Trigger3M)),NA())</f>
        <v>2.4829718275963548E-2</v>
      </c>
      <c r="M2813" s="52">
        <f>IFERROR(_xll.qlIndexFixing(ONIndex3M,I2813,TRUE,_xll.ohTrigger(RecalcTrigger,Trigger3M)),NA())</f>
        <v>2.4765280273175705E-2</v>
      </c>
      <c r="N2813" s="52">
        <f>IFERROR(_xll.qlIndexFixing(Index6M,$H2813,TRUE,_xll.ohTrigger(RecalcTrigger,Trigger6M)),NA())</f>
        <v>2.5877380875450946E-2</v>
      </c>
      <c r="O2813" s="52">
        <f>IFERROR(_xll.qlIndexFixing(ONIndex6M,I2813,TRUE,_xll.ohTrigger(RecalcTrigger,Trigger6M)),NA())</f>
        <v>2.5737502400406953E-2</v>
      </c>
      <c r="P2813" s="52">
        <f>IFERROR(_xll.qlIndexFixing(Index1Y,$H2813,TRUE,_xll.ohTrigger(RecalcTrigger,Trigger1Y)),NA())</f>
        <v>2.7341247063633532E-2</v>
      </c>
      <c r="Q2813" s="52">
        <f>IFERROR(_xll.qlIndexFixing(ONIndex1Y,I2813,TRUE,_xll.ohTrigger(RecalcTrigger,Trigger1Y)),NA())</f>
        <v>2.7018540960010995E-2</v>
      </c>
    </row>
    <row r="2814" spans="2:17" x14ac:dyDescent="0.2">
      <c r="B2814" s="46" t="s">
        <v>51</v>
      </c>
      <c r="D2814" s="49">
        <f>_xll.qlCalendarAdvance(LocalCalendar,$D2813,B2814,"f",FALSE)</f>
        <v>59119</v>
      </c>
      <c r="E2814" s="49">
        <f>_xll.qlInterestRateIndexValueDate(IndexON,D2814)</f>
        <v>59119</v>
      </c>
      <c r="F2814" s="52">
        <f>IFERROR(_xll.qlIndexFixing(IndexON,D2814,TRUE,_xll.ohTrigger(RecalcTrigger,TriggerON)),NA())</f>
        <v>2.5169333330641308E-2</v>
      </c>
      <c r="H2814" s="49">
        <f>_xll.qlCalendarAdvance(IborCalendar,$H2813,B2814,"f",FALSE)</f>
        <v>59112</v>
      </c>
      <c r="I2814" s="49">
        <f>_xll.qlInterestRateIndexValueDate(Index1M,$H2814)</f>
        <v>59114</v>
      </c>
      <c r="J2814" s="52">
        <f>IFERROR(_xll.qlIndexFixing(Index1M,$H2814,TRUE,_xll.ohTrigger(RecalcTrigger,Trigger1M)),NA())</f>
        <v>2.372780959685427E-2</v>
      </c>
      <c r="K2814" s="52">
        <f>IFERROR(_xll.qlIndexFixing(ONIndex1M,I2814,TRUE,_xll.ohTrigger(RecalcTrigger,Trigger1M)),NA())</f>
        <v>2.3710105088934341E-2</v>
      </c>
      <c r="L2814" s="52">
        <f>IFERROR(_xll.qlIndexFixing(Index3M,H2814,TRUE,_xll.ohTrigger(RecalcTrigger,Trigger3M)),NA())</f>
        <v>2.482770886163585E-2</v>
      </c>
      <c r="M2814" s="52">
        <f>IFERROR(_xll.qlIndexFixing(ONIndex3M,I2814,TRUE,_xll.ohTrigger(RecalcTrigger,Trigger3M)),NA())</f>
        <v>2.4763216705219193E-2</v>
      </c>
      <c r="N2814" s="52">
        <f>IFERROR(_xll.qlIndexFixing(Index6M,$H2814,TRUE,_xll.ohTrigger(RecalcTrigger,Trigger6M)),NA())</f>
        <v>2.5874644573351868E-2</v>
      </c>
      <c r="O2814" s="52">
        <f>IFERROR(_xll.qlIndexFixing(ONIndex6M,I2814,TRUE,_xll.ohTrigger(RecalcTrigger,Trigger6M)),NA())</f>
        <v>2.5735450858190845E-2</v>
      </c>
      <c r="P2814" s="52">
        <f>IFERROR(_xll.qlIndexFixing(Index1Y,$H2814,TRUE,_xll.ohTrigger(RecalcTrigger,Trigger1Y)),NA())</f>
        <v>2.7339429948937219E-2</v>
      </c>
      <c r="Q2814" s="52">
        <f>IFERROR(_xll.qlIndexFixing(ONIndex1Y,I2814,TRUE,_xll.ohTrigger(RecalcTrigger,Trigger1Y)),NA())</f>
        <v>2.7016509576069936E-2</v>
      </c>
    </row>
    <row r="2815" spans="2:17" x14ac:dyDescent="0.2">
      <c r="B2815" s="46" t="s">
        <v>51</v>
      </c>
      <c r="D2815" s="49">
        <f>_xll.qlCalendarAdvance(LocalCalendar,$D2814,B2815,"f",FALSE)</f>
        <v>59126</v>
      </c>
      <c r="E2815" s="49">
        <f>_xll.qlInterestRateIndexValueDate(IndexON,D2815)</f>
        <v>59126</v>
      </c>
      <c r="F2815" s="52">
        <f>IFERROR(_xll.qlIndexFixing(IndexON,D2815,TRUE,_xll.ohTrigger(RecalcTrigger,TriggerON)),NA())</f>
        <v>2.5170660818920609E-2</v>
      </c>
      <c r="H2815" s="49">
        <f>_xll.qlCalendarAdvance(IborCalendar,$H2814,B2815,"f",FALSE)</f>
        <v>59119</v>
      </c>
      <c r="I2815" s="49">
        <f>_xll.qlInterestRateIndexValueDate(Index1M,$H2815)</f>
        <v>59124</v>
      </c>
      <c r="J2815" s="52">
        <f>IFERROR(_xll.qlIndexFixing(Index1M,$H2815,TRUE,_xll.ohTrigger(RecalcTrigger,Trigger1M)),NA())</f>
        <v>2.3724216532478692E-2</v>
      </c>
      <c r="K2815" s="52">
        <f>IFERROR(_xll.qlIndexFixing(ONIndex1M,I2815,TRUE,_xll.ohTrigger(RecalcTrigger,Trigger1M)),NA())</f>
        <v>2.3705858194285057E-2</v>
      </c>
      <c r="L2815" s="52">
        <f>IFERROR(_xll.qlIndexFixing(Index3M,H2815,TRUE,_xll.ohTrigger(RecalcTrigger,Trigger3M)),NA())</f>
        <v>2.4823429089953331E-2</v>
      </c>
      <c r="M2815" s="52">
        <f>IFERROR(_xll.qlIndexFixing(ONIndex3M,I2815,TRUE,_xll.ohTrigger(RecalcTrigger,Trigger3M)),NA())</f>
        <v>2.4758875729293806E-2</v>
      </c>
      <c r="N2815" s="52">
        <f>IFERROR(_xll.qlIndexFixing(Index6M,$H2815,TRUE,_xll.ohTrigger(RecalcTrigger,Trigger6M)),NA())</f>
        <v>2.5872673058848456E-2</v>
      </c>
      <c r="O2815" s="52">
        <f>IFERROR(_xll.qlIndexFixing(ONIndex6M,I2815,TRUE,_xll.ohTrigger(RecalcTrigger,Trigger6M)),NA())</f>
        <v>2.5730988908607699E-2</v>
      </c>
      <c r="P2815" s="52">
        <f>IFERROR(_xll.qlIndexFixing(Index1Y,$H2815,TRUE,_xll.ohTrigger(RecalcTrigger,Trigger1Y)),NA())</f>
        <v>2.7335039240844728E-2</v>
      </c>
      <c r="Q2815" s="52">
        <f>IFERROR(_xll.qlIndexFixing(ONIndex1Y,I2815,TRUE,_xll.ohTrigger(RecalcTrigger,Trigger1Y)),NA())</f>
        <v>2.7011885765588772E-2</v>
      </c>
    </row>
    <row r="2816" spans="2:17" x14ac:dyDescent="0.2">
      <c r="B2816" s="46" t="s">
        <v>51</v>
      </c>
      <c r="D2816" s="49">
        <f>_xll.qlCalendarAdvance(LocalCalendar,$D2815,B2816,"f",FALSE)</f>
        <v>59133</v>
      </c>
      <c r="E2816" s="49">
        <f>_xll.qlInterestRateIndexValueDate(IndexON,D2816)</f>
        <v>59133</v>
      </c>
      <c r="F2816" s="52">
        <f>IFERROR(_xll.qlIndexFixing(IndexON,D2816,TRUE,_xll.ohTrigger(RecalcTrigger,TriggerON)),NA())</f>
        <v>2.5172955775665251E-2</v>
      </c>
      <c r="H2816" s="49">
        <f>_xll.qlCalendarAdvance(IborCalendar,$H2815,B2816,"f",FALSE)</f>
        <v>59126</v>
      </c>
      <c r="I2816" s="49">
        <f>_xll.qlInterestRateIndexValueDate(Index1M,$H2816)</f>
        <v>59128</v>
      </c>
      <c r="J2816" s="52">
        <f>IFERROR(_xll.qlIndexFixing(Index1M,$H2816,TRUE,_xll.ohTrigger(RecalcTrigger,Trigger1M)),NA())</f>
        <v>2.3723673356897276E-2</v>
      </c>
      <c r="K2816" s="52">
        <f>IFERROR(_xll.qlIndexFixing(ONIndex1M,I2816,TRUE,_xll.ohTrigger(RecalcTrigger,Trigger1M)),NA())</f>
        <v>2.370593468813631E-2</v>
      </c>
      <c r="L2816" s="52">
        <f>IFERROR(_xll.qlIndexFixing(Index3M,H2816,TRUE,_xll.ohTrigger(RecalcTrigger,Trigger3M)),NA())</f>
        <v>2.482443503033771E-2</v>
      </c>
      <c r="M2816" s="52">
        <f>IFERROR(_xll.qlIndexFixing(ONIndex3M,I2816,TRUE,_xll.ohTrigger(RecalcTrigger,Trigger3M)),NA())</f>
        <v>2.4759120346953267E-2</v>
      </c>
      <c r="N2816" s="52">
        <f>IFERROR(_xll.qlIndexFixing(Index6M,$H2816,TRUE,_xll.ohTrigger(RecalcTrigger,Trigger6M)),NA())</f>
        <v>2.5870782579868842E-2</v>
      </c>
      <c r="O2816" s="52">
        <f>IFERROR(_xll.qlIndexFixing(ONIndex6M,I2816,TRUE,_xll.ohTrigger(RecalcTrigger,Trigger6M)),NA())</f>
        <v>2.5731378362783275E-2</v>
      </c>
      <c r="P2816" s="52">
        <f>IFERROR(_xll.qlIndexFixing(Index1Y,$H2816,TRUE,_xll.ohTrigger(RecalcTrigger,Trigger1Y)),NA())</f>
        <v>2.7335826931294067E-2</v>
      </c>
      <c r="Q2816" s="52">
        <f>IFERROR(_xll.qlIndexFixing(ONIndex1Y,I2816,TRUE,_xll.ohTrigger(RecalcTrigger,Trigger1Y)),NA())</f>
        <v>2.7012477171100002E-2</v>
      </c>
    </row>
    <row r="2817" spans="2:17" x14ac:dyDescent="0.2">
      <c r="B2817" s="46" t="s">
        <v>51</v>
      </c>
      <c r="D2817" s="49">
        <f>_xll.qlCalendarAdvance(LocalCalendar,$D2816,B2817,"f",FALSE)</f>
        <v>59140</v>
      </c>
      <c r="E2817" s="49">
        <f>_xll.qlInterestRateIndexValueDate(IndexON,D2817)</f>
        <v>59140</v>
      </c>
      <c r="F2817" s="52">
        <f>IFERROR(_xll.qlIndexFixing(IndexON,D2817,TRUE,_xll.ohTrigger(RecalcTrigger,TriggerON)),NA())</f>
        <v>2.5173295840161813E-2</v>
      </c>
      <c r="H2817" s="49">
        <f>_xll.qlCalendarAdvance(IborCalendar,$H2816,B2817,"f",FALSE)</f>
        <v>59133</v>
      </c>
      <c r="I2817" s="49">
        <f>_xll.qlInterestRateIndexValueDate(Index1M,$H2817)</f>
        <v>59135</v>
      </c>
      <c r="J2817" s="52">
        <f>IFERROR(_xll.qlIndexFixing(Index1M,$H2817,TRUE,_xll.ohTrigger(RecalcTrigger,Trigger1M)),NA())</f>
        <v>2.3722891788197392E-2</v>
      </c>
      <c r="K2817" s="52">
        <f>IFERROR(_xll.qlIndexFixing(ONIndex1M,I2817,TRUE,_xll.ohTrigger(RecalcTrigger,Trigger1M)),NA())</f>
        <v>2.3703865154791615E-2</v>
      </c>
      <c r="L2817" s="52">
        <f>IFERROR(_xll.qlIndexFixing(Index3M,H2817,TRUE,_xll.ohTrigger(RecalcTrigger,Trigger3M)),NA())</f>
        <v>2.4821742566404369E-2</v>
      </c>
      <c r="M2817" s="52">
        <f>IFERROR(_xll.qlIndexFixing(ONIndex3M,I2817,TRUE,_xll.ohTrigger(RecalcTrigger,Trigger3M)),NA())</f>
        <v>2.4757087556670498E-2</v>
      </c>
      <c r="N2817" s="52">
        <f>IFERROR(_xll.qlIndexFixing(Index6M,$H2817,TRUE,_xll.ohTrigger(RecalcTrigger,Trigger6M)),NA())</f>
        <v>2.5868867075934811E-2</v>
      </c>
      <c r="O2817" s="52">
        <f>IFERROR(_xll.qlIndexFixing(ONIndex6M,I2817,TRUE,_xll.ohTrigger(RecalcTrigger,Trigger6M)),NA())</f>
        <v>2.5729357409511877E-2</v>
      </c>
      <c r="P2817" s="52">
        <f>IFERROR(_xll.qlIndexFixing(Index1Y,$H2817,TRUE,_xll.ohTrigger(RecalcTrigger,Trigger1Y)),NA())</f>
        <v>2.7334041028235497E-2</v>
      </c>
      <c r="Q2817" s="52">
        <f>IFERROR(_xll.qlIndexFixing(ONIndex1Y,I2817,TRUE,_xll.ohTrigger(RecalcTrigger,Trigger1Y)),NA())</f>
        <v>2.7010476150071128E-2</v>
      </c>
    </row>
    <row r="2818" spans="2:17" x14ac:dyDescent="0.2">
      <c r="B2818" s="46" t="s">
        <v>51</v>
      </c>
      <c r="D2818" s="49">
        <f>_xll.qlCalendarAdvance(LocalCalendar,$D2817,B2818,"f",FALSE)</f>
        <v>59147</v>
      </c>
      <c r="E2818" s="49">
        <f>_xll.qlInterestRateIndexValueDate(IndexON,D2818)</f>
        <v>59147</v>
      </c>
      <c r="F2818" s="52">
        <f>IFERROR(_xll.qlIndexFixing(IndexON,D2818,TRUE,_xll.ohTrigger(RecalcTrigger,TriggerON)),NA())</f>
        <v>2.5174603373283588E-2</v>
      </c>
      <c r="H2818" s="49">
        <f>_xll.qlCalendarAdvance(IborCalendar,$H2817,B2818,"f",FALSE)</f>
        <v>59140</v>
      </c>
      <c r="I2818" s="49">
        <f>_xll.qlInterestRateIndexValueDate(Index1M,$H2818)</f>
        <v>59142</v>
      </c>
      <c r="J2818" s="52">
        <f>IFERROR(_xll.qlIndexFixing(Index1M,$H2818,TRUE,_xll.ohTrigger(RecalcTrigger,Trigger1M)),NA())</f>
        <v>2.3720214971447162E-2</v>
      </c>
      <c r="K2818" s="52">
        <f>IFERROR(_xll.qlIndexFixing(ONIndex1M,I2818,TRUE,_xll.ohTrigger(RecalcTrigger,Trigger1M)),NA())</f>
        <v>2.3701806066132036E-2</v>
      </c>
      <c r="L2818" s="52">
        <f>IFERROR(_xll.qlIndexFixing(Index3M,H2818,TRUE,_xll.ohTrigger(RecalcTrigger,Trigger3M)),NA())</f>
        <v>2.481691444456402E-2</v>
      </c>
      <c r="M2818" s="52">
        <f>IFERROR(_xll.qlIndexFixing(ONIndex3M,I2818,TRUE,_xll.ohTrigger(RecalcTrigger,Trigger3M)),NA())</f>
        <v>2.4755065025674483E-2</v>
      </c>
      <c r="N2818" s="52">
        <f>IFERROR(_xll.qlIndexFixing(Index6M,$H2818,TRUE,_xll.ohTrigger(RecalcTrigger,Trigger6M)),NA())</f>
        <v>2.586775471443364E-2</v>
      </c>
      <c r="O2818" s="52">
        <f>IFERROR(_xll.qlIndexFixing(ONIndex6M,I2818,TRUE,_xll.ohTrigger(RecalcTrigger,Trigger6M)),NA())</f>
        <v>2.5727346652564265E-2</v>
      </c>
      <c r="P2818" s="52">
        <f>IFERROR(_xll.qlIndexFixing(Index1Y,$H2818,TRUE,_xll.ohTrigger(RecalcTrigger,Trigger1Y)),NA())</f>
        <v>2.7332265528945236E-2</v>
      </c>
      <c r="Q2818" s="52">
        <f>IFERROR(_xll.qlIndexFixing(ONIndex1Y,I2818,TRUE,_xll.ohTrigger(RecalcTrigger,Trigger1Y)),NA())</f>
        <v>2.7008485250039627E-2</v>
      </c>
    </row>
    <row r="2819" spans="2:17" x14ac:dyDescent="0.2">
      <c r="B2819" s="46" t="s">
        <v>51</v>
      </c>
      <c r="D2819" s="49">
        <f>_xll.qlCalendarAdvance(LocalCalendar,$D2818,B2819,"f",FALSE)</f>
        <v>59154</v>
      </c>
      <c r="E2819" s="49">
        <f>_xll.qlInterestRateIndexValueDate(IndexON,D2819)</f>
        <v>59154</v>
      </c>
      <c r="F2819" s="52">
        <f>IFERROR(_xll.qlIndexFixing(IndexON,D2819,TRUE,_xll.ohTrigger(RecalcTrigger,TriggerON)),NA())</f>
        <v>2.5175904254606252E-2</v>
      </c>
      <c r="H2819" s="49">
        <f>_xll.qlCalendarAdvance(IborCalendar,$H2818,B2819,"f",FALSE)</f>
        <v>59147</v>
      </c>
      <c r="I2819" s="49">
        <f>_xll.qlInterestRateIndexValueDate(Index1M,$H2819)</f>
        <v>59149</v>
      </c>
      <c r="J2819" s="52">
        <f>IFERROR(_xll.qlIndexFixing(Index1M,$H2819,TRUE,_xll.ohTrigger(RecalcTrigger,Trigger1M)),NA())</f>
        <v>2.3717547479097413E-2</v>
      </c>
      <c r="K2819" s="52">
        <f>IFERROR(_xll.qlIndexFixing(ONIndex1M,I2819,TRUE,_xll.ohTrigger(RecalcTrigger,Trigger1M)),NA())</f>
        <v>2.3699757422157575E-2</v>
      </c>
      <c r="L2819" s="52">
        <f>IFERROR(_xll.qlIndexFixing(Index3M,H2819,TRUE,_xll.ohTrigger(RecalcTrigger,Trigger3M)),NA())</f>
        <v>2.4814954242279974E-2</v>
      </c>
      <c r="M2819" s="52">
        <f>IFERROR(_xll.qlIndexFixing(ONIndex3M,I2819,TRUE,_xll.ohTrigger(RecalcTrigger,Trigger3M)),NA())</f>
        <v>2.4753052753938576E-2</v>
      </c>
      <c r="N2819" s="52">
        <f>IFERROR(_xll.qlIndexFixing(Index6M,$H2819,TRUE,_xll.ohTrigger(RecalcTrigger,Trigger6M)),NA())</f>
        <v>2.5865860469994093E-2</v>
      </c>
      <c r="O2819" s="52">
        <f>IFERROR(_xll.qlIndexFixing(ONIndex6M,I2819,TRUE,_xll.ohTrigger(RecalcTrigger,Trigger6M)),NA())</f>
        <v>2.5725346091967083E-2</v>
      </c>
      <c r="P2819" s="52">
        <f>IFERROR(_xll.qlIndexFixing(Index1Y,$H2819,TRUE,_xll.ohTrigger(RecalcTrigger,Trigger1Y)),NA())</f>
        <v>2.7330500433368179E-2</v>
      </c>
      <c r="Q2819" s="52">
        <f>IFERROR(_xll.qlIndexFixing(ONIndex1Y,I2819,TRUE,_xll.ohTrigger(RecalcTrigger,Trigger1Y)),NA())</f>
        <v>2.7006504470925563E-2</v>
      </c>
    </row>
    <row r="2820" spans="2:17" x14ac:dyDescent="0.2">
      <c r="B2820" s="46" t="s">
        <v>51</v>
      </c>
      <c r="D2820" s="49">
        <f>_xll.qlCalendarAdvance(LocalCalendar,$D2819,B2820,"f",FALSE)</f>
        <v>59161</v>
      </c>
      <c r="E2820" s="49">
        <f>_xll.qlInterestRateIndexValueDate(IndexON,D2820)</f>
        <v>59161</v>
      </c>
      <c r="F2820" s="52">
        <f>IFERROR(_xll.qlIndexFixing(IndexON,D2820,TRUE,_xll.ohTrigger(RecalcTrigger,TriggerON)),NA())</f>
        <v>2.5177198484369612E-2</v>
      </c>
      <c r="H2820" s="49">
        <f>_xll.qlCalendarAdvance(IborCalendar,$H2819,B2820,"f",FALSE)</f>
        <v>59154</v>
      </c>
      <c r="I2820" s="49">
        <f>_xll.qlInterestRateIndexValueDate(Index1M,$H2820)</f>
        <v>59156</v>
      </c>
      <c r="J2820" s="52">
        <f>IFERROR(_xll.qlIndexFixing(Index1M,$H2820,TRUE,_xll.ohTrigger(RecalcTrigger,Trigger1M)),NA())</f>
        <v>2.3716163674009638E-2</v>
      </c>
      <c r="K2820" s="52">
        <f>IFERROR(_xll.qlIndexFixing(ONIndex1M,I2820,TRUE,_xll.ohTrigger(RecalcTrigger,Trigger1M)),NA())</f>
        <v>2.3697719222841584E-2</v>
      </c>
      <c r="L2820" s="52">
        <f>IFERROR(_xll.qlIndexFixing(Index3M,H2820,TRUE,_xll.ohTrigger(RecalcTrigger,Trigger3M)),NA())</f>
        <v>2.4813004361676327E-2</v>
      </c>
      <c r="M2820" s="52">
        <f>IFERROR(_xll.qlIndexFixing(ONIndex3M,I2820,TRUE,_xll.ohTrigger(RecalcTrigger,Trigger3M)),NA())</f>
        <v>2.4751050741382841E-2</v>
      </c>
      <c r="N2820" s="52">
        <f>IFERROR(_xll.qlIndexFixing(Index6M,$H2820,TRUE,_xll.ohTrigger(RecalcTrigger,Trigger6M)),NA())</f>
        <v>2.5863976554738648E-2</v>
      </c>
      <c r="O2820" s="52">
        <f>IFERROR(_xll.qlIndexFixing(ONIndex6M,I2820,TRUE,_xll.ohTrigger(RecalcTrigger,Trigger6M)),NA())</f>
        <v>2.5723355727640396E-2</v>
      </c>
      <c r="P2820" s="52">
        <f>IFERROR(_xll.qlIndexFixing(Index1Y,$H2820,TRUE,_xll.ohTrigger(RecalcTrigger,Trigger1Y)),NA())</f>
        <v>2.7328745741449875E-2</v>
      </c>
      <c r="Q2820" s="52">
        <f>IFERROR(_xll.qlIndexFixing(ONIndex1Y,I2820,TRUE,_xll.ohTrigger(RecalcTrigger,Trigger1Y)),NA())</f>
        <v>2.7004533812808873E-2</v>
      </c>
    </row>
    <row r="2821" spans="2:17" x14ac:dyDescent="0.2">
      <c r="B2821" s="46" t="s">
        <v>51</v>
      </c>
      <c r="D2821" s="49">
        <f>_xll.qlCalendarAdvance(LocalCalendar,$D2820,B2821,"f",FALSE)</f>
        <v>59168</v>
      </c>
      <c r="E2821" s="49">
        <f>_xll.qlInterestRateIndexValueDate(IndexON,D2821)</f>
        <v>59168</v>
      </c>
      <c r="F2821" s="52">
        <f>IFERROR(_xll.qlIndexFixing(IndexON,D2821,TRUE,_xll.ohTrigger(RecalcTrigger,TriggerON)),NA())</f>
        <v>2.5178486062493732E-2</v>
      </c>
      <c r="H2821" s="49">
        <f>_xll.qlCalendarAdvance(IborCalendar,$H2820,B2821,"f",FALSE)</f>
        <v>59161</v>
      </c>
      <c r="I2821" s="49">
        <f>_xll.qlInterestRateIndexValueDate(Index1M,$H2821)</f>
        <v>59163</v>
      </c>
      <c r="J2821" s="52">
        <f>IFERROR(_xll.qlIndexFixing(Index1M,$H2821,TRUE,_xll.ohTrigger(RecalcTrigger,Trigger1M)),NA())</f>
        <v>2.3713515881930339E-2</v>
      </c>
      <c r="K2821" s="52">
        <f>IFERROR(_xll.qlIndexFixing(ONIndex1M,I2821,TRUE,_xll.ohTrigger(RecalcTrigger,Trigger1M)),NA())</f>
        <v>2.3696962394316401E-2</v>
      </c>
      <c r="L2821" s="52">
        <f>IFERROR(_xll.qlIndexFixing(Index3M,H2821,TRUE,_xll.ohTrigger(RecalcTrigger,Trigger3M)),NA())</f>
        <v>2.4811064802738869E-2</v>
      </c>
      <c r="M2821" s="52">
        <f>IFERROR(_xll.qlIndexFixing(ONIndex3M,I2821,TRUE,_xll.ohTrigger(RecalcTrigger,Trigger3M)),NA())</f>
        <v>2.4750476784138442E-2</v>
      </c>
      <c r="N2821" s="52">
        <f>IFERROR(_xll.qlIndexFixing(Index6M,$H2821,TRUE,_xll.ohTrigger(RecalcTrigger,Trigger6M)),NA())</f>
        <v>2.5862102968641394E-2</v>
      </c>
      <c r="O2821" s="52">
        <f>IFERROR(_xll.qlIndexFixing(ONIndex6M,I2821,TRUE,_xll.ohTrigger(RecalcTrigger,Trigger6M)),NA())</f>
        <v>2.5722931313280739E-2</v>
      </c>
      <c r="P2821" s="52">
        <f>IFERROR(_xll.qlIndexFixing(Index1Y,$H2821,TRUE,_xll.ohTrigger(RecalcTrigger,Trigger1Y)),NA())</f>
        <v>2.732882155284214E-2</v>
      </c>
      <c r="Q2821" s="52">
        <f>IFERROR(_xll.qlIndexFixing(ONIndex1Y,I2821,TRUE,_xll.ohTrigger(RecalcTrigger,Trigger1Y)),NA())</f>
        <v>2.7004319456377601E-2</v>
      </c>
    </row>
    <row r="2822" spans="2:17" x14ac:dyDescent="0.2">
      <c r="B2822" s="46" t="s">
        <v>51</v>
      </c>
      <c r="D2822" s="49">
        <f>_xll.qlCalendarAdvance(LocalCalendar,$D2821,B2822,"f",FALSE)</f>
        <v>59175</v>
      </c>
      <c r="E2822" s="49">
        <f>_xll.qlInterestRateIndexValueDate(IndexON,D2822)</f>
        <v>59175</v>
      </c>
      <c r="F2822" s="52">
        <f>IFERROR(_xll.qlIndexFixing(IndexON,D2822,TRUE,_xll.ohTrigger(RecalcTrigger,TriggerON)),NA())</f>
        <v>2.5179766988898677E-2</v>
      </c>
      <c r="H2822" s="49">
        <f>_xll.qlCalendarAdvance(IborCalendar,$H2821,B2822,"f",FALSE)</f>
        <v>59168</v>
      </c>
      <c r="I2822" s="49">
        <f>_xll.qlInterestRateIndexValueDate(Index1M,$H2822)</f>
        <v>59170</v>
      </c>
      <c r="J2822" s="52">
        <f>IFERROR(_xll.qlIndexFixing(Index1M,$H2822,TRUE,_xll.ohTrigger(RecalcTrigger,Trigger1M)),NA())</f>
        <v>2.3712154236432692E-2</v>
      </c>
      <c r="K2822" s="52">
        <f>IFERROR(_xll.qlIndexFixing(ONIndex1M,I2822,TRUE,_xll.ohTrigger(RecalcTrigger,Trigger1M)),NA())</f>
        <v>2.3694310191550993E-2</v>
      </c>
      <c r="L2822" s="52">
        <f>IFERROR(_xll.qlIndexFixing(Index3M,H2822,TRUE,_xll.ohTrigger(RecalcTrigger,Trigger3M)),NA())</f>
        <v>2.4809852846238194E-2</v>
      </c>
      <c r="M2822" s="52">
        <f>IFERROR(_xll.qlIndexFixing(ONIndex3M,I2822,TRUE,_xll.ohTrigger(RecalcTrigger,Trigger3M)),NA())</f>
        <v>2.4747786944123717E-2</v>
      </c>
      <c r="N2822" s="52">
        <f>IFERROR(_xll.qlIndexFixing(Index6M,$H2822,TRUE,_xll.ohTrigger(RecalcTrigger,Trigger6M)),NA())</f>
        <v>2.5860239711670702E-2</v>
      </c>
      <c r="O2822" s="52">
        <f>IFERROR(_xll.qlIndexFixing(ONIndex6M,I2822,TRUE,_xll.ohTrigger(RecalcTrigger,Trigger6M)),NA())</f>
        <v>2.5720184005975089E-2</v>
      </c>
      <c r="P2822" s="52">
        <f>IFERROR(_xll.qlIndexFixing(Index1Y,$H2822,TRUE,_xll.ohTrigger(RecalcTrigger,Trigger1Y)),NA())</f>
        <v>2.7322536363493695E-2</v>
      </c>
      <c r="Q2822" s="52">
        <f>IFERROR(_xll.qlIndexFixing(ONIndex1Y,I2822,TRUE,_xll.ohTrigger(RecalcTrigger,Trigger1Y)),NA())</f>
        <v>2.7001496477279119E-2</v>
      </c>
    </row>
    <row r="2823" spans="2:17" x14ac:dyDescent="0.2">
      <c r="B2823" s="46" t="s">
        <v>51</v>
      </c>
      <c r="D2823" s="49">
        <f>_xll.qlCalendarAdvance(LocalCalendar,$D2822,B2823,"f",FALSE)</f>
        <v>59182</v>
      </c>
      <c r="E2823" s="49">
        <f>_xll.qlInterestRateIndexValueDate(IndexON,D2823)</f>
        <v>59182</v>
      </c>
      <c r="F2823" s="52">
        <f>IFERROR(_xll.qlIndexFixing(IndexON,D2823,TRUE,_xll.ohTrigger(RecalcTrigger,TriggerON)),NA())</f>
        <v>2.5181041263424575E-2</v>
      </c>
      <c r="H2823" s="49">
        <f>_xll.qlCalendarAdvance(IborCalendar,$H2822,B2823,"f",FALSE)</f>
        <v>59175</v>
      </c>
      <c r="I2823" s="49">
        <f>_xll.qlInterestRateIndexValueDate(Index1M,$H2823)</f>
        <v>59177</v>
      </c>
      <c r="J2823" s="52">
        <f>IFERROR(_xll.qlIndexFixing(Index1M,$H2823,TRUE,_xll.ohTrigger(RecalcTrigger,Trigger1M)),NA())</f>
        <v>2.3709526141797228E-2</v>
      </c>
      <c r="K2823" s="52">
        <f>IFERROR(_xll.qlIndexFixing(ONIndex1M,I2823,TRUE,_xll.ohTrigger(RecalcTrigger,Trigger1M)),NA())</f>
        <v>2.3691667293110896E-2</v>
      </c>
      <c r="L2823" s="52">
        <f>IFERROR(_xll.qlIndexFixing(Index3M,H2823,TRUE,_xll.ohTrigger(RecalcTrigger,Trigger3M)),NA())</f>
        <v>2.4807216649804786E-2</v>
      </c>
      <c r="M2823" s="52">
        <f>IFERROR(_xll.qlIndexFixing(ONIndex3M,I2823,TRUE,_xll.ohTrigger(RecalcTrigger,Trigger3M)),NA())</f>
        <v>2.4745106259329575E-2</v>
      </c>
      <c r="N2823" s="52">
        <f>IFERROR(_xll.qlIndexFixing(Index6M,$H2823,TRUE,_xll.ohTrigger(RecalcTrigger,Trigger6M)),NA())</f>
        <v>2.5857590949790166E-2</v>
      </c>
      <c r="O2823" s="52">
        <f>IFERROR(_xll.qlIndexFixing(ONIndex6M,I2823,TRUE,_xll.ohTrigger(RecalcTrigger,Trigger6M)),NA())</f>
        <v>2.5717445812709627E-2</v>
      </c>
      <c r="P2823" s="52">
        <f>IFERROR(_xll.qlIndexFixing(Index1Y,$H2823,TRUE,_xll.ohTrigger(RecalcTrigger,Trigger1Y)),NA())</f>
        <v>2.7323544087105998E-2</v>
      </c>
      <c r="Q2823" s="52">
        <f>IFERROR(_xll.qlIndexFixing(ONIndex1Y,I2823,TRUE,_xll.ohTrigger(RecalcTrigger,Trigger1Y)),NA())</f>
        <v>2.6998682564336463E-2</v>
      </c>
    </row>
    <row r="2824" spans="2:17" x14ac:dyDescent="0.2">
      <c r="B2824" s="46" t="s">
        <v>51</v>
      </c>
      <c r="D2824" s="49">
        <f>_xll.qlCalendarAdvance(LocalCalendar,$D2823,B2824,"f",FALSE)</f>
        <v>59189</v>
      </c>
      <c r="E2824" s="49">
        <f>_xll.qlInterestRateIndexValueDate(IndexON,D2824)</f>
        <v>59189</v>
      </c>
      <c r="F2824" s="52">
        <f>IFERROR(_xll.qlIndexFixing(IndexON,D2824,TRUE,_xll.ohTrigger(RecalcTrigger,TriggerON)),NA())</f>
        <v>2.5182308886551041E-2</v>
      </c>
      <c r="H2824" s="49">
        <f>_xll.qlCalendarAdvance(IborCalendar,$H2823,B2824,"f",FALSE)</f>
        <v>59182</v>
      </c>
      <c r="I2824" s="49">
        <f>_xll.qlInterestRateIndexValueDate(Index1M,$H2824)</f>
        <v>59184</v>
      </c>
      <c r="J2824" s="52">
        <f>IFERROR(_xll.qlIndexFixing(Index1M,$H2824,TRUE,_xll.ohTrigger(RecalcTrigger,Trigger1M)),NA())</f>
        <v>2.3707546968105196E-2</v>
      </c>
      <c r="K2824" s="52">
        <f>IFERROR(_xll.qlIndexFixing(ONIndex1M,I2824,TRUE,_xll.ohTrigger(RecalcTrigger,Trigger1M)),NA())</f>
        <v>2.3690308134525218E-2</v>
      </c>
      <c r="L2824" s="52">
        <f>IFERROR(_xll.qlIndexFixing(Index3M,H2824,TRUE,_xll.ohTrigger(RecalcTrigger,Trigger3M)),NA())</f>
        <v>2.4805308055777964E-2</v>
      </c>
      <c r="M2824" s="52">
        <f>IFERROR(_xll.qlIndexFixing(ONIndex3M,I2824,TRUE,_xll.ohTrigger(RecalcTrigger,Trigger3M)),NA())</f>
        <v>2.4743855929270087E-2</v>
      </c>
      <c r="N2824" s="52">
        <f>IFERROR(_xll.qlIndexFixing(Index6M,$H2824,TRUE,_xll.ohTrigger(RecalcTrigger,Trigger6M)),NA())</f>
        <v>2.5855747744739477E-2</v>
      </c>
      <c r="O2824" s="52">
        <f>IFERROR(_xll.qlIndexFixing(ONIndex6M,I2824,TRUE,_xll.ohTrigger(RecalcTrigger,Trigger6M)),NA())</f>
        <v>2.5716275829053004E-2</v>
      </c>
      <c r="P2824" s="52">
        <f>IFERROR(_xll.qlIndexFixing(Index1Y,$H2824,TRUE,_xll.ohTrigger(RecalcTrigger,Trigger1Y)),NA())</f>
        <v>2.7322742849211795E-2</v>
      </c>
      <c r="Q2824" s="52">
        <f>IFERROR(_xll.qlIndexFixing(ONIndex1Y,I2824,TRUE,_xll.ohTrigger(RecalcTrigger,Trigger1Y)),NA())</f>
        <v>2.6997627163569682E-2</v>
      </c>
    </row>
    <row r="2825" spans="2:17" x14ac:dyDescent="0.2">
      <c r="B2825" s="46" t="s">
        <v>51</v>
      </c>
      <c r="D2825" s="49">
        <f>_xll.qlCalendarAdvance(LocalCalendar,$D2824,B2825,"f",FALSE)</f>
        <v>59196</v>
      </c>
      <c r="E2825" s="49">
        <f>_xll.qlInterestRateIndexValueDate(IndexON,D2825)</f>
        <v>59196</v>
      </c>
      <c r="F2825" s="52">
        <f>IFERROR(_xll.qlIndexFixing(IndexON,D2825,TRUE,_xll.ohTrigger(RecalcTrigger,TriggerON)),NA())</f>
        <v>2.518356985779846E-2</v>
      </c>
      <c r="H2825" s="49">
        <f>_xll.qlCalendarAdvance(IborCalendar,$H2824,B2825,"f",FALSE)</f>
        <v>59189</v>
      </c>
      <c r="I2825" s="49">
        <f>_xll.qlInterestRateIndexValueDate(Index1M,$H2825)</f>
        <v>59191</v>
      </c>
      <c r="J2825" s="52">
        <f>IFERROR(_xll.qlIndexFixing(Index1M,$H2825,TRUE,_xll.ohTrigger(RecalcTrigger,Trigger1M)),NA())</f>
        <v>2.3706218567196569E-2</v>
      </c>
      <c r="K2825" s="52">
        <f>IFERROR(_xll.qlIndexFixing(ONIndex1M,I2825,TRUE,_xll.ohTrigger(RecalcTrigger,Trigger1M)),NA())</f>
        <v>2.3687684896698258E-2</v>
      </c>
      <c r="L2825" s="52">
        <f>IFERROR(_xll.qlIndexFixing(Index3M,H2825,TRUE,_xll.ohTrigger(RecalcTrigger,Trigger3M)),NA())</f>
        <v>2.4803409783356933E-2</v>
      </c>
      <c r="M2825" s="52">
        <f>IFERROR(_xll.qlIndexFixing(ONIndex3M,I2825,TRUE,_xll.ohTrigger(RecalcTrigger,Trigger3M)),NA())</f>
        <v>2.4741194567505786E-2</v>
      </c>
      <c r="N2825" s="52">
        <f>IFERROR(_xll.qlIndexFixing(Index6M,$H2825,TRUE,_xll.ohTrigger(RecalcTrigger,Trigger6M)),NA())</f>
        <v>2.5853914867987007E-2</v>
      </c>
      <c r="O2825" s="52">
        <f>IFERROR(_xll.qlIndexFixing(ONIndex6M,I2825,TRUE,_xll.ohTrigger(RecalcTrigger,Trigger6M)),NA())</f>
        <v>2.5713556850996966E-2</v>
      </c>
      <c r="P2825" s="52">
        <f>IFERROR(_xll.qlIndexFixing(Index1Y,$H2825,TRUE,_xll.ohTrigger(RecalcTrigger,Trigger1Y)),NA())</f>
        <v>2.7320128334849262E-2</v>
      </c>
      <c r="Q2825" s="52">
        <f>IFERROR(_xll.qlIndexFixing(ONIndex1Y,I2825,TRUE,_xll.ohTrigger(RecalcTrigger,Trigger1Y)),NA())</f>
        <v>2.6994832336812991E-2</v>
      </c>
    </row>
    <row r="2826" spans="2:17" x14ac:dyDescent="0.2">
      <c r="B2826" s="46" t="s">
        <v>51</v>
      </c>
      <c r="D2826" s="49">
        <f>_xll.qlCalendarAdvance(LocalCalendar,$D2825,B2826,"f",FALSE)</f>
        <v>59203</v>
      </c>
      <c r="E2826" s="49">
        <f>_xll.qlInterestRateIndexValueDate(IndexON,D2826)</f>
        <v>59203</v>
      </c>
      <c r="F2826" s="52">
        <f>IFERROR(_xll.qlIndexFixing(IndexON,D2826,TRUE,_xll.ohTrigger(RecalcTrigger,TriggerON)),NA())</f>
        <v>2.5184824177246767E-2</v>
      </c>
      <c r="H2826" s="49">
        <f>_xll.qlCalendarAdvance(IborCalendar,$H2825,B2826,"f",FALSE)</f>
        <v>59196</v>
      </c>
      <c r="I2826" s="49">
        <f>_xll.qlInterestRateIndexValueDate(Index1M,$H2826)</f>
        <v>59198</v>
      </c>
      <c r="J2826" s="52">
        <f>IFERROR(_xll.qlIndexFixing(Index1M,$H2826,TRUE,_xll.ohTrigger(RecalcTrigger,Trigger1M)),NA())</f>
        <v>2.3703620013446971E-2</v>
      </c>
      <c r="K2826" s="52">
        <f>IFERROR(_xll.qlIndexFixing(ONIndex1M,I2826,TRUE,_xll.ohTrigger(RecalcTrigger,Trigger1M)),NA())</f>
        <v>2.3685709365519614E-2</v>
      </c>
      <c r="L2826" s="52">
        <f>IFERROR(_xll.qlIndexFixing(Index3M,H2826,TRUE,_xll.ohTrigger(RecalcTrigger,Trigger3M)),NA())</f>
        <v>2.4801521832529261E-2</v>
      </c>
      <c r="M2826" s="52">
        <f>IFERROR(_xll.qlIndexFixing(ONIndex3M,I2826,TRUE,_xll.ohTrigger(RecalcTrigger,Trigger3M)),NA())</f>
        <v>2.4739254110484055E-2</v>
      </c>
      <c r="N2826" s="52">
        <f>IFERROR(_xll.qlIndexFixing(Index6M,$H2826,TRUE,_xll.ohTrigger(RecalcTrigger,Trigger6M)),NA())</f>
        <v>2.5852092319503164E-2</v>
      </c>
      <c r="O2826" s="52">
        <f>IFERROR(_xll.qlIndexFixing(ONIndex6M,I2826,TRUE,_xll.ohTrigger(RecalcTrigger,Trigger6M)),NA())</f>
        <v>2.5711627664586345E-2</v>
      </c>
      <c r="P2826" s="52">
        <f>IFERROR(_xll.qlIndexFixing(Index1Y,$H2826,TRUE,_xll.ohTrigger(RecalcTrigger,Trigger1Y)),NA())</f>
        <v>2.7318436063754125E-2</v>
      </c>
      <c r="Q2826" s="52">
        <f>IFERROR(_xll.qlIndexFixing(ONIndex1Y,I2826,TRUE,_xll.ohTrigger(RecalcTrigger,Trigger1Y)),NA())</f>
        <v>2.6992922404520669E-2</v>
      </c>
    </row>
    <row r="2827" spans="2:17" x14ac:dyDescent="0.2">
      <c r="B2827" s="46" t="s">
        <v>51</v>
      </c>
      <c r="D2827" s="49">
        <f>_xll.qlCalendarAdvance(LocalCalendar,$D2826,B2827,"f",FALSE)</f>
        <v>59210</v>
      </c>
      <c r="E2827" s="49">
        <f>_xll.qlInterestRateIndexValueDate(IndexON,D2827)</f>
        <v>59210</v>
      </c>
      <c r="F2827" s="52">
        <f>IFERROR(_xll.qlIndexFixing(IndexON,D2827,TRUE,_xll.ohTrigger(RecalcTrigger,TriggerON)),NA())</f>
        <v>2.5186071845295643E-2</v>
      </c>
      <c r="H2827" s="49">
        <f>_xll.qlCalendarAdvance(IborCalendar,$H2826,B2827,"f",FALSE)</f>
        <v>59203</v>
      </c>
      <c r="I2827" s="49">
        <f>_xll.qlInterestRateIndexValueDate(Index1M,$H2827)</f>
        <v>59205</v>
      </c>
      <c r="J2827" s="52">
        <f>IFERROR(_xll.qlIndexFixing(Index1M,$H2827,TRUE,_xll.ohTrigger(RecalcTrigger,Trigger1M)),NA())</f>
        <v>2.3699748115804744E-2</v>
      </c>
      <c r="K2827" s="52">
        <f>IFERROR(_xll.qlIndexFixing(ONIndex1M,I2827,TRUE,_xll.ohTrigger(RecalcTrigger,Trigger1M)),NA())</f>
        <v>2.3683744279026087E-2</v>
      </c>
      <c r="L2827" s="52">
        <f>IFERROR(_xll.qlIndexFixing(Index3M,H2827,TRUE,_xll.ohTrigger(RecalcTrigger,Trigger3M)),NA())</f>
        <v>2.4798923979033192E-2</v>
      </c>
      <c r="M2827" s="52">
        <f>IFERROR(_xll.qlIndexFixing(ONIndex3M,I2827,TRUE,_xll.ohTrigger(RecalcTrigger,Trigger3M)),NA())</f>
        <v>2.4737323912695786E-2</v>
      </c>
      <c r="N2827" s="52">
        <f>IFERROR(_xll.qlIndexFixing(Index6M,$H2827,TRUE,_xll.ohTrigger(RecalcTrigger,Trigger6M)),NA())</f>
        <v>2.5850280099260121E-2</v>
      </c>
      <c r="O2827" s="52">
        <f>IFERROR(_xll.qlIndexFixing(ONIndex6M,I2827,TRUE,_xll.ohTrigger(RecalcTrigger,Trigger6M)),NA())</f>
        <v>2.5709708674526155E-2</v>
      </c>
      <c r="P2827" s="52">
        <f>IFERROR(_xll.qlIndexFixing(Index1Y,$H2827,TRUE,_xll.ohTrigger(RecalcTrigger,Trigger1Y)),NA())</f>
        <v>2.73167541959442E-2</v>
      </c>
      <c r="Q2827" s="52">
        <f>IFERROR(_xll.qlIndexFixing(ONIndex1Y,I2827,TRUE,_xll.ohTrigger(RecalcTrigger,Trigger1Y)),NA())</f>
        <v>2.6991022593145786E-2</v>
      </c>
    </row>
    <row r="2828" spans="2:17" x14ac:dyDescent="0.2">
      <c r="B2828" s="46" t="s">
        <v>51</v>
      </c>
      <c r="D2828" s="49">
        <f>_xll.qlCalendarAdvance(LocalCalendar,$D2827,B2828,"f",FALSE)</f>
        <v>59217</v>
      </c>
      <c r="E2828" s="49">
        <f>_xll.qlInterestRateIndexValueDate(IndexON,D2828)</f>
        <v>59217</v>
      </c>
      <c r="F2828" s="52">
        <f>IFERROR(_xll.qlIndexFixing(IndexON,D2828,TRUE,_xll.ohTrigger(RecalcTrigger,TriggerON)),NA())</f>
        <v>2.5187312861465472E-2</v>
      </c>
      <c r="H2828" s="49">
        <f>_xll.qlCalendarAdvance(IborCalendar,$H2827,B2828,"f",FALSE)</f>
        <v>59210</v>
      </c>
      <c r="I2828" s="49">
        <f>_xll.qlInterestRateIndexValueDate(Index1M,$H2828)</f>
        <v>59212</v>
      </c>
      <c r="J2828" s="52">
        <f>IFERROR(_xll.qlIndexFixing(Index1M,$H2828,TRUE,_xll.ohTrigger(RecalcTrigger,Trigger1M)),NA())</f>
        <v>2.3697808939376737E-2</v>
      </c>
      <c r="K2828" s="52">
        <f>IFERROR(_xll.qlIndexFixing(ONIndex1M,I2828,TRUE,_xll.ohTrigger(RecalcTrigger,Trigger1M)),NA())</f>
        <v>2.3681789637270967E-2</v>
      </c>
      <c r="L2828" s="52">
        <f>IFERROR(_xll.qlIndexFixing(Index3M,H2828,TRUE,_xll.ohTrigger(RecalcTrigger,Trigger3M)),NA())</f>
        <v>2.4797056062373191E-2</v>
      </c>
      <c r="M2828" s="52">
        <f>IFERROR(_xll.qlIndexFixing(ONIndex3M,I2828,TRUE,_xll.ohTrigger(RecalcTrigger,Trigger3M)),NA())</f>
        <v>2.4735403974140979E-2</v>
      </c>
      <c r="N2828" s="52">
        <f>IFERROR(_xll.qlIndexFixing(Index6M,$H2828,TRUE,_xll.ohTrigger(RecalcTrigger,Trigger6M)),NA())</f>
        <v>2.5848478207230505E-2</v>
      </c>
      <c r="O2828" s="52">
        <f>IFERROR(_xll.qlIndexFixing(ONIndex6M,I2828,TRUE,_xll.ohTrigger(RecalcTrigger,Trigger6M)),NA())</f>
        <v>2.5707799880763105E-2</v>
      </c>
      <c r="P2828" s="52">
        <f>IFERROR(_xll.qlIndexFixing(Index1Y,$H2828,TRUE,_xll.ohTrigger(RecalcTrigger,Trigger1Y)),NA())</f>
        <v>2.7315082731367207E-2</v>
      </c>
      <c r="Q2828" s="52">
        <f>IFERROR(_xll.qlIndexFixing(ONIndex1Y,I2828,TRUE,_xll.ohTrigger(RecalcTrigger,Trigger1Y)),NA())</f>
        <v>2.6989132902821567E-2</v>
      </c>
    </row>
    <row r="2829" spans="2:17" x14ac:dyDescent="0.2">
      <c r="B2829" s="46" t="s">
        <v>51</v>
      </c>
      <c r="D2829" s="49">
        <f>_xll.qlCalendarAdvance(LocalCalendar,$D2828,B2829,"f",FALSE)</f>
        <v>59224</v>
      </c>
      <c r="E2829" s="49">
        <f>_xll.qlInterestRateIndexValueDate(IndexON,D2829)</f>
        <v>59224</v>
      </c>
      <c r="F2829" s="52">
        <f>IFERROR(_xll.qlIndexFixing(IndexON,D2829,TRUE,_xll.ohTrigger(RecalcTrigger,TriggerON)),NA())</f>
        <v>2.5188547226075997E-2</v>
      </c>
      <c r="H2829" s="49">
        <f>_xll.qlCalendarAdvance(IborCalendar,$H2828,B2829,"f",FALSE)</f>
        <v>59217</v>
      </c>
      <c r="I2829" s="49">
        <f>_xll.qlInterestRateIndexValueDate(Index1M,$H2829)</f>
        <v>59219</v>
      </c>
      <c r="J2829" s="52">
        <f>IFERROR(_xll.qlIndexFixing(Index1M,$H2829,TRUE,_xll.ohTrigger(RecalcTrigger,Trigger1M)),NA())</f>
        <v>2.3695880225068473E-2</v>
      </c>
      <c r="K2829" s="52">
        <f>IFERROR(_xll.qlIndexFixing(ONIndex1M,I2829,TRUE,_xll.ohTrigger(RecalcTrigger,Trigger1M)),NA())</f>
        <v>2.3680485786170546E-2</v>
      </c>
      <c r="L2829" s="52">
        <f>IFERROR(_xll.qlIndexFixing(Index3M,H2829,TRUE,_xll.ohTrigger(RecalcTrigger,Trigger3M)),NA())</f>
        <v>2.4795198466545022E-2</v>
      </c>
      <c r="M2829" s="52">
        <f>IFERROR(_xll.qlIndexFixing(ONIndex3M,I2829,TRUE,_xll.ohTrigger(RecalcTrigger,Trigger3M)),NA())</f>
        <v>2.4734207941461417E-2</v>
      </c>
      <c r="N2829" s="52">
        <f>IFERROR(_xll.qlIndexFixing(Index6M,$H2829,TRUE,_xll.ohTrigger(RecalcTrigger,Trigger6M)),NA())</f>
        <v>2.5846686643387368E-2</v>
      </c>
      <c r="O2829" s="52">
        <f>IFERROR(_xll.qlIndexFixing(ONIndex6M,I2829,TRUE,_xll.ohTrigger(RecalcTrigger,Trigger6M)),NA())</f>
        <v>2.5706683835313715E-2</v>
      </c>
      <c r="P2829" s="52">
        <f>IFERROR(_xll.qlIndexFixing(Index1Y,$H2829,TRUE,_xll.ohTrigger(RecalcTrigger,Trigger1Y)),NA())</f>
        <v>2.7314336596157493E-2</v>
      </c>
      <c r="Q2829" s="52">
        <f>IFERROR(_xll.qlIndexFixing(ONIndex1Y,I2829,TRUE,_xll.ohTrigger(RecalcTrigger,Trigger1Y)),NA())</f>
        <v>2.6988131009646477E-2</v>
      </c>
    </row>
    <row r="2830" spans="2:17" x14ac:dyDescent="0.2">
      <c r="B2830" s="46" t="s">
        <v>51</v>
      </c>
      <c r="D2830" s="49">
        <f>_xll.qlCalendarAdvance(LocalCalendar,$D2829,B2830,"f",FALSE)</f>
        <v>59231</v>
      </c>
      <c r="E2830" s="49">
        <f>_xll.qlInterestRateIndexValueDate(IndexON,D2830)</f>
        <v>59231</v>
      </c>
      <c r="F2830" s="52">
        <f>IFERROR(_xll.qlIndexFixing(IndexON,D2830,TRUE,_xll.ohTrigger(RecalcTrigger,TriggerON)),NA())</f>
        <v>2.5189774938807474E-2</v>
      </c>
      <c r="H2830" s="49">
        <f>_xll.qlCalendarAdvance(IborCalendar,$H2829,B2830,"f",FALSE)</f>
        <v>59224</v>
      </c>
      <c r="I2830" s="49">
        <f>_xll.qlInterestRateIndexValueDate(Index1M,$H2830)</f>
        <v>59226</v>
      </c>
      <c r="J2830" s="52">
        <f>IFERROR(_xll.qlIndexFixing(Index1M,$H2830,TRUE,_xll.ohTrigger(RecalcTrigger,Trigger1M)),NA())</f>
        <v>2.3696535083801429E-2</v>
      </c>
      <c r="K2830" s="52">
        <f>IFERROR(_xll.qlIndexFixing(ONIndex1M,I2830,TRUE,_xll.ohTrigger(RecalcTrigger,Trigger1M)),NA())</f>
        <v>2.3677911687656206E-2</v>
      </c>
      <c r="L2830" s="52">
        <f>IFERROR(_xll.qlIndexFixing(Index3M,H2830,TRUE,_xll.ohTrigger(RecalcTrigger,Trigger3M)),NA())</f>
        <v>2.4793351191535209E-2</v>
      </c>
      <c r="M2830" s="52">
        <f>IFERROR(_xll.qlIndexFixing(ONIndex3M,I2830,TRUE,_xll.ohTrigger(RecalcTrigger,Trigger3M)),NA())</f>
        <v>2.4731594874811691E-2</v>
      </c>
      <c r="N2830" s="52">
        <f>IFERROR(_xll.qlIndexFixing(Index6M,$H2830,TRUE,_xll.ohTrigger(RecalcTrigger,Trigger6M)),NA())</f>
        <v>2.5844905407701128E-2</v>
      </c>
      <c r="O2830" s="52">
        <f>IFERROR(_xll.qlIndexFixing(ONIndex6M,I2830,TRUE,_xll.ohTrigger(RecalcTrigger,Trigger6M)),NA())</f>
        <v>2.570401288220836E-2</v>
      </c>
      <c r="P2830" s="52">
        <f>IFERROR(_xll.qlIndexFixing(Index1Y,$H2830,TRUE,_xll.ohTrigger(RecalcTrigger,Trigger1Y)),NA())</f>
        <v>2.7311771011707286E-2</v>
      </c>
      <c r="Q2830" s="52">
        <f>IFERROR(_xll.qlIndexFixing(ONIndex1Y,I2830,TRUE,_xll.ohTrigger(RecalcTrigger,Trigger1Y)),NA())</f>
        <v>2.6985383885032022E-2</v>
      </c>
    </row>
    <row r="2831" spans="2:17" x14ac:dyDescent="0.2">
      <c r="B2831" s="46" t="s">
        <v>51</v>
      </c>
      <c r="D2831" s="49">
        <f>_xll.qlCalendarAdvance(LocalCalendar,$D2830,B2831,"f",FALSE)</f>
        <v>59238</v>
      </c>
      <c r="E2831" s="49">
        <f>_xll.qlInterestRateIndexValueDate(IndexON,D2831)</f>
        <v>59238</v>
      </c>
      <c r="F2831" s="52">
        <f>IFERROR(_xll.qlIndexFixing(IndexON,D2831,TRUE,_xll.ohTrigger(RecalcTrigger,TriggerON)),NA())</f>
        <v>2.5190995999979648E-2</v>
      </c>
      <c r="H2831" s="49">
        <f>_xll.qlCalendarAdvance(IborCalendar,$H2830,B2831,"f",FALSE)</f>
        <v>59231</v>
      </c>
      <c r="I2831" s="49">
        <f>_xll.qlInterestRateIndexValueDate(Index1M,$H2831)</f>
        <v>59233</v>
      </c>
      <c r="J2831" s="52">
        <f>IFERROR(_xll.qlIndexFixing(Index1M,$H2831,TRUE,_xll.ohTrigger(RecalcTrigger,Trigger1M)),NA())</f>
        <v>2.3693985750776747E-2</v>
      </c>
      <c r="K2831" s="52">
        <f>IFERROR(_xll.qlIndexFixing(ONIndex1M,I2831,TRUE,_xll.ohTrigger(RecalcTrigger,Trigger1M)),NA())</f>
        <v>2.3675988379903146E-2</v>
      </c>
      <c r="L2831" s="52">
        <f>IFERROR(_xll.qlIndexFixing(Index3M,H2831,TRUE,_xll.ohTrigger(RecalcTrigger,Trigger3M)),NA())</f>
        <v>2.4795128474518313E-2</v>
      </c>
      <c r="M2831" s="52">
        <f>IFERROR(_xll.qlIndexFixing(ONIndex3M,I2831,TRUE,_xll.ohTrigger(RecalcTrigger,Trigger3M)),NA())</f>
        <v>2.4729705713983918E-2</v>
      </c>
      <c r="N2831" s="52">
        <f>IFERROR(_xll.qlIndexFixing(Index6M,$H2831,TRUE,_xll.ohTrigger(RecalcTrigger,Trigger6M)),NA())</f>
        <v>2.5847138991434263E-2</v>
      </c>
      <c r="O2831" s="52">
        <f>IFERROR(_xll.qlIndexFixing(ONIndex6M,I2831,TRUE,_xll.ohTrigger(RecalcTrigger,Trigger6M)),NA())</f>
        <v>2.5702134677363375E-2</v>
      </c>
      <c r="P2831" s="52">
        <f>IFERROR(_xll.qlIndexFixing(Index1Y,$H2831,TRUE,_xll.ohTrigger(RecalcTrigger,Trigger1Y)),NA())</f>
        <v>2.7310130756521115E-2</v>
      </c>
      <c r="Q2831" s="52">
        <f>IFERROR(_xll.qlIndexFixing(ONIndex1Y,I2831,TRUE,_xll.ohTrigger(RecalcTrigger,Trigger1Y)),NA())</f>
        <v>2.6983524557540051E-2</v>
      </c>
    </row>
    <row r="2832" spans="2:17" x14ac:dyDescent="0.2">
      <c r="B2832" s="46" t="s">
        <v>51</v>
      </c>
      <c r="D2832" s="49">
        <f>_xll.qlCalendarAdvance(LocalCalendar,$D2831,B2832,"f",FALSE)</f>
        <v>59245</v>
      </c>
      <c r="E2832" s="49">
        <f>_xll.qlInterestRateIndexValueDate(IndexON,D2832)</f>
        <v>59245</v>
      </c>
      <c r="F2832" s="52">
        <f>IFERROR(_xll.qlIndexFixing(IndexON,D2832,TRUE,_xll.ohTrigger(RecalcTrigger,TriggerON)),NA())</f>
        <v>2.5192210409432647E-2</v>
      </c>
      <c r="H2832" s="49">
        <f>_xll.qlCalendarAdvance(IborCalendar,$H2831,B2832,"f",FALSE)</f>
        <v>59238</v>
      </c>
      <c r="I2832" s="49">
        <f>_xll.qlInterestRateIndexValueDate(Index1M,$H2832)</f>
        <v>59240</v>
      </c>
      <c r="J2832" s="52">
        <f>IFERROR(_xll.qlIndexFixing(Index1M,$H2832,TRUE,_xll.ohTrigger(RecalcTrigger,Trigger1M)),NA())</f>
        <v>2.3692090290884479E-2</v>
      </c>
      <c r="K2832" s="52">
        <f>IFERROR(_xll.qlIndexFixing(ONIndex1M,I2832,TRUE,_xll.ohTrigger(RecalcTrigger,Trigger1M)),NA())</f>
        <v>2.3674075516808557E-2</v>
      </c>
      <c r="L2832" s="52">
        <f>IFERROR(_xll.qlIndexFixing(Index3M,H2832,TRUE,_xll.ohTrigger(RecalcTrigger,Trigger3M)),NA())</f>
        <v>2.4793304901247204E-2</v>
      </c>
      <c r="M2832" s="52">
        <f>IFERROR(_xll.qlIndexFixing(ONIndex3M,I2832,TRUE,_xll.ohTrigger(RecalcTrigger,Trigger3M)),NA())</f>
        <v>2.4727826812442899E-2</v>
      </c>
      <c r="N2832" s="52">
        <f>IFERROR(_xll.qlIndexFixing(Index6M,$H2832,TRUE,_xll.ohTrigger(RecalcTrigger,Trigger6M)),NA())</f>
        <v>2.5844579769646235E-2</v>
      </c>
      <c r="O2832" s="52">
        <f>IFERROR(_xll.qlIndexFixing(ONIndex6M,I2832,TRUE,_xll.ohTrigger(RecalcTrigger,Trigger6M)),NA())</f>
        <v>2.5700266668842175E-2</v>
      </c>
      <c r="P2832" s="52">
        <f>IFERROR(_xll.qlIndexFixing(Index1Y,$H2832,TRUE,_xll.ohTrigger(RecalcTrigger,Trigger1Y)),NA())</f>
        <v>2.7308500904363139E-2</v>
      </c>
      <c r="Q2832" s="52">
        <f>IFERROR(_xll.qlIndexFixing(ONIndex1Y,I2832,TRUE,_xll.ohTrigger(RecalcTrigger,Trigger1Y)),NA())</f>
        <v>2.6981675351045453E-2</v>
      </c>
    </row>
    <row r="2833" spans="2:17" x14ac:dyDescent="0.2">
      <c r="B2833" s="46" t="s">
        <v>51</v>
      </c>
      <c r="D2833" s="49">
        <f>_xll.qlCalendarAdvance(LocalCalendar,$D2832,B2833,"f",FALSE)</f>
        <v>59252</v>
      </c>
      <c r="E2833" s="49">
        <f>_xll.qlInterestRateIndexValueDate(IndexON,D2833)</f>
        <v>59252</v>
      </c>
      <c r="F2833" s="52">
        <f>IFERROR(_xll.qlIndexFixing(IndexON,D2833,TRUE,_xll.ohTrigger(RecalcTrigger,TriggerON)),NA())</f>
        <v>2.5193418167326342E-2</v>
      </c>
      <c r="H2833" s="49">
        <f>_xll.qlCalendarAdvance(IborCalendar,$H2832,B2833,"f",FALSE)</f>
        <v>59245</v>
      </c>
      <c r="I2833" s="49">
        <f>_xll.qlInterestRateIndexValueDate(Index1M,$H2833)</f>
        <v>59247</v>
      </c>
      <c r="J2833" s="52">
        <f>IFERROR(_xll.qlIndexFixing(Index1M,$H2833,TRUE,_xll.ohTrigger(RecalcTrigger,Trigger1M)),NA())</f>
        <v>2.3690205295194618E-2</v>
      </c>
      <c r="K2833" s="52">
        <f>IFERROR(_xll.qlIndexFixing(ONIndex1M,I2833,TRUE,_xll.ohTrigger(RecalcTrigger,Trigger1M)),NA())</f>
        <v>2.3672173098399085E-2</v>
      </c>
      <c r="L2833" s="52">
        <f>IFERROR(_xll.qlIndexFixing(Index3M,H2833,TRUE,_xll.ohTrigger(RecalcTrigger,Trigger3M)),NA())</f>
        <v>2.4791491652339584E-2</v>
      </c>
      <c r="M2833" s="52">
        <f>IFERROR(_xll.qlIndexFixing(ONIndex3M,I2833,TRUE,_xll.ohTrigger(RecalcTrigger,Trigger3M)),NA())</f>
        <v>2.4725958170108697E-2</v>
      </c>
      <c r="N2833" s="52">
        <f>IFERROR(_xll.qlIndexFixing(Index6M,$H2833,TRUE,_xll.ohTrigger(RecalcTrigger,Trigger6M)),NA())</f>
        <v>2.5842831970624185E-2</v>
      </c>
      <c r="O2833" s="52">
        <f>IFERROR(_xll.qlIndexFixing(ONIndex6M,I2833,TRUE,_xll.ohTrigger(RecalcTrigger,Trigger6M)),NA())</f>
        <v>2.5698408856698052E-2</v>
      </c>
      <c r="P2833" s="52">
        <f>IFERROR(_xll.qlIndexFixing(Index1Y,$H2833,TRUE,_xll.ohTrigger(RecalcTrigger,Trigger1Y)),NA())</f>
        <v>2.7306881455183257E-2</v>
      </c>
      <c r="Q2833" s="52">
        <f>IFERROR(_xll.qlIndexFixing(ONIndex1Y,I2833,TRUE,_xll.ohTrigger(RecalcTrigger,Trigger1Y)),NA())</f>
        <v>2.6979836265521584E-2</v>
      </c>
    </row>
    <row r="2834" spans="2:17" x14ac:dyDescent="0.2">
      <c r="B2834" s="46" t="s">
        <v>51</v>
      </c>
      <c r="D2834" s="49">
        <f>_xll.qlCalendarAdvance(LocalCalendar,$D2833,B2834,"f",FALSE)</f>
        <v>59259</v>
      </c>
      <c r="E2834" s="49">
        <f>_xll.qlInterestRateIndexValueDate(IndexON,D2834)</f>
        <v>59259</v>
      </c>
      <c r="F2834" s="52">
        <f>IFERROR(_xll.qlIndexFixing(IndexON,D2834,TRUE,_xll.ohTrigger(RecalcTrigger,TriggerON)),NA())</f>
        <v>2.5194619273181118E-2</v>
      </c>
      <c r="H2834" s="49">
        <f>_xll.qlCalendarAdvance(IborCalendar,$H2833,B2834,"f",FALSE)</f>
        <v>59252</v>
      </c>
      <c r="I2834" s="49">
        <f>_xll.qlInterestRateIndexValueDate(Index1M,$H2834)</f>
        <v>59258</v>
      </c>
      <c r="J2834" s="52">
        <f>IFERROR(_xll.qlIndexFixing(Index1M,$H2834,TRUE,_xll.ohTrigger(RecalcTrigger,Trigger1M)),NA())</f>
        <v>2.3687264301052204E-2</v>
      </c>
      <c r="K2834" s="52">
        <f>IFERROR(_xll.qlIndexFixing(ONIndex1M,I2834,TRUE,_xll.ohTrigger(RecalcTrigger,Trigger1M)),NA())</f>
        <v>2.3667917342384825E-2</v>
      </c>
      <c r="L2834" s="52">
        <f>IFERROR(_xll.qlIndexFixing(Index3M,H2834,TRUE,_xll.ohTrigger(RecalcTrigger,Trigger3M)),NA())</f>
        <v>2.4787212771953129E-2</v>
      </c>
      <c r="M2834" s="52">
        <f>IFERROR(_xll.qlIndexFixing(ONIndex3M,I2834,TRUE,_xll.ohTrigger(RecalcTrigger,Trigger3M)),NA())</f>
        <v>2.4721608708144771E-2</v>
      </c>
      <c r="N2834" s="52">
        <f>IFERROR(_xll.qlIndexFixing(Index6M,$H2834,TRUE,_xll.ohTrigger(RecalcTrigger,Trigger6M)),NA())</f>
        <v>2.5839303116321526E-2</v>
      </c>
      <c r="O2834" s="52">
        <f>IFERROR(_xll.qlIndexFixing(ONIndex6M,I2834,TRUE,_xll.ohTrigger(RecalcTrigger,Trigger6M)),NA())</f>
        <v>2.5693938584758769E-2</v>
      </c>
      <c r="P2834" s="52">
        <f>IFERROR(_xll.qlIndexFixing(Index1Y,$H2834,TRUE,_xll.ohTrigger(RecalcTrigger,Trigger1Y)),NA())</f>
        <v>2.7302521166031483E-2</v>
      </c>
      <c r="Q2834" s="52">
        <f>IFERROR(_xll.qlIndexFixing(ONIndex1Y,I2834,TRUE,_xll.ohTrigger(RecalcTrigger,Trigger1Y)),NA())</f>
        <v>2.6975205155519433E-2</v>
      </c>
    </row>
    <row r="2835" spans="2:17" x14ac:dyDescent="0.2">
      <c r="B2835" s="46" t="s">
        <v>51</v>
      </c>
      <c r="D2835" s="49">
        <f>_xll.qlCalendarAdvance(LocalCalendar,$D2834,B2835,"f",FALSE)</f>
        <v>59266</v>
      </c>
      <c r="E2835" s="49">
        <f>_xll.qlInterestRateIndexValueDate(IndexON,D2835)</f>
        <v>59266</v>
      </c>
      <c r="F2835" s="52">
        <f>IFERROR(_xll.qlIndexFixing(IndexON,D2835,TRUE,_xll.ohTrigger(RecalcTrigger,TriggerON)),NA())</f>
        <v>2.5195813727636462E-2</v>
      </c>
      <c r="H2835" s="49">
        <f>_xll.qlCalendarAdvance(IborCalendar,$H2834,B2835,"f",FALSE)</f>
        <v>59259</v>
      </c>
      <c r="I2835" s="49">
        <f>_xll.qlInterestRateIndexValueDate(Index1M,$H2835)</f>
        <v>59261</v>
      </c>
      <c r="J2835" s="52">
        <f>IFERROR(_xll.qlIndexFixing(Index1M,$H2835,TRUE,_xll.ohTrigger(RecalcTrigger,Trigger1M)),NA())</f>
        <v>2.3684527643670666E-2</v>
      </c>
      <c r="K2835" s="52">
        <f>IFERROR(_xll.qlIndexFixing(ONIndex1M,I2835,TRUE,_xll.ohTrigger(RecalcTrigger,Trigger1M)),NA())</f>
        <v>2.3668399595635492E-2</v>
      </c>
      <c r="L2835" s="52">
        <f>IFERROR(_xll.qlIndexFixing(Index3M,H2835,TRUE,_xll.ohTrigger(RecalcTrigger,Trigger3M)),NA())</f>
        <v>2.4785719952336051E-2</v>
      </c>
      <c r="M2835" s="52">
        <f>IFERROR(_xll.qlIndexFixing(ONIndex3M,I2835,TRUE,_xll.ohTrigger(RecalcTrigger,Trigger3M)),NA())</f>
        <v>2.4722251663167327E-2</v>
      </c>
      <c r="N2835" s="52">
        <f>IFERROR(_xll.qlIndexFixing(Index6M,$H2835,TRUE,_xll.ohTrigger(RecalcTrigger,Trigger6M)),NA())</f>
        <v>2.5836957308773653E-2</v>
      </c>
      <c r="O2835" s="52">
        <f>IFERROR(_xll.qlIndexFixing(ONIndex6M,I2835,TRUE,_xll.ohTrigger(RecalcTrigger,Trigger6M)),NA())</f>
        <v>2.5694723821247933E-2</v>
      </c>
      <c r="P2835" s="52">
        <f>IFERROR(_xll.qlIndexFixing(Index1Y,$H2835,TRUE,_xll.ohTrigger(RecalcTrigger,Trigger1Y)),NA())</f>
        <v>2.7300918434877912E-2</v>
      </c>
      <c r="Q2835" s="52">
        <f>IFERROR(_xll.qlIndexFixing(ONIndex1Y,I2835,TRUE,_xll.ohTrigger(RecalcTrigger,Trigger1Y)),NA())</f>
        <v>2.6976188457332739E-2</v>
      </c>
    </row>
    <row r="2836" spans="2:17" x14ac:dyDescent="0.2">
      <c r="B2836" s="46" t="s">
        <v>51</v>
      </c>
      <c r="D2836" s="49">
        <f>_xll.qlCalendarAdvance(LocalCalendar,$D2835,B2836,"f",FALSE)</f>
        <v>59273</v>
      </c>
      <c r="E2836" s="49">
        <f>_xll.qlInterestRateIndexValueDate(IndexON,D2836)</f>
        <v>59273</v>
      </c>
      <c r="F2836" s="52">
        <f>IFERROR(_xll.qlIndexFixing(IndexON,D2836,TRUE,_xll.ohTrigger(RecalcTrigger,TriggerON)),NA())</f>
        <v>2.5197001530372631E-2</v>
      </c>
      <c r="H2836" s="49">
        <f>_xll.qlCalendarAdvance(IborCalendar,$H2835,B2836,"f",FALSE)</f>
        <v>59266</v>
      </c>
      <c r="I2836" s="49">
        <f>_xll.qlInterestRateIndexValueDate(Index1M,$H2836)</f>
        <v>59268</v>
      </c>
      <c r="J2836" s="52">
        <f>IFERROR(_xll.qlIndexFixing(Index1M,$H2836,TRUE,_xll.ohTrigger(RecalcTrigger,Trigger1M)),NA())</f>
        <v>2.3684613093277598E-2</v>
      </c>
      <c r="K2836" s="52">
        <f>IFERROR(_xll.qlIndexFixing(ONIndex1M,I2836,TRUE,_xll.ohTrigger(RecalcTrigger,Trigger1M)),NA())</f>
        <v>2.3666528511281371E-2</v>
      </c>
      <c r="L2836" s="52">
        <f>IFERROR(_xll.qlIndexFixing(Index3M,H2836,TRUE,_xll.ohTrigger(RecalcTrigger,Trigger3M)),NA())</f>
        <v>2.478393583144986E-2</v>
      </c>
      <c r="M2836" s="52">
        <f>IFERROR(_xll.qlIndexFixing(ONIndex3M,I2836,TRUE,_xll.ohTrigger(RecalcTrigger,Trigger3M)),NA())</f>
        <v>2.4720413798560159E-2</v>
      </c>
      <c r="N2836" s="52">
        <f>IFERROR(_xll.qlIndexFixing(Index6M,$H2836,TRUE,_xll.ohTrigger(RecalcTrigger,Trigger6M)),NA())</f>
        <v>2.5838454721665585E-2</v>
      </c>
      <c r="O2836" s="52">
        <f>IFERROR(_xll.qlIndexFixing(ONIndex6M,I2836,TRUE,_xll.ohTrigger(RecalcTrigger,Trigger6M)),NA())</f>
        <v>2.569289659799523E-2</v>
      </c>
      <c r="P2836" s="52">
        <f>IFERROR(_xll.qlIndexFixing(Index1Y,$H2836,TRUE,_xll.ohTrigger(RecalcTrigger,Trigger1Y)),NA())</f>
        <v>2.7302085525010591E-2</v>
      </c>
      <c r="Q2836" s="52">
        <f>IFERROR(_xll.qlIndexFixing(ONIndex1Y,I2836,TRUE,_xll.ohTrigger(RecalcTrigger,Trigger1Y)),NA())</f>
        <v>2.69743797347477E-2</v>
      </c>
    </row>
    <row r="2837" spans="2:17" x14ac:dyDescent="0.2">
      <c r="B2837" s="46" t="s">
        <v>51</v>
      </c>
      <c r="D2837" s="49">
        <f>_xll.qlCalendarAdvance(LocalCalendar,$D2836,B2837,"f",FALSE)</f>
        <v>59280</v>
      </c>
      <c r="E2837" s="49">
        <f>_xll.qlInterestRateIndexValueDate(IndexON,D2837)</f>
        <v>59280</v>
      </c>
      <c r="F2837" s="52">
        <f>IFERROR(_xll.qlIndexFixing(IndexON,D2837,TRUE,_xll.ohTrigger(RecalcTrigger,TriggerON)),NA())</f>
        <v>2.5198182681309689E-2</v>
      </c>
      <c r="H2837" s="49">
        <f>_xll.qlCalendarAdvance(IborCalendar,$H2836,B2837,"f",FALSE)</f>
        <v>59273</v>
      </c>
      <c r="I2837" s="49">
        <f>_xll.qlInterestRateIndexValueDate(Index1M,$H2837)</f>
        <v>59275</v>
      </c>
      <c r="J2837" s="52">
        <f>IFERROR(_xll.qlIndexFixing(Index1M,$H2837,TRUE,_xll.ohTrigger(RecalcTrigger,Trigger1M)),NA())</f>
        <v>2.3682769954340637E-2</v>
      </c>
      <c r="K2837" s="52">
        <f>IFERROR(_xll.qlIndexFixing(ONIndex1M,I2837,TRUE,_xll.ohTrigger(RecalcTrigger,Trigger1M)),NA())</f>
        <v>2.3664667871585721E-2</v>
      </c>
      <c r="L2837" s="52">
        <f>IFERROR(_xll.qlIndexFixing(Index3M,H2837,TRUE,_xll.ohTrigger(RecalcTrigger,Trigger3M)),NA())</f>
        <v>2.4782162032713835E-2</v>
      </c>
      <c r="M2837" s="52">
        <f>IFERROR(_xll.qlIndexFixing(ONIndex3M,I2837,TRUE,_xll.ohTrigger(RecalcTrigger,Trigger3M)),NA())</f>
        <v>2.4718586193186454E-2</v>
      </c>
      <c r="N2837" s="52">
        <f>IFERROR(_xll.qlIndexFixing(Index6M,$H2837,TRUE,_xll.ohTrigger(RecalcTrigger,Trigger6M)),NA())</f>
        <v>2.5835944084477334E-2</v>
      </c>
      <c r="O2837" s="52">
        <f>IFERROR(_xll.qlIndexFixing(ONIndex6M,I2837,TRUE,_xll.ohTrigger(RecalcTrigger,Trigger6M)),NA())</f>
        <v>2.5691079571039666E-2</v>
      </c>
      <c r="P2837" s="52">
        <f>IFERROR(_xll.qlIndexFixing(Index1Y,$H2837,TRUE,_xll.ohTrigger(RecalcTrigger,Trigger1Y)),NA())</f>
        <v>2.7301427592114166E-2</v>
      </c>
      <c r="Q2837" s="52">
        <f>IFERROR(_xll.qlIndexFixing(ONIndex1Y,I2837,TRUE,_xll.ohTrigger(RecalcTrigger,Trigger1Y)),NA())</f>
        <v>2.6972581133053453E-2</v>
      </c>
    </row>
    <row r="2838" spans="2:17" x14ac:dyDescent="0.2">
      <c r="B2838" s="46" t="s">
        <v>51</v>
      </c>
      <c r="D2838" s="49">
        <f>_xll.qlCalendarAdvance(LocalCalendar,$D2837,B2838,"f",FALSE)</f>
        <v>59287</v>
      </c>
      <c r="E2838" s="49">
        <f>_xll.qlInterestRateIndexValueDate(IndexON,D2838)</f>
        <v>59287</v>
      </c>
      <c r="F2838" s="52">
        <f>IFERROR(_xll.qlIndexFixing(IndexON,D2838,TRUE,_xll.ohTrigger(RecalcTrigger,TriggerON)),NA())</f>
        <v>2.5199357180527571E-2</v>
      </c>
      <c r="H2838" s="49">
        <f>_xll.qlCalendarAdvance(IborCalendar,$H2837,B2838,"f",FALSE)</f>
        <v>59280</v>
      </c>
      <c r="I2838" s="49">
        <f>_xll.qlInterestRateIndexValueDate(Index1M,$H2838)</f>
        <v>59282</v>
      </c>
      <c r="J2838" s="52">
        <f>IFERROR(_xll.qlIndexFixing(Index1M,$H2838,TRUE,_xll.ohTrigger(RecalcTrigger,Trigger1M)),NA())</f>
        <v>2.3680937279577725E-2</v>
      </c>
      <c r="K2838" s="52">
        <f>IFERROR(_xll.qlIndexFixing(ONIndex1M,I2838,TRUE,_xll.ohTrigger(RecalcTrigger,Trigger1M)),NA())</f>
        <v>2.3662817676548542E-2</v>
      </c>
      <c r="L2838" s="52">
        <f>IFERROR(_xll.qlIndexFixing(Index3M,H2838,TRUE,_xll.ohTrigger(RecalcTrigger,Trigger3M)),NA())</f>
        <v>2.4780398556120072E-2</v>
      </c>
      <c r="M2838" s="52">
        <f>IFERROR(_xll.qlIndexFixing(ONIndex3M,I2838,TRUE,_xll.ohTrigger(RecalcTrigger,Trigger3M)),NA())</f>
        <v>2.4716768847046211E-2</v>
      </c>
      <c r="N2838" s="52">
        <f>IFERROR(_xll.qlIndexFixing(Index6M,$H2838,TRUE,_xll.ohTrigger(RecalcTrigger,Trigger6M)),NA())</f>
        <v>2.5834247940291367E-2</v>
      </c>
      <c r="O2838" s="52">
        <f>IFERROR(_xll.qlIndexFixing(ONIndex6M,I2838,TRUE,_xll.ohTrigger(RecalcTrigger,Trigger6M)),NA())</f>
        <v>2.5689272740407887E-2</v>
      </c>
      <c r="P2838" s="52">
        <f>IFERROR(_xll.qlIndexFixing(Index1Y,$H2838,TRUE,_xll.ohTrigger(RecalcTrigger,Trigger1Y)),NA())</f>
        <v>2.729894025220762E-2</v>
      </c>
      <c r="Q2838" s="52">
        <f>IFERROR(_xll.qlIndexFixing(ONIndex1Y,I2838,TRUE,_xll.ohTrigger(RecalcTrigger,Trigger1Y)),NA())</f>
        <v>2.6970792652303288E-2</v>
      </c>
    </row>
    <row r="2839" spans="2:17" x14ac:dyDescent="0.2">
      <c r="B2839" s="46" t="s">
        <v>51</v>
      </c>
      <c r="D2839" s="49">
        <f>_xll.qlCalendarAdvance(LocalCalendar,$D2838,B2839,"f",FALSE)</f>
        <v>59294</v>
      </c>
      <c r="E2839" s="49">
        <f>_xll.qlInterestRateIndexValueDate(IndexON,D2839)</f>
        <v>59294</v>
      </c>
      <c r="F2839" s="52">
        <f>IFERROR(_xll.qlIndexFixing(IndexON,D2839,TRUE,_xll.ohTrigger(RecalcTrigger,TriggerON)),NA())</f>
        <v>2.5200525028266085E-2</v>
      </c>
      <c r="H2839" s="49">
        <f>_xll.qlCalendarAdvance(IborCalendar,$H2838,B2839,"f",FALSE)</f>
        <v>59287</v>
      </c>
      <c r="I2839" s="49">
        <f>_xll.qlInterestRateIndexValueDate(Index1M,$H2839)</f>
        <v>59289</v>
      </c>
      <c r="J2839" s="52">
        <f>IFERROR(_xll.qlIndexFixing(Index1M,$H2839,TRUE,_xll.ohTrigger(RecalcTrigger,Trigger1M)),NA())</f>
        <v>2.368041322442303E-2</v>
      </c>
      <c r="K2839" s="52">
        <f>IFERROR(_xll.qlIndexFixing(ONIndex1M,I2839,TRUE,_xll.ohTrigger(RecalcTrigger,Trigger1M)),NA())</f>
        <v>2.3661624492823385E-2</v>
      </c>
      <c r="L2839" s="52">
        <f>IFERROR(_xll.qlIndexFixing(Index3M,H2839,TRUE,_xll.ohTrigger(RecalcTrigger,Trigger3M)),NA())</f>
        <v>2.4780828969617291E-2</v>
      </c>
      <c r="M2839" s="52">
        <f>IFERROR(_xll.qlIndexFixing(ONIndex3M,I2839,TRUE,_xll.ohTrigger(RecalcTrigger,Trigger3M)),NA())</f>
        <v>2.4715681462610384E-2</v>
      </c>
      <c r="N2839" s="52">
        <f>IFERROR(_xll.qlIndexFixing(Index6M,$H2839,TRUE,_xll.ohTrigger(RecalcTrigger,Trigger6M)),NA())</f>
        <v>2.583336814021879E-2</v>
      </c>
      <c r="O2839" s="52">
        <f>IFERROR(_xll.qlIndexFixing(ONIndex6M,I2839,TRUE,_xll.ohTrigger(RecalcTrigger,Trigger6M)),NA())</f>
        <v>2.568826462655549E-2</v>
      </c>
      <c r="P2839" s="52">
        <f>IFERROR(_xll.qlIndexFixing(Index1Y,$H2839,TRUE,_xll.ohTrigger(RecalcTrigger,Trigger1Y)),NA())</f>
        <v>2.7297383219853234E-2</v>
      </c>
      <c r="Q2839" s="52">
        <f>IFERROR(_xll.qlIndexFixing(ONIndex1Y,I2839,TRUE,_xll.ohTrigger(RecalcTrigger,Trigger1Y)),NA())</f>
        <v>2.6969897831838896E-2</v>
      </c>
    </row>
    <row r="2840" spans="2:17" x14ac:dyDescent="0.2">
      <c r="B2840" s="46" t="s">
        <v>51</v>
      </c>
      <c r="D2840" s="49">
        <f>_xll.qlCalendarAdvance(LocalCalendar,$D2839,B2840,"f",FALSE)</f>
        <v>59301</v>
      </c>
      <c r="E2840" s="49">
        <f>_xll.qlInterestRateIndexValueDate(IndexON,D2840)</f>
        <v>59301</v>
      </c>
      <c r="F2840" s="52">
        <f>IFERROR(_xll.qlIndexFixing(IndexON,D2840,TRUE,_xll.ohTrigger(RecalcTrigger,TriggerON)),NA())</f>
        <v>2.5201686224125552E-2</v>
      </c>
      <c r="H2840" s="49">
        <f>_xll.qlCalendarAdvance(IborCalendar,$H2839,B2840,"f",FALSE)</f>
        <v>59294</v>
      </c>
      <c r="I2840" s="49">
        <f>_xll.qlInterestRateIndexValueDate(Index1M,$H2840)</f>
        <v>59296</v>
      </c>
      <c r="J2840" s="52">
        <f>IFERROR(_xll.qlIndexFixing(Index1M,$H2840,TRUE,_xll.ohTrigger(RecalcTrigger,Trigger1M)),NA())</f>
        <v>2.3677303322568868E-2</v>
      </c>
      <c r="K2840" s="52">
        <f>IFERROR(_xll.qlIndexFixing(ONIndex1M,I2840,TRUE,_xll.ohTrigger(RecalcTrigger,Trigger1M)),NA())</f>
        <v>2.3659148620582826E-2</v>
      </c>
      <c r="L2840" s="52">
        <f>IFERROR(_xll.qlIndexFixing(Index3M,H2840,TRUE,_xll.ohTrigger(RecalcTrigger,Trigger3M)),NA())</f>
        <v>2.4779087990821267E-2</v>
      </c>
      <c r="M2840" s="52">
        <f>IFERROR(_xll.qlIndexFixing(ONIndex3M,I2840,TRUE,_xll.ohTrigger(RecalcTrigger,Trigger3M)),NA())</f>
        <v>2.471316493254605E-2</v>
      </c>
      <c r="N2840" s="52">
        <f>IFERROR(_xll.qlIndexFixing(Index6M,$H2840,TRUE,_xll.ohTrigger(RecalcTrigger,Trigger6M)),NA())</f>
        <v>2.5830886644552756E-2</v>
      </c>
      <c r="O2840" s="52">
        <f>IFERROR(_xll.qlIndexFixing(ONIndex6M,I2840,TRUE,_xll.ohTrigger(RecalcTrigger,Trigger6M)),NA())</f>
        <v>2.5685689668062395E-2</v>
      </c>
      <c r="P2840" s="52">
        <f>IFERROR(_xll.qlIndexFixing(Index1Y,$H2840,TRUE,_xll.ohTrigger(RecalcTrigger,Trigger1Y)),NA())</f>
        <v>2.7296758374906076E-2</v>
      </c>
      <c r="Q2840" s="52">
        <f>IFERROR(_xll.qlIndexFixing(ONIndex1Y,I2840,TRUE,_xll.ohTrigger(RecalcTrigger,Trigger1Y)),NA())</f>
        <v>2.6967246053768434E-2</v>
      </c>
    </row>
    <row r="2841" spans="2:17" x14ac:dyDescent="0.2">
      <c r="B2841" s="46" t="s">
        <v>51</v>
      </c>
      <c r="D2841" s="49">
        <f>_xll.qlCalendarAdvance(LocalCalendar,$D2840,B2841,"f",FALSE)</f>
        <v>59308</v>
      </c>
      <c r="E2841" s="49">
        <f>_xll.qlInterestRateIndexValueDate(IndexON,D2841)</f>
        <v>59308</v>
      </c>
      <c r="F2841" s="52">
        <f>IFERROR(_xll.qlIndexFixing(IndexON,D2841,TRUE,_xll.ohTrigger(RecalcTrigger,TriggerON)),NA())</f>
        <v>2.520284076834578E-2</v>
      </c>
      <c r="H2841" s="49">
        <f>_xll.qlCalendarAdvance(IborCalendar,$H2840,B2841,"f",FALSE)</f>
        <v>59301</v>
      </c>
      <c r="I2841" s="49">
        <f>_xll.qlInterestRateIndexValueDate(Index1M,$H2841)</f>
        <v>59303</v>
      </c>
      <c r="J2841" s="52">
        <f>IFERROR(_xll.qlIndexFixing(Index1M,$H2841,TRUE,_xll.ohTrigger(RecalcTrigger,Trigger1M)),NA())</f>
        <v>2.3675502040310031E-2</v>
      </c>
      <c r="K2841" s="52">
        <f>IFERROR(_xll.qlIndexFixing(ONIndex1M,I2841,TRUE,_xll.ohTrigger(RecalcTrigger,Trigger1M)),NA())</f>
        <v>2.3657329759627643E-2</v>
      </c>
      <c r="L2841" s="52">
        <f>IFERROR(_xll.qlIndexFixing(Index3M,H2841,TRUE,_xll.ohTrigger(RecalcTrigger,Trigger3M)),NA())</f>
        <v>2.4777357336269686E-2</v>
      </c>
      <c r="M2841" s="52">
        <f>IFERROR(_xll.qlIndexFixing(ONIndex3M,I2841,TRUE,_xll.ohTrigger(RecalcTrigger,Trigger3M)),NA())</f>
        <v>2.4711378364132841E-2</v>
      </c>
      <c r="N2841" s="52">
        <f>IFERROR(_xll.qlIndexFixing(Index6M,$H2841,TRUE,_xll.ohTrigger(RecalcTrigger,Trigger6M)),NA())</f>
        <v>2.5829221492947398E-2</v>
      </c>
      <c r="O2841" s="52">
        <f>IFERROR(_xll.qlIndexFixing(ONIndex6M,I2841,TRUE,_xll.ohTrigger(RecalcTrigger,Trigger6M)),NA())</f>
        <v>2.5683913426348681E-2</v>
      </c>
      <c r="P2841" s="52">
        <f>IFERROR(_xll.qlIndexFixing(Index1Y,$H2841,TRUE,_xll.ohTrigger(RecalcTrigger,Trigger1Y)),NA())</f>
        <v>2.729430036299799E-2</v>
      </c>
      <c r="Q2841" s="52">
        <f>IFERROR(_xll.qlIndexFixing(ONIndex1Y,I2841,TRUE,_xll.ohTrigger(RecalcTrigger,Trigger1Y)),NA())</f>
        <v>2.6965487935930454E-2</v>
      </c>
    </row>
    <row r="2842" spans="2:17" x14ac:dyDescent="0.2">
      <c r="B2842" s="46" t="s">
        <v>51</v>
      </c>
      <c r="D2842" s="49">
        <f>_xll.qlCalendarAdvance(LocalCalendar,$D2841,B2842,"f",FALSE)</f>
        <v>59315</v>
      </c>
      <c r="E2842" s="49">
        <f>_xll.qlInterestRateIndexValueDate(IndexON,D2842)</f>
        <v>59315</v>
      </c>
      <c r="F2842" s="52">
        <f>IFERROR(_xll.qlIndexFixing(IndexON,D2842,TRUE,_xll.ohTrigger(RecalcTrigger,TriggerON)),NA())</f>
        <v>2.5203988661006704E-2</v>
      </c>
      <c r="H2842" s="49">
        <f>_xll.qlCalendarAdvance(IborCalendar,$H2841,B2842,"f",FALSE)</f>
        <v>59308</v>
      </c>
      <c r="I2842" s="49">
        <f>_xll.qlInterestRateIndexValueDate(Index1M,$H2842)</f>
        <v>59310</v>
      </c>
      <c r="J2842" s="52">
        <f>IFERROR(_xll.qlIndexFixing(Index1M,$H2842,TRUE,_xll.ohTrigger(RecalcTrigger,Trigger1M)),NA())</f>
        <v>2.3673711222204612E-2</v>
      </c>
      <c r="K2842" s="52">
        <f>IFERROR(_xll.qlIndexFixing(ONIndex1M,I2842,TRUE,_xll.ohTrigger(RecalcTrigger,Trigger1M)),NA())</f>
        <v>2.3655521343304287E-2</v>
      </c>
      <c r="L2842" s="52">
        <f>IFERROR(_xll.qlIndexFixing(Index3M,H2842,TRUE,_xll.ohTrigger(RecalcTrigger,Trigger3M)),NA())</f>
        <v>2.4775637005948935E-2</v>
      </c>
      <c r="M2842" s="52">
        <f>IFERROR(_xll.qlIndexFixing(ONIndex3M,I2842,TRUE,_xll.ohTrigger(RecalcTrigger,Trigger3M)),NA())</f>
        <v>2.4709602054953095E-2</v>
      </c>
      <c r="N2842" s="52">
        <f>IFERROR(_xll.qlIndexFixing(Index6M,$H2842,TRUE,_xll.ohTrigger(RecalcTrigger,Trigger6M)),NA())</f>
        <v>2.5827566672150248E-2</v>
      </c>
      <c r="O2842" s="52">
        <f>IFERROR(_xll.qlIndexFixing(ONIndex6M,I2842,TRUE,_xll.ohTrigger(RecalcTrigger,Trigger6M)),NA())</f>
        <v>2.5682147380958753E-2</v>
      </c>
      <c r="P2842" s="52">
        <f>IFERROR(_xll.qlIndexFixing(Index1Y,$H2842,TRUE,_xll.ohTrigger(RecalcTrigger,Trigger1Y)),NA())</f>
        <v>2.729277453840151E-2</v>
      </c>
      <c r="Q2842" s="52">
        <f>IFERROR(_xll.qlIndexFixing(ONIndex1Y,I2842,TRUE,_xll.ohTrigger(RecalcTrigger,Trigger1Y)),NA())</f>
        <v>2.6963739939063203E-2</v>
      </c>
    </row>
    <row r="2843" spans="2:17" x14ac:dyDescent="0.2">
      <c r="B2843" s="46" t="s">
        <v>51</v>
      </c>
      <c r="D2843" s="49">
        <f>_xll.qlCalendarAdvance(LocalCalendar,$D2842,B2843,"f",FALSE)</f>
        <v>59322</v>
      </c>
      <c r="E2843" s="49">
        <f>_xll.qlInterestRateIndexValueDate(IndexON,D2843)</f>
        <v>59322</v>
      </c>
      <c r="F2843" s="52">
        <f>IFERROR(_xll.qlIndexFixing(IndexON,D2843,TRUE,_xll.ohTrigger(RecalcTrigger,TriggerON)),NA())</f>
        <v>2.5205129901868517E-2</v>
      </c>
      <c r="H2843" s="49">
        <f>_xll.qlCalendarAdvance(IborCalendar,$H2842,B2843,"f",FALSE)</f>
        <v>59315</v>
      </c>
      <c r="I2843" s="49">
        <f>_xll.qlInterestRateIndexValueDate(Index1M,$H2843)</f>
        <v>59317</v>
      </c>
      <c r="J2843" s="52">
        <f>IFERROR(_xll.qlIndexFixing(Index1M,$H2843,TRUE,_xll.ohTrigger(RecalcTrigger,Trigger1M)),NA())</f>
        <v>2.3671930868257765E-2</v>
      </c>
      <c r="K2843" s="52">
        <f>IFERROR(_xll.qlIndexFixing(ONIndex1M,I2843,TRUE,_xll.ohTrigger(RecalcTrigger,Trigger1M)),NA())</f>
        <v>2.3654372445940375E-2</v>
      </c>
      <c r="L2843" s="52">
        <f>IFERROR(_xll.qlIndexFixing(Index3M,H2843,TRUE,_xll.ohTrigger(RecalcTrigger,Trigger3M)),NA())</f>
        <v>2.47746575168649E-2</v>
      </c>
      <c r="M2843" s="52">
        <f>IFERROR(_xll.qlIndexFixing(ONIndex3M,I2843,TRUE,_xll.ohTrigger(RecalcTrigger,Trigger3M)),NA())</f>
        <v>2.4708558149770798E-2</v>
      </c>
      <c r="N2843" s="52">
        <f>IFERROR(_xll.qlIndexFixing(Index6M,$H2843,TRUE,_xll.ohTrigger(RecalcTrigger,Trigger6M)),NA())</f>
        <v>2.5825922182134087E-2</v>
      </c>
      <c r="O2843" s="52">
        <f>IFERROR(_xll.qlIndexFixing(ONIndex6M,I2843,TRUE,_xll.ohTrigger(RecalcTrigger,Trigger6M)),NA())</f>
        <v>2.5681182460381979E-2</v>
      </c>
      <c r="P2843" s="52">
        <f>IFERROR(_xll.qlIndexFixing(Index1Y,$H2843,TRUE,_xll.ohTrigger(RecalcTrigger,Trigger1Y)),NA())</f>
        <v>2.7292182788002797E-2</v>
      </c>
      <c r="Q2843" s="52">
        <f>IFERROR(_xll.qlIndexFixing(ONIndex1Y,I2843,TRUE,_xll.ohTrigger(RecalcTrigger,Trigger1Y)),NA())</f>
        <v>2.696288796916857E-2</v>
      </c>
    </row>
    <row r="2844" spans="2:17" x14ac:dyDescent="0.2">
      <c r="B2844" s="46" t="s">
        <v>51</v>
      </c>
      <c r="D2844" s="49">
        <f>_xll.qlCalendarAdvance(LocalCalendar,$D2843,B2844,"f",FALSE)</f>
        <v>59329</v>
      </c>
      <c r="E2844" s="49">
        <f>_xll.qlInterestRateIndexValueDate(IndexON,D2844)</f>
        <v>59329</v>
      </c>
      <c r="F2844" s="52">
        <f>IFERROR(_xll.qlIndexFixing(IndexON,D2844,TRUE,_xll.ohTrigger(RecalcTrigger,TriggerON)),NA())</f>
        <v>2.5206264491011154E-2</v>
      </c>
      <c r="H2844" s="49">
        <f>_xll.qlCalendarAdvance(IborCalendar,$H2843,B2844,"f",FALSE)</f>
        <v>59322</v>
      </c>
      <c r="I2844" s="49">
        <f>_xll.qlInterestRateIndexValueDate(Index1M,$H2844)</f>
        <v>59324</v>
      </c>
      <c r="J2844" s="52">
        <f>IFERROR(_xll.qlIndexFixing(Index1M,$H2844,TRUE,_xll.ohTrigger(RecalcTrigger,Trigger1M)),NA())</f>
        <v>2.3670160978448859E-2</v>
      </c>
      <c r="K2844" s="52">
        <f>IFERROR(_xll.qlIndexFixing(ONIndex1M,I2844,TRUE,_xll.ohTrigger(RecalcTrigger,Trigger1M)),NA())</f>
        <v>2.3651935844766214E-2</v>
      </c>
      <c r="L2844" s="52">
        <f>IFERROR(_xll.qlIndexFixing(Index3M,H2844,TRUE,_xll.ohTrigger(RecalcTrigger,Trigger3M)),NA())</f>
        <v>2.4772958455871106E-2</v>
      </c>
      <c r="M2844" s="52">
        <f>IFERROR(_xll.qlIndexFixing(ONIndex3M,I2844,TRUE,_xll.ohTrigger(RecalcTrigger,Trigger3M)),NA())</f>
        <v>2.4706080214347281E-2</v>
      </c>
      <c r="N2844" s="52">
        <f>IFERROR(_xll.qlIndexFixing(Index6M,$H2844,TRUE,_xll.ohTrigger(RecalcTrigger,Trigger6M)),NA())</f>
        <v>2.5824288022874717E-2</v>
      </c>
      <c r="O2844" s="52">
        <f>IFERROR(_xll.qlIndexFixing(ONIndex6M,I2844,TRUE,_xll.ohTrigger(RecalcTrigger,Trigger6M)),NA())</f>
        <v>2.5678645879070316E-2</v>
      </c>
      <c r="P2844" s="52">
        <f>IFERROR(_xll.qlIndexFixing(Index1Y,$H2844,TRUE,_xll.ohTrigger(RecalcTrigger,Trigger1Y)),NA())</f>
        <v>2.7289754096635383E-2</v>
      </c>
      <c r="Q2844" s="52">
        <f>IFERROR(_xll.qlIndexFixing(ONIndex1Y,I2844,TRUE,_xll.ohTrigger(RecalcTrigger,Trigger1Y)),NA())</f>
        <v>2.6960274308240884E-2</v>
      </c>
    </row>
    <row r="2845" spans="2:17" x14ac:dyDescent="0.2">
      <c r="B2845" s="46" t="s">
        <v>51</v>
      </c>
      <c r="D2845" s="49">
        <f>_xll.qlCalendarAdvance(LocalCalendar,$D2844,B2845,"f",FALSE)</f>
        <v>59336</v>
      </c>
      <c r="E2845" s="49">
        <f>_xll.qlInterestRateIndexValueDate(IndexON,D2845)</f>
        <v>59336</v>
      </c>
      <c r="F2845" s="52">
        <f>IFERROR(_xll.qlIndexFixing(IndexON,D2845,TRUE,_xll.ohTrigger(RecalcTrigger,TriggerON)),NA())</f>
        <v>2.520739242835468E-2</v>
      </c>
      <c r="H2845" s="49">
        <f>_xll.qlCalendarAdvance(IborCalendar,$H2844,B2845,"f",FALSE)</f>
        <v>59329</v>
      </c>
      <c r="I2845" s="49">
        <f>_xll.qlInterestRateIndexValueDate(Index1M,$H2845)</f>
        <v>59331</v>
      </c>
      <c r="J2845" s="52">
        <f>IFERROR(_xll.qlIndexFixing(Index1M,$H2845,TRUE,_xll.ohTrigger(RecalcTrigger,Trigger1M)),NA())</f>
        <v>2.3668401552783054E-2</v>
      </c>
      <c r="K2845" s="52">
        <f>IFERROR(_xll.qlIndexFixing(ONIndex1M,I2845,TRUE,_xll.ohTrigger(RecalcTrigger,Trigger1M)),NA())</f>
        <v>2.3650158762418272E-2</v>
      </c>
      <c r="L2845" s="52">
        <f>IFERROR(_xll.qlIndexFixing(Index3M,H2845,TRUE,_xll.ohTrigger(RecalcTrigger,Trigger3M)),NA())</f>
        <v>2.4770537960241562E-2</v>
      </c>
      <c r="M2845" s="52">
        <f>IFERROR(_xll.qlIndexFixing(ONIndex3M,I2845,TRUE,_xll.ohTrigger(RecalcTrigger,Trigger3M)),NA())</f>
        <v>2.4704334682841278E-2</v>
      </c>
      <c r="N2845" s="52">
        <f>IFERROR(_xll.qlIndexFixing(Index6M,$H2845,TRUE,_xll.ohTrigger(RecalcTrigger,Trigger6M)),NA())</f>
        <v>2.582266419434405E-2</v>
      </c>
      <c r="O2845" s="52">
        <f>IFERROR(_xll.qlIndexFixing(ONIndex6M,I2845,TRUE,_xll.ohTrigger(RecalcTrigger,Trigger6M)),NA())</f>
        <v>2.5676910422571808E-2</v>
      </c>
      <c r="P2845" s="52">
        <f>IFERROR(_xll.qlIndexFixing(Index1Y,$H2845,TRUE,_xll.ohTrigger(RecalcTrigger,Trigger1Y)),NA())</f>
        <v>2.7288259479372075E-2</v>
      </c>
      <c r="Q2845" s="52">
        <f>IFERROR(_xll.qlIndexFixing(ONIndex1Y,I2845,TRUE,_xll.ohTrigger(RecalcTrigger,Trigger1Y)),NA())</f>
        <v>2.695855667420588E-2</v>
      </c>
    </row>
    <row r="2846" spans="2:17" x14ac:dyDescent="0.2">
      <c r="B2846" s="46" t="s">
        <v>51</v>
      </c>
      <c r="D2846" s="49">
        <f>_xll.qlCalendarAdvance(LocalCalendar,$D2845,B2846,"f",FALSE)</f>
        <v>59343</v>
      </c>
      <c r="E2846" s="49">
        <f>_xll.qlInterestRateIndexValueDate(IndexON,D2846)</f>
        <v>59343</v>
      </c>
      <c r="F2846" s="52">
        <f>IFERROR(_xll.qlIndexFixing(IndexON,D2846,TRUE,_xll.ohTrigger(RecalcTrigger,TriggerON)),NA())</f>
        <v>2.5208513714298775E-2</v>
      </c>
      <c r="H2846" s="49">
        <f>_xll.qlCalendarAdvance(IborCalendar,$H2845,B2846,"f",FALSE)</f>
        <v>59336</v>
      </c>
      <c r="I2846" s="49">
        <f>_xll.qlInterestRateIndexValueDate(Index1M,$H2846)</f>
        <v>59338</v>
      </c>
      <c r="J2846" s="52">
        <f>IFERROR(_xll.qlIndexFixing(Index1M,$H2846,TRUE,_xll.ohTrigger(RecalcTrigger,Trigger1M)),NA())</f>
        <v>2.3666652591262927E-2</v>
      </c>
      <c r="K2846" s="52">
        <f>IFERROR(_xll.qlIndexFixing(ONIndex1M,I2846,TRUE,_xll.ohTrigger(RecalcTrigger,Trigger1M)),NA())</f>
        <v>2.3648392124862028E-2</v>
      </c>
      <c r="L2846" s="52">
        <f>IFERROR(_xll.qlIndexFixing(Index3M,H2846,TRUE,_xll.ohTrigger(RecalcTrigger,Trigger3M)),NA())</f>
        <v>2.476885892670978E-2</v>
      </c>
      <c r="M2846" s="52">
        <f>IFERROR(_xll.qlIndexFixing(ONIndex3M,I2846,TRUE,_xll.ohTrigger(RecalcTrigger,Trigger3M)),NA())</f>
        <v>2.4702599410675319E-2</v>
      </c>
      <c r="N2846" s="52">
        <f>IFERROR(_xll.qlIndexFixing(Index6M,$H2846,TRUE,_xll.ohTrigger(RecalcTrigger,Trigger6M)),NA())</f>
        <v>2.5821050696519618E-2</v>
      </c>
      <c r="O2846" s="52">
        <f>IFERROR(_xll.qlIndexFixing(ONIndex6M,I2846,TRUE,_xll.ohTrigger(RecalcTrigger,Trigger6M)),NA())</f>
        <v>2.5675185162450376E-2</v>
      </c>
      <c r="P2846" s="52">
        <f>IFERROR(_xll.qlIndexFixing(Index1Y,$H2846,TRUE,_xll.ohTrigger(RecalcTrigger,Trigger1Y)),NA())</f>
        <v>2.7286775264459797E-2</v>
      </c>
      <c r="Q2846" s="52">
        <f>IFERROR(_xll.qlIndexFixing(ONIndex1Y,I2846,TRUE,_xll.ohTrigger(RecalcTrigger,Trigger1Y)),NA())</f>
        <v>2.6956849161221541E-2</v>
      </c>
    </row>
    <row r="2847" spans="2:17" x14ac:dyDescent="0.2">
      <c r="B2847" s="46" t="s">
        <v>51</v>
      </c>
      <c r="D2847" s="49">
        <f>_xll.qlCalendarAdvance(LocalCalendar,$D2846,B2847,"f",FALSE)</f>
        <v>59350</v>
      </c>
      <c r="E2847" s="49">
        <f>_xll.qlInterestRateIndexValueDate(IndexON,D2847)</f>
        <v>59350</v>
      </c>
      <c r="F2847" s="52">
        <f>IFERROR(_xll.qlIndexFixing(IndexON,D2847,TRUE,_xll.ohTrigger(RecalcTrigger,TriggerON)),NA())</f>
        <v>2.5209628348283886E-2</v>
      </c>
      <c r="H2847" s="49">
        <f>_xll.qlCalendarAdvance(IborCalendar,$H2846,B2847,"f",FALSE)</f>
        <v>59343</v>
      </c>
      <c r="I2847" s="49">
        <f>_xll.qlInterestRateIndexValueDate(Index1M,$H2847)</f>
        <v>59345</v>
      </c>
      <c r="J2847" s="52">
        <f>IFERROR(_xll.qlIndexFixing(Index1M,$H2847,TRUE,_xll.ohTrigger(RecalcTrigger,Trigger1M)),NA())</f>
        <v>2.3664914093870431E-2</v>
      </c>
      <c r="K2847" s="52">
        <f>IFERROR(_xll.qlIndexFixing(ONIndex1M,I2847,TRUE,_xll.ohTrigger(RecalcTrigger,Trigger1M)),NA())</f>
        <v>2.3646635931964255E-2</v>
      </c>
      <c r="L2847" s="52">
        <f>IFERROR(_xll.qlIndexFixing(Index3M,H2847,TRUE,_xll.ohTrigger(RecalcTrigger,Trigger3M)),NA())</f>
        <v>2.4767190217341646E-2</v>
      </c>
      <c r="M2847" s="52">
        <f>IFERROR(_xll.qlIndexFixing(ONIndex3M,I2847,TRUE,_xll.ohTrigger(RecalcTrigger,Trigger3M)),NA())</f>
        <v>2.4700874397689532E-2</v>
      </c>
      <c r="N2847" s="52">
        <f>IFERROR(_xll.qlIndexFixing(Index6M,$H2847,TRUE,_xll.ohTrigger(RecalcTrigger,Trigger6M)),NA())</f>
        <v>2.5821069592189622E-2</v>
      </c>
      <c r="O2847" s="52">
        <f>IFERROR(_xll.qlIndexFixing(ONIndex6M,I2847,TRUE,_xll.ohTrigger(RecalcTrigger,Trigger6M)),NA())</f>
        <v>2.5673470098572793E-2</v>
      </c>
      <c r="P2847" s="52">
        <f>IFERROR(_xll.qlIndexFixing(Index1Y,$H2847,TRUE,_xll.ohTrigger(RecalcTrigger,Trigger1Y)),NA())</f>
        <v>2.7285301451853237E-2</v>
      </c>
      <c r="Q2847" s="52">
        <f>IFERROR(_xll.qlIndexFixing(ONIndex1Y,I2847,TRUE,_xll.ohTrigger(RecalcTrigger,Trigger1Y)),NA())</f>
        <v>2.6955151769127994E-2</v>
      </c>
    </row>
    <row r="2848" spans="2:17" x14ac:dyDescent="0.2">
      <c r="B2848" s="46" t="s">
        <v>51</v>
      </c>
      <c r="D2848" s="49">
        <f>_xll.qlCalendarAdvance(LocalCalendar,$D2847,B2848,"f",FALSE)</f>
        <v>59357</v>
      </c>
      <c r="E2848" s="49">
        <f>_xll.qlInterestRateIndexValueDate(IndexON,D2848)</f>
        <v>59357</v>
      </c>
      <c r="F2848" s="52">
        <f>IFERROR(_xll.qlIndexFixing(IndexON,D2848,TRUE,_xll.ohTrigger(RecalcTrigger,TriggerON)),NA())</f>
        <v>2.5210736330709693E-2</v>
      </c>
      <c r="H2848" s="49">
        <f>_xll.qlCalendarAdvance(IborCalendar,$H2847,B2848,"f",FALSE)</f>
        <v>59350</v>
      </c>
      <c r="I2848" s="49">
        <f>_xll.qlInterestRateIndexValueDate(Index1M,$H2848)</f>
        <v>59352</v>
      </c>
      <c r="J2848" s="52">
        <f>IFERROR(_xll.qlIndexFixing(Index1M,$H2848,TRUE,_xll.ohTrigger(RecalcTrigger,Trigger1M)),NA())</f>
        <v>2.3663186060608143E-2</v>
      </c>
      <c r="K2848" s="52">
        <f>IFERROR(_xll.qlIndexFixing(ONIndex1M,I2848,TRUE,_xll.ohTrigger(RecalcTrigger,Trigger1M)),NA())</f>
        <v>2.3644890183671663E-2</v>
      </c>
      <c r="L2848" s="52">
        <f>IFERROR(_xll.qlIndexFixing(Index3M,H2848,TRUE,_xll.ohTrigger(RecalcTrigger,Trigger3M)),NA())</f>
        <v>2.4763331504859463E-2</v>
      </c>
      <c r="M2848" s="52">
        <f>IFERROR(_xll.qlIndexFixing(ONIndex3M,I2848,TRUE,_xll.ohTrigger(RecalcTrigger,Trigger3M)),NA())</f>
        <v>2.4699159643937207E-2</v>
      </c>
      <c r="N2848" s="52">
        <f>IFERROR(_xll.qlIndexFixing(Index6M,$H2848,TRUE,_xll.ohTrigger(RecalcTrigger,Trigger6M)),NA())</f>
        <v>2.5815420463107676E-2</v>
      </c>
      <c r="O2848" s="52">
        <f>IFERROR(_xll.qlIndexFixing(ONIndex6M,I2848,TRUE,_xll.ohTrigger(RecalcTrigger,Trigger6M)),NA())</f>
        <v>2.5671765231018995E-2</v>
      </c>
      <c r="P2848" s="52">
        <f>IFERROR(_xll.qlIndexFixing(Index1Y,$H2848,TRUE,_xll.ohTrigger(RecalcTrigger,Trigger1Y)),NA())</f>
        <v>2.7281058188776169E-2</v>
      </c>
      <c r="Q2848" s="52">
        <f>IFERROR(_xll.qlIndexFixing(ONIndex1Y,I2848,TRUE,_xll.ohTrigger(RecalcTrigger,Trigger1Y)),NA())</f>
        <v>2.6953464498058466E-2</v>
      </c>
    </row>
    <row r="2849" spans="2:17" x14ac:dyDescent="0.2">
      <c r="B2849" s="46" t="s">
        <v>51</v>
      </c>
      <c r="D2849" s="49">
        <f>_xll.qlCalendarAdvance(LocalCalendar,$D2848,B2849,"f",FALSE)</f>
        <v>59364</v>
      </c>
      <c r="E2849" s="49">
        <f>_xll.qlInterestRateIndexValueDate(IndexON,D2849)</f>
        <v>59364</v>
      </c>
      <c r="F2849" s="52">
        <f>IFERROR(_xll.qlIndexFixing(IndexON,D2849,TRUE,_xll.ohTrigger(RecalcTrigger,TriggerON)),NA())</f>
        <v>2.5211837661416325E-2</v>
      </c>
      <c r="H2849" s="49">
        <f>_xll.qlCalendarAdvance(IborCalendar,$H2848,B2849,"f",FALSE)</f>
        <v>59357</v>
      </c>
      <c r="I2849" s="49">
        <f>_xll.qlInterestRateIndexValueDate(Index1M,$H2849)</f>
        <v>59359</v>
      </c>
      <c r="J2849" s="52">
        <f>IFERROR(_xll.qlIndexFixing(Index1M,$H2849,TRUE,_xll.ohTrigger(RecalcTrigger,Trigger1M)),NA())</f>
        <v>2.3661468491470904E-2</v>
      </c>
      <c r="K2849" s="52">
        <f>IFERROR(_xll.qlIndexFixing(ONIndex1M,I2849,TRUE,_xll.ohTrigger(RecalcTrigger,Trigger1M)),NA())</f>
        <v>2.3643154880090833E-2</v>
      </c>
      <c r="L2849" s="52">
        <f>IFERROR(_xll.qlIndexFixing(Index3M,H2849,TRUE,_xll.ohTrigger(RecalcTrigger,Trigger3M)),NA())</f>
        <v>2.4764618024202011E-2</v>
      </c>
      <c r="M2849" s="52">
        <f>IFERROR(_xll.qlIndexFixing(ONIndex3M,I2849,TRUE,_xll.ohTrigger(RecalcTrigger,Trigger3M)),NA())</f>
        <v>2.469745514933841E-2</v>
      </c>
      <c r="N2849" s="52">
        <f>IFERROR(_xll.qlIndexFixing(Index6M,$H2849,TRUE,_xll.ohTrigger(RecalcTrigger,Trigger6M)),NA())</f>
        <v>2.5816272187019311E-2</v>
      </c>
      <c r="O2849" s="52">
        <f>IFERROR(_xll.qlIndexFixing(ONIndex6M,I2849,TRUE,_xll.ohTrigger(RecalcTrigger,Trigger6M)),NA())</f>
        <v>2.5670070559762337E-2</v>
      </c>
      <c r="P2849" s="52">
        <f>IFERROR(_xll.qlIndexFixing(Index1Y,$H2849,TRUE,_xll.ohTrigger(RecalcTrigger,Trigger1Y)),NA())</f>
        <v>2.7282385033374313E-2</v>
      </c>
      <c r="Q2849" s="52">
        <f>IFERROR(_xll.qlIndexFixing(ONIndex1Y,I2849,TRUE,_xll.ohTrigger(RecalcTrigger,Trigger1Y)),NA())</f>
        <v>2.6951787347853084E-2</v>
      </c>
    </row>
    <row r="2850" spans="2:17" x14ac:dyDescent="0.2">
      <c r="B2850" s="46" t="s">
        <v>51</v>
      </c>
      <c r="D2850" s="49">
        <f>_xll.qlCalendarAdvance(LocalCalendar,$D2849,B2850,"f",FALSE)</f>
        <v>59371</v>
      </c>
      <c r="E2850" s="49">
        <f>_xll.qlInterestRateIndexValueDate(IndexON,D2850)</f>
        <v>59371</v>
      </c>
      <c r="F2850" s="52">
        <f>IFERROR(_xll.qlIndexFixing(IndexON,D2850,TRUE,_xll.ohTrigger(RecalcTrigger,TriggerON)),NA())</f>
        <v>2.5212932340403782E-2</v>
      </c>
      <c r="H2850" s="49">
        <f>_xll.qlCalendarAdvance(IborCalendar,$H2849,B2850,"f",FALSE)</f>
        <v>59364</v>
      </c>
      <c r="I2850" s="49">
        <f>_xll.qlInterestRateIndexValueDate(Index1M,$H2850)</f>
        <v>59366</v>
      </c>
      <c r="J2850" s="52">
        <f>IFERROR(_xll.qlIndexFixing(Index1M,$H2850,TRUE,_xll.ohTrigger(RecalcTrigger,Trigger1M)),NA())</f>
        <v>2.3659761386448402E-2</v>
      </c>
      <c r="K2850" s="52">
        <f>IFERROR(_xll.qlIndexFixing(ONIndex1M,I2850,TRUE,_xll.ohTrigger(RecalcTrigger,Trigger1M)),NA())</f>
        <v>2.364143002119512E-2</v>
      </c>
      <c r="L2850" s="52">
        <f>IFERROR(_xll.qlIndexFixing(Index3M,H2850,TRUE,_xll.ohTrigger(RecalcTrigger,Trigger3M)),NA())</f>
        <v>2.4762246034082249E-2</v>
      </c>
      <c r="M2850" s="52">
        <f>IFERROR(_xll.qlIndexFixing(ONIndex3M,I2850,TRUE,_xll.ohTrigger(RecalcTrigger,Trigger3M)),NA())</f>
        <v>2.4695760914132947E-2</v>
      </c>
      <c r="N2850" s="52">
        <f>IFERROR(_xll.qlIndexFixing(Index6M,$H2850,TRUE,_xll.ohTrigger(RecalcTrigger,Trigger6M)),NA())</f>
        <v>2.5815512869625117E-2</v>
      </c>
      <c r="O2850" s="52">
        <f>IFERROR(_xll.qlIndexFixing(ONIndex6M,I2850,TRUE,_xll.ohTrigger(RecalcTrigger,Trigger6M)),NA())</f>
        <v>2.5668386084802819E-2</v>
      </c>
      <c r="P2850" s="52">
        <f>IFERROR(_xll.qlIndexFixing(Index1Y,$H2850,TRUE,_xll.ohTrigger(RecalcTrigger,Trigger1Y)),NA())</f>
        <v>2.7280942427411341E-2</v>
      </c>
      <c r="Q2850" s="52">
        <f>IFERROR(_xll.qlIndexFixing(ONIndex1Y,I2850,TRUE,_xll.ohTrigger(RecalcTrigger,Trigger1Y)),NA())</f>
        <v>2.6950120318671722E-2</v>
      </c>
    </row>
    <row r="2851" spans="2:17" x14ac:dyDescent="0.2">
      <c r="B2851" s="46" t="s">
        <v>51</v>
      </c>
      <c r="D2851" s="49">
        <f>_xll.qlCalendarAdvance(LocalCalendar,$D2850,B2851,"f",FALSE)</f>
        <v>59378</v>
      </c>
      <c r="E2851" s="49">
        <f>_xll.qlInterestRateIndexValueDate(IndexON,D2851)</f>
        <v>59378</v>
      </c>
      <c r="F2851" s="52">
        <f>IFERROR(_xll.qlIndexFixing(IndexON,D2851,TRUE,_xll.ohTrigger(RecalcTrigger,TriggerON)),NA())</f>
        <v>2.5214020367751999E-2</v>
      </c>
      <c r="H2851" s="49">
        <f>_xll.qlCalendarAdvance(IborCalendar,$H2850,B2851,"f",FALSE)</f>
        <v>59371</v>
      </c>
      <c r="I2851" s="49">
        <f>_xll.qlInterestRateIndexValueDate(Index1M,$H2851)</f>
        <v>59373</v>
      </c>
      <c r="J2851" s="52">
        <f>IFERROR(_xll.qlIndexFixing(Index1M,$H2851,TRUE,_xll.ohTrigger(RecalcTrigger,Trigger1M)),NA())</f>
        <v>2.3658064745538058E-2</v>
      </c>
      <c r="K2851" s="52">
        <f>IFERROR(_xll.qlIndexFixing(ONIndex1M,I2851,TRUE,_xll.ohTrigger(RecalcTrigger,Trigger1M)),NA())</f>
        <v>2.3639715606931233E-2</v>
      </c>
      <c r="L2851" s="52">
        <f>IFERROR(_xll.qlIndexFixing(Index3M,H2851,TRUE,_xll.ohTrigger(RecalcTrigger,Trigger3M)),NA())</f>
        <v>2.4760618621232661E-2</v>
      </c>
      <c r="M2851" s="52">
        <f>IFERROR(_xll.qlIndexFixing(ONIndex3M,I2851,TRUE,_xll.ohTrigger(RecalcTrigger,Trigger3M)),NA())</f>
        <v>2.4694076938054366E-2</v>
      </c>
      <c r="N2851" s="52">
        <f>IFERROR(_xll.qlIndexFixing(Index6M,$H2851,TRUE,_xll.ohTrigger(RecalcTrigger,Trigger6M)),NA())</f>
        <v>2.5813138167081473E-2</v>
      </c>
      <c r="O2851" s="52">
        <f>IFERROR(_xll.qlIndexFixing(ONIndex6M,I2851,TRUE,_xll.ohTrigger(RecalcTrigger,Trigger6M)),NA())</f>
        <v>2.5666711806167086E-2</v>
      </c>
      <c r="P2851" s="52">
        <f>IFERROR(_xll.qlIndexFixing(Index1Y,$H2851,TRUE,_xll.ohTrigger(RecalcTrigger,Trigger1Y)),NA())</f>
        <v>2.7279510223573528E-2</v>
      </c>
      <c r="Q2851" s="52">
        <f>IFERROR(_xll.qlIndexFixing(ONIndex1Y,I2851,TRUE,_xll.ohTrigger(RecalcTrigger,Trigger1Y)),NA())</f>
        <v>2.6948463410434442E-2</v>
      </c>
    </row>
    <row r="2852" spans="2:17" x14ac:dyDescent="0.2">
      <c r="B2852" s="46" t="s">
        <v>51</v>
      </c>
      <c r="D2852" s="49">
        <f>_xll.qlCalendarAdvance(LocalCalendar,$D2851,B2852,"f",FALSE)</f>
        <v>59385</v>
      </c>
      <c r="E2852" s="49">
        <f>_xll.qlInterestRateIndexValueDate(IndexON,D2852)</f>
        <v>59385</v>
      </c>
      <c r="F2852" s="52">
        <f>IFERROR(_xll.qlIndexFixing(IndexON,D2852,TRUE,_xll.ohTrigger(RecalcTrigger,TriggerON)),NA())</f>
        <v>2.5215101743221169E-2</v>
      </c>
      <c r="H2852" s="49">
        <f>_xll.qlCalendarAdvance(IborCalendar,$H2851,B2852,"f",FALSE)</f>
        <v>59378</v>
      </c>
      <c r="I2852" s="49">
        <f>_xll.qlInterestRateIndexValueDate(Index1M,$H2852)</f>
        <v>59380</v>
      </c>
      <c r="J2852" s="52">
        <f>IFERROR(_xll.qlIndexFixing(Index1M,$H2852,TRUE,_xll.ohTrigger(RecalcTrigger,Trigger1M)),NA())</f>
        <v>2.3657035826336603E-2</v>
      </c>
      <c r="K2852" s="52">
        <f>IFERROR(_xll.qlIndexFixing(ONIndex1M,I2852,TRUE,_xll.ohTrigger(RecalcTrigger,Trigger1M)),NA())</f>
        <v>2.3638011637379108E-2</v>
      </c>
      <c r="L2852" s="52">
        <f>IFERROR(_xll.qlIndexFixing(Index3M,H2852,TRUE,_xll.ohTrigger(RecalcTrigger,Trigger3M)),NA())</f>
        <v>2.4759001532481246E-2</v>
      </c>
      <c r="M2852" s="52">
        <f>IFERROR(_xll.qlIndexFixing(ONIndex3M,I2852,TRUE,_xll.ohTrigger(RecalcTrigger,Trigger3M)),NA())</f>
        <v>2.4692403221235892E-2</v>
      </c>
      <c r="N2852" s="52">
        <f>IFERROR(_xll.qlIndexFixing(Index6M,$H2852,TRUE,_xll.ohTrigger(RecalcTrigger,Trigger6M)),NA())</f>
        <v>2.5811586652956946E-2</v>
      </c>
      <c r="O2852" s="52">
        <f>IFERROR(_xll.qlIndexFixing(ONIndex6M,I2852,TRUE,_xll.ohTrigger(RecalcTrigger,Trigger6M)),NA())</f>
        <v>2.5665047723801848E-2</v>
      </c>
      <c r="P2852" s="52">
        <f>IFERROR(_xll.qlIndexFixing(Index1Y,$H2852,TRUE,_xll.ohTrigger(RecalcTrigger,Trigger1Y)),NA())</f>
        <v>2.7278088421816872E-2</v>
      </c>
      <c r="Q2852" s="52">
        <f>IFERROR(_xll.qlIndexFixing(ONIndex1Y,I2852,TRUE,_xll.ohTrigger(RecalcTrigger,Trigger1Y)),NA())</f>
        <v>2.6946816623141245E-2</v>
      </c>
    </row>
    <row r="2853" spans="2:17" x14ac:dyDescent="0.2">
      <c r="B2853" s="46" t="s">
        <v>51</v>
      </c>
      <c r="D2853" s="49">
        <f>_xll.qlCalendarAdvance(LocalCalendar,$D2852,B2853,"f",FALSE)</f>
        <v>59392</v>
      </c>
      <c r="E2853" s="49">
        <f>_xll.qlInterestRateIndexValueDate(IndexON,D2853)</f>
        <v>59392</v>
      </c>
      <c r="F2853" s="52">
        <f>IFERROR(_xll.qlIndexFixing(IndexON,D2853,TRUE,_xll.ohTrigger(RecalcTrigger,TriggerON)),NA())</f>
        <v>2.5216176467290907E-2</v>
      </c>
      <c r="H2853" s="49">
        <f>_xll.qlCalendarAdvance(IborCalendar,$H2852,B2853,"f",FALSE)</f>
        <v>59385</v>
      </c>
      <c r="I2853" s="49">
        <f>_xll.qlInterestRateIndexValueDate(Index1M,$H2853)</f>
        <v>59387</v>
      </c>
      <c r="J2853" s="52">
        <f>IFERROR(_xll.qlIndexFixing(Index1M,$H2853,TRUE,_xll.ohTrigger(RecalcTrigger,Trigger1M)),NA())</f>
        <v>2.3655360751125565E-2</v>
      </c>
      <c r="K2853" s="52">
        <f>IFERROR(_xll.qlIndexFixing(ONIndex1M,I2853,TRUE,_xll.ohTrigger(RecalcTrigger,Trigger1M)),NA())</f>
        <v>2.3636318112485455E-2</v>
      </c>
      <c r="L2853" s="52">
        <f>IFERROR(_xll.qlIndexFixing(Index3M,H2853,TRUE,_xll.ohTrigger(RecalcTrigger,Trigger3M)),NA())</f>
        <v>2.4757394767812697E-2</v>
      </c>
      <c r="M2853" s="52">
        <f>IFERROR(_xll.qlIndexFixing(ONIndex3M,I2853,TRUE,_xll.ohTrigger(RecalcTrigger,Trigger3M)),NA())</f>
        <v>2.4690739763677527E-2</v>
      </c>
      <c r="N2853" s="52">
        <f>IFERROR(_xll.qlIndexFixing(Index6M,$H2853,TRUE,_xll.ohTrigger(RecalcTrigger,Trigger6M)),NA())</f>
        <v>2.5810045469364093E-2</v>
      </c>
      <c r="O2853" s="52">
        <f>IFERROR(_xll.qlIndexFixing(ONIndex6M,I2853,TRUE,_xll.ohTrigger(RecalcTrigger,Trigger6M)),NA())</f>
        <v>2.5663393837787041E-2</v>
      </c>
      <c r="P2853" s="52">
        <f>IFERROR(_xll.qlIndexFixing(Index1Y,$H2853,TRUE,_xll.ohTrigger(RecalcTrigger,Trigger1Y)),NA())</f>
        <v>2.7276677022096286E-2</v>
      </c>
      <c r="Q2853" s="52">
        <f>IFERROR(_xll.qlIndexFixing(ONIndex1Y,I2853,TRUE,_xll.ohTrigger(RecalcTrigger,Trigger1Y)),NA())</f>
        <v>2.6945179956818777E-2</v>
      </c>
    </row>
    <row r="2854" spans="2:17" x14ac:dyDescent="0.2">
      <c r="B2854" s="46" t="s">
        <v>51</v>
      </c>
      <c r="D2854" s="49">
        <f>_xll.qlCalendarAdvance(LocalCalendar,$D2853,B2854,"f",FALSE)</f>
        <v>59399</v>
      </c>
      <c r="E2854" s="49">
        <f>_xll.qlInterestRateIndexValueDate(IndexON,D2854)</f>
        <v>59399</v>
      </c>
      <c r="F2854" s="52">
        <f>IFERROR(_xll.qlIndexFixing(IndexON,D2854,TRUE,_xll.ohTrigger(RecalcTrigger,TriggerON)),NA())</f>
        <v>2.5217244539481598E-2</v>
      </c>
      <c r="H2854" s="49">
        <f>_xll.qlCalendarAdvance(IborCalendar,$H2853,B2854,"f",FALSE)</f>
        <v>59392</v>
      </c>
      <c r="I2854" s="49">
        <f>_xll.qlInterestRateIndexValueDate(Index1M,$H2854)</f>
        <v>59394</v>
      </c>
      <c r="J2854" s="52">
        <f>IFERROR(_xll.qlIndexFixing(Index1M,$H2854,TRUE,_xll.ohTrigger(RecalcTrigger,Trigger1M)),NA())</f>
        <v>2.3653037607461916E-2</v>
      </c>
      <c r="K2854" s="52">
        <f>IFERROR(_xll.qlIndexFixing(ONIndex1M,I2854,TRUE,_xll.ohTrigger(RecalcTrigger,Trigger1M)),NA())</f>
        <v>2.3634635032303564E-2</v>
      </c>
      <c r="L2854" s="52">
        <f>IFERROR(_xll.qlIndexFixing(Index3M,H2854,TRUE,_xll.ohTrigger(RecalcTrigger,Trigger3M)),NA())</f>
        <v>2.4755798327215955E-2</v>
      </c>
      <c r="M2854" s="52">
        <f>IFERROR(_xll.qlIndexFixing(ONIndex3M,I2854,TRUE,_xll.ohTrigger(RecalcTrigger,Trigger3M)),NA())</f>
        <v>2.4689086565325979E-2</v>
      </c>
      <c r="N2854" s="52">
        <f>IFERROR(_xll.qlIndexFixing(Index6M,$H2854,TRUE,_xll.ohTrigger(RecalcTrigger,Trigger6M)),NA())</f>
        <v>2.5808514616276555E-2</v>
      </c>
      <c r="O2854" s="52">
        <f>IFERROR(_xll.qlIndexFixing(ONIndex6M,I2854,TRUE,_xll.ohTrigger(RecalcTrigger,Trigger6M)),NA())</f>
        <v>2.5661750148042728E-2</v>
      </c>
      <c r="P2854" s="52">
        <f>IFERROR(_xll.qlIndexFixing(Index1Y,$H2854,TRUE,_xll.ohTrigger(RecalcTrigger,Trigger1Y)),NA())</f>
        <v>2.7275276024368432E-2</v>
      </c>
      <c r="Q2854" s="52">
        <f>IFERROR(_xll.qlIndexFixing(ONIndex1Y,I2854,TRUE,_xll.ohTrigger(RecalcTrigger,Trigger1Y)),NA())</f>
        <v>2.6943553411440391E-2</v>
      </c>
    </row>
    <row r="2855" spans="2:17" x14ac:dyDescent="0.2">
      <c r="B2855" s="46" t="s">
        <v>51</v>
      </c>
      <c r="D2855" s="49">
        <f>_xll.qlCalendarAdvance(LocalCalendar,$D2854,B2855,"f",FALSE)</f>
        <v>59406</v>
      </c>
      <c r="E2855" s="49">
        <f>_xll.qlInterestRateIndexValueDate(IndexON,D2855)</f>
        <v>59406</v>
      </c>
      <c r="F2855" s="52">
        <f>IFERROR(_xll.qlIndexFixing(IndexON,D2855,TRUE,_xll.ohTrigger(RecalcTrigger,TriggerON)),NA())</f>
        <v>2.5218305959953113E-2</v>
      </c>
      <c r="H2855" s="49">
        <f>_xll.qlCalendarAdvance(IborCalendar,$H2854,B2855,"f",FALSE)</f>
        <v>59399</v>
      </c>
      <c r="I2855" s="49">
        <f>_xll.qlInterestRateIndexValueDate(Index1M,$H2855)</f>
        <v>59401</v>
      </c>
      <c r="J2855" s="52">
        <f>IFERROR(_xll.qlIndexFixing(Index1M,$H2855,TRUE,_xll.ohTrigger(RecalcTrigger,Trigger1M)),NA())</f>
        <v>2.3651382822964098E-2</v>
      </c>
      <c r="K2855" s="52">
        <f>IFERROR(_xll.qlIndexFixing(ONIndex1M,I2855,TRUE,_xll.ohTrigger(RecalcTrigger,Trigger1M)),NA())</f>
        <v>2.3632962396726853E-2</v>
      </c>
      <c r="L2855" s="52">
        <f>IFERROR(_xll.qlIndexFixing(Index3M,H2855,TRUE,_xll.ohTrigger(RecalcTrigger,Trigger3M)),NA())</f>
        <v>2.4754212210677421E-2</v>
      </c>
      <c r="M2855" s="52">
        <f>IFERROR(_xll.qlIndexFixing(ONIndex3M,I2855,TRUE,_xll.ohTrigger(RecalcTrigger,Trigger3M)),NA())</f>
        <v>2.4687443626154604E-2</v>
      </c>
      <c r="N2855" s="52">
        <f>IFERROR(_xll.qlIndexFixing(Index6M,$H2855,TRUE,_xll.ohTrigger(RecalcTrigger,Trigger6M)),NA())</f>
        <v>2.5807810092382404E-2</v>
      </c>
      <c r="O2855" s="52">
        <f>IFERROR(_xll.qlIndexFixing(ONIndex6M,I2855,TRUE,_xll.ohTrigger(RecalcTrigger,Trigger6M)),NA())</f>
        <v>2.5660116654648846E-2</v>
      </c>
      <c r="P2855" s="52">
        <f>IFERROR(_xll.qlIndexFixing(Index1Y,$H2855,TRUE,_xll.ohTrigger(RecalcTrigger,Trigger1Y)),NA())</f>
        <v>2.7273885428590612E-2</v>
      </c>
      <c r="Q2855" s="52">
        <f>IFERROR(_xll.qlIndexFixing(ONIndex1Y,I2855,TRUE,_xll.ohTrigger(RecalcTrigger,Trigger1Y)),NA())</f>
        <v>2.6941936987006088E-2</v>
      </c>
    </row>
    <row r="2856" spans="2:17" x14ac:dyDescent="0.2">
      <c r="B2856" s="46" t="s">
        <v>51</v>
      </c>
      <c r="D2856" s="49">
        <f>_xll.qlCalendarAdvance(LocalCalendar,$D2855,B2856,"f",FALSE)</f>
        <v>59413</v>
      </c>
      <c r="E2856" s="49">
        <f>_xll.qlInterestRateIndexValueDate(IndexON,D2856)</f>
        <v>59413</v>
      </c>
      <c r="F2856" s="52">
        <f>IFERROR(_xll.qlIndexFixing(IndexON,D2856,TRUE,_xll.ohTrigger(RecalcTrigger,TriggerON)),NA())</f>
        <v>2.5219360728865325E-2</v>
      </c>
      <c r="H2856" s="49">
        <f>_xll.qlCalendarAdvance(IborCalendar,$H2855,B2856,"f",FALSE)</f>
        <v>59406</v>
      </c>
      <c r="I2856" s="49">
        <f>_xll.qlInterestRateIndexValueDate(Index1M,$H2856)</f>
        <v>59408</v>
      </c>
      <c r="J2856" s="52">
        <f>IFERROR(_xll.qlIndexFixing(Index1M,$H2856,TRUE,_xll.ohTrigger(RecalcTrigger,Trigger1M)),NA())</f>
        <v>2.3649738502560389E-2</v>
      </c>
      <c r="K2856" s="52">
        <f>IFERROR(_xll.qlIndexFixing(ONIndex1M,I2856,TRUE,_xll.ohTrigger(RecalcTrigger,Trigger1M)),NA())</f>
        <v>2.3631957506855539E-2</v>
      </c>
      <c r="L2856" s="52">
        <f>IFERROR(_xll.qlIndexFixing(Index3M,H2856,TRUE,_xll.ohTrigger(RecalcTrigger,Trigger3M)),NA())</f>
        <v>2.4752636418183482E-2</v>
      </c>
      <c r="M2856" s="52">
        <f>IFERROR(_xll.qlIndexFixing(ONIndex3M,I2856,TRUE,_xll.ohTrigger(RecalcTrigger,Trigger3M)),NA())</f>
        <v>2.468654110726165E-2</v>
      </c>
      <c r="N2856" s="52">
        <f>IFERROR(_xll.qlIndexFixing(Index6M,$H2856,TRUE,_xll.ohTrigger(RecalcTrigger,Trigger6M)),NA())</f>
        <v>2.5805483901524959E-2</v>
      </c>
      <c r="O2856" s="52">
        <f>IFERROR(_xll.qlIndexFixing(ONIndex6M,I2856,TRUE,_xll.ohTrigger(RecalcTrigger,Trigger6M)),NA())</f>
        <v>2.5659292193362937E-2</v>
      </c>
      <c r="P2856" s="52">
        <f>IFERROR(_xll.qlIndexFixing(Index1Y,$H2856,TRUE,_xll.ohTrigger(RecalcTrigger,Trigger1Y)),NA())</f>
        <v>2.7273437164295807E-2</v>
      </c>
      <c r="Q2856" s="52">
        <f>IFERROR(_xll.qlIndexFixing(ONIndex1Y,I2856,TRUE,_xll.ohTrigger(RecalcTrigger,Trigger1Y)),NA())</f>
        <v>2.6941224366037186E-2</v>
      </c>
    </row>
    <row r="2857" spans="2:17" x14ac:dyDescent="0.2">
      <c r="B2857" s="46" t="s">
        <v>51</v>
      </c>
      <c r="D2857" s="49">
        <f>_xll.qlCalendarAdvance(LocalCalendar,$D2856,B2857,"f",FALSE)</f>
        <v>59420</v>
      </c>
      <c r="E2857" s="49">
        <f>_xll.qlInterestRateIndexValueDate(IndexON,D2857)</f>
        <v>59420</v>
      </c>
      <c r="F2857" s="52">
        <f>IFERROR(_xll.qlIndexFixing(IndexON,D2857,TRUE,_xll.ohTrigger(RecalcTrigger,TriggerON)),NA())</f>
        <v>2.5220408846058362E-2</v>
      </c>
      <c r="H2857" s="49">
        <f>_xll.qlCalendarAdvance(IborCalendar,$H2856,B2857,"f",FALSE)</f>
        <v>59413</v>
      </c>
      <c r="I2857" s="49">
        <f>_xll.qlInterestRateIndexValueDate(Index1M,$H2857)</f>
        <v>59415</v>
      </c>
      <c r="J2857" s="52">
        <f>IFERROR(_xll.qlIndexFixing(Index1M,$H2857,TRUE,_xll.ohTrigger(RecalcTrigger,Trigger1M)),NA())</f>
        <v>2.3648104646248211E-2</v>
      </c>
      <c r="K2857" s="52">
        <f>IFERROR(_xll.qlIndexFixing(ONIndex1M,I2857,TRUE,_xll.ohTrigger(RecalcTrigger,Trigger1M)),NA())</f>
        <v>2.3630306398345624E-2</v>
      </c>
      <c r="L2857" s="52">
        <f>IFERROR(_xll.qlIndexFixing(Index3M,H2857,TRUE,_xll.ohTrigger(RecalcTrigger,Trigger3M)),NA())</f>
        <v>2.4748853689534844E-2</v>
      </c>
      <c r="M2857" s="52">
        <f>IFERROR(_xll.qlIndexFixing(ONIndex3M,I2857,TRUE,_xll.ohTrigger(RecalcTrigger,Trigger3M)),NA())</f>
        <v>2.4684919308246567E-2</v>
      </c>
      <c r="N2857" s="52">
        <f>IFERROR(_xll.qlIndexFixing(Index6M,$H2857,TRUE,_xll.ohTrigger(RecalcTrigger,Trigger6M)),NA())</f>
        <v>2.5800715991593844E-2</v>
      </c>
      <c r="O2857" s="52">
        <f>IFERROR(_xll.qlIndexFixing(ONIndex6M,I2857,TRUE,_xll.ohTrigger(RecalcTrigger,Trigger6M)),NA())</f>
        <v>2.5657679705939351E-2</v>
      </c>
      <c r="P2857" s="52">
        <f>IFERROR(_xll.qlIndexFixing(Index1Y,$H2857,TRUE,_xll.ohTrigger(RecalcTrigger,Trigger1Y)),NA())</f>
        <v>2.7272068012967624E-2</v>
      </c>
      <c r="Q2857" s="52">
        <f>IFERROR(_xll.qlIndexFixing(ONIndex1Y,I2857,TRUE,_xll.ohTrigger(RecalcTrigger,Trigger1Y)),NA())</f>
        <v>2.6939628787028269E-2</v>
      </c>
    </row>
    <row r="2858" spans="2:17" x14ac:dyDescent="0.2">
      <c r="B2858" s="46" t="s">
        <v>51</v>
      </c>
      <c r="D2858" s="49">
        <f>_xll.qlCalendarAdvance(LocalCalendar,$D2857,B2858,"f",FALSE)</f>
        <v>59427</v>
      </c>
      <c r="E2858" s="49">
        <f>_xll.qlInterestRateIndexValueDate(IndexON,D2858)</f>
        <v>59427</v>
      </c>
      <c r="F2858" s="52">
        <f>IFERROR(_xll.qlIndexFixing(IndexON,D2858,TRUE,_xll.ohTrigger(RecalcTrigger,TriggerON)),NA())</f>
        <v>2.5221450311532223E-2</v>
      </c>
      <c r="H2858" s="49">
        <f>_xll.qlCalendarAdvance(IborCalendar,$H2857,B2858,"f",FALSE)</f>
        <v>59420</v>
      </c>
      <c r="I2858" s="49">
        <f>_xll.qlInterestRateIndexValueDate(Index1M,$H2858)</f>
        <v>59422</v>
      </c>
      <c r="J2858" s="52">
        <f>IFERROR(_xll.qlIndexFixing(Index1M,$H2858,TRUE,_xll.ohTrigger(RecalcTrigger,Trigger1M)),NA())</f>
        <v>2.3647142346913397E-2</v>
      </c>
      <c r="K2858" s="52">
        <f>IFERROR(_xll.qlIndexFixing(ONIndex1M,I2858,TRUE,_xll.ohTrigger(RecalcTrigger,Trigger1M)),NA())</f>
        <v>2.3628007158080777E-2</v>
      </c>
      <c r="L2858" s="52">
        <f>IFERROR(_xll.qlIndexFixing(Index3M,H2858,TRUE,_xll.ohTrigger(RecalcTrigger,Trigger3M)),NA())</f>
        <v>2.4747296652955175E-2</v>
      </c>
      <c r="M2858" s="52">
        <f>IFERROR(_xll.qlIndexFixing(ONIndex3M,I2858,TRUE,_xll.ohTrigger(RecalcTrigger,Trigger3M)),NA())</f>
        <v>2.4682576364227771E-2</v>
      </c>
      <c r="N2858" s="52">
        <f>IFERROR(_xll.qlIndexFixing(Index6M,$H2858,TRUE,_xll.ohTrigger(RecalcTrigger,Trigger6M)),NA())</f>
        <v>2.5799223933792335E-2</v>
      </c>
      <c r="O2858" s="52">
        <f>IFERROR(_xll.qlIndexFixing(ONIndex6M,I2858,TRUE,_xll.ohTrigger(RecalcTrigger,Trigger6M)),NA())</f>
        <v>2.5655277352143457E-2</v>
      </c>
      <c r="P2858" s="52">
        <f>IFERROR(_xll.qlIndexFixing(Index1Y,$H2858,TRUE,_xll.ohTrigger(RecalcTrigger,Trigger1Y)),NA())</f>
        <v>2.726977605252524E-2</v>
      </c>
      <c r="Q2858" s="52">
        <f>IFERROR(_xll.qlIndexFixing(ONIndex1Y,I2858,TRUE,_xll.ohTrigger(RecalcTrigger,Trigger1Y)),NA())</f>
        <v>2.6937148439500902E-2</v>
      </c>
    </row>
    <row r="2859" spans="2:17" x14ac:dyDescent="0.2">
      <c r="B2859" s="46" t="s">
        <v>51</v>
      </c>
      <c r="D2859" s="49">
        <f>_xll.qlCalendarAdvance(LocalCalendar,$D2858,B2859,"f",FALSE)</f>
        <v>59434</v>
      </c>
      <c r="E2859" s="49">
        <f>_xll.qlInterestRateIndexValueDate(IndexON,D2859)</f>
        <v>59434</v>
      </c>
      <c r="F2859" s="52">
        <f>IFERROR(_xll.qlIndexFixing(IndexON,D2859,TRUE,_xll.ohTrigger(RecalcTrigger,TriggerON)),NA())</f>
        <v>2.5222485125286909E-2</v>
      </c>
      <c r="H2859" s="49">
        <f>_xll.qlCalendarAdvance(IborCalendar,$H2858,B2859,"f",FALSE)</f>
        <v>59427</v>
      </c>
      <c r="I2859" s="49">
        <f>_xll.qlInterestRateIndexValueDate(Index1M,$H2859)</f>
        <v>59429</v>
      </c>
      <c r="J2859" s="52">
        <f>IFERROR(_xll.qlIndexFixing(Index1M,$H2859,TRUE,_xll.ohTrigger(RecalcTrigger,Trigger1M)),NA())</f>
        <v>2.3644868325857181E-2</v>
      </c>
      <c r="K2859" s="52">
        <f>IFERROR(_xll.qlIndexFixing(ONIndex1M,I2859,TRUE,_xll.ohTrigger(RecalcTrigger,Trigger1M)),NA())</f>
        <v>2.3626376301191243E-2</v>
      </c>
      <c r="L2859" s="52">
        <f>IFERROR(_xll.qlIndexFixing(Index3M,H2859,TRUE,_xll.ohTrigger(RecalcTrigger,Trigger3M)),NA())</f>
        <v>2.4745749938241943E-2</v>
      </c>
      <c r="M2859" s="52">
        <f>IFERROR(_xll.qlIndexFixing(ONIndex3M,I2859,TRUE,_xll.ohTrigger(RecalcTrigger,Trigger3M)),NA())</f>
        <v>2.4680974462070182E-2</v>
      </c>
      <c r="N2859" s="52">
        <f>IFERROR(_xll.qlIndexFixing(Index6M,$H2859,TRUE,_xll.ohTrigger(RecalcTrigger,Trigger6M)),NA())</f>
        <v>2.5797742203418579E-2</v>
      </c>
      <c r="O2859" s="52">
        <f>IFERROR(_xll.qlIndexFixing(ONIndex6M,I2859,TRUE,_xll.ohTrigger(RecalcTrigger,Trigger6M)),NA())</f>
        <v>2.5653684643938135E-2</v>
      </c>
      <c r="P2859" s="52">
        <f>IFERROR(_xll.qlIndexFixing(Index1Y,$H2859,TRUE,_xll.ohTrigger(RecalcTrigger,Trigger1Y)),NA())</f>
        <v>2.7268427064118264E-2</v>
      </c>
      <c r="Q2859" s="52">
        <f>IFERROR(_xll.qlIndexFixing(ONIndex1Y,I2859,TRUE,_xll.ohTrigger(RecalcTrigger,Trigger1Y)),NA())</f>
        <v>2.6935572498896221E-2</v>
      </c>
    </row>
    <row r="2860" spans="2:17" x14ac:dyDescent="0.2">
      <c r="B2860" s="46" t="s">
        <v>51</v>
      </c>
      <c r="D2860" s="49">
        <f>_xll.qlCalendarAdvance(LocalCalendar,$D2859,B2860,"f",FALSE)</f>
        <v>59441</v>
      </c>
      <c r="E2860" s="49">
        <f>_xll.qlInterestRateIndexValueDate(IndexON,D2860)</f>
        <v>59441</v>
      </c>
      <c r="F2860" s="52">
        <f>IFERROR(_xll.qlIndexFixing(IndexON,D2860,TRUE,_xll.ohTrigger(RecalcTrigger,TriggerON)),NA())</f>
        <v>2.5223513287242483E-2</v>
      </c>
      <c r="H2860" s="49">
        <f>_xll.qlCalendarAdvance(IborCalendar,$H2859,B2860,"f",FALSE)</f>
        <v>59434</v>
      </c>
      <c r="I2860" s="49">
        <f>_xll.qlInterestRateIndexValueDate(Index1M,$H2860)</f>
        <v>59436</v>
      </c>
      <c r="J2860" s="52">
        <f>IFERROR(_xll.qlIndexFixing(Index1M,$H2860,TRUE,_xll.ohTrigger(RecalcTrigger,Trigger1M)),NA())</f>
        <v>2.3643265861778329E-2</v>
      </c>
      <c r="K2860" s="52">
        <f>IFERROR(_xll.qlIndexFixing(ONIndex1M,I2860,TRUE,_xll.ohTrigger(RecalcTrigger,Trigger1M)),NA())</f>
        <v>2.3624755888986826E-2</v>
      </c>
      <c r="L2860" s="52">
        <f>IFERROR(_xll.qlIndexFixing(Index3M,H2860,TRUE,_xll.ohTrigger(RecalcTrigger,Trigger3M)),NA())</f>
        <v>2.474421354538461E-2</v>
      </c>
      <c r="M2860" s="52">
        <f>IFERROR(_xll.qlIndexFixing(ONIndex3M,I2860,TRUE,_xll.ohTrigger(RecalcTrigger,Trigger3M)),NA())</f>
        <v>2.4679382819039475E-2</v>
      </c>
      <c r="N2860" s="52">
        <f>IFERROR(_xll.qlIndexFixing(Index6M,$H2860,TRUE,_xll.ohTrigger(RecalcTrigger,Trigger6M)),NA())</f>
        <v>2.5796270800449609E-2</v>
      </c>
      <c r="O2860" s="52">
        <f>IFERROR(_xll.qlIndexFixing(ONIndex6M,I2860,TRUE,_xll.ohTrigger(RecalcTrigger,Trigger6M)),NA())</f>
        <v>2.5652102131950016E-2</v>
      </c>
      <c r="P2860" s="52">
        <f>IFERROR(_xll.qlIndexFixing(Index1Y,$H2860,TRUE,_xll.ohTrigger(RecalcTrigger,Trigger1Y)),NA())</f>
        <v>2.7267088477448746E-2</v>
      </c>
      <c r="Q2860" s="52">
        <f>IFERROR(_xll.qlIndexFixing(ONIndex1Y,I2860,TRUE,_xll.ohTrigger(RecalcTrigger,Trigger1Y)),NA())</f>
        <v>2.6934006679235623E-2</v>
      </c>
    </row>
    <row r="2861" spans="2:17" x14ac:dyDescent="0.2">
      <c r="B2861" s="46" t="s">
        <v>51</v>
      </c>
      <c r="D2861" s="49">
        <f>_xll.qlCalendarAdvance(LocalCalendar,$D2860,B2861,"f",FALSE)</f>
        <v>59448</v>
      </c>
      <c r="E2861" s="49">
        <f>_xll.qlInterestRateIndexValueDate(IndexON,D2861)</f>
        <v>59448</v>
      </c>
      <c r="F2861" s="52">
        <f>IFERROR(_xll.qlIndexFixing(IndexON,D2861,TRUE,_xll.ohTrigger(RecalcTrigger,TriggerON)),NA())</f>
        <v>2.5224534797798626E-2</v>
      </c>
      <c r="H2861" s="49">
        <f>_xll.qlCalendarAdvance(IborCalendar,$H2860,B2861,"f",FALSE)</f>
        <v>59441</v>
      </c>
      <c r="I2861" s="49">
        <f>_xll.qlInterestRateIndexValueDate(Index1M,$H2861)</f>
        <v>59443</v>
      </c>
      <c r="J2861" s="52">
        <f>IFERROR(_xll.qlIndexFixing(Index1M,$H2861,TRUE,_xll.ohTrigger(RecalcTrigger,Trigger1M)),NA())</f>
        <v>2.3642336881685155E-2</v>
      </c>
      <c r="K2861" s="52">
        <f>IFERROR(_xll.qlIndexFixing(ONIndex1M,I2861,TRUE,_xll.ohTrigger(RecalcTrigger,Trigger1M)),NA())</f>
        <v>2.362314592144088E-2</v>
      </c>
      <c r="L2861" s="52">
        <f>IFERROR(_xll.qlIndexFixing(Index3M,H2861,TRUE,_xll.ohTrigger(RecalcTrigger,Trigger3M)),NA())</f>
        <v>2.4742687474372634E-2</v>
      </c>
      <c r="M2861" s="52">
        <f>IFERROR(_xll.qlIndexFixing(ONIndex3M,I2861,TRUE,_xll.ohTrigger(RecalcTrigger,Trigger3M)),NA())</f>
        <v>2.4677801435322166E-2</v>
      </c>
      <c r="N2861" s="52">
        <f>IFERROR(_xll.qlIndexFixing(Index6M,$H2861,TRUE,_xll.ohTrigger(RecalcTrigger,Trigger6M)),NA())</f>
        <v>2.5795629118395141E-2</v>
      </c>
      <c r="O2861" s="52">
        <f>IFERROR(_xll.qlIndexFixing(ONIndex6M,I2861,TRUE,_xll.ohTrigger(RecalcTrigger,Trigger6M)),NA())</f>
        <v>2.5650529816365619E-2</v>
      </c>
      <c r="P2861" s="52">
        <f>IFERROR(_xll.qlIndexFixing(Index1Y,$H2861,TRUE,_xll.ohTrigger(RecalcTrigger,Trigger1Y)),NA())</f>
        <v>2.7262955522161431E-2</v>
      </c>
      <c r="Q2861" s="52">
        <f>IFERROR(_xll.qlIndexFixing(ONIndex1Y,I2861,TRUE,_xll.ohTrigger(RecalcTrigger,Trigger1Y)),NA())</f>
        <v>2.6932450980625688E-2</v>
      </c>
    </row>
    <row r="2862" spans="2:17" x14ac:dyDescent="0.2">
      <c r="B2862" s="46" t="s">
        <v>51</v>
      </c>
      <c r="D2862" s="49">
        <f>_xll.qlCalendarAdvance(LocalCalendar,$D2861,B2862,"f",FALSE)</f>
        <v>59455</v>
      </c>
      <c r="E2862" s="49">
        <f>_xll.qlInterestRateIndexValueDate(IndexON,D2862)</f>
        <v>59455</v>
      </c>
      <c r="F2862" s="52">
        <f>IFERROR(_xll.qlIndexFixing(IndexON,D2862,TRUE,_xll.ohTrigger(RecalcTrigger,TriggerON)),NA())</f>
        <v>2.5225549656555657E-2</v>
      </c>
      <c r="H2862" s="49">
        <f>_xll.qlCalendarAdvance(IborCalendar,$H2861,B2862,"f",FALSE)</f>
        <v>59448</v>
      </c>
      <c r="I2862" s="49">
        <f>_xll.qlInterestRateIndexValueDate(Index1M,$H2862)</f>
        <v>59450</v>
      </c>
      <c r="J2862" s="52">
        <f>IFERROR(_xll.qlIndexFixing(Index1M,$H2862,TRUE,_xll.ohTrigger(RecalcTrigger,Trigger1M)),NA())</f>
        <v>2.3640092325817857E-2</v>
      </c>
      <c r="K2862" s="52">
        <f>IFERROR(_xll.qlIndexFixing(ONIndex1M,I2862,TRUE,_xll.ohTrigger(RecalcTrigger,Trigger1M)),NA())</f>
        <v>2.3622207536084794E-2</v>
      </c>
      <c r="L2862" s="52">
        <f>IFERROR(_xll.qlIndexFixing(Index3M,H2862,TRUE,_xll.ohTrigger(RecalcTrigger,Trigger3M)),NA())</f>
        <v>2.4743398467474406E-2</v>
      </c>
      <c r="M2862" s="52">
        <f>IFERROR(_xll.qlIndexFixing(ONIndex3M,I2862,TRUE,_xll.ohTrigger(RecalcTrigger,Trigger3M)),NA())</f>
        <v>2.4676964212144714E-2</v>
      </c>
      <c r="N2862" s="52">
        <f>IFERROR(_xll.qlIndexFixing(Index6M,$H2862,TRUE,_xll.ohTrigger(RecalcTrigger,Trigger6M)),NA())</f>
        <v>2.5794179004606531E-2</v>
      </c>
      <c r="O2862" s="52">
        <f>IFERROR(_xll.qlIndexFixing(ONIndex6M,I2862,TRUE,_xll.ohTrigger(RecalcTrigger,Trigger6M)),NA())</f>
        <v>2.5649770224349666E-2</v>
      </c>
      <c r="P2862" s="52">
        <f>IFERROR(_xll.qlIndexFixing(Index1Y,$H2862,TRUE,_xll.ohTrigger(RecalcTrigger,Trigger1Y)),NA())</f>
        <v>2.7265378294499317E-2</v>
      </c>
      <c r="Q2862" s="52">
        <f>IFERROR(_xll.qlIndexFixing(ONIndex1Y,I2862,TRUE,_xll.ohTrigger(RecalcTrigger,Trigger1Y)),NA())</f>
        <v>2.6931802718035414E-2</v>
      </c>
    </row>
    <row r="2863" spans="2:17" x14ac:dyDescent="0.2">
      <c r="B2863" s="46" t="s">
        <v>51</v>
      </c>
      <c r="D2863" s="49">
        <f>_xll.qlCalendarAdvance(LocalCalendar,$D2862,B2863,"f",FALSE)</f>
        <v>59462</v>
      </c>
      <c r="E2863" s="49">
        <f>_xll.qlInterestRateIndexValueDate(IndexON,D2863)</f>
        <v>59462</v>
      </c>
      <c r="F2863" s="52">
        <f>IFERROR(_xll.qlIndexFixing(IndexON,D2863,TRUE,_xll.ohTrigger(RecalcTrigger,TriggerON)),NA())</f>
        <v>2.5226557863433641E-2</v>
      </c>
      <c r="H2863" s="49">
        <f>_xll.qlCalendarAdvance(IborCalendar,$H2862,B2863,"f",FALSE)</f>
        <v>59455</v>
      </c>
      <c r="I2863" s="49">
        <f>_xll.qlInterestRateIndexValueDate(Index1M,$H2863)</f>
        <v>59457</v>
      </c>
      <c r="J2863" s="52">
        <f>IFERROR(_xll.qlIndexFixing(Index1M,$H2863,TRUE,_xll.ohTrigger(RecalcTrigger,Trigger1M)),NA())</f>
        <v>2.3638521253933654E-2</v>
      </c>
      <c r="K2863" s="52">
        <f>IFERROR(_xll.qlIndexFixing(ONIndex1M,I2863,TRUE,_xll.ohTrigger(RecalcTrigger,Trigger1M)),NA())</f>
        <v>2.3619957320324403E-2</v>
      </c>
      <c r="L2863" s="52">
        <f>IFERROR(_xll.qlIndexFixing(Index3M,H2863,TRUE,_xll.ohTrigger(RecalcTrigger,Trigger3M)),NA())</f>
        <v>2.4742638013753648E-2</v>
      </c>
      <c r="M2863" s="52">
        <f>IFERROR(_xll.qlIndexFixing(ONIndex3M,I2863,TRUE,_xll.ohTrigger(RecalcTrigger,Trigger3M)),NA())</f>
        <v>2.4674669445561292E-2</v>
      </c>
      <c r="N2863" s="52">
        <f>IFERROR(_xll.qlIndexFixing(Index6M,$H2863,TRUE,_xll.ohTrigger(RecalcTrigger,Trigger6M)),NA())</f>
        <v>2.5796022869914212E-2</v>
      </c>
      <c r="O2863" s="52">
        <f>IFERROR(_xll.qlIndexFixing(ONIndex6M,I2863,TRUE,_xll.ohTrigger(RecalcTrigger,Trigger6M)),NA())</f>
        <v>2.5647415774034954E-2</v>
      </c>
      <c r="P2863" s="52">
        <f>IFERROR(_xll.qlIndexFixing(Index1Y,$H2863,TRUE,_xll.ohTrigger(RecalcTrigger,Trigger1Y)),NA())</f>
        <v>2.7263135127453913E-2</v>
      </c>
      <c r="Q2863" s="52">
        <f>IFERROR(_xll.qlIndexFixing(ONIndex1Y,I2863,TRUE,_xll.ohTrigger(RecalcTrigger,Trigger1Y)),NA())</f>
        <v>2.6929369946024906E-2</v>
      </c>
    </row>
    <row r="2864" spans="2:17" x14ac:dyDescent="0.2">
      <c r="B2864" s="46" t="s">
        <v>51</v>
      </c>
      <c r="D2864" s="49">
        <f>_xll.qlCalendarAdvance(LocalCalendar,$D2863,B2864,"f",FALSE)</f>
        <v>59469</v>
      </c>
      <c r="E2864" s="49">
        <f>_xll.qlInterestRateIndexValueDate(IndexON,D2864)</f>
        <v>59469</v>
      </c>
      <c r="F2864" s="52">
        <f>IFERROR(_xll.qlIndexFixing(IndexON,D2864,TRUE,_xll.ohTrigger(RecalcTrigger,TriggerON)),NA())</f>
        <v>2.5227559418752321E-2</v>
      </c>
      <c r="H2864" s="49">
        <f>_xll.qlCalendarAdvance(IborCalendar,$H2863,B2864,"f",FALSE)</f>
        <v>59462</v>
      </c>
      <c r="I2864" s="49">
        <f>_xll.qlInterestRateIndexValueDate(Index1M,$H2864)</f>
        <v>59464</v>
      </c>
      <c r="J2864" s="52">
        <f>IFERROR(_xll.qlIndexFixing(Index1M,$H2864,TRUE,_xll.ohTrigger(RecalcTrigger,Trigger1M)),NA())</f>
        <v>2.3636960646107461E-2</v>
      </c>
      <c r="K2864" s="52">
        <f>IFERROR(_xll.qlIndexFixing(ONIndex1M,I2864,TRUE,_xll.ohTrigger(RecalcTrigger,Trigger1M)),NA())</f>
        <v>2.3618378686833807E-2</v>
      </c>
      <c r="L2864" s="52">
        <f>IFERROR(_xll.qlIndexFixing(Index3M,H2864,TRUE,_xll.ohTrigger(RecalcTrigger,Trigger3M)),NA())</f>
        <v>2.4740401742368894E-2</v>
      </c>
      <c r="M2864" s="52">
        <f>IFERROR(_xll.qlIndexFixing(ONIndex3M,I2864,TRUE,_xll.ohTrigger(RecalcTrigger,Trigger3M)),NA())</f>
        <v>2.4673118839491082E-2</v>
      </c>
      <c r="N2864" s="52">
        <f>IFERROR(_xll.qlIndexFixing(Index6M,$H2864,TRUE,_xll.ohTrigger(RecalcTrigger,Trigger6M)),NA())</f>
        <v>2.5791309761238359E-2</v>
      </c>
      <c r="O2864" s="52">
        <f>IFERROR(_xll.qlIndexFixing(ONIndex6M,I2864,TRUE,_xll.ohTrigger(RecalcTrigger,Trigger6M)),NA())</f>
        <v>2.5645874047288686E-2</v>
      </c>
      <c r="P2864" s="52">
        <f>IFERROR(_xll.qlIndexFixing(Index1Y,$H2864,TRUE,_xll.ohTrigger(RecalcTrigger,Trigger1Y)),NA())</f>
        <v>2.7261838147323643E-2</v>
      </c>
      <c r="Q2864" s="52">
        <f>IFERROR(_xll.qlIndexFixing(ONIndex1Y,I2864,TRUE,_xll.ohTrigger(RecalcTrigger,Trigger1Y)),NA())</f>
        <v>2.6927844610193929E-2</v>
      </c>
    </row>
    <row r="2865" spans="2:17" x14ac:dyDescent="0.2">
      <c r="B2865" s="46" t="s">
        <v>51</v>
      </c>
      <c r="D2865" s="49">
        <f>_xll.qlCalendarAdvance(LocalCalendar,$D2864,B2865,"f",FALSE)</f>
        <v>59476</v>
      </c>
      <c r="E2865" s="49">
        <f>_xll.qlInterestRateIndexValueDate(IndexON,D2865)</f>
        <v>59476</v>
      </c>
      <c r="F2865" s="52">
        <f>IFERROR(_xll.qlIndexFixing(IndexON,D2865,TRUE,_xll.ohTrigger(RecalcTrigger,TriggerON)),NA())</f>
        <v>2.5228554322431762E-2</v>
      </c>
      <c r="H2865" s="49">
        <f>_xll.qlCalendarAdvance(IborCalendar,$H2864,B2865,"f",FALSE)</f>
        <v>59469</v>
      </c>
      <c r="I2865" s="49">
        <f>_xll.qlInterestRateIndexValueDate(Index1M,$H2865)</f>
        <v>59471</v>
      </c>
      <c r="J2865" s="52">
        <f>IFERROR(_xll.qlIndexFixing(Index1M,$H2865,TRUE,_xll.ohTrigger(RecalcTrigger,Trigger1M)),NA())</f>
        <v>2.3635410502334118E-2</v>
      </c>
      <c r="K2865" s="52">
        <f>IFERROR(_xll.qlIndexFixing(ONIndex1M,I2865,TRUE,_xll.ohTrigger(RecalcTrigger,Trigger1M)),NA())</f>
        <v>2.3616810497948393E-2</v>
      </c>
      <c r="L2865" s="52">
        <f>IFERROR(_xll.qlIndexFixing(Index3M,H2865,TRUE,_xll.ohTrigger(RecalcTrigger,Trigger3M)),NA())</f>
        <v>2.4738918865724442E-2</v>
      </c>
      <c r="M2865" s="52">
        <f>IFERROR(_xll.qlIndexFixing(ONIndex3M,I2865,TRUE,_xll.ohTrigger(RecalcTrigger,Trigger3M)),NA())</f>
        <v>2.4671578492707624E-2</v>
      </c>
      <c r="N2865" s="52">
        <f>IFERROR(_xll.qlIndexFixing(Index6M,$H2865,TRUE,_xll.ohTrigger(RecalcTrigger,Trigger6M)),NA())</f>
        <v>2.5789890631615752E-2</v>
      </c>
      <c r="O2865" s="52">
        <f>IFERROR(_xll.qlIndexFixing(ONIndex6M,I2865,TRUE,_xll.ohTrigger(RecalcTrigger,Trigger6M)),NA())</f>
        <v>2.5644342516892848E-2</v>
      </c>
      <c r="P2865" s="52">
        <f>IFERROR(_xll.qlIndexFixing(Index1Y,$H2865,TRUE,_xll.ohTrigger(RecalcTrigger,Trigger1Y)),NA())</f>
        <v>2.7260551568727396E-2</v>
      </c>
      <c r="Q2865" s="52">
        <f>IFERROR(_xll.qlIndexFixing(ONIndex1Y,I2865,TRUE,_xll.ohTrigger(RecalcTrigger,Trigger1Y)),NA())</f>
        <v>2.6926329395280391E-2</v>
      </c>
    </row>
    <row r="2866" spans="2:17" x14ac:dyDescent="0.2">
      <c r="B2866" s="46" t="s">
        <v>51</v>
      </c>
      <c r="D2866" s="49">
        <f>_xll.qlCalendarAdvance(LocalCalendar,$D2865,B2866,"f",FALSE)</f>
        <v>59483</v>
      </c>
      <c r="E2866" s="49">
        <f>_xll.qlInterestRateIndexValueDate(IndexON,D2866)</f>
        <v>59483</v>
      </c>
      <c r="F2866" s="52">
        <f>IFERROR(_xll.qlIndexFixing(IndexON,D2866,TRUE,_xll.ohTrigger(RecalcTrigger,TriggerON)),NA())</f>
        <v>2.5229542574232156E-2</v>
      </c>
      <c r="H2866" s="49">
        <f>_xll.qlCalendarAdvance(IborCalendar,$H2865,B2866,"f",FALSE)</f>
        <v>59476</v>
      </c>
      <c r="I2866" s="49">
        <f>_xll.qlInterestRateIndexValueDate(Index1M,$H2866)</f>
        <v>59478</v>
      </c>
      <c r="J2866" s="52">
        <f>IFERROR(_xll.qlIndexFixing(Index1M,$H2866,TRUE,_xll.ohTrigger(RecalcTrigger,Trigger1M)),NA())</f>
        <v>2.3633870822608469E-2</v>
      </c>
      <c r="K2866" s="52">
        <f>IFERROR(_xll.qlIndexFixing(ONIndex1M,I2866,TRUE,_xll.ohTrigger(RecalcTrigger,Trigger1M)),NA())</f>
        <v>2.3615252753748095E-2</v>
      </c>
      <c r="L2866" s="52">
        <f>IFERROR(_xll.qlIndexFixing(Index3M,H2866,TRUE,_xll.ohTrigger(RecalcTrigger,Trigger3M)),NA())</f>
        <v>2.4737446313004681E-2</v>
      </c>
      <c r="M2866" s="52">
        <f>IFERROR(_xll.qlIndexFixing(ONIndex3M,I2866,TRUE,_xll.ohTrigger(RecalcTrigger,Trigger3M)),NA())</f>
        <v>2.4670048405130984E-2</v>
      </c>
      <c r="N2866" s="52">
        <f>IFERROR(_xll.qlIndexFixing(Index6M,$H2866,TRUE,_xll.ohTrigger(RecalcTrigger,Trigger6M)),NA())</f>
        <v>2.5787659256897546E-2</v>
      </c>
      <c r="O2866" s="52">
        <f>IFERROR(_xll.qlIndexFixing(ONIndex6M,I2866,TRUE,_xll.ohTrigger(RecalcTrigger,Trigger6M)),NA())</f>
        <v>2.564282118274086E-2</v>
      </c>
      <c r="P2866" s="52">
        <f>IFERROR(_xll.qlIndexFixing(Index1Y,$H2866,TRUE,_xll.ohTrigger(RecalcTrigger,Trigger1Y)),NA())</f>
        <v>2.7259275391625089E-2</v>
      </c>
      <c r="Q2866" s="52">
        <f>IFERROR(_xll.qlIndexFixing(ONIndex1Y,I2866,TRUE,_xll.ohTrigger(RecalcTrigger,Trigger1Y)),NA())</f>
        <v>2.6924824301390871E-2</v>
      </c>
    </row>
    <row r="2867" spans="2:17" x14ac:dyDescent="0.2">
      <c r="B2867" s="46" t="s">
        <v>51</v>
      </c>
      <c r="D2867" s="49">
        <f>_xll.qlCalendarAdvance(LocalCalendar,$D2866,B2867,"f",FALSE)</f>
        <v>59490</v>
      </c>
      <c r="E2867" s="49">
        <f>_xll.qlInterestRateIndexValueDate(IndexON,D2867)</f>
        <v>59490</v>
      </c>
      <c r="F2867" s="52">
        <f>IFERROR(_xll.qlIndexFixing(IndexON,D2867,TRUE,_xll.ohTrigger(RecalcTrigger,TriggerON)),NA())</f>
        <v>2.5230524174473246E-2</v>
      </c>
      <c r="H2867" s="49">
        <f>_xll.qlCalendarAdvance(IborCalendar,$H2866,B2867,"f",FALSE)</f>
        <v>59483</v>
      </c>
      <c r="I2867" s="49">
        <f>_xll.qlInterestRateIndexValueDate(Index1M,$H2867)</f>
        <v>59488</v>
      </c>
      <c r="J2867" s="52">
        <f>IFERROR(_xll.qlIndexFixing(Index1M,$H2867,TRUE,_xll.ohTrigger(RecalcTrigger,Trigger1M)),NA())</f>
        <v>2.3631022352718745E-2</v>
      </c>
      <c r="K2867" s="52">
        <f>IFERROR(_xll.qlIndexFixing(ONIndex1M,I2867,TRUE,_xll.ohTrigger(RecalcTrigger,Trigger1M)),NA())</f>
        <v>2.3611716534457372E-2</v>
      </c>
      <c r="L2867" s="52">
        <f>IFERROR(_xll.qlIndexFixing(Index3M,H2867,TRUE,_xll.ohTrigger(RecalcTrigger,Trigger3M)),NA())</f>
        <v>2.4733869081696822E-2</v>
      </c>
      <c r="M2867" s="52">
        <f>IFERROR(_xll.qlIndexFixing(ONIndex3M,I2867,TRUE,_xll.ohTrigger(RecalcTrigger,Trigger3M)),NA())</f>
        <v>2.4666406028357457E-2</v>
      </c>
      <c r="N2867" s="52">
        <f>IFERROR(_xll.qlIndexFixing(Index6M,$H2867,TRUE,_xll.ohTrigger(RecalcTrigger,Trigger6M)),NA())</f>
        <v>2.578648717216566E-2</v>
      </c>
      <c r="O2867" s="52">
        <f>IFERROR(_xll.qlIndexFixing(ONIndex6M,I2867,TRUE,_xll.ohTrigger(RecalcTrigger,Trigger6M)),NA())</f>
        <v>2.5639054048323118E-2</v>
      </c>
      <c r="P2867" s="52">
        <f>IFERROR(_xll.qlIndexFixing(Index1Y,$H2867,TRUE,_xll.ohTrigger(RecalcTrigger,Trigger1Y)),NA())</f>
        <v>2.7255592056723194E-2</v>
      </c>
      <c r="Q2867" s="52">
        <f>IFERROR(_xll.qlIndexFixing(ONIndex1Y,I2867,TRUE,_xll.ohTrigger(RecalcTrigger,Trigger1Y)),NA())</f>
        <v>2.6920890782200502E-2</v>
      </c>
    </row>
    <row r="2868" spans="2:17" x14ac:dyDescent="0.2">
      <c r="B2868" s="46" t="s">
        <v>51</v>
      </c>
      <c r="D2868" s="49">
        <f>_xll.qlCalendarAdvance(LocalCalendar,$D2867,B2868,"f",FALSE)</f>
        <v>59497</v>
      </c>
      <c r="E2868" s="49">
        <f>_xll.qlInterestRateIndexValueDate(IndexON,D2868)</f>
        <v>59497</v>
      </c>
      <c r="F2868" s="52">
        <f>IFERROR(_xll.qlIndexFixing(IndexON,D2868,TRUE,_xll.ohTrigger(RecalcTrigger,TriggerON)),NA())</f>
        <v>2.5232452701970942E-2</v>
      </c>
      <c r="H2868" s="49">
        <f>_xll.qlCalendarAdvance(IborCalendar,$H2867,B2868,"f",FALSE)</f>
        <v>59490</v>
      </c>
      <c r="I2868" s="49">
        <f>_xll.qlInterestRateIndexValueDate(Index1M,$H2868)</f>
        <v>59492</v>
      </c>
      <c r="J2868" s="52">
        <f>IFERROR(_xll.qlIndexFixing(Index1M,$H2868,TRUE,_xll.ohTrigger(RecalcTrigger,Trigger1M)),NA())</f>
        <v>2.3630822855287354E-2</v>
      </c>
      <c r="K2868" s="52">
        <f>IFERROR(_xll.qlIndexFixing(ONIndex1M,I2868,TRUE,_xll.ohTrigger(RecalcTrigger,Trigger1M)),NA())</f>
        <v>2.3612168599296268E-2</v>
      </c>
      <c r="L2868" s="52">
        <f>IFERROR(_xll.qlIndexFixing(Index3M,H2868,TRUE,_xll.ohTrigger(RecalcTrigger,Trigger3M)),NA())</f>
        <v>2.4735278433111896E-2</v>
      </c>
      <c r="M2868" s="52">
        <f>IFERROR(_xll.qlIndexFixing(ONIndex3M,I2868,TRUE,_xll.ohTrigger(RecalcTrigger,Trigger3M)),NA())</f>
        <v>2.4667019007651447E-2</v>
      </c>
      <c r="N2868" s="52">
        <f>IFERROR(_xll.qlIndexFixing(Index6M,$H2868,TRUE,_xll.ohTrigger(RecalcTrigger,Trigger6M)),NA())</f>
        <v>2.5784871360615538E-2</v>
      </c>
      <c r="O2868" s="52">
        <f>IFERROR(_xll.qlIndexFixing(ONIndex6M,I2868,TRUE,_xll.ohTrigger(RecalcTrigger,Trigger6M)),NA())</f>
        <v>2.5639809103381594E-2</v>
      </c>
      <c r="P2868" s="52">
        <f>IFERROR(_xll.qlIndexFixing(Index1Y,$H2868,TRUE,_xll.ohTrigger(RecalcTrigger,Trigger1Y)),NA())</f>
        <v>2.7256754241743748E-2</v>
      </c>
      <c r="Q2868" s="52">
        <f>IFERROR(_xll.qlIndexFixing(ONIndex1Y,I2868,TRUE,_xll.ohTrigger(RecalcTrigger,Trigger1Y)),NA())</f>
        <v>2.6921844476337498E-2</v>
      </c>
    </row>
    <row r="2869" spans="2:17" x14ac:dyDescent="0.2">
      <c r="B2869" s="46" t="s">
        <v>51</v>
      </c>
      <c r="D2869" s="49">
        <f>_xll.qlCalendarAdvance(LocalCalendar,$D2868,B2869,"f",FALSE)</f>
        <v>59504</v>
      </c>
      <c r="E2869" s="49">
        <f>_xll.qlInterestRateIndexValueDate(IndexON,D2869)</f>
        <v>59504</v>
      </c>
      <c r="F2869" s="52">
        <f>IFERROR(_xll.qlIndexFixing(IndexON,D2869,TRUE,_xll.ohTrigger(RecalcTrigger,TriggerON)),NA())</f>
        <v>2.5232467419957771E-2</v>
      </c>
      <c r="H2869" s="49">
        <f>_xll.qlCalendarAdvance(IborCalendar,$H2868,B2869,"f",FALSE)</f>
        <v>59497</v>
      </c>
      <c r="I2869" s="49">
        <f>_xll.qlInterestRateIndexValueDate(Index1M,$H2869)</f>
        <v>59499</v>
      </c>
      <c r="J2869" s="52">
        <f>IFERROR(_xll.qlIndexFixing(Index1M,$H2869,TRUE,_xll.ohTrigger(RecalcTrigger,Trigger1M)),NA())</f>
        <v>2.3630651037014744E-2</v>
      </c>
      <c r="K2869" s="52">
        <f>IFERROR(_xll.qlIndexFixing(ONIndex1M,I2869,TRUE,_xll.ohTrigger(RecalcTrigger,Trigger1M)),NA())</f>
        <v>2.3610642189071385E-2</v>
      </c>
      <c r="L2869" s="52">
        <f>IFERROR(_xll.qlIndexFixing(Index3M,H2869,TRUE,_xll.ohTrigger(RecalcTrigger,Trigger3M)),NA())</f>
        <v>2.4733090598257498E-2</v>
      </c>
      <c r="M2869" s="52">
        <f>IFERROR(_xll.qlIndexFixing(ONIndex3M,I2869,TRUE,_xll.ohTrigger(RecalcTrigger,Trigger3M)),NA())</f>
        <v>2.4665519697721905E-2</v>
      </c>
      <c r="N2869" s="52">
        <f>IFERROR(_xll.qlIndexFixing(Index6M,$H2869,TRUE,_xll.ohTrigger(RecalcTrigger,Trigger6M)),NA())</f>
        <v>2.5783492903297303E-2</v>
      </c>
      <c r="O2869" s="52">
        <f>IFERROR(_xll.qlIndexFixing(ONIndex6M,I2869,TRUE,_xll.ohTrigger(RecalcTrigger,Trigger6M)),NA())</f>
        <v>2.5638318358147671E-2</v>
      </c>
      <c r="P2869" s="52">
        <f>IFERROR(_xll.qlIndexFixing(Index1Y,$H2869,TRUE,_xll.ohTrigger(RecalcTrigger,Trigger1Y)),NA())</f>
        <v>2.7255509268887389E-2</v>
      </c>
      <c r="Q2869" s="52">
        <f>IFERROR(_xll.qlIndexFixing(ONIndex1Y,I2869,TRUE,_xll.ohTrigger(RecalcTrigger,Trigger1Y)),NA())</f>
        <v>2.6920369745253581E-2</v>
      </c>
    </row>
    <row r="2870" spans="2:17" x14ac:dyDescent="0.2">
      <c r="B2870" s="46" t="s">
        <v>51</v>
      </c>
      <c r="D2870" s="49">
        <f>_xll.qlCalendarAdvance(LocalCalendar,$D2869,B2870,"f",FALSE)</f>
        <v>59511</v>
      </c>
      <c r="E2870" s="49">
        <f>_xll.qlInterestRateIndexValueDate(IndexON,D2870)</f>
        <v>59511</v>
      </c>
      <c r="F2870" s="52">
        <f>IFERROR(_xll.qlIndexFixing(IndexON,D2870,TRUE,_xll.ohTrigger(RecalcTrigger,TriggerON)),NA())</f>
        <v>2.5233429065121271E-2</v>
      </c>
      <c r="H2870" s="49">
        <f>_xll.qlCalendarAdvance(IborCalendar,$H2869,B2870,"f",FALSE)</f>
        <v>59504</v>
      </c>
      <c r="I2870" s="49">
        <f>_xll.qlInterestRateIndexValueDate(Index1M,$H2870)</f>
        <v>59506</v>
      </c>
      <c r="J2870" s="52">
        <f>IFERROR(_xll.qlIndexFixing(Index1M,$H2870,TRUE,_xll.ohTrigger(RecalcTrigger,Trigger1M)),NA())</f>
        <v>2.3628485582512515E-2</v>
      </c>
      <c r="K2870" s="52">
        <f>IFERROR(_xll.qlIndexFixing(ONIndex1M,I2870,TRUE,_xll.ohTrigger(RecalcTrigger,Trigger1M)),NA())</f>
        <v>2.3609126223531618E-2</v>
      </c>
      <c r="L2870" s="52">
        <f>IFERROR(_xll.qlIndexFixing(Index3M,H2870,TRUE,_xll.ohTrigger(RecalcTrigger,Trigger3M)),NA())</f>
        <v>2.4728670165099942E-2</v>
      </c>
      <c r="M2870" s="52">
        <f>IFERROR(_xll.qlIndexFixing(ONIndex3M,I2870,TRUE,_xll.ohTrigger(RecalcTrigger,Trigger3M)),NA())</f>
        <v>2.4664030647052471E-2</v>
      </c>
      <c r="N2870" s="52">
        <f>IFERROR(_xll.qlIndexFixing(Index6M,$H2870,TRUE,_xll.ohTrigger(RecalcTrigger,Trigger6M)),NA())</f>
        <v>2.5782949903231198E-2</v>
      </c>
      <c r="O2870" s="52">
        <f>IFERROR(_xll.qlIndexFixing(ONIndex6M,I2870,TRUE,_xll.ohTrigger(RecalcTrigger,Trigger6M)),NA())</f>
        <v>2.5636837809210888E-2</v>
      </c>
      <c r="P2870" s="52">
        <f>IFERROR(_xll.qlIndexFixing(Index1Y,$H2870,TRUE,_xll.ohTrigger(RecalcTrigger,Trigger1Y)),NA())</f>
        <v>2.7254274697369022E-2</v>
      </c>
      <c r="Q2870" s="52">
        <f>IFERROR(_xll.qlIndexFixing(ONIndex1Y,I2870,TRUE,_xll.ohTrigger(RecalcTrigger,Trigger1Y)),NA())</f>
        <v>2.6918905135140392E-2</v>
      </c>
    </row>
    <row r="2871" spans="2:17" x14ac:dyDescent="0.2">
      <c r="B2871" s="46" t="s">
        <v>51</v>
      </c>
      <c r="D2871" s="49">
        <f>_xll.qlCalendarAdvance(LocalCalendar,$D2870,B2871,"f",FALSE)</f>
        <v>59518</v>
      </c>
      <c r="E2871" s="49">
        <f>_xll.qlInterestRateIndexValueDate(IndexON,D2871)</f>
        <v>59518</v>
      </c>
      <c r="F2871" s="52">
        <f>IFERROR(_xll.qlIndexFixing(IndexON,D2871,TRUE,_xll.ohTrigger(RecalcTrigger,TriggerON)),NA())</f>
        <v>2.5234384058485659E-2</v>
      </c>
      <c r="H2871" s="49">
        <f>_xll.qlCalendarAdvance(IborCalendar,$H2870,B2871,"f",FALSE)</f>
        <v>59511</v>
      </c>
      <c r="I2871" s="49">
        <f>_xll.qlInterestRateIndexValueDate(Index1M,$H2871)</f>
        <v>59513</v>
      </c>
      <c r="J2871" s="52">
        <f>IFERROR(_xll.qlIndexFixing(Index1M,$H2871,TRUE,_xll.ohTrigger(RecalcTrigger,Trigger1M)),NA())</f>
        <v>2.3626329384564101E-2</v>
      </c>
      <c r="K2871" s="52">
        <f>IFERROR(_xll.qlIndexFixing(ONIndex1M,I2871,TRUE,_xll.ohTrigger(RecalcTrigger,Trigger1M)),NA())</f>
        <v>2.3607620702650323E-2</v>
      </c>
      <c r="L2871" s="52">
        <f>IFERROR(_xll.qlIndexFixing(Index3M,H2871,TRUE,_xll.ohTrigger(RecalcTrigger,Trigger3M)),NA())</f>
        <v>2.4727246672104464E-2</v>
      </c>
      <c r="M2871" s="52">
        <f>IFERROR(_xll.qlIndexFixing(ONIndex3M,I2871,TRUE,_xll.ohTrigger(RecalcTrigger,Trigger3M)),NA())</f>
        <v>2.4662551855536563E-2</v>
      </c>
      <c r="N2871" s="52">
        <f>IFERROR(_xll.qlIndexFixing(Index6M,$H2871,TRUE,_xll.ohTrigger(RecalcTrigger,Trigger6M)),NA())</f>
        <v>2.5781592741350296E-2</v>
      </c>
      <c r="O2871" s="52">
        <f>IFERROR(_xll.qlIndexFixing(ONIndex6M,I2871,TRUE,_xll.ohTrigger(RecalcTrigger,Trigger6M)),NA())</f>
        <v>2.56353674565446E-2</v>
      </c>
      <c r="P2871" s="52">
        <f>IFERROR(_xll.qlIndexFixing(Index1Y,$H2871,TRUE,_xll.ohTrigger(RecalcTrigger,Trigger1Y)),NA())</f>
        <v>2.7253050527149658E-2</v>
      </c>
      <c r="Q2871" s="52">
        <f>IFERROR(_xll.qlIndexFixing(ONIndex1Y,I2871,TRUE,_xll.ohTrigger(RecalcTrigger,Trigger1Y)),NA())</f>
        <v>2.6917450645917995E-2</v>
      </c>
    </row>
    <row r="2872" spans="2:17" x14ac:dyDescent="0.2">
      <c r="B2872" s="46" t="s">
        <v>51</v>
      </c>
      <c r="D2872" s="49">
        <f>_xll.qlCalendarAdvance(LocalCalendar,$D2871,B2872,"f",FALSE)</f>
        <v>59525</v>
      </c>
      <c r="E2872" s="49">
        <f>_xll.qlInterestRateIndexValueDate(IndexON,D2872)</f>
        <v>59525</v>
      </c>
      <c r="F2872" s="52">
        <f>IFERROR(_xll.qlIndexFixing(IndexON,D2872,TRUE,_xll.ohTrigger(RecalcTrigger,TriggerON)),NA())</f>
        <v>2.523533240037068E-2</v>
      </c>
      <c r="H2872" s="49">
        <f>_xll.qlCalendarAdvance(IborCalendar,$H2871,B2872,"f",FALSE)</f>
        <v>59518</v>
      </c>
      <c r="I2872" s="49">
        <f>_xll.qlInterestRateIndexValueDate(Index1M,$H2872)</f>
        <v>59520</v>
      </c>
      <c r="J2872" s="52">
        <f>IFERROR(_xll.qlIndexFixing(Index1M,$H2872,TRUE,_xll.ohTrigger(RecalcTrigger,Trigger1M)),NA())</f>
        <v>2.3625522628055728E-2</v>
      </c>
      <c r="K2872" s="52">
        <f>IFERROR(_xll.qlIndexFixing(ONIndex1M,I2872,TRUE,_xll.ohTrigger(RecalcTrigger,Trigger1M)),NA())</f>
        <v>2.3606125626427499E-2</v>
      </c>
      <c r="L2872" s="52">
        <f>IFERROR(_xll.qlIndexFixing(Index3M,H2872,TRUE,_xll.ohTrigger(RecalcTrigger,Trigger3M)),NA())</f>
        <v>2.4725833500117034E-2</v>
      </c>
      <c r="M2872" s="52">
        <f>IFERROR(_xll.qlIndexFixing(ONIndex3M,I2872,TRUE,_xll.ohTrigger(RecalcTrigger,Trigger3M)),NA())</f>
        <v>2.4661083323334054E-2</v>
      </c>
      <c r="N2872" s="52">
        <f>IFERROR(_xll.qlIndexFixing(Index6M,$H2872,TRUE,_xll.ohTrigger(RecalcTrigger,Trigger6M)),NA())</f>
        <v>2.5780245907352124E-2</v>
      </c>
      <c r="O2872" s="52">
        <f>IFERROR(_xll.qlIndexFixing(ONIndex6M,I2872,TRUE,_xll.ohTrigger(RecalcTrigger,Trigger6M)),NA())</f>
        <v>2.5633907300228742E-2</v>
      </c>
      <c r="P2872" s="52">
        <f>IFERROR(_xll.qlIndexFixing(Index1Y,$H2872,TRUE,_xll.ohTrigger(RecalcTrigger,Trigger1Y)),NA())</f>
        <v>2.7251836758192271E-2</v>
      </c>
      <c r="Q2872" s="52">
        <f>IFERROR(_xll.qlIndexFixing(ONIndex1Y,I2872,TRUE,_xll.ohTrigger(RecalcTrigger,Trigger1Y)),NA())</f>
        <v>2.6916006277692972E-2</v>
      </c>
    </row>
    <row r="2873" spans="2:17" x14ac:dyDescent="0.2">
      <c r="B2873" s="46" t="s">
        <v>51</v>
      </c>
      <c r="D2873" s="49">
        <f>_xll.qlCalendarAdvance(LocalCalendar,$D2872,B2873,"f",FALSE)</f>
        <v>59532</v>
      </c>
      <c r="E2873" s="49">
        <f>_xll.qlInterestRateIndexValueDate(IndexON,D2873)</f>
        <v>59532</v>
      </c>
      <c r="F2873" s="52">
        <f>IFERROR(_xll.qlIndexFixing(IndexON,D2873,TRUE,_xll.ohTrigger(RecalcTrigger,TriggerON)),NA())</f>
        <v>2.5236274090376654E-2</v>
      </c>
      <c r="H2873" s="49">
        <f>_xll.qlCalendarAdvance(IborCalendar,$H2872,B2873,"f",FALSE)</f>
        <v>59525</v>
      </c>
      <c r="I2873" s="49">
        <f>_xll.qlInterestRateIndexValueDate(Index1M,$H2873)</f>
        <v>59527</v>
      </c>
      <c r="J2873" s="52">
        <f>IFERROR(_xll.qlIndexFixing(Index1M,$H2873,TRUE,_xll.ohTrigger(RecalcTrigger,Trigger1M)),NA())</f>
        <v>2.3623386057547147E-2</v>
      </c>
      <c r="K2873" s="52">
        <f>IFERROR(_xll.qlIndexFixing(ONIndex1M,I2873,TRUE,_xll.ohTrigger(RecalcTrigger,Trigger1M)),NA())</f>
        <v>2.3605977557499713E-2</v>
      </c>
      <c r="L2873" s="52">
        <f>IFERROR(_xll.qlIndexFixing(Index3M,H2873,TRUE,_xll.ohTrigger(RecalcTrigger,Trigger3M)),NA())</f>
        <v>2.4724430649122553E-2</v>
      </c>
      <c r="M2873" s="52">
        <f>IFERROR(_xll.qlIndexFixing(ONIndex3M,I2873,TRUE,_xll.ohTrigger(RecalcTrigger,Trigger3M)),NA())</f>
        <v>2.4661106794313881E-2</v>
      </c>
      <c r="N2873" s="52">
        <f>IFERROR(_xll.qlIndexFixing(Index6M,$H2873,TRUE,_xll.ohTrigger(RecalcTrigger,Trigger6M)),NA())</f>
        <v>2.5778909401216032E-2</v>
      </c>
      <c r="O2873" s="52">
        <f>IFERROR(_xll.qlIndexFixing(ONIndex6M,I2873,TRUE,_xll.ohTrigger(RecalcTrigger,Trigger6M)),NA())</f>
        <v>2.5634076164953612E-2</v>
      </c>
      <c r="P2873" s="52">
        <f>IFERROR(_xll.qlIndexFixing(Index1Y,$H2873,TRUE,_xll.ohTrigger(RecalcTrigger,Trigger1Y)),NA())</f>
        <v>2.7250633390459182E-2</v>
      </c>
      <c r="Q2873" s="52">
        <f>IFERROR(_xll.qlIndexFixing(ONIndex1Y,I2873,TRUE,_xll.ohTrigger(RecalcTrigger,Trigger1Y)),NA())</f>
        <v>2.6916380227278935E-2</v>
      </c>
    </row>
    <row r="2874" spans="2:17" x14ac:dyDescent="0.2">
      <c r="B2874" s="46" t="s">
        <v>51</v>
      </c>
      <c r="D2874" s="49">
        <f>_xll.qlCalendarAdvance(LocalCalendar,$D2873,B2874,"f",FALSE)</f>
        <v>59539</v>
      </c>
      <c r="E2874" s="49">
        <f>_xll.qlInterestRateIndexValueDate(IndexON,D2874)</f>
        <v>59539</v>
      </c>
      <c r="F2874" s="52">
        <f>IFERROR(_xll.qlIndexFixing(IndexON,D2874,TRUE,_xll.ohTrigger(RecalcTrigger,TriggerON)),NA())</f>
        <v>2.5237209128743388E-2</v>
      </c>
      <c r="H2874" s="49">
        <f>_xll.qlCalendarAdvance(IborCalendar,$H2873,B2874,"f",FALSE)</f>
        <v>59532</v>
      </c>
      <c r="I2874" s="49">
        <f>_xll.qlInterestRateIndexValueDate(Index1M,$H2874)</f>
        <v>59534</v>
      </c>
      <c r="J2874" s="52">
        <f>IFERROR(_xll.qlIndexFixing(Index1M,$H2874,TRUE,_xll.ohTrigger(RecalcTrigger,Trigger1M)),NA())</f>
        <v>2.3623273066365774E-2</v>
      </c>
      <c r="K2874" s="52">
        <f>IFERROR(_xll.qlIndexFixing(ONIndex1M,I2874,TRUE,_xll.ohTrigger(RecalcTrigger,Trigger1M)),NA())</f>
        <v>2.3603835693217778E-2</v>
      </c>
      <c r="L2874" s="52">
        <f>IFERROR(_xll.qlIndexFixing(Index3M,H2874,TRUE,_xll.ohTrigger(RecalcTrigger,Trigger3M)),NA())</f>
        <v>2.4723787833741226E-2</v>
      </c>
      <c r="M2874" s="52">
        <f>IFERROR(_xll.qlIndexFixing(ONIndex3M,I2874,TRUE,_xll.ohTrigger(RecalcTrigger,Trigger3M)),NA())</f>
        <v>2.4658918495124027E-2</v>
      </c>
      <c r="N2874" s="52">
        <f>IFERROR(_xll.qlIndexFixing(Index6M,$H2874,TRUE,_xll.ohTrigger(RecalcTrigger,Trigger6M)),NA())</f>
        <v>2.5777583222921376E-2</v>
      </c>
      <c r="O2874" s="52">
        <f>IFERROR(_xll.qlIndexFixing(ONIndex6M,I2874,TRUE,_xll.ohTrigger(RecalcTrigger,Trigger6M)),NA())</f>
        <v>2.5631827565650855E-2</v>
      </c>
      <c r="P2874" s="52">
        <f>IFERROR(_xll.qlIndexFixing(Index1Y,$H2874,TRUE,_xll.ohTrigger(RecalcTrigger,Trigger1Y)),NA())</f>
        <v>2.7249440423912707E-2</v>
      </c>
      <c r="Q2874" s="52">
        <f>IFERROR(_xll.qlIndexFixing(ONIndex1Y,I2874,TRUE,_xll.ohTrigger(RecalcTrigger,Trigger1Y)),NA())</f>
        <v>2.6914052567146296E-2</v>
      </c>
    </row>
    <row r="2875" spans="2:17" x14ac:dyDescent="0.2">
      <c r="B2875" s="46" t="s">
        <v>51</v>
      </c>
      <c r="D2875" s="49">
        <f>_xll.qlCalendarAdvance(LocalCalendar,$D2874,B2875,"f",FALSE)</f>
        <v>59546</v>
      </c>
      <c r="E2875" s="49">
        <f>_xll.qlInterestRateIndexValueDate(IndexON,D2875)</f>
        <v>59546</v>
      </c>
      <c r="F2875" s="52">
        <f>IFERROR(_xll.qlIndexFixing(IndexON,D2875,TRUE,_xll.ohTrigger(RecalcTrigger,TriggerON)),NA())</f>
        <v>2.5238137515550818E-2</v>
      </c>
      <c r="H2875" s="49">
        <f>_xll.qlCalendarAdvance(IborCalendar,$H2874,B2875,"f",FALSE)</f>
        <v>59539</v>
      </c>
      <c r="I2875" s="49">
        <f>_xll.qlInterestRateIndexValueDate(Index1M,$H2875)</f>
        <v>59541</v>
      </c>
      <c r="J2875" s="52">
        <f>IFERROR(_xll.qlIndexFixing(Index1M,$H2875,TRUE,_xll.ohTrigger(RecalcTrigger,Trigger1M)),NA())</f>
        <v>2.3620484586584303E-2</v>
      </c>
      <c r="K2875" s="52">
        <f>IFERROR(_xll.qlIndexFixing(ONIndex1M,I2875,TRUE,_xll.ohTrigger(RecalcTrigger,Trigger1M)),NA())</f>
        <v>2.3601703065709856E-2</v>
      </c>
      <c r="L2875" s="52">
        <f>IFERROR(_xll.qlIndexFixing(Index3M,H2875,TRUE,_xll.ohTrigger(RecalcTrigger,Trigger3M)),NA())</f>
        <v>2.4721655910081353E-2</v>
      </c>
      <c r="M2875" s="52">
        <f>IFERROR(_xll.qlIndexFixing(ONIndex3M,I2875,TRUE,_xll.ohTrigger(RecalcTrigger,Trigger3M)),NA())</f>
        <v>2.4656739281967432E-2</v>
      </c>
      <c r="N2875" s="52">
        <f>IFERROR(_xll.qlIndexFixing(Index6M,$H2875,TRUE,_xll.ohTrigger(RecalcTrigger,Trigger6M)),NA())</f>
        <v>2.5775439029564955E-2</v>
      </c>
      <c r="O2875" s="52">
        <f>IFERROR(_xll.qlIndexFixing(ONIndex6M,I2875,TRUE,_xll.ohTrigger(RecalcTrigger,Trigger6M)),NA())</f>
        <v>2.5629588008957427E-2</v>
      </c>
      <c r="P2875" s="52">
        <f>IFERROR(_xll.qlIndexFixing(Index1Y,$H2875,TRUE,_xll.ohTrigger(RecalcTrigger,Trigger1Y)),NA())</f>
        <v>2.7248257858516475E-2</v>
      </c>
      <c r="Q2875" s="52">
        <f>IFERROR(_xll.qlIndexFixing(ONIndex1Y,I2875,TRUE,_xll.ohTrigger(RecalcTrigger,Trigger1Y)),NA())</f>
        <v>2.6911733898655754E-2</v>
      </c>
    </row>
    <row r="2876" spans="2:17" x14ac:dyDescent="0.2">
      <c r="B2876" s="46" t="s">
        <v>51</v>
      </c>
      <c r="D2876" s="49">
        <f>_xll.qlCalendarAdvance(LocalCalendar,$D2875,B2876,"f",FALSE)</f>
        <v>59553</v>
      </c>
      <c r="E2876" s="49">
        <f>_xll.qlInterestRateIndexValueDate(IndexON,D2876)</f>
        <v>59553</v>
      </c>
      <c r="F2876" s="52">
        <f>IFERROR(_xll.qlIndexFixing(IndexON,D2876,TRUE,_xll.ohTrigger(RecalcTrigger,TriggerON)),NA())</f>
        <v>2.5239059250479201E-2</v>
      </c>
      <c r="H2876" s="49">
        <f>_xll.qlCalendarAdvance(IborCalendar,$H2875,B2876,"f",FALSE)</f>
        <v>59546</v>
      </c>
      <c r="I2876" s="49">
        <f>_xll.qlInterestRateIndexValueDate(Index1M,$H2876)</f>
        <v>59548</v>
      </c>
      <c r="J2876" s="52">
        <f>IFERROR(_xll.qlIndexFixing(Index1M,$H2876,TRUE,_xll.ohTrigger(RecalcTrigger,Trigger1M)),NA())</f>
        <v>2.3619049547126715E-2</v>
      </c>
      <c r="K2876" s="52">
        <f>IFERROR(_xll.qlIndexFixing(ONIndex1M,I2876,TRUE,_xll.ohTrigger(RecalcTrigger,Trigger1M)),NA())</f>
        <v>2.36009199543874E-2</v>
      </c>
      <c r="L2876" s="52">
        <f>IFERROR(_xll.qlIndexFixing(Index3M,H2876,TRUE,_xll.ohTrigger(RecalcTrigger,Trigger3M)),NA())</f>
        <v>2.4720284022010652E-2</v>
      </c>
      <c r="M2876" s="52">
        <f>IFERROR(_xll.qlIndexFixing(ONIndex3M,I2876,TRUE,_xll.ohTrigger(RecalcTrigger,Trigger3M)),NA())</f>
        <v>2.4656054514711201E-2</v>
      </c>
      <c r="N2876" s="52">
        <f>IFERROR(_xll.qlIndexFixing(Index6M,$H2876,TRUE,_xll.ohTrigger(RecalcTrigger,Trigger6M)),NA())</f>
        <v>2.5774132862113629E-2</v>
      </c>
      <c r="O2876" s="52">
        <f>IFERROR(_xll.qlIndexFixing(ONIndex6M,I2876,TRUE,_xll.ohTrigger(RecalcTrigger,Trigger6M)),NA())</f>
        <v>2.5628979880922831E-2</v>
      </c>
      <c r="P2876" s="52">
        <f>IFERROR(_xll.qlIndexFixing(Index1Y,$H2876,TRUE,_xll.ohTrigger(RecalcTrigger,Trigger1Y)),NA())</f>
        <v>2.7247085694233671E-2</v>
      </c>
      <c r="Q2876" s="52">
        <f>IFERROR(_xll.qlIndexFixing(ONIndex1Y,I2876,TRUE,_xll.ohTrigger(RecalcTrigger,Trigger1Y)),NA())</f>
        <v>2.6911235912616682E-2</v>
      </c>
    </row>
    <row r="2877" spans="2:17" x14ac:dyDescent="0.2">
      <c r="B2877" s="46" t="s">
        <v>51</v>
      </c>
      <c r="D2877" s="49">
        <f>_xll.qlCalendarAdvance(LocalCalendar,$D2876,B2877,"f",FALSE)</f>
        <v>59560</v>
      </c>
      <c r="E2877" s="49">
        <f>_xll.qlInterestRateIndexValueDate(IndexON,D2877)</f>
        <v>59560</v>
      </c>
      <c r="F2877" s="52">
        <f>IFERROR(_xll.qlIndexFixing(IndexON,D2877,TRUE,_xll.ohTrigger(RecalcTrigger,TriggerON)),NA())</f>
        <v>2.5239974333768345E-2</v>
      </c>
      <c r="H2877" s="49">
        <f>_xll.qlCalendarAdvance(IborCalendar,$H2876,B2877,"f",FALSE)</f>
        <v>59553</v>
      </c>
      <c r="I2877" s="49">
        <f>_xll.qlInterestRateIndexValueDate(Index1M,$H2877)</f>
        <v>59555</v>
      </c>
      <c r="J2877" s="52">
        <f>IFERROR(_xll.qlIndexFixing(Index1M,$H2877,TRUE,_xll.ohTrigger(RecalcTrigger,Trigger1M)),NA())</f>
        <v>2.3618298374303015E-2</v>
      </c>
      <c r="K2877" s="52">
        <f>IFERROR(_xll.qlIndexFixing(ONIndex1M,I2877,TRUE,_xll.ohTrigger(RecalcTrigger,Trigger1M)),NA())</f>
        <v>2.3598806915217097E-2</v>
      </c>
      <c r="L2877" s="52">
        <f>IFERROR(_xll.qlIndexFixing(Index3M,H2877,TRUE,_xll.ohTrigger(RecalcTrigger,Trigger3M)),NA())</f>
        <v>2.4718922454893821E-2</v>
      </c>
      <c r="M2877" s="52">
        <f>IFERROR(_xll.qlIndexFixing(ONIndex3M,I2877,TRUE,_xll.ohTrigger(RecalcTrigger,Trigger3M)),NA())</f>
        <v>2.4653894550530353E-2</v>
      </c>
      <c r="N2877" s="52">
        <f>IFERROR(_xll.qlIndexFixing(Index6M,$H2877,TRUE,_xll.ohTrigger(RecalcTrigger,Trigger6M)),NA())</f>
        <v>2.5772837021705394E-2</v>
      </c>
      <c r="O2877" s="52">
        <f>IFERROR(_xll.qlIndexFixing(ONIndex6M,I2877,TRUE,_xll.ohTrigger(RecalcTrigger,Trigger6M)),NA())</f>
        <v>2.5626759462920035E-2</v>
      </c>
      <c r="P2877" s="52">
        <f>IFERROR(_xll.qlIndexFixing(Index1Y,$H2877,TRUE,_xll.ohTrigger(RecalcTrigger,Trigger1Y)),NA())</f>
        <v>2.7246869478410839E-2</v>
      </c>
      <c r="Q2877" s="52">
        <f>IFERROR(_xll.qlIndexFixing(ONIndex1Y,I2877,TRUE,_xll.ohTrigger(RecalcTrigger,Trigger1Y)),NA())</f>
        <v>2.6908936250702453E-2</v>
      </c>
    </row>
    <row r="2878" spans="2:17" x14ac:dyDescent="0.2">
      <c r="B2878" s="46" t="s">
        <v>51</v>
      </c>
      <c r="D2878" s="49">
        <f>_xll.qlCalendarAdvance(LocalCalendar,$D2877,B2878,"f",FALSE)</f>
        <v>59567</v>
      </c>
      <c r="E2878" s="49">
        <f>_xll.qlInterestRateIndexValueDate(IndexON,D2878)</f>
        <v>59567</v>
      </c>
      <c r="F2878" s="52">
        <f>IFERROR(_xll.qlIndexFixing(IndexON,D2878,TRUE,_xll.ohTrigger(RecalcTrigger,TriggerON)),NA())</f>
        <v>2.5240882765418249E-2</v>
      </c>
      <c r="H2878" s="49">
        <f>_xll.qlCalendarAdvance(IborCalendar,$H2877,B2878,"f",FALSE)</f>
        <v>59560</v>
      </c>
      <c r="I2878" s="49">
        <f>_xll.qlInterestRateIndexValueDate(Index1M,$H2878)</f>
        <v>59562</v>
      </c>
      <c r="J2878" s="52">
        <f>IFERROR(_xll.qlIndexFixing(Index1M,$H2878,TRUE,_xll.ohTrigger(RecalcTrigger,Trigger1M)),NA())</f>
        <v>2.361621086020764E-2</v>
      </c>
      <c r="K2878" s="52">
        <f>IFERROR(_xll.qlIndexFixing(ONIndex1M,I2878,TRUE,_xll.ohTrigger(RecalcTrigger,Trigger1M)),NA())</f>
        <v>2.3597374506971747E-2</v>
      </c>
      <c r="L2878" s="52">
        <f>IFERROR(_xll.qlIndexFixing(Index3M,H2878,TRUE,_xll.ohTrigger(RecalcTrigger,Trigger3M)),NA())</f>
        <v>2.4717571208718425E-2</v>
      </c>
      <c r="M2878" s="52">
        <f>IFERROR(_xll.qlIndexFixing(ONIndex3M,I2878,TRUE,_xll.ohTrigger(RecalcTrigger,Trigger3M)),NA())</f>
        <v>2.4652487573595394E-2</v>
      </c>
      <c r="N2878" s="52">
        <f>IFERROR(_xll.qlIndexFixing(Index6M,$H2878,TRUE,_xll.ohTrigger(RecalcTrigger,Trigger6M)),NA())</f>
        <v>2.5771551508319047E-2</v>
      </c>
      <c r="O2878" s="52">
        <f>IFERROR(_xll.qlIndexFixing(ONIndex6M,I2878,TRUE,_xll.ohTrigger(RecalcTrigger,Trigger6M)),NA())</f>
        <v>2.562536048430708E-2</v>
      </c>
      <c r="P2878" s="52">
        <f>IFERROR(_xll.qlIndexFixing(Index1Y,$H2878,TRUE,_xll.ohTrigger(RecalcTrigger,Trigger1Y)),NA())</f>
        <v>2.7244772568863297E-2</v>
      </c>
      <c r="Q2878" s="52">
        <f>IFERROR(_xll.qlIndexFixing(ONIndex1Y,I2878,TRUE,_xll.ohTrigger(RecalcTrigger,Trigger1Y)),NA())</f>
        <v>2.6907552608141927E-2</v>
      </c>
    </row>
    <row r="2879" spans="2:17" x14ac:dyDescent="0.2">
      <c r="B2879" s="46" t="s">
        <v>51</v>
      </c>
      <c r="D2879" s="49">
        <f>_xll.qlCalendarAdvance(LocalCalendar,$D2878,B2879,"f",FALSE)</f>
        <v>59574</v>
      </c>
      <c r="E2879" s="49">
        <f>_xll.qlInterestRateIndexValueDate(IndexON,D2879)</f>
        <v>59574</v>
      </c>
      <c r="F2879" s="52">
        <f>IFERROR(_xll.qlIndexFixing(IndexON,D2879,TRUE,_xll.ohTrigger(RecalcTrigger,TriggerON)),NA())</f>
        <v>2.5241784545348978E-2</v>
      </c>
      <c r="H2879" s="49">
        <f>_xll.qlCalendarAdvance(IborCalendar,$H2878,B2879,"f",FALSE)</f>
        <v>59567</v>
      </c>
      <c r="I2879" s="49">
        <f>_xll.qlInterestRateIndexValueDate(Index1M,$H2879)</f>
        <v>59569</v>
      </c>
      <c r="J2879" s="52">
        <f>IFERROR(_xll.qlIndexFixing(Index1M,$H2879,TRUE,_xll.ohTrigger(RecalcTrigger,Trigger1M)),NA())</f>
        <v>2.3612783625801229E-2</v>
      </c>
      <c r="K2879" s="52">
        <f>IFERROR(_xll.qlIndexFixing(ONIndex1M,I2879,TRUE,_xll.ohTrigger(RecalcTrigger,Trigger1M)),NA())</f>
        <v>2.3595952543358223E-2</v>
      </c>
      <c r="L2879" s="52">
        <f>IFERROR(_xll.qlIndexFixing(Index3M,H2879,TRUE,_xll.ohTrigger(RecalcTrigger,Trigger3M)),NA())</f>
        <v>2.4715477444605647E-2</v>
      </c>
      <c r="M2879" s="52">
        <f>IFERROR(_xll.qlIndexFixing(ONIndex3M,I2879,TRUE,_xll.ohTrigger(RecalcTrigger,Trigger3M)),NA())</f>
        <v>2.4651090855973834E-2</v>
      </c>
      <c r="N2879" s="52">
        <f>IFERROR(_xll.qlIndexFixing(Index6M,$H2879,TRUE,_xll.ohTrigger(RecalcTrigger,Trigger6M)),NA())</f>
        <v>2.5770276321936039E-2</v>
      </c>
      <c r="O2879" s="52">
        <f>IFERROR(_xll.qlIndexFixing(ONIndex6M,I2879,TRUE,_xll.ohTrigger(RecalcTrigger,Trigger6M)),NA())</f>
        <v>2.5623971702071202E-2</v>
      </c>
      <c r="P2879" s="52">
        <f>IFERROR(_xll.qlIndexFixing(Index1Y,$H2879,TRUE,_xll.ohTrigger(RecalcTrigger,Trigger1Y)),NA())</f>
        <v>2.7243631607704721E-2</v>
      </c>
      <c r="Q2879" s="52">
        <f>IFERROR(_xll.qlIndexFixing(ONIndex1Y,I2879,TRUE,_xll.ohTrigger(RecalcTrigger,Trigger1Y)),NA())</f>
        <v>2.6906179086578774E-2</v>
      </c>
    </row>
    <row r="2880" spans="2:17" x14ac:dyDescent="0.2">
      <c r="B2880" s="46" t="s">
        <v>51</v>
      </c>
      <c r="D2880" s="49">
        <f>_xll.qlCalendarAdvance(LocalCalendar,$D2879,B2880,"f",FALSE)</f>
        <v>59581</v>
      </c>
      <c r="E2880" s="49">
        <f>_xll.qlInterestRateIndexValueDate(IndexON,D2880)</f>
        <v>59581</v>
      </c>
      <c r="F2880" s="52">
        <f>IFERROR(_xll.qlIndexFixing(IndexON,D2880,TRUE,_xll.ohTrigger(RecalcTrigger,TriggerON)),NA())</f>
        <v>2.5242679673560531E-2</v>
      </c>
      <c r="H2880" s="49">
        <f>_xll.qlCalendarAdvance(IborCalendar,$H2879,B2880,"f",FALSE)</f>
        <v>59574</v>
      </c>
      <c r="I2880" s="49">
        <f>_xll.qlInterestRateIndexValueDate(Index1M,$H2880)</f>
        <v>59576</v>
      </c>
      <c r="J2880" s="52">
        <f>IFERROR(_xll.qlIndexFixing(Index1M,$H2880,TRUE,_xll.ohTrigger(RecalcTrigger,Trigger1M)),NA())</f>
        <v>2.3611388474346864E-2</v>
      </c>
      <c r="K2880" s="52">
        <f>IFERROR(_xll.qlIndexFixing(ONIndex1M,I2880,TRUE,_xll.ohTrigger(RecalcTrigger,Trigger1M)),NA())</f>
        <v>2.3594541024456461E-2</v>
      </c>
      <c r="L2880" s="52">
        <f>IFERROR(_xll.qlIndexFixing(Index3M,H2880,TRUE,_xll.ohTrigger(RecalcTrigger,Trigger3M)),NA())</f>
        <v>2.4714146194195062E-2</v>
      </c>
      <c r="M2880" s="52">
        <f>IFERROR(_xll.qlIndexFixing(ONIndex3M,I2880,TRUE,_xll.ohTrigger(RecalcTrigger,Trigger3M)),NA())</f>
        <v>2.4649704397505801E-2</v>
      </c>
      <c r="N2880" s="52">
        <f>IFERROR(_xll.qlIndexFixing(Index6M,$H2880,TRUE,_xll.ohTrigger(RecalcTrigger,Trigger6M)),NA())</f>
        <v>2.5769011462535175E-2</v>
      </c>
      <c r="O2880" s="52">
        <f>IFERROR(_xll.qlIndexFixing(ONIndex6M,I2880,TRUE,_xll.ohTrigger(RecalcTrigger,Trigger6M)),NA())</f>
        <v>2.5622593116052528E-2</v>
      </c>
      <c r="P2880" s="52">
        <f>IFERROR(_xll.qlIndexFixing(Index1Y,$H2880,TRUE,_xll.ohTrigger(RecalcTrigger,Trigger1Y)),NA())</f>
        <v>2.724250104751582E-2</v>
      </c>
      <c r="Q2880" s="52">
        <f>IFERROR(_xll.qlIndexFixing(ONIndex1Y,I2880,TRUE,_xll.ohTrigger(RecalcTrigger,Trigger1Y)),NA())</f>
        <v>2.6904815685906414E-2</v>
      </c>
    </row>
    <row r="2881" spans="2:17" x14ac:dyDescent="0.2">
      <c r="B2881" s="46" t="s">
        <v>51</v>
      </c>
      <c r="D2881" s="49">
        <f>_xll.qlCalendarAdvance(LocalCalendar,$D2880,B2881,"f",FALSE)</f>
        <v>59588</v>
      </c>
      <c r="E2881" s="49">
        <f>_xll.qlInterestRateIndexValueDate(IndexON,D2881)</f>
        <v>59588</v>
      </c>
      <c r="F2881" s="52">
        <f>IFERROR(_xll.qlIndexFixing(IndexON,D2881,TRUE,_xll.ohTrigger(RecalcTrigger,TriggerON)),NA())</f>
        <v>2.5243568149972972E-2</v>
      </c>
      <c r="H2881" s="49">
        <f>_xll.qlCalendarAdvance(IborCalendar,$H2880,B2881,"f",FALSE)</f>
        <v>59581</v>
      </c>
      <c r="I2881" s="49">
        <f>_xll.qlInterestRateIndexValueDate(Index1M,$H2881)</f>
        <v>59583</v>
      </c>
      <c r="J2881" s="52">
        <f>IFERROR(_xll.qlIndexFixing(Index1M,$H2881,TRUE,_xll.ohTrigger(RecalcTrigger,Trigger1M)),NA())</f>
        <v>2.3610003784809548E-2</v>
      </c>
      <c r="K2881" s="52">
        <f>IFERROR(_xll.qlIndexFixing(ONIndex1M,I2881,TRUE,_xll.ohTrigger(RecalcTrigger,Trigger1M)),NA())</f>
        <v>2.3593813400881736E-2</v>
      </c>
      <c r="L2881" s="52">
        <f>IFERROR(_xll.qlIndexFixing(Index3M,H2881,TRUE,_xll.ohTrigger(RecalcTrigger,Trigger3M)),NA())</f>
        <v>2.4712825263986701E-2</v>
      </c>
      <c r="M2881" s="52">
        <f>IFERROR(_xll.qlIndexFixing(ONIndex3M,I2881,TRUE,_xll.ohTrigger(RecalcTrigger,Trigger3M)),NA())</f>
        <v>2.4649074112474967E-2</v>
      </c>
      <c r="N2881" s="52">
        <f>IFERROR(_xll.qlIndexFixing(Index6M,$H2881,TRUE,_xll.ohTrigger(RecalcTrigger,Trigger6M)),NA())</f>
        <v>2.5767756930098785E-2</v>
      </c>
      <c r="O2881" s="52">
        <f>IFERROR(_xll.qlIndexFixing(ONIndex6M,I2881,TRUE,_xll.ohTrigger(RecalcTrigger,Trigger6M)),NA())</f>
        <v>2.5622039117099149E-2</v>
      </c>
      <c r="P2881" s="52">
        <f>IFERROR(_xll.qlIndexFixing(Index1Y,$H2881,TRUE,_xll.ohTrigger(RecalcTrigger,Trigger1Y)),NA())</f>
        <v>2.7242329068415904E-2</v>
      </c>
      <c r="Q2881" s="52">
        <f>IFERROR(_xll.qlIndexFixing(ONIndex1Y,I2881,TRUE,_xll.ohTrigger(RecalcTrigger,Trigger1Y)),NA())</f>
        <v>2.6904371406233363E-2</v>
      </c>
    </row>
    <row r="2882" spans="2:17" x14ac:dyDescent="0.2">
      <c r="B2882" s="46" t="s">
        <v>51</v>
      </c>
      <c r="D2882" s="49">
        <f>_xll.qlCalendarAdvance(LocalCalendar,$D2881,B2882,"f",FALSE)</f>
        <v>59595</v>
      </c>
      <c r="E2882" s="49">
        <f>_xll.qlInterestRateIndexValueDate(IndexON,D2882)</f>
        <v>59595</v>
      </c>
      <c r="F2882" s="52">
        <f>IFERROR(_xll.qlIndexFixing(IndexON,D2882,TRUE,_xll.ohTrigger(RecalcTrigger,TriggerON)),NA())</f>
        <v>2.5244449974826111E-2</v>
      </c>
      <c r="H2882" s="49">
        <f>_xll.qlCalendarAdvance(IborCalendar,$H2881,B2882,"f",FALSE)</f>
        <v>59588</v>
      </c>
      <c r="I2882" s="49">
        <f>_xll.qlInterestRateIndexValueDate(Index1M,$H2882)</f>
        <v>59590</v>
      </c>
      <c r="J2882" s="52">
        <f>IFERROR(_xll.qlIndexFixing(Index1M,$H2882,TRUE,_xll.ohTrigger(RecalcTrigger,Trigger1M)),NA())</f>
        <v>2.3608629557180714E-2</v>
      </c>
      <c r="K2882" s="52">
        <f>IFERROR(_xll.qlIndexFixing(ONIndex1M,I2882,TRUE,_xll.ohTrigger(RecalcTrigger,Trigger1M)),NA())</f>
        <v>2.3591749320575062E-2</v>
      </c>
      <c r="L2882" s="52">
        <f>IFERROR(_xll.qlIndexFixing(Index3M,H2882,TRUE,_xll.ohTrigger(RecalcTrigger,Trigger3M)),NA())</f>
        <v>2.4711514653966191E-2</v>
      </c>
      <c r="M2882" s="52">
        <f>IFERROR(_xll.qlIndexFixing(ONIndex3M,I2882,TRUE,_xll.ohTrigger(RecalcTrigger,Trigger3M)),NA())</f>
        <v>2.4646962258323413E-2</v>
      </c>
      <c r="N2882" s="52">
        <f>IFERROR(_xll.qlIndexFixing(Index6M,$H2882,TRUE,_xll.ohTrigger(RecalcTrigger,Trigger6M)),NA())</f>
        <v>2.5766512724605676E-2</v>
      </c>
      <c r="O2882" s="52">
        <f>IFERROR(_xll.qlIndexFixing(ONIndex6M,I2882,TRUE,_xll.ohTrigger(RecalcTrigger,Trigger6M)),NA())</f>
        <v>2.561986653295989E-2</v>
      </c>
      <c r="P2882" s="52">
        <f>IFERROR(_xll.qlIndexFixing(Index1Y,$H2882,TRUE,_xll.ohTrigger(RecalcTrigger,Trigger1Y)),NA())</f>
        <v>2.7240271129909396E-2</v>
      </c>
      <c r="Q2882" s="52">
        <f>IFERROR(_xll.qlIndexFixing(ONIndex1Y,I2882,TRUE,_xll.ohTrigger(RecalcTrigger,Trigger1Y)),NA())</f>
        <v>2.6902119247420586E-2</v>
      </c>
    </row>
    <row r="2883" spans="2:17" x14ac:dyDescent="0.2">
      <c r="B2883" s="46" t="s">
        <v>51</v>
      </c>
      <c r="D2883" s="49">
        <f>_xll.qlCalendarAdvance(LocalCalendar,$D2882,B2883,"f",FALSE)</f>
        <v>59602</v>
      </c>
      <c r="E2883" s="49">
        <f>_xll.qlInterestRateIndexValueDate(IndexON,D2883)</f>
        <v>59602</v>
      </c>
      <c r="F2883" s="52">
        <f>IFERROR(_xll.qlIndexFixing(IndexON,D2883,TRUE,_xll.ohTrigger(RecalcTrigger,TriggerON)),NA())</f>
        <v>2.524532514804001E-2</v>
      </c>
      <c r="H2883" s="49">
        <f>_xll.qlCalendarAdvance(IborCalendar,$H2882,B2883,"f",FALSE)</f>
        <v>59595</v>
      </c>
      <c r="I2883" s="49">
        <f>_xll.qlInterestRateIndexValueDate(Index1M,$H2883)</f>
        <v>59597</v>
      </c>
      <c r="J2883" s="52">
        <f>IFERROR(_xll.qlIndexFixing(Index1M,$H2883,TRUE,_xll.ohTrigger(RecalcTrigger,Trigger1M)),NA())</f>
        <v>2.3609297262791793E-2</v>
      </c>
      <c r="K2883" s="52">
        <f>IFERROR(_xll.qlIndexFixing(ONIndex1M,I2883,TRUE,_xll.ohTrigger(RecalcTrigger,Trigger1M)),NA())</f>
        <v>2.3590369135595424E-2</v>
      </c>
      <c r="L2883" s="52">
        <f>IFERROR(_xll.qlIndexFixing(Index3M,H2883,TRUE,_xll.ohTrigger(RecalcTrigger,Trigger3M)),NA())</f>
        <v>2.471399246574716E-2</v>
      </c>
      <c r="M2883" s="52">
        <f>IFERROR(_xll.qlIndexFixing(ONIndex3M,I2883,TRUE,_xll.ohTrigger(RecalcTrigger,Trigger3M)),NA())</f>
        <v>2.4645606577555768E-2</v>
      </c>
      <c r="N2883" s="52">
        <f>IFERROR(_xll.qlIndexFixing(Index6M,$H2883,TRUE,_xll.ohTrigger(RecalcTrigger,Trigger6M)),NA())</f>
        <v>2.5769447473032822E-2</v>
      </c>
      <c r="O2883" s="52">
        <f>IFERROR(_xll.qlIndexFixing(ONIndex6M,I2883,TRUE,_xll.ohTrigger(RecalcTrigger,Trigger6M)),NA())</f>
        <v>2.561851853580599E-2</v>
      </c>
      <c r="P2883" s="52">
        <f>IFERROR(_xll.qlIndexFixing(Index1Y,$H2883,TRUE,_xll.ohTrigger(RecalcTrigger,Trigger1Y)),NA())</f>
        <v>2.7239171772422608E-2</v>
      </c>
      <c r="Q2883" s="52">
        <f>IFERROR(_xll.qlIndexFixing(ONIndex1Y,I2883,TRUE,_xll.ohTrigger(RecalcTrigger,Trigger1Y)),NA())</f>
        <v>2.6900786209580474E-2</v>
      </c>
    </row>
    <row r="2884" spans="2:17" x14ac:dyDescent="0.2">
      <c r="B2884" s="46" t="s">
        <v>51</v>
      </c>
      <c r="D2884" s="49">
        <f>_xll.qlCalendarAdvance(LocalCalendar,$D2883,B2884,"f",FALSE)</f>
        <v>59609</v>
      </c>
      <c r="E2884" s="49">
        <f>_xll.qlInterestRateIndexValueDate(IndexON,D2884)</f>
        <v>59609</v>
      </c>
      <c r="F2884" s="52">
        <f>IFERROR(_xll.qlIndexFixing(IndexON,D2884,TRUE,_xll.ohTrigger(RecalcTrigger,TriggerON)),NA())</f>
        <v>2.5246193669374861E-2</v>
      </c>
      <c r="H2884" s="49">
        <f>_xll.qlCalendarAdvance(IborCalendar,$H2883,B2884,"f",FALSE)</f>
        <v>59602</v>
      </c>
      <c r="I2884" s="49">
        <f>_xll.qlInterestRateIndexValueDate(Index1M,$H2884)</f>
        <v>59604</v>
      </c>
      <c r="J2884" s="52">
        <f>IFERROR(_xll.qlIndexFixing(Index1M,$H2884,TRUE,_xll.ohTrigger(RecalcTrigger,Trigger1M)),NA())</f>
        <v>2.3607945935256759E-2</v>
      </c>
      <c r="K2884" s="52">
        <f>IFERROR(_xll.qlIndexFixing(ONIndex1M,I2884,TRUE,_xll.ohTrigger(RecalcTrigger,Trigger1M)),NA())</f>
        <v>2.3588999395274257E-2</v>
      </c>
      <c r="L2884" s="52">
        <f>IFERROR(_xll.qlIndexFixing(Index3M,H2884,TRUE,_xll.ohTrigger(RecalcTrigger,Trigger3M)),NA())</f>
        <v>2.4712705741688795E-2</v>
      </c>
      <c r="M2884" s="52">
        <f>IFERROR(_xll.qlIndexFixing(ONIndex3M,I2884,TRUE,_xll.ohTrigger(RecalcTrigger,Trigger3M)),NA())</f>
        <v>2.4644261155941649E-2</v>
      </c>
      <c r="N2884" s="52">
        <f>IFERROR(_xll.qlIndexFixing(Index6M,$H2884,TRUE,_xll.ohTrigger(RecalcTrigger,Trigger6M)),NA())</f>
        <v>2.5767392595604892E-2</v>
      </c>
      <c r="O2884" s="52">
        <f>IFERROR(_xll.qlIndexFixing(ONIndex6M,I2884,TRUE,_xll.ohTrigger(RecalcTrigger,Trigger6M)),NA())</f>
        <v>2.561718073500252E-2</v>
      </c>
      <c r="P2884" s="52">
        <f>IFERROR(_xll.qlIndexFixing(Index1Y,$H2884,TRUE,_xll.ohTrigger(RecalcTrigger,Trigger1Y)),NA())</f>
        <v>2.7238082815768058E-2</v>
      </c>
      <c r="Q2884" s="52">
        <f>IFERROR(_xll.qlIndexFixing(ONIndex1Y,I2884,TRUE,_xll.ohTrigger(RecalcTrigger,Trigger1Y)),NA())</f>
        <v>2.6899463292684445E-2</v>
      </c>
    </row>
    <row r="2885" spans="2:17" x14ac:dyDescent="0.2">
      <c r="B2885" s="46" t="s">
        <v>51</v>
      </c>
      <c r="D2885" s="49">
        <f>_xll.qlCalendarAdvance(LocalCalendar,$D2884,B2885,"f",FALSE)</f>
        <v>59616</v>
      </c>
      <c r="E2885" s="49">
        <f>_xll.qlInterestRateIndexValueDate(IndexON,D2885)</f>
        <v>59616</v>
      </c>
      <c r="F2885" s="52">
        <f>IFERROR(_xll.qlIndexFixing(IndexON,D2885,TRUE,_xll.ohTrigger(RecalcTrigger,TriggerON)),NA())</f>
        <v>2.5247055539150409E-2</v>
      </c>
      <c r="H2885" s="49">
        <f>_xll.qlCalendarAdvance(IborCalendar,$H2884,B2885,"f",FALSE)</f>
        <v>59609</v>
      </c>
      <c r="I2885" s="49">
        <f>_xll.qlInterestRateIndexValueDate(Index1M,$H2885)</f>
        <v>59611</v>
      </c>
      <c r="J2885" s="52">
        <f>IFERROR(_xll.qlIndexFixing(Index1M,$H2885,TRUE,_xll.ohTrigger(RecalcTrigger,Trigger1M)),NA())</f>
        <v>2.3607283732072215E-2</v>
      </c>
      <c r="K2885" s="52">
        <f>IFERROR(_xll.qlIndexFixing(ONIndex1M,I2885,TRUE,_xll.ohTrigger(RecalcTrigger,Trigger1M)),NA())</f>
        <v>2.3587640099664853E-2</v>
      </c>
      <c r="L2885" s="52">
        <f>IFERROR(_xll.qlIndexFixing(Index3M,H2885,TRUE,_xll.ohTrigger(RecalcTrigger,Trigger3M)),NA())</f>
        <v>2.4711429341341677E-2</v>
      </c>
      <c r="M2885" s="52">
        <f>IFERROR(_xll.qlIndexFixing(ONIndex3M,I2885,TRUE,_xll.ohTrigger(RecalcTrigger,Trigger3M)),NA())</f>
        <v>2.4642925993614284E-2</v>
      </c>
      <c r="N2885" s="52">
        <f>IFERROR(_xll.qlIndexFixing(Index6M,$H2885,TRUE,_xll.ohTrigger(RecalcTrigger,Trigger6M)),NA())</f>
        <v>2.5766181977085731E-2</v>
      </c>
      <c r="O2885" s="52">
        <f>IFERROR(_xll.qlIndexFixing(ONIndex6M,I2885,TRUE,_xll.ohTrigger(RecalcTrigger,Trigger6M)),NA())</f>
        <v>2.56158531304429E-2</v>
      </c>
      <c r="P2885" s="52">
        <f>IFERROR(_xll.qlIndexFixing(Index1Y,$H2885,TRUE,_xll.ohTrigger(RecalcTrigger,Trigger1Y)),NA())</f>
        <v>2.7237004259911986E-2</v>
      </c>
      <c r="Q2885" s="52">
        <f>IFERROR(_xll.qlIndexFixing(ONIndex1Y,I2885,TRUE,_xll.ohTrigger(RecalcTrigger,Trigger1Y)),NA())</f>
        <v>2.6898150496705853E-2</v>
      </c>
    </row>
    <row r="2886" spans="2:17" x14ac:dyDescent="0.2">
      <c r="B2886" s="46" t="s">
        <v>51</v>
      </c>
      <c r="D2886" s="49">
        <f>_xll.qlCalendarAdvance(LocalCalendar,$D2885,B2886,"f",FALSE)</f>
        <v>59623</v>
      </c>
      <c r="E2886" s="49">
        <f>_xll.qlInterestRateIndexValueDate(IndexON,D2886)</f>
        <v>59623</v>
      </c>
      <c r="F2886" s="52">
        <f>IFERROR(_xll.qlIndexFixing(IndexON,D2886,TRUE,_xll.ohTrigger(RecalcTrigger,TriggerON)),NA())</f>
        <v>2.5247910757286718E-2</v>
      </c>
      <c r="H2886" s="49">
        <f>_xll.qlCalendarAdvance(IborCalendar,$H2885,B2886,"f",FALSE)</f>
        <v>59616</v>
      </c>
      <c r="I2886" s="49">
        <f>_xll.qlInterestRateIndexValueDate(Index1M,$H2886)</f>
        <v>59618</v>
      </c>
      <c r="J2886" s="52">
        <f>IFERROR(_xll.qlIndexFixing(Index1M,$H2886,TRUE,_xll.ohTrigger(RecalcTrigger,Trigger1M)),NA())</f>
        <v>2.3605274672110595E-2</v>
      </c>
      <c r="K2886" s="52">
        <f>IFERROR(_xll.qlIndexFixing(ONIndex1M,I2886,TRUE,_xll.ohTrigger(RecalcTrigger,Trigger1M)),NA())</f>
        <v>2.3586291248687274E-2</v>
      </c>
      <c r="L2886" s="52">
        <f>IFERROR(_xll.qlIndexFixing(Index3M,H2886,TRUE,_xll.ohTrigger(RecalcTrigger,Trigger3M)),NA())</f>
        <v>2.4710163264698153E-2</v>
      </c>
      <c r="M2886" s="52">
        <f>IFERROR(_xll.qlIndexFixing(ONIndex3M,I2886,TRUE,_xll.ohTrigger(RecalcTrigger,Trigger3M)),NA())</f>
        <v>2.4641601090520382E-2</v>
      </c>
      <c r="N2886" s="52">
        <f>IFERROR(_xll.qlIndexFixing(Index6M,$H2886,TRUE,_xll.ohTrigger(RecalcTrigger,Trigger6M)),NA())</f>
        <v>2.5764981688383138E-2</v>
      </c>
      <c r="O2886" s="52">
        <f>IFERROR(_xll.qlIndexFixing(ONIndex6M,I2886,TRUE,_xll.ohTrigger(RecalcTrigger,Trigger6M)),NA())</f>
        <v>2.5614535722260356E-2</v>
      </c>
      <c r="P2886" s="52">
        <f>IFERROR(_xll.qlIndexFixing(Index1Y,$H2886,TRUE,_xll.ohTrigger(RecalcTrigger,Trigger1Y)),NA())</f>
        <v>2.7235936104821289E-2</v>
      </c>
      <c r="Q2886" s="52">
        <f>IFERROR(_xll.qlIndexFixing(ONIndex1Y,I2886,TRUE,_xll.ohTrigger(RecalcTrigger,Trigger1Y)),NA())</f>
        <v>2.689684782175128E-2</v>
      </c>
    </row>
    <row r="2887" spans="2:17" x14ac:dyDescent="0.2">
      <c r="B2887" s="46" t="s">
        <v>51</v>
      </c>
      <c r="D2887" s="49">
        <f>_xll.qlCalendarAdvance(LocalCalendar,$D2886,B2887,"f",FALSE)</f>
        <v>59630</v>
      </c>
      <c r="E2887" s="49">
        <f>_xll.qlInterestRateIndexValueDate(IndexON,D2887)</f>
        <v>59630</v>
      </c>
      <c r="F2887" s="52">
        <f>IFERROR(_xll.qlIndexFixing(IndexON,D2887,TRUE,_xll.ohTrigger(RecalcTrigger,TriggerON)),NA())</f>
        <v>2.5248759323623915E-2</v>
      </c>
      <c r="H2887" s="49">
        <f>_xll.qlCalendarAdvance(IborCalendar,$H2886,B2887,"f",FALSE)</f>
        <v>59623</v>
      </c>
      <c r="I2887" s="49">
        <f>_xll.qlInterestRateIndexValueDate(Index1M,$H2887)</f>
        <v>59625</v>
      </c>
      <c r="J2887" s="52">
        <f>IFERROR(_xll.qlIndexFixing(Index1M,$H2887,TRUE,_xll.ohTrigger(RecalcTrigger,Trigger1M)),NA())</f>
        <v>2.360395473648657E-2</v>
      </c>
      <c r="K2887" s="52">
        <f>IFERROR(_xll.qlIndexFixing(ONIndex1M,I2887,TRUE,_xll.ohTrigger(RecalcTrigger,Trigger1M)),NA())</f>
        <v>2.3584952842341522E-2</v>
      </c>
      <c r="L2887" s="52">
        <f>IFERROR(_xll.qlIndexFixing(Index3M,H2887,TRUE,_xll.ohTrigger(RecalcTrigger,Trigger3M)),NA())</f>
        <v>2.4706632558121808E-2</v>
      </c>
      <c r="M2887" s="52">
        <f>IFERROR(_xll.qlIndexFixing(ONIndex3M,I2887,TRUE,_xll.ohTrigger(RecalcTrigger,Trigger3M)),NA())</f>
        <v>2.4640286446633297E-2</v>
      </c>
      <c r="N2887" s="52">
        <f>IFERROR(_xll.qlIndexFixing(Index6M,$H2887,TRUE,_xll.ohTrigger(RecalcTrigger,Trigger6M)),NA())</f>
        <v>2.5761282729533333E-2</v>
      </c>
      <c r="O2887" s="52">
        <f>IFERROR(_xll.qlIndexFixing(ONIndex6M,I2887,TRUE,_xll.ohTrigger(RecalcTrigger,Trigger6M)),NA())</f>
        <v>2.5613228510295016E-2</v>
      </c>
      <c r="P2887" s="52">
        <f>IFERROR(_xll.qlIndexFixing(Index1Y,$H2887,TRUE,_xll.ohTrigger(RecalcTrigger,Trigger1Y)),NA())</f>
        <v>2.7234878350462417E-2</v>
      </c>
      <c r="Q2887" s="52">
        <f>IFERROR(_xll.qlIndexFixing(ONIndex1Y,I2887,TRUE,_xll.ohTrigger(RecalcTrigger,Trigger1Y)),NA())</f>
        <v>2.6895555267714144E-2</v>
      </c>
    </row>
    <row r="2888" spans="2:17" x14ac:dyDescent="0.2">
      <c r="B2888" s="46" t="s">
        <v>51</v>
      </c>
      <c r="D2888" s="49">
        <f>_xll.qlCalendarAdvance(LocalCalendar,$D2887,B2888,"f",FALSE)</f>
        <v>59637</v>
      </c>
      <c r="E2888" s="49">
        <f>_xll.qlInterestRateIndexValueDate(IndexON,D2888)</f>
        <v>59637</v>
      </c>
      <c r="F2888" s="52">
        <f>IFERROR(_xll.qlIndexFixing(IndexON,D2888,TRUE,_xll.ohTrigger(RecalcTrigger,TriggerON)),NA())</f>
        <v>2.5249601238321873E-2</v>
      </c>
      <c r="H2888" s="49">
        <f>_xll.qlCalendarAdvance(IborCalendar,$H2887,B2888,"f",FALSE)</f>
        <v>59630</v>
      </c>
      <c r="I2888" s="49">
        <f>_xll.qlInterestRateIndexValueDate(Index1M,$H2888)</f>
        <v>59632</v>
      </c>
      <c r="J2888" s="52">
        <f>IFERROR(_xll.qlIndexFixing(Index1M,$H2888,TRUE,_xll.ohTrigger(RecalcTrigger,Trigger1M)),NA())</f>
        <v>2.360332590824854E-2</v>
      </c>
      <c r="K2888" s="52">
        <f>IFERROR(_xll.qlIndexFixing(ONIndex1M,I2888,TRUE,_xll.ohTrigger(RecalcTrigger,Trigger1M)),NA())</f>
        <v>2.3583624880680887E-2</v>
      </c>
      <c r="L2888" s="52">
        <f>IFERROR(_xll.qlIndexFixing(Index3M,H2888,TRUE,_xll.ohTrigger(RecalcTrigger,Trigger3M)),NA())</f>
        <v>2.4705385172678521E-2</v>
      </c>
      <c r="M2888" s="52">
        <f>IFERROR(_xll.qlIndexFixing(ONIndex3M,I2888,TRUE,_xll.ohTrigger(RecalcTrigger,Trigger3M)),NA())</f>
        <v>2.4638982061926384E-2</v>
      </c>
      <c r="N2888" s="52">
        <f>IFERROR(_xll.qlIndexFixing(Index6M,$H2888,TRUE,_xll.ohTrigger(RecalcTrigger,Trigger6M)),NA())</f>
        <v>2.5763449292170715E-2</v>
      </c>
      <c r="O2888" s="52">
        <f>IFERROR(_xll.qlIndexFixing(ONIndex6M,I2888,TRUE,_xll.ohTrigger(RecalcTrigger,Trigger6M)),NA())</f>
        <v>2.5611931494600171E-2</v>
      </c>
      <c r="P2888" s="52">
        <f>IFERROR(_xll.qlIndexFixing(Index1Y,$H2888,TRUE,_xll.ohTrigger(RecalcTrigger,Trigger1Y)),NA())</f>
        <v>2.7234783814229672E-2</v>
      </c>
      <c r="Q2888" s="52">
        <f>IFERROR(_xll.qlIndexFixing(ONIndex1Y,I2888,TRUE,_xll.ohTrigger(RecalcTrigger,Trigger1Y)),NA())</f>
        <v>2.6894272834621091E-2</v>
      </c>
    </row>
    <row r="2889" spans="2:17" x14ac:dyDescent="0.2">
      <c r="B2889" s="46" t="s">
        <v>51</v>
      </c>
      <c r="D2889" s="49">
        <f>_xll.qlCalendarAdvance(LocalCalendar,$D2888,B2889,"f",FALSE)</f>
        <v>59644</v>
      </c>
      <c r="E2889" s="49">
        <f>_xll.qlInterestRateIndexValueDate(IndexON,D2889)</f>
        <v>59644</v>
      </c>
      <c r="F2889" s="52">
        <f>IFERROR(_xll.qlIndexFixing(IndexON,D2889,TRUE,_xll.ohTrigger(RecalcTrigger,TriggerON)),NA())</f>
        <v>2.5250436501300655E-2</v>
      </c>
      <c r="H2889" s="49">
        <f>_xll.qlCalendarAdvance(IborCalendar,$H2888,B2889,"f",FALSE)</f>
        <v>59637</v>
      </c>
      <c r="I2889" s="49">
        <f>_xll.qlInterestRateIndexValueDate(Index1M,$H2889)</f>
        <v>59643</v>
      </c>
      <c r="J2889" s="52">
        <f>IFERROR(_xll.qlIndexFixing(Index1M,$H2889,TRUE,_xll.ohTrigger(RecalcTrigger,Trigger1M)),NA())</f>
        <v>2.3599927073457927E-2</v>
      </c>
      <c r="K2889" s="52">
        <f>IFERROR(_xll.qlIndexFixing(ONIndex1M,I2889,TRUE,_xll.ohTrigger(RecalcTrigger,Trigger1M)),NA())</f>
        <v>2.3580201289803426E-2</v>
      </c>
      <c r="L2889" s="52">
        <f>IFERROR(_xll.qlIndexFixing(Index3M,H2889,TRUE,_xll.ohTrigger(RecalcTrigger,Trigger3M)),NA())</f>
        <v>2.4703445849278631E-2</v>
      </c>
      <c r="M2889" s="52">
        <f>IFERROR(_xll.qlIndexFixing(ONIndex3M,I2889,TRUE,_xll.ohTrigger(RecalcTrigger,Trigger3M)),NA())</f>
        <v>2.4635450495260613E-2</v>
      </c>
      <c r="N2889" s="52">
        <f>IFERROR(_xll.qlIndexFixing(Index6M,$H2889,TRUE,_xll.ohTrigger(RecalcTrigger,Trigger6M)),NA())</f>
        <v>2.5759103133159163E-2</v>
      </c>
      <c r="O2889" s="52">
        <f>IFERROR(_xll.qlIndexFixing(ONIndex6M,I2889,TRUE,_xll.ohTrigger(RecalcTrigger,Trigger6M)),NA())</f>
        <v>2.5608274568558187E-2</v>
      </c>
      <c r="P2889" s="52">
        <f>IFERROR(_xll.qlIndexFixing(Index1Y,$H2889,TRUE,_xll.ohTrigger(RecalcTrigger,Trigger1Y)),NA())</f>
        <v>2.723125241690616E-2</v>
      </c>
      <c r="Q2889" s="52">
        <f>IFERROR(_xll.qlIndexFixing(ONIndex1Y,I2889,TRUE,_xll.ohTrigger(RecalcTrigger,Trigger1Y)),NA())</f>
        <v>2.6890449624366042E-2</v>
      </c>
    </row>
    <row r="2890" spans="2:17" x14ac:dyDescent="0.2">
      <c r="B2890" s="46" t="s">
        <v>51</v>
      </c>
      <c r="D2890" s="49">
        <f>_xll.qlCalendarAdvance(LocalCalendar,$D2889,B2890,"f",FALSE)</f>
        <v>59651</v>
      </c>
      <c r="E2890" s="49">
        <f>_xll.qlInterestRateIndexValueDate(IndexON,D2890)</f>
        <v>59651</v>
      </c>
      <c r="F2890" s="52">
        <f>IFERROR(_xll.qlIndexFixing(IndexON,D2890,TRUE,_xll.ohTrigger(RecalcTrigger,TriggerON)),NA())</f>
        <v>2.5251265112560262E-2</v>
      </c>
      <c r="H2890" s="49">
        <f>_xll.qlCalendarAdvance(IborCalendar,$H2889,B2890,"f",FALSE)</f>
        <v>59644</v>
      </c>
      <c r="I2890" s="49">
        <f>_xll.qlInterestRateIndexValueDate(Index1M,$H2890)</f>
        <v>59646</v>
      </c>
      <c r="J2890" s="52">
        <f>IFERROR(_xll.qlIndexFixing(Index1M,$H2890,TRUE,_xll.ohTrigger(RecalcTrigger,Trigger1M)),NA())</f>
        <v>2.3600057713395246E-2</v>
      </c>
      <c r="K2890" s="52">
        <f>IFERROR(_xll.qlIndexFixing(ONIndex1M,I2890,TRUE,_xll.ohTrigger(RecalcTrigger,Trigger1M)),NA())</f>
        <v>2.358100029133503E-2</v>
      </c>
      <c r="L2890" s="52">
        <f>IFERROR(_xll.qlIndexFixing(Index3M,H2890,TRUE,_xll.ohTrigger(RecalcTrigger,Trigger3M)),NA())</f>
        <v>2.4702921366409187E-2</v>
      </c>
      <c r="M2890" s="52">
        <f>IFERROR(_xll.qlIndexFixing(ONIndex3M,I2890,TRUE,_xll.ohTrigger(RecalcTrigger,Trigger3M)),NA())</f>
        <v>2.4636404070212947E-2</v>
      </c>
      <c r="N2890" s="52">
        <f>IFERROR(_xll.qlIndexFixing(Index6M,$H2890,TRUE,_xll.ohTrigger(RecalcTrigger,Trigger6M)),NA())</f>
        <v>2.5760283831368601E-2</v>
      </c>
      <c r="O2890" s="52">
        <f>IFERROR(_xll.qlIndexFixing(ONIndex6M,I2890,TRUE,_xll.ohTrigger(RecalcTrigger,Trigger6M)),NA())</f>
        <v>2.560936805215519E-2</v>
      </c>
      <c r="P2890" s="52">
        <f>IFERROR(_xll.qlIndexFixing(Index1Y,$H2890,TRUE,_xll.ohTrigger(RecalcTrigger,Trigger1Y)),NA())</f>
        <v>2.7231767491452896E-2</v>
      </c>
      <c r="Q2890" s="52">
        <f>IFERROR(_xll.qlIndexFixing(ONIndex1Y,I2890,TRUE,_xll.ohTrigger(RecalcTrigger,Trigger1Y)),NA())</f>
        <v>2.6891738331213944E-2</v>
      </c>
    </row>
    <row r="2891" spans="2:17" x14ac:dyDescent="0.2">
      <c r="B2891" s="46" t="s">
        <v>51</v>
      </c>
      <c r="D2891" s="49">
        <f>_xll.qlCalendarAdvance(LocalCalendar,$D2890,B2891,"f",FALSE)</f>
        <v>59658</v>
      </c>
      <c r="E2891" s="49">
        <f>_xll.qlInterestRateIndexValueDate(IndexON,D2891)</f>
        <v>59658</v>
      </c>
      <c r="F2891" s="52">
        <f>IFERROR(_xll.qlIndexFixing(IndexON,D2891,TRUE,_xll.ohTrigger(RecalcTrigger,TriggerON)),NA())</f>
        <v>2.5252087072020757E-2</v>
      </c>
      <c r="H2891" s="49">
        <f>_xll.qlCalendarAdvance(IborCalendar,$H2890,B2891,"f",FALSE)</f>
        <v>59651</v>
      </c>
      <c r="I2891" s="49">
        <f>_xll.qlInterestRateIndexValueDate(Index1M,$H2891)</f>
        <v>59653</v>
      </c>
      <c r="J2891" s="52">
        <f>IFERROR(_xll.qlIndexFixing(Index1M,$H2891,TRUE,_xll.ohTrigger(RecalcTrigger,Trigger1M)),NA())</f>
        <v>2.3599462266277182E-2</v>
      </c>
      <c r="K2891" s="52">
        <f>IFERROR(_xll.qlIndexFixing(ONIndex1M,I2891,TRUE,_xll.ohTrigger(RecalcTrigger,Trigger1M)),NA())</f>
        <v>2.3579703663623164E-2</v>
      </c>
      <c r="L2891" s="52">
        <f>IFERROR(_xll.qlIndexFixing(Index3M,H2891,TRUE,_xll.ohTrigger(RecalcTrigger,Trigger3M)),NA())</f>
        <v>2.4701704945563816E-2</v>
      </c>
      <c r="M2891" s="52">
        <f>IFERROR(_xll.qlIndexFixing(ONIndex3M,I2891,TRUE,_xll.ohTrigger(RecalcTrigger,Trigger3M)),NA())</f>
        <v>2.4635130463233068E-2</v>
      </c>
      <c r="N2891" s="52">
        <f>IFERROR(_xll.qlIndexFixing(Index6M,$H2891,TRUE,_xll.ohTrigger(RecalcTrigger,Trigger6M)),NA())</f>
        <v>2.5759135191471026E-2</v>
      </c>
      <c r="O2891" s="52">
        <f>IFERROR(_xll.qlIndexFixing(ONIndex6M,I2891,TRUE,_xll.ohTrigger(RecalcTrigger,Trigger6M)),NA())</f>
        <v>2.560810162537841E-2</v>
      </c>
      <c r="P2891" s="52">
        <f>IFERROR(_xll.qlIndexFixing(Index1Y,$H2891,TRUE,_xll.ohTrigger(RecalcTrigger,Trigger1Y)),NA())</f>
        <v>2.7230751339698333E-2</v>
      </c>
      <c r="Q2891" s="52">
        <f>IFERROR(_xll.qlIndexFixing(ONIndex1Y,I2891,TRUE,_xll.ohTrigger(RecalcTrigger,Trigger1Y)),NA())</f>
        <v>2.6890486260926494E-2</v>
      </c>
    </row>
    <row r="2892" spans="2:17" x14ac:dyDescent="0.2">
      <c r="B2892" s="46" t="s">
        <v>51</v>
      </c>
      <c r="D2892" s="49">
        <f>_xll.qlCalendarAdvance(LocalCalendar,$D2891,B2892,"f",FALSE)</f>
        <v>59665</v>
      </c>
      <c r="E2892" s="49">
        <f>_xll.qlInterestRateIndexValueDate(IndexON,D2892)</f>
        <v>59665</v>
      </c>
      <c r="F2892" s="52">
        <f>IFERROR(_xll.qlIndexFixing(IndexON,D2892,TRUE,_xll.ohTrigger(RecalcTrigger,TriggerON)),NA())</f>
        <v>2.5252902380001885E-2</v>
      </c>
      <c r="H2892" s="49">
        <f>_xll.qlCalendarAdvance(IborCalendar,$H2891,B2892,"f",FALSE)</f>
        <v>59658</v>
      </c>
      <c r="I2892" s="49">
        <f>_xll.qlInterestRateIndexValueDate(Index1M,$H2892)</f>
        <v>59660</v>
      </c>
      <c r="J2892" s="52">
        <f>IFERROR(_xll.qlIndexFixing(Index1M,$H2892,TRUE,_xll.ohTrigger(RecalcTrigger,Trigger1M)),NA())</f>
        <v>2.3597512017764177E-2</v>
      </c>
      <c r="K2892" s="52">
        <f>IFERROR(_xll.qlIndexFixing(ONIndex1M,I2892,TRUE,_xll.ohTrigger(RecalcTrigger,Trigger1M)),NA())</f>
        <v>2.3579098173824864E-2</v>
      </c>
      <c r="L2892" s="52">
        <f>IFERROR(_xll.qlIndexFixing(Index3M,H2892,TRUE,_xll.ohTrigger(RecalcTrigger,Trigger3M)),NA())</f>
        <v>2.4702783602001906E-2</v>
      </c>
      <c r="M2892" s="52">
        <f>IFERROR(_xll.qlIndexFixing(ONIndex3M,I2892,TRUE,_xll.ohTrigger(RecalcTrigger,Trigger3M)),NA())</f>
        <v>2.463462010118711E-2</v>
      </c>
      <c r="N2892" s="52">
        <f>IFERROR(_xll.qlIndexFixing(Index6M,$H2892,TRUE,_xll.ohTrigger(RecalcTrigger,Trigger6M)),NA())</f>
        <v>2.5757996881280703E-2</v>
      </c>
      <c r="O2892" s="52">
        <f>IFERROR(_xll.qlIndexFixing(ONIndex6M,I2892,TRUE,_xll.ohTrigger(RecalcTrigger,Trigger6M)),NA())</f>
        <v>2.5607666774523086E-2</v>
      </c>
      <c r="P2892" s="52">
        <f>IFERROR(_xll.qlIndexFixing(Index1Y,$H2892,TRUE,_xll.ohTrigger(RecalcTrigger,Trigger1Y)),NA())</f>
        <v>2.7230701072902701E-2</v>
      </c>
      <c r="Q2892" s="52">
        <f>IFERROR(_xll.qlIndexFixing(ONIndex1Y,I2892,TRUE,_xll.ohTrigger(RecalcTrigger,Trigger1Y)),NA())</f>
        <v>2.6890160202199809E-2</v>
      </c>
    </row>
    <row r="2893" spans="2:17" x14ac:dyDescent="0.2">
      <c r="B2893" s="46" t="s">
        <v>51</v>
      </c>
      <c r="D2893" s="49">
        <f>_xll.qlCalendarAdvance(LocalCalendar,$D2892,B2893,"f",FALSE)</f>
        <v>59672</v>
      </c>
      <c r="E2893" s="49">
        <f>_xll.qlInterestRateIndexValueDate(IndexON,D2893)</f>
        <v>59672</v>
      </c>
      <c r="F2893" s="52">
        <f>IFERROR(_xll.qlIndexFixing(IndexON,D2893,TRUE,_xll.ohTrigger(RecalcTrigger,TriggerON)),NA())</f>
        <v>2.5253711036263837E-2</v>
      </c>
      <c r="H2893" s="49">
        <f>_xll.qlCalendarAdvance(IborCalendar,$H2892,B2893,"f",FALSE)</f>
        <v>59665</v>
      </c>
      <c r="I2893" s="49">
        <f>_xll.qlInterestRateIndexValueDate(Index1M,$H2893)</f>
        <v>59667</v>
      </c>
      <c r="J2893" s="52">
        <f>IFERROR(_xll.qlIndexFixing(Index1M,$H2893,TRUE,_xll.ohTrigger(RecalcTrigger,Trigger1M)),NA())</f>
        <v>2.3596254865877072E-2</v>
      </c>
      <c r="K2893" s="52">
        <f>IFERROR(_xll.qlIndexFixing(ONIndex1M,I2893,TRUE,_xll.ohTrigger(RecalcTrigger,Trigger1M)),NA())</f>
        <v>2.3577141742174845E-2</v>
      </c>
      <c r="L2893" s="52">
        <f>IFERROR(_xll.qlIndexFixing(Index3M,H2893,TRUE,_xll.ohTrigger(RecalcTrigger,Trigger3M)),NA())</f>
        <v>2.4701589790990158E-2</v>
      </c>
      <c r="M2893" s="52">
        <f>IFERROR(_xll.qlIndexFixing(ONIndex3M,I2893,TRUE,_xll.ohTrigger(RecalcTrigger,Trigger3M)),NA())</f>
        <v>2.4632614026840471E-2</v>
      </c>
      <c r="N2893" s="52">
        <f>IFERROR(_xll.qlIndexFixing(Index6M,$H2893,TRUE,_xll.ohTrigger(RecalcTrigger,Trigger6M)),NA())</f>
        <v>2.5757709373759603E-2</v>
      </c>
      <c r="O2893" s="52">
        <f>IFERROR(_xll.qlIndexFixing(ONIndex6M,I2893,TRUE,_xll.ohTrigger(RecalcTrigger,Trigger6M)),NA())</f>
        <v>2.5605599360636333E-2</v>
      </c>
      <c r="P2893" s="52">
        <f>IFERROR(_xll.qlIndexFixing(Index1Y,$H2893,TRUE,_xll.ohTrigger(RecalcTrigger,Trigger1Y)),NA())</f>
        <v>2.7228750237872835E-2</v>
      </c>
      <c r="Q2893" s="52">
        <f>IFERROR(_xll.qlIndexFixing(ONIndex1Y,I2893,TRUE,_xll.ohTrigger(RecalcTrigger,Trigger1Y)),NA())</f>
        <v>2.6888012483183843E-2</v>
      </c>
    </row>
    <row r="2894" spans="2:17" x14ac:dyDescent="0.2">
      <c r="B2894" s="46" t="s">
        <v>51</v>
      </c>
      <c r="D2894" s="49">
        <f>_xll.qlCalendarAdvance(LocalCalendar,$D2893,B2894,"f",FALSE)</f>
        <v>59679</v>
      </c>
      <c r="E2894" s="49">
        <f>_xll.qlInterestRateIndexValueDate(IndexON,D2894)</f>
        <v>59679</v>
      </c>
      <c r="F2894" s="52">
        <f>IFERROR(_xll.qlIndexFixing(IndexON,D2894,TRUE,_xll.ohTrigger(RecalcTrigger,TriggerON)),NA())</f>
        <v>2.5254513040726678E-2</v>
      </c>
      <c r="H2894" s="49">
        <f>_xll.qlCalendarAdvance(IborCalendar,$H2893,B2894,"f",FALSE)</f>
        <v>59672</v>
      </c>
      <c r="I2894" s="49">
        <f>_xll.qlInterestRateIndexValueDate(Index1M,$H2894)</f>
        <v>59674</v>
      </c>
      <c r="J2894" s="52">
        <f>IFERROR(_xll.qlIndexFixing(Index1M,$H2894,TRUE,_xll.ohTrigger(RecalcTrigger,Trigger1M)),NA())</f>
        <v>2.3595008177929356E-2</v>
      </c>
      <c r="K2894" s="52">
        <f>IFERROR(_xll.qlIndexFixing(ONIndex1M,I2894,TRUE,_xll.ohTrigger(RecalcTrigger,Trigger1M)),NA())</f>
        <v>2.3575876448491684E-2</v>
      </c>
      <c r="L2894" s="52">
        <f>IFERROR(_xll.qlIndexFixing(Index3M,H2894,TRUE,_xll.ohTrigger(RecalcTrigger,Trigger3M)),NA())</f>
        <v>2.4700406303601218E-2</v>
      </c>
      <c r="M2894" s="52">
        <f>IFERROR(_xll.qlIndexFixing(ONIndex3M,I2894,TRUE,_xll.ohTrigger(RecalcTrigger,Trigger3M)),NA())</f>
        <v>2.4631371197481045E-2</v>
      </c>
      <c r="N2894" s="52">
        <f>IFERROR(_xll.qlIndexFixing(Index6M,$H2894,TRUE,_xll.ohTrigger(RecalcTrigger,Trigger6M)),NA())</f>
        <v>2.5755751249945766E-2</v>
      </c>
      <c r="O2894" s="52">
        <f>IFERROR(_xll.qlIndexFixing(ONIndex6M,I2894,TRUE,_xll.ohTrigger(RecalcTrigger,Trigger6M)),NA())</f>
        <v>2.5604363522750972E-2</v>
      </c>
      <c r="P2894" s="52">
        <f>IFERROR(_xll.qlIndexFixing(Index1Y,$H2894,TRUE,_xll.ohTrigger(RecalcTrigger,Trigger1Y)),NA())</f>
        <v>2.7227765287740263E-2</v>
      </c>
      <c r="Q2894" s="52">
        <f>IFERROR(_xll.qlIndexFixing(ONIndex1Y,I2894,TRUE,_xll.ohTrigger(RecalcTrigger,Trigger1Y)),NA())</f>
        <v>2.6886790775755287E-2</v>
      </c>
    </row>
    <row r="2895" spans="2:17" x14ac:dyDescent="0.2">
      <c r="B2895" s="46" t="s">
        <v>51</v>
      </c>
      <c r="D2895" s="49">
        <f>_xll.qlCalendarAdvance(LocalCalendar,$D2894,B2895,"f",FALSE)</f>
        <v>59686</v>
      </c>
      <c r="E2895" s="49">
        <f>_xll.qlInterestRateIndexValueDate(IndexON,D2895)</f>
        <v>59686</v>
      </c>
      <c r="F2895" s="52">
        <f>IFERROR(_xll.qlIndexFixing(IndexON,D2895,TRUE,_xll.ohTrigger(RecalcTrigger,TriggerON)),NA())</f>
        <v>2.525530839355028E-2</v>
      </c>
      <c r="H2895" s="49">
        <f>_xll.qlCalendarAdvance(IborCalendar,$H2894,B2895,"f",FALSE)</f>
        <v>59679</v>
      </c>
      <c r="I2895" s="49">
        <f>_xll.qlInterestRateIndexValueDate(Index1M,$H2895)</f>
        <v>59681</v>
      </c>
      <c r="J2895" s="52">
        <f>IFERROR(_xll.qlIndexFixing(Index1M,$H2895,TRUE,_xll.ohTrigger(RecalcTrigger,Trigger1M)),NA())</f>
        <v>2.3593771953918454E-2</v>
      </c>
      <c r="K2895" s="52">
        <f>IFERROR(_xll.qlIndexFixing(ONIndex1M,I2895,TRUE,_xll.ohTrigger(RecalcTrigger,Trigger1M)),NA())</f>
        <v>2.3575304282383858E-2</v>
      </c>
      <c r="L2895" s="52">
        <f>IFERROR(_xll.qlIndexFixing(Index3M,H2895,TRUE,_xll.ohTrigger(RecalcTrigger,Trigger3M)),NA())</f>
        <v>2.4699996889222517E-2</v>
      </c>
      <c r="M2895" s="52">
        <f>IFERROR(_xll.qlIndexFixing(ONIndex3M,I2895,TRUE,_xll.ohTrigger(RecalcTrigger,Trigger3M)),NA())</f>
        <v>2.4630893556554234E-2</v>
      </c>
      <c r="N2895" s="52">
        <f>IFERROR(_xll.qlIndexFixing(Index6M,$H2895,TRUE,_xll.ohTrigger(RecalcTrigger,Trigger6M)),NA())</f>
        <v>2.5754643928765718E-2</v>
      </c>
      <c r="O2895" s="52">
        <f>IFERROR(_xll.qlIndexFixing(ONIndex6M,I2895,TRUE,_xll.ohTrigger(RecalcTrigger,Trigger6M)),NA())</f>
        <v>2.5603961182150137E-2</v>
      </c>
      <c r="P2895" s="52">
        <f>IFERROR(_xll.qlIndexFixing(Index1Y,$H2895,TRUE,_xll.ohTrigger(RecalcTrigger,Trigger1Y)),NA())</f>
        <v>2.7227748230849003E-2</v>
      </c>
      <c r="Q2895" s="52">
        <f>IFERROR(_xll.qlIndexFixing(ONIndex1Y,I2895,TRUE,_xll.ohTrigger(RecalcTrigger,Trigger1Y)),NA())</f>
        <v>2.6886496975058183E-2</v>
      </c>
    </row>
    <row r="2896" spans="2:17" x14ac:dyDescent="0.2">
      <c r="B2896" s="46" t="s">
        <v>51</v>
      </c>
      <c r="D2896" s="49">
        <f>_xll.qlCalendarAdvance(LocalCalendar,$D2895,B2896,"f",FALSE)</f>
        <v>59693</v>
      </c>
      <c r="E2896" s="49">
        <f>_xll.qlInterestRateIndexValueDate(IndexON,D2896)</f>
        <v>59693</v>
      </c>
      <c r="F2896" s="52">
        <f>IFERROR(_xll.qlIndexFixing(IndexON,D2896,TRUE,_xll.ohTrigger(RecalcTrigger,TriggerON)),NA())</f>
        <v>2.5256097094734642E-2</v>
      </c>
      <c r="H2896" s="49">
        <f>_xll.qlCalendarAdvance(IborCalendar,$H2895,B2896,"f",FALSE)</f>
        <v>59686</v>
      </c>
      <c r="I2896" s="49">
        <f>_xll.qlInterestRateIndexValueDate(Index1M,$H2896)</f>
        <v>59688</v>
      </c>
      <c r="J2896" s="52">
        <f>IFERROR(_xll.qlIndexFixing(Index1M,$H2896,TRUE,_xll.ohTrigger(RecalcTrigger,Trigger1M)),NA())</f>
        <v>2.3592546193849526E-2</v>
      </c>
      <c r="K2896" s="52">
        <f>IFERROR(_xll.qlIndexFixing(ONIndex1M,I2896,TRUE,_xll.ohTrigger(RecalcTrigger,Trigger1M)),NA())</f>
        <v>2.3573377194940903E-2</v>
      </c>
      <c r="L2896" s="52">
        <f>IFERROR(_xll.qlIndexFixing(Index3M,H2896,TRUE,_xll.ohTrigger(RecalcTrigger,Trigger3M)),NA())</f>
        <v>2.4698834706973136E-2</v>
      </c>
      <c r="M2896" s="52">
        <f>IFERROR(_xll.qlIndexFixing(ONIndex3M,I2896,TRUE,_xll.ohTrigger(RecalcTrigger,Trigger3M)),NA())</f>
        <v>2.4628916316382643E-2</v>
      </c>
      <c r="N2896" s="52">
        <f>IFERROR(_xll.qlIndexFixing(Index6M,$H2896,TRUE,_xll.ohTrigger(RecalcTrigger,Trigger6M)),NA())</f>
        <v>2.5753546937222493E-2</v>
      </c>
      <c r="O2896" s="52">
        <f>IFERROR(_xll.qlIndexFixing(ONIndex6M,I2896,TRUE,_xll.ohTrigger(RecalcTrigger,Trigger6M)),NA())</f>
        <v>2.5601922435738445E-2</v>
      </c>
      <c r="P2896" s="52">
        <f>IFERROR(_xll.qlIndexFixing(Index1Y,$H2896,TRUE,_xll.ohTrigger(RecalcTrigger,Trigger1Y)),NA())</f>
        <v>2.7225826588882136E-2</v>
      </c>
      <c r="Q2896" s="52">
        <f>IFERROR(_xll.qlIndexFixing(ONIndex1Y,I2896,TRUE,_xll.ohTrigger(RecalcTrigger,Trigger1Y)),NA())</f>
        <v>2.6884377723650488E-2</v>
      </c>
    </row>
    <row r="2897" spans="2:17" x14ac:dyDescent="0.2">
      <c r="B2897" s="46" t="s">
        <v>51</v>
      </c>
      <c r="D2897" s="49">
        <f>_xll.qlCalendarAdvance(LocalCalendar,$D2896,B2897,"f",FALSE)</f>
        <v>59700</v>
      </c>
      <c r="E2897" s="49">
        <f>_xll.qlInterestRateIndexValueDate(IndexON,D2897)</f>
        <v>59700</v>
      </c>
      <c r="F2897" s="52">
        <f>IFERROR(_xll.qlIndexFixing(IndexON,D2897,TRUE,_xll.ohTrigger(RecalcTrigger,TriggerON)),NA())</f>
        <v>2.5256879144039956E-2</v>
      </c>
      <c r="H2897" s="49">
        <f>_xll.qlCalendarAdvance(IborCalendar,$H2896,B2897,"f",FALSE)</f>
        <v>59693</v>
      </c>
      <c r="I2897" s="49">
        <f>_xll.qlInterestRateIndexValueDate(Index1M,$H2897)</f>
        <v>59695</v>
      </c>
      <c r="J2897" s="52">
        <f>IFERROR(_xll.qlIndexFixing(Index1M,$H2897,TRUE,_xll.ohTrigger(RecalcTrigger,Trigger1M)),NA())</f>
        <v>2.3591330897709675E-2</v>
      </c>
      <c r="K2897" s="52">
        <f>IFERROR(_xll.qlIndexFixing(ONIndex1M,I2897,TRUE,_xll.ohTrigger(RecalcTrigger,Trigger1M)),NA())</f>
        <v>2.3572143235206511E-2</v>
      </c>
      <c r="L2897" s="52">
        <f>IFERROR(_xll.qlIndexFixing(Index3M,H2897,TRUE,_xll.ohTrigger(RecalcTrigger,Trigger3M)),NA())</f>
        <v>2.4696917783070895E-2</v>
      </c>
      <c r="M2897" s="52">
        <f>IFERROR(_xll.qlIndexFixing(ONIndex3M,I2897,TRUE,_xll.ohTrigger(RecalcTrigger,Trigger3M)),NA())</f>
        <v>2.4627704264696959E-2</v>
      </c>
      <c r="N2897" s="52">
        <f>IFERROR(_xll.qlIndexFixing(Index6M,$H2897,TRUE,_xll.ohTrigger(RecalcTrigger,Trigger6M)),NA())</f>
        <v>2.5752460275297078E-2</v>
      </c>
      <c r="O2897" s="52">
        <f>IFERROR(_xll.qlIndexFixing(ONIndex6M,I2897,TRUE,_xll.ohTrigger(RecalcTrigger,Trigger6M)),NA())</f>
        <v>2.5600717186664568E-2</v>
      </c>
      <c r="P2897" s="52">
        <f>IFERROR(_xll.qlIndexFixing(Index1Y,$H2897,TRUE,_xll.ohTrigger(RecalcTrigger,Trigger1Y)),NA())</f>
        <v>2.7224872840096902E-2</v>
      </c>
      <c r="Q2897" s="52">
        <f>IFERROR(_xll.qlIndexFixing(ONIndex1Y,I2897,TRUE,_xll.ohTrigger(RecalcTrigger,Trigger1Y)),NA())</f>
        <v>2.688318637905418E-2</v>
      </c>
    </row>
    <row r="2898" spans="2:17" x14ac:dyDescent="0.2">
      <c r="B2898" s="46" t="s">
        <v>51</v>
      </c>
      <c r="D2898" s="49">
        <f>_xll.qlCalendarAdvance(LocalCalendar,$D2897,B2898,"f",FALSE)</f>
        <v>59707</v>
      </c>
      <c r="E2898" s="49">
        <f>_xll.qlInterestRateIndexValueDate(IndexON,D2898)</f>
        <v>59707</v>
      </c>
      <c r="F2898" s="52">
        <f>IFERROR(_xll.qlIndexFixing(IndexON,D2898,TRUE,_xll.ohTrigger(RecalcTrigger,TriggerON)),NA())</f>
        <v>2.5257654541785968E-2</v>
      </c>
      <c r="H2898" s="49">
        <f>_xll.qlCalendarAdvance(IborCalendar,$H2897,B2898,"f",FALSE)</f>
        <v>59700</v>
      </c>
      <c r="I2898" s="49">
        <f>_xll.qlInterestRateIndexValueDate(Index1M,$H2898)</f>
        <v>59702</v>
      </c>
      <c r="J2898" s="52">
        <f>IFERROR(_xll.qlIndexFixing(Index1M,$H2898,TRUE,_xll.ohTrigger(RecalcTrigger,Trigger1M)),NA())</f>
        <v>2.3590126065498901E-2</v>
      </c>
      <c r="K2898" s="52">
        <f>IFERROR(_xll.qlIndexFixing(ONIndex1M,I2898,TRUE,_xll.ohTrigger(RecalcTrigger,Trigger1M)),NA())</f>
        <v>2.3570919720103944E-2</v>
      </c>
      <c r="L2898" s="52">
        <f>IFERROR(_xll.qlIndexFixing(Index3M,H2898,TRUE,_xll.ohTrigger(RecalcTrigger,Trigger3M)),NA())</f>
        <v>2.4695775590077094E-2</v>
      </c>
      <c r="M2898" s="52">
        <f>IFERROR(_xll.qlIndexFixing(ONIndex3M,I2898,TRUE,_xll.ohTrigger(RecalcTrigger,Trigger3M)),NA())</f>
        <v>2.4626502472191447E-2</v>
      </c>
      <c r="N2898" s="52">
        <f>IFERROR(_xll.qlIndexFixing(Index6M,$H2898,TRUE,_xll.ohTrigger(RecalcTrigger,Trigger6M)),NA())</f>
        <v>2.5751383942973483E-2</v>
      </c>
      <c r="O2898" s="52">
        <f>IFERROR(_xll.qlIndexFixing(ONIndex6M,I2898,TRUE,_xll.ohTrigger(RecalcTrigger,Trigger6M)),NA())</f>
        <v>2.5599522133941122E-2</v>
      </c>
      <c r="P2898" s="52">
        <f>IFERROR(_xll.qlIndexFixing(Index1Y,$H2898,TRUE,_xll.ohTrigger(RecalcTrigger,Trigger1Y)),NA())</f>
        <v>2.7223929491701319E-2</v>
      </c>
      <c r="Q2898" s="52">
        <f>IFERROR(_xll.qlIndexFixing(ONIndex1Y,I2898,TRUE,_xll.ohTrigger(RecalcTrigger,Trigger1Y)),NA())</f>
        <v>2.688200515532202E-2</v>
      </c>
    </row>
    <row r="2899" spans="2:17" x14ac:dyDescent="0.2">
      <c r="B2899" s="46" t="s">
        <v>51</v>
      </c>
      <c r="D2899" s="49">
        <f>_xll.qlCalendarAdvance(LocalCalendar,$D2898,B2899,"f",FALSE)</f>
        <v>59714</v>
      </c>
      <c r="E2899" s="49">
        <f>_xll.qlInterestRateIndexValueDate(IndexON,D2899)</f>
        <v>59714</v>
      </c>
      <c r="F2899" s="52">
        <f>IFERROR(_xll.qlIndexFixing(IndexON,D2899,TRUE,_xll.ohTrigger(RecalcTrigger,TriggerON)),NA())</f>
        <v>2.5258423287812803E-2</v>
      </c>
      <c r="H2899" s="49">
        <f>_xll.qlCalendarAdvance(IborCalendar,$H2898,B2899,"f",FALSE)</f>
        <v>59707</v>
      </c>
      <c r="I2899" s="49">
        <f>_xll.qlInterestRateIndexValueDate(Index1M,$H2899)</f>
        <v>59709</v>
      </c>
      <c r="J2899" s="52">
        <f>IFERROR(_xll.qlIndexFixing(Index1M,$H2899,TRUE,_xll.ohTrigger(RecalcTrigger,Trigger1M)),NA())</f>
        <v>2.3588931697214627E-2</v>
      </c>
      <c r="K2899" s="52">
        <f>IFERROR(_xll.qlIndexFixing(ONIndex1M,I2899,TRUE,_xll.ohTrigger(RecalcTrigger,Trigger1M)),NA())</f>
        <v>2.3569706649606559E-2</v>
      </c>
      <c r="L2899" s="52">
        <f>IFERROR(_xll.qlIndexFixing(Index3M,H2899,TRUE,_xll.ohTrigger(RecalcTrigger,Trigger3M)),NA())</f>
        <v>2.4694643720659326E-2</v>
      </c>
      <c r="M2899" s="52">
        <f>IFERROR(_xll.qlIndexFixing(ONIndex3M,I2899,TRUE,_xll.ohTrigger(RecalcTrigger,Trigger3M)),NA())</f>
        <v>2.4625310938919398E-2</v>
      </c>
      <c r="N2899" s="52">
        <f>IFERROR(_xll.qlIndexFixing(Index6M,$H2899,TRUE,_xll.ohTrigger(RecalcTrigger,Trigger6M)),NA())</f>
        <v>2.5750317940233997E-2</v>
      </c>
      <c r="O2899" s="52">
        <f>IFERROR(_xll.qlIndexFixing(ONIndex6M,I2899,TRUE,_xll.ohTrigger(RecalcTrigger,Trigger6M)),NA())</f>
        <v>2.5598337277434879E-2</v>
      </c>
      <c r="P2899" s="52">
        <f>IFERROR(_xll.qlIndexFixing(Index1Y,$H2899,TRUE,_xll.ohTrigger(RecalcTrigger,Trigger1Y)),NA())</f>
        <v>2.7222996543666417E-2</v>
      </c>
      <c r="Q2899" s="52">
        <f>IFERROR(_xll.qlIndexFixing(ONIndex1Y,I2899,TRUE,_xll.ohTrigger(RecalcTrigger,Trigger1Y)),NA())</f>
        <v>2.6880834052560587E-2</v>
      </c>
    </row>
    <row r="2900" spans="2:17" x14ac:dyDescent="0.2">
      <c r="B2900" s="46" t="s">
        <v>51</v>
      </c>
      <c r="D2900" s="49">
        <f>_xll.qlCalendarAdvance(LocalCalendar,$D2899,B2900,"f",FALSE)</f>
        <v>59722</v>
      </c>
      <c r="E2900" s="49">
        <f>_xll.qlInterestRateIndexValueDate(IndexON,D2900)</f>
        <v>59722</v>
      </c>
      <c r="F2900" s="52">
        <f>IFERROR(_xll.qlIndexFixing(IndexON,D2900,TRUE,_xll.ohTrigger(RecalcTrigger,TriggerON)),NA())</f>
        <v>2.5259293709707364E-2</v>
      </c>
      <c r="H2900" s="49">
        <f>_xll.qlCalendarAdvance(IborCalendar,$H2899,B2900,"f",FALSE)</f>
        <v>59714</v>
      </c>
      <c r="I2900" s="49">
        <f>_xll.qlInterestRateIndexValueDate(Index1M,$H2900)</f>
        <v>59716</v>
      </c>
      <c r="J2900" s="52">
        <f>IFERROR(_xll.qlIndexFixing(Index1M,$H2900,TRUE,_xll.ohTrigger(RecalcTrigger,Trigger1M)),NA())</f>
        <v>2.3588436430497794E-2</v>
      </c>
      <c r="K2900" s="52">
        <f>IFERROR(_xll.qlIndexFixing(ONIndex1M,I2900,TRUE,_xll.ohTrigger(RecalcTrigger,Trigger1M)),NA())</f>
        <v>2.3568504023820935E-2</v>
      </c>
      <c r="L2900" s="52">
        <f>IFERROR(_xll.qlIndexFixing(Index3M,H2900,TRUE,_xll.ohTrigger(RecalcTrigger,Trigger3M)),NA())</f>
        <v>2.4691221624958369E-2</v>
      </c>
      <c r="M2900" s="52">
        <f>IFERROR(_xll.qlIndexFixing(ONIndex3M,I2900,TRUE,_xll.ohTrigger(RecalcTrigger,Trigger3M)),NA())</f>
        <v>2.4624129664827521E-2</v>
      </c>
      <c r="N2900" s="52">
        <f>IFERROR(_xll.qlIndexFixing(Index6M,$H2900,TRUE,_xll.ohTrigger(RecalcTrigger,Trigger6M)),NA())</f>
        <v>2.5749262267061767E-2</v>
      </c>
      <c r="O2900" s="52">
        <f>IFERROR(_xll.qlIndexFixing(ONIndex6M,I2900,TRUE,_xll.ohTrigger(RecalcTrigger,Trigger6M)),NA())</f>
        <v>2.5597162617225777E-2</v>
      </c>
      <c r="P2900" s="52">
        <f>IFERROR(_xll.qlIndexFixing(Index1Y,$H2900,TRUE,_xll.ohTrigger(RecalcTrigger,Trigger1Y)),NA())</f>
        <v>2.7222073995963009E-2</v>
      </c>
      <c r="Q2900" s="52">
        <f>IFERROR(_xll.qlIndexFixing(ONIndex1Y,I2900,TRUE,_xll.ohTrigger(RecalcTrigger,Trigger1Y)),NA())</f>
        <v>2.6879673070743237E-2</v>
      </c>
    </row>
    <row r="2901" spans="2:17" x14ac:dyDescent="0.2">
      <c r="B2901" s="46" t="s">
        <v>51</v>
      </c>
      <c r="D2901" s="49">
        <f>_xll.qlCalendarAdvance(LocalCalendar,$D2900,B2901,"f",FALSE)</f>
        <v>59729</v>
      </c>
      <c r="E2901" s="49">
        <f>_xll.qlInterestRateIndexValueDate(IndexON,D2901)</f>
        <v>59729</v>
      </c>
      <c r="F2901" s="52">
        <f>IFERROR(_xll.qlIndexFixing(IndexON,D2901,TRUE,_xll.ohTrigger(RecalcTrigger,TriggerON)),NA())</f>
        <v>2.5260048202175867E-2</v>
      </c>
      <c r="H2901" s="49">
        <f>_xll.qlCalendarAdvance(IborCalendar,$H2900,B2901,"f",FALSE)</f>
        <v>59721</v>
      </c>
      <c r="I2901" s="49">
        <f>_xll.qlInterestRateIndexValueDate(Index1M,$H2901)</f>
        <v>59723</v>
      </c>
      <c r="J2901" s="52">
        <f>IFERROR(_xll.qlIndexFixing(Index1M,$H2901,TRUE,_xll.ohTrigger(RecalcTrigger,Trigger1M)),NA())</f>
        <v>2.3586574352415263E-2</v>
      </c>
      <c r="K2901" s="52">
        <f>IFERROR(_xll.qlIndexFixing(ONIndex1M,I2901,TRUE,_xll.ohTrigger(RecalcTrigger,Trigger1M)),NA())</f>
        <v>2.3567311842667138E-2</v>
      </c>
      <c r="L2901" s="52">
        <f>IFERROR(_xll.qlIndexFixing(Index3M,H2901,TRUE,_xll.ohTrigger(RecalcTrigger,Trigger3M)),NA())</f>
        <v>2.4693178660093438E-2</v>
      </c>
      <c r="M2901" s="52">
        <f>IFERROR(_xll.qlIndexFixing(ONIndex3M,I2901,TRUE,_xll.ohTrigger(RecalcTrigger,Trigger3M)),NA())</f>
        <v>2.4622958649995752E-2</v>
      </c>
      <c r="N2901" s="52">
        <f>IFERROR(_xll.qlIndexFixing(Index6M,$H2901,TRUE,_xll.ohTrigger(RecalcTrigger,Trigger6M)),NA())</f>
        <v>2.5748216923441671E-2</v>
      </c>
      <c r="O2901" s="52">
        <f>IFERROR(_xll.qlIndexFixing(ONIndex6M,I2901,TRUE,_xll.ohTrigger(RecalcTrigger,Trigger6M)),NA())</f>
        <v>2.559599815334046E-2</v>
      </c>
      <c r="P2901" s="52">
        <f>IFERROR(_xll.qlIndexFixing(Index1Y,$H2901,TRUE,_xll.ohTrigger(RecalcTrigger,Trigger1Y)),NA())</f>
        <v>2.7221161848562561E-2</v>
      </c>
      <c r="Q2901" s="52">
        <f>IFERROR(_xll.qlIndexFixing(ONIndex1Y,I2901,TRUE,_xll.ohTrigger(RecalcTrigger,Trigger1Y)),NA())</f>
        <v>2.6878522209869971E-2</v>
      </c>
    </row>
    <row r="2902" spans="2:17" x14ac:dyDescent="0.2">
      <c r="B2902" s="46" t="s">
        <v>51</v>
      </c>
      <c r="D2902" s="49">
        <f>_xll.qlCalendarAdvance(LocalCalendar,$D2901,B2902,"f",FALSE)</f>
        <v>59736</v>
      </c>
      <c r="E2902" s="49">
        <f>_xll.qlInterestRateIndexValueDate(IndexON,D2902)</f>
        <v>59736</v>
      </c>
      <c r="F2902" s="52">
        <f>IFERROR(_xll.qlIndexFixing(IndexON,D2902,TRUE,_xll.ohTrigger(RecalcTrigger,TriggerON)),NA())</f>
        <v>2.5260796042925193E-2</v>
      </c>
      <c r="H2902" s="49">
        <f>_xll.qlCalendarAdvance(IborCalendar,$H2901,B2902,"f",FALSE)</f>
        <v>59728</v>
      </c>
      <c r="I2902" s="49">
        <f>_xll.qlInterestRateIndexValueDate(Index1M,$H2902)</f>
        <v>59730</v>
      </c>
      <c r="J2902" s="52">
        <f>IFERROR(_xll.qlIndexFixing(Index1M,$H2902,TRUE,_xll.ohTrigger(RecalcTrigger,Trigger1M)),NA())</f>
        <v>2.3585411375889858E-2</v>
      </c>
      <c r="K2902" s="52">
        <f>IFERROR(_xll.qlIndexFixing(ONIndex1M,I2902,TRUE,_xll.ohTrigger(RecalcTrigger,Trigger1M)),NA())</f>
        <v>2.3566130106145167E-2</v>
      </c>
      <c r="L2902" s="52">
        <f>IFERROR(_xll.qlIndexFixing(Index3M,H2902,TRUE,_xll.ohTrigger(RecalcTrigger,Trigger3M)),NA())</f>
        <v>2.4691310053771256E-2</v>
      </c>
      <c r="M2902" s="52">
        <f>IFERROR(_xll.qlIndexFixing(ONIndex3M,I2902,TRUE,_xll.ohTrigger(RecalcTrigger,Trigger3M)),NA())</f>
        <v>2.4621797894344155E-2</v>
      </c>
      <c r="N2902" s="52">
        <f>IFERROR(_xll.qlIndexFixing(Index6M,$H2902,TRUE,_xll.ohTrigger(RecalcTrigger,Trigger6M)),NA())</f>
        <v>2.5747181909354693E-2</v>
      </c>
      <c r="O2902" s="52">
        <f>IFERROR(_xll.qlIndexFixing(ONIndex6M,I2902,TRUE,_xll.ohTrigger(RecalcTrigger,Trigger6M)),NA())</f>
        <v>2.5594843885698992E-2</v>
      </c>
      <c r="P2902" s="52">
        <f>IFERROR(_xll.qlIndexFixing(Index1Y,$H2902,TRUE,_xll.ohTrigger(RecalcTrigger,Trigger1Y)),NA())</f>
        <v>2.7220260101437199E-2</v>
      </c>
      <c r="Q2902" s="52">
        <f>IFERROR(_xll.qlIndexFixing(ONIndex1Y,I2902,TRUE,_xll.ohTrigger(RecalcTrigger,Trigger1Y)),NA())</f>
        <v>2.6877381469914141E-2</v>
      </c>
    </row>
    <row r="2903" spans="2:17" x14ac:dyDescent="0.2">
      <c r="B2903" s="46" t="s">
        <v>51</v>
      </c>
      <c r="D2903" s="49">
        <f>_xll.qlCalendarAdvance(LocalCalendar,$D2902,B2903,"f",FALSE)</f>
        <v>59743</v>
      </c>
      <c r="E2903" s="49">
        <f>_xll.qlInterestRateIndexValueDate(IndexON,D2903)</f>
        <v>59743</v>
      </c>
      <c r="F2903" s="52">
        <f>IFERROR(_xll.qlIndexFixing(IndexON,D2903,TRUE,_xll.ohTrigger(RecalcTrigger,TriggerON)),NA())</f>
        <v>2.5261537231955344E-2</v>
      </c>
      <c r="H2903" s="49">
        <f>_xll.qlCalendarAdvance(IborCalendar,$H2902,B2903,"f",FALSE)</f>
        <v>59735</v>
      </c>
      <c r="I2903" s="49">
        <f>_xll.qlInterestRateIndexValueDate(Index1M,$H2903)</f>
        <v>59737</v>
      </c>
      <c r="J2903" s="52">
        <f>IFERROR(_xll.qlIndexFixing(Index1M,$H2903,TRUE,_xll.ohTrigger(RecalcTrigger,Trigger1M)),NA())</f>
        <v>2.3584258863283216E-2</v>
      </c>
      <c r="K2903" s="52">
        <f>IFERROR(_xll.qlIndexFixing(ONIndex1M,I2903,TRUE,_xll.ohTrigger(RecalcTrigger,Trigger1M)),NA())</f>
        <v>2.3564958814308312E-2</v>
      </c>
      <c r="L2903" s="52">
        <f>IFERROR(_xll.qlIndexFixing(Index3M,H2903,TRUE,_xll.ohTrigger(RecalcTrigger,Trigger3M)),NA())</f>
        <v>2.4690219478565794E-2</v>
      </c>
      <c r="M2903" s="52">
        <f>IFERROR(_xll.qlIndexFixing(ONIndex3M,I2903,TRUE,_xll.ohTrigger(RecalcTrigger,Trigger3M)),NA())</f>
        <v>2.4620647397899376E-2</v>
      </c>
      <c r="N2903" s="52">
        <f>IFERROR(_xll.qlIndexFixing(Index6M,$H2903,TRUE,_xll.ohTrigger(RecalcTrigger,Trigger6M)),NA())</f>
        <v>2.5747004315323344E-2</v>
      </c>
      <c r="O2903" s="52">
        <f>IFERROR(_xll.qlIndexFixing(ONIndex6M,I2903,TRUE,_xll.ohTrigger(RecalcTrigger,Trigger6M)),NA())</f>
        <v>2.5593699814328019E-2</v>
      </c>
      <c r="P2903" s="52">
        <f>IFERROR(_xll.qlIndexFixing(Index1Y,$H2903,TRUE,_xll.ohTrigger(RecalcTrigger,Trigger1Y)),NA())</f>
        <v>2.7219368754558604E-2</v>
      </c>
      <c r="Q2903" s="52">
        <f>IFERROR(_xll.qlIndexFixing(ONIndex1Y,I2903,TRUE,_xll.ohTrigger(RecalcTrigger,Trigger1Y)),NA())</f>
        <v>2.6876250850902395E-2</v>
      </c>
    </row>
    <row r="2904" spans="2:17" x14ac:dyDescent="0.2">
      <c r="B2904" s="46" t="s">
        <v>51</v>
      </c>
      <c r="D2904" s="49">
        <f>_xll.qlCalendarAdvance(LocalCalendar,$D2903,B2904,"f",FALSE)</f>
        <v>59750</v>
      </c>
      <c r="E2904" s="49">
        <f>_xll.qlInterestRateIndexValueDate(IndexON,D2904)</f>
        <v>59750</v>
      </c>
      <c r="F2904" s="52">
        <f>IFERROR(_xll.qlIndexFixing(IndexON,D2904,TRUE,_xll.ohTrigger(RecalcTrigger,TriggerON)),NA())</f>
        <v>2.5262271769186384E-2</v>
      </c>
      <c r="H2904" s="49">
        <f>_xll.qlCalendarAdvance(IborCalendar,$H2903,B2904,"f",FALSE)</f>
        <v>59742</v>
      </c>
      <c r="I2904" s="49">
        <f>_xll.qlInterestRateIndexValueDate(Index1M,$H2904)</f>
        <v>59744</v>
      </c>
      <c r="J2904" s="52">
        <f>IFERROR(_xll.qlIndexFixing(Index1M,$H2904,TRUE,_xll.ohTrigger(RecalcTrigger,Trigger1M)),NA())</f>
        <v>2.358380813901273E-2</v>
      </c>
      <c r="K2904" s="52">
        <f>IFERROR(_xll.qlIndexFixing(ONIndex1M,I2904,TRUE,_xll.ohTrigger(RecalcTrigger,Trigger1M)),NA())</f>
        <v>2.3563797967129929E-2</v>
      </c>
      <c r="L2904" s="52">
        <f>IFERROR(_xll.qlIndexFixing(Index3M,H2904,TRUE,_xll.ohTrigger(RecalcTrigger,Trigger3M)),NA())</f>
        <v>2.468913922689215E-2</v>
      </c>
      <c r="M2904" s="52">
        <f>IFERROR(_xll.qlIndexFixing(ONIndex3M,I2904,TRUE,_xll.ohTrigger(RecalcTrigger,Trigger3M)),NA())</f>
        <v>2.461950716074135E-2</v>
      </c>
      <c r="N2904" s="52">
        <f>IFERROR(_xll.qlIndexFixing(Index6M,$H2904,TRUE,_xll.ohTrigger(RecalcTrigger,Trigger6M)),NA())</f>
        <v>2.5745142869721339E-2</v>
      </c>
      <c r="O2904" s="52">
        <f>IFERROR(_xll.qlIndexFixing(ONIndex6M,I2904,TRUE,_xll.ohTrigger(RecalcTrigger,Trigger6M)),NA())</f>
        <v>2.5592565939280831E-2</v>
      </c>
      <c r="P2904" s="52">
        <f>IFERROR(_xll.qlIndexFixing(Index1Y,$H2904,TRUE,_xll.ohTrigger(RecalcTrigger,Trigger1Y)),NA())</f>
        <v>2.7218487807899549E-2</v>
      </c>
      <c r="Q2904" s="52">
        <f>IFERROR(_xll.qlIndexFixing(ONIndex1Y,I2904,TRUE,_xll.ohTrigger(RecalcTrigger,Trigger1Y)),NA())</f>
        <v>2.6875130352888021E-2</v>
      </c>
    </row>
    <row r="2905" spans="2:17" x14ac:dyDescent="0.2">
      <c r="B2905" s="46" t="s">
        <v>51</v>
      </c>
      <c r="D2905" s="49">
        <f>_xll.qlCalendarAdvance(LocalCalendar,$D2904,B2905,"f",FALSE)</f>
        <v>59757</v>
      </c>
      <c r="E2905" s="49">
        <f>_xll.qlInterestRateIndexValueDate(IndexON,D2905)</f>
        <v>59757</v>
      </c>
      <c r="F2905" s="52">
        <f>IFERROR(_xll.qlIndexFixing(IndexON,D2905,TRUE,_xll.ohTrigger(RecalcTrigger,TriggerON)),NA())</f>
        <v>2.526299965485812E-2</v>
      </c>
      <c r="H2905" s="49">
        <f>_xll.qlCalendarAdvance(IborCalendar,$H2904,B2905,"f",FALSE)</f>
        <v>59749</v>
      </c>
      <c r="I2905" s="49">
        <f>_xll.qlInterestRateIndexValueDate(Index1M,$H2905)</f>
        <v>59751</v>
      </c>
      <c r="J2905" s="52">
        <f>IFERROR(_xll.qlIndexFixing(Index1M,$H2905,TRUE,_xll.ohTrigger(RecalcTrigger,Trigger1M)),NA())</f>
        <v>2.358267722764068E-2</v>
      </c>
      <c r="K2905" s="52">
        <f>IFERROR(_xll.qlIndexFixing(ONIndex1M,I2905,TRUE,_xll.ohTrigger(RecalcTrigger,Trigger1M)),NA())</f>
        <v>2.3562647564556727E-2</v>
      </c>
      <c r="L2905" s="52">
        <f>IFERROR(_xll.qlIndexFixing(Index3M,H2905,TRUE,_xll.ohTrigger(RecalcTrigger,Trigger3M)),NA())</f>
        <v>2.468806929874437E-2</v>
      </c>
      <c r="M2905" s="52">
        <f>IFERROR(_xll.qlIndexFixing(ONIndex3M,I2905,TRUE,_xll.ohTrigger(RecalcTrigger,Trigger3M)),NA())</f>
        <v>2.461837718273685E-2</v>
      </c>
      <c r="N2905" s="52">
        <f>IFERROR(_xll.qlIndexFixing(Index6M,$H2905,TRUE,_xll.ohTrigger(RecalcTrigger,Trigger6M)),NA())</f>
        <v>2.5744138844142121E-2</v>
      </c>
      <c r="O2905" s="52">
        <f>IFERROR(_xll.qlIndexFixing(ONIndex6M,I2905,TRUE,_xll.ohTrigger(RecalcTrigger,Trigger6M)),NA())</f>
        <v>2.5591442260504138E-2</v>
      </c>
      <c r="P2905" s="52">
        <f>IFERROR(_xll.qlIndexFixing(Index1Y,$H2905,TRUE,_xll.ohTrigger(RecalcTrigger,Trigger1Y)),NA())</f>
        <v>2.7217617261432375E-2</v>
      </c>
      <c r="Q2905" s="52">
        <f>IFERROR(_xll.qlIndexFixing(ONIndex1Y,I2905,TRUE,_xll.ohTrigger(RecalcTrigger,Trigger1Y)),NA())</f>
        <v>2.687401997576444E-2</v>
      </c>
    </row>
    <row r="2906" spans="2:17" x14ac:dyDescent="0.2">
      <c r="B2906" s="46" t="s">
        <v>51</v>
      </c>
      <c r="D2906" s="49">
        <f>_xll.qlCalendarAdvance(LocalCalendar,$D2905,B2906,"f",FALSE)</f>
        <v>59764</v>
      </c>
      <c r="E2906" s="49">
        <f>_xll.qlInterestRateIndexValueDate(IndexON,D2906)</f>
        <v>59764</v>
      </c>
      <c r="F2906" s="52">
        <f>IFERROR(_xll.qlIndexFixing(IndexON,D2906,TRUE,_xll.ohTrigger(RecalcTrigger,TriggerON)),NA())</f>
        <v>2.5263720888810681E-2</v>
      </c>
      <c r="H2906" s="49">
        <f>_xll.qlCalendarAdvance(IborCalendar,$H2905,B2906,"f",FALSE)</f>
        <v>59756</v>
      </c>
      <c r="I2906" s="49">
        <f>_xll.qlInterestRateIndexValueDate(Index1M,$H2906)</f>
        <v>59758</v>
      </c>
      <c r="J2906" s="52">
        <f>IFERROR(_xll.qlIndexFixing(Index1M,$H2906,TRUE,_xll.ohTrigger(RecalcTrigger,Trigger1M)),NA())</f>
        <v>2.3580864108906256E-2</v>
      </c>
      <c r="K2906" s="52">
        <f>IFERROR(_xll.qlIndexFixing(ONIndex1M,I2906,TRUE,_xll.ohTrigger(RecalcTrigger,Trigger1M)),NA())</f>
        <v>2.3561507606668641E-2</v>
      </c>
      <c r="L2906" s="52">
        <f>IFERROR(_xll.qlIndexFixing(Index3M,H2906,TRUE,_xll.ohTrigger(RecalcTrigger,Trigger3M)),NA())</f>
        <v>2.4687780719654384E-2</v>
      </c>
      <c r="M2906" s="52">
        <f>IFERROR(_xll.qlIndexFixing(ONIndex3M,I2906,TRUE,_xll.ohTrigger(RecalcTrigger,Trigger3M)),NA())</f>
        <v>2.4617257463965814E-2</v>
      </c>
      <c r="N2906" s="52">
        <f>IFERROR(_xll.qlIndexFixing(Index6M,$H2906,TRUE,_xll.ohTrigger(RecalcTrigger,Trigger6M)),NA())</f>
        <v>2.5743145148033372E-2</v>
      </c>
      <c r="O2906" s="52">
        <f>IFERROR(_xll.qlIndexFixing(ONIndex6M,I2906,TRUE,_xll.ohTrigger(RecalcTrigger,Trigger6M)),NA())</f>
        <v>2.5590328778024585E-2</v>
      </c>
      <c r="P2906" s="52">
        <f>IFERROR(_xll.qlIndexFixing(Index1Y,$H2906,TRUE,_xll.ohTrigger(RecalcTrigger,Trigger1Y)),NA())</f>
        <v>2.7216757115130726E-2</v>
      </c>
      <c r="Q2906" s="52">
        <f>IFERROR(_xll.qlIndexFixing(ONIndex1Y,I2906,TRUE,_xll.ohTrigger(RecalcTrigger,Trigger1Y)),NA())</f>
        <v>2.6872919719558297E-2</v>
      </c>
    </row>
    <row r="2907" spans="2:17" x14ac:dyDescent="0.2">
      <c r="B2907" s="46" t="s">
        <v>51</v>
      </c>
      <c r="D2907" s="49">
        <f>_xll.qlCalendarAdvance(LocalCalendar,$D2906,B2907,"f",FALSE)</f>
        <v>59771</v>
      </c>
      <c r="E2907" s="49">
        <f>_xll.qlInterestRateIndexValueDate(IndexON,D2907)</f>
        <v>59771</v>
      </c>
      <c r="F2907" s="52">
        <f>IFERROR(_xll.qlIndexFixing(IndexON,D2907,TRUE,_xll.ohTrigger(RecalcTrigger,TriggerON)),NA())</f>
        <v>2.5264435470964131E-2</v>
      </c>
      <c r="H2907" s="49">
        <f>_xll.qlCalendarAdvance(IborCalendar,$H2906,B2907,"f",FALSE)</f>
        <v>59763</v>
      </c>
      <c r="I2907" s="49">
        <f>_xll.qlInterestRateIndexValueDate(Index1M,$H2907)</f>
        <v>59765</v>
      </c>
      <c r="J2907" s="52">
        <f>IFERROR(_xll.qlIndexFixing(Index1M,$H2907,TRUE,_xll.ohTrigger(RecalcTrigger,Trigger1M)),NA())</f>
        <v>2.357975345192052E-2</v>
      </c>
      <c r="K2907" s="52">
        <f>IFERROR(_xll.qlIndexFixing(ONIndex1M,I2907,TRUE,_xll.ohTrigger(RecalcTrigger,Trigger1M)),NA())</f>
        <v>2.3560378093439027E-2</v>
      </c>
      <c r="L2907" s="52">
        <f>IFERROR(_xll.qlIndexFixing(Index3M,H2907,TRUE,_xll.ohTrigger(RecalcTrigger,Trigger3M)),NA())</f>
        <v>2.4685960412974526E-2</v>
      </c>
      <c r="M2907" s="52">
        <f>IFERROR(_xll.qlIndexFixing(ONIndex3M,I2907,TRUE,_xll.ohTrigger(RecalcTrigger,Trigger3M)),NA())</f>
        <v>2.4616148004401595E-2</v>
      </c>
      <c r="N2907" s="52">
        <f>IFERROR(_xll.qlIndexFixing(Index6M,$H2907,TRUE,_xll.ohTrigger(RecalcTrigger,Trigger6M)),NA())</f>
        <v>2.5743011539539794E-2</v>
      </c>
      <c r="O2907" s="52">
        <f>IFERROR(_xll.qlIndexFixing(ONIndex6M,I2907,TRUE,_xll.ohTrigger(RecalcTrigger,Trigger6M)),NA())</f>
        <v>2.5589225491842171E-2</v>
      </c>
      <c r="P2907" s="52">
        <f>IFERROR(_xll.qlIndexFixing(Index1Y,$H2907,TRUE,_xll.ohTrigger(RecalcTrigger,Trigger1Y)),NA())</f>
        <v>2.7215907368967156E-2</v>
      </c>
      <c r="Q2907" s="52">
        <f>IFERROR(_xll.qlIndexFixing(ONIndex1Y,I2907,TRUE,_xll.ohTrigger(RecalcTrigger,Trigger1Y)),NA())</f>
        <v>2.6871829584296236E-2</v>
      </c>
    </row>
    <row r="2908" spans="2:17" x14ac:dyDescent="0.2">
      <c r="B2908" s="46" t="s">
        <v>51</v>
      </c>
      <c r="D2908" s="49">
        <f>_xll.qlCalendarAdvance(LocalCalendar,$D2907,B2908,"f",FALSE)</f>
        <v>59778</v>
      </c>
      <c r="E2908" s="49">
        <f>_xll.qlInterestRateIndexValueDate(IndexON,D2908)</f>
        <v>59778</v>
      </c>
      <c r="F2908" s="52">
        <f>IFERROR(_xll.qlIndexFixing(IndexON,D2908,TRUE,_xll.ohTrigger(RecalcTrigger,TriggerON)),NA())</f>
        <v>2.526514340147834E-2</v>
      </c>
      <c r="H2908" s="49">
        <f>_xll.qlCalendarAdvance(IborCalendar,$H2907,B2908,"f",FALSE)</f>
        <v>59770</v>
      </c>
      <c r="I2908" s="49">
        <f>_xll.qlInterestRateIndexValueDate(Index1M,$H2908)</f>
        <v>59772</v>
      </c>
      <c r="J2908" s="52">
        <f>IFERROR(_xll.qlIndexFixing(Index1M,$H2908,TRUE,_xll.ohTrigger(RecalcTrigger,Trigger1M)),NA())</f>
        <v>2.3578653258832918E-2</v>
      </c>
      <c r="K2908" s="52">
        <f>IFERROR(_xll.qlIndexFixing(ONIndex1M,I2908,TRUE,_xll.ohTrigger(RecalcTrigger,Trigger1M)),NA())</f>
        <v>2.3559950401417229E-2</v>
      </c>
      <c r="L2908" s="52">
        <f>IFERROR(_xll.qlIndexFixing(Index3M,H2908,TRUE,_xll.ohTrigger(RecalcTrigger,Trigger3M)),NA())</f>
        <v>2.4684921455341409E-2</v>
      </c>
      <c r="M2908" s="52">
        <f>IFERROR(_xll.qlIndexFixing(ONIndex3M,I2908,TRUE,_xll.ohTrigger(RecalcTrigger,Trigger3M)),NA())</f>
        <v>2.4615812228327982E-2</v>
      </c>
      <c r="N2908" s="52">
        <f>IFERROR(_xll.qlIndexFixing(Index6M,$H2908,TRUE,_xll.ohTrigger(RecalcTrigger,Trigger6M)),NA())</f>
        <v>2.5741188744164194E-2</v>
      </c>
      <c r="O2908" s="52">
        <f>IFERROR(_xll.qlIndexFixing(ONIndex6M,I2908,TRUE,_xll.ohTrigger(RecalcTrigger,Trigger6M)),NA())</f>
        <v>2.5588964104790168E-2</v>
      </c>
      <c r="P2908" s="52">
        <f>IFERROR(_xll.qlIndexFixing(Index1Y,$H2908,TRUE,_xll.ohTrigger(RecalcTrigger,Trigger1Y)),NA())</f>
        <v>2.7216034299356814E-2</v>
      </c>
      <c r="Q2908" s="52">
        <f>IFERROR(_xll.qlIndexFixing(ONIndex1Y,I2908,TRUE,_xll.ohTrigger(RecalcTrigger,Trigger1Y)),NA())</f>
        <v>2.6871675647452964E-2</v>
      </c>
    </row>
    <row r="2909" spans="2:17" x14ac:dyDescent="0.2">
      <c r="B2909" s="46" t="s">
        <v>51</v>
      </c>
      <c r="D2909" s="49">
        <f>_xll.qlCalendarAdvance(LocalCalendar,$D2908,B2909,"f",FALSE)</f>
        <v>59785</v>
      </c>
      <c r="E2909" s="49">
        <f>_xll.qlInterestRateIndexValueDate(IndexON,D2909)</f>
        <v>59785</v>
      </c>
      <c r="F2909" s="52">
        <f>IFERROR(_xll.qlIndexFixing(IndexON,D2909,TRUE,_xll.ohTrigger(RecalcTrigger,TriggerON)),NA())</f>
        <v>2.5265844680433247E-2</v>
      </c>
      <c r="H2909" s="49">
        <f>_xll.qlCalendarAdvance(IborCalendar,$H2908,B2909,"f",FALSE)</f>
        <v>59777</v>
      </c>
      <c r="I2909" s="49">
        <f>_xll.qlInterestRateIndexValueDate(Index1M,$H2909)</f>
        <v>59779</v>
      </c>
      <c r="J2909" s="52">
        <f>IFERROR(_xll.qlIndexFixing(Index1M,$H2909,TRUE,_xll.ohTrigger(RecalcTrigger,Trigger1M)),NA())</f>
        <v>2.3575480003070429E-2</v>
      </c>
      <c r="K2909" s="52">
        <f>IFERROR(_xll.qlIndexFixing(ONIndex1M,I2909,TRUE,_xll.ohTrigger(RecalcTrigger,Trigger1M)),NA())</f>
        <v>2.3558842451065765E-2</v>
      </c>
      <c r="L2909" s="52">
        <f>IFERROR(_xll.qlIndexFixing(Index3M,H2909,TRUE,_xll.ohTrigger(RecalcTrigger,Trigger3M)),NA())</f>
        <v>2.4681574340390679E-2</v>
      </c>
      <c r="M2909" s="52">
        <f>IFERROR(_xll.qlIndexFixing(ONIndex3M,I2909,TRUE,_xll.ohTrigger(RecalcTrigger,Trigger3M)),NA())</f>
        <v>2.4614723945584061E-2</v>
      </c>
      <c r="N2909" s="52">
        <f>IFERROR(_xll.qlIndexFixing(Index6M,$H2909,TRUE,_xll.ohTrigger(RecalcTrigger,Trigger6M)),NA())</f>
        <v>2.5737673373825966E-2</v>
      </c>
      <c r="O2909" s="52">
        <f>IFERROR(_xll.qlIndexFixing(ONIndex6M,I2909,TRUE,_xll.ohTrigger(RecalcTrigger,Trigger6M)),NA())</f>
        <v>2.5587881862574324E-2</v>
      </c>
      <c r="P2909" s="52">
        <f>IFERROR(_xll.qlIndexFixing(Index1Y,$H2909,TRUE,_xll.ohTrigger(RecalcTrigger,Trigger1Y)),NA())</f>
        <v>2.7211338886598102E-2</v>
      </c>
      <c r="Q2909" s="52">
        <f>IFERROR(_xll.qlIndexFixing(ONIndex1Y,I2909,TRUE,_xll.ohTrigger(RecalcTrigger,Trigger1Y)),NA())</f>
        <v>2.6870606397224606E-2</v>
      </c>
    </row>
    <row r="2910" spans="2:17" x14ac:dyDescent="0.2">
      <c r="B2910" s="46" t="s">
        <v>51</v>
      </c>
      <c r="D2910" s="49">
        <f>_xll.qlCalendarAdvance(LocalCalendar,$D2909,B2910,"f",FALSE)</f>
        <v>59792</v>
      </c>
      <c r="E2910" s="49">
        <f>_xll.qlInterestRateIndexValueDate(IndexON,D2910)</f>
        <v>59792</v>
      </c>
      <c r="F2910" s="52">
        <f>IFERROR(_xll.qlIndexFixing(IndexON,D2910,TRUE,_xll.ohTrigger(RecalcTrigger,TriggerON)),NA())</f>
        <v>2.5266539307589042E-2</v>
      </c>
      <c r="H2910" s="49">
        <f>_xll.qlCalendarAdvance(IborCalendar,$H2909,B2910,"f",FALSE)</f>
        <v>59784</v>
      </c>
      <c r="I2910" s="49">
        <f>_xll.qlInterestRateIndexValueDate(Index1M,$H2910)</f>
        <v>59786</v>
      </c>
      <c r="J2910" s="52">
        <f>IFERROR(_xll.qlIndexFixing(Index1M,$H2910,TRUE,_xll.ohTrigger(RecalcTrigger,Trigger1M)),NA())</f>
        <v>2.3577179639593382E-2</v>
      </c>
      <c r="K2910" s="52">
        <f>IFERROR(_xll.qlIndexFixing(ONIndex1M,I2910,TRUE,_xll.ohTrigger(RecalcTrigger,Trigger1M)),NA())</f>
        <v>2.3557052221621078E-2</v>
      </c>
      <c r="L2910" s="52">
        <f>IFERROR(_xll.qlIndexFixing(Index3M,H2910,TRUE,_xll.ohTrigger(RecalcTrigger,Trigger3M)),NA())</f>
        <v>2.4680554026776862E-2</v>
      </c>
      <c r="M2910" s="52">
        <f>IFERROR(_xll.qlIndexFixing(ONIndex3M,I2910,TRUE,_xll.ohTrigger(RecalcTrigger,Trigger3M)),NA())</f>
        <v>2.4612881181003132E-2</v>
      </c>
      <c r="N2910" s="52">
        <f>IFERROR(_xll.qlIndexFixing(Index6M,$H2910,TRUE,_xll.ohTrigger(RecalcTrigger,Trigger6M)),NA())</f>
        <v>2.5736718985400975E-2</v>
      </c>
      <c r="O2910" s="52">
        <f>IFERROR(_xll.qlIndexFixing(ONIndex6M,I2910,TRUE,_xll.ohTrigger(RecalcTrigger,Trigger6M)),NA())</f>
        <v>2.5585976810944544E-2</v>
      </c>
      <c r="P2910" s="52">
        <f>IFERROR(_xll.qlIndexFixing(Index1Y,$H2910,TRUE,_xll.ohTrigger(RecalcTrigger,Trigger1Y)),NA())</f>
        <v>2.7213420531047042E-2</v>
      </c>
      <c r="Q2910" s="52">
        <f>IFERROR(_xll.qlIndexFixing(ONIndex1Y,I2910,TRUE,_xll.ohTrigger(RecalcTrigger,Trigger1Y)),NA())</f>
        <v>2.6868619904201196E-2</v>
      </c>
    </row>
    <row r="2911" spans="2:17" x14ac:dyDescent="0.2">
      <c r="B2911" s="46" t="s">
        <v>51</v>
      </c>
      <c r="D2911" s="49">
        <f>_xll.qlCalendarAdvance(LocalCalendar,$D2910,B2911,"f",FALSE)</f>
        <v>59799</v>
      </c>
      <c r="E2911" s="49">
        <f>_xll.qlInterestRateIndexValueDate(IndexON,D2911)</f>
        <v>59799</v>
      </c>
      <c r="F2911" s="52">
        <f>IFERROR(_xll.qlIndexFixing(IndexON,D2911,TRUE,_xll.ohTrigger(RecalcTrigger,TriggerON)),NA())</f>
        <v>2.5267227282945726E-2</v>
      </c>
      <c r="H2911" s="49">
        <f>_xll.qlCalendarAdvance(IborCalendar,$H2910,B2911,"f",FALSE)</f>
        <v>59791</v>
      </c>
      <c r="I2911" s="49">
        <f>_xll.qlInterestRateIndexValueDate(Index1M,$H2911)</f>
        <v>59793</v>
      </c>
      <c r="J2911" s="52">
        <f>IFERROR(_xll.qlIndexFixing(Index1M,$H2911,TRUE,_xll.ohTrigger(RecalcTrigger,Trigger1M)),NA())</f>
        <v>2.3575415462933142E-2</v>
      </c>
      <c r="K2911" s="52">
        <f>IFERROR(_xll.qlIndexFixing(ONIndex1M,I2911,TRUE,_xll.ohTrigger(RecalcTrigger,Trigger1M)),NA())</f>
        <v>2.3555964486972059E-2</v>
      </c>
      <c r="L2911" s="52">
        <f>IFERROR(_xll.qlIndexFixing(Index3M,H2911,TRUE,_xll.ohTrigger(RecalcTrigger,Trigger3M)),NA())</f>
        <v>2.4679544034511218E-2</v>
      </c>
      <c r="M2911" s="52">
        <f>IFERROR(_xll.qlIndexFixing(ONIndex3M,I2911,TRUE,_xll.ohTrigger(RecalcTrigger,Trigger3M)),NA())</f>
        <v>2.4611812758292828E-2</v>
      </c>
      <c r="N2911" s="52">
        <f>IFERROR(_xll.qlIndexFixing(Index6M,$H2911,TRUE,_xll.ohTrigger(RecalcTrigger,Trigger6M)),NA())</f>
        <v>2.5735774924164314E-2</v>
      </c>
      <c r="O2911" s="52">
        <f>IFERROR(_xll.qlIndexFixing(ONIndex6M,I2911,TRUE,_xll.ohTrigger(RecalcTrigger,Trigger6M)),NA())</f>
        <v>2.5584914309844109E-2</v>
      </c>
      <c r="P2911" s="52">
        <f>IFERROR(_xll.qlIndexFixing(Index1Y,$H2911,TRUE,_xll.ohTrigger(RecalcTrigger,Trigger1Y)),NA())</f>
        <v>2.7212612385178126E-2</v>
      </c>
      <c r="Q2911" s="52">
        <f>IFERROR(_xll.qlIndexFixing(ONIndex1Y,I2911,TRUE,_xll.ohTrigger(RecalcTrigger,Trigger1Y)),NA())</f>
        <v>2.6867570252688822E-2</v>
      </c>
    </row>
    <row r="2912" spans="2:17" x14ac:dyDescent="0.2">
      <c r="B2912" s="46" t="s">
        <v>51</v>
      </c>
      <c r="D2912" s="49">
        <f>_xll.qlCalendarAdvance(LocalCalendar,$D2911,B2912,"f",FALSE)</f>
        <v>59806</v>
      </c>
      <c r="E2912" s="49">
        <f>_xll.qlInterestRateIndexValueDate(IndexON,D2912)</f>
        <v>59806</v>
      </c>
      <c r="F2912" s="52">
        <f>IFERROR(_xll.qlIndexFixing(IndexON,D2912,TRUE,_xll.ohTrigger(RecalcTrigger,TriggerON)),NA())</f>
        <v>2.5267908606743106E-2</v>
      </c>
      <c r="H2912" s="49">
        <f>_xll.qlCalendarAdvance(IborCalendar,$H2911,B2912,"f",FALSE)</f>
        <v>59798</v>
      </c>
      <c r="I2912" s="49">
        <f>_xll.qlInterestRateIndexValueDate(Index1M,$H2912)</f>
        <v>59800</v>
      </c>
      <c r="J2912" s="52">
        <f>IFERROR(_xll.qlIndexFixing(Index1M,$H2912,TRUE,_xll.ohTrigger(RecalcTrigger,Trigger1M)),NA())</f>
        <v>2.3574357125412296E-2</v>
      </c>
      <c r="K2912" s="52">
        <f>IFERROR(_xll.qlIndexFixing(ONIndex1M,I2912,TRUE,_xll.ohTrigger(RecalcTrigger,Trigger1M)),NA())</f>
        <v>2.3554887196954866E-2</v>
      </c>
      <c r="L2912" s="52">
        <f>IFERROR(_xll.qlIndexFixing(Index3M,H2912,TRUE,_xll.ohTrigger(RecalcTrigger,Trigger3M)),NA())</f>
        <v>2.4678544363587594E-2</v>
      </c>
      <c r="M2912" s="52">
        <f>IFERROR(_xll.qlIndexFixing(ONIndex3M,I2912,TRUE,_xll.ohTrigger(RecalcTrigger,Trigger3M)),NA())</f>
        <v>2.4610754594762696E-2</v>
      </c>
      <c r="N2912" s="52">
        <f>IFERROR(_xll.qlIndexFixing(Index6M,$H2912,TRUE,_xll.ohTrigger(RecalcTrigger,Trigger6M)),NA())</f>
        <v>2.5734841190103257E-2</v>
      </c>
      <c r="O2912" s="52">
        <f>IFERROR(_xll.qlIndexFixing(ONIndex6M,I2912,TRUE,_xll.ohTrigger(RecalcTrigger,Trigger6M)),NA())</f>
        <v>2.5583862005040814E-2</v>
      </c>
      <c r="P2912" s="52">
        <f>IFERROR(_xll.qlIndexFixing(Index1Y,$H2912,TRUE,_xll.ohTrigger(RecalcTrigger,Trigger1Y)),NA())</f>
        <v>2.7211814639319216E-2</v>
      </c>
      <c r="Q2912" s="52">
        <f>IFERROR(_xll.qlIndexFixing(ONIndex1Y,I2912,TRUE,_xll.ohTrigger(RecalcTrigger,Trigger1Y)),NA())</f>
        <v>2.686653072212053E-2</v>
      </c>
    </row>
    <row r="2913" spans="2:17" x14ac:dyDescent="0.2">
      <c r="B2913" s="46" t="s">
        <v>51</v>
      </c>
      <c r="D2913" s="49">
        <f>_xll.qlCalendarAdvance(LocalCalendar,$D2912,B2913,"f",FALSE)</f>
        <v>59813</v>
      </c>
      <c r="E2913" s="49">
        <f>_xll.qlInterestRateIndexValueDate(IndexON,D2913)</f>
        <v>59813</v>
      </c>
      <c r="F2913" s="52">
        <f>IFERROR(_xll.qlIndexFixing(IndexON,D2913,TRUE,_xll.ohTrigger(RecalcTrigger,TriggerON)),NA())</f>
        <v>2.5268583278821311E-2</v>
      </c>
      <c r="H2913" s="49">
        <f>_xll.qlCalendarAdvance(IborCalendar,$H2912,B2913,"f",FALSE)</f>
        <v>59805</v>
      </c>
      <c r="I2913" s="49">
        <f>_xll.qlInterestRateIndexValueDate(Index1M,$H2913)</f>
        <v>59807</v>
      </c>
      <c r="J2913" s="52">
        <f>IFERROR(_xll.qlIndexFixing(Index1M,$H2913,TRUE,_xll.ohTrigger(RecalcTrigger,Trigger1M)),NA())</f>
        <v>2.357470416683085E-2</v>
      </c>
      <c r="K2913" s="52">
        <f>IFERROR(_xll.qlIndexFixing(ONIndex1M,I2913,TRUE,_xll.ohTrigger(RecalcTrigger,Trigger1M)),NA())</f>
        <v>2.355382035162279E-2</v>
      </c>
      <c r="L2913" s="52">
        <f>IFERROR(_xll.qlIndexFixing(Index3M,H2913,TRUE,_xll.ohTrigger(RecalcTrigger,Trigger3M)),NA())</f>
        <v>2.4679881519339253E-2</v>
      </c>
      <c r="M2913" s="52">
        <f>IFERROR(_xll.qlIndexFixing(ONIndex3M,I2913,TRUE,_xll.ohTrigger(RecalcTrigger,Trigger3M)),NA())</f>
        <v>2.4609706690492672E-2</v>
      </c>
      <c r="N2913" s="52">
        <f>IFERROR(_xll.qlIndexFixing(Index6M,$H2913,TRUE,_xll.ohTrigger(RecalcTrigger,Trigger6M)),NA())</f>
        <v>2.5736478499153732E-2</v>
      </c>
      <c r="O2913" s="52">
        <f>IFERROR(_xll.qlIndexFixing(ONIndex6M,I2913,TRUE,_xll.ohTrigger(RecalcTrigger,Trigger6M)),NA())</f>
        <v>2.5582819896561304E-2</v>
      </c>
      <c r="P2913" s="52">
        <f>IFERROR(_xll.qlIndexFixing(Index1Y,$H2913,TRUE,_xll.ohTrigger(RecalcTrigger,Trigger1Y)),NA())</f>
        <v>2.7211996983135041E-2</v>
      </c>
      <c r="Q2913" s="52">
        <f>IFERROR(_xll.qlIndexFixing(ONIndex1Y,I2913,TRUE,_xll.ohTrigger(RecalcTrigger,Trigger1Y)),NA())</f>
        <v>2.686550131249632E-2</v>
      </c>
    </row>
    <row r="2914" spans="2:17" x14ac:dyDescent="0.2">
      <c r="B2914" s="46" t="s">
        <v>51</v>
      </c>
      <c r="D2914" s="49">
        <f>_xll.qlCalendarAdvance(LocalCalendar,$D2913,B2914,"f",FALSE)</f>
        <v>59820</v>
      </c>
      <c r="E2914" s="49">
        <f>_xll.qlInterestRateIndexValueDate(IndexON,D2914)</f>
        <v>59820</v>
      </c>
      <c r="F2914" s="52">
        <f>IFERROR(_xll.qlIndexFixing(IndexON,D2914,TRUE,_xll.ohTrigger(RecalcTrigger,TriggerON)),NA())</f>
        <v>2.5269251299260276E-2</v>
      </c>
      <c r="H2914" s="49">
        <f>_xll.qlCalendarAdvance(IborCalendar,$H2913,B2914,"f",FALSE)</f>
        <v>59812</v>
      </c>
      <c r="I2914" s="49">
        <f>_xll.qlInterestRateIndexValueDate(Index1M,$H2914)</f>
        <v>59814</v>
      </c>
      <c r="J2914" s="52">
        <f>IFERROR(_xll.qlIndexFixing(Index1M,$H2914,TRUE,_xll.ohTrigger(RecalcTrigger,Trigger1M)),NA())</f>
        <v>2.3572271842013437E-2</v>
      </c>
      <c r="K2914" s="52">
        <f>IFERROR(_xll.qlIndexFixing(ONIndex1M,I2914,TRUE,_xll.ohTrigger(RecalcTrigger,Trigger1M)),NA())</f>
        <v>2.3553459379117569E-2</v>
      </c>
      <c r="L2914" s="52">
        <f>IFERROR(_xll.qlIndexFixing(Index3M,H2914,TRUE,_xll.ohTrigger(RecalcTrigger,Trigger3M)),NA())</f>
        <v>2.4678904502514361E-2</v>
      </c>
      <c r="M2914" s="52">
        <f>IFERROR(_xll.qlIndexFixing(ONIndex3M,I2914,TRUE,_xll.ohTrigger(RecalcTrigger,Trigger3M)),NA())</f>
        <v>2.4609436430678144E-2</v>
      </c>
      <c r="N2914" s="52">
        <f>IFERROR(_xll.qlIndexFixing(Index6M,$H2914,TRUE,_xll.ohTrigger(RecalcTrigger,Trigger6M)),NA())</f>
        <v>2.5736421893071734E-2</v>
      </c>
      <c r="O2914" s="52">
        <f>IFERROR(_xll.qlIndexFixing(ONIndex6M,I2914,TRUE,_xll.ohTrigger(RecalcTrigger,Trigger6M)),NA())</f>
        <v>2.5582623606543731E-2</v>
      </c>
      <c r="P2914" s="52">
        <f>IFERROR(_xll.qlIndexFixing(Index1Y,$H2914,TRUE,_xll.ohTrigger(RecalcTrigger,Trigger1Y)),NA())</f>
        <v>2.72102503475345E-2</v>
      </c>
      <c r="Q2914" s="52">
        <f>IFERROR(_xll.qlIndexFixing(ONIndex1Y,I2914,TRUE,_xll.ohTrigger(RecalcTrigger,Trigger1Y)),NA())</f>
        <v>2.6865411971375153E-2</v>
      </c>
    </row>
    <row r="2915" spans="2:17" x14ac:dyDescent="0.2">
      <c r="B2915" s="46" t="s">
        <v>51</v>
      </c>
      <c r="D2915" s="49">
        <f>_xll.qlCalendarAdvance(LocalCalendar,$D2914,B2915,"f",FALSE)</f>
        <v>59827</v>
      </c>
      <c r="E2915" s="49">
        <f>_xll.qlInterestRateIndexValueDate(IndexON,D2915)</f>
        <v>59827</v>
      </c>
      <c r="F2915" s="52">
        <f>IFERROR(_xll.qlIndexFixing(IndexON,D2915,TRUE,_xll.ohTrigger(RecalcTrigger,TriggerON)),NA())</f>
        <v>2.526991266790013E-2</v>
      </c>
      <c r="H2915" s="49">
        <f>_xll.qlCalendarAdvance(IborCalendar,$H2914,B2915,"f",FALSE)</f>
        <v>59819</v>
      </c>
      <c r="I2915" s="49">
        <f>_xll.qlInterestRateIndexValueDate(Index1M,$H2915)</f>
        <v>59821</v>
      </c>
      <c r="J2915" s="52">
        <f>IFERROR(_xll.qlIndexFixing(Index1M,$H2915,TRUE,_xll.ohTrigger(RecalcTrigger,Trigger1M)),NA())</f>
        <v>2.3571943665978701E-2</v>
      </c>
      <c r="K2915" s="52">
        <f>IFERROR(_xll.qlIndexFixing(ONIndex1M,I2915,TRUE,_xll.ohTrigger(RecalcTrigger,Trigger1M)),NA())</f>
        <v>2.3551717994880761E-2</v>
      </c>
      <c r="L2915" s="52">
        <f>IFERROR(_xll.qlIndexFixing(Index3M,H2915,TRUE,_xll.ohTrigger(RecalcTrigger,Trigger3M)),NA())</f>
        <v>2.4677937809131148E-2</v>
      </c>
      <c r="M2915" s="52">
        <f>IFERROR(_xll.qlIndexFixing(ONIndex3M,I2915,TRUE,_xll.ohTrigger(RecalcTrigger,Trigger3M)),NA())</f>
        <v>2.4607641659573076E-2</v>
      </c>
      <c r="N2915" s="52">
        <f>IFERROR(_xll.qlIndexFixing(Index6M,$H2915,TRUE,_xll.ohTrigger(RecalcTrigger,Trigger6M)),NA())</f>
        <v>2.5734666706703175E-2</v>
      </c>
      <c r="O2915" s="52">
        <f>IFERROR(_xll.qlIndexFixing(ONIndex6M,I2915,TRUE,_xll.ohTrigger(RecalcTrigger,Trigger6M)),NA())</f>
        <v>2.5580766268387123E-2</v>
      </c>
      <c r="P2915" s="52">
        <f>IFERROR(_xll.qlIndexFixing(Index1Y,$H2915,TRUE,_xll.ohTrigger(RecalcTrigger,Trigger1Y)),NA())</f>
        <v>2.721045486197601E-2</v>
      </c>
      <c r="Q2915" s="52">
        <f>IFERROR(_xll.qlIndexFixing(ONIndex1Y,I2915,TRUE,_xll.ohTrigger(RecalcTrigger,Trigger1Y)),NA())</f>
        <v>2.686347285602686E-2</v>
      </c>
    </row>
    <row r="2916" spans="2:17" x14ac:dyDescent="0.2">
      <c r="B2916" s="46" t="s">
        <v>51</v>
      </c>
      <c r="D2916" s="49">
        <f>_xll.qlCalendarAdvance(LocalCalendar,$D2915,B2916,"f",FALSE)</f>
        <v>59834</v>
      </c>
      <c r="E2916" s="49">
        <f>_xll.qlInterestRateIndexValueDate(IndexON,D2916)</f>
        <v>59834</v>
      </c>
      <c r="F2916" s="52">
        <f>IFERROR(_xll.qlIndexFixing(IndexON,D2916,TRUE,_xll.ohTrigger(RecalcTrigger,TriggerON)),NA())</f>
        <v>2.5270567384820808E-2</v>
      </c>
      <c r="H2916" s="49">
        <f>_xll.qlCalendarAdvance(IborCalendar,$H2915,B2916,"f",FALSE)</f>
        <v>59826</v>
      </c>
      <c r="I2916" s="49">
        <f>_xll.qlInterestRateIndexValueDate(Index1M,$H2916)</f>
        <v>59828</v>
      </c>
      <c r="J2916" s="52">
        <f>IFERROR(_xll.qlIndexFixing(Index1M,$H2916,TRUE,_xll.ohTrigger(RecalcTrigger,Trigger1M)),NA())</f>
        <v>2.3570228414132338E-2</v>
      </c>
      <c r="K2916" s="52">
        <f>IFERROR(_xll.qlIndexFixing(ONIndex1M,I2916,TRUE,_xll.ohTrigger(RecalcTrigger,Trigger1M)),NA())</f>
        <v>2.3550682483497454E-2</v>
      </c>
      <c r="L2916" s="52">
        <f>IFERROR(_xll.qlIndexFixing(Index3M,H2916,TRUE,_xll.ohTrigger(RecalcTrigger,Trigger3M)),NA())</f>
        <v>2.4677759153766507E-2</v>
      </c>
      <c r="M2916" s="52">
        <f>IFERROR(_xll.qlIndexFixing(ONIndex3M,I2916,TRUE,_xll.ohTrigger(RecalcTrigger,Trigger3M)),NA())</f>
        <v>2.4606624532896859E-2</v>
      </c>
      <c r="N2916" s="52">
        <f>IFERROR(_xll.qlIndexFixing(Index6M,$H2916,TRUE,_xll.ohTrigger(RecalcTrigger,Trigger6M)),NA())</f>
        <v>2.5733776304467344E-2</v>
      </c>
      <c r="O2916" s="52">
        <f>IFERROR(_xll.qlIndexFixing(ONIndex6M,I2916,TRUE,_xll.ohTrigger(RecalcTrigger,Trigger6M)),NA())</f>
        <v>2.5579754748772388E-2</v>
      </c>
      <c r="P2916" s="52">
        <f>IFERROR(_xll.qlIndexFixing(Index1Y,$H2916,TRUE,_xll.ohTrigger(RecalcTrigger,Trigger1Y)),NA())</f>
        <v>2.7208727655498609E-2</v>
      </c>
      <c r="Q2916" s="52">
        <f>IFERROR(_xll.qlIndexFixing(ONIndex1Y,I2916,TRUE,_xll.ohTrigger(RecalcTrigger,Trigger1Y)),NA())</f>
        <v>2.6862473809208254E-2</v>
      </c>
    </row>
    <row r="2917" spans="2:17" x14ac:dyDescent="0.2">
      <c r="B2917" s="46" t="s">
        <v>51</v>
      </c>
      <c r="D2917" s="49">
        <f>_xll.qlCalendarAdvance(LocalCalendar,$D2916,B2917,"f",FALSE)</f>
        <v>59841</v>
      </c>
      <c r="E2917" s="49">
        <f>_xll.qlInterestRateIndexValueDate(IndexON,D2917)</f>
        <v>59841</v>
      </c>
      <c r="F2917" s="52">
        <f>IFERROR(_xll.qlIndexFixing(IndexON,D2917,TRUE,_xll.ohTrigger(RecalcTrigger,TriggerON)),NA())</f>
        <v>2.5271215450182183E-2</v>
      </c>
      <c r="H2917" s="49">
        <f>_xll.qlCalendarAdvance(IborCalendar,$H2916,B2917,"f",FALSE)</f>
        <v>59833</v>
      </c>
      <c r="I2917" s="49">
        <f>_xll.qlInterestRateIndexValueDate(Index1M,$H2917)</f>
        <v>59835</v>
      </c>
      <c r="J2917" s="52">
        <f>IFERROR(_xll.qlIndexFixing(Index1M,$H2917,TRUE,_xll.ohTrigger(RecalcTrigger,Trigger1M)),NA())</f>
        <v>2.35692223960016E-2</v>
      </c>
      <c r="K2917" s="52">
        <f>IFERROR(_xll.qlIndexFixing(ONIndex1M,I2917,TRUE,_xll.ohTrigger(RecalcTrigger,Trigger1M)),NA())</f>
        <v>2.3549657416745973E-2</v>
      </c>
      <c r="L2917" s="52">
        <f>IFERROR(_xll.qlIndexFixing(Index3M,H2917,TRUE,_xll.ohTrigger(RecalcTrigger,Trigger3M)),NA())</f>
        <v>2.467603539265488E-2</v>
      </c>
      <c r="M2917" s="52">
        <f>IFERROR(_xll.qlIndexFixing(ONIndex3M,I2917,TRUE,_xll.ohTrigger(RecalcTrigger,Trigger3M)),NA())</f>
        <v>2.4605617665427459E-2</v>
      </c>
      <c r="N2917" s="52">
        <f>IFERROR(_xll.qlIndexFixing(Index6M,$H2917,TRUE,_xll.ohTrigger(RecalcTrigger,Trigger6M)),NA())</f>
        <v>2.5732896231539078E-2</v>
      </c>
      <c r="O2917" s="52">
        <f>IFERROR(_xll.qlIndexFixing(ONIndex6M,I2917,TRUE,_xll.ohTrigger(RecalcTrigger,Trigger6M)),NA())</f>
        <v>2.5578753425374856E-2</v>
      </c>
      <c r="P2917" s="52">
        <f>IFERROR(_xll.qlIndexFixing(Index1Y,$H2917,TRUE,_xll.ohTrigger(RecalcTrigger,Trigger1Y)),NA())</f>
        <v>2.7207981909327526E-2</v>
      </c>
      <c r="Q2917" s="52">
        <f>IFERROR(_xll.qlIndexFixing(ONIndex1Y,I2917,TRUE,_xll.ohTrigger(RecalcTrigger,Trigger1Y)),NA())</f>
        <v>2.6861484883333731E-2</v>
      </c>
    </row>
    <row r="2918" spans="2:17" x14ac:dyDescent="0.2">
      <c r="B2918" s="46" t="s">
        <v>51</v>
      </c>
      <c r="D2918" s="49">
        <f>_xll.qlCalendarAdvance(LocalCalendar,$D2917,B2918,"f",FALSE)</f>
        <v>59848</v>
      </c>
      <c r="E2918" s="49">
        <f>_xll.qlInterestRateIndexValueDate(IndexON,D2918)</f>
        <v>59848</v>
      </c>
      <c r="F2918" s="52">
        <f>IFERROR(_xll.qlIndexFixing(IndexON,D2918,TRUE,_xll.ohTrigger(RecalcTrigger,TriggerON)),NA())</f>
        <v>2.5271856863584574E-2</v>
      </c>
      <c r="H2918" s="49">
        <f>_xll.qlCalendarAdvance(IborCalendar,$H2917,B2918,"f",FALSE)</f>
        <v>59840</v>
      </c>
      <c r="I2918" s="49">
        <f>_xll.qlInterestRateIndexValueDate(Index1M,$H2918)</f>
        <v>59842</v>
      </c>
      <c r="J2918" s="52">
        <f>IFERROR(_xll.qlIndexFixing(Index1M,$H2918,TRUE,_xll.ohTrigger(RecalcTrigger,Trigger1M)),NA())</f>
        <v>2.3568226841740637E-2</v>
      </c>
      <c r="K2918" s="52">
        <f>IFERROR(_xll.qlIndexFixing(ONIndex1M,I2918,TRUE,_xll.ohTrigger(RecalcTrigger,Trigger1M)),NA())</f>
        <v>2.3548642794626318E-2</v>
      </c>
      <c r="L2918" s="52">
        <f>IFERROR(_xll.qlIndexFixing(Index3M,H2918,TRUE,_xll.ohTrigger(RecalcTrigger,Trigger3M)),NA())</f>
        <v>2.4675099669545671E-2</v>
      </c>
      <c r="M2918" s="52">
        <f>IFERROR(_xll.qlIndexFixing(ONIndex3M,I2918,TRUE,_xll.ohTrigger(RecalcTrigger,Trigger3M)),NA())</f>
        <v>2.4604621057218168E-2</v>
      </c>
      <c r="N2918" s="52">
        <f>IFERROR(_xll.qlIndexFixing(Index6M,$H2918,TRUE,_xll.ohTrigger(RecalcTrigger,Trigger6M)),NA())</f>
        <v>2.5729455655598747E-2</v>
      </c>
      <c r="O2918" s="52">
        <f>IFERROR(_xll.qlIndexFixing(ONIndex6M,I2918,TRUE,_xll.ohTrigger(RecalcTrigger,Trigger6M)),NA())</f>
        <v>2.557776229830111E-2</v>
      </c>
      <c r="P2918" s="52">
        <f>IFERROR(_xll.qlIndexFixing(Index1Y,$H2918,TRUE,_xll.ohTrigger(RecalcTrigger,Trigger1Y)),NA())</f>
        <v>2.7207246563023132E-2</v>
      </c>
      <c r="Q2918" s="52">
        <f>IFERROR(_xll.qlIndexFixing(ONIndex1Y,I2918,TRUE,_xll.ohTrigger(RecalcTrigger,Trigger1Y)),NA())</f>
        <v>2.6860506078376645E-2</v>
      </c>
    </row>
    <row r="2919" spans="2:17" x14ac:dyDescent="0.2">
      <c r="B2919" s="46" t="s">
        <v>51</v>
      </c>
      <c r="D2919" s="49">
        <f>_xll.qlCalendarAdvance(LocalCalendar,$D2918,B2919,"f",FALSE)</f>
        <v>59855</v>
      </c>
      <c r="E2919" s="49">
        <f>_xll.qlInterestRateIndexValueDate(IndexON,D2919)</f>
        <v>59855</v>
      </c>
      <c r="F2919" s="52">
        <f>IFERROR(_xll.qlIndexFixing(IndexON,D2919,TRUE,_xll.ohTrigger(RecalcTrigger,TriggerON)),NA())</f>
        <v>2.5272491625507598E-2</v>
      </c>
      <c r="H2919" s="49">
        <f>_xll.qlCalendarAdvance(IborCalendar,$H2918,B2919,"f",FALSE)</f>
        <v>59847</v>
      </c>
      <c r="I2919" s="49">
        <f>_xll.qlInterestRateIndexValueDate(Index1M,$H2919)</f>
        <v>59849</v>
      </c>
      <c r="J2919" s="52">
        <f>IFERROR(_xll.qlIndexFixing(Index1M,$H2919,TRUE,_xll.ohTrigger(RecalcTrigger,Trigger1M)),NA())</f>
        <v>2.3567241751346862E-2</v>
      </c>
      <c r="K2919" s="52">
        <f>IFERROR(_xll.qlIndexFixing(ONIndex1M,I2919,TRUE,_xll.ohTrigger(RecalcTrigger,Trigger1M)),NA())</f>
        <v>2.354833744060425E-2</v>
      </c>
      <c r="L2919" s="52">
        <f>IFERROR(_xll.qlIndexFixing(Index3M,H2919,TRUE,_xll.ohTrigger(RecalcTrigger,Trigger3M)),NA())</f>
        <v>2.4674174269846673E-2</v>
      </c>
      <c r="M2919" s="52">
        <f>IFERROR(_xll.qlIndexFixing(ONIndex3M,I2919,TRUE,_xll.ohTrigger(RecalcTrigger,Trigger3M)),NA())</f>
        <v>2.4604405413635178E-2</v>
      </c>
      <c r="N2919" s="52">
        <f>IFERROR(_xll.qlIndexFixing(Index6M,$H2919,TRUE,_xll.ohTrigger(RecalcTrigger,Trigger6M)),NA())</f>
        <v>2.5728594211361488E-2</v>
      </c>
      <c r="O2919" s="52">
        <f>IFERROR(_xll.qlIndexFixing(ONIndex6M,I2919,TRUE,_xll.ohTrigger(RecalcTrigger,Trigger6M)),NA())</f>
        <v>2.5577620275714086E-2</v>
      </c>
      <c r="P2919" s="52">
        <f>IFERROR(_xll.qlIndexFixing(Index1Y,$H2919,TRUE,_xll.ohTrigger(RecalcTrigger,Trigger1Y)),NA())</f>
        <v>2.720652161656343E-2</v>
      </c>
      <c r="Q2919" s="52">
        <f>IFERROR(_xll.qlIndexFixing(ONIndex1Y,I2919,TRUE,_xll.ohTrigger(RecalcTrigger,Trigger1Y)),NA())</f>
        <v>2.686047058789276E-2</v>
      </c>
    </row>
    <row r="2920" spans="2:17" x14ac:dyDescent="0.2">
      <c r="B2920" s="46" t="s">
        <v>51</v>
      </c>
      <c r="D2920" s="49">
        <f>_xll.qlCalendarAdvance(LocalCalendar,$D2919,B2920,"f",FALSE)</f>
        <v>59863</v>
      </c>
      <c r="E2920" s="49">
        <f>_xll.qlInterestRateIndexValueDate(IndexON,D2920)</f>
        <v>59863</v>
      </c>
      <c r="F2920" s="52">
        <f>IFERROR(_xll.qlIndexFixing(IndexON,D2920,TRUE,_xll.ohTrigger(RecalcTrigger,TriggerON)),NA())</f>
        <v>2.5275072247010755E-2</v>
      </c>
      <c r="H2920" s="49">
        <f>_xll.qlCalendarAdvance(IborCalendar,$H2919,B2920,"f",FALSE)</f>
        <v>59854</v>
      </c>
      <c r="I2920" s="49">
        <f>_xll.qlInterestRateIndexValueDate(Index1M,$H2920)</f>
        <v>59856</v>
      </c>
      <c r="J2920" s="52">
        <f>IFERROR(_xll.qlIndexFixing(Index1M,$H2920,TRUE,_xll.ohTrigger(RecalcTrigger,Trigger1M)),NA())</f>
        <v>2.3566267124817703E-2</v>
      </c>
      <c r="K2920" s="52">
        <f>IFERROR(_xll.qlIndexFixing(ONIndex1M,I2920,TRUE,_xll.ohTrigger(RecalcTrigger,Trigger1M)),NA())</f>
        <v>2.3546644884389067E-2</v>
      </c>
      <c r="L2920" s="52">
        <f>IFERROR(_xll.qlIndexFixing(Index3M,H2920,TRUE,_xll.ohTrigger(RecalcTrigger,Trigger3M)),NA())</f>
        <v>2.4674039603562667E-2</v>
      </c>
      <c r="M2920" s="52">
        <f>IFERROR(_xll.qlIndexFixing(ONIndex3M,I2920,TRUE,_xll.ohTrigger(RecalcTrigger,Trigger3M)),NA())</f>
        <v>2.4602658618393392E-2</v>
      </c>
      <c r="N2920" s="52">
        <f>IFERROR(_xll.qlIndexFixing(Index6M,$H2920,TRUE,_xll.ohTrigger(RecalcTrigger,Trigger6M)),NA())</f>
        <v>2.5727743094189143E-2</v>
      </c>
      <c r="O2920" s="52">
        <f>IFERROR(_xll.qlIndexFixing(ONIndex6M,I2920,TRUE,_xll.ohTrigger(RecalcTrigger,Trigger6M)),NA())</f>
        <v>2.5575810632965101E-2</v>
      </c>
      <c r="P2920" s="52">
        <f>IFERROR(_xll.qlIndexFixing(Index1Y,$H2920,TRUE,_xll.ohTrigger(RecalcTrigger,Trigger1Y)),NA())</f>
        <v>2.7205807069925331E-2</v>
      </c>
      <c r="Q2920" s="52">
        <f>IFERROR(_xll.qlIndexFixing(ONIndex1Y,I2920,TRUE,_xll.ohTrigger(RecalcTrigger,Trigger1Y)),NA())</f>
        <v>2.6858578831241431E-2</v>
      </c>
    </row>
    <row r="2921" spans="2:17" x14ac:dyDescent="0.2">
      <c r="B2921" s="46" t="s">
        <v>51</v>
      </c>
      <c r="D2921" s="49">
        <f>_xll.qlCalendarAdvance(LocalCalendar,$D2920,B2921,"f",FALSE)</f>
        <v>59870</v>
      </c>
      <c r="E2921" s="49">
        <f>_xll.qlInterestRateIndexValueDate(IndexON,D2921)</f>
        <v>59870</v>
      </c>
      <c r="F2921" s="52">
        <f>IFERROR(_xll.qlIndexFixing(IndexON,D2921,TRUE,_xll.ohTrigger(RecalcTrigger,TriggerON)),NA())</f>
        <v>2.5275691892039376E-2</v>
      </c>
      <c r="H2921" s="49">
        <f>_xll.qlCalendarAdvance(IborCalendar,$H2920,B2921,"f",FALSE)</f>
        <v>59861</v>
      </c>
      <c r="I2921" s="49">
        <f>_xll.qlInterestRateIndexValueDate(Index1M,$H2921)</f>
        <v>59863</v>
      </c>
      <c r="J2921" s="52">
        <f>IFERROR(_xll.qlIndexFixing(Index1M,$H2921,TRUE,_xll.ohTrigger(RecalcTrigger,Trigger1M)),NA())</f>
        <v>2.3565302962148E-2</v>
      </c>
      <c r="K2921" s="52">
        <f>IFERROR(_xll.qlIndexFixing(ONIndex1M,I2921,TRUE,_xll.ohTrigger(RecalcTrigger,Trigger1M)),NA())</f>
        <v>2.3545661596191536E-2</v>
      </c>
      <c r="L2921" s="52">
        <f>IFERROR(_xll.qlIndexFixing(Index3M,H2921,TRUE,_xll.ohTrigger(RecalcTrigger,Trigger3M)),NA())</f>
        <v>2.4672354440648702E-2</v>
      </c>
      <c r="M2921" s="52">
        <f>IFERROR(_xll.qlIndexFixing(ONIndex3M,I2921,TRUE,_xll.ohTrigger(RecalcTrigger,Trigger3M)),NA())</f>
        <v>2.4601692787777907E-2</v>
      </c>
      <c r="N2921" s="52">
        <f>IFERROR(_xll.qlIndexFixing(Index6M,$H2921,TRUE,_xll.ohTrigger(RecalcTrigger,Trigger6M)),NA())</f>
        <v>2.5726902304065904E-2</v>
      </c>
      <c r="O2921" s="52">
        <f>IFERROR(_xll.qlIndexFixing(ONIndex6M,I2921,TRUE,_xll.ohTrigger(RecalcTrigger,Trigger6M)),NA())</f>
        <v>2.5574850094702839E-2</v>
      </c>
      <c r="P2921" s="52">
        <f>IFERROR(_xll.qlIndexFixing(Index1Y,$H2921,TRUE,_xll.ohTrigger(RecalcTrigger,Trigger1Y)),NA())</f>
        <v>2.7205102923086838E-2</v>
      </c>
      <c r="Q2921" s="52">
        <f>IFERROR(_xll.qlIndexFixing(ONIndex1Y,I2921,TRUE,_xll.ohTrigger(RecalcTrigger,Trigger1Y)),NA())</f>
        <v>2.6857630389089948E-2</v>
      </c>
    </row>
    <row r="2922" spans="2:17" x14ac:dyDescent="0.2">
      <c r="B2922" s="46" t="s">
        <v>51</v>
      </c>
      <c r="D2922" s="49">
        <f>_xll.qlCalendarAdvance(LocalCalendar,$D2921,B2922,"f",FALSE)</f>
        <v>59877</v>
      </c>
      <c r="E2922" s="49">
        <f>_xll.qlInterestRateIndexValueDate(IndexON,D2922)</f>
        <v>59877</v>
      </c>
      <c r="F2922" s="52">
        <f>IFERROR(_xll.qlIndexFixing(IndexON,D2922,TRUE,_xll.ohTrigger(RecalcTrigger,TriggerON)),NA())</f>
        <v>2.5276304884362943E-2</v>
      </c>
      <c r="H2922" s="49">
        <f>_xll.qlCalendarAdvance(IborCalendar,$H2921,B2922,"f",FALSE)</f>
        <v>59868</v>
      </c>
      <c r="I2922" s="49">
        <f>_xll.qlInterestRateIndexValueDate(Index1M,$H2922)</f>
        <v>59870</v>
      </c>
      <c r="J2922" s="52">
        <f>IFERROR(_xll.qlIndexFixing(Index1M,$H2922,TRUE,_xll.ohTrigger(RecalcTrigger,Trigger1M)),NA())</f>
        <v>2.356434926334549E-2</v>
      </c>
      <c r="K2922" s="52">
        <f>IFERROR(_xll.qlIndexFixing(ONIndex1M,I2922,TRUE,_xll.ohTrigger(RecalcTrigger,Trigger1M)),NA())</f>
        <v>2.3544688752705767E-2</v>
      </c>
      <c r="L2922" s="52">
        <f>IFERROR(_xll.qlIndexFixing(Index3M,H2922,TRUE,_xll.ohTrigger(RecalcTrigger,Trigger3M)),NA())</f>
        <v>2.4669115326443558E-2</v>
      </c>
      <c r="M2922" s="52">
        <f>IFERROR(_xll.qlIndexFixing(ONIndex3M,I2922,TRUE,_xll.ohTrigger(RecalcTrigger,Trigger3M)),NA())</f>
        <v>2.4600737216395885E-2</v>
      </c>
      <c r="N2922" s="52">
        <f>IFERROR(_xll.qlIndexFixing(Index6M,$H2922,TRUE,_xll.ohTrigger(RecalcTrigger,Trigger6M)),NA())</f>
        <v>2.5726071840980351E-2</v>
      </c>
      <c r="O2922" s="52">
        <f>IFERROR(_xll.qlIndexFixing(ONIndex6M,I2922,TRUE,_xll.ohTrigger(RecalcTrigger,Trigger6M)),NA())</f>
        <v>2.5573899752737717E-2</v>
      </c>
      <c r="P2922" s="52">
        <f>IFERROR(_xll.qlIndexFixing(Index1Y,$H2922,TRUE,_xll.ohTrigger(RecalcTrigger,Trigger1Y)),NA())</f>
        <v>2.7201482219460889E-2</v>
      </c>
      <c r="Q2922" s="52">
        <f>IFERROR(_xll.qlIndexFixing(ONIndex1Y,I2922,TRUE,_xll.ohTrigger(RecalcTrigger,Trigger1Y)),NA())</f>
        <v>2.6856692067909194E-2</v>
      </c>
    </row>
    <row r="2923" spans="2:17" x14ac:dyDescent="0.2">
      <c r="B2923" s="46" t="s">
        <v>51</v>
      </c>
      <c r="D2923" s="49">
        <f>_xll.qlCalendarAdvance(LocalCalendar,$D2922,B2923,"f",FALSE)</f>
        <v>59884</v>
      </c>
      <c r="E2923" s="49">
        <f>_xll.qlInterestRateIndexValueDate(IndexON,D2923)</f>
        <v>59884</v>
      </c>
      <c r="F2923" s="52">
        <f>IFERROR(_xll.qlIndexFixing(IndexON,D2923,TRUE,_xll.ohTrigger(RecalcTrigger,TriggerON)),NA())</f>
        <v>2.5276911224167975E-2</v>
      </c>
      <c r="H2923" s="49">
        <f>_xll.qlCalendarAdvance(IborCalendar,$H2922,B2923,"f",FALSE)</f>
        <v>59875</v>
      </c>
      <c r="I2923" s="49">
        <f>_xll.qlInterestRateIndexValueDate(Index1M,$H2923)</f>
        <v>59877</v>
      </c>
      <c r="J2923" s="52">
        <f>IFERROR(_xll.qlIndexFixing(Index1M,$H2923,TRUE,_xll.ohTrigger(RecalcTrigger,Trigger1M)),NA())</f>
        <v>2.3563406028394698E-2</v>
      </c>
      <c r="K2923" s="52">
        <f>IFERROR(_xll.qlIndexFixing(ONIndex1M,I2923,TRUE,_xll.ohTrigger(RecalcTrigger,Trigger1M)),NA())</f>
        <v>2.3543726353851824E-2</v>
      </c>
      <c r="L2923" s="52">
        <f>IFERROR(_xll.qlIndexFixing(Index3M,H2923,TRUE,_xll.ohTrigger(RecalcTrigger,Trigger3M)),NA())</f>
        <v>2.4668229189778852E-2</v>
      </c>
      <c r="M2923" s="52">
        <f>IFERROR(_xll.qlIndexFixing(ONIndex3M,I2923,TRUE,_xll.ohTrigger(RecalcTrigger,Trigger3M)),NA())</f>
        <v>2.4599791904247326E-2</v>
      </c>
      <c r="N2923" s="52">
        <f>IFERROR(_xll.qlIndexFixing(Index6M,$H2923,TRUE,_xll.ohTrigger(RecalcTrigger,Trigger6M)),NA())</f>
        <v>2.5727832708667596E-2</v>
      </c>
      <c r="O2923" s="52">
        <f>IFERROR(_xll.qlIndexFixing(ONIndex6M,I2923,TRUE,_xll.ohTrigger(RecalcTrigger,Trigger6M)),NA())</f>
        <v>2.5572959607043089E-2</v>
      </c>
      <c r="P2923" s="52">
        <f>IFERROR(_xll.qlIndexFixing(Index1Y,$H2923,TRUE,_xll.ohTrigger(RecalcTrigger,Trigger1Y)),NA())</f>
        <v>2.7203725828722193E-2</v>
      </c>
      <c r="Q2923" s="52">
        <f>IFERROR(_xll.qlIndexFixing(ONIndex1Y,I2923,TRUE,_xll.ohTrigger(RecalcTrigger,Trigger1Y)),NA())</f>
        <v>2.6855763867619231E-2</v>
      </c>
    </row>
    <row r="2924" spans="2:17" x14ac:dyDescent="0.2">
      <c r="B2924" s="46" t="s">
        <v>51</v>
      </c>
      <c r="D2924" s="49">
        <f>_xll.qlCalendarAdvance(LocalCalendar,$D2923,B2924,"f",FALSE)</f>
        <v>59891</v>
      </c>
      <c r="E2924" s="49">
        <f>_xll.qlInterestRateIndexValueDate(IndexON,D2924)</f>
        <v>59891</v>
      </c>
      <c r="F2924" s="52">
        <f>IFERROR(_xll.qlIndexFixing(IndexON,D2924,TRUE,_xll.ohTrigger(RecalcTrigger,TriggerON)),NA())</f>
        <v>2.5277510911267953E-2</v>
      </c>
      <c r="H2924" s="49">
        <f>_xll.qlCalendarAdvance(IborCalendar,$H2923,B2924,"f",FALSE)</f>
        <v>59882</v>
      </c>
      <c r="I2924" s="49">
        <f>_xll.qlInterestRateIndexValueDate(Index1M,$H2924)</f>
        <v>59884</v>
      </c>
      <c r="J2924" s="52">
        <f>IFERROR(_xll.qlIndexFixing(Index1M,$H2924,TRUE,_xll.ohTrigger(RecalcTrigger,Trigger1M)),NA())</f>
        <v>2.356247325729563E-2</v>
      </c>
      <c r="K2924" s="52">
        <f>IFERROR(_xll.qlIndexFixing(ONIndex1M,I2924,TRUE,_xll.ohTrigger(RecalcTrigger,Trigger1M)),NA())</f>
        <v>2.3542774399629707E-2</v>
      </c>
      <c r="L2924" s="52">
        <f>IFERROR(_xll.qlIndexFixing(Index3M,H2924,TRUE,_xll.ohTrigger(RecalcTrigger,Trigger3M)),NA())</f>
        <v>2.4667353374364813E-2</v>
      </c>
      <c r="M2924" s="52">
        <f>IFERROR(_xll.qlIndexFixing(ONIndex3M,I2924,TRUE,_xll.ohTrigger(RecalcTrigger,Trigger3M)),NA())</f>
        <v>2.4598856851252293E-2</v>
      </c>
      <c r="N2924" s="52">
        <f>IFERROR(_xll.qlIndexFixing(Index6M,$H2924,TRUE,_xll.ohTrigger(RecalcTrigger,Trigger6M)),NA())</f>
        <v>2.5727024940515122E-2</v>
      </c>
      <c r="O2924" s="52">
        <f>IFERROR(_xll.qlIndexFixing(ONIndex6M,I2924,TRUE,_xll.ohTrigger(RecalcTrigger,Trigger6M)),NA())</f>
        <v>2.5572029657645601E-2</v>
      </c>
      <c r="P2924" s="52">
        <f>IFERROR(_xll.qlIndexFixing(Index1Y,$H2924,TRUE,_xll.ohTrigger(RecalcTrigger,Trigger1Y)),NA())</f>
        <v>2.7203052881153135E-2</v>
      </c>
      <c r="Q2924" s="52">
        <f>IFERROR(_xll.qlIndexFixing(ONIndex1Y,I2924,TRUE,_xll.ohTrigger(RecalcTrigger,Trigger1Y)),NA())</f>
        <v>2.6854845788246706E-2</v>
      </c>
    </row>
    <row r="2925" spans="2:17" x14ac:dyDescent="0.2">
      <c r="B2925" s="46" t="s">
        <v>51</v>
      </c>
      <c r="D2925" s="49">
        <f>_xll.qlCalendarAdvance(LocalCalendar,$D2924,B2925,"f",FALSE)</f>
        <v>59898</v>
      </c>
      <c r="E2925" s="49">
        <f>_xll.qlInterestRateIndexValueDate(IndexON,D2925)</f>
        <v>59898</v>
      </c>
      <c r="F2925" s="52">
        <f>IFERROR(_xll.qlIndexFixing(IndexON,D2925,TRUE,_xll.ohTrigger(RecalcTrigger,TriggerON)),NA())</f>
        <v>2.5278103945796104E-2</v>
      </c>
      <c r="H2925" s="49">
        <f>_xll.qlCalendarAdvance(IborCalendar,$H2924,B2925,"f",FALSE)</f>
        <v>59889</v>
      </c>
      <c r="I2925" s="49">
        <f>_xll.qlInterestRateIndexValueDate(Index1M,$H2925)</f>
        <v>59891</v>
      </c>
      <c r="J2925" s="52">
        <f>IFERROR(_xll.qlIndexFixing(Index1M,$H2925,TRUE,_xll.ohTrigger(RecalcTrigger,Trigger1M)),NA())</f>
        <v>2.3562256560608341E-2</v>
      </c>
      <c r="K2925" s="52">
        <f>IFERROR(_xll.qlIndexFixing(ONIndex1M,I2925,TRUE,_xll.ohTrigger(RecalcTrigger,Trigger1M)),NA())</f>
        <v>2.3541832890039416E-2</v>
      </c>
      <c r="L2925" s="52">
        <f>IFERROR(_xll.qlIndexFixing(Index3M,H2925,TRUE,_xll.ohTrigger(RecalcTrigger,Trigger3M)),NA())</f>
        <v>2.4666487880197051E-2</v>
      </c>
      <c r="M2925" s="52">
        <f>IFERROR(_xll.qlIndexFixing(ONIndex3M,I2925,TRUE,_xll.ohTrigger(RecalcTrigger,Trigger3M)),NA())</f>
        <v>2.4597932057464078E-2</v>
      </c>
      <c r="N2925" s="52">
        <f>IFERROR(_xll.qlIndexFixing(Index6M,$H2925,TRUE,_xll.ohTrigger(RecalcTrigger,Trigger6M)),NA())</f>
        <v>2.5726227501563927E-2</v>
      </c>
      <c r="O2925" s="52">
        <f>IFERROR(_xll.qlIndexFixing(ONIndex6M,I2925,TRUE,_xll.ohTrigger(RecalcTrigger,Trigger6M)),NA())</f>
        <v>2.5571109904491962E-2</v>
      </c>
      <c r="P2925" s="52">
        <f>IFERROR(_xll.qlIndexFixing(Index1Y,$H2925,TRUE,_xll.ohTrigger(RecalcTrigger,Trigger1Y)),NA())</f>
        <v>2.7202390333298517E-2</v>
      </c>
      <c r="Q2925" s="52">
        <f>IFERROR(_xll.qlIndexFixing(ONIndex1Y,I2925,TRUE,_xll.ohTrigger(RecalcTrigger,Trigger1Y)),NA())</f>
        <v>2.6853937829818264E-2</v>
      </c>
    </row>
    <row r="2926" spans="2:17" x14ac:dyDescent="0.2">
      <c r="B2926" s="46" t="s">
        <v>51</v>
      </c>
      <c r="D2926" s="49">
        <f>_xll.qlCalendarAdvance(LocalCalendar,$D2925,B2926,"f",FALSE)</f>
        <v>59905</v>
      </c>
      <c r="E2926" s="49">
        <f>_xll.qlInterestRateIndexValueDate(IndexON,D2926)</f>
        <v>59905</v>
      </c>
      <c r="F2926" s="52">
        <f>IFERROR(_xll.qlIndexFixing(IndexON,D2926,TRUE,_xll.ohTrigger(RecalcTrigger,TriggerON)),NA())</f>
        <v>2.5278690327645847E-2</v>
      </c>
      <c r="H2926" s="49">
        <f>_xll.qlCalendarAdvance(IborCalendar,$H2925,B2926,"f",FALSE)</f>
        <v>59897</v>
      </c>
      <c r="I2926" s="49">
        <f>_xll.qlInterestRateIndexValueDate(Index1M,$H2926)</f>
        <v>59901</v>
      </c>
      <c r="J2926" s="52">
        <f>IFERROR(_xll.qlIndexFixing(Index1M,$H2926,TRUE,_xll.ohTrigger(RecalcTrigger,Trigger1M)),NA())</f>
        <v>2.356025151984871E-2</v>
      </c>
      <c r="K2926" s="52">
        <f>IFERROR(_xll.qlIndexFixing(ONIndex1M,I2926,TRUE,_xll.ohTrigger(RecalcTrigger,Trigger1M)),NA())</f>
        <v>2.3539802191216985E-2</v>
      </c>
      <c r="L2926" s="52">
        <f>IFERROR(_xll.qlIndexFixing(Index3M,H2926,TRUE,_xll.ohTrigger(RecalcTrigger,Trigger3M)),NA())</f>
        <v>2.4665269364148548E-2</v>
      </c>
      <c r="M2926" s="52">
        <f>IFERROR(_xll.qlIndexFixing(ONIndex3M,I2926,TRUE,_xll.ohTrigger(RecalcTrigger,Trigger3M)),NA())</f>
        <v>2.4595853148619007E-2</v>
      </c>
      <c r="N2926" s="52">
        <f>IFERROR(_xll.qlIndexFixing(Index6M,$H2926,TRUE,_xll.ohTrigger(RecalcTrigger,Trigger6M)),NA())</f>
        <v>2.5722518210760811E-2</v>
      </c>
      <c r="O2926" s="52">
        <f>IFERROR(_xll.qlIndexFixing(ONIndex6M,I2926,TRUE,_xll.ohTrigger(RecalcTrigger,Trigger6M)),NA())</f>
        <v>2.5568969938087882E-2</v>
      </c>
      <c r="P2926" s="52">
        <f>IFERROR(_xll.qlIndexFixing(Index1Y,$H2926,TRUE,_xll.ohTrigger(RecalcTrigger,Trigger1Y)),NA())</f>
        <v>2.7200483039599117E-2</v>
      </c>
      <c r="Q2926" s="52">
        <f>IFERROR(_xll.qlIndexFixing(ONIndex1Y,I2926,TRUE,_xll.ohTrigger(RecalcTrigger,Trigger1Y)),NA())</f>
        <v>2.6851720361129594E-2</v>
      </c>
    </row>
    <row r="2927" spans="2:17" x14ac:dyDescent="0.2">
      <c r="B2927" s="46" t="s">
        <v>51</v>
      </c>
      <c r="D2927" s="49">
        <f>_xll.qlCalendarAdvance(LocalCalendar,$D2926,B2927,"f",FALSE)</f>
        <v>59912</v>
      </c>
      <c r="E2927" s="49">
        <f>_xll.qlInterestRateIndexValueDate(IndexON,D2927)</f>
        <v>59912</v>
      </c>
      <c r="F2927" s="52">
        <f>IFERROR(_xll.qlIndexFixing(IndexON,D2927,TRUE,_xll.ohTrigger(RecalcTrigger,TriggerON)),NA())</f>
        <v>2.5279270056897118E-2</v>
      </c>
      <c r="H2927" s="49">
        <f>_xll.qlCalendarAdvance(IborCalendar,$H2926,B2927,"f",FALSE)</f>
        <v>59904</v>
      </c>
      <c r="I2927" s="49">
        <f>_xll.qlInterestRateIndexValueDate(Index1M,$H2927)</f>
        <v>59908</v>
      </c>
      <c r="J2927" s="52">
        <f>IFERROR(_xll.qlIndexFixing(Index1M,$H2927,TRUE,_xll.ohTrigger(RecalcTrigger,Trigger1M)),NA())</f>
        <v>2.3559354624802735E-2</v>
      </c>
      <c r="K2927" s="52">
        <f>IFERROR(_xll.qlIndexFixing(ONIndex1M,I2927,TRUE,_xll.ohTrigger(RecalcTrigger,Trigger1M)),NA())</f>
        <v>2.353818096770155E-2</v>
      </c>
      <c r="L2927" s="52">
        <f>IFERROR(_xll.qlIndexFixing(Index3M,H2927,TRUE,_xll.ohTrigger(RecalcTrigger,Trigger3M)),NA())</f>
        <v>2.4665214079481336E-2</v>
      </c>
      <c r="M2927" s="52">
        <f>IFERROR(_xll.qlIndexFixing(ONIndex3M,I2927,TRUE,_xll.ohTrigger(RecalcTrigger,Trigger3M)),NA())</f>
        <v>2.4594176455314809E-2</v>
      </c>
      <c r="N2927" s="52">
        <f>IFERROR(_xll.qlIndexFixing(Index6M,$H2927,TRUE,_xll.ohTrigger(RecalcTrigger,Trigger6M)),NA())</f>
        <v>2.5721743808513869E-2</v>
      </c>
      <c r="O2927" s="52">
        <f>IFERROR(_xll.qlIndexFixing(ONIndex6M,I2927,TRUE,_xll.ohTrigger(RecalcTrigger,Trigger6M)),NA())</f>
        <v>2.5567230000573815E-2</v>
      </c>
      <c r="P2927" s="52">
        <f>IFERROR(_xll.qlIndexFixing(Index1Y,$H2927,TRUE,_xll.ohTrigger(RecalcTrigger,Trigger1Y)),NA())</f>
        <v>2.7199845052832312E-2</v>
      </c>
      <c r="Q2927" s="52">
        <f>IFERROR(_xll.qlIndexFixing(ONIndex1Y,I2927,TRUE,_xll.ohTrigger(RecalcTrigger,Trigger1Y)),NA())</f>
        <v>2.6849897835559133E-2</v>
      </c>
    </row>
    <row r="2928" spans="2:17" x14ac:dyDescent="0.2">
      <c r="B2928" s="46" t="s">
        <v>51</v>
      </c>
      <c r="D2928" s="49">
        <f>_xll.qlCalendarAdvance(LocalCalendar,$D2927,B2928,"f",FALSE)</f>
        <v>59919</v>
      </c>
      <c r="E2928" s="49">
        <f>_xll.qlInterestRateIndexValueDate(IndexON,D2928)</f>
        <v>59919</v>
      </c>
      <c r="F2928" s="52">
        <f>IFERROR(_xll.qlIndexFixing(IndexON,D2928,TRUE,_xll.ohTrigger(RecalcTrigger,TriggerON)),NA())</f>
        <v>2.5280771332567564E-2</v>
      </c>
      <c r="H2928" s="49">
        <f>_xll.qlCalendarAdvance(IborCalendar,$H2927,B2928,"f",FALSE)</f>
        <v>59911</v>
      </c>
      <c r="I2928" s="49">
        <f>_xll.qlInterestRateIndexValueDate(Index1M,$H2928)</f>
        <v>59915</v>
      </c>
      <c r="J2928" s="52">
        <f>IFERROR(_xll.qlIndexFixing(Index1M,$H2928,TRUE,_xll.ohTrigger(RecalcTrigger,Trigger1M)),NA())</f>
        <v>2.3558468193605905E-2</v>
      </c>
      <c r="K2928" s="52">
        <f>IFERROR(_xll.qlIndexFixing(ONIndex1M,I2928,TRUE,_xll.ohTrigger(RecalcTrigger,Trigger1M)),NA())</f>
        <v>2.3537273894884692E-2</v>
      </c>
      <c r="L2928" s="52">
        <f>IFERROR(_xll.qlIndexFixing(Index3M,H2928,TRUE,_xll.ohTrigger(RecalcTrigger,Trigger3M)),NA())</f>
        <v>2.4663598828750622E-2</v>
      </c>
      <c r="M2928" s="52">
        <f>IFERROR(_xll.qlIndexFixing(ONIndex3M,I2928,TRUE,_xll.ohTrigger(RecalcTrigger,Trigger3M)),NA())</f>
        <v>2.4593285492171546E-2</v>
      </c>
      <c r="N2928" s="52">
        <f>IFERROR(_xll.qlIndexFixing(Index6M,$H2928,TRUE,_xll.ohTrigger(RecalcTrigger,Trigger6M)),NA())</f>
        <v>2.5720979733225114E-2</v>
      </c>
      <c r="O2928" s="52">
        <f>IFERROR(_xll.qlIndexFixing(ONIndex6M,I2928,TRUE,_xll.ohTrigger(RecalcTrigger,Trigger6M)),NA())</f>
        <v>2.5566343875400577E-2</v>
      </c>
      <c r="P2928" s="52">
        <f>IFERROR(_xll.qlIndexFixing(Index1Y,$H2928,TRUE,_xll.ohTrigger(RecalcTrigger,Trigger1Y)),NA())</f>
        <v>2.7199217464935688E-2</v>
      </c>
      <c r="Q2928" s="52">
        <f>IFERROR(_xll.qlIndexFixing(ONIndex1Y,I2928,TRUE,_xll.ohTrigger(RecalcTrigger,Trigger1Y)),NA())</f>
        <v>2.6849023262185412E-2</v>
      </c>
    </row>
    <row r="2929" spans="2:17" x14ac:dyDescent="0.2">
      <c r="B2929" s="46" t="s">
        <v>51</v>
      </c>
      <c r="D2929" s="49">
        <f>_xll.qlCalendarAdvance(LocalCalendar,$D2928,B2929,"f",FALSE)</f>
        <v>59926</v>
      </c>
      <c r="E2929" s="49">
        <f>_xll.qlInterestRateIndexValueDate(IndexON,D2929)</f>
        <v>59926</v>
      </c>
      <c r="F2929" s="52">
        <f>IFERROR(_xll.qlIndexFixing(IndexON,D2929,TRUE,_xll.ohTrigger(RecalcTrigger,TriggerON)),NA())</f>
        <v>2.5280409557524308E-2</v>
      </c>
      <c r="H2929" s="49">
        <f>_xll.qlCalendarAdvance(IborCalendar,$H2928,B2929,"f",FALSE)</f>
        <v>59918</v>
      </c>
      <c r="I2929" s="49">
        <f>_xll.qlInterestRateIndexValueDate(Index1M,$H2929)</f>
        <v>59923</v>
      </c>
      <c r="J2929" s="52">
        <f>IFERROR(_xll.qlIndexFixing(Index1M,$H2929,TRUE,_xll.ohTrigger(RecalcTrigger,Trigger1M)),NA())</f>
        <v>2.3557467942245454E-2</v>
      </c>
      <c r="K2929" s="52">
        <f>IFERROR(_xll.qlIndexFixing(ONIndex1M,I2929,TRUE,_xll.ohTrigger(RecalcTrigger,Trigger1M)),NA())</f>
        <v>2.3536250027973438E-2</v>
      </c>
      <c r="L2929" s="52">
        <f>IFERROR(_xll.qlIndexFixing(Index3M,H2929,TRUE,_xll.ohTrigger(RecalcTrigger,Trigger3M)),NA())</f>
        <v>2.4662662773162418E-2</v>
      </c>
      <c r="M2929" s="52">
        <f>IFERROR(_xll.qlIndexFixing(ONIndex3M,I2929,TRUE,_xll.ohTrigger(RecalcTrigger,Trigger3M)),NA())</f>
        <v>2.4592279808954842E-2</v>
      </c>
      <c r="N2929" s="52">
        <f>IFERROR(_xll.qlIndexFixing(Index6M,$H2929,TRUE,_xll.ohTrigger(RecalcTrigger,Trigger6M)),NA())</f>
        <v>2.5720119149561443E-2</v>
      </c>
      <c r="O2929" s="52">
        <f>IFERROR(_xll.qlIndexFixing(ONIndex6M,I2929,TRUE,_xll.ohTrigger(RecalcTrigger,Trigger6M)),NA())</f>
        <v>2.5565343644382565E-2</v>
      </c>
      <c r="P2929" s="52">
        <f>IFERROR(_xll.qlIndexFixing(Index1Y,$H2929,TRUE,_xll.ohTrigger(RecalcTrigger,Trigger1Y)),NA())</f>
        <v>2.7198512954911162E-2</v>
      </c>
      <c r="Q2929" s="52">
        <f>IFERROR(_xll.qlIndexFixing(ONIndex1Y,I2929,TRUE,_xll.ohTrigger(RecalcTrigger,Trigger1Y)),NA())</f>
        <v>2.6848036140600939E-2</v>
      </c>
    </row>
    <row r="2930" spans="2:17" x14ac:dyDescent="0.2">
      <c r="B2930" s="46" t="s">
        <v>51</v>
      </c>
      <c r="D2930" s="49">
        <f>_xll.qlCalendarAdvance(LocalCalendar,$D2929,B2930,"f",FALSE)</f>
        <v>59933</v>
      </c>
      <c r="E2930" s="49">
        <f>_xll.qlInterestRateIndexValueDate(IndexON,D2930)</f>
        <v>59933</v>
      </c>
      <c r="F2930" s="52">
        <f>IFERROR(_xll.qlIndexFixing(IndexON,D2930,TRUE,_xll.ohTrigger(RecalcTrigger,TriggerON)),NA())</f>
        <v>2.5280969328820291E-2</v>
      </c>
      <c r="H2930" s="49">
        <f>_xll.qlCalendarAdvance(IborCalendar,$H2929,B2930,"f",FALSE)</f>
        <v>59925</v>
      </c>
      <c r="I2930" s="49">
        <f>_xll.qlInterestRateIndexValueDate(Index1M,$H2930)</f>
        <v>59929</v>
      </c>
      <c r="J2930" s="52">
        <f>IFERROR(_xll.qlIndexFixing(Index1M,$H2930,TRUE,_xll.ohTrigger(RecalcTrigger,Trigger1M)),NA())</f>
        <v>2.3556726722731302E-2</v>
      </c>
      <c r="K2930" s="52">
        <f>IFERROR(_xll.qlIndexFixing(ONIndex1M,I2930,TRUE,_xll.ohTrigger(RecalcTrigger,Trigger1M)),NA())</f>
        <v>2.3535491078989779E-2</v>
      </c>
      <c r="L2930" s="52">
        <f>IFERROR(_xll.qlIndexFixing(Index3M,H2930,TRUE,_xll.ohTrigger(RecalcTrigger,Trigger3M)),NA())</f>
        <v>2.4661969578221848E-2</v>
      </c>
      <c r="M2930" s="52">
        <f>IFERROR(_xll.qlIndexFixing(ONIndex3M,I2930,TRUE,_xll.ohTrigger(RecalcTrigger,Trigger3M)),NA())</f>
        <v>2.4591534339029053E-2</v>
      </c>
      <c r="N2930" s="52">
        <f>IFERROR(_xll.qlIndexFixing(Index6M,$H2930,TRUE,_xll.ohTrigger(RecalcTrigger,Trigger6M)),NA())</f>
        <v>2.5719482563470349E-2</v>
      </c>
      <c r="O2930" s="52">
        <f>IFERROR(_xll.qlIndexFixing(ONIndex6M,I2930,TRUE,_xll.ohTrigger(RecalcTrigger,Trigger6M)),NA())</f>
        <v>2.5564602209389164E-2</v>
      </c>
      <c r="P2930" s="52">
        <f>IFERROR(_xll.qlIndexFixing(Index1Y,$H2930,TRUE,_xll.ohTrigger(RecalcTrigger,Trigger1Y)),NA())</f>
        <v>2.7197993485677193E-2</v>
      </c>
      <c r="Q2930" s="52">
        <f>IFERROR(_xll.qlIndexFixing(ONIndex1Y,I2930,TRUE,_xll.ohTrigger(RecalcTrigger,Trigger1Y)),NA())</f>
        <v>2.6847304473394118E-2</v>
      </c>
    </row>
    <row r="2931" spans="2:17" x14ac:dyDescent="0.2">
      <c r="B2931" s="46" t="s">
        <v>51</v>
      </c>
      <c r="D2931" s="49">
        <f>_xll.qlCalendarAdvance(LocalCalendar,$D2930,B2931,"f",FALSE)</f>
        <v>59940</v>
      </c>
      <c r="E2931" s="49">
        <f>_xll.qlInterestRateIndexValueDate(IndexON,D2931)</f>
        <v>59940</v>
      </c>
      <c r="F2931" s="52">
        <f>IFERROR(_xll.qlIndexFixing(IndexON,D2931,TRUE,_xll.ohTrigger(RecalcTrigger,TriggerON)),NA())</f>
        <v>2.5281522447597737E-2</v>
      </c>
      <c r="H2931" s="49">
        <f>_xll.qlCalendarAdvance(IborCalendar,$H2930,B2931,"f",FALSE)</f>
        <v>59932</v>
      </c>
      <c r="I2931" s="49">
        <f>_xll.qlInterestRateIndexValueDate(Index1M,$H2931)</f>
        <v>59936</v>
      </c>
      <c r="J2931" s="52">
        <f>IFERROR(_xll.qlIndexFixing(Index1M,$H2931,TRUE,_xll.ohTrigger(RecalcTrigger,Trigger1M)),NA())</f>
        <v>2.3554451884877904E-2</v>
      </c>
      <c r="K2931" s="52">
        <f>IFERROR(_xll.qlIndexFixing(ONIndex1M,I2931,TRUE,_xll.ohTrigger(RecalcTrigger,Trigger1M)),NA())</f>
        <v>2.3534615336071596E-2</v>
      </c>
      <c r="L2931" s="52">
        <f>IFERROR(_xll.qlIndexFixing(Index3M,H2931,TRUE,_xll.ohTrigger(RecalcTrigger,Trigger3M)),NA())</f>
        <v>2.4661958304981774E-2</v>
      </c>
      <c r="M2931" s="52">
        <f>IFERROR(_xll.qlIndexFixing(ONIndex3M,I2931,TRUE,_xll.ohTrigger(RecalcTrigger,Trigger3M)),NA())</f>
        <v>2.4590674149349567E-2</v>
      </c>
      <c r="N2931" s="52">
        <f>IFERROR(_xll.qlIndexFixing(Index6M,$H2931,TRUE,_xll.ohTrigger(RecalcTrigger,Trigger6M)),NA())</f>
        <v>2.5718749468983258E-2</v>
      </c>
      <c r="O2931" s="52">
        <f>IFERROR(_xll.qlIndexFixing(ONIndex6M,I2931,TRUE,_xll.ohTrigger(RecalcTrigger,Trigger6M)),NA())</f>
        <v>2.5563746668710863E-2</v>
      </c>
      <c r="P2931" s="52">
        <f>IFERROR(_xll.qlIndexFixing(Index1Y,$H2931,TRUE,_xll.ohTrigger(RecalcTrigger,Trigger1Y)),NA())</f>
        <v>2.7197397094277761E-2</v>
      </c>
      <c r="Q2931" s="52">
        <f>IFERROR(_xll.qlIndexFixing(ONIndex1Y,I2931,TRUE,_xll.ohTrigger(RecalcTrigger,Trigger1Y)),NA())</f>
        <v>2.6846460258136418E-2</v>
      </c>
    </row>
    <row r="2932" spans="2:17" x14ac:dyDescent="0.2">
      <c r="B2932" s="46" t="s">
        <v>51</v>
      </c>
      <c r="D2932" s="49">
        <f>_xll.qlCalendarAdvance(LocalCalendar,$D2931,B2932,"f",FALSE)</f>
        <v>59947</v>
      </c>
      <c r="E2932" s="49">
        <f>_xll.qlInterestRateIndexValueDate(IndexON,D2932)</f>
        <v>59947</v>
      </c>
      <c r="F2932" s="52">
        <f>IFERROR(_xll.qlIndexFixing(IndexON,D2932,TRUE,_xll.ohTrigger(RecalcTrigger,TriggerON)),NA())</f>
        <v>2.5282995368183236E-2</v>
      </c>
      <c r="H2932" s="49">
        <f>_xll.qlCalendarAdvance(IborCalendar,$H2931,B2932,"f",FALSE)</f>
        <v>59939</v>
      </c>
      <c r="I2932" s="49">
        <f>_xll.qlInterestRateIndexValueDate(Index1M,$H2932)</f>
        <v>59943</v>
      </c>
      <c r="J2932" s="52">
        <f>IFERROR(_xll.qlIndexFixing(Index1M,$H2932,TRUE,_xll.ohTrigger(RecalcTrigger,Trigger1M)),NA())</f>
        <v>2.3553605924795228E-2</v>
      </c>
      <c r="K2932" s="52">
        <f>IFERROR(_xll.qlIndexFixing(ONIndex1M,I2932,TRUE,_xll.ohTrigger(RecalcTrigger,Trigger1M)),NA())</f>
        <v>2.3533750036319745E-2</v>
      </c>
      <c r="L2932" s="52">
        <f>IFERROR(_xll.qlIndexFixing(Index3M,H2932,TRUE,_xll.ohTrigger(RecalcTrigger,Trigger3M)),NA())</f>
        <v>2.4660381612511273E-2</v>
      </c>
      <c r="M2932" s="52">
        <f>IFERROR(_xll.qlIndexFixing(ONIndex3M,I2932,TRUE,_xll.ohTrigger(RecalcTrigger,Trigger3M)),NA())</f>
        <v>2.4589824217384759E-2</v>
      </c>
      <c r="N2932" s="52">
        <f>IFERROR(_xll.qlIndexFixing(Index6M,$H2932,TRUE,_xll.ohTrigger(RecalcTrigger,Trigger6M)),NA())</f>
        <v>2.5718026701406917E-2</v>
      </c>
      <c r="O2932" s="52">
        <f>IFERROR(_xll.qlIndexFixing(ONIndex6M,I2932,TRUE,_xll.ohTrigger(RecalcTrigger,Trigger6M)),NA())</f>
        <v>2.5562901322757625E-2</v>
      </c>
      <c r="P2932" s="52">
        <f>IFERROR(_xll.qlIndexFixing(Index1Y,$H2932,TRUE,_xll.ohTrigger(RecalcTrigger,Trigger1Y)),NA())</f>
        <v>2.7196811101673372E-2</v>
      </c>
      <c r="Q2932" s="52">
        <f>IFERROR(_xll.qlIndexFixing(ONIndex1Y,I2932,TRUE,_xll.ohTrigger(RecalcTrigger,Trigger1Y)),NA())</f>
        <v>2.6845626162304015E-2</v>
      </c>
    </row>
    <row r="2933" spans="2:17" x14ac:dyDescent="0.2">
      <c r="B2933" s="46" t="s">
        <v>51</v>
      </c>
      <c r="D2933" s="49">
        <f>_xll.qlCalendarAdvance(LocalCalendar,$D2932,B2933,"f",FALSE)</f>
        <v>59954</v>
      </c>
      <c r="E2933" s="49">
        <f>_xll.qlInterestRateIndexValueDate(IndexON,D2933)</f>
        <v>59954</v>
      </c>
      <c r="F2933" s="52">
        <f>IFERROR(_xll.qlIndexFixing(IndexON,D2933,TRUE,_xll.ohTrigger(RecalcTrigger,TriggerON)),NA())</f>
        <v>2.5282608727170697E-2</v>
      </c>
      <c r="H2933" s="49">
        <f>_xll.qlCalendarAdvance(IborCalendar,$H2932,B2933,"f",FALSE)</f>
        <v>59946</v>
      </c>
      <c r="I2933" s="49">
        <f>_xll.qlInterestRateIndexValueDate(Index1M,$H2933)</f>
        <v>59951</v>
      </c>
      <c r="J2933" s="52">
        <f>IFERROR(_xll.qlIndexFixing(Index1M,$H2933,TRUE,_xll.ohTrigger(RecalcTrigger,Trigger1M)),NA())</f>
        <v>2.3552651924448924E-2</v>
      </c>
      <c r="K2933" s="52">
        <f>IFERROR(_xll.qlIndexFixing(ONIndex1M,I2933,TRUE,_xll.ohTrigger(RecalcTrigger,Trigger1M)),NA())</f>
        <v>2.3532773910019955E-2</v>
      </c>
      <c r="L2933" s="52">
        <f>IFERROR(_xll.qlIndexFixing(Index3M,H2933,TRUE,_xll.ohTrigger(RecalcTrigger,Trigger3M)),NA())</f>
        <v>2.4658703505317625E-2</v>
      </c>
      <c r="M2933" s="52">
        <f>IFERROR(_xll.qlIndexFixing(ONIndex3M,I2933,TRUE,_xll.ohTrigger(RecalcTrigger,Trigger3M)),NA())</f>
        <v>2.4588865427057627E-2</v>
      </c>
      <c r="N2933" s="52">
        <f>IFERROR(_xll.qlIndexFixing(Index6M,$H2933,TRUE,_xll.ohTrigger(RecalcTrigger,Trigger6M)),NA())</f>
        <v>2.5717213326503226E-2</v>
      </c>
      <c r="O2933" s="52">
        <f>IFERROR(_xll.qlIndexFixing(ONIndex6M,I2933,TRUE,_xll.ohTrigger(RecalcTrigger,Trigger6M)),NA())</f>
        <v>2.5561947696699505E-2</v>
      </c>
      <c r="P2933" s="52">
        <f>IFERROR(_xll.qlIndexFixing(Index1Y,$H2933,TRUE,_xll.ohTrigger(RecalcTrigger,Trigger1Y)),NA())</f>
        <v>2.7196154129035116E-2</v>
      </c>
      <c r="Q2933" s="52">
        <f>IFERROR(_xll.qlIndexFixing(ONIndex1Y,I2933,TRUE,_xll.ohTrigger(RecalcTrigger,Trigger1Y)),NA())</f>
        <v>2.6844685301234961E-2</v>
      </c>
    </row>
    <row r="2934" spans="2:17" x14ac:dyDescent="0.2">
      <c r="B2934" s="46" t="s">
        <v>51</v>
      </c>
      <c r="D2934" s="49">
        <f>_xll.qlCalendarAdvance(LocalCalendar,$D2933,B2934,"f",FALSE)</f>
        <v>59961</v>
      </c>
      <c r="E2934" s="49">
        <f>_xll.qlInterestRateIndexValueDate(IndexON,D2934)</f>
        <v>59961</v>
      </c>
      <c r="F2934" s="52">
        <f>IFERROR(_xll.qlIndexFixing(IndexON,D2934,TRUE,_xll.ohTrigger(RecalcTrigger,TriggerON)),NA())</f>
        <v>2.52831418880195E-2</v>
      </c>
      <c r="H2934" s="49">
        <f>_xll.qlCalendarAdvance(IborCalendar,$H2933,B2934,"f",FALSE)</f>
        <v>59953</v>
      </c>
      <c r="I2934" s="49">
        <f>_xll.qlInterestRateIndexValueDate(Index1M,$H2934)</f>
        <v>59957</v>
      </c>
      <c r="J2934" s="52">
        <f>IFERROR(_xll.qlIndexFixing(Index1M,$H2934,TRUE,_xll.ohTrigger(RecalcTrigger,Trigger1M)),NA())</f>
        <v>2.3551945392013607E-2</v>
      </c>
      <c r="K2934" s="52">
        <f>IFERROR(_xll.qlIndexFixing(ONIndex1M,I2934,TRUE,_xll.ohTrigger(RecalcTrigger,Trigger1M)),NA())</f>
        <v>2.3532050766714718E-2</v>
      </c>
      <c r="L2934" s="52">
        <f>IFERROR(_xll.qlIndexFixing(Index3M,H2934,TRUE,_xll.ohTrigger(RecalcTrigger,Trigger3M)),NA())</f>
        <v>2.4659624854125754E-2</v>
      </c>
      <c r="M2934" s="52">
        <f>IFERROR(_xll.qlIndexFixing(ONIndex3M,I2934,TRUE,_xll.ohTrigger(RecalcTrigger,Trigger3M)),NA())</f>
        <v>2.4588155126759048E-2</v>
      </c>
      <c r="N2934" s="52">
        <f>IFERROR(_xll.qlIndexFixing(Index6M,$H2934,TRUE,_xll.ohTrigger(RecalcTrigger,Trigger6M)),NA())</f>
        <v>2.5717480193130325E-2</v>
      </c>
      <c r="O2934" s="52">
        <f>IFERROR(_xll.qlIndexFixing(ONIndex6M,I2934,TRUE,_xll.ohTrigger(RecalcTrigger,Trigger6M)),NA())</f>
        <v>2.5561241215665831E-2</v>
      </c>
      <c r="P2934" s="52">
        <f>IFERROR(_xll.qlIndexFixing(Index1Y,$H2934,TRUE,_xll.ohTrigger(RecalcTrigger,Trigger1Y)),NA())</f>
        <v>2.7195670312778329E-2</v>
      </c>
      <c r="Q2934" s="52">
        <f>IFERROR(_xll.qlIndexFixing(ONIndex1Y,I2934,TRUE,_xll.ohTrigger(RecalcTrigger,Trigger1Y)),NA())</f>
        <v>2.6843988328995039E-2</v>
      </c>
    </row>
    <row r="2935" spans="2:17" x14ac:dyDescent="0.2">
      <c r="B2935" s="46" t="s">
        <v>51</v>
      </c>
      <c r="D2935" s="49">
        <f>_xll.qlCalendarAdvance(LocalCalendar,$D2934,B2935,"f",FALSE)</f>
        <v>59968</v>
      </c>
      <c r="E2935" s="49">
        <f>_xll.qlInterestRateIndexValueDate(IndexON,D2935)</f>
        <v>59968</v>
      </c>
      <c r="F2935" s="52">
        <f>IFERROR(_xll.qlIndexFixing(IndexON,D2935,TRUE,_xll.ohTrigger(RecalcTrigger,TriggerON)),NA())</f>
        <v>2.5283668396243186E-2</v>
      </c>
      <c r="H2935" s="49">
        <f>_xll.qlCalendarAdvance(IborCalendar,$H2934,B2935,"f",FALSE)</f>
        <v>59960</v>
      </c>
      <c r="I2935" s="49">
        <f>_xll.qlInterestRateIndexValueDate(Index1M,$H2935)</f>
        <v>59964</v>
      </c>
      <c r="J2935" s="52">
        <f>IFERROR(_xll.qlIndexFixing(Index1M,$H2935,TRUE,_xll.ohTrigger(RecalcTrigger,Trigger1M)),NA())</f>
        <v>2.3552556162632739E-2</v>
      </c>
      <c r="K2935" s="52">
        <f>IFERROR(_xll.qlIndexFixing(ONIndex1M,I2935,TRUE,_xll.ohTrigger(RecalcTrigger,Trigger1M)),NA())</f>
        <v>2.3531216796861543E-2</v>
      </c>
      <c r="L2935" s="52">
        <f>IFERROR(_xll.qlIndexFixing(Index3M,H2935,TRUE,_xll.ohTrigger(RecalcTrigger,Trigger3M)),NA())</f>
        <v>2.4658867680952896E-2</v>
      </c>
      <c r="M2935" s="52">
        <f>IFERROR(_xll.qlIndexFixing(ONIndex3M,I2935,TRUE,_xll.ohTrigger(RecalcTrigger,Trigger3M)),NA())</f>
        <v>2.4587335968098145E-2</v>
      </c>
      <c r="N2935" s="52">
        <f>IFERROR(_xll.qlIndexFixing(Index6M,$H2935,TRUE,_xll.ohTrigger(RecalcTrigger,Trigger6M)),NA())</f>
        <v>2.5717657936653548E-2</v>
      </c>
      <c r="O2935" s="52">
        <f>IFERROR(_xll.qlIndexFixing(ONIndex6M,I2935,TRUE,_xll.ohTrigger(RecalcTrigger,Trigger6M)),NA())</f>
        <v>2.5560426454127594E-2</v>
      </c>
      <c r="P2935" s="52">
        <f>IFERROR(_xll.qlIndexFixing(Index1Y,$H2935,TRUE,_xll.ohTrigger(RecalcTrigger,Trigger1Y)),NA())</f>
        <v>2.7194130510552028E-2</v>
      </c>
      <c r="Q2935" s="52">
        <f>IFERROR(_xll.qlIndexFixing(ONIndex1Y,I2935,TRUE,_xll.ohTrigger(RecalcTrigger,Trigger1Y)),NA())</f>
        <v>2.6843184591518465E-2</v>
      </c>
    </row>
    <row r="2936" spans="2:17" x14ac:dyDescent="0.2">
      <c r="B2936" s="46" t="s">
        <v>51</v>
      </c>
      <c r="D2936" s="49">
        <f>_xll.qlCalendarAdvance(LocalCalendar,$D2935,B2936,"f",FALSE)</f>
        <v>59975</v>
      </c>
      <c r="E2936" s="49">
        <f>_xll.qlInterestRateIndexValueDate(IndexON,D2936)</f>
        <v>59975</v>
      </c>
      <c r="F2936" s="52">
        <f>IFERROR(_xll.qlIndexFixing(IndexON,D2936,TRUE,_xll.ohTrigger(RecalcTrigger,TriggerON)),NA())</f>
        <v>2.5284188251841755E-2</v>
      </c>
      <c r="H2936" s="49">
        <f>_xll.qlCalendarAdvance(IborCalendar,$H2935,B2936,"f",FALSE)</f>
        <v>59967</v>
      </c>
      <c r="I2936" s="49">
        <f>_xll.qlInterestRateIndexValueDate(Index1M,$H2936)</f>
        <v>59971</v>
      </c>
      <c r="J2936" s="52">
        <f>IFERROR(_xll.qlIndexFixing(Index1M,$H2936,TRUE,_xll.ohTrigger(RecalcTrigger,Trigger1M)),NA())</f>
        <v>2.3551753442092378E-2</v>
      </c>
      <c r="K2936" s="52">
        <f>IFERROR(_xll.qlIndexFixing(ONIndex1M,I2936,TRUE,_xll.ohTrigger(RecalcTrigger,Trigger1M)),NA())</f>
        <v>2.3530393270094763E-2</v>
      </c>
      <c r="L2936" s="52">
        <f>IFERROR(_xll.qlIndexFixing(Index3M,H2936,TRUE,_xll.ohTrigger(RecalcTrigger,Trigger3M)),NA())</f>
        <v>2.4658120829662521E-2</v>
      </c>
      <c r="M2936" s="52">
        <f>IFERROR(_xll.qlIndexFixing(ONIndex3M,I2936,TRUE,_xll.ohTrigger(RecalcTrigger,Trigger3M)),NA())</f>
        <v>2.4586527067311792E-2</v>
      </c>
      <c r="N2936" s="52">
        <f>IFERROR(_xll.qlIndexFixing(Index6M,$H2936,TRUE,_xll.ohTrigger(RecalcTrigger,Trigger6M)),NA())</f>
        <v>2.5716977855348364E-2</v>
      </c>
      <c r="O2936" s="52">
        <f>IFERROR(_xll.qlIndexFixing(ONIndex6M,I2936,TRUE,_xll.ohTrigger(RecalcTrigger,Trigger6M)),NA())</f>
        <v>2.5559621887394357E-2</v>
      </c>
      <c r="P2936" s="52">
        <f>IFERROR(_xll.qlIndexFixing(Index1Y,$H2936,TRUE,_xll.ohTrigger(RecalcTrigger,Trigger1Y)),NA())</f>
        <v>2.7193585410808491E-2</v>
      </c>
      <c r="Q2936" s="52">
        <f>IFERROR(_xll.qlIndexFixing(ONIndex1Y,I2936,TRUE,_xll.ohTrigger(RecalcTrigger,Trigger1Y)),NA())</f>
        <v>2.6842390973387253E-2</v>
      </c>
    </row>
    <row r="2937" spans="2:17" x14ac:dyDescent="0.2">
      <c r="B2937" s="46" t="s">
        <v>51</v>
      </c>
      <c r="D2937" s="49">
        <f>_xll.qlCalendarAdvance(LocalCalendar,$D2936,B2937,"f",FALSE)</f>
        <v>59982</v>
      </c>
      <c r="E2937" s="49">
        <f>_xll.qlInterestRateIndexValueDate(IndexON,D2937)</f>
        <v>59982</v>
      </c>
      <c r="F2937" s="52">
        <f>IFERROR(_xll.qlIndexFixing(IndexON,D2937,TRUE,_xll.ohTrigger(RecalcTrigger,TriggerON)),NA())</f>
        <v>2.5284701454788561E-2</v>
      </c>
      <c r="H2937" s="49">
        <f>_xll.qlCalendarAdvance(IborCalendar,$H2936,B2937,"f",FALSE)</f>
        <v>59974</v>
      </c>
      <c r="I2937" s="49">
        <f>_xll.qlInterestRateIndexValueDate(Index1M,$H2937)</f>
        <v>59978</v>
      </c>
      <c r="J2937" s="52">
        <f>IFERROR(_xll.qlIndexFixing(Index1M,$H2937,TRUE,_xll.ohTrigger(RecalcTrigger,Trigger1M)),NA())</f>
        <v>2.3550961185380533E-2</v>
      </c>
      <c r="K2937" s="52">
        <f>IFERROR(_xll.qlIndexFixing(ONIndex1M,I2937,TRUE,_xll.ohTrigger(RecalcTrigger,Trigger1M)),NA())</f>
        <v>2.3529580186734123E-2</v>
      </c>
      <c r="L2937" s="52">
        <f>IFERROR(_xll.qlIndexFixing(Index3M,H2937,TRUE,_xll.ohTrigger(RecalcTrigger,Trigger3M)),NA())</f>
        <v>2.4657384300245066E-2</v>
      </c>
      <c r="M2937" s="52">
        <f>IFERROR(_xll.qlIndexFixing(ONIndex3M,I2937,TRUE,_xll.ohTrigger(RecalcTrigger,Trigger3M)),NA())</f>
        <v>2.4585728424320052E-2</v>
      </c>
      <c r="N2937" s="52">
        <f>IFERROR(_xll.qlIndexFixing(Index6M,$H2937,TRUE,_xll.ohTrigger(RecalcTrigger,Trigger6M)),NA())</f>
        <v>2.5716308102367896E-2</v>
      </c>
      <c r="O2937" s="52">
        <f>IFERROR(_xll.qlIndexFixing(ONIndex6M,I2937,TRUE,_xll.ohTrigger(RecalcTrigger,Trigger6M)),NA())</f>
        <v>2.5558827515705929E-2</v>
      </c>
      <c r="P2937" s="52">
        <f>IFERROR(_xll.qlIndexFixing(Index1Y,$H2937,TRUE,_xll.ohTrigger(RecalcTrigger,Trigger1Y)),NA())</f>
        <v>2.7193050708998651E-2</v>
      </c>
      <c r="Q2937" s="52">
        <f>IFERROR(_xll.qlIndexFixing(ONIndex1Y,I2937,TRUE,_xll.ohTrigger(RecalcTrigger,Trigger1Y)),NA())</f>
        <v>2.6841607474601403E-2</v>
      </c>
    </row>
    <row r="2938" spans="2:17" x14ac:dyDescent="0.2">
      <c r="B2938" s="46" t="s">
        <v>51</v>
      </c>
      <c r="D2938" s="49">
        <f>_xll.qlCalendarAdvance(LocalCalendar,$D2937,B2938,"f",FALSE)</f>
        <v>59989</v>
      </c>
      <c r="E2938" s="49">
        <f>_xll.qlInterestRateIndexValueDate(IndexON,D2938)</f>
        <v>59989</v>
      </c>
      <c r="F2938" s="52">
        <f>IFERROR(_xll.qlIndexFixing(IndexON,D2938,TRUE,_xll.ohTrigger(RecalcTrigger,TriggerON)),NA())</f>
        <v>2.5285208005136894E-2</v>
      </c>
      <c r="H2938" s="49">
        <f>_xll.qlCalendarAdvance(IborCalendar,$H2937,B2938,"f",FALSE)</f>
        <v>59981</v>
      </c>
      <c r="I2938" s="49">
        <f>_xll.qlInterestRateIndexValueDate(Index1M,$H2938)</f>
        <v>59985</v>
      </c>
      <c r="J2938" s="52">
        <f>IFERROR(_xll.qlIndexFixing(Index1M,$H2938,TRUE,_xll.ohTrigger(RecalcTrigger,Trigger1M)),NA())</f>
        <v>2.3550179392489462E-2</v>
      </c>
      <c r="K2938" s="52">
        <f>IFERROR(_xll.qlIndexFixing(ONIndex1M,I2938,TRUE,_xll.ohTrigger(RecalcTrigger,Trigger1M)),NA())</f>
        <v>2.3528777546699686E-2</v>
      </c>
      <c r="L2938" s="52">
        <f>IFERROR(_xll.qlIndexFixing(Index3M,H2938,TRUE,_xll.ohTrigger(RecalcTrigger,Trigger3M)),NA())</f>
        <v>2.4656658092695318E-2</v>
      </c>
      <c r="M2938" s="52">
        <f>IFERROR(_xll.qlIndexFixing(ONIndex3M,I2938,TRUE,_xll.ohTrigger(RecalcTrigger,Trigger3M)),NA())</f>
        <v>2.4584940039202863E-2</v>
      </c>
      <c r="N2938" s="52">
        <f>IFERROR(_xll.qlIndexFixing(Index6M,$H2938,TRUE,_xll.ohTrigger(RecalcTrigger,Trigger6M)),NA())</f>
        <v>2.5715648677700851E-2</v>
      </c>
      <c r="O2938" s="52">
        <f>IFERROR(_xll.qlIndexFixing(ONIndex6M,I2938,TRUE,_xll.ohTrigger(RecalcTrigger,Trigger6M)),NA())</f>
        <v>2.55580433388225E-2</v>
      </c>
      <c r="P2938" s="52">
        <f>IFERROR(_xll.qlIndexFixing(Index1Y,$H2938,TRUE,_xll.ohTrigger(RecalcTrigger,Trigger1Y)),NA())</f>
        <v>2.7192526405105635E-2</v>
      </c>
      <c r="Q2938" s="52">
        <f>IFERROR(_xll.qlIndexFixing(ONIndex1Y,I2938,TRUE,_xll.ohTrigger(RecalcTrigger,Trigger1Y)),NA())</f>
        <v>2.6840834095400723E-2</v>
      </c>
    </row>
    <row r="2939" spans="2:17" x14ac:dyDescent="0.2">
      <c r="B2939" s="46" t="s">
        <v>51</v>
      </c>
      <c r="D2939" s="49">
        <f>_xll.qlCalendarAdvance(LocalCalendar,$D2938,B2939,"f",FALSE)</f>
        <v>59996</v>
      </c>
      <c r="E2939" s="49">
        <f>_xll.qlInterestRateIndexValueDate(IndexON,D2939)</f>
        <v>59996</v>
      </c>
      <c r="F2939" s="52">
        <f>IFERROR(_xll.qlIndexFixing(IndexON,D2939,TRUE,_xll.ohTrigger(RecalcTrigger,TriggerON)),NA())</f>
        <v>2.5285707902833465E-2</v>
      </c>
      <c r="H2939" s="49">
        <f>_xll.qlCalendarAdvance(IborCalendar,$H2938,B2939,"f",FALSE)</f>
        <v>59988</v>
      </c>
      <c r="I2939" s="49">
        <f>_xll.qlInterestRateIndexValueDate(Index1M,$H2939)</f>
        <v>59992</v>
      </c>
      <c r="J2939" s="52">
        <f>IFERROR(_xll.qlIndexFixing(Index1M,$H2939,TRUE,_xll.ohTrigger(RecalcTrigger,Trigger1M)),NA())</f>
        <v>2.3548692559394624E-2</v>
      </c>
      <c r="K2939" s="52">
        <f>IFERROR(_xll.qlIndexFixing(ONIndex1M,I2939,TRUE,_xll.ohTrigger(RecalcTrigger,Trigger1M)),NA())</f>
        <v>2.3527985349911518E-2</v>
      </c>
      <c r="L2939" s="52">
        <f>IFERROR(_xll.qlIndexFixing(Index3M,H2939,TRUE,_xll.ohTrigger(RecalcTrigger,Trigger3M)),NA())</f>
        <v>2.4655148849762453E-2</v>
      </c>
      <c r="M2939" s="52">
        <f>IFERROR(_xll.qlIndexFixing(ONIndex3M,I2939,TRUE,_xll.ohTrigger(RecalcTrigger,Trigger3M)),NA())</f>
        <v>2.4584161911880287E-2</v>
      </c>
      <c r="N2939" s="52">
        <f>IFERROR(_xll.qlIndexFixing(Index6M,$H2939,TRUE,_xll.ohTrigger(RecalcTrigger,Trigger6M)),NA())</f>
        <v>2.5714127977410014E-2</v>
      </c>
      <c r="O2939" s="52">
        <f>IFERROR(_xll.qlIndexFixing(ONIndex6M,I2939,TRUE,_xll.ohTrigger(RecalcTrigger,Trigger6M)),NA())</f>
        <v>2.5557269356664136E-2</v>
      </c>
      <c r="P2939" s="52">
        <f>IFERROR(_xll.qlIndexFixing(Index1Y,$H2939,TRUE,_xll.ohTrigger(RecalcTrigger,Trigger1Y)),NA())</f>
        <v>2.7192012499113464E-2</v>
      </c>
      <c r="Q2939" s="52">
        <f>IFERROR(_xll.qlIndexFixing(ONIndex1Y,I2939,TRUE,_xll.ohTrigger(RecalcTrigger,Trigger1Y)),NA())</f>
        <v>2.6840070835465468E-2</v>
      </c>
    </row>
    <row r="2940" spans="2:17" x14ac:dyDescent="0.2">
      <c r="B2940" s="46" t="s">
        <v>51</v>
      </c>
      <c r="D2940" s="49">
        <f>_xll.qlCalendarAdvance(LocalCalendar,$D2939,B2940,"f",FALSE)</f>
        <v>60003</v>
      </c>
      <c r="E2940" s="49">
        <f>_xll.qlInterestRateIndexValueDate(IndexON,D2940)</f>
        <v>60003</v>
      </c>
      <c r="F2940" s="52">
        <f>IFERROR(_xll.qlIndexFixing(IndexON,D2940,TRUE,_xll.ohTrigger(RecalcTrigger,TriggerON)),NA())</f>
        <v>2.5286201147904919E-2</v>
      </c>
      <c r="H2940" s="49">
        <f>_xll.qlCalendarAdvance(IborCalendar,$H2939,B2940,"f",FALSE)</f>
        <v>59995</v>
      </c>
      <c r="I2940" s="49">
        <f>_xll.qlInterestRateIndexValueDate(Index1M,$H2940)</f>
        <v>60001</v>
      </c>
      <c r="J2940" s="52">
        <f>IFERROR(_xll.qlIndexFixing(Index1M,$H2940,TRUE,_xll.ohTrigger(RecalcTrigger,Trigger1M)),NA())</f>
        <v>2.3547715328887442E-2</v>
      </c>
      <c r="K2940" s="52">
        <f>IFERROR(_xll.qlIndexFixing(ONIndex1M,I2940,TRUE,_xll.ohTrigger(RecalcTrigger,Trigger1M)),NA())</f>
        <v>2.3526982156303333E-2</v>
      </c>
      <c r="L2940" s="52">
        <f>IFERROR(_xll.qlIndexFixing(Index3M,H2940,TRUE,_xll.ohTrigger(RecalcTrigger,Trigger3M)),NA())</f>
        <v>2.4654242706059083E-2</v>
      </c>
      <c r="M2940" s="52">
        <f>IFERROR(_xll.qlIndexFixing(ONIndex3M,I2940,TRUE,_xll.ohTrigger(RecalcTrigger,Trigger3M)),NA())</f>
        <v>2.4583176534980211E-2</v>
      </c>
      <c r="N2940" s="52">
        <f>IFERROR(_xll.qlIndexFixing(Index6M,$H2940,TRUE,_xll.ohTrigger(RecalcTrigger,Trigger6M)),NA())</f>
        <v>2.5713307710903931E-2</v>
      </c>
      <c r="O2940" s="52">
        <f>IFERROR(_xll.qlIndexFixing(ONIndex6M,I2940,TRUE,_xll.ohTrigger(RecalcTrigger,Trigger6M)),NA())</f>
        <v>2.5556289216934758E-2</v>
      </c>
      <c r="P2940" s="52">
        <f>IFERROR(_xll.qlIndexFixing(Index1Y,$H2940,TRUE,_xll.ohTrigger(RecalcTrigger,Trigger1Y)),NA())</f>
        <v>2.7191367041360465E-2</v>
      </c>
      <c r="Q2940" s="52">
        <f>IFERROR(_xll.qlIndexFixing(ONIndex1Y,I2940,TRUE,_xll.ohTrigger(RecalcTrigger,Trigger1Y)),NA())</f>
        <v>2.6839104370637301E-2</v>
      </c>
    </row>
    <row r="2941" spans="2:17" x14ac:dyDescent="0.2">
      <c r="B2941" s="46" t="s">
        <v>51</v>
      </c>
      <c r="D2941" s="49">
        <f>_xll.qlCalendarAdvance(LocalCalendar,$D2940,B2941,"f",FALSE)</f>
        <v>60010</v>
      </c>
      <c r="E2941" s="49">
        <f>_xll.qlInterestRateIndexValueDate(IndexON,D2941)</f>
        <v>60010</v>
      </c>
      <c r="F2941" s="52">
        <f>IFERROR(_xll.qlIndexFixing(IndexON,D2941,TRUE,_xll.ohTrigger(RecalcTrigger,TriggerON)),NA())</f>
        <v>2.5286687740324609E-2</v>
      </c>
      <c r="H2941" s="49">
        <f>_xll.qlCalendarAdvance(IborCalendar,$H2940,B2941,"f",FALSE)</f>
        <v>60002</v>
      </c>
      <c r="I2941" s="49">
        <f>_xll.qlInterestRateIndexValueDate(Index1M,$H2941)</f>
        <v>60006</v>
      </c>
      <c r="J2941" s="52">
        <f>IFERROR(_xll.qlIndexFixing(Index1M,$H2941,TRUE,_xll.ohTrigger(RecalcTrigger,Trigger1M)),NA())</f>
        <v>2.3547179896714177E-2</v>
      </c>
      <c r="K2941" s="52">
        <f>IFERROR(_xll.qlIndexFixing(ONIndex1M,I2941,TRUE,_xll.ohTrigger(RecalcTrigger,Trigger1M)),NA())</f>
        <v>2.3526432286073984E-2</v>
      </c>
      <c r="L2941" s="52">
        <f>IFERROR(_xll.qlIndexFixing(Index3M,H2941,TRUE,_xll.ohTrigger(RecalcTrigger,Trigger3M)),NA())</f>
        <v>2.4653746665139975E-2</v>
      </c>
      <c r="M2941" s="52">
        <f>IFERROR(_xll.qlIndexFixing(ONIndex3M,I2941,TRUE,_xll.ohTrigger(RecalcTrigger,Trigger3M)),NA())</f>
        <v>2.458263643053904E-2</v>
      </c>
      <c r="N2941" s="52">
        <f>IFERROR(_xll.qlIndexFixing(Index6M,$H2941,TRUE,_xll.ohTrigger(RecalcTrigger,Trigger6M)),NA())</f>
        <v>2.5712859384109662E-2</v>
      </c>
      <c r="O2941" s="52">
        <f>IFERROR(_xll.qlIndexFixing(ONIndex6M,I2941,TRUE,_xll.ohTrigger(RecalcTrigger,Trigger6M)),NA())</f>
        <v>2.5555751977002217E-2</v>
      </c>
      <c r="P2941" s="52">
        <f>IFERROR(_xll.qlIndexFixing(Index1Y,$H2941,TRUE,_xll.ohTrigger(RecalcTrigger,Trigger1Y)),NA())</f>
        <v>2.7191015880768572E-2</v>
      </c>
      <c r="Q2941" s="52">
        <f>IFERROR(_xll.qlIndexFixing(ONIndex1Y,I2941,TRUE,_xll.ohTrigger(RecalcTrigger,Trigger1Y)),NA())</f>
        <v>2.6838574673950788E-2</v>
      </c>
    </row>
    <row r="2942" spans="2:17" x14ac:dyDescent="0.2">
      <c r="B2942" s="46" t="s">
        <v>51</v>
      </c>
      <c r="D2942" s="49">
        <f>_xll.qlCalendarAdvance(LocalCalendar,$D2941,B2942,"f",FALSE)</f>
        <v>60017</v>
      </c>
      <c r="E2942" s="49">
        <f>_xll.qlInterestRateIndexValueDate(IndexON,D2942)</f>
        <v>60017</v>
      </c>
      <c r="F2942" s="52">
        <f>IFERROR(_xll.qlIndexFixing(IndexON,D2942,TRUE,_xll.ohTrigger(RecalcTrigger,TriggerON)),NA())</f>
        <v>2.5287167680145828E-2</v>
      </c>
      <c r="H2942" s="49">
        <f>_xll.qlCalendarAdvance(IborCalendar,$H2941,B2942,"f",FALSE)</f>
        <v>60009</v>
      </c>
      <c r="I2942" s="49">
        <f>_xll.qlInterestRateIndexValueDate(Index1M,$H2942)</f>
        <v>60013</v>
      </c>
      <c r="J2942" s="52">
        <f>IFERROR(_xll.qlIndexFixing(Index1M,$H2942,TRUE,_xll.ohTrigger(RecalcTrigger,Trigger1M)),NA())</f>
        <v>2.3546439260066165E-2</v>
      </c>
      <c r="K2942" s="52">
        <f>IFERROR(_xll.qlIndexFixing(ONIndex1M,I2942,TRUE,_xll.ohTrigger(RecalcTrigger,Trigger1M)),NA())</f>
        <v>2.3525671419104555E-2</v>
      </c>
      <c r="L2942" s="52">
        <f>IFERROR(_xll.qlIndexFixing(Index3M,H2942,TRUE,_xll.ohTrigger(RecalcTrigger,Trigger3M)),NA())</f>
        <v>2.4653061054541351E-2</v>
      </c>
      <c r="M2942" s="52">
        <f>IFERROR(_xll.qlIndexFixing(ONIndex3M,I2942,TRUE,_xll.ohTrigger(RecalcTrigger,Trigger3M)),NA())</f>
        <v>2.4581889076600305E-2</v>
      </c>
      <c r="N2942" s="52">
        <f>IFERROR(_xll.qlIndexFixing(Index6M,$H2942,TRUE,_xll.ohTrigger(RecalcTrigger,Trigger6M)),NA())</f>
        <v>2.5712240578774383E-2</v>
      </c>
      <c r="O2942" s="52">
        <f>IFERROR(_xll.qlIndexFixing(ONIndex6M,I2942,TRUE,_xll.ohTrigger(RecalcTrigger,Trigger6M)),NA())</f>
        <v>2.5555008579338789E-2</v>
      </c>
      <c r="P2942" s="52">
        <f>IFERROR(_xll.qlIndexFixing(Index1Y,$H2942,TRUE,_xll.ohTrigger(RecalcTrigger,Trigger1Y)),NA())</f>
        <v>2.7190533168385413E-2</v>
      </c>
      <c r="Q2942" s="52">
        <f>IFERROR(_xll.qlIndexFixing(ONIndex1Y,I2942,TRUE,_xll.ohTrigger(RecalcTrigger,Trigger1Y)),NA())</f>
        <v>2.6837841772451299E-2</v>
      </c>
    </row>
    <row r="2943" spans="2:17" x14ac:dyDescent="0.2">
      <c r="B2943" s="46" t="s">
        <v>51</v>
      </c>
      <c r="D2943" s="49">
        <f>_xll.qlCalendarAdvance(LocalCalendar,$D2942,B2943,"f",FALSE)</f>
        <v>60024</v>
      </c>
      <c r="E2943" s="49">
        <f>_xll.qlInterestRateIndexValueDate(IndexON,D2943)</f>
        <v>60024</v>
      </c>
      <c r="F2943" s="52">
        <f>IFERROR(_xll.qlIndexFixing(IndexON,D2943,TRUE,_xll.ohTrigger(RecalcTrigger,TriggerON)),NA())</f>
        <v>2.5287640967341929E-2</v>
      </c>
      <c r="H2943" s="49">
        <f>_xll.qlCalendarAdvance(IborCalendar,$H2942,B2943,"f",FALSE)</f>
        <v>60016</v>
      </c>
      <c r="I2943" s="49">
        <f>_xll.qlInterestRateIndexValueDate(Index1M,$H2943)</f>
        <v>60020</v>
      </c>
      <c r="J2943" s="52">
        <f>IFERROR(_xll.qlIndexFixing(Index1M,$H2943,TRUE,_xll.ohTrigger(RecalcTrigger,Trigger1M)),NA())</f>
        <v>2.354570908654452E-2</v>
      </c>
      <c r="K2943" s="52">
        <f>IFERROR(_xll.qlIndexFixing(ONIndex1M,I2943,TRUE,_xll.ohTrigger(RecalcTrigger,Trigger1M)),NA())</f>
        <v>2.3524920995381393E-2</v>
      </c>
      <c r="L2943" s="52">
        <f>IFERROR(_xll.qlIndexFixing(Index3M,H2943,TRUE,_xll.ohTrigger(RecalcTrigger,Trigger3M)),NA())</f>
        <v>2.4652385765078319E-2</v>
      </c>
      <c r="M2943" s="52">
        <f>IFERROR(_xll.qlIndexFixing(ONIndex3M,I2943,TRUE,_xll.ohTrigger(RecalcTrigger,Trigger3M)),NA())</f>
        <v>2.4581151980296312E-2</v>
      </c>
      <c r="N2943" s="52">
        <f>IFERROR(_xll.qlIndexFixing(Index6M,$H2943,TRUE,_xll.ohTrigger(RecalcTrigger,Trigger6M)),NA())</f>
        <v>2.5711632100969412E-2</v>
      </c>
      <c r="O2943" s="52">
        <f>IFERROR(_xll.qlIndexFixing(ONIndex6M,I2943,TRUE,_xll.ohTrigger(RecalcTrigger,Trigger6M)),NA())</f>
        <v>2.5554275376480362E-2</v>
      </c>
      <c r="P2943" s="52">
        <f>IFERROR(_xll.qlIndexFixing(Index1Y,$H2943,TRUE,_xll.ohTrigger(RecalcTrigger,Trigger1Y)),NA())</f>
        <v>2.719006085384177E-2</v>
      </c>
      <c r="Q2943" s="52">
        <f>IFERROR(_xll.qlIndexFixing(ONIndex1Y,I2943,TRUE,_xll.ohTrigger(RecalcTrigger,Trigger1Y)),NA())</f>
        <v>2.6837118990217235E-2</v>
      </c>
    </row>
    <row r="2944" spans="2:17" x14ac:dyDescent="0.2">
      <c r="B2944" s="46" t="s">
        <v>51</v>
      </c>
      <c r="D2944" s="49">
        <f>_xll.qlCalendarAdvance(LocalCalendar,$D2943,B2944,"f",FALSE)</f>
        <v>60031</v>
      </c>
      <c r="E2944" s="49">
        <f>_xll.qlInterestRateIndexValueDate(IndexON,D2944)</f>
        <v>60031</v>
      </c>
      <c r="F2944" s="52">
        <f>IFERROR(_xll.qlIndexFixing(IndexON,D2944,TRUE,_xll.ohTrigger(RecalcTrigger,TriggerON)),NA())</f>
        <v>2.5288107601939558E-2</v>
      </c>
      <c r="H2944" s="49">
        <f>_xll.qlCalendarAdvance(IborCalendar,$H2943,B2944,"f",FALSE)</f>
        <v>60023</v>
      </c>
      <c r="I2944" s="49">
        <f>_xll.qlInterestRateIndexValueDate(Index1M,$H2944)</f>
        <v>60028</v>
      </c>
      <c r="J2944" s="52">
        <f>IFERROR(_xll.qlIndexFixing(Index1M,$H2944,TRUE,_xll.ohTrigger(RecalcTrigger,Trigger1M)),NA())</f>
        <v>2.3545606513727356E-2</v>
      </c>
      <c r="K2944" s="52">
        <f>IFERROR(_xll.qlIndexFixing(ONIndex1M,I2944,TRUE,_xll.ohTrigger(RecalcTrigger,Trigger1M)),NA())</f>
        <v>2.352407615606289E-2</v>
      </c>
      <c r="L2944" s="52">
        <f>IFERROR(_xll.qlIndexFixing(Index3M,H2944,TRUE,_xll.ohTrigger(RecalcTrigger,Trigger3M)),NA())</f>
        <v>2.4652423552288298E-2</v>
      </c>
      <c r="M2944" s="52">
        <f>IFERROR(_xll.qlIndexFixing(ONIndex3M,I2944,TRUE,_xll.ohTrigger(RecalcTrigger,Trigger3M)),NA())</f>
        <v>2.4580322145295597E-2</v>
      </c>
      <c r="N2944" s="52">
        <f>IFERROR(_xll.qlIndexFixing(Index6M,$H2944,TRUE,_xll.ohTrigger(RecalcTrigger,Trigger6M)),NA())</f>
        <v>2.5711824516119103E-2</v>
      </c>
      <c r="O2944" s="52">
        <f>IFERROR(_xll.qlIndexFixing(ONIndex6M,I2944,TRUE,_xll.ohTrigger(RecalcTrigger,Trigger6M)),NA())</f>
        <v>2.5553449913982007E-2</v>
      </c>
      <c r="P2944" s="52">
        <f>IFERROR(_xll.qlIndexFixing(Index1Y,$H2944,TRUE,_xll.ohTrigger(RecalcTrigger,Trigger1Y)),NA())</f>
        <v>2.7189533797821245E-2</v>
      </c>
      <c r="Q2944" s="52">
        <f>IFERROR(_xll.qlIndexFixing(ONIndex1Y,I2944,TRUE,_xll.ohTrigger(RecalcTrigger,Trigger1Y)),NA())</f>
        <v>2.6836305344506428E-2</v>
      </c>
    </row>
    <row r="2945" spans="2:17" x14ac:dyDescent="0.2">
      <c r="B2945" s="46" t="s">
        <v>51</v>
      </c>
      <c r="D2945" s="49">
        <f>_xll.qlCalendarAdvance(LocalCalendar,$D2944,B2945,"f",FALSE)</f>
        <v>60038</v>
      </c>
      <c r="E2945" s="49">
        <f>_xll.qlInterestRateIndexValueDate(IndexON,D2945)</f>
        <v>60038</v>
      </c>
      <c r="F2945" s="52">
        <f>IFERROR(_xll.qlIndexFixing(IndexON,D2945,TRUE,_xll.ohTrigger(RecalcTrigger,TriggerON)),NA())</f>
        <v>2.5288567583858779E-2</v>
      </c>
      <c r="H2945" s="49">
        <f>_xll.qlCalendarAdvance(IborCalendar,$H2944,B2945,"f",FALSE)</f>
        <v>60030</v>
      </c>
      <c r="I2945" s="49">
        <f>_xll.qlInterestRateIndexValueDate(Index1M,$H2945)</f>
        <v>60034</v>
      </c>
      <c r="J2945" s="52">
        <f>IFERROR(_xll.qlIndexFixing(Index1M,$H2945,TRUE,_xll.ohTrigger(RecalcTrigger,Trigger1M)),NA())</f>
        <v>2.3544999829053243E-2</v>
      </c>
      <c r="K2945" s="52">
        <f>IFERROR(_xll.qlIndexFixing(ONIndex1M,I2945,TRUE,_xll.ohTrigger(RecalcTrigger,Trigger1M)),NA())</f>
        <v>2.352345147775381E-2</v>
      </c>
      <c r="L2945" s="52">
        <f>IFERROR(_xll.qlIndexFixing(Index3M,H2945,TRUE,_xll.ohTrigger(RecalcTrigger,Trigger3M)),NA())</f>
        <v>2.4651863651700669E-2</v>
      </c>
      <c r="M2945" s="52">
        <f>IFERROR(_xll.qlIndexFixing(ONIndex3M,I2945,TRUE,_xll.ohTrigger(RecalcTrigger,Trigger3M)),NA())</f>
        <v>2.4579708561471847E-2</v>
      </c>
      <c r="N2945" s="52">
        <f>IFERROR(_xll.qlIndexFixing(Index6M,$H2945,TRUE,_xll.ohTrigger(RecalcTrigger,Trigger6M)),NA())</f>
        <v>2.5711321896956289E-2</v>
      </c>
      <c r="O2945" s="52">
        <f>IFERROR(_xll.qlIndexFixing(ONIndex6M,I2945,TRUE,_xll.ohTrigger(RecalcTrigger,Trigger6M)),NA())</f>
        <v>2.5552839555418316E-2</v>
      </c>
      <c r="P2945" s="52">
        <f>IFERROR(_xll.qlIndexFixing(Index1Y,$H2945,TRUE,_xll.ohTrigger(RecalcTrigger,Trigger1Y)),NA())</f>
        <v>2.71891474182148E-2</v>
      </c>
      <c r="Q2945" s="52">
        <f>IFERROR(_xll.qlIndexFixing(ONIndex1Y,I2945,TRUE,_xll.ohTrigger(RecalcTrigger,Trigger1Y)),NA())</f>
        <v>2.6835703784025E-2</v>
      </c>
    </row>
    <row r="2946" spans="2:17" x14ac:dyDescent="0.2">
      <c r="B2946" s="46" t="s">
        <v>51</v>
      </c>
      <c r="D2946" s="49">
        <f>_xll.qlCalendarAdvance(LocalCalendar,$D2945,B2946,"f",FALSE)</f>
        <v>60045</v>
      </c>
      <c r="E2946" s="49">
        <f>_xll.qlInterestRateIndexValueDate(IndexON,D2946)</f>
        <v>60045</v>
      </c>
      <c r="F2946" s="52">
        <f>IFERROR(_xll.qlIndexFixing(IndexON,D2946,TRUE,_xll.ohTrigger(RecalcTrigger,TriggerON)),NA())</f>
        <v>2.5289941202770727E-2</v>
      </c>
      <c r="H2946" s="49">
        <f>_xll.qlCalendarAdvance(IborCalendar,$H2945,B2946,"f",FALSE)</f>
        <v>60037</v>
      </c>
      <c r="I2946" s="49">
        <f>_xll.qlInterestRateIndexValueDate(Index1M,$H2946)</f>
        <v>60041</v>
      </c>
      <c r="J2946" s="52">
        <f>IFERROR(_xll.qlIndexFixing(Index1M,$H2946,TRUE,_xll.ohTrigger(RecalcTrigger,Trigger1M)),NA())</f>
        <v>2.3544301746651036E-2</v>
      </c>
      <c r="K2946" s="52">
        <f>IFERROR(_xll.qlIndexFixing(ONIndex1M,I2946,TRUE,_xll.ohTrigger(RecalcTrigger,Trigger1M)),NA())</f>
        <v>2.3522732383849387E-2</v>
      </c>
      <c r="L2946" s="52">
        <f>IFERROR(_xll.qlIndexFixing(Index3M,H2946,TRUE,_xll.ohTrigger(RecalcTrigger,Trigger3M)),NA())</f>
        <v>2.4651220018901437E-2</v>
      </c>
      <c r="M2946" s="52">
        <f>IFERROR(_xll.qlIndexFixing(ONIndex3M,I2946,TRUE,_xll.ohTrigger(RecalcTrigger,Trigger3M)),NA())</f>
        <v>2.4579002238711567E-2</v>
      </c>
      <c r="N2946" s="52">
        <f>IFERROR(_xll.qlIndexFixing(Index6M,$H2946,TRUE,_xll.ohTrigger(RecalcTrigger,Trigger6M)),NA())</f>
        <v>2.571074509843908E-2</v>
      </c>
      <c r="O2946" s="52">
        <f>IFERROR(_xll.qlIndexFixing(ONIndex6M,I2946,TRUE,_xll.ohTrigger(RecalcTrigger,Trigger6M)),NA())</f>
        <v>2.5552136937054826E-2</v>
      </c>
      <c r="P2946" s="52">
        <f>IFERROR(_xll.qlIndexFixing(Index1Y,$H2946,TRUE,_xll.ohTrigger(RecalcTrigger,Trigger1Y)),NA())</f>
        <v>2.7188706297103654E-2</v>
      </c>
      <c r="Q2946" s="52">
        <f>IFERROR(_xll.qlIndexFixing(ONIndex1Y,I2946,TRUE,_xll.ohTrigger(RecalcTrigger,Trigger1Y)),NA())</f>
        <v>2.6835011360146765E-2</v>
      </c>
    </row>
    <row r="2947" spans="2:17" x14ac:dyDescent="0.2">
      <c r="B2947" s="46" t="s">
        <v>51</v>
      </c>
      <c r="D2947" s="49">
        <f>_xll.qlCalendarAdvance(LocalCalendar,$D2946,B2947,"f",FALSE)</f>
        <v>60052</v>
      </c>
      <c r="E2947" s="49">
        <f>_xll.qlInterestRateIndexValueDate(IndexON,D2947)</f>
        <v>60052</v>
      </c>
      <c r="F2947" s="52">
        <f>IFERROR(_xll.qlIndexFixing(IndexON,D2947,TRUE,_xll.ohTrigger(RecalcTrigger,TriggerON)),NA())</f>
        <v>2.5289467589821868E-2</v>
      </c>
      <c r="H2947" s="49">
        <f>_xll.qlCalendarAdvance(IborCalendar,$H2946,B2947,"f",FALSE)</f>
        <v>60044</v>
      </c>
      <c r="I2947" s="49">
        <f>_xll.qlInterestRateIndexValueDate(Index1M,$H2947)</f>
        <v>60049</v>
      </c>
      <c r="J2947" s="52">
        <f>IFERROR(_xll.qlIndexFixing(Index1M,$H2947,TRUE,_xll.ohTrigger(RecalcTrigger,Trigger1M)),NA())</f>
        <v>2.3543516751013512E-2</v>
      </c>
      <c r="K2947" s="52">
        <f>IFERROR(_xll.qlIndexFixing(ONIndex1M,I2947,TRUE,_xll.ohTrigger(RecalcTrigger,Trigger1M)),NA())</f>
        <v>2.3521923349889562E-2</v>
      </c>
      <c r="L2947" s="52">
        <f>IFERROR(_xll.qlIndexFixing(Index3M,H2947,TRUE,_xll.ohTrigger(RecalcTrigger,Trigger3M)),NA())</f>
        <v>2.4650497077519894E-2</v>
      </c>
      <c r="M2947" s="52">
        <f>IFERROR(_xll.qlIndexFixing(ONIndex3M,I2947,TRUE,_xll.ohTrigger(RecalcTrigger,Trigger3M)),NA())</f>
        <v>2.457820757317819E-2</v>
      </c>
      <c r="N2947" s="52">
        <f>IFERROR(_xll.qlIndexFixing(Index6M,$H2947,TRUE,_xll.ohTrigger(RecalcTrigger,Trigger6M)),NA())</f>
        <v>2.5710975918250889E-2</v>
      </c>
      <c r="O2947" s="52">
        <f>IFERROR(_xll.qlIndexFixing(ONIndex6M,I2947,TRUE,_xll.ohTrigger(RecalcTrigger,Trigger6M)),NA())</f>
        <v>2.5551346428196453E-2</v>
      </c>
      <c r="P2947" s="52">
        <f>IFERROR(_xll.qlIndexFixing(Index1Y,$H2947,TRUE,_xll.ohTrigger(RecalcTrigger,Trigger1Y)),NA())</f>
        <v>2.7188214890669204E-2</v>
      </c>
      <c r="Q2947" s="52">
        <f>IFERROR(_xll.qlIndexFixing(ONIndex1Y,I2947,TRUE,_xll.ohTrigger(RecalcTrigger,Trigger1Y)),NA())</f>
        <v>2.683423240956273E-2</v>
      </c>
    </row>
    <row r="2948" spans="2:17" x14ac:dyDescent="0.2">
      <c r="B2948" s="46" t="s">
        <v>51</v>
      </c>
      <c r="D2948" s="49">
        <f>_xll.qlCalendarAdvance(LocalCalendar,$D2947,B2948,"f",FALSE)</f>
        <v>60059</v>
      </c>
      <c r="E2948" s="49">
        <f>_xll.qlInterestRateIndexValueDate(IndexON,D2948)</f>
        <v>60059</v>
      </c>
      <c r="F2948" s="52">
        <f>IFERROR(_xll.qlIndexFixing(IndexON,D2948,TRUE,_xll.ohTrigger(RecalcTrigger,TriggerON)),NA())</f>
        <v>2.5289907613812446E-2</v>
      </c>
      <c r="H2948" s="49">
        <f>_xll.qlCalendarAdvance(IborCalendar,$H2947,B2948,"f",FALSE)</f>
        <v>60051</v>
      </c>
      <c r="I2948" s="49">
        <f>_xll.qlInterestRateIndexValueDate(Index1M,$H2948)</f>
        <v>60055</v>
      </c>
      <c r="J2948" s="52">
        <f>IFERROR(_xll.qlIndexFixing(Index1M,$H2948,TRUE,_xll.ohTrigger(RecalcTrigger,Trigger1M)),NA())</f>
        <v>2.3542215165751834E-2</v>
      </c>
      <c r="K2948" s="52">
        <f>IFERROR(_xll.qlIndexFixing(ONIndex1M,I2948,TRUE,_xll.ohTrigger(RecalcTrigger,Trigger1M)),NA())</f>
        <v>2.3521325525779346E-2</v>
      </c>
      <c r="L2948" s="52">
        <f>IFERROR(_xll.qlIndexFixing(Index3M,H2948,TRUE,_xll.ohTrigger(RecalcTrigger,Trigger3M)),NA())</f>
        <v>2.4649963718755784E-2</v>
      </c>
      <c r="M2948" s="52">
        <f>IFERROR(_xll.qlIndexFixing(ONIndex3M,I2948,TRUE,_xll.ohTrigger(RecalcTrigger,Trigger3M)),NA())</f>
        <v>2.4577620366494912E-2</v>
      </c>
      <c r="N2948" s="52">
        <f>IFERROR(_xll.qlIndexFixing(Index6M,$H2948,TRUE,_xll.ohTrigger(RecalcTrigger,Trigger6M)),NA())</f>
        <v>2.5708744624569353E-2</v>
      </c>
      <c r="O2948" s="52">
        <f>IFERROR(_xll.qlIndexFixing(ONIndex6M,I2948,TRUE,_xll.ohTrigger(RecalcTrigger,Trigger6M)),NA())</f>
        <v>2.5550762284742845E-2</v>
      </c>
      <c r="P2948" s="52">
        <f>IFERROR(_xll.qlIndexFixing(Index1Y,$H2948,TRUE,_xll.ohTrigger(RecalcTrigger,Trigger1Y)),NA())</f>
        <v>2.7187855248217496E-2</v>
      </c>
      <c r="Q2948" s="52">
        <f>IFERROR(_xll.qlIndexFixing(ONIndex1Y,I2948,TRUE,_xll.ohTrigger(RecalcTrigger,Trigger1Y)),NA())</f>
        <v>2.6833656870426381E-2</v>
      </c>
    </row>
    <row r="2949" spans="2:17" x14ac:dyDescent="0.2">
      <c r="B2949" s="46" t="s">
        <v>51</v>
      </c>
      <c r="D2949" s="49">
        <f>_xll.qlCalendarAdvance(LocalCalendar,$D2948,B2949,"f",FALSE)</f>
        <v>60066</v>
      </c>
      <c r="E2949" s="49">
        <f>_xll.qlInterestRateIndexValueDate(IndexON,D2949)</f>
        <v>60066</v>
      </c>
      <c r="F2949" s="52">
        <f>IFERROR(_xll.qlIndexFixing(IndexON,D2949,TRUE,_xll.ohTrigger(RecalcTrigger,TriggerON)),NA())</f>
        <v>2.5290340985257842E-2</v>
      </c>
      <c r="H2949" s="49">
        <f>_xll.qlCalendarAdvance(IborCalendar,$H2948,B2949,"f",FALSE)</f>
        <v>60058</v>
      </c>
      <c r="I2949" s="49">
        <f>_xll.qlInterestRateIndexValueDate(Index1M,$H2949)</f>
        <v>60062</v>
      </c>
      <c r="J2949" s="52">
        <f>IFERROR(_xll.qlIndexFixing(Index1M,$H2949,TRUE,_xll.ohTrigger(RecalcTrigger,Trigger1M)),NA())</f>
        <v>2.3541547770940419E-2</v>
      </c>
      <c r="K2949" s="52">
        <f>IFERROR(_xll.qlIndexFixing(ONIndex1M,I2949,TRUE,_xll.ohTrigger(RecalcTrigger,Trigger1M)),NA())</f>
        <v>2.3520637761853536E-2</v>
      </c>
      <c r="L2949" s="52">
        <f>IFERROR(_xll.qlIndexFixing(Index3M,H2949,TRUE,_xll.ohTrigger(RecalcTrigger,Trigger3M)),NA())</f>
        <v>2.4649351051400675E-2</v>
      </c>
      <c r="M2949" s="52">
        <f>IFERROR(_xll.qlIndexFixing(ONIndex3M,I2949,TRUE,_xll.ohTrigger(RecalcTrigger,Trigger3M)),NA())</f>
        <v>2.4576944817278346E-2</v>
      </c>
      <c r="N2949" s="52">
        <f>IFERROR(_xll.qlIndexFixing(Index6M,$H2949,TRUE,_xll.ohTrigger(RecalcTrigger,Trigger6M)),NA())</f>
        <v>2.5708198111752276E-2</v>
      </c>
      <c r="O2949" s="52">
        <f>IFERROR(_xll.qlIndexFixing(ONIndex6M,I2949,TRUE,_xll.ohTrigger(RecalcTrigger,Trigger6M)),NA())</f>
        <v>2.5550090250954227E-2</v>
      </c>
      <c r="P2949" s="52">
        <f>IFERROR(_xll.qlIndexFixing(Index1Y,$H2949,TRUE,_xll.ohTrigger(RecalcTrigger,Trigger1Y)),NA())</f>
        <v>2.7187445320416202E-2</v>
      </c>
      <c r="Q2949" s="52">
        <f>IFERROR(_xll.qlIndexFixing(ONIndex1Y,I2949,TRUE,_xll.ohTrigger(RecalcTrigger,Trigger1Y)),NA())</f>
        <v>2.6832994804744104E-2</v>
      </c>
    </row>
    <row r="2950" spans="2:17" x14ac:dyDescent="0.2">
      <c r="B2950" s="46" t="s">
        <v>51</v>
      </c>
      <c r="D2950" s="49">
        <f>_xll.qlCalendarAdvance(LocalCalendar,$D2949,B2950,"f",FALSE)</f>
        <v>60073</v>
      </c>
      <c r="E2950" s="49">
        <f>_xll.qlInterestRateIndexValueDate(IndexON,D2950)</f>
        <v>60073</v>
      </c>
      <c r="F2950" s="52">
        <f>IFERROR(_xll.qlIndexFixing(IndexON,D2950,TRUE,_xll.ohTrigger(RecalcTrigger,TriggerON)),NA())</f>
        <v>2.5290767704051476E-2</v>
      </c>
      <c r="H2950" s="49">
        <f>_xll.qlCalendarAdvance(IborCalendar,$H2949,B2950,"f",FALSE)</f>
        <v>60065</v>
      </c>
      <c r="I2950" s="49">
        <f>_xll.qlInterestRateIndexValueDate(Index1M,$H2950)</f>
        <v>60069</v>
      </c>
      <c r="J2950" s="52">
        <f>IFERROR(_xll.qlIndexFixing(Index1M,$H2950,TRUE,_xll.ohTrigger(RecalcTrigger,Trigger1M)),NA())</f>
        <v>2.3540890839250039E-2</v>
      </c>
      <c r="K2950" s="52">
        <f>IFERROR(_xll.qlIndexFixing(ONIndex1M,I2950,TRUE,_xll.ohTrigger(RecalcTrigger,Trigger1M)),NA())</f>
        <v>2.3519960441094057E-2</v>
      </c>
      <c r="L2950" s="52">
        <f>IFERROR(_xll.qlIndexFixing(Index3M,H2950,TRUE,_xll.ohTrigger(RecalcTrigger,Trigger3M)),NA())</f>
        <v>2.4648748705852451E-2</v>
      </c>
      <c r="M2950" s="52">
        <f>IFERROR(_xll.qlIndexFixing(ONIndex3M,I2950,TRUE,_xll.ohTrigger(RecalcTrigger,Trigger3M)),NA())</f>
        <v>2.4576279525696521E-2</v>
      </c>
      <c r="N2950" s="52">
        <f>IFERROR(_xll.qlIndexFixing(Index6M,$H2950,TRUE,_xll.ohTrigger(RecalcTrigger,Trigger6M)),NA())</f>
        <v>2.5707661926402166E-2</v>
      </c>
      <c r="O2950" s="52">
        <f>IFERROR(_xll.qlIndexFixing(ONIndex6M,I2950,TRUE,_xll.ohTrigger(RecalcTrigger,Trigger6M)),NA())</f>
        <v>2.5549428411970609E-2</v>
      </c>
      <c r="P2950" s="52">
        <f>IFERROR(_xll.qlIndexFixing(Index1Y,$H2950,TRUE,_xll.ohTrigger(RecalcTrigger,Trigger1Y)),NA())</f>
        <v>2.7187045790359601E-2</v>
      </c>
      <c r="Q2950" s="52">
        <f>IFERROR(_xll.qlIndexFixing(ONIndex1Y,I2950,TRUE,_xll.ohTrigger(RecalcTrigger,Trigger1Y)),NA())</f>
        <v>2.6832342858487124E-2</v>
      </c>
    </row>
    <row r="2951" spans="2:17" x14ac:dyDescent="0.2">
      <c r="B2951" s="46" t="s">
        <v>51</v>
      </c>
      <c r="D2951" s="49">
        <f>_xll.qlCalendarAdvance(LocalCalendar,$D2950,B2951,"f",FALSE)</f>
        <v>60080</v>
      </c>
      <c r="E2951" s="49">
        <f>_xll.qlInterestRateIndexValueDate(IndexON,D2951)</f>
        <v>60080</v>
      </c>
      <c r="F2951" s="52">
        <f>IFERROR(_xll.qlIndexFixing(IndexON,D2951,TRUE,_xll.ohTrigger(RecalcTrigger,TriggerON)),NA())</f>
        <v>2.5291187770193346E-2</v>
      </c>
      <c r="H2951" s="49">
        <f>_xll.qlCalendarAdvance(IborCalendar,$H2950,B2951,"f",FALSE)</f>
        <v>60072</v>
      </c>
      <c r="I2951" s="49">
        <f>_xll.qlInterestRateIndexValueDate(Index1M,$H2951)</f>
        <v>60076</v>
      </c>
      <c r="J2951" s="52">
        <f>IFERROR(_xll.qlIndexFixing(Index1M,$H2951,TRUE,_xll.ohTrigger(RecalcTrigger,Trigger1M)),NA())</f>
        <v>2.3540244370662045E-2</v>
      </c>
      <c r="K2951" s="52">
        <f>IFERROR(_xll.qlIndexFixing(ONIndex1M,I2951,TRUE,_xll.ohTrigger(RecalcTrigger,Trigger1M)),NA())</f>
        <v>2.3519293563420973E-2</v>
      </c>
      <c r="L2951" s="52">
        <f>IFERROR(_xll.qlIndexFixing(Index3M,H2951,TRUE,_xll.ohTrigger(RecalcTrigger,Trigger3M)),NA())</f>
        <v>2.464815668210156E-2</v>
      </c>
      <c r="M2951" s="52">
        <f>IFERROR(_xll.qlIndexFixing(ONIndex3M,I2951,TRUE,_xll.ohTrigger(RecalcTrigger,Trigger3M)),NA())</f>
        <v>2.4575624491749437E-2</v>
      </c>
      <c r="N2951" s="52">
        <f>IFERROR(_xll.qlIndexFixing(Index6M,$H2951,TRUE,_xll.ohTrigger(RecalcTrigger,Trigger6M)),NA())</f>
        <v>2.5707136068510727E-2</v>
      </c>
      <c r="O2951" s="52">
        <f>IFERROR(_xll.qlIndexFixing(ONIndex6M,I2951,TRUE,_xll.ohTrigger(RecalcTrigger,Trigger6M)),NA())</f>
        <v>2.554877676763212E-2</v>
      </c>
      <c r="P2951" s="52">
        <f>IFERROR(_xll.qlIndexFixing(Index1Y,$H2951,TRUE,_xll.ohTrigger(RecalcTrigger,Trigger1Y)),NA())</f>
        <v>2.7186656658035213E-2</v>
      </c>
      <c r="Q2951" s="52">
        <f>IFERROR(_xll.qlIndexFixing(ONIndex1Y,I2951,TRUE,_xll.ohTrigger(RecalcTrigger,Trigger1Y)),NA())</f>
        <v>2.683170103149557E-2</v>
      </c>
    </row>
    <row r="2952" spans="2:17" x14ac:dyDescent="0.2">
      <c r="B2952" s="46" t="s">
        <v>51</v>
      </c>
      <c r="D2952" s="49">
        <f>_xll.qlCalendarAdvance(LocalCalendar,$D2951,B2952,"f",FALSE)</f>
        <v>60090</v>
      </c>
      <c r="E2952" s="49">
        <f>_xll.qlInterestRateIndexValueDate(IndexON,D2952)</f>
        <v>60090</v>
      </c>
      <c r="F2952" s="52">
        <f>IFERROR(_xll.qlIndexFixing(IndexON,D2952,TRUE,_xll.ohTrigger(RecalcTrigger,TriggerON)),NA())</f>
        <v>2.5289941469317512E-2</v>
      </c>
      <c r="H2952" s="49">
        <f>_xll.qlCalendarAdvance(IborCalendar,$H2951,B2952,"f",FALSE)</f>
        <v>60079</v>
      </c>
      <c r="I2952" s="49">
        <f>_xll.qlInterestRateIndexValueDate(Index1M,$H2952)</f>
        <v>60083</v>
      </c>
      <c r="J2952" s="52">
        <f>IFERROR(_xll.qlIndexFixing(Index1M,$H2952,TRUE,_xll.ohTrigger(RecalcTrigger,Trigger1M)),NA())</f>
        <v>2.354033299205124E-2</v>
      </c>
      <c r="K2952" s="52">
        <f>IFERROR(_xll.qlIndexFixing(ONIndex1M,I2952,TRUE,_xll.ohTrigger(RecalcTrigger,Trigger1M)),NA())</f>
        <v>2.3518637129393838E-2</v>
      </c>
      <c r="L2952" s="52">
        <f>IFERROR(_xll.qlIndexFixing(Index3M,H2952,TRUE,_xll.ohTrigger(RecalcTrigger,Trigger3M)),NA())</f>
        <v>2.4647574980148867E-2</v>
      </c>
      <c r="M2952" s="52">
        <f>IFERROR(_xll.qlIndexFixing(ONIndex3M,I2952,TRUE,_xll.ohTrigger(RecalcTrigger,Trigger3M)),NA())</f>
        <v>2.4574979715916712E-2</v>
      </c>
      <c r="N2952" s="52">
        <f>IFERROR(_xll.qlIndexFixing(Index6M,$H2952,TRUE,_xll.ohTrigger(RecalcTrigger,Trigger6M)),NA())</f>
        <v>2.570750119977722E-2</v>
      </c>
      <c r="O2952" s="52">
        <f>IFERROR(_xll.qlIndexFixing(ONIndex6M,I2952,TRUE,_xll.ohTrigger(RecalcTrigger,Trigger6M)),NA())</f>
        <v>2.5548135318338439E-2</v>
      </c>
      <c r="P2952" s="52">
        <f>IFERROR(_xll.qlIndexFixing(Index1Y,$H2952,TRUE,_xll.ohTrigger(RecalcTrigger,Trigger1Y)),NA())</f>
        <v>2.7186277923430986E-2</v>
      </c>
      <c r="Q2952" s="52">
        <f>IFERROR(_xll.qlIndexFixing(ONIndex1Y,I2952,TRUE,_xll.ohTrigger(RecalcTrigger,Trigger1Y)),NA())</f>
        <v>2.6831069324089185E-2</v>
      </c>
    </row>
    <row r="2953" spans="2:17" x14ac:dyDescent="0.2">
      <c r="B2953" s="46" t="s">
        <v>51</v>
      </c>
      <c r="D2953" s="49">
        <f>_xll.qlCalendarAdvance(LocalCalendar,$D2952,B2953,"f",FALSE)</f>
        <v>60097</v>
      </c>
      <c r="E2953" s="49">
        <f>_xll.qlInterestRateIndexValueDate(IndexON,D2953)</f>
        <v>60097</v>
      </c>
      <c r="F2953" s="52">
        <f>IFERROR(_xll.qlIndexFixing(IndexON,D2953,TRUE,_xll.ohTrigger(RecalcTrigger,TriggerON)),NA())</f>
        <v>2.5290346272468511E-2</v>
      </c>
      <c r="H2953" s="49">
        <f>_xll.qlCalendarAdvance(IborCalendar,$H2952,B2953,"f",FALSE)</f>
        <v>60086</v>
      </c>
      <c r="I2953" s="49">
        <f>_xll.qlInterestRateIndexValueDate(Index1M,$H2953)</f>
        <v>60090</v>
      </c>
      <c r="J2953" s="52">
        <f>IFERROR(_xll.qlIndexFixing(Index1M,$H2953,TRUE,_xll.ohTrigger(RecalcTrigger,Trigger1M)),NA())</f>
        <v>2.3539708156234605E-2</v>
      </c>
      <c r="K2953" s="52">
        <f>IFERROR(_xll.qlIndexFixing(ONIndex1M,I2953,TRUE,_xll.ohTrigger(RecalcTrigger,Trigger1M)),NA())</f>
        <v>2.3517991138293226E-2</v>
      </c>
      <c r="L2953" s="52">
        <f>IFERROR(_xll.qlIndexFixing(Index3M,H2953,TRUE,_xll.ohTrigger(RecalcTrigger,Trigger3M)),NA())</f>
        <v>2.4647003599986551E-2</v>
      </c>
      <c r="M2953" s="52">
        <f>IFERROR(_xll.qlIndexFixing(ONIndex3M,I2953,TRUE,_xll.ohTrigger(RecalcTrigger,Trigger3M)),NA())</f>
        <v>2.4574345197638792E-2</v>
      </c>
      <c r="N2953" s="52">
        <f>IFERROR(_xll.qlIndexFixing(Index6M,$H2953,TRUE,_xll.ohTrigger(RecalcTrigger,Trigger6M)),NA())</f>
        <v>2.5706996698663727E-2</v>
      </c>
      <c r="O2953" s="52">
        <f>IFERROR(_xll.qlIndexFixing(ONIndex6M,I2953,TRUE,_xll.ohTrigger(RecalcTrigger,Trigger6M)),NA())</f>
        <v>2.5547504063769821E-2</v>
      </c>
      <c r="P2953" s="52">
        <f>IFERROR(_xll.qlIndexFixing(Index1Y,$H2953,TRUE,_xll.ohTrigger(RecalcTrigger,Trigger1Y)),NA())</f>
        <v>2.7185909586535096E-2</v>
      </c>
      <c r="Q2953" s="52">
        <f>IFERROR(_xll.qlIndexFixing(ONIndex1Y,I2953,TRUE,_xll.ohTrigger(RecalcTrigger,Trigger1Y)),NA())</f>
        <v>2.6830447736028162E-2</v>
      </c>
    </row>
    <row r="2954" spans="2:17" x14ac:dyDescent="0.2">
      <c r="B2954" s="46" t="s">
        <v>51</v>
      </c>
      <c r="D2954" s="49">
        <f>_xll.qlCalendarAdvance(LocalCalendar,$D2953,B2954,"f",FALSE)</f>
        <v>60104</v>
      </c>
      <c r="E2954" s="49">
        <f>_xll.qlInterestRateIndexValueDate(IndexON,D2954)</f>
        <v>60104</v>
      </c>
      <c r="F2954" s="52">
        <f>IFERROR(_xll.qlIndexFixing(IndexON,D2954,TRUE,_xll.ohTrigger(RecalcTrigger,TriggerON)),NA())</f>
        <v>2.5290744424140144E-2</v>
      </c>
      <c r="H2954" s="49">
        <f>_xll.qlCalendarAdvance(IborCalendar,$H2953,B2954,"f",FALSE)</f>
        <v>60093</v>
      </c>
      <c r="I2954" s="49">
        <f>_xll.qlInterestRateIndexValueDate(Index1M,$H2954)</f>
        <v>60097</v>
      </c>
      <c r="J2954" s="52">
        <f>IFERROR(_xll.qlIndexFixing(Index1M,$H2954,TRUE,_xll.ohTrigger(RecalcTrigger,Trigger1M)),NA())</f>
        <v>2.3539093784202644E-2</v>
      </c>
      <c r="K2954" s="52">
        <f>IFERROR(_xll.qlIndexFixing(ONIndex1M,I2954,TRUE,_xll.ohTrigger(RecalcTrigger,Trigger1M)),NA())</f>
        <v>2.3517355590518818E-2</v>
      </c>
      <c r="L2954" s="52">
        <f>IFERROR(_xll.qlIndexFixing(Index3M,H2954,TRUE,_xll.ohTrigger(RecalcTrigger,Trigger3M)),NA())</f>
        <v>2.464644254161201E-2</v>
      </c>
      <c r="M2954" s="52">
        <f>IFERROR(_xll.qlIndexFixing(ONIndex3M,I2954,TRUE,_xll.ohTrigger(RecalcTrigger,Trigger3M)),NA())</f>
        <v>2.4573720937315358E-2</v>
      </c>
      <c r="N2954" s="52">
        <f>IFERROR(_xll.qlIndexFixing(Index6M,$H2954,TRUE,_xll.ohTrigger(RecalcTrigger,Trigger6M)),NA())</f>
        <v>2.5706502525716383E-2</v>
      </c>
      <c r="O2954" s="52">
        <f>IFERROR(_xll.qlIndexFixing(ONIndex6M,I2954,TRUE,_xll.ohTrigger(RecalcTrigger,Trigger6M)),NA())</f>
        <v>2.5546883003926268E-2</v>
      </c>
      <c r="P2954" s="52">
        <f>IFERROR(_xll.qlIndexFixing(Index1Y,$H2954,TRUE,_xll.ohTrigger(RecalcTrigger,Trigger1Y)),NA())</f>
        <v>2.7185551647336596E-2</v>
      </c>
      <c r="Q2954" s="52">
        <f>IFERROR(_xll.qlIndexFixing(ONIndex1Y,I2954,TRUE,_xll.ohTrigger(RecalcTrigger,Trigger1Y)),NA())</f>
        <v>2.6829836267472373E-2</v>
      </c>
    </row>
    <row r="2955" spans="2:17" x14ac:dyDescent="0.2">
      <c r="B2955" s="46" t="s">
        <v>51</v>
      </c>
      <c r="D2955" s="49">
        <f>_xll.qlCalendarAdvance(LocalCalendar,$D2954,B2955,"f",FALSE)</f>
        <v>60111</v>
      </c>
      <c r="E2955" s="49">
        <f>_xll.qlInterestRateIndexValueDate(IndexON,D2955)</f>
        <v>60111</v>
      </c>
      <c r="F2955" s="52">
        <f>IFERROR(_xll.qlIndexFixing(IndexON,D2955,TRUE,_xll.ohTrigger(RecalcTrigger,TriggerON)),NA())</f>
        <v>2.52911359240926E-2</v>
      </c>
      <c r="H2955" s="49">
        <f>_xll.qlCalendarAdvance(IborCalendar,$H2954,B2955,"f",FALSE)</f>
        <v>60100</v>
      </c>
      <c r="I2955" s="49">
        <f>_xll.qlInterestRateIndexValueDate(Index1M,$H2955)</f>
        <v>60104</v>
      </c>
      <c r="J2955" s="52">
        <f>IFERROR(_xll.qlIndexFixing(Index1M,$H2955,TRUE,_xll.ohTrigger(RecalcTrigger,Trigger1M)),NA())</f>
        <v>2.3538489875968259E-2</v>
      </c>
      <c r="K2955" s="52">
        <f>IFERROR(_xll.qlIndexFixing(ONIndex1M,I2955,TRUE,_xll.ohTrigger(RecalcTrigger,Trigger1M)),NA())</f>
        <v>2.351673048615055E-2</v>
      </c>
      <c r="L2955" s="52">
        <f>IFERROR(_xll.qlIndexFixing(Index3M,H2955,TRUE,_xll.ohTrigger(RecalcTrigger,Trigger3M)),NA())</f>
        <v>2.4645891805020026E-2</v>
      </c>
      <c r="M2955" s="52">
        <f>IFERROR(_xll.qlIndexFixing(ONIndex3M,I2955,TRUE,_xll.ohTrigger(RecalcTrigger,Trigger3M)),NA())</f>
        <v>2.4573106934866473E-2</v>
      </c>
      <c r="N2955" s="52">
        <f>IFERROR(_xll.qlIndexFixing(Index6M,$H2955,TRUE,_xll.ohTrigger(RecalcTrigger,Trigger6M)),NA())</f>
        <v>2.5706018680930406E-2</v>
      </c>
      <c r="O2955" s="52">
        <f>IFERROR(_xll.qlIndexFixing(ONIndex6M,I2955,TRUE,_xll.ohTrigger(RecalcTrigger,Trigger6M)),NA())</f>
        <v>2.5546272139047588E-2</v>
      </c>
      <c r="P2955" s="52">
        <f>IFERROR(_xll.qlIndexFixing(Index1Y,$H2955,TRUE,_xll.ohTrigger(RecalcTrigger,Trigger1Y)),NA())</f>
        <v>2.7185204105824316E-2</v>
      </c>
      <c r="Q2955" s="52">
        <f>IFERROR(_xll.qlIndexFixing(ONIndex1Y,I2955,TRUE,_xll.ohTrigger(RecalcTrigger,Trigger1Y)),NA())</f>
        <v>2.682923491818201E-2</v>
      </c>
    </row>
    <row r="2956" spans="2:17" x14ac:dyDescent="0.2">
      <c r="B2956" s="46" t="s">
        <v>51</v>
      </c>
      <c r="D2956" s="49">
        <f>_xll.qlCalendarAdvance(LocalCalendar,$D2955,B2956,"f",FALSE)</f>
        <v>60118</v>
      </c>
      <c r="E2956" s="49">
        <f>_xll.qlInterestRateIndexValueDate(IndexON,D2956)</f>
        <v>60118</v>
      </c>
      <c r="F2956" s="52">
        <f>IFERROR(_xll.qlIndexFixing(IndexON,D2956,TRUE,_xll.ohTrigger(RecalcTrigger,TriggerON)),NA())</f>
        <v>2.529152077216601E-2</v>
      </c>
      <c r="H2956" s="49">
        <f>_xll.qlCalendarAdvance(IborCalendar,$H2955,B2956,"f",FALSE)</f>
        <v>60107</v>
      </c>
      <c r="I2956" s="49">
        <f>_xll.qlInterestRateIndexValueDate(Index1M,$H2956)</f>
        <v>60111</v>
      </c>
      <c r="J2956" s="52">
        <f>IFERROR(_xll.qlIndexFixing(Index1M,$H2956,TRUE,_xll.ohTrigger(RecalcTrigger,Trigger1M)),NA())</f>
        <v>2.3537896431515968E-2</v>
      </c>
      <c r="K2956" s="52">
        <f>IFERROR(_xll.qlIndexFixing(ONIndex1M,I2956,TRUE,_xll.ohTrigger(RecalcTrigger,Trigger1M)),NA())</f>
        <v>2.351611582502855E-2</v>
      </c>
      <c r="L2956" s="52">
        <f>IFERROR(_xll.qlIndexFixing(Index3M,H2956,TRUE,_xll.ohTrigger(RecalcTrigger,Trigger3M)),NA())</f>
        <v>2.4645351390204521E-2</v>
      </c>
      <c r="M2956" s="52">
        <f>IFERROR(_xll.qlIndexFixing(ONIndex3M,I2956,TRUE,_xll.ohTrigger(RecalcTrigger,Trigger3M)),NA())</f>
        <v>2.4572503190052331E-2</v>
      </c>
      <c r="N2956" s="52">
        <f>IFERROR(_xll.qlIndexFixing(Index6M,$H2956,TRUE,_xll.ohTrigger(RecalcTrigger,Trigger6M)),NA())</f>
        <v>2.5705545164296677E-2</v>
      </c>
      <c r="O2956" s="52">
        <f>IFERROR(_xll.qlIndexFixing(ONIndex6M,I2956,TRUE,_xll.ohTrigger(RecalcTrigger,Trigger6M)),NA())</f>
        <v>2.5545671469053843E-2</v>
      </c>
      <c r="P2956" s="52">
        <f>IFERROR(_xll.qlIndexFixing(Index1Y,$H2956,TRUE,_xll.ohTrigger(RecalcTrigger,Trigger1Y)),NA())</f>
        <v>2.7184866961987304E-2</v>
      </c>
      <c r="Q2956" s="52">
        <f>IFERROR(_xll.qlIndexFixing(ONIndex1Y,I2956,TRUE,_xll.ohTrigger(RecalcTrigger,Trigger1Y)),NA())</f>
        <v>2.6828643688476816E-2</v>
      </c>
    </row>
    <row r="2957" spans="2:17" x14ac:dyDescent="0.2">
      <c r="B2957" s="46" t="s">
        <v>51</v>
      </c>
      <c r="D2957" s="49">
        <f>_xll.qlCalendarAdvance(LocalCalendar,$D2956,B2957,"f",FALSE)</f>
        <v>60125</v>
      </c>
      <c r="E2957" s="49">
        <f>_xll.qlInterestRateIndexValueDate(IndexON,D2957)</f>
        <v>60125</v>
      </c>
      <c r="F2957" s="52">
        <f>IFERROR(_xll.qlIndexFixing(IndexON,D2957,TRUE,_xll.ohTrigger(RecalcTrigger,TriggerON)),NA())</f>
        <v>2.5291898968600179E-2</v>
      </c>
      <c r="H2957" s="49">
        <f>_xll.qlCalendarAdvance(IborCalendar,$H2956,B2957,"f",FALSE)</f>
        <v>60114</v>
      </c>
      <c r="I2957" s="49">
        <f>_xll.qlInterestRateIndexValueDate(Index1M,$H2957)</f>
        <v>60118</v>
      </c>
      <c r="J2957" s="52">
        <f>IFERROR(_xll.qlIndexFixing(Index1M,$H2957,TRUE,_xll.ohTrigger(RecalcTrigger,Trigger1M)),NA())</f>
        <v>2.3537313450850937E-2</v>
      </c>
      <c r="K2957" s="52">
        <f>IFERROR(_xll.qlIndexFixing(ONIndex1M,I2957,TRUE,_xll.ohTrigger(RecalcTrigger,Trigger1M)),NA())</f>
        <v>2.3515511607072881E-2</v>
      </c>
      <c r="L2957" s="52">
        <f>IFERROR(_xll.qlIndexFixing(Index3M,H2957,TRUE,_xll.ohTrigger(RecalcTrigger,Trigger3M)),NA())</f>
        <v>2.464482129716462E-2</v>
      </c>
      <c r="M2957" s="52">
        <f>IFERROR(_xll.qlIndexFixing(ONIndex3M,I2957,TRUE,_xll.ohTrigger(RecalcTrigger,Trigger3M)),NA())</f>
        <v>2.4571909703032802E-2</v>
      </c>
      <c r="N2957" s="52">
        <f>IFERROR(_xll.qlIndexFixing(Index6M,$H2957,TRUE,_xll.ohTrigger(RecalcTrigger,Trigger6M)),NA())</f>
        <v>2.5705081975807807E-2</v>
      </c>
      <c r="O2957" s="52">
        <f>IFERROR(_xll.qlIndexFixing(ONIndex6M,I2957,TRUE,_xll.ohTrigger(RecalcTrigger,Trigger6M)),NA())</f>
        <v>2.5545080993785163E-2</v>
      </c>
      <c r="P2957" s="52">
        <f>IFERROR(_xll.qlIndexFixing(Index1Y,$H2957,TRUE,_xll.ohTrigger(RecalcTrigger,Trigger1Y)),NA())</f>
        <v>2.7184540215815484E-2</v>
      </c>
      <c r="Q2957" s="52">
        <f>IFERROR(_xll.qlIndexFixing(ONIndex1Y,I2957,TRUE,_xll.ohTrigger(RecalcTrigger,Trigger1Y)),NA())</f>
        <v>2.6828062578116985E-2</v>
      </c>
    </row>
    <row r="2958" spans="2:17" x14ac:dyDescent="0.2">
      <c r="B2958" s="46" t="s">
        <v>51</v>
      </c>
      <c r="D2958" s="49">
        <f>_xll.qlCalendarAdvance(LocalCalendar,$D2957,B2958,"f",FALSE)</f>
        <v>60132</v>
      </c>
      <c r="E2958" s="49">
        <f>_xll.qlInterestRateIndexValueDate(IndexON,D2958)</f>
        <v>60132</v>
      </c>
      <c r="F2958" s="52">
        <f>IFERROR(_xll.qlIndexFixing(IndexON,D2958,TRUE,_xll.ohTrigger(RecalcTrigger,TriggerON)),NA())</f>
        <v>2.5292270513475046E-2</v>
      </c>
      <c r="H2958" s="49">
        <f>_xll.qlCalendarAdvance(IborCalendar,$H2957,B2958,"f",FALSE)</f>
        <v>60121</v>
      </c>
      <c r="I2958" s="49">
        <f>_xll.qlInterestRateIndexValueDate(Index1M,$H2958)</f>
        <v>60125</v>
      </c>
      <c r="J2958" s="52">
        <f>IFERROR(_xll.qlIndexFixing(Index1M,$H2958,TRUE,_xll.ohTrigger(RecalcTrigger,Trigger1M)),NA())</f>
        <v>2.3536740933970582E-2</v>
      </c>
      <c r="K2958" s="52">
        <f>IFERROR(_xll.qlIndexFixing(ONIndex1M,I2958,TRUE,_xll.ohTrigger(RecalcTrigger,Trigger1M)),NA())</f>
        <v>2.3514917832443416E-2</v>
      </c>
      <c r="L2958" s="52">
        <f>IFERROR(_xll.qlIndexFixing(Index3M,H2958,TRUE,_xll.ohTrigger(RecalcTrigger,Trigger3M)),NA())</f>
        <v>2.4645108199542499E-2</v>
      </c>
      <c r="M2958" s="52">
        <f>IFERROR(_xll.qlIndexFixing(ONIndex3M,I2958,TRUE,_xll.ohTrigger(RecalcTrigger,Trigger3M)),NA())</f>
        <v>2.4571326473887822E-2</v>
      </c>
      <c r="N2958" s="52">
        <f>IFERROR(_xll.qlIndexFixing(Index6M,$H2958,TRUE,_xll.ohTrigger(RecalcTrigger,Trigger6M)),NA())</f>
        <v>2.5704629115456415E-2</v>
      </c>
      <c r="O2958" s="52">
        <f>IFERROR(_xll.qlIndexFixing(ONIndex6M,I2958,TRUE,_xll.ohTrigger(RecalcTrigger,Trigger6M)),NA())</f>
        <v>2.5544500713321483E-2</v>
      </c>
      <c r="P2958" s="52">
        <f>IFERROR(_xll.qlIndexFixing(Index1Y,$H2958,TRUE,_xll.ohTrigger(RecalcTrigger,Trigger1Y)),NA())</f>
        <v>2.7184223867298352E-2</v>
      </c>
      <c r="Q2958" s="52">
        <f>IFERROR(_xll.qlIndexFixing(ONIndex1Y,I2958,TRUE,_xll.ohTrigger(RecalcTrigger,Trigger1Y)),NA())</f>
        <v>2.6827491587102514E-2</v>
      </c>
    </row>
    <row r="2959" spans="2:17" x14ac:dyDescent="0.2">
      <c r="B2959" s="46" t="s">
        <v>51</v>
      </c>
      <c r="D2959" s="49">
        <f>_xll.qlCalendarAdvance(LocalCalendar,$D2958,B2959,"f",FALSE)</f>
        <v>60139</v>
      </c>
      <c r="E2959" s="49">
        <f>_xll.qlInterestRateIndexValueDate(IndexON,D2959)</f>
        <v>60139</v>
      </c>
      <c r="F2959" s="52">
        <f>IFERROR(_xll.qlIndexFixing(IndexON,D2959,TRUE,_xll.ohTrigger(RecalcTrigger,TriggerON)),NA())</f>
        <v>2.5292635406470865E-2</v>
      </c>
      <c r="H2959" s="49">
        <f>_xll.qlCalendarAdvance(IborCalendar,$H2958,B2959,"f",FALSE)</f>
        <v>60128</v>
      </c>
      <c r="I2959" s="49">
        <f>_xll.qlInterestRateIndexValueDate(Index1M,$H2959)</f>
        <v>60132</v>
      </c>
      <c r="J2959" s="52">
        <f>IFERROR(_xll.qlIndexFixing(Index1M,$H2959,TRUE,_xll.ohTrigger(RecalcTrigger,Trigger1M)),NA())</f>
        <v>2.3536178880869747E-2</v>
      </c>
      <c r="K2959" s="52">
        <f>IFERROR(_xll.qlIndexFixing(ONIndex1M,I2959,TRUE,_xll.ohTrigger(RecalcTrigger,Trigger1M)),NA())</f>
        <v>2.3514334501140155E-2</v>
      </c>
      <c r="L2959" s="52">
        <f>IFERROR(_xll.qlIndexFixing(Index3M,H2959,TRUE,_xll.ohTrigger(RecalcTrigger,Trigger3M)),NA())</f>
        <v>2.4643792076388189E-2</v>
      </c>
      <c r="M2959" s="52">
        <f>IFERROR(_xll.qlIndexFixing(ONIndex3M,I2959,TRUE,_xll.ohTrigger(RecalcTrigger,Trigger3M)),NA())</f>
        <v>2.4570753502537457E-2</v>
      </c>
      <c r="N2959" s="52">
        <f>IFERROR(_xll.qlIndexFixing(Index6M,$H2959,TRUE,_xll.ohTrigger(RecalcTrigger,Trigger6M)),NA())</f>
        <v>2.5704186583235547E-2</v>
      </c>
      <c r="O2959" s="52">
        <f>IFERROR(_xll.qlIndexFixing(ONIndex6M,I2959,TRUE,_xll.ohTrigger(RecalcTrigger,Trigger6M)),NA())</f>
        <v>2.5543930627742739E-2</v>
      </c>
      <c r="P2959" s="52">
        <f>IFERROR(_xll.qlIndexFixing(Index1Y,$H2959,TRUE,_xll.ohTrigger(RecalcTrigger,Trigger1Y)),NA())</f>
        <v>2.7183917916426919E-2</v>
      </c>
      <c r="Q2959" s="52">
        <f>IFERROR(_xll.qlIndexFixing(ONIndex1Y,I2959,TRUE,_xll.ohTrigger(RecalcTrigger,Trigger1Y)),NA())</f>
        <v>2.6826930715593278E-2</v>
      </c>
    </row>
    <row r="2960" spans="2:17" x14ac:dyDescent="0.2">
      <c r="B2960" s="46" t="s">
        <v>51</v>
      </c>
      <c r="D2960" s="49">
        <f>_xll.qlCalendarAdvance(LocalCalendar,$D2959,B2960,"f",FALSE)</f>
        <v>60147</v>
      </c>
      <c r="E2960" s="49">
        <f>_xll.qlInterestRateIndexValueDate(IndexON,D2960)</f>
        <v>60147</v>
      </c>
      <c r="F2960" s="52">
        <f>IFERROR(_xll.qlIndexFixing(IndexON,D2960,TRUE,_xll.ohTrigger(RecalcTrigger,TriggerON)),NA())</f>
        <v>2.5293044282284072E-2</v>
      </c>
      <c r="H2960" s="49">
        <f>_xll.qlCalendarAdvance(IborCalendar,$H2959,B2960,"f",FALSE)</f>
        <v>60135</v>
      </c>
      <c r="I2960" s="49">
        <f>_xll.qlInterestRateIndexValueDate(Index1M,$H2960)</f>
        <v>60140</v>
      </c>
      <c r="J2960" s="52">
        <f>IFERROR(_xll.qlIndexFixing(Index1M,$H2960,TRUE,_xll.ohTrigger(RecalcTrigger,Trigger1M)),NA())</f>
        <v>2.3535549347259987E-2</v>
      </c>
      <c r="K2960" s="52">
        <f>IFERROR(_xll.qlIndexFixing(ONIndex1M,I2960,TRUE,_xll.ohTrigger(RecalcTrigger,Trigger1M)),NA())</f>
        <v>2.3513680624347444E-2</v>
      </c>
      <c r="L2960" s="52">
        <f>IFERROR(_xll.qlIndexFixing(Index3M,H2960,TRUE,_xll.ohTrigger(RecalcTrigger,Trigger3M)),NA())</f>
        <v>2.4643222487273186E-2</v>
      </c>
      <c r="M2960" s="52">
        <f>IFERROR(_xll.qlIndexFixing(ONIndex3M,I2960,TRUE,_xll.ohTrigger(RecalcTrigger,Trigger3M)),NA())</f>
        <v>2.4570111238615411E-2</v>
      </c>
      <c r="N2960" s="52">
        <f>IFERROR(_xll.qlIndexFixing(Index6M,$H2960,TRUE,_xll.ohTrigger(RecalcTrigger,Trigger6M)),NA())</f>
        <v>2.5703693478809561E-2</v>
      </c>
      <c r="O2960" s="52">
        <f>IFERROR(_xll.qlIndexFixing(ONIndex6M,I2960,TRUE,_xll.ohTrigger(RecalcTrigger,Trigger6M)),NA())</f>
        <v>2.5543291584764205E-2</v>
      </c>
      <c r="P2960" s="52">
        <f>IFERROR(_xll.qlIndexFixing(Index1Y,$H2960,TRUE,_xll.ohTrigger(RecalcTrigger,Trigger1Y)),NA())</f>
        <v>2.718358099008672E-2</v>
      </c>
      <c r="Q2960" s="52">
        <f>IFERROR(_xll.qlIndexFixing(ONIndex1Y,I2960,TRUE,_xll.ohTrigger(RecalcTrigger,Trigger1Y)),NA())</f>
        <v>2.6826302110665168E-2</v>
      </c>
    </row>
    <row r="2961" spans="2:17" x14ac:dyDescent="0.2">
      <c r="B2961" s="46" t="s">
        <v>51</v>
      </c>
      <c r="D2961" s="49">
        <f>_xll.qlCalendarAdvance(LocalCalendar,$D2960,B2961,"f",FALSE)</f>
        <v>60154</v>
      </c>
      <c r="E2961" s="49">
        <f>_xll.qlInterestRateIndexValueDate(IndexON,D2961)</f>
        <v>60154</v>
      </c>
      <c r="F2961" s="52">
        <f>IFERROR(_xll.qlIndexFixing(IndexON,D2961,TRUE,_xll.ohTrigger(RecalcTrigger,TriggerON)),NA())</f>
        <v>2.5293394921641621E-2</v>
      </c>
      <c r="H2961" s="49">
        <f>_xll.qlCalendarAdvance(IborCalendar,$H2960,B2961,"f",FALSE)</f>
        <v>60142</v>
      </c>
      <c r="I2961" s="49">
        <f>_xll.qlInterestRateIndexValueDate(Index1M,$H2961)</f>
        <v>60147</v>
      </c>
      <c r="J2961" s="52">
        <f>IFERROR(_xll.qlIndexFixing(Index1M,$H2961,TRUE,_xll.ohTrigger(RecalcTrigger,Trigger1M)),NA())</f>
        <v>2.353427860432511E-2</v>
      </c>
      <c r="K2961" s="52">
        <f>IFERROR(_xll.qlIndexFixing(ONIndex1M,I2961,TRUE,_xll.ohTrigger(RecalcTrigger,Trigger1M)),NA())</f>
        <v>2.3513119671543237E-2</v>
      </c>
      <c r="L2961" s="52">
        <f>IFERROR(_xll.qlIndexFixing(Index3M,H2961,TRUE,_xll.ohTrigger(RecalcTrigger,Trigger3M)),NA())</f>
        <v>2.4641926375822961E-2</v>
      </c>
      <c r="M2961" s="52">
        <f>IFERROR(_xll.qlIndexFixing(ONIndex3M,I2961,TRUE,_xll.ohTrigger(RecalcTrigger,Trigger3M)),NA())</f>
        <v>2.456956024832202E-2</v>
      </c>
      <c r="N2961" s="52">
        <f>IFERROR(_xll.qlIndexFixing(Index6M,$H2961,TRUE,_xll.ohTrigger(RecalcTrigger,Trigger6M)),NA())</f>
        <v>2.5700612088878472E-2</v>
      </c>
      <c r="O2961" s="52">
        <f>IFERROR(_xll.qlIndexFixing(ONIndex6M,I2961,TRUE,_xll.ohTrigger(RecalcTrigger,Trigger6M)),NA())</f>
        <v>2.554274334531037E-2</v>
      </c>
      <c r="P2961" s="52">
        <f>IFERROR(_xll.qlIndexFixing(Index1Y,$H2961,TRUE,_xll.ohTrigger(RecalcTrigger,Trigger1Y)),NA())</f>
        <v>2.7183297319852241E-2</v>
      </c>
      <c r="Q2961" s="52">
        <f>IFERROR(_xll.qlIndexFixing(ONIndex1Y,I2961,TRUE,_xll.ohTrigger(RecalcTrigger,Trigger1Y)),NA())</f>
        <v>2.6825762923650132E-2</v>
      </c>
    </row>
    <row r="2962" spans="2:17" x14ac:dyDescent="0.2">
      <c r="B2962" s="46" t="s">
        <v>51</v>
      </c>
      <c r="D2962" s="49">
        <f>_xll.qlCalendarAdvance(LocalCalendar,$D2961,B2962,"f",FALSE)</f>
        <v>60161</v>
      </c>
      <c r="E2962" s="49">
        <f>_xll.qlInterestRateIndexValueDate(IndexON,D2962)</f>
        <v>60161</v>
      </c>
      <c r="F2962" s="52">
        <f>IFERROR(_xll.qlIndexFixing(IndexON,D2962,TRUE,_xll.ohTrigger(RecalcTrigger,TriggerON)),NA())</f>
        <v>2.5293738909359931E-2</v>
      </c>
      <c r="H2962" s="49">
        <f>_xll.qlCalendarAdvance(IborCalendar,$H2961,B2962,"f",FALSE)</f>
        <v>60149</v>
      </c>
      <c r="I2962" s="49">
        <f>_xll.qlInterestRateIndexValueDate(Index1M,$H2962)</f>
        <v>60153</v>
      </c>
      <c r="J2962" s="52">
        <f>IFERROR(_xll.qlIndexFixing(Index1M,$H2962,TRUE,_xll.ohTrigger(RecalcTrigger,Trigger1M)),NA())</f>
        <v>2.3533823781087371E-2</v>
      </c>
      <c r="K2962" s="52">
        <f>IFERROR(_xll.qlIndexFixing(ONIndex1M,I2962,TRUE,_xll.ohTrigger(RecalcTrigger,Trigger1M)),NA())</f>
        <v>2.3512647166628042E-2</v>
      </c>
      <c r="L2962" s="52">
        <f>IFERROR(_xll.qlIndexFixing(Index3M,H2962,TRUE,_xll.ohTrigger(RecalcTrigger,Trigger3M)),NA())</f>
        <v>2.4641516274465251E-2</v>
      </c>
      <c r="M2962" s="52">
        <f>IFERROR(_xll.qlIndexFixing(ONIndex3M,I2962,TRUE,_xll.ohTrigger(RecalcTrigger,Trigger3M)),NA())</f>
        <v>2.4569096135174107E-2</v>
      </c>
      <c r="N2962" s="52">
        <f>IFERROR(_xll.qlIndexFixing(Index6M,$H2962,TRUE,_xll.ohTrigger(RecalcTrigger,Trigger6M)),NA())</f>
        <v>2.570114563809443E-2</v>
      </c>
      <c r="O2962" s="52">
        <f>IFERROR(_xll.qlIndexFixing(ONIndex6M,I2962,TRUE,_xll.ohTrigger(RecalcTrigger,Trigger6M)),NA())</f>
        <v>2.5542281539836509E-2</v>
      </c>
      <c r="P2962" s="52">
        <f>IFERROR(_xll.qlIndexFixing(Index1Y,$H2962,TRUE,_xll.ohTrigger(RecalcTrigger,Trigger1Y)),NA())</f>
        <v>2.7183062449591577E-2</v>
      </c>
      <c r="Q2962" s="52">
        <f>IFERROR(_xll.qlIndexFixing(ONIndex1Y,I2962,TRUE,_xll.ohTrigger(RecalcTrigger,Trigger1Y)),NA())</f>
        <v>2.6825308817457483E-2</v>
      </c>
    </row>
    <row r="2963" spans="2:17" x14ac:dyDescent="0.2">
      <c r="B2963" s="46" t="s">
        <v>51</v>
      </c>
      <c r="D2963" s="49">
        <f>_xll.qlCalendarAdvance(LocalCalendar,$D2962,B2963,"f",FALSE)</f>
        <v>60168</v>
      </c>
      <c r="E2963" s="49">
        <f>_xll.qlInterestRateIndexValueDate(IndexON,D2963)</f>
        <v>60168</v>
      </c>
      <c r="F2963" s="52">
        <f>IFERROR(_xll.qlIndexFixing(IndexON,D2963,TRUE,_xll.ohTrigger(RecalcTrigger,TriggerON)),NA())</f>
        <v>2.5294076245518937E-2</v>
      </c>
      <c r="H2963" s="49">
        <f>_xll.qlCalendarAdvance(IborCalendar,$H2962,B2963,"f",FALSE)</f>
        <v>60156</v>
      </c>
      <c r="I2963" s="49">
        <f>_xll.qlInterestRateIndexValueDate(Index1M,$H2963)</f>
        <v>60160</v>
      </c>
      <c r="J2963" s="52">
        <f>IFERROR(_xll.qlIndexFixing(Index1M,$H2963,TRUE,_xll.ohTrigger(RecalcTrigger,Trigger1M)),NA())</f>
        <v>2.3533302869714667E-2</v>
      </c>
      <c r="K2963" s="52">
        <f>IFERROR(_xll.qlIndexFixing(ONIndex1M,I2963,TRUE,_xll.ohTrigger(RecalcTrigger,Trigger1M)),NA())</f>
        <v>2.3512105608469724E-2</v>
      </c>
      <c r="L2963" s="52">
        <f>IFERROR(_xll.qlIndexFixing(Index3M,H2963,TRUE,_xll.ohTrigger(RecalcTrigger,Trigger3M)),NA())</f>
        <v>2.4641047406711837E-2</v>
      </c>
      <c r="M2963" s="52">
        <f>IFERROR(_xll.qlIndexFixing(ONIndex3M,I2963,TRUE,_xll.ohTrigger(RecalcTrigger,Trigger3M)),NA())</f>
        <v>2.4568564195162068E-2</v>
      </c>
      <c r="N2963" s="52">
        <f>IFERROR(_xll.qlIndexFixing(Index6M,$H2963,TRUE,_xll.ohTrigger(RecalcTrigger,Trigger6M)),NA())</f>
        <v>2.5700743000011118E-2</v>
      </c>
      <c r="O2963" s="52">
        <f>IFERROR(_xll.qlIndexFixing(ONIndex6M,I2963,TRUE,_xll.ohTrigger(RecalcTrigger,Trigger6M)),NA())</f>
        <v>2.5541752233557702E-2</v>
      </c>
      <c r="P2963" s="52">
        <f>IFERROR(_xll.qlIndexFixing(Index1Y,$H2963,TRUE,_xll.ohTrigger(RecalcTrigger,Trigger1Y)),NA())</f>
        <v>2.7182798077088288E-2</v>
      </c>
      <c r="Q2963" s="52">
        <f>IFERROR(_xll.qlIndexFixing(ONIndex1Y,I2963,TRUE,_xll.ohTrigger(RecalcTrigger,Trigger1Y)),NA())</f>
        <v>2.6824788423569501E-2</v>
      </c>
    </row>
    <row r="2964" spans="2:17" x14ac:dyDescent="0.2">
      <c r="B2964" s="46" t="s">
        <v>51</v>
      </c>
      <c r="D2964" s="49">
        <f>_xll.qlCalendarAdvance(LocalCalendar,$D2963,B2964,"f",FALSE)</f>
        <v>60175</v>
      </c>
      <c r="E2964" s="49">
        <f>_xll.qlInterestRateIndexValueDate(IndexON,D2964)</f>
        <v>60175</v>
      </c>
      <c r="F2964" s="52">
        <f>IFERROR(_xll.qlIndexFixing(IndexON,D2964,TRUE,_xll.ohTrigger(RecalcTrigger,TriggerON)),NA())</f>
        <v>2.5294406929878832E-2</v>
      </c>
      <c r="H2964" s="49">
        <f>_xll.qlCalendarAdvance(IborCalendar,$H2963,B2964,"f",FALSE)</f>
        <v>60163</v>
      </c>
      <c r="I2964" s="49">
        <f>_xll.qlInterestRateIndexValueDate(Index1M,$H2964)</f>
        <v>60167</v>
      </c>
      <c r="J2964" s="52">
        <f>IFERROR(_xll.qlIndexFixing(Index1M,$H2964,TRUE,_xll.ohTrigger(RecalcTrigger,Trigger1M)),NA())</f>
        <v>2.3532792421431026E-2</v>
      </c>
      <c r="K2964" s="52">
        <f>IFERROR(_xll.qlIndexFixing(ONIndex1M,I2964,TRUE,_xll.ohTrigger(RecalcTrigger,Trigger1M)),NA())</f>
        <v>2.3511574493557674E-2</v>
      </c>
      <c r="L2964" s="52">
        <f>IFERROR(_xll.qlIndexFixing(Index3M,H2964,TRUE,_xll.ohTrigger(RecalcTrigger,Trigger3M)),NA())</f>
        <v>2.4640588859996513E-2</v>
      </c>
      <c r="M2964" s="52">
        <f>IFERROR(_xll.qlIndexFixing(ONIndex3M,I2964,TRUE,_xll.ohTrigger(RecalcTrigger,Trigger3M)),NA())</f>
        <v>2.4568042512784771E-2</v>
      </c>
      <c r="N2964" s="52">
        <f>IFERROR(_xll.qlIndexFixing(Index6M,$H2964,TRUE,_xll.ohTrigger(RecalcTrigger,Trigger6M)),NA())</f>
        <v>2.5700350688560979E-2</v>
      </c>
      <c r="O2964" s="52">
        <f>IFERROR(_xll.qlIndexFixing(ONIndex6M,I2964,TRUE,_xll.ohTrigger(RecalcTrigger,Trigger6M)),NA())</f>
        <v>2.5541233122003959E-2</v>
      </c>
      <c r="P2964" s="52">
        <f>IFERROR(_xll.qlIndexFixing(Index1Y,$H2964,TRUE,_xll.ohTrigger(RecalcTrigger,Trigger1Y)),NA())</f>
        <v>2.7182543958861334E-2</v>
      </c>
      <c r="Q2964" s="52">
        <f>IFERROR(_xll.qlIndexFixing(ONIndex1Y,I2964,TRUE,_xll.ohTrigger(RecalcTrigger,Trigger1Y)),NA())</f>
        <v>2.6824278149266689E-2</v>
      </c>
    </row>
    <row r="2965" spans="2:17" x14ac:dyDescent="0.2">
      <c r="B2965" s="46" t="s">
        <v>51</v>
      </c>
      <c r="D2965" s="49">
        <f>_xll.qlCalendarAdvance(LocalCalendar,$D2964,B2965,"f",FALSE)</f>
        <v>60182</v>
      </c>
      <c r="E2965" s="49">
        <f>_xll.qlInterestRateIndexValueDate(IndexON,D2965)</f>
        <v>60182</v>
      </c>
      <c r="F2965" s="52">
        <f>IFERROR(_xll.qlIndexFixing(IndexON,D2965,TRUE,_xll.ohTrigger(RecalcTrigger,TriggerON)),NA())</f>
        <v>2.5294730962519552E-2</v>
      </c>
      <c r="H2965" s="49">
        <f>_xll.qlCalendarAdvance(IborCalendar,$H2964,B2965,"f",FALSE)</f>
        <v>60170</v>
      </c>
      <c r="I2965" s="49">
        <f>_xll.qlInterestRateIndexValueDate(Index1M,$H2965)</f>
        <v>60174</v>
      </c>
      <c r="J2965" s="52">
        <f>IFERROR(_xll.qlIndexFixing(Index1M,$H2965,TRUE,_xll.ohTrigger(RecalcTrigger,Trigger1M)),NA())</f>
        <v>2.3532292436233782E-2</v>
      </c>
      <c r="K2965" s="52">
        <f>IFERROR(_xll.qlIndexFixing(ONIndex1M,I2965,TRUE,_xll.ohTrigger(RecalcTrigger,Trigger1M)),NA())</f>
        <v>2.3511053821811956E-2</v>
      </c>
      <c r="L2965" s="52">
        <f>IFERROR(_xll.qlIndexFixing(Index3M,H2965,TRUE,_xll.ohTrigger(RecalcTrigger,Trigger3M)),NA())</f>
        <v>2.464014063432016E-2</v>
      </c>
      <c r="M2965" s="52">
        <f>IFERROR(_xll.qlIndexFixing(ONIndex3M,I2965,TRUE,_xll.ohTrigger(RecalcTrigger,Trigger3M)),NA())</f>
        <v>2.4567531088122152E-2</v>
      </c>
      <c r="N2965" s="52">
        <f>IFERROR(_xll.qlIndexFixing(Index6M,$H2965,TRUE,_xll.ohTrigger(RecalcTrigger,Trigger6M)),NA())</f>
        <v>2.5700858436941618E-2</v>
      </c>
      <c r="O2965" s="52">
        <f>IFERROR(_xll.qlIndexFixing(ONIndex6M,I2965,TRUE,_xll.ohTrigger(RecalcTrigger,Trigger6M)),NA())</f>
        <v>2.5540724205335152E-2</v>
      </c>
      <c r="P2965" s="52">
        <f>IFERROR(_xll.qlIndexFixing(Index1Y,$H2965,TRUE,_xll.ohTrigger(RecalcTrigger,Trigger1Y)),NA())</f>
        <v>2.7182299896108424E-2</v>
      </c>
      <c r="Q2965" s="52">
        <f>IFERROR(_xll.qlIndexFixing(ONIndex1Y,I2965,TRUE,_xll.ohTrigger(RecalcTrigger,Trigger1Y)),NA())</f>
        <v>2.6823777993989495E-2</v>
      </c>
    </row>
    <row r="2966" spans="2:17" x14ac:dyDescent="0.2">
      <c r="B2966" s="46" t="s">
        <v>51</v>
      </c>
      <c r="D2966" s="49">
        <f>_xll.qlCalendarAdvance(LocalCalendar,$D2965,B2966,"f",FALSE)</f>
        <v>60189</v>
      </c>
      <c r="E2966" s="49">
        <f>_xll.qlInterestRateIndexValueDate(IndexON,D2966)</f>
        <v>60189</v>
      </c>
      <c r="F2966" s="52">
        <f>IFERROR(_xll.qlIndexFixing(IndexON,D2966,TRUE,_xll.ohTrigger(RecalcTrigger,TriggerON)),NA())</f>
        <v>2.5295048343521032E-2</v>
      </c>
      <c r="H2966" s="49">
        <f>_xll.qlCalendarAdvance(IborCalendar,$H2965,B2966,"f",FALSE)</f>
        <v>60177</v>
      </c>
      <c r="I2966" s="49">
        <f>_xll.qlInterestRateIndexValueDate(Index1M,$H2966)</f>
        <v>60181</v>
      </c>
      <c r="J2966" s="52">
        <f>IFERROR(_xll.qlIndexFixing(Index1M,$H2966,TRUE,_xll.ohTrigger(RecalcTrigger,Trigger1M)),NA())</f>
        <v>2.3532537494956946E-2</v>
      </c>
      <c r="K2966" s="52">
        <f>IFERROR(_xll.qlIndexFixing(ONIndex1M,I2966,TRUE,_xll.ohTrigger(RecalcTrigger,Trigger1M)),NA())</f>
        <v>2.3510543593312505E-2</v>
      </c>
      <c r="L2966" s="52">
        <f>IFERROR(_xll.qlIndexFixing(Index3M,H2966,TRUE,_xll.ohTrigger(RecalcTrigger,Trigger3M)),NA())</f>
        <v>2.4640514938958941E-2</v>
      </c>
      <c r="M2966" s="52">
        <f>IFERROR(_xll.qlIndexFixing(ONIndex3M,I2966,TRUE,_xll.ohTrigger(RecalcTrigger,Trigger3M)),NA())</f>
        <v>2.4567029921414019E-2</v>
      </c>
      <c r="N2966" s="52">
        <f>IFERROR(_xll.qlIndexFixing(Index6M,$H2966,TRUE,_xll.ohTrigger(RecalcTrigger,Trigger6M)),NA())</f>
        <v>2.5699597045534751E-2</v>
      </c>
      <c r="O2966" s="52">
        <f>IFERROR(_xll.qlIndexFixing(ONIndex6M,I2966,TRUE,_xll.ohTrigger(RecalcTrigger,Trigger6M)),NA())</f>
        <v>2.5540225483471346E-2</v>
      </c>
      <c r="P2966" s="52">
        <f>IFERROR(_xll.qlIndexFixing(Index1Y,$H2966,TRUE,_xll.ohTrigger(RecalcTrigger,Trigger1Y)),NA())</f>
        <v>2.7182065689252431E-2</v>
      </c>
      <c r="Q2966" s="52">
        <f>IFERROR(_xll.qlIndexFixing(ONIndex1Y,I2966,TRUE,_xll.ohTrigger(RecalcTrigger,Trigger1Y)),NA())</f>
        <v>2.6823287958457342E-2</v>
      </c>
    </row>
    <row r="2967" spans="2:17" x14ac:dyDescent="0.2">
      <c r="B2967" s="46" t="s">
        <v>51</v>
      </c>
      <c r="D2967" s="49">
        <f>_xll.qlCalendarAdvance(LocalCalendar,$D2966,B2967,"f",FALSE)</f>
        <v>60196</v>
      </c>
      <c r="E2967" s="49">
        <f>_xll.qlInterestRateIndexValueDate(IndexON,D2967)</f>
        <v>60196</v>
      </c>
      <c r="F2967" s="52">
        <f>IFERROR(_xll.qlIndexFixing(IndexON,D2967,TRUE,_xll.ohTrigger(RecalcTrigger,TriggerON)),NA())</f>
        <v>2.52953590727234E-2</v>
      </c>
      <c r="H2967" s="49">
        <f>_xll.qlCalendarAdvance(IborCalendar,$H2966,B2967,"f",FALSE)</f>
        <v>60184</v>
      </c>
      <c r="I2967" s="49">
        <f>_xll.qlInterestRateIndexValueDate(Index1M,$H2967)</f>
        <v>60189</v>
      </c>
      <c r="J2967" s="52">
        <f>IFERROR(_xll.qlIndexFixing(Index1M,$H2967,TRUE,_xll.ohTrigger(RecalcTrigger,Trigger1M)),NA())</f>
        <v>2.3531991671552406E-2</v>
      </c>
      <c r="K2967" s="52">
        <f>IFERROR(_xll.qlIndexFixing(ONIndex1M,I2967,TRUE,_xll.ohTrigger(RecalcTrigger,Trigger1M)),NA())</f>
        <v>2.350997326280968E-2</v>
      </c>
      <c r="L2967" s="52">
        <f>IFERROR(_xll.qlIndexFixing(Index3M,H2967,TRUE,_xll.ohTrigger(RecalcTrigger,Trigger3M)),NA())</f>
        <v>2.4640027923814204E-2</v>
      </c>
      <c r="M2967" s="52">
        <f>IFERROR(_xll.qlIndexFixing(ONIndex3M,I2967,TRUE,_xll.ohTrigger(RecalcTrigger,Trigger3M)),NA())</f>
        <v>2.4566469719928818E-2</v>
      </c>
      <c r="N2967" s="52">
        <f>IFERROR(_xll.qlIndexFixing(Index6M,$H2967,TRUE,_xll.ohTrigger(RecalcTrigger,Trigger6M)),NA())</f>
        <v>2.5699184938137311E-2</v>
      </c>
      <c r="O2967" s="52">
        <f>IFERROR(_xll.qlIndexFixing(ONIndex6M,I2967,TRUE,_xll.ohTrigger(RecalcTrigger,Trigger6M)),NA())</f>
        <v>2.5539667999172622E-2</v>
      </c>
      <c r="P2967" s="52">
        <f>IFERROR(_xll.qlIndexFixing(Index1Y,$H2967,TRUE,_xll.ohTrigger(RecalcTrigger,Trigger1Y)),NA())</f>
        <v>2.7181809836703201E-2</v>
      </c>
      <c r="Q2967" s="52">
        <f>IFERROR(_xll.qlIndexFixing(ONIndex1Y,I2967,TRUE,_xll.ohTrigger(RecalcTrigger,Trigger1Y)),NA())</f>
        <v>2.6822740308771742E-2</v>
      </c>
    </row>
    <row r="2968" spans="2:17" x14ac:dyDescent="0.2">
      <c r="B2968" s="46" t="s">
        <v>51</v>
      </c>
      <c r="D2968" s="49">
        <f>_xll.qlCalendarAdvance(LocalCalendar,$D2967,B2968,"f",FALSE)</f>
        <v>60203</v>
      </c>
      <c r="E2968" s="49">
        <f>_xll.qlInterestRateIndexValueDate(IndexON,D2968)</f>
        <v>60203</v>
      </c>
      <c r="F2968" s="52">
        <f>IFERROR(_xll.qlIndexFixing(IndexON,D2968,TRUE,_xll.ohTrigger(RecalcTrigger,TriggerON)),NA())</f>
        <v>2.5295663150366465E-2</v>
      </c>
      <c r="H2968" s="49">
        <f>_xll.qlCalendarAdvance(IborCalendar,$H2967,B2968,"f",FALSE)</f>
        <v>60191</v>
      </c>
      <c r="I2968" s="49">
        <f>_xll.qlInterestRateIndexValueDate(Index1M,$H2968)</f>
        <v>60195</v>
      </c>
      <c r="J2968" s="52">
        <f>IFERROR(_xll.qlIndexFixing(Index1M,$H2968,TRUE,_xll.ohTrigger(RecalcTrigger,Trigger1M)),NA())</f>
        <v>2.3531591272942656E-2</v>
      </c>
      <c r="K2968" s="52">
        <f>IFERROR(_xll.qlIndexFixing(ONIndex1M,I2968,TRUE,_xll.ohTrigger(RecalcTrigger,Trigger1M)),NA())</f>
        <v>2.3509554466372151E-2</v>
      </c>
      <c r="L2968" s="52">
        <f>IFERROR(_xll.qlIndexFixing(Index3M,H2968,TRUE,_xll.ohTrigger(RecalcTrigger,Trigger3M)),NA())</f>
        <v>2.4639671509656017E-2</v>
      </c>
      <c r="M2968" s="52">
        <f>IFERROR(_xll.qlIndexFixing(ONIndex3M,I2968,TRUE,_xll.ohTrigger(RecalcTrigger,Trigger3M)),NA())</f>
        <v>2.4566058361301657E-2</v>
      </c>
      <c r="N2968" s="52">
        <f>IFERROR(_xll.qlIndexFixing(Index6M,$H2968,TRUE,_xll.ohTrigger(RecalcTrigger,Trigger6M)),NA())</f>
        <v>2.5698884708969194E-2</v>
      </c>
      <c r="O2968" s="52">
        <f>IFERROR(_xll.qlIndexFixing(ONIndex6M,I2968,TRUE,_xll.ohTrigger(RecalcTrigger,Trigger6M)),NA())</f>
        <v>2.5539258624318606E-2</v>
      </c>
      <c r="P2968" s="52">
        <f>IFERROR(_xll.qlIndexFixing(Index1Y,$H2968,TRUE,_xll.ohTrigger(RecalcTrigger,Trigger1Y)),NA())</f>
        <v>2.7181626044926445E-2</v>
      </c>
      <c r="Q2968" s="52">
        <f>IFERROR(_xll.qlIndexFixing(ONIndex1Y,I2968,TRUE,_xll.ohTrigger(RecalcTrigger,Trigger1Y)),NA())</f>
        <v>2.6822338245509059E-2</v>
      </c>
    </row>
    <row r="2969" spans="2:17" x14ac:dyDescent="0.2">
      <c r="B2969" s="46" t="s">
        <v>51</v>
      </c>
      <c r="D2969" s="49">
        <f>_xll.qlCalendarAdvance(LocalCalendar,$D2968,B2969,"f",FALSE)</f>
        <v>60210</v>
      </c>
      <c r="E2969" s="49">
        <f>_xll.qlInterestRateIndexValueDate(IndexON,D2969)</f>
        <v>60210</v>
      </c>
      <c r="F2969" s="52">
        <f>IFERROR(_xll.qlIndexFixing(IndexON,D2969,TRUE,_xll.ohTrigger(RecalcTrigger,TriggerON)),NA())</f>
        <v>2.5295960576210419E-2</v>
      </c>
      <c r="H2969" s="49">
        <f>_xll.qlCalendarAdvance(IborCalendar,$H2968,B2969,"f",FALSE)</f>
        <v>60198</v>
      </c>
      <c r="I2969" s="49">
        <f>_xll.qlInterestRateIndexValueDate(Index1M,$H2969)</f>
        <v>60202</v>
      </c>
      <c r="J2969" s="52">
        <f>IFERROR(_xll.qlIndexFixing(Index1M,$H2969,TRUE,_xll.ohTrigger(RecalcTrigger,Trigger1M)),NA())</f>
        <v>2.3531870689351697E-2</v>
      </c>
      <c r="K2969" s="52">
        <f>IFERROR(_xll.qlIndexFixing(ONIndex1M,I2969,TRUE,_xll.ohTrigger(RecalcTrigger,Trigger1M)),NA())</f>
        <v>2.3509075567611504E-2</v>
      </c>
      <c r="L2969" s="52">
        <f>IFERROR(_xll.qlIndexFixing(Index3M,H2969,TRUE,_xll.ohTrigger(RecalcTrigger,Trigger3M)),NA())</f>
        <v>2.4639265277598459E-2</v>
      </c>
      <c r="M2969" s="52">
        <f>IFERROR(_xll.qlIndexFixing(ONIndex3M,I2969,TRUE,_xll.ohTrigger(RecalcTrigger,Trigger3M)),NA())</f>
        <v>2.4565587967977365E-2</v>
      </c>
      <c r="N2969" s="52">
        <f>IFERROR(_xll.qlIndexFixing(Index6M,$H2969,TRUE,_xll.ohTrigger(RecalcTrigger,Trigger6M)),NA())</f>
        <v>2.5698544030594451E-2</v>
      </c>
      <c r="O2969" s="52">
        <f>IFERROR(_xll.qlIndexFixing(ONIndex6M,I2969,TRUE,_xll.ohTrigger(RecalcTrigger,Trigger6M)),NA())</f>
        <v>2.5538790487029672E-2</v>
      </c>
      <c r="P2969" s="52">
        <f>IFERROR(_xll.qlIndexFixing(Index1Y,$H2969,TRUE,_xll.ohTrigger(RecalcTrigger,Trigger1Y)),NA())</f>
        <v>2.7181420208305055E-2</v>
      </c>
      <c r="Q2969" s="52">
        <f>IFERROR(_xll.qlIndexFixing(ONIndex1Y,I2969,TRUE,_xll.ohTrigger(RecalcTrigger,Trigger1Y)),NA())</f>
        <v>2.6821878568092927E-2</v>
      </c>
    </row>
    <row r="2970" spans="2:17" x14ac:dyDescent="0.2">
      <c r="B2970" s="46" t="s">
        <v>51</v>
      </c>
      <c r="D2970" s="49">
        <f>_xll.qlCalendarAdvance(LocalCalendar,$D2969,B2970,"f",FALSE)</f>
        <v>60218</v>
      </c>
      <c r="E2970" s="49">
        <f>_xll.qlInterestRateIndexValueDate(IndexON,D2970)</f>
        <v>60218</v>
      </c>
      <c r="F2970" s="52">
        <f>IFERROR(_xll.qlIndexFixing(IndexON,D2970,TRUE,_xll.ohTrigger(RecalcTrigger,TriggerON)),NA())</f>
        <v>2.5296292346581595E-2</v>
      </c>
      <c r="H2970" s="49">
        <f>_xll.qlCalendarAdvance(IborCalendar,$H2969,B2970,"f",FALSE)</f>
        <v>60205</v>
      </c>
      <c r="I2970" s="49">
        <f>_xll.qlInterestRateIndexValueDate(Index1M,$H2970)</f>
        <v>60209</v>
      </c>
      <c r="J2970" s="52">
        <f>IFERROR(_xll.qlIndexFixing(Index1M,$H2970,TRUE,_xll.ohTrigger(RecalcTrigger,Trigger1M)),NA())</f>
        <v>2.3529949456556842E-2</v>
      </c>
      <c r="K2970" s="52">
        <f>IFERROR(_xll.qlIndexFixing(ONIndex1M,I2970,TRUE,_xll.ohTrigger(RecalcTrigger,Trigger1M)),NA())</f>
        <v>2.3508607112496804E-2</v>
      </c>
      <c r="L2970" s="52">
        <f>IFERROR(_xll.qlIndexFixing(Index3M,H2970,TRUE,_xll.ohTrigger(RecalcTrigger,Trigger3M)),NA())</f>
        <v>2.4638869367267852E-2</v>
      </c>
      <c r="M2970" s="52">
        <f>IFERROR(_xll.qlIndexFixing(ONIndex3M,I2970,TRUE,_xll.ohTrigger(RecalcTrigger,Trigger3M)),NA())</f>
        <v>2.456512783236775E-2</v>
      </c>
      <c r="N2970" s="52">
        <f>IFERROR(_xll.qlIndexFixing(Index6M,$H2970,TRUE,_xll.ohTrigger(RecalcTrigger,Trigger6M)),NA())</f>
        <v>2.5699106975872764E-2</v>
      </c>
      <c r="O2970" s="52">
        <f>IFERROR(_xll.qlIndexFixing(ONIndex6M,I2970,TRUE,_xll.ohTrigger(RecalcTrigger,Trigger6M)),NA())</f>
        <v>2.5538332544465803E-2</v>
      </c>
      <c r="P2970" s="52">
        <f>IFERROR(_xll.qlIndexFixing(Index1Y,$H2970,TRUE,_xll.ohTrigger(RecalcTrigger,Trigger1Y)),NA())</f>
        <v>2.7181223429277351E-2</v>
      </c>
      <c r="Q2970" s="52">
        <f>IFERROR(_xll.qlIndexFixing(ONIndex1Y,I2970,TRUE,_xll.ohTrigger(RecalcTrigger,Trigger1Y)),NA())</f>
        <v>2.682142901018203E-2</v>
      </c>
    </row>
    <row r="2971" spans="2:17" x14ac:dyDescent="0.2">
      <c r="B2971" s="46" t="s">
        <v>51</v>
      </c>
      <c r="D2971" s="49">
        <f>_xll.qlCalendarAdvance(LocalCalendar,$D2970,B2971,"f",FALSE)</f>
        <v>60225</v>
      </c>
      <c r="E2971" s="49">
        <f>_xll.qlInterestRateIndexValueDate(IndexON,D2971)</f>
        <v>60225</v>
      </c>
      <c r="F2971" s="52">
        <f>IFERROR(_xll.qlIndexFixing(IndexON,D2971,TRUE,_xll.ohTrigger(RecalcTrigger,TriggerON)),NA())</f>
        <v>2.5296575518867215E-2</v>
      </c>
      <c r="H2971" s="49">
        <f>_xll.qlCalendarAdvance(IborCalendar,$H2970,B2971,"f",FALSE)</f>
        <v>60212</v>
      </c>
      <c r="I2971" s="49">
        <f>_xll.qlInterestRateIndexValueDate(Index1M,$H2971)</f>
        <v>60216</v>
      </c>
      <c r="J2971" s="52">
        <f>IFERROR(_xll.qlIndexFixing(Index1M,$H2971,TRUE,_xll.ohTrigger(RecalcTrigger,Trigger1M)),NA())</f>
        <v>2.3529512249875317E-2</v>
      </c>
      <c r="K2971" s="52">
        <f>IFERROR(_xll.qlIndexFixing(ONIndex1M,I2971,TRUE,_xll.ohTrigger(RecalcTrigger,Trigger1M)),NA())</f>
        <v>2.3508884355205595E-2</v>
      </c>
      <c r="L2971" s="52">
        <f>IFERROR(_xll.qlIndexFixing(Index3M,H2971,TRUE,_xll.ohTrigger(RecalcTrigger,Trigger3M)),NA())</f>
        <v>2.4638483778659855E-2</v>
      </c>
      <c r="M2971" s="52">
        <f>IFERROR(_xll.qlIndexFixing(ONIndex3M,I2971,TRUE,_xll.ohTrigger(RecalcTrigger,Trigger3M)),NA())</f>
        <v>2.4565484325083098E-2</v>
      </c>
      <c r="N2971" s="52">
        <f>IFERROR(_xll.qlIndexFixing(Index6M,$H2971,TRUE,_xll.ohTrigger(RecalcTrigger,Trigger6M)),NA())</f>
        <v>2.5697893653636446E-2</v>
      </c>
      <c r="O2971" s="52">
        <f>IFERROR(_xll.qlIndexFixing(ONIndex6M,I2971,TRUE,_xll.ohTrigger(RecalcTrigger,Trigger6M)),NA())</f>
        <v>2.553875903906544E-2</v>
      </c>
      <c r="P2971" s="52">
        <f>IFERROR(_xll.qlIndexFixing(Index1Y,$H2971,TRUE,_xll.ohTrigger(RecalcTrigger,Trigger1Y)),NA())</f>
        <v>2.7181035508268624E-2</v>
      </c>
      <c r="Q2971" s="52">
        <f>IFERROR(_xll.qlIndexFixing(ONIndex1Y,I2971,TRUE,_xll.ohTrigger(RecalcTrigger,Trigger1Y)),NA())</f>
        <v>2.6821957712583888E-2</v>
      </c>
    </row>
    <row r="2972" spans="2:17" x14ac:dyDescent="0.2">
      <c r="B2972" s="46" t="s">
        <v>51</v>
      </c>
      <c r="D2972" s="49">
        <f>_xll.qlCalendarAdvance(LocalCalendar,$D2971,B2972,"f",FALSE)</f>
        <v>60232</v>
      </c>
      <c r="E2972" s="49">
        <f>_xll.qlInterestRateIndexValueDate(IndexON,D2972)</f>
        <v>60232</v>
      </c>
      <c r="F2972" s="52">
        <f>IFERROR(_xll.qlIndexFixing(IndexON,D2972,TRUE,_xll.ohTrigger(RecalcTrigger,TriggerON)),NA())</f>
        <v>2.5297760313329754E-2</v>
      </c>
      <c r="H2972" s="49">
        <f>_xll.qlCalendarAdvance(IborCalendar,$H2971,B2972,"f",FALSE)</f>
        <v>60219</v>
      </c>
      <c r="I2972" s="49">
        <f>_xll.qlInterestRateIndexValueDate(Index1M,$H2972)</f>
        <v>60223</v>
      </c>
      <c r="J2972" s="52">
        <f>IFERROR(_xll.qlIndexFixing(Index1M,$H2972,TRUE,_xll.ohTrigger(RecalcTrigger,Trigger1M)),NA())</f>
        <v>2.3529085506272196E-2</v>
      </c>
      <c r="K2972" s="52">
        <f>IFERROR(_xll.qlIndexFixing(ONIndex1M,I2972,TRUE,_xll.ohTrigger(RecalcTrigger,Trigger1M)),NA())</f>
        <v>2.3507701531606529E-2</v>
      </c>
      <c r="L2972" s="52">
        <f>IFERROR(_xll.qlIndexFixing(Index3M,H2972,TRUE,_xll.ohTrigger(RecalcTrigger,Trigger3M)),NA())</f>
        <v>2.4638108511772724E-2</v>
      </c>
      <c r="M2972" s="52">
        <f>IFERROR(_xll.qlIndexFixing(ONIndex3M,I2972,TRUE,_xll.ohTrigger(RecalcTrigger,Trigger3M)),NA())</f>
        <v>2.4564238334692234E-2</v>
      </c>
      <c r="N2972" s="52">
        <f>IFERROR(_xll.qlIndexFixing(Index6M,$H2972,TRUE,_xll.ohTrigger(RecalcTrigger,Trigger6M)),NA())</f>
        <v>2.5697583955043523E-2</v>
      </c>
      <c r="O2972" s="52">
        <f>IFERROR(_xll.qlIndexFixing(ONIndex6M,I2972,TRUE,_xll.ohTrigger(RecalcTrigger,Trigger6M)),NA())</f>
        <v>2.5537447243912936E-2</v>
      </c>
      <c r="P2972" s="52">
        <f>IFERROR(_xll.qlIndexFixing(Index1Y,$H2972,TRUE,_xll.ohTrigger(RecalcTrigger,Trigger1Y)),NA())</f>
        <v>2.7180856245704599E-2</v>
      </c>
      <c r="Q2972" s="52">
        <f>IFERROR(_xll.qlIndexFixing(ONIndex1Y,I2972,TRUE,_xll.ohTrigger(RecalcTrigger,Trigger1Y)),NA())</f>
        <v>2.6820560252476255E-2</v>
      </c>
    </row>
    <row r="2973" spans="2:17" x14ac:dyDescent="0.2">
      <c r="B2973" s="46" t="s">
        <v>51</v>
      </c>
      <c r="D2973" s="49">
        <f>_xll.qlCalendarAdvance(LocalCalendar,$D2972,B2973,"f",FALSE)</f>
        <v>60239</v>
      </c>
      <c r="E2973" s="49">
        <f>_xll.qlInterestRateIndexValueDate(IndexON,D2973)</f>
        <v>60239</v>
      </c>
      <c r="F2973" s="52">
        <f>IFERROR(_xll.qlIndexFixing(IndexON,D2973,TRUE,_xll.ohTrigger(RecalcTrigger,TriggerON)),NA())</f>
        <v>2.5297121908121056E-2</v>
      </c>
      <c r="H2973" s="49">
        <f>_xll.qlCalendarAdvance(IborCalendar,$H2972,B2973,"f",FALSE)</f>
        <v>60226</v>
      </c>
      <c r="I2973" s="49">
        <f>_xll.qlInterestRateIndexValueDate(Index1M,$H2973)</f>
        <v>60230</v>
      </c>
      <c r="J2973" s="52">
        <f>IFERROR(_xll.qlIndexFixing(Index1M,$H2973,TRUE,_xll.ohTrigger(RecalcTrigger,Trigger1M)),NA())</f>
        <v>2.3528669225747478E-2</v>
      </c>
      <c r="K2973" s="52">
        <f>IFERROR(_xll.qlIndexFixing(ONIndex1M,I2973,TRUE,_xll.ohTrigger(RecalcTrigger,Trigger1M)),NA())</f>
        <v>2.3507264405990824E-2</v>
      </c>
      <c r="L2973" s="52">
        <f>IFERROR(_xll.qlIndexFixing(Index3M,H2973,TRUE,_xll.ohTrigger(RecalcTrigger,Trigger3M)),NA())</f>
        <v>2.4637743566601249E-2</v>
      </c>
      <c r="M2973" s="52">
        <f>IFERROR(_xll.qlIndexFixing(ONIndex3M,I2973,TRUE,_xll.ohTrigger(RecalcTrigger,Trigger3M)),NA())</f>
        <v>2.4563808972386525E-2</v>
      </c>
      <c r="N2973" s="52">
        <f>IFERROR(_xll.qlIndexFixing(Index6M,$H2973,TRUE,_xll.ohTrigger(RecalcTrigger,Trigger6M)),NA())</f>
        <v>2.569818002718665E-2</v>
      </c>
      <c r="O2973" s="52">
        <f>IFERROR(_xll.qlIndexFixing(ONIndex6M,I2973,TRUE,_xll.ohTrigger(RecalcTrigger,Trigger6M)),NA())</f>
        <v>2.5537019885764067E-2</v>
      </c>
      <c r="P2973" s="52">
        <f>IFERROR(_xll.qlIndexFixing(Index1Y,$H2973,TRUE,_xll.ohTrigger(RecalcTrigger,Trigger1Y)),NA())</f>
        <v>2.7180685442011656E-2</v>
      </c>
      <c r="Q2973" s="52">
        <f>IFERROR(_xll.qlIndexFixing(ONIndex1Y,I2973,TRUE,_xll.ohTrigger(RecalcTrigger,Trigger1Y)),NA())</f>
        <v>2.6820141052761315E-2</v>
      </c>
    </row>
    <row r="2974" spans="2:17" x14ac:dyDescent="0.2">
      <c r="B2974" s="46" t="s">
        <v>51</v>
      </c>
      <c r="D2974" s="49">
        <f>_xll.qlCalendarAdvance(LocalCalendar,$D2973,B2974,"f",FALSE)</f>
        <v>60246</v>
      </c>
      <c r="E2974" s="49">
        <f>_xll.qlInterestRateIndexValueDate(IndexON,D2974)</f>
        <v>60246</v>
      </c>
      <c r="F2974" s="52">
        <f>IFERROR(_xll.qlIndexFixing(IndexON,D2974,TRUE,_xll.ohTrigger(RecalcTrigger,TriggerON)),NA())</f>
        <v>2.529738512524915E-2</v>
      </c>
      <c r="H2974" s="49">
        <f>_xll.qlCalendarAdvance(IborCalendar,$H2973,B2974,"f",FALSE)</f>
        <v>60233</v>
      </c>
      <c r="I2974" s="49">
        <f>_xll.qlInterestRateIndexValueDate(Index1M,$H2974)</f>
        <v>60237</v>
      </c>
      <c r="J2974" s="52">
        <f>IFERROR(_xll.qlIndexFixing(Index1M,$H2974,TRUE,_xll.ohTrigger(RecalcTrigger,Trigger1M)),NA())</f>
        <v>2.3529744167280764E-2</v>
      </c>
      <c r="K2974" s="52">
        <f>IFERROR(_xll.qlIndexFixing(ONIndex1M,I2974,TRUE,_xll.ohTrigger(RecalcTrigger,Trigger1M)),NA())</f>
        <v>2.3506837723701324E-2</v>
      </c>
      <c r="L2974" s="52">
        <f>IFERROR(_xll.qlIndexFixing(Index3M,H2974,TRUE,_xll.ohTrigger(RecalcTrigger,Trigger3M)),NA())</f>
        <v>2.4636571049411183E-2</v>
      </c>
      <c r="M2974" s="52">
        <f>IFERROR(_xll.qlIndexFixing(ONIndex3M,I2974,TRUE,_xll.ohTrigger(RecalcTrigger,Trigger3M)),NA())</f>
        <v>2.4563389868195173E-2</v>
      </c>
      <c r="N2974" s="52">
        <f>IFERROR(_xll.qlIndexFixing(Index6M,$H2974,TRUE,_xll.ohTrigger(RecalcTrigger,Trigger6M)),NA())</f>
        <v>2.5696995537602598E-2</v>
      </c>
      <c r="O2974" s="52">
        <f>IFERROR(_xll.qlIndexFixing(ONIndex6M,I2974,TRUE,_xll.ohTrigger(RecalcTrigger,Trigger6M)),NA())</f>
        <v>2.5536602722500135E-2</v>
      </c>
      <c r="P2974" s="52">
        <f>IFERROR(_xll.qlIndexFixing(Index1Y,$H2974,TRUE,_xll.ohTrigger(RecalcTrigger,Trigger1Y)),NA())</f>
        <v>2.7180522897615522E-2</v>
      </c>
      <c r="Q2974" s="52">
        <f>IFERROR(_xll.qlIndexFixing(ONIndex1Y,I2974,TRUE,_xll.ohTrigger(RecalcTrigger,Trigger1Y)),NA())</f>
        <v>2.6819731972551608E-2</v>
      </c>
    </row>
    <row r="2975" spans="2:17" x14ac:dyDescent="0.2">
      <c r="B2975" s="46" t="s">
        <v>51</v>
      </c>
      <c r="D2975" s="49">
        <f>_xll.qlCalendarAdvance(LocalCalendar,$D2974,B2975,"f",FALSE)</f>
        <v>60253</v>
      </c>
      <c r="E2975" s="49">
        <f>_xll.qlInterestRateIndexValueDate(IndexON,D2975)</f>
        <v>60253</v>
      </c>
      <c r="F2975" s="52">
        <f>IFERROR(_xll.qlIndexFixing(IndexON,D2975,TRUE,_xll.ohTrigger(RecalcTrigger,TriggerON)),NA())</f>
        <v>2.5297641690738004E-2</v>
      </c>
      <c r="H2975" s="49">
        <f>_xll.qlCalendarAdvance(IborCalendar,$H2974,B2975,"f",FALSE)</f>
        <v>60240</v>
      </c>
      <c r="I2975" s="49">
        <f>_xll.qlInterestRateIndexValueDate(Index1M,$H2975)</f>
        <v>60244</v>
      </c>
      <c r="J2975" s="52">
        <f>IFERROR(_xll.qlIndexFixing(Index1M,$H2975,TRUE,_xll.ohTrigger(RecalcTrigger,Trigger1M)),NA())</f>
        <v>2.3528609104536243E-2</v>
      </c>
      <c r="K2975" s="52">
        <f>IFERROR(_xll.qlIndexFixing(ONIndex1M,I2975,TRUE,_xll.ohTrigger(RecalcTrigger,Trigger1M)),NA())</f>
        <v>2.3506421484817963E-2</v>
      </c>
      <c r="L2975" s="52">
        <f>IFERROR(_xll.qlIndexFixing(Index3M,H2975,TRUE,_xll.ohTrigger(RecalcTrigger,Trigger3M)),NA())</f>
        <v>2.4636226033939165E-2</v>
      </c>
      <c r="M2975" s="52">
        <f>IFERROR(_xll.qlIndexFixing(ONIndex3M,I2975,TRUE,_xll.ohTrigger(RecalcTrigger,Trigger3M)),NA())</f>
        <v>2.4562981021638564E-2</v>
      </c>
      <c r="N2975" s="52">
        <f>IFERROR(_xll.qlIndexFixing(Index6M,$H2975,TRUE,_xll.ohTrigger(RecalcTrigger,Trigger6M)),NA())</f>
        <v>2.5696716818747131E-2</v>
      </c>
      <c r="O2975" s="52">
        <f>IFERROR(_xll.qlIndexFixing(ONIndex6M,I2975,TRUE,_xll.ohTrigger(RecalcTrigger,Trigger6M)),NA())</f>
        <v>2.5536195754121138E-2</v>
      </c>
      <c r="P2975" s="52">
        <f>IFERROR(_xll.qlIndexFixing(Index1Y,$H2975,TRUE,_xll.ohTrigger(RecalcTrigger,Trigger1Y)),NA())</f>
        <v>2.7180368412942798E-2</v>
      </c>
      <c r="Q2975" s="52">
        <f>IFERROR(_xll.qlIndexFixing(ONIndex1Y,I2975,TRUE,_xll.ohTrigger(RecalcTrigger,Trigger1Y)),NA())</f>
        <v>2.6819333011607327E-2</v>
      </c>
    </row>
    <row r="2976" spans="2:17" x14ac:dyDescent="0.2">
      <c r="B2976" s="46" t="s">
        <v>51</v>
      </c>
      <c r="D2976" s="49">
        <f>_xll.qlCalendarAdvance(LocalCalendar,$D2975,B2976,"f",FALSE)</f>
        <v>60260</v>
      </c>
      <c r="E2976" s="49">
        <f>_xll.qlInterestRateIndexValueDate(IndexON,D2976)</f>
        <v>60260</v>
      </c>
      <c r="F2976" s="52">
        <f>IFERROR(_xll.qlIndexFixing(IndexON,D2976,TRUE,_xll.ohTrigger(RecalcTrigger,TriggerON)),NA())</f>
        <v>2.5298798051025528E-2</v>
      </c>
      <c r="H2976" s="49">
        <f>_xll.qlCalendarAdvance(IborCalendar,$H2975,B2976,"f",FALSE)</f>
        <v>60247</v>
      </c>
      <c r="I2976" s="49">
        <f>_xll.qlInterestRateIndexValueDate(Index1M,$H2976)</f>
        <v>60251</v>
      </c>
      <c r="J2976" s="52">
        <f>IFERROR(_xll.qlIndexFixing(Index1M,$H2976,TRUE,_xll.ohTrigger(RecalcTrigger,Trigger1M)),NA())</f>
        <v>2.3528224935527382E-2</v>
      </c>
      <c r="K2976" s="52">
        <f>IFERROR(_xll.qlIndexFixing(ONIndex1M,I2976,TRUE,_xll.ohTrigger(RecalcTrigger,Trigger1M)),NA())</f>
        <v>2.3506015689020998E-2</v>
      </c>
      <c r="L2976" s="52">
        <f>IFERROR(_xll.qlIndexFixing(Index3M,H2976,TRUE,_xll.ohTrigger(RecalcTrigger,Trigger3M)),NA())</f>
        <v>2.4635891339470983E-2</v>
      </c>
      <c r="M2976" s="52">
        <f>IFERROR(_xll.qlIndexFixing(ONIndex3M,I2976,TRUE,_xll.ohTrigger(RecalcTrigger,Trigger3M)),NA())</f>
        <v>2.4562582432796631E-2</v>
      </c>
      <c r="N2976" s="52">
        <f>IFERROR(_xll.qlIndexFixing(Index6M,$H2976,TRUE,_xll.ohTrigger(RecalcTrigger,Trigger6M)),NA())</f>
        <v>2.5696448426461592E-2</v>
      </c>
      <c r="O2976" s="52">
        <f>IFERROR(_xll.qlIndexFixing(ONIndex6M,I2976,TRUE,_xll.ohTrigger(RecalcTrigger,Trigger6M)),NA())</f>
        <v>2.5535798980467206E-2</v>
      </c>
      <c r="P2976" s="52">
        <f>IFERROR(_xll.qlIndexFixing(Index1Y,$H2976,TRUE,_xll.ohTrigger(RecalcTrigger,Trigger1Y)),NA())</f>
        <v>2.7180221788420958E-2</v>
      </c>
      <c r="Q2976" s="52">
        <f>IFERROR(_xll.qlIndexFixing(ONIndex1Y,I2976,TRUE,_xll.ohTrigger(RecalcTrigger,Trigger1Y)),NA())</f>
        <v>2.6818944170088344E-2</v>
      </c>
    </row>
    <row r="2977" spans="2:17" x14ac:dyDescent="0.2">
      <c r="B2977" s="46" t="s">
        <v>51</v>
      </c>
      <c r="D2977" s="49">
        <f>_xll.qlCalendarAdvance(LocalCalendar,$D2976,B2977,"f",FALSE)</f>
        <v>60267</v>
      </c>
      <c r="E2977" s="49">
        <f>_xll.qlInterestRateIndexValueDate(IndexON,D2977)</f>
        <v>60267</v>
      </c>
      <c r="F2977" s="52">
        <f>IFERROR(_xll.qlIndexFixing(IndexON,D2977,TRUE,_xll.ohTrigger(RecalcTrigger,TriggerON)),NA())</f>
        <v>2.5299040854962485E-2</v>
      </c>
      <c r="H2977" s="49">
        <f>_xll.qlCalendarAdvance(IborCalendar,$H2976,B2977,"f",FALSE)</f>
        <v>60254</v>
      </c>
      <c r="I2977" s="49">
        <f>_xll.qlInterestRateIndexValueDate(Index1M,$H2977)</f>
        <v>60258</v>
      </c>
      <c r="J2977" s="52">
        <f>IFERROR(_xll.qlIndexFixing(Index1M,$H2977,TRUE,_xll.ohTrigger(RecalcTrigger,Trigger1M)),NA())</f>
        <v>2.3527851230279988E-2</v>
      </c>
      <c r="K2977" s="52">
        <f>IFERROR(_xll.qlIndexFixing(ONIndex1M,I2977,TRUE,_xll.ohTrigger(RecalcTrigger,Trigger1M)),NA())</f>
        <v>2.3505620336630173E-2</v>
      </c>
      <c r="L2977" s="52">
        <f>IFERROR(_xll.qlIndexFixing(Index3M,H2977,TRUE,_xll.ohTrigger(RecalcTrigger,Trigger3M)),NA())</f>
        <v>2.4635566966004871E-2</v>
      </c>
      <c r="M2977" s="52">
        <f>IFERROR(_xll.qlIndexFixing(ONIndex3M,I2977,TRUE,_xll.ohTrigger(RecalcTrigger,Trigger3M)),NA())</f>
        <v>2.4562194101829249E-2</v>
      </c>
      <c r="N2977" s="52">
        <f>IFERROR(_xll.qlIndexFixing(Index6M,$H2977,TRUE,_xll.ohTrigger(RecalcTrigger,Trigger6M)),NA())</f>
        <v>2.5696190360742905E-2</v>
      </c>
      <c r="O2977" s="52">
        <f>IFERROR(_xll.qlIndexFixing(ONIndex6M,I2977,TRUE,_xll.ohTrigger(RecalcTrigger,Trigger6M)),NA())</f>
        <v>2.553541240169821E-2</v>
      </c>
      <c r="P2977" s="52">
        <f>IFERROR(_xll.qlIndexFixing(Index1Y,$H2977,TRUE,_xll.ohTrigger(RecalcTrigger,Trigger1Y)),NA())</f>
        <v>2.7180082824477043E-2</v>
      </c>
      <c r="Q2977" s="52">
        <f>IFERROR(_xll.qlIndexFixing(ONIndex1Y,I2977,TRUE,_xll.ohTrigger(RecalcTrigger,Trigger1Y)),NA())</f>
        <v>2.6818565448074594E-2</v>
      </c>
    </row>
    <row r="2978" spans="2:17" x14ac:dyDescent="0.2">
      <c r="B2978" s="46" t="s">
        <v>51</v>
      </c>
      <c r="D2978" s="49">
        <f>_xll.qlCalendarAdvance(LocalCalendar,$D2977,B2978,"f",FALSE)</f>
        <v>60274</v>
      </c>
      <c r="E2978" s="49">
        <f>_xll.qlInterestRateIndexValueDate(IndexON,D2978)</f>
        <v>60274</v>
      </c>
      <c r="F2978" s="52">
        <f>IFERROR(_xll.qlIndexFixing(IndexON,D2978,TRUE,_xll.ohTrigger(RecalcTrigger,TriggerON)),NA())</f>
        <v>2.5298371476889514E-2</v>
      </c>
      <c r="H2978" s="49">
        <f>_xll.qlCalendarAdvance(IborCalendar,$H2977,B2978,"f",FALSE)</f>
        <v>60265</v>
      </c>
      <c r="I2978" s="49">
        <f>_xll.qlInterestRateIndexValueDate(Index1M,$H2978)</f>
        <v>60267</v>
      </c>
      <c r="J2978" s="52">
        <f>IFERROR(_xll.qlIndexFixing(Index1M,$H2978,TRUE,_xll.ohTrigger(RecalcTrigger,Trigger1M)),NA())</f>
        <v>2.3526642701055422E-2</v>
      </c>
      <c r="K2978" s="52">
        <f>IFERROR(_xll.qlIndexFixing(ONIndex1M,I2978,TRUE,_xll.ohTrigger(RecalcTrigger,Trigger1M)),NA())</f>
        <v>2.3505867864348495E-2</v>
      </c>
      <c r="L2978" s="52">
        <f>IFERROR(_xll.qlIndexFixing(Index3M,H2978,TRUE,_xll.ohTrigger(RecalcTrigger,Trigger3M)),NA())</f>
        <v>2.4634344228158689E-2</v>
      </c>
      <c r="M2978" s="52">
        <f>IFERROR(_xll.qlIndexFixing(ONIndex3M,I2978,TRUE,_xll.ohTrigger(RecalcTrigger,Trigger3M)),NA())</f>
        <v>2.4562521398379111E-2</v>
      </c>
      <c r="N2978" s="52">
        <f>IFERROR(_xll.qlIndexFixing(Index6M,$H2978,TRUE,_xll.ohTrigger(RecalcTrigger,Trigger6M)),NA())</f>
        <v>2.5694974604002645E-2</v>
      </c>
      <c r="O2978" s="52">
        <f>IFERROR(_xll.qlIndexFixing(ONIndex6M,I2978,TRUE,_xll.ohTrigger(RecalcTrigger,Trigger6M)),NA())</f>
        <v>2.5535809690699907E-2</v>
      </c>
      <c r="P2978" s="52">
        <f>IFERROR(_xll.qlIndexFixing(Index1Y,$H2978,TRUE,_xll.ohTrigger(RecalcTrigger,Trigger1Y)),NA())</f>
        <v>2.7179915091730997E-2</v>
      </c>
      <c r="Q2978" s="52">
        <f>IFERROR(_xll.qlIndexFixing(ONIndex1Y,I2978,TRUE,_xll.ohTrigger(RecalcTrigger,Trigger1Y)),NA())</f>
        <v>2.6819066580929807E-2</v>
      </c>
    </row>
    <row r="2979" spans="2:17" x14ac:dyDescent="0.2">
      <c r="B2979" s="46" t="s">
        <v>51</v>
      </c>
      <c r="D2979" s="49">
        <f>_xll.qlCalendarAdvance(LocalCalendar,$D2978,B2979,"f",FALSE)</f>
        <v>60281</v>
      </c>
      <c r="E2979" s="49">
        <f>_xll.qlInterestRateIndexValueDate(IndexON,D2979)</f>
        <v>60281</v>
      </c>
      <c r="F2979" s="52">
        <f>IFERROR(_xll.qlIndexFixing(IndexON,D2979,TRUE,_xll.ohTrigger(RecalcTrigger,TriggerON)),NA())</f>
        <v>2.5298601435741475E-2</v>
      </c>
      <c r="H2979" s="49">
        <f>_xll.qlCalendarAdvance(IborCalendar,$H2978,B2979,"f",FALSE)</f>
        <v>60272</v>
      </c>
      <c r="I2979" s="49">
        <f>_xll.qlInterestRateIndexValueDate(Index1M,$H2979)</f>
        <v>60274</v>
      </c>
      <c r="J2979" s="52">
        <f>IFERROR(_xll.qlIndexFixing(Index1M,$H2979,TRUE,_xll.ohTrigger(RecalcTrigger,Trigger1M)),NA())</f>
        <v>2.3528524945596017E-2</v>
      </c>
      <c r="K2979" s="52">
        <f>IFERROR(_xll.qlIndexFixing(ONIndex1M,I2979,TRUE,_xll.ohTrigger(RecalcTrigger,Trigger1M)),NA())</f>
        <v>2.3504755889396378E-2</v>
      </c>
      <c r="L2979" s="52">
        <f>IFERROR(_xll.qlIndexFixing(Index3M,H2979,TRUE,_xll.ohTrigger(RecalcTrigger,Trigger3M)),NA())</f>
        <v>2.4634042728898464E-2</v>
      </c>
      <c r="M2979" s="52">
        <f>IFERROR(_xll.qlIndexFixing(ONIndex3M,I2979,TRUE,_xll.ohTrigger(RecalcTrigger,Trigger3M)),NA())</f>
        <v>2.4561345007194646E-2</v>
      </c>
      <c r="N2979" s="52">
        <f>IFERROR(_xll.qlIndexFixing(Index6M,$H2979,TRUE,_xll.ohTrigger(RecalcTrigger,Trigger6M)),NA())</f>
        <v>2.5694739420917705E-2</v>
      </c>
      <c r="O2979" s="52">
        <f>IFERROR(_xll.qlIndexFixing(ONIndex6M,I2979,TRUE,_xll.ohTrigger(RecalcTrigger,Trigger6M)),NA())</f>
        <v>2.5534567075649051E-2</v>
      </c>
      <c r="P2979" s="52">
        <f>IFERROR(_xll.qlIndexFixing(Index1Y,$H2979,TRUE,_xll.ohTrigger(RecalcTrigger,Trigger1Y)),NA())</f>
        <v>2.71797928882648E-2</v>
      </c>
      <c r="Q2979" s="52">
        <f>IFERROR(_xll.qlIndexFixing(ONIndex1Y,I2979,TRUE,_xll.ohTrigger(RecalcTrigger,Trigger1Y)),NA())</f>
        <v>2.6817737797086849E-2</v>
      </c>
    </row>
    <row r="2980" spans="2:17" x14ac:dyDescent="0.2">
      <c r="B2980" s="46" t="s">
        <v>51</v>
      </c>
      <c r="D2980" s="49">
        <f>_xll.qlCalendarAdvance(LocalCalendar,$D2979,B2980,"f",FALSE)</f>
        <v>60288</v>
      </c>
      <c r="E2980" s="49">
        <f>_xll.qlInterestRateIndexValueDate(IndexON,D2980)</f>
        <v>60288</v>
      </c>
      <c r="F2980" s="52">
        <f>IFERROR(_xll.qlIndexFixing(IndexON,D2980,TRUE,_xll.ohTrigger(RecalcTrigger,TriggerON)),NA())</f>
        <v>2.5298824742634451E-2</v>
      </c>
      <c r="H2980" s="49">
        <f>_xll.qlCalendarAdvance(IborCalendar,$H2979,B2980,"f",FALSE)</f>
        <v>60279</v>
      </c>
      <c r="I2980" s="49">
        <f>_xll.qlInterestRateIndexValueDate(Index1M,$H2980)</f>
        <v>60281</v>
      </c>
      <c r="J2980" s="52">
        <f>IFERROR(_xll.qlIndexFixing(Index1M,$H2980,TRUE,_xll.ohTrigger(RecalcTrigger,Trigger1M)),NA())</f>
        <v>2.3528932252872264E-2</v>
      </c>
      <c r="K2980" s="52">
        <f>IFERROR(_xll.qlIndexFixing(ONIndex1M,I2980,TRUE,_xll.ohTrigger(RecalcTrigger,Trigger1M)),NA())</f>
        <v>2.3504394850677457E-2</v>
      </c>
      <c r="L2980" s="52">
        <f>IFERROR(_xll.qlIndexFixing(Index3M,H2980,TRUE,_xll.ohTrigger(RecalcTrigger,Trigger3M)),NA())</f>
        <v>2.463375154992864E-2</v>
      </c>
      <c r="M2980" s="52">
        <f>IFERROR(_xll.qlIndexFixing(ONIndex3M,I2980,TRUE,_xll.ohTrigger(RecalcTrigger,Trigger3M)),NA())</f>
        <v>2.4560990380626535E-2</v>
      </c>
      <c r="N2980" s="52">
        <f>IFERROR(_xll.qlIndexFixing(Index6M,$H2980,TRUE,_xll.ohTrigger(RecalcTrigger,Trigger6M)),NA())</f>
        <v>2.5694514563654288E-2</v>
      </c>
      <c r="O2980" s="52">
        <f>IFERROR(_xll.qlIndexFixing(ONIndex6M,I2980,TRUE,_xll.ohTrigger(RecalcTrigger,Trigger6M)),NA())</f>
        <v>2.5534213994244936E-2</v>
      </c>
      <c r="P2980" s="52">
        <f>IFERROR(_xll.qlIndexFixing(Index1Y,$H2980,TRUE,_xll.ohTrigger(RecalcTrigger,Trigger1Y)),NA())</f>
        <v>2.7179677689639803E-2</v>
      </c>
      <c r="Q2980" s="52">
        <f>IFERROR(_xll.qlIndexFixing(ONIndex1Y,I2980,TRUE,_xll.ohTrigger(RecalcTrigger,Trigger1Y)),NA())</f>
        <v>2.6817392324556266E-2</v>
      </c>
    </row>
    <row r="2981" spans="2:17" x14ac:dyDescent="0.2">
      <c r="B2981" s="46" t="s">
        <v>51</v>
      </c>
      <c r="D2981" s="49">
        <f>_xll.qlCalendarAdvance(LocalCalendar,$D2980,B2981,"f",FALSE)</f>
        <v>60295</v>
      </c>
      <c r="E2981" s="49">
        <f>_xll.qlInterestRateIndexValueDate(IndexON,D2981)</f>
        <v>60295</v>
      </c>
      <c r="F2981" s="52">
        <f>IFERROR(_xll.qlIndexFixing(IndexON,D2981,TRUE,_xll.ohTrigger(RecalcTrigger,TriggerON)),NA())</f>
        <v>2.5299041397808253E-2</v>
      </c>
      <c r="H2981" s="49">
        <f>_xll.qlCalendarAdvance(IborCalendar,$H2980,B2981,"f",FALSE)</f>
        <v>60286</v>
      </c>
      <c r="I2981" s="49">
        <f>_xll.qlInterestRateIndexValueDate(Index1M,$H2981)</f>
        <v>60288</v>
      </c>
      <c r="J2981" s="52">
        <f>IFERROR(_xll.qlIndexFixing(Index1M,$H2981,TRUE,_xll.ohTrigger(RecalcTrigger,Trigger1M)),NA())</f>
        <v>2.3527859663475714E-2</v>
      </c>
      <c r="K2981" s="52">
        <f>IFERROR(_xll.qlIndexFixing(ONIndex1M,I2981,TRUE,_xll.ohTrigger(RecalcTrigger,Trigger1M)),NA())</f>
        <v>2.3504044255124867E-2</v>
      </c>
      <c r="L2981" s="52">
        <f>IFERROR(_xll.qlIndexFixing(Index3M,H2981,TRUE,_xll.ohTrigger(RecalcTrigger,Trigger3M)),NA())</f>
        <v>2.4633470691245662E-2</v>
      </c>
      <c r="M2981" s="52">
        <f>IFERROR(_xll.qlIndexFixing(ONIndex3M,I2981,TRUE,_xll.ohTrigger(RecalcTrigger,Trigger3M)),NA())</f>
        <v>2.456064601161323E-2</v>
      </c>
      <c r="N2981" s="52">
        <f>IFERROR(_xll.qlIndexFixing(Index6M,$H2981,TRUE,_xll.ohTrigger(RecalcTrigger,Trigger6M)),NA())</f>
        <v>2.569430003220886E-2</v>
      </c>
      <c r="O2981" s="52">
        <f>IFERROR(_xll.qlIndexFixing(ONIndex6M,I2981,TRUE,_xll.ohTrigger(RecalcTrigger,Trigger6M)),NA())</f>
        <v>2.553387110748595E-2</v>
      </c>
      <c r="P2981" s="52">
        <f>IFERROR(_xll.qlIndexFixing(Index1Y,$H2981,TRUE,_xll.ohTrigger(RecalcTrigger,Trigger1Y)),NA())</f>
        <v>2.7179569296284581E-2</v>
      </c>
      <c r="Q2981" s="52">
        <f>IFERROR(_xll.qlIndexFixing(ONIndex1Y,I2981,TRUE,_xll.ohTrigger(RecalcTrigger,Trigger1Y)),NA())</f>
        <v>2.6817056971450981E-2</v>
      </c>
    </row>
    <row r="2982" spans="2:17" x14ac:dyDescent="0.2">
      <c r="B2982" s="46" t="s">
        <v>51</v>
      </c>
      <c r="D2982" s="49">
        <f>_xll.qlCalendarAdvance(LocalCalendar,$D2981,B2982,"f",FALSE)</f>
        <v>60302</v>
      </c>
      <c r="E2982" s="49">
        <f>_xll.qlInterestRateIndexValueDate(IndexON,D2982)</f>
        <v>60302</v>
      </c>
      <c r="F2982" s="52">
        <f>IFERROR(_xll.qlIndexFixing(IndexON,D2982,TRUE,_xll.ohTrigger(RecalcTrigger,TriggerON)),NA())</f>
        <v>2.5299251401502687E-2</v>
      </c>
      <c r="H2982" s="49">
        <f>_xll.qlCalendarAdvance(IborCalendar,$H2981,B2982,"f",FALSE)</f>
        <v>60293</v>
      </c>
      <c r="I2982" s="49">
        <f>_xll.qlInterestRateIndexValueDate(Index1M,$H2982)</f>
        <v>60295</v>
      </c>
      <c r="J2982" s="52">
        <f>IFERROR(_xll.qlIndexFixing(Index1M,$H2982,TRUE,_xll.ohTrigger(RecalcTrigger,Trigger1M)),NA())</f>
        <v>2.3525303429034139E-2</v>
      </c>
      <c r="K2982" s="52">
        <f>IFERROR(_xll.qlIndexFixing(ONIndex1M,I2982,TRUE,_xll.ohTrigger(RecalcTrigger,Trigger1M)),NA())</f>
        <v>2.3503704102818546E-2</v>
      </c>
      <c r="L2982" s="52">
        <f>IFERROR(_xll.qlIndexFixing(Index3M,H2982,TRUE,_xll.ohTrigger(RecalcTrigger,Trigger3M)),NA())</f>
        <v>2.4633200152846868E-2</v>
      </c>
      <c r="M2982" s="52">
        <f>IFERROR(_xll.qlIndexFixing(ONIndex3M,I2982,TRUE,_xll.ohTrigger(RecalcTrigger,Trigger3M)),NA())</f>
        <v>2.4560311900394538E-2</v>
      </c>
      <c r="N2982" s="52">
        <f>IFERROR(_xll.qlIndexFixing(Index6M,$H2982,TRUE,_xll.ohTrigger(RecalcTrigger,Trigger6M)),NA())</f>
        <v>2.5694095826578774E-2</v>
      </c>
      <c r="O2982" s="52">
        <f>IFERROR(_xll.qlIndexFixing(ONIndex6M,I2982,TRUE,_xll.ohTrigger(RecalcTrigger,Trigger6M)),NA())</f>
        <v>2.5533538415691837E-2</v>
      </c>
      <c r="P2982" s="52">
        <f>IFERROR(_xll.qlIndexFixing(Index1Y,$H2982,TRUE,_xll.ohTrigger(RecalcTrigger,Trigger1Y)),NA())</f>
        <v>2.7179467508626827E-2</v>
      </c>
      <c r="Q2982" s="52">
        <f>IFERROR(_xll.qlIndexFixing(ONIndex1Y,I2982,TRUE,_xll.ohTrigger(RecalcTrigger,Trigger1Y)),NA())</f>
        <v>2.681673173785093E-2</v>
      </c>
    </row>
    <row r="2983" spans="2:17" x14ac:dyDescent="0.2">
      <c r="B2983" s="46" t="s">
        <v>51</v>
      </c>
      <c r="D2983" s="49">
        <f>_xll.qlCalendarAdvance(LocalCalendar,$D2982,B2983,"f",FALSE)</f>
        <v>60309</v>
      </c>
      <c r="E2983" s="49">
        <f>_xll.qlInterestRateIndexValueDate(IndexON,D2983)</f>
        <v>60309</v>
      </c>
      <c r="F2983" s="52">
        <f>IFERROR(_xll.qlIndexFixing(IndexON,D2983,TRUE,_xll.ohTrigger(RecalcTrigger,TriggerON)),NA())</f>
        <v>2.529945475339801E-2</v>
      </c>
      <c r="H2983" s="49">
        <f>_xll.qlCalendarAdvance(IborCalendar,$H2982,B2983,"f",FALSE)</f>
        <v>60300</v>
      </c>
      <c r="I2983" s="49">
        <f>_xll.qlInterestRateIndexValueDate(Index1M,$H2983)</f>
        <v>60302</v>
      </c>
      <c r="J2983" s="52">
        <f>IFERROR(_xll.qlIndexFixing(Index1M,$H2983,TRUE,_xll.ohTrigger(RecalcTrigger,Trigger1M)),NA())</f>
        <v>2.3523500962578617E-2</v>
      </c>
      <c r="K2983" s="52">
        <f>IFERROR(_xll.qlIndexFixing(ONIndex1M,I2983,TRUE,_xll.ohTrigger(RecalcTrigger,Trigger1M)),NA())</f>
        <v>2.3503374393678556E-2</v>
      </c>
      <c r="L2983" s="52">
        <f>IFERROR(_xll.qlIndexFixing(Index3M,H2983,TRUE,_xll.ohTrigger(RecalcTrigger,Trigger3M)),NA())</f>
        <v>2.4632939934732256E-2</v>
      </c>
      <c r="M2983" s="52">
        <f>IFERROR(_xll.qlIndexFixing(ONIndex3M,I2983,TRUE,_xll.ohTrigger(RecalcTrigger,Trigger3M)),NA())</f>
        <v>2.455998804697046E-2</v>
      </c>
      <c r="N2983" s="52">
        <f>IFERROR(_xll.qlIndexFixing(Index6M,$H2983,TRUE,_xll.ohTrigger(RecalcTrigger,Trigger6M)),NA())</f>
        <v>2.5693901946759617E-2</v>
      </c>
      <c r="O2983" s="52">
        <f>IFERROR(_xll.qlIndexFixing(ONIndex6M,I2983,TRUE,_xll.ohTrigger(RecalcTrigger,Trigger6M)),NA())</f>
        <v>2.5533215918622787E-2</v>
      </c>
      <c r="P2983" s="52">
        <f>IFERROR(_xll.qlIndexFixing(Index1Y,$H2983,TRUE,_xll.ohTrigger(RecalcTrigger,Trigger1Y)),NA())</f>
        <v>2.7179372127095768E-2</v>
      </c>
      <c r="Q2983" s="52">
        <f>IFERROR(_xll.qlIndexFixing(ONIndex1Y,I2983,TRUE,_xll.ohTrigger(RecalcTrigger,Trigger1Y)),NA())</f>
        <v>2.6816416623356432E-2</v>
      </c>
    </row>
    <row r="2984" spans="2:17" x14ac:dyDescent="0.2">
      <c r="B2984" s="46" t="s">
        <v>51</v>
      </c>
      <c r="D2984" s="49">
        <f>_xll.qlCalendarAdvance(LocalCalendar,$D2983,B2984,"f",FALSE)</f>
        <v>60316</v>
      </c>
      <c r="E2984" s="49">
        <f>_xll.qlInterestRateIndexValueDate(IndexON,D2984)</f>
        <v>60316</v>
      </c>
      <c r="F2984" s="52">
        <f>IFERROR(_xll.qlIndexFixing(IndexON,D2984,TRUE,_xll.ohTrigger(RecalcTrigger,TriggerON)),NA())</f>
        <v>2.5299651453414285E-2</v>
      </c>
      <c r="H2984" s="49">
        <f>_xll.qlCalendarAdvance(IborCalendar,$H2983,B2984,"f",FALSE)</f>
        <v>60307</v>
      </c>
      <c r="I2984" s="49">
        <f>_xll.qlInterestRateIndexValueDate(Index1M,$H2984)</f>
        <v>60309</v>
      </c>
      <c r="J2984" s="52">
        <f>IFERROR(_xll.qlIndexFixing(Index1M,$H2984,TRUE,_xll.ohTrigger(RecalcTrigger,Trigger1M)),NA())</f>
        <v>2.3523201309727515E-2</v>
      </c>
      <c r="K2984" s="52">
        <f>IFERROR(_xll.qlIndexFixing(ONIndex1M,I2984,TRUE,_xll.ohTrigger(RecalcTrigger,Trigger1M)),NA())</f>
        <v>2.3503055128104577E-2</v>
      </c>
      <c r="L2984" s="52">
        <f>IFERROR(_xll.qlIndexFixing(Index3M,H2984,TRUE,_xll.ohTrigger(RecalcTrigger,Trigger3M)),NA())</f>
        <v>2.4631864980970645E-2</v>
      </c>
      <c r="M2984" s="52">
        <f>IFERROR(_xll.qlIndexFixing(ONIndex3M,I2984,TRUE,_xll.ohTrigger(RecalcTrigger,Trigger3M)),NA())</f>
        <v>2.4559674451500868E-2</v>
      </c>
      <c r="N2984" s="52">
        <f>IFERROR(_xll.qlIndexFixing(Index6M,$H2984,TRUE,_xll.ohTrigger(RecalcTrigger,Trigger6M)),NA())</f>
        <v>2.5693718392749611E-2</v>
      </c>
      <c r="O2984" s="52">
        <f>IFERROR(_xll.qlIndexFixing(ONIndex6M,I2984,TRUE,_xll.ohTrigger(RecalcTrigger,Trigger6M)),NA())</f>
        <v>2.5532903616438674E-2</v>
      </c>
      <c r="P2984" s="52">
        <f>IFERROR(_xll.qlIndexFixing(Index1Y,$H2984,TRUE,_xll.ohTrigger(RecalcTrigger,Trigger1Y)),NA())</f>
        <v>2.7179282952121079E-2</v>
      </c>
      <c r="Q2984" s="52">
        <f>IFERROR(_xll.qlIndexFixing(ONIndex1Y,I2984,TRUE,_xll.ohTrigger(RecalcTrigger,Trigger1Y)),NA())</f>
        <v>2.6816111628686912E-2</v>
      </c>
    </row>
    <row r="2985" spans="2:17" x14ac:dyDescent="0.2">
      <c r="B2985" s="46" t="s">
        <v>51</v>
      </c>
      <c r="D2985" s="49">
        <f>_xll.qlCalendarAdvance(LocalCalendar,$D2984,B2985,"f",FALSE)</f>
        <v>60323</v>
      </c>
      <c r="E2985" s="49">
        <f>_xll.qlInterestRateIndexValueDate(IndexON,D2985)</f>
        <v>60323</v>
      </c>
      <c r="F2985" s="52">
        <f>IFERROR(_xll.qlIndexFixing(IndexON,D2985,TRUE,_xll.ohTrigger(RecalcTrigger,TriggerON)),NA())</f>
        <v>2.5299841502031128E-2</v>
      </c>
      <c r="H2985" s="49">
        <f>_xll.qlCalendarAdvance(IborCalendar,$H2984,B2985,"f",FALSE)</f>
        <v>60314</v>
      </c>
      <c r="I2985" s="49">
        <f>_xll.qlInterestRateIndexValueDate(Index1M,$H2985)</f>
        <v>60316</v>
      </c>
      <c r="J2985" s="52">
        <f>IFERROR(_xll.qlIndexFixing(Index1M,$H2985,TRUE,_xll.ohTrigger(RecalcTrigger,Trigger1M)),NA())</f>
        <v>2.3522912118570778E-2</v>
      </c>
      <c r="K2985" s="52">
        <f>IFERROR(_xll.qlIndexFixing(ONIndex1M,I2985,TRUE,_xll.ohTrigger(RecalcTrigger,Trigger1M)),NA())</f>
        <v>2.3502746305696931E-2</v>
      </c>
      <c r="L2985" s="52">
        <f>IFERROR(_xll.qlIndexFixing(Index3M,H2985,TRUE,_xll.ohTrigger(RecalcTrigger,Trigger3M)),NA())</f>
        <v>2.4631624682645587E-2</v>
      </c>
      <c r="M2985" s="52">
        <f>IFERROR(_xll.qlIndexFixing(ONIndex3M,I2985,TRUE,_xll.ohTrigger(RecalcTrigger,Trigger3M)),NA())</f>
        <v>2.4559371113666018E-2</v>
      </c>
      <c r="N2985" s="52">
        <f>IFERROR(_xll.qlIndexFixing(Index6M,$H2985,TRUE,_xll.ohTrigger(RecalcTrigger,Trigger6M)),NA())</f>
        <v>2.5693545164546118E-2</v>
      </c>
      <c r="O2985" s="52">
        <f>IFERROR(_xll.qlIndexFixing(ONIndex6M,I2985,TRUE,_xll.ohTrigger(RecalcTrigger,Trigger6M)),NA())</f>
        <v>2.5532601509139496E-2</v>
      </c>
      <c r="P2985" s="52">
        <f>IFERROR(_xll.qlIndexFixing(Index1Y,$H2985,TRUE,_xll.ohTrigger(RecalcTrigger,Trigger1Y)),NA())</f>
        <v>2.7179199784131542E-2</v>
      </c>
      <c r="Q2985" s="52">
        <f>IFERROR(_xll.qlIndexFixing(ONIndex1Y,I2985,TRUE,_xll.ohTrigger(RecalcTrigger,Trigger1Y)),NA())</f>
        <v>2.6815816753122945E-2</v>
      </c>
    </row>
    <row r="2986" spans="2:17" x14ac:dyDescent="0.2">
      <c r="B2986" s="46" t="s">
        <v>51</v>
      </c>
      <c r="D2986" s="49">
        <f>_xll.qlCalendarAdvance(LocalCalendar,$D2985,B2986,"f",FALSE)</f>
        <v>60330</v>
      </c>
      <c r="E2986" s="49">
        <f>_xll.qlInterestRateIndexValueDate(IndexON,D2986)</f>
        <v>60330</v>
      </c>
      <c r="F2986" s="52">
        <f>IFERROR(_xll.qlIndexFixing(IndexON,D2986,TRUE,_xll.ohTrigger(RecalcTrigger,TriggerON)),NA())</f>
        <v>2.5300024898768925E-2</v>
      </c>
      <c r="H2986" s="49">
        <f>_xll.qlCalendarAdvance(IborCalendar,$H2985,B2986,"f",FALSE)</f>
        <v>60321</v>
      </c>
      <c r="I2986" s="49">
        <f>_xll.qlInterestRateIndexValueDate(Index1M,$H2986)</f>
        <v>60323</v>
      </c>
      <c r="J2986" s="52">
        <f>IFERROR(_xll.qlIndexFixing(Index1M,$H2986,TRUE,_xll.ohTrigger(RecalcTrigger,Trigger1M)),NA())</f>
        <v>2.3522633389122687E-2</v>
      </c>
      <c r="K2986" s="52">
        <f>IFERROR(_xll.qlIndexFixing(ONIndex1M,I2986,TRUE,_xll.ohTrigger(RecalcTrigger,Trigger1M)),NA())</f>
        <v>2.3502447926455616E-2</v>
      </c>
      <c r="L2986" s="52">
        <f>IFERROR(_xll.qlIndexFixing(Index3M,H2986,TRUE,_xll.ohTrigger(RecalcTrigger,Trigger3M)),NA())</f>
        <v>2.4632221202065097E-2</v>
      </c>
      <c r="M2986" s="52">
        <f>IFERROR(_xll.qlIndexFixing(ONIndex3M,I2986,TRUE,_xll.ohTrigger(RecalcTrigger,Trigger3M)),NA())</f>
        <v>2.4559078033625781E-2</v>
      </c>
      <c r="N2986" s="52">
        <f>IFERROR(_xll.qlIndexFixing(Index6M,$H2986,TRUE,_xll.ohTrigger(RecalcTrigger,Trigger6M)),NA())</f>
        <v>2.5693382262143832E-2</v>
      </c>
      <c r="O2986" s="52">
        <f>IFERROR(_xll.qlIndexFixing(ONIndex6M,I2986,TRUE,_xll.ohTrigger(RecalcTrigger,Trigger6M)),NA())</f>
        <v>2.5532309596485447E-2</v>
      </c>
      <c r="P2986" s="52">
        <f>IFERROR(_xll.qlIndexFixing(Index1Y,$H2986,TRUE,_xll.ohTrigger(RecalcTrigger,Trigger1Y)),NA())</f>
        <v>2.7179122423555951E-2</v>
      </c>
      <c r="Q2986" s="52">
        <f>IFERROR(_xll.qlIndexFixing(ONIndex1Y,I2986,TRUE,_xll.ohTrigger(RecalcTrigger,Trigger1Y)),NA())</f>
        <v>2.681553199690434E-2</v>
      </c>
    </row>
    <row r="2987" spans="2:17" x14ac:dyDescent="0.2">
      <c r="B2987" s="46" t="s">
        <v>51</v>
      </c>
      <c r="D2987" s="49">
        <f>_xll.qlCalendarAdvance(LocalCalendar,$D2986,B2987,"f",FALSE)</f>
        <v>60337</v>
      </c>
      <c r="E2987" s="49">
        <f>_xll.qlInterestRateIndexValueDate(IndexON,D2987)</f>
        <v>60337</v>
      </c>
      <c r="F2987" s="52">
        <f>IFERROR(_xll.qlIndexFixing(IndexON,D2987,TRUE,_xll.ohTrigger(RecalcTrigger,TriggerON)),NA())</f>
        <v>2.5300201643867481E-2</v>
      </c>
      <c r="H2987" s="49">
        <f>_xll.qlCalendarAdvance(IborCalendar,$H2986,B2987,"f",FALSE)</f>
        <v>60328</v>
      </c>
      <c r="I2987" s="49">
        <f>_xll.qlInterestRateIndexValueDate(Index1M,$H2987)</f>
        <v>60330</v>
      </c>
      <c r="J2987" s="52">
        <f>IFERROR(_xll.qlIndexFixing(Index1M,$H2987,TRUE,_xll.ohTrigger(RecalcTrigger,Trigger1M)),NA())</f>
        <v>2.3526114979989549E-2</v>
      </c>
      <c r="K2987" s="52">
        <f>IFERROR(_xll.qlIndexFixing(ONIndex1M,I2987,TRUE,_xll.ohTrigger(RecalcTrigger,Trigger1M)),NA())</f>
        <v>2.3502159990460569E-2</v>
      </c>
      <c r="L2987" s="52">
        <f>IFERROR(_xll.qlIndexFixing(Index3M,H2987,TRUE,_xll.ohTrigger(RecalcTrigger,Trigger3M)),NA())</f>
        <v>2.4633657025580891E-2</v>
      </c>
      <c r="M2987" s="52">
        <f>IFERROR(_xll.qlIndexFixing(ONIndex3M,I2987,TRUE,_xll.ohTrigger(RecalcTrigger,Trigger3M)),NA())</f>
        <v>2.4558795211460094E-2</v>
      </c>
      <c r="N2987" s="52">
        <f>IFERROR(_xll.qlIndexFixing(Index6M,$H2987,TRUE,_xll.ohTrigger(RecalcTrigger,Trigger6M)),NA())</f>
        <v>2.5695946962109285E-2</v>
      </c>
      <c r="O2987" s="52">
        <f>IFERROR(_xll.qlIndexFixing(ONIndex6M,I2987,TRUE,_xll.ohTrigger(RecalcTrigger,Trigger6M)),NA())</f>
        <v>2.5532027878716335E-2</v>
      </c>
      <c r="P2987" s="52">
        <f>IFERROR(_xll.qlIndexFixing(Index1Y,$H2987,TRUE,_xll.ohTrigger(RecalcTrigger,Trigger1Y)),NA())</f>
        <v>2.7179050670824854E-2</v>
      </c>
      <c r="Q2987" s="52">
        <f>IFERROR(_xll.qlIndexFixing(ONIndex1Y,I2987,TRUE,_xll.ohTrigger(RecalcTrigger,Trigger1Y)),NA())</f>
        <v>2.6815257360350842E-2</v>
      </c>
    </row>
    <row r="2988" spans="2:17" x14ac:dyDescent="0.2">
      <c r="B2988" s="46" t="s">
        <v>51</v>
      </c>
      <c r="D2988" s="49">
        <f>_xll.qlCalendarAdvance(LocalCalendar,$D2987,B2988,"f",FALSE)</f>
        <v>60344</v>
      </c>
      <c r="E2988" s="49">
        <f>_xll.qlInterestRateIndexValueDate(IndexON,D2988)</f>
        <v>60344</v>
      </c>
      <c r="F2988" s="52">
        <f>IFERROR(_xll.qlIndexFixing(IndexON,D2988,TRUE,_xll.ohTrigger(RecalcTrigger,TriggerON)),NA())</f>
        <v>2.5300371737166927E-2</v>
      </c>
      <c r="H2988" s="49">
        <f>_xll.qlCalendarAdvance(IborCalendar,$H2987,B2988,"f",FALSE)</f>
        <v>60335</v>
      </c>
      <c r="I2988" s="49">
        <f>_xll.qlInterestRateIndexValueDate(Index1M,$H2988)</f>
        <v>60337</v>
      </c>
      <c r="J2988" s="52">
        <f>IFERROR(_xll.qlIndexFixing(Index1M,$H2988,TRUE,_xll.ohTrigger(RecalcTrigger,Trigger1M)),NA())</f>
        <v>2.3525860827319729E-2</v>
      </c>
      <c r="K2988" s="52">
        <f>IFERROR(_xll.qlIndexFixing(ONIndex1M,I2988,TRUE,_xll.ohTrigger(RecalcTrigger,Trigger1M)),NA())</f>
        <v>2.3501882497791726E-2</v>
      </c>
      <c r="L2988" s="52">
        <f>IFERROR(_xll.qlIndexFixing(Index3M,H2988,TRUE,_xll.ohTrigger(RecalcTrigger,Trigger3M)),NA())</f>
        <v>2.4633449854916788E-2</v>
      </c>
      <c r="M2988" s="52">
        <f>IFERROR(_xll.qlIndexFixing(ONIndex3M,I2988,TRUE,_xll.ohTrigger(RecalcTrigger,Trigger3M)),NA())</f>
        <v>2.4558522647248893E-2</v>
      </c>
      <c r="N2988" s="52">
        <f>IFERROR(_xll.qlIndexFixing(Index6M,$H2988,TRUE,_xll.ohTrigger(RecalcTrigger,Trigger6M)),NA())</f>
        <v>2.569580689399218E-2</v>
      </c>
      <c r="O2988" s="52">
        <f>IFERROR(_xll.qlIndexFixing(ONIndex6M,I2988,TRUE,_xll.ohTrigger(RecalcTrigger,Trigger6M)),NA())</f>
        <v>2.5531756355832158E-2</v>
      </c>
      <c r="P2988" s="52">
        <f>IFERROR(_xll.qlIndexFixing(Index1Y,$H2988,TRUE,_xll.ohTrigger(RecalcTrigger,Trigger1Y)),NA())</f>
        <v>2.7178984326367252E-2</v>
      </c>
      <c r="Q2988" s="52">
        <f>IFERROR(_xll.qlIndexFixing(ONIndex1Y,I2988,TRUE,_xll.ohTrigger(RecalcTrigger,Trigger1Y)),NA())</f>
        <v>2.6814992843142704E-2</v>
      </c>
    </row>
    <row r="2989" spans="2:17" x14ac:dyDescent="0.2">
      <c r="B2989" s="46" t="s">
        <v>51</v>
      </c>
      <c r="D2989" s="49">
        <f>_xll.qlCalendarAdvance(LocalCalendar,$D2988,B2989,"f",FALSE)</f>
        <v>60351</v>
      </c>
      <c r="E2989" s="49">
        <f>_xll.qlInterestRateIndexValueDate(IndexON,D2989)</f>
        <v>60351</v>
      </c>
      <c r="F2989" s="52">
        <f>IFERROR(_xll.qlIndexFixing(IndexON,D2989,TRUE,_xll.ohTrigger(RecalcTrigger,TriggerON)),NA())</f>
        <v>2.5300535179066941E-2</v>
      </c>
      <c r="H2989" s="49">
        <f>_xll.qlCalendarAdvance(IborCalendar,$H2988,B2989,"f",FALSE)</f>
        <v>60342</v>
      </c>
      <c r="I2989" s="49">
        <f>_xll.qlInterestRateIndexValueDate(Index1M,$H2989)</f>
        <v>60344</v>
      </c>
      <c r="J2989" s="52">
        <f>IFERROR(_xll.qlIndexFixing(Index1M,$H2989,TRUE,_xll.ohTrigger(RecalcTrigger,Trigger1M)),NA())</f>
        <v>2.3525617139764747E-2</v>
      </c>
      <c r="K2989" s="52">
        <f>IFERROR(_xll.qlIndexFixing(ONIndex1M,I2989,TRUE,_xll.ohTrigger(RecalcTrigger,Trigger1M)),NA())</f>
        <v>2.3501615448529023E-2</v>
      </c>
      <c r="L2989" s="52">
        <f>IFERROR(_xll.qlIndexFixing(Index3M,H2989,TRUE,_xll.ohTrigger(RecalcTrigger,Trigger3M)),NA())</f>
        <v>2.463325300593185E-2</v>
      </c>
      <c r="M2989" s="52">
        <f>IFERROR(_xll.qlIndexFixing(ONIndex3M,I2989,TRUE,_xll.ohTrigger(RecalcTrigger,Trigger3M)),NA())</f>
        <v>2.4558260340672433E-2</v>
      </c>
      <c r="N2989" s="52">
        <f>IFERROR(_xll.qlIndexFixing(Index6M,$H2989,TRUE,_xll.ohTrigger(RecalcTrigger,Trigger6M)),NA())</f>
        <v>2.5695677056510109E-2</v>
      </c>
      <c r="O2989" s="52">
        <f>IFERROR(_xll.qlIndexFixing(ONIndex6M,I2989,TRUE,_xll.ohTrigger(RecalcTrigger,Trigger6M)),NA())</f>
        <v>2.5531495027752982E-2</v>
      </c>
      <c r="P2989" s="52">
        <f>IFERROR(_xll.qlIndexFixing(Index1Y,$H2989,TRUE,_xll.ohTrigger(RecalcTrigger,Trigger1Y)),NA())</f>
        <v>2.7178923190613481E-2</v>
      </c>
      <c r="Q2989" s="52">
        <f>IFERROR(_xll.qlIndexFixing(ONIndex1Y,I2989,TRUE,_xll.ohTrigger(RecalcTrigger,Trigger1Y)),NA())</f>
        <v>2.6814738445519737E-2</v>
      </c>
    </row>
    <row r="2990" spans="2:17" x14ac:dyDescent="0.2">
      <c r="B2990" s="46" t="s">
        <v>51</v>
      </c>
      <c r="D2990" s="49">
        <f>_xll.qlCalendarAdvance(LocalCalendar,$D2989,B2990,"f",FALSE)</f>
        <v>60358</v>
      </c>
      <c r="E2990" s="49">
        <f>_xll.qlInterestRateIndexValueDate(IndexON,D2990)</f>
        <v>60358</v>
      </c>
      <c r="F2990" s="52">
        <f>IFERROR(_xll.qlIndexFixing(IndexON,D2990,TRUE,_xll.ohTrigger(RecalcTrigger,TriggerON)),NA())</f>
        <v>2.5300691969007971E-2</v>
      </c>
      <c r="H2990" s="49">
        <f>_xll.qlCalendarAdvance(IborCalendar,$H2989,B2990,"f",FALSE)</f>
        <v>60349</v>
      </c>
      <c r="I2990" s="49">
        <f>_xll.qlInterestRateIndexValueDate(Index1M,$H2990)</f>
        <v>60351</v>
      </c>
      <c r="J2990" s="52">
        <f>IFERROR(_xll.qlIndexFixing(Index1M,$H2990,TRUE,_xll.ohTrigger(RecalcTrigger,Trigger1M)),NA())</f>
        <v>2.3525383917322173E-2</v>
      </c>
      <c r="K2990" s="52">
        <f>IFERROR(_xll.qlIndexFixing(ONIndex1M,I2990,TRUE,_xll.ohTrigger(RecalcTrigger,Trigger1M)),NA())</f>
        <v>2.3501358842272779E-2</v>
      </c>
      <c r="L2990" s="52">
        <f>IFERROR(_xll.qlIndexFixing(Index3M,H2990,TRUE,_xll.ohTrigger(RecalcTrigger,Trigger3M)),NA())</f>
        <v>2.4633066478624337E-2</v>
      </c>
      <c r="M2990" s="52">
        <f>IFERROR(_xll.qlIndexFixing(ONIndex3M,I2990,TRUE,_xll.ohTrigger(RecalcTrigger,Trigger3M)),NA())</f>
        <v>2.4558008291650779E-2</v>
      </c>
      <c r="N2990" s="52">
        <f>IFERROR(_xll.qlIndexFixing(Index6M,$H2990,TRUE,_xll.ohTrigger(RecalcTrigger,Trigger6M)),NA())</f>
        <v>2.5695557098029568E-2</v>
      </c>
      <c r="O2990" s="52">
        <f>IFERROR(_xll.qlIndexFixing(ONIndex6M,I2990,TRUE,_xll.ohTrigger(RecalcTrigger,Trigger6M)),NA())</f>
        <v>2.5531243894478806E-2</v>
      </c>
      <c r="P2990" s="52">
        <f>IFERROR(_xll.qlIndexFixing(Index1Y,$H2990,TRUE,_xll.ohTrigger(RecalcTrigger,Trigger1Y)),NA())</f>
        <v>2.7178867063993417E-2</v>
      </c>
      <c r="Q2990" s="52">
        <f>IFERROR(_xll.qlIndexFixing(ONIndex1Y,I2990,TRUE,_xll.ohTrigger(RecalcTrigger,Trigger1Y)),NA())</f>
        <v>2.6814494167002323E-2</v>
      </c>
    </row>
    <row r="2991" spans="2:17" x14ac:dyDescent="0.2">
      <c r="B2991" s="46" t="s">
        <v>51</v>
      </c>
      <c r="D2991" s="49">
        <f>_xll.qlCalendarAdvance(LocalCalendar,$D2990,B2991,"f",FALSE)</f>
        <v>60365</v>
      </c>
      <c r="E2991" s="49">
        <f>_xll.qlInterestRateIndexValueDate(IndexON,D2991)</f>
        <v>60365</v>
      </c>
      <c r="F2991" s="52">
        <f>IFERROR(_xll.qlIndexFixing(IndexON,D2991,TRUE,_xll.ohTrigger(RecalcTrigger,TriggerON)),NA())</f>
        <v>2.5300842107309762E-2</v>
      </c>
      <c r="H2991" s="49">
        <f>_xll.qlCalendarAdvance(IborCalendar,$H2990,B2991,"f",FALSE)</f>
        <v>60357</v>
      </c>
      <c r="I2991" s="49">
        <f>_xll.qlInterestRateIndexValueDate(Index1M,$H2991)</f>
        <v>60359</v>
      </c>
      <c r="J2991" s="52">
        <f>IFERROR(_xll.qlIndexFixing(Index1M,$H2991,TRUE,_xll.ohTrigger(RecalcTrigger,Trigger1M)),NA())</f>
        <v>2.352513019182096E-2</v>
      </c>
      <c r="K2991" s="52">
        <f>IFERROR(_xll.qlIndexFixing(ONIndex1M,I2991,TRUE,_xll.ohTrigger(RecalcTrigger,Trigger1M)),NA())</f>
        <v>2.3501078365910644E-2</v>
      </c>
      <c r="L2991" s="52">
        <f>IFERROR(_xll.qlIndexFixing(Index3M,H2991,TRUE,_xll.ohTrigger(RecalcTrigger,Trigger3M)),NA())</f>
        <v>2.4632035509574733E-2</v>
      </c>
      <c r="M2991" s="52">
        <f>IFERROR(_xll.qlIndexFixing(ONIndex3M,I2991,TRUE,_xll.ohTrigger(RecalcTrigger,Trigger3M)),NA())</f>
        <v>2.455773279658402E-2</v>
      </c>
      <c r="N2991" s="52">
        <f>IFERROR(_xll.qlIndexFixing(Index6M,$H2991,TRUE,_xll.ohTrigger(RecalcTrigger,Trigger6M)),NA())</f>
        <v>2.5694522983464373E-2</v>
      </c>
      <c r="O2991" s="52">
        <f>IFERROR(_xll.qlIndexFixing(ONIndex6M,I2991,TRUE,_xll.ohTrigger(RecalcTrigger,Trigger6M)),NA())</f>
        <v>2.5530969368476875E-2</v>
      </c>
      <c r="P2991" s="52">
        <f>IFERROR(_xll.qlIndexFixing(Index1Y,$H2991,TRUE,_xll.ohTrigger(RecalcTrigger,Trigger1Y)),NA())</f>
        <v>2.7178808796909544E-2</v>
      </c>
      <c r="Q2991" s="52">
        <f>IFERROR(_xll.qlIndexFixing(ONIndex1Y,I2991,TRUE,_xll.ohTrigger(RecalcTrigger,Trigger1Y)),NA())</f>
        <v>2.6814227382807587E-2</v>
      </c>
    </row>
    <row r="2992" spans="2:17" x14ac:dyDescent="0.2">
      <c r="B2992" s="46" t="s">
        <v>51</v>
      </c>
      <c r="D2992" s="49">
        <f>_xll.qlCalendarAdvance(LocalCalendar,$D2991,B2992,"f",FALSE)</f>
        <v>60372</v>
      </c>
      <c r="E2992" s="49">
        <f>_xll.qlInterestRateIndexValueDate(IndexON,D2992)</f>
        <v>60372</v>
      </c>
      <c r="F2992" s="52">
        <f>IFERROR(_xll.qlIndexFixing(IndexON,D2992,TRUE,_xll.ohTrigger(RecalcTrigger,TriggerON)),NA())</f>
        <v>2.5300985593812442E-2</v>
      </c>
      <c r="H2992" s="49">
        <f>_xll.qlCalendarAdvance(IborCalendar,$H2991,B2992,"f",FALSE)</f>
        <v>60364</v>
      </c>
      <c r="I2992" s="49">
        <f>_xll.qlInterestRateIndexValueDate(Index1M,$H2992)</f>
        <v>60366</v>
      </c>
      <c r="J2992" s="52">
        <f>IFERROR(_xll.qlIndexFixing(Index1M,$H2992,TRUE,_xll.ohTrigger(RecalcTrigger,Trigger1M)),NA())</f>
        <v>2.3524165452358248E-2</v>
      </c>
      <c r="K2992" s="52">
        <f>IFERROR(_xll.qlIndexFixing(ONIndex1M,I2992,TRUE,_xll.ohTrigger(RecalcTrigger,Trigger1M)),NA())</f>
        <v>2.3500844138313326E-2</v>
      </c>
      <c r="L2992" s="52">
        <f>IFERROR(_xll.qlIndexFixing(Index3M,H2992,TRUE,_xll.ohTrigger(RecalcTrigger,Trigger3M)),NA())</f>
        <v>2.4631870374148518E-2</v>
      </c>
      <c r="M2992" s="52">
        <f>IFERROR(_xll.qlIndexFixing(ONIndex3M,I2992,TRUE,_xll.ohTrigger(RecalcTrigger,Trigger3M)),NA())</f>
        <v>2.4557502728779212E-2</v>
      </c>
      <c r="N2992" s="52">
        <f>IFERROR(_xll.qlIndexFixing(Index6M,$H2992,TRUE,_xll.ohTrigger(RecalcTrigger,Trigger6M)),NA())</f>
        <v>2.5694422334901663E-2</v>
      </c>
      <c r="O2992" s="52">
        <f>IFERROR(_xll.qlIndexFixing(ONIndex6M,I2992,TRUE,_xll.ohTrigger(RecalcTrigger,Trigger6M)),NA())</f>
        <v>2.5530740081167735E-2</v>
      </c>
      <c r="P2992" s="52">
        <f>IFERROR(_xll.qlIndexFixing(Index1Y,$H2992,TRUE,_xll.ohTrigger(RecalcTrigger,Trigger1Y)),NA())</f>
        <v>2.7182827170073698E-2</v>
      </c>
      <c r="Q2992" s="52">
        <f>IFERROR(_xll.qlIndexFixing(ONIndex1Y,I2992,TRUE,_xll.ohTrigger(RecalcTrigger,Trigger1Y)),NA())</f>
        <v>2.681400478886431E-2</v>
      </c>
    </row>
    <row r="2993" spans="2:17" x14ac:dyDescent="0.2">
      <c r="B2993" s="46" t="s">
        <v>51</v>
      </c>
      <c r="D2993" s="49">
        <f>_xll.qlCalendarAdvance(LocalCalendar,$D2992,B2993,"f",FALSE)</f>
        <v>60379</v>
      </c>
      <c r="E2993" s="49">
        <f>_xll.qlInterestRateIndexValueDate(IndexON,D2993)</f>
        <v>60379</v>
      </c>
      <c r="F2993" s="52">
        <f>IFERROR(_xll.qlIndexFixing(IndexON,D2993,TRUE,_xll.ohTrigger(RecalcTrigger,TriggerON)),NA())</f>
        <v>2.5301122428755818E-2</v>
      </c>
      <c r="H2993" s="49">
        <f>_xll.qlCalendarAdvance(IborCalendar,$H2992,B2993,"f",FALSE)</f>
        <v>60371</v>
      </c>
      <c r="I2993" s="49">
        <f>_xll.qlInterestRateIndexValueDate(Index1M,$H2993)</f>
        <v>60373</v>
      </c>
      <c r="J2993" s="52">
        <f>IFERROR(_xll.qlIndexFixing(Index1M,$H2993,TRUE,_xll.ohTrigger(RecalcTrigger,Trigger1M)),NA())</f>
        <v>2.3523964385894769E-2</v>
      </c>
      <c r="K2993" s="52">
        <f>IFERROR(_xll.qlIndexFixing(ONIndex1M,I2993,TRUE,_xll.ohTrigger(RecalcTrigger,Trigger1M)),NA())</f>
        <v>2.3500620353962276E-2</v>
      </c>
      <c r="L2993" s="52">
        <f>IFERROR(_xll.qlIndexFixing(Index3M,H2993,TRUE,_xll.ohTrigger(RecalcTrigger,Trigger3M)),NA())</f>
        <v>2.4631715559693637E-2</v>
      </c>
      <c r="M2993" s="52">
        <f>IFERROR(_xll.qlIndexFixing(ONIndex3M,I2993,TRUE,_xll.ohTrigger(RecalcTrigger,Trigger3M)),NA())</f>
        <v>2.4557282918928891E-2</v>
      </c>
      <c r="N2993" s="52">
        <f>IFERROR(_xll.qlIndexFixing(Index6M,$H2993,TRUE,_xll.ohTrigger(RecalcTrigger,Trigger6M)),NA())</f>
        <v>2.5694330377228711E-2</v>
      </c>
      <c r="O2993" s="52">
        <f>IFERROR(_xll.qlIndexFixing(ONIndex6M,I2993,TRUE,_xll.ohTrigger(RecalcTrigger,Trigger6M)),NA())</f>
        <v>2.5530520988903405E-2</v>
      </c>
      <c r="P2993" s="52">
        <f>IFERROR(_xll.qlIndexFixing(Index1Y,$H2993,TRUE,_xll.ohTrigger(RecalcTrigger,Trigger1Y)),NA())</f>
        <v>2.7178721049257334E-2</v>
      </c>
      <c r="Q2993" s="52">
        <f>IFERROR(_xll.qlIndexFixing(ONIndex1Y,I2993,TRUE,_xll.ohTrigger(RecalcTrigger,Trigger1Y)),NA())</f>
        <v>2.6813792314426266E-2</v>
      </c>
    </row>
    <row r="2994" spans="2:17" x14ac:dyDescent="0.2">
      <c r="B2994" s="46" t="s">
        <v>51</v>
      </c>
      <c r="D2994" s="49">
        <f>_xll.qlCalendarAdvance(LocalCalendar,$D2993,B2994,"f",FALSE)</f>
        <v>60386</v>
      </c>
      <c r="E2994" s="49">
        <f>_xll.qlInterestRateIndexValueDate(IndexON,D2994)</f>
        <v>60386</v>
      </c>
      <c r="F2994" s="52">
        <f>IFERROR(_xll.qlIndexFixing(IndexON,D2994,TRUE,_xll.ohTrigger(RecalcTrigger,TriggerON)),NA())</f>
        <v>2.5301252612059955E-2</v>
      </c>
      <c r="H2994" s="49">
        <f>_xll.qlCalendarAdvance(IborCalendar,$H2993,B2994,"f",FALSE)</f>
        <v>60378</v>
      </c>
      <c r="I2994" s="49">
        <f>_xll.qlInterestRateIndexValueDate(Index1M,$H2994)</f>
        <v>60380</v>
      </c>
      <c r="J2994" s="52">
        <f>IFERROR(_xll.qlIndexFixing(Index1M,$H2994,TRUE,_xll.ohTrigger(RecalcTrigger,Trigger1M)),NA())</f>
        <v>2.3524529195569407E-2</v>
      </c>
      <c r="K2994" s="52">
        <f>IFERROR(_xll.qlIndexFixing(ONIndex1M,I2994,TRUE,_xll.ohTrigger(RecalcTrigger,Trigger1M)),NA())</f>
        <v>2.3500407012777558E-2</v>
      </c>
      <c r="L2994" s="52">
        <f>IFERROR(_xll.qlIndexFixing(Index3M,H2994,TRUE,_xll.ohTrigger(RecalcTrigger,Trigger3M)),NA())</f>
        <v>2.4631571066206573E-2</v>
      </c>
      <c r="M2994" s="52">
        <f>IFERROR(_xll.qlIndexFixing(ONIndex3M,I2994,TRUE,_xll.ohTrigger(RecalcTrigger,Trigger3M)),NA())</f>
        <v>2.4557073366633375E-2</v>
      </c>
      <c r="N2994" s="52">
        <f>IFERROR(_xll.qlIndexFixing(Index6M,$H2994,TRUE,_xll.ohTrigger(RecalcTrigger,Trigger6M)),NA())</f>
        <v>2.5694246715459178E-2</v>
      </c>
      <c r="O2994" s="52">
        <f>IFERROR(_xll.qlIndexFixing(ONIndex6M,I2994,TRUE,_xll.ohTrigger(RecalcTrigger,Trigger6M)),NA())</f>
        <v>2.5530312091364138E-2</v>
      </c>
      <c r="P2994" s="52">
        <f>IFERROR(_xll.qlIndexFixing(Index1Y,$H2994,TRUE,_xll.ohTrigger(RecalcTrigger,Trigger1Y)),NA())</f>
        <v>2.7178683548732784E-2</v>
      </c>
      <c r="Q2994" s="52">
        <f>IFERROR(_xll.qlIndexFixing(ONIndex1Y,I2994,TRUE,_xll.ohTrigger(RecalcTrigger,Trigger1Y)),NA())</f>
        <v>2.6813589959253648E-2</v>
      </c>
    </row>
    <row r="2995" spans="2:17" x14ac:dyDescent="0.2">
      <c r="B2995" s="46" t="s">
        <v>51</v>
      </c>
      <c r="D2995" s="49">
        <f>_xll.qlCalendarAdvance(LocalCalendar,$D2994,B2995,"f",FALSE)</f>
        <v>60393</v>
      </c>
      <c r="E2995" s="49">
        <f>_xll.qlInterestRateIndexValueDate(IndexON,D2995)</f>
        <v>60393</v>
      </c>
      <c r="F2995" s="52">
        <f>IFERROR(_xll.qlIndexFixing(IndexON,D2995,TRUE,_xll.ohTrigger(RecalcTrigger,TriggerON)),NA())</f>
        <v>2.530137614356498E-2</v>
      </c>
      <c r="H2995" s="49">
        <f>_xll.qlCalendarAdvance(IborCalendar,$H2994,B2995,"f",FALSE)</f>
        <v>60385</v>
      </c>
      <c r="I2995" s="49">
        <f>_xll.qlInterestRateIndexValueDate(Index1M,$H2995)</f>
        <v>60387</v>
      </c>
      <c r="J2995" s="52">
        <f>IFERROR(_xll.qlIndexFixing(Index1M,$H2995,TRUE,_xll.ohTrigger(RecalcTrigger,Trigger1M)),NA())</f>
        <v>2.3521325822132632E-2</v>
      </c>
      <c r="K2995" s="52">
        <f>IFERROR(_xll.qlIndexFixing(ONIndex1M,I2995,TRUE,_xll.ohTrigger(RecalcTrigger,Trigger1M)),NA())</f>
        <v>2.3500204114839107E-2</v>
      </c>
      <c r="L2995" s="52">
        <f>IFERROR(_xll.qlIndexFixing(Index3M,H2995,TRUE,_xll.ohTrigger(RecalcTrigger,Trigger3M)),NA())</f>
        <v>2.4632270235677978E-2</v>
      </c>
      <c r="M2995" s="52">
        <f>IFERROR(_xll.qlIndexFixing(ONIndex3M,I2995,TRUE,_xll.ohTrigger(RecalcTrigger,Trigger3M)),NA())</f>
        <v>2.4556874072292345E-2</v>
      </c>
      <c r="N2995" s="52">
        <f>IFERROR(_xll.qlIndexFixing(Index6M,$H2995,TRUE,_xll.ohTrigger(RecalcTrigger,Trigger6M)),NA())</f>
        <v>2.5694170954607597E-2</v>
      </c>
      <c r="O2995" s="52">
        <f>IFERROR(_xll.qlIndexFixing(ONIndex6M,I2995,TRUE,_xll.ohTrigger(RecalcTrigger,Trigger6M)),NA())</f>
        <v>2.5530113388549935E-2</v>
      </c>
      <c r="P2995" s="52">
        <f>IFERROR(_xll.qlIndexFixing(Index1Y,$H2995,TRUE,_xll.ohTrigger(RecalcTrigger,Trigger1Y)),NA())</f>
        <v>2.7178650030983988E-2</v>
      </c>
      <c r="Q2995" s="52">
        <f>IFERROR(_xll.qlIndexFixing(ONIndex1Y,I2995,TRUE,_xll.ohTrigger(RecalcTrigger,Trigger1Y)),NA())</f>
        <v>2.6813397723586263E-2</v>
      </c>
    </row>
    <row r="2996" spans="2:17" x14ac:dyDescent="0.2">
      <c r="B2996" s="46" t="s">
        <v>51</v>
      </c>
      <c r="D2996" s="49">
        <f>_xll.qlCalendarAdvance(LocalCalendar,$D2995,B2996,"f",FALSE)</f>
        <v>60400</v>
      </c>
      <c r="E2996" s="49">
        <f>_xll.qlInterestRateIndexValueDate(IndexON,D2996)</f>
        <v>60400</v>
      </c>
      <c r="F2996" s="52">
        <f>IFERROR(_xll.qlIndexFixing(IndexON,D2996,TRUE,_xll.ohTrigger(RecalcTrigger,TriggerON)),NA())</f>
        <v>2.5301493023270893E-2</v>
      </c>
      <c r="H2996" s="49">
        <f>_xll.qlCalendarAdvance(IborCalendar,$H2995,B2996,"f",FALSE)</f>
        <v>60392</v>
      </c>
      <c r="I2996" s="49">
        <f>_xll.qlInterestRateIndexValueDate(Index1M,$H2996)</f>
        <v>60394</v>
      </c>
      <c r="J2996" s="52">
        <f>IFERROR(_xll.qlIndexFixing(Index1M,$H2996,TRUE,_xll.ohTrigger(RecalcTrigger,Trigger1M)),NA())</f>
        <v>2.3523423973067781E-2</v>
      </c>
      <c r="K2996" s="52">
        <f>IFERROR(_xll.qlIndexFixing(ONIndex1M,I2996,TRUE,_xll.ohTrigger(RecalcTrigger,Trigger1M)),NA())</f>
        <v>2.3500011660386733E-2</v>
      </c>
      <c r="L2996" s="52">
        <f>IFERROR(_xll.qlIndexFixing(Index3M,H2996,TRUE,_xll.ohTrigger(RecalcTrigger,Trigger3M)),NA())</f>
        <v>2.4632147112940754E-2</v>
      </c>
      <c r="M2996" s="52">
        <f>IFERROR(_xll.qlIndexFixing(ONIndex3M,I2996,TRUE,_xll.ohTrigger(RecalcTrigger,Trigger3M)),NA())</f>
        <v>2.4556685035745929E-2</v>
      </c>
      <c r="N2996" s="52">
        <f>IFERROR(_xll.qlIndexFixing(Index6M,$H2996,TRUE,_xll.ohTrigger(RecalcTrigger,Trigger6M)),NA())</f>
        <v>2.5696835443448036E-2</v>
      </c>
      <c r="O2996" s="52">
        <f>IFERROR(_xll.qlIndexFixing(ONIndex6M,I2996,TRUE,_xll.ohTrigger(RecalcTrigger,Trigger6M)),NA())</f>
        <v>2.5529924880700605E-2</v>
      </c>
      <c r="P2996" s="52">
        <f>IFERROR(_xll.qlIndexFixing(Index1Y,$H2996,TRUE,_xll.ohTrigger(RecalcTrigger,Trigger1Y)),NA())</f>
        <v>2.7178620296441049E-2</v>
      </c>
      <c r="Q2996" s="52">
        <f>IFERROR(_xll.qlIndexFixing(ONIndex1Y,I2996,TRUE,_xll.ohTrigger(RecalcTrigger,Trigger1Y)),NA())</f>
        <v>2.6813215607344176E-2</v>
      </c>
    </row>
    <row r="2997" spans="2:17" x14ac:dyDescent="0.2">
      <c r="B2997" s="46" t="s">
        <v>51</v>
      </c>
      <c r="D2997" s="49">
        <f>_xll.qlCalendarAdvance(LocalCalendar,$D2996,B2997,"f",FALSE)</f>
        <v>60407</v>
      </c>
      <c r="E2997" s="49">
        <f>_xll.qlInterestRateIndexValueDate(IndexON,D2997)</f>
        <v>60407</v>
      </c>
      <c r="F2997" s="52">
        <f>IFERROR(_xll.qlIndexFixing(IndexON,D2997,TRUE,_xll.ohTrigger(RecalcTrigger,TriggerON)),NA())</f>
        <v>2.5301603251417504E-2</v>
      </c>
      <c r="H2997" s="49">
        <f>_xll.qlCalendarAdvance(IborCalendar,$H2996,B2997,"f",FALSE)</f>
        <v>60399</v>
      </c>
      <c r="I2997" s="49">
        <f>_xll.qlInterestRateIndexValueDate(Index1M,$H2997)</f>
        <v>60401</v>
      </c>
      <c r="J2997" s="52">
        <f>IFERROR(_xll.qlIndexFixing(Index1M,$H2997,TRUE,_xll.ohTrigger(RecalcTrigger,Trigger1M)),NA())</f>
        <v>2.3523264764311602E-2</v>
      </c>
      <c r="K2997" s="52">
        <f>IFERROR(_xll.qlIndexFixing(ONIndex1M,I2997,TRUE,_xll.ohTrigger(RecalcTrigger,Trigger1M)),NA())</f>
        <v>2.3499829649020754E-2</v>
      </c>
      <c r="L2997" s="52">
        <f>IFERROR(_xll.qlIndexFixing(Index3M,H2997,TRUE,_xll.ohTrigger(RecalcTrigger,Trigger3M)),NA())</f>
        <v>2.4632034311874006E-2</v>
      </c>
      <c r="M2997" s="52">
        <f>IFERROR(_xll.qlIndexFixing(ONIndex3M,I2997,TRUE,_xll.ohTrigger(RecalcTrigger,Trigger3M)),NA())</f>
        <v>2.4556506256994126E-2</v>
      </c>
      <c r="N2997" s="52">
        <f>IFERROR(_xll.qlIndexFixing(Index6M,$H2997,TRUE,_xll.ohTrigger(RecalcTrigger,Trigger6M)),NA())</f>
        <v>2.5696775262720538E-2</v>
      </c>
      <c r="O2997" s="52">
        <f>IFERROR(_xll.qlIndexFixing(ONIndex6M,I2997,TRUE,_xll.ohTrigger(RecalcTrigger,Trigger6M)),NA())</f>
        <v>2.5529746567656275E-2</v>
      </c>
      <c r="P2997" s="52">
        <f>IFERROR(_xll.qlIndexFixing(Index1Y,$H2997,TRUE,_xll.ohTrigger(RecalcTrigger,Trigger1Y)),NA())</f>
        <v>2.7178594145534515E-2</v>
      </c>
      <c r="Q2997" s="52">
        <f>IFERROR(_xll.qlIndexFixing(ONIndex1Y,I2997,TRUE,_xll.ohTrigger(RecalcTrigger,Trigger1Y)),NA())</f>
        <v>2.6813043610527387E-2</v>
      </c>
    </row>
    <row r="2998" spans="2:17" x14ac:dyDescent="0.2">
      <c r="B2998" s="46" t="s">
        <v>51</v>
      </c>
      <c r="D2998" s="49">
        <f>_xll.qlCalendarAdvance(LocalCalendar,$D2997,B2998,"f",FALSE)</f>
        <v>60414</v>
      </c>
      <c r="E2998" s="49">
        <f>_xll.qlInterestRateIndexValueDate(IndexON,D2998)</f>
        <v>60414</v>
      </c>
      <c r="F2998" s="52">
        <f>IFERROR(_xll.qlIndexFixing(IndexON,D2998,TRUE,_xll.ohTrigger(RecalcTrigger,TriggerON)),NA())</f>
        <v>2.5301706827844939E-2</v>
      </c>
      <c r="H2998" s="49">
        <f>_xll.qlCalendarAdvance(IborCalendar,$H2997,B2998,"f",FALSE)</f>
        <v>60406</v>
      </c>
      <c r="I2998" s="49">
        <f>_xll.qlInterestRateIndexValueDate(Index1M,$H2998)</f>
        <v>60408</v>
      </c>
      <c r="J2998" s="52">
        <f>IFERROR(_xll.qlIndexFixing(Index1M,$H2998,TRUE,_xll.ohTrigger(RecalcTrigger,Trigger1M)),NA())</f>
        <v>2.3523116019984747E-2</v>
      </c>
      <c r="K2998" s="52">
        <f>IFERROR(_xll.qlIndexFixing(ONIndex1M,I2998,TRUE,_xll.ohTrigger(RecalcTrigger,Trigger1M)),NA())</f>
        <v>2.3499658080821106E-2</v>
      </c>
      <c r="L2998" s="52">
        <f>IFERROR(_xll.qlIndexFixing(Index3M,H2998,TRUE,_xll.ohTrigger(RecalcTrigger,Trigger3M)),NA())</f>
        <v>2.4631931832475126E-2</v>
      </c>
      <c r="M2998" s="52">
        <f>IFERROR(_xll.qlIndexFixing(ONIndex3M,I2998,TRUE,_xll.ohTrigger(RecalcTrigger,Trigger3M)),NA())</f>
        <v>2.4556337736036937E-2</v>
      </c>
      <c r="N2998" s="52">
        <f>IFERROR(_xll.qlIndexFixing(Index6M,$H2998,TRUE,_xll.ohTrigger(RecalcTrigger,Trigger6M)),NA())</f>
        <v>2.5696721691060312E-2</v>
      </c>
      <c r="O2998" s="52">
        <f>IFERROR(_xll.qlIndexFixing(ONIndex6M,I2998,TRUE,_xll.ohTrigger(RecalcTrigger,Trigger6M)),NA())</f>
        <v>2.5529578449337009E-2</v>
      </c>
      <c r="P2998" s="52">
        <f>IFERROR(_xll.qlIndexFixing(Index1Y,$H2998,TRUE,_xll.ohTrigger(RecalcTrigger,Trigger1Y)),NA())</f>
        <v>2.7178571378694921E-2</v>
      </c>
      <c r="Q2998" s="52">
        <f>IFERROR(_xll.qlIndexFixing(ONIndex1Y,I2998,TRUE,_xll.ohTrigger(RecalcTrigger,Trigger1Y)),NA())</f>
        <v>2.681288173305596E-2</v>
      </c>
    </row>
    <row r="2999" spans="2:17" x14ac:dyDescent="0.2">
      <c r="B2999" s="46" t="s">
        <v>51</v>
      </c>
      <c r="D2999" s="49">
        <f>_xll.qlCalendarAdvance(LocalCalendar,$D2998,B2999,"f",FALSE)</f>
        <v>60421</v>
      </c>
      <c r="E2999" s="49">
        <f>_xll.qlInterestRateIndexValueDate(IndexON,D2999)</f>
        <v>60421</v>
      </c>
      <c r="F2999" s="52">
        <f>IFERROR(_xll.qlIndexFixing(IndexON,D2999,TRUE,_xll.ohTrigger(RecalcTrigger,TriggerON)),NA())</f>
        <v>2.5301803752633134E-2</v>
      </c>
      <c r="H2999" s="49">
        <f>_xll.qlCalendarAdvance(IborCalendar,$H2998,B2999,"f",FALSE)</f>
        <v>60413</v>
      </c>
      <c r="I2999" s="49">
        <f>_xll.qlInterestRateIndexValueDate(Index1M,$H2999)</f>
        <v>60415</v>
      </c>
      <c r="J2999" s="52">
        <f>IFERROR(_xll.qlIndexFixing(Index1M,$H2999,TRUE,_xll.ohTrigger(RecalcTrigger,Trigger1M)),NA())</f>
        <v>2.3522977740087214E-2</v>
      </c>
      <c r="K2999" s="52">
        <f>IFERROR(_xll.qlIndexFixing(ONIndex1M,I2999,TRUE,_xll.ohTrigger(RecalcTrigger,Trigger1M)),NA())</f>
        <v>2.3499496956187471E-2</v>
      </c>
      <c r="L2999" s="52">
        <f>IFERROR(_xll.qlIndexFixing(Index3M,H2999,TRUE,_xll.ohTrigger(RecalcTrigger,Trigger3M)),NA())</f>
        <v>2.4631839674744117E-2</v>
      </c>
      <c r="M2999" s="52">
        <f>IFERROR(_xll.qlIndexFixing(ONIndex3M,I2999,TRUE,_xll.ohTrigger(RecalcTrigger,Trigger3M)),NA())</f>
        <v>2.455617947271449E-2</v>
      </c>
      <c r="N2999" s="52">
        <f>IFERROR(_xll.qlIndexFixing(Index6M,$H2999,TRUE,_xll.ohTrigger(RecalcTrigger,Trigger6M)),NA())</f>
        <v>2.5696674339769254E-2</v>
      </c>
      <c r="O2999" s="52">
        <f>IFERROR(_xll.qlIndexFixing(ONIndex6M,I2999,TRUE,_xll.ohTrigger(RecalcTrigger,Trigger6M)),NA())</f>
        <v>2.552942052590268E-2</v>
      </c>
      <c r="P2999" s="52">
        <f>IFERROR(_xll.qlIndexFixing(Index1Y,$H2999,TRUE,_xll.ohTrigger(RecalcTrigger,Trigger1Y)),NA())</f>
        <v>2.7178551796353694E-2</v>
      </c>
      <c r="Q2999" s="52">
        <f>IFERROR(_xll.qlIndexFixing(ONIndex1Y,I2999,TRUE,_xll.ohTrigger(RecalcTrigger,Trigger1Y)),NA())</f>
        <v>2.6812729974929894E-2</v>
      </c>
    </row>
    <row r="3000" spans="2:17" x14ac:dyDescent="0.2">
      <c r="B3000" s="46" t="s">
        <v>51</v>
      </c>
      <c r="D3000" s="49">
        <f>_xll.qlCalendarAdvance(LocalCalendar,$D2999,B3000,"f",FALSE)</f>
        <v>60428</v>
      </c>
      <c r="E3000" s="49">
        <f>_xll.qlInterestRateIndexValueDate(IndexON,D3000)</f>
        <v>60428</v>
      </c>
      <c r="F3000" s="52">
        <f>IFERROR(_xll.qlIndexFixing(IndexON,D3000,TRUE,_xll.ohTrigger(RecalcTrigger,TriggerON)),NA())</f>
        <v>2.5301894025542282E-2</v>
      </c>
      <c r="H3000" s="49">
        <f>_xll.qlCalendarAdvance(IborCalendar,$H2999,B3000,"f",FALSE)</f>
        <v>60420</v>
      </c>
      <c r="I3000" s="49">
        <f>_xll.qlInterestRateIndexValueDate(Index1M,$H3000)</f>
        <v>60422</v>
      </c>
      <c r="J3000" s="52">
        <f>IFERROR(_xll.qlIndexFixing(Index1M,$H3000,TRUE,_xll.ohTrigger(RecalcTrigger,Trigger1M)),NA())</f>
        <v>2.3522849924616507E-2</v>
      </c>
      <c r="K3000" s="52">
        <f>IFERROR(_xll.qlIndexFixing(ONIndex1M,I3000,TRUE,_xll.ohTrigger(RecalcTrigger,Trigger1M)),NA())</f>
        <v>2.3499346274800104E-2</v>
      </c>
      <c r="L3000" s="52">
        <f>IFERROR(_xll.qlIndexFixing(Index3M,H3000,TRUE,_xll.ohTrigger(RecalcTrigger,Trigger3M)),NA())</f>
        <v>2.4631757838682711E-2</v>
      </c>
      <c r="M3000" s="52">
        <f>IFERROR(_xll.qlIndexFixing(ONIndex3M,I3000,TRUE,_xll.ohTrigger(RecalcTrigger,Trigger3M)),NA())</f>
        <v>2.4556031467426465E-2</v>
      </c>
      <c r="N3000" s="52">
        <f>IFERROR(_xll.qlIndexFixing(Index6M,$H3000,TRUE,_xll.ohTrigger(RecalcTrigger,Trigger6M)),NA())</f>
        <v>2.5693896839646922E-2</v>
      </c>
      <c r="O3000" s="52">
        <f>IFERROR(_xll.qlIndexFixing(ONIndex6M,I3000,TRUE,_xll.ohTrigger(RecalcTrigger,Trigger6M)),NA())</f>
        <v>2.552927279727335E-2</v>
      </c>
      <c r="P3000" s="52">
        <f>IFERROR(_xll.qlIndexFixing(Index1Y,$H3000,TRUE,_xll.ohTrigger(RecalcTrigger,Trigger1Y)),NA())</f>
        <v>2.7178535198941155E-2</v>
      </c>
      <c r="Q3000" s="52">
        <f>IFERROR(_xll.qlIndexFixing(ONIndex1Y,I3000,TRUE,_xll.ohTrigger(RecalcTrigger,Trigger1Y)),NA())</f>
        <v>2.6812588336468934E-2</v>
      </c>
    </row>
    <row r="3001" spans="2:17" x14ac:dyDescent="0.2">
      <c r="B3001" s="46" t="s">
        <v>51</v>
      </c>
      <c r="D3001" s="49">
        <f>_xll.qlCalendarAdvance(LocalCalendar,$D3000,B3001,"f",FALSE)</f>
        <v>60435</v>
      </c>
      <c r="E3001" s="49">
        <f>_xll.qlInterestRateIndexValueDate(IndexON,D3001)</f>
        <v>60435</v>
      </c>
      <c r="F3001" s="52">
        <f>IFERROR(_xll.qlIndexFixing(IndexON,D3001,TRUE,_xll.ohTrigger(RecalcTrigger,TriggerON)),NA())</f>
        <v>2.5301977647131935E-2</v>
      </c>
      <c r="H3001" s="49">
        <f>_xll.qlCalendarAdvance(IborCalendar,$H3000,B3001,"f",FALSE)</f>
        <v>60427</v>
      </c>
      <c r="I3001" s="49">
        <f>_xll.qlInterestRateIndexValueDate(Index1M,$H3001)</f>
        <v>60429</v>
      </c>
      <c r="J3001" s="52">
        <f>IFERROR(_xll.qlIndexFixing(Index1M,$H3001,TRUE,_xll.ohTrigger(RecalcTrigger,Trigger1M)),NA())</f>
        <v>2.3522732573570126E-2</v>
      </c>
      <c r="K3001" s="52">
        <f>IFERROR(_xll.qlIndexFixing(ONIndex1M,I3001,TRUE,_xll.ohTrigger(RecalcTrigger,Trigger1M)),NA())</f>
        <v>2.3499206036579068E-2</v>
      </c>
      <c r="L3001" s="52">
        <f>IFERROR(_xll.qlIndexFixing(Index3M,H3001,TRUE,_xll.ohTrigger(RecalcTrigger,Trigger3M)),NA())</f>
        <v>2.4631686323906003E-2</v>
      </c>
      <c r="M3001" s="52">
        <f>IFERROR(_xll.qlIndexFixing(ONIndex3M,I3001,TRUE,_xll.ohTrigger(RecalcTrigger,Trigger3M)),NA())</f>
        <v>2.4555893719853117E-2</v>
      </c>
      <c r="N3001" s="52">
        <f>IFERROR(_xll.qlIndexFixing(Index6M,$H3001,TRUE,_xll.ohTrigger(RecalcTrigger,Trigger6M)),NA())</f>
        <v>2.5693860189618774E-2</v>
      </c>
      <c r="O3001" s="52">
        <f>IFERROR(_xll.qlIndexFixing(ONIndex6M,I3001,TRUE,_xll.ohTrigger(RecalcTrigger,Trigger6M)),NA())</f>
        <v>2.5529135263528957E-2</v>
      </c>
      <c r="P3001" s="52">
        <f>IFERROR(_xll.qlIndexFixing(Index1Y,$H3001,TRUE,_xll.ohTrigger(RecalcTrigger,Trigger1Y)),NA())</f>
        <v>2.7178521386888282E-2</v>
      </c>
      <c r="Q3001" s="52">
        <f>IFERROR(_xll.qlIndexFixing(ONIndex1Y,I3001,TRUE,_xll.ohTrigger(RecalcTrigger,Trigger1Y)),NA())</f>
        <v>2.68124568172734E-2</v>
      </c>
    </row>
    <row r="3002" spans="2:17" x14ac:dyDescent="0.2">
      <c r="B3002" s="46" t="s">
        <v>51</v>
      </c>
      <c r="D3002" s="49">
        <f>_xll.qlCalendarAdvance(LocalCalendar,$D3001,B3002,"f",FALSE)</f>
        <v>60442</v>
      </c>
      <c r="E3002" s="49">
        <f>_xll.qlInterestRateIndexValueDate(IndexON,D3002)</f>
        <v>60442</v>
      </c>
      <c r="F3002" s="52">
        <f>IFERROR(_xll.qlIndexFixing(IndexON,D3002,TRUE,_xll.ohTrigger(RecalcTrigger,TriggerON)),NA())</f>
        <v>2.5302054616682668E-2</v>
      </c>
      <c r="H3002" s="49">
        <f>_xll.qlCalendarAdvance(IborCalendar,$H3001,B3002,"f",FALSE)</f>
        <v>60434</v>
      </c>
      <c r="I3002" s="49">
        <f>_xll.qlInterestRateIndexValueDate(Index1M,$H3002)</f>
        <v>60436</v>
      </c>
      <c r="J3002" s="52">
        <f>IFERROR(_xll.qlIndexFixing(Index1M,$H3002,TRUE,_xll.ohTrigger(RecalcTrigger,Trigger1M)),NA())</f>
        <v>2.3522625686950571E-2</v>
      </c>
      <c r="K3002" s="52">
        <f>IFERROR(_xll.qlIndexFixing(ONIndex1M,I3002,TRUE,_xll.ohTrigger(RecalcTrigger,Trigger1M)),NA())</f>
        <v>2.34990762416043E-2</v>
      </c>
      <c r="L3002" s="52">
        <f>IFERROR(_xll.qlIndexFixing(Index3M,H3002,TRUE,_xll.ohTrigger(RecalcTrigger,Trigger3M)),NA())</f>
        <v>2.4631624936176318E-2</v>
      </c>
      <c r="M3002" s="52">
        <f>IFERROR(_xll.qlIndexFixing(ONIndex3M,I3002,TRUE,_xll.ohTrigger(RecalcTrigger,Trigger3M)),NA())</f>
        <v>2.4555766229994447E-2</v>
      </c>
      <c r="N3002" s="52">
        <f>IFERROR(_xll.qlIndexFixing(Index6M,$H3002,TRUE,_xll.ohTrigger(RecalcTrigger,Trigger6M)),NA())</f>
        <v>2.5693828675614688E-2</v>
      </c>
      <c r="O3002" s="52">
        <f>IFERROR(_xll.qlIndexFixing(ONIndex6M,I3002,TRUE,_xll.ohTrigger(RecalcTrigger,Trigger6M)),NA())</f>
        <v>2.5529007924509628E-2</v>
      </c>
      <c r="P3002" s="52">
        <f>IFERROR(_xll.qlIndexFixing(Index1Y,$H3002,TRUE,_xll.ohTrigger(RecalcTrigger,Trigger1Y)),NA())</f>
        <v>2.7178510160626283E-2</v>
      </c>
      <c r="Q3002" s="52">
        <f>IFERROR(_xll.qlIndexFixing(ONIndex1Y,I3002,TRUE,_xll.ohTrigger(RecalcTrigger,Trigger1Y)),NA())</f>
        <v>2.6812335417423228E-2</v>
      </c>
    </row>
    <row r="3003" spans="2:17" x14ac:dyDescent="0.2">
      <c r="B3003" s="46" t="s">
        <v>51</v>
      </c>
      <c r="D3003" s="49">
        <f>_xll.qlCalendarAdvance(LocalCalendar,$D3002,B3003,"f",FALSE)</f>
        <v>60449</v>
      </c>
      <c r="E3003" s="49">
        <f>_xll.qlInterestRateIndexValueDate(IndexON,D3003)</f>
        <v>60449</v>
      </c>
      <c r="F3003" s="52">
        <f>IFERROR(_xll.qlIndexFixing(IndexON,D3003,TRUE,_xll.ohTrigger(RecalcTrigger,TriggerON)),NA())</f>
        <v>2.5302124934514225E-2</v>
      </c>
      <c r="H3003" s="49">
        <f>_xll.qlCalendarAdvance(IborCalendar,$H3002,B3003,"f",FALSE)</f>
        <v>60441</v>
      </c>
      <c r="I3003" s="49">
        <f>_xll.qlInterestRateIndexValueDate(Index1M,$H3003)</f>
        <v>60443</v>
      </c>
      <c r="J3003" s="52">
        <f>IFERROR(_xll.qlIndexFixing(Index1M,$H3003,TRUE,_xll.ohTrigger(RecalcTrigger,Trigger1M)),NA())</f>
        <v>2.3522529264752845E-2</v>
      </c>
      <c r="K3003" s="52">
        <f>IFERROR(_xll.qlIndexFixing(ONIndex1M,I3003,TRUE,_xll.ohTrigger(RecalcTrigger,Trigger1M)),NA())</f>
        <v>2.3498956889955736E-2</v>
      </c>
      <c r="L3003" s="52">
        <f>IFERROR(_xll.qlIndexFixing(Index3M,H3003,TRUE,_xll.ohTrigger(RecalcTrigger,Trigger3M)),NA())</f>
        <v>2.4631572972576808E-2</v>
      </c>
      <c r="M3003" s="52">
        <f>IFERROR(_xll.qlIndexFixing(ONIndex3M,I3003,TRUE,_xll.ohTrigger(RecalcTrigger,Trigger3M)),NA())</f>
        <v>2.4555648998090263E-2</v>
      </c>
      <c r="N3003" s="52">
        <f>IFERROR(_xll.qlIndexFixing(Index6M,$H3003,TRUE,_xll.ohTrigger(RecalcTrigger,Trigger6M)),NA())</f>
        <v>2.5697451947977516E-2</v>
      </c>
      <c r="O3003" s="52">
        <f>IFERROR(_xll.qlIndexFixing(ONIndex6M,I3003,TRUE,_xll.ohTrigger(RecalcTrigger,Trigger6M)),NA())</f>
        <v>2.5528890780375235E-2</v>
      </c>
      <c r="P3003" s="52">
        <f>IFERROR(_xll.qlIndexFixing(Index1Y,$H3003,TRUE,_xll.ohTrigger(RecalcTrigger,Trigger1Y)),NA())</f>
        <v>2.7178501320585254E-2</v>
      </c>
      <c r="Q3003" s="52">
        <f>IFERROR(_xll.qlIndexFixing(ONIndex1Y,I3003,TRUE,_xll.ohTrigger(RecalcTrigger,Trigger1Y)),NA())</f>
        <v>2.6812224137158225E-2</v>
      </c>
    </row>
    <row r="3004" spans="2:17" x14ac:dyDescent="0.2">
      <c r="B3004" s="46" t="s">
        <v>51</v>
      </c>
      <c r="D3004" s="49">
        <f>_xll.qlCalendarAdvance(LocalCalendar,$D3003,B3004,"f",FALSE)</f>
        <v>60456</v>
      </c>
      <c r="E3004" s="49">
        <f>_xll.qlInterestRateIndexValueDate(IndexON,D3004)</f>
        <v>60456</v>
      </c>
      <c r="F3004" s="52">
        <f>IFERROR(_xll.qlIndexFixing(IndexON,D3004,TRUE,_xll.ohTrigger(RecalcTrigger,TriggerON)),NA())</f>
        <v>2.5302188600866415E-2</v>
      </c>
      <c r="H3004" s="49">
        <f>_xll.qlCalendarAdvance(IborCalendar,$H3003,B3004,"f",FALSE)</f>
        <v>60448</v>
      </c>
      <c r="I3004" s="49">
        <f>_xll.qlInterestRateIndexValueDate(Index1M,$H3004)</f>
        <v>60450</v>
      </c>
      <c r="J3004" s="52">
        <f>IFERROR(_xll.qlIndexFixing(Index1M,$H3004,TRUE,_xll.ohTrigger(RecalcTrigger,Trigger1M)),NA())</f>
        <v>2.3522443306981944E-2</v>
      </c>
      <c r="K3004" s="52">
        <f>IFERROR(_xll.qlIndexFixing(ONIndex1M,I3004,TRUE,_xll.ohTrigger(RecalcTrigger,Trigger1M)),NA())</f>
        <v>2.3501127047809156E-2</v>
      </c>
      <c r="L3004" s="52">
        <f>IFERROR(_xll.qlIndexFixing(Index3M,H3004,TRUE,_xll.ohTrigger(RecalcTrigger,Trigger3M)),NA())</f>
        <v>2.4631529647761767E-2</v>
      </c>
      <c r="M3004" s="52">
        <f>IFERROR(_xll.qlIndexFixing(ONIndex3M,I3004,TRUE,_xll.ohTrigger(RecalcTrigger,Trigger3M)),NA())</f>
        <v>2.4558033070429808E-2</v>
      </c>
      <c r="N3004" s="52">
        <f>IFERROR(_xll.qlIndexFixing(Index6M,$H3004,TRUE,_xll.ohTrigger(RecalcTrigger,Trigger6M)),NA())</f>
        <v>2.5696517284477041E-2</v>
      </c>
      <c r="O3004" s="52">
        <f>IFERROR(_xll.qlIndexFixing(ONIndex6M,I3004,TRUE,_xll.ohTrigger(RecalcTrigger,Trigger6M)),NA())</f>
        <v>2.5531477988522955E-2</v>
      </c>
      <c r="P3004" s="52">
        <f>IFERROR(_xll.qlIndexFixing(Index1Y,$H3004,TRUE,_xll.ohTrigger(RecalcTrigger,Trigger1Y)),NA())</f>
        <v>2.7178494667196837E-2</v>
      </c>
      <c r="Q3004" s="52">
        <f>IFERROR(_xll.qlIndexFixing(ONIndex1Y,I3004,TRUE,_xll.ohTrigger(RecalcTrigger,Trigger1Y)),NA())</f>
        <v>2.6815098263415216E-2</v>
      </c>
    </row>
    <row r="3005" spans="2:17" x14ac:dyDescent="0.2">
      <c r="B3005" s="46" t="s">
        <v>51</v>
      </c>
      <c r="D3005" s="49">
        <f>_xll.qlCalendarAdvance(LocalCalendar,$D3004,B3005,"f",FALSE)</f>
        <v>60463</v>
      </c>
      <c r="E3005" s="49">
        <f>_xll.qlInterestRateIndexValueDate(IndexON,D3005)</f>
        <v>60463</v>
      </c>
      <c r="F3005" s="52">
        <f>IFERROR(_xll.qlIndexFixing(IndexON,D3005,TRUE,_xll.ohTrigger(RecalcTrigger,TriggerON)),NA())</f>
        <v>2.5302245615339558E-2</v>
      </c>
      <c r="H3005" s="49">
        <f>_xll.qlCalendarAdvance(IborCalendar,$H3004,B3005,"f",FALSE)</f>
        <v>60455</v>
      </c>
      <c r="I3005" s="49">
        <f>_xll.qlInterestRateIndexValueDate(Index1M,$H3005)</f>
        <v>60457</v>
      </c>
      <c r="J3005" s="52">
        <f>IFERROR(_xll.qlIndexFixing(Index1M,$H3005,TRUE,_xll.ohTrigger(RecalcTrigger,Trigger1M)),NA())</f>
        <v>2.3522367813637868E-2</v>
      </c>
      <c r="K3005" s="52">
        <f>IFERROR(_xll.qlIndexFixing(ONIndex1M,I3005,TRUE,_xll.ohTrigger(RecalcTrigger,Trigger1M)),NA())</f>
        <v>2.3498749516317474E-2</v>
      </c>
      <c r="L3005" s="52">
        <f>IFERROR(_xll.qlIndexFixing(Index3M,H3005,TRUE,_xll.ohTrigger(RecalcTrigger,Trigger3M)),NA())</f>
        <v>2.4631494176388973E-2</v>
      </c>
      <c r="M3005" s="52">
        <f>IFERROR(_xll.qlIndexFixing(ONIndex3M,I3005,TRUE,_xll.ohTrigger(RecalcTrigger,Trigger3M)),NA())</f>
        <v>2.4555445307505863E-2</v>
      </c>
      <c r="N3005" s="52">
        <f>IFERROR(_xll.qlIndexFixing(Index6M,$H3005,TRUE,_xll.ohTrigger(RecalcTrigger,Trigger6M)),NA())</f>
        <v>2.5696499092774702E-2</v>
      </c>
      <c r="O3005" s="52">
        <f>IFERROR(_xll.qlIndexFixing(ONIndex6M,I3005,TRUE,_xll.ohTrigger(RecalcTrigger,Trigger6M)),NA())</f>
        <v>2.5528687076441514E-2</v>
      </c>
      <c r="P3005" s="52">
        <f>IFERROR(_xll.qlIndexFixing(Index1Y,$H3005,TRUE,_xll.ohTrigger(RecalcTrigger,Trigger1Y)),NA())</f>
        <v>2.7178490000891797E-2</v>
      </c>
      <c r="Q3005" s="52">
        <f>IFERROR(_xll.qlIndexFixing(ONIndex1Y,I3005,TRUE,_xll.ohTrigger(RecalcTrigger,Trigger1Y)),NA())</f>
        <v>2.681203193474424E-2</v>
      </c>
    </row>
    <row r="3006" spans="2:17" x14ac:dyDescent="0.2">
      <c r="B3006" s="46" t="s">
        <v>51</v>
      </c>
      <c r="D3006" s="49">
        <f>_xll.qlCalendarAdvance(LocalCalendar,$D3005,B3006,"f",FALSE)</f>
        <v>60470</v>
      </c>
      <c r="E3006" s="49">
        <f>_xll.qlInterestRateIndexValueDate(IndexON,D3006)</f>
        <v>60470</v>
      </c>
      <c r="F3006" s="52">
        <f>IFERROR(_xll.qlIndexFixing(IndexON,D3006,TRUE,_xll.ohTrigger(RecalcTrigger,TriggerON)),NA())</f>
        <v>2.5302295978093525E-2</v>
      </c>
      <c r="H3006" s="49">
        <f>_xll.qlCalendarAdvance(IborCalendar,$H3005,B3006,"f",FALSE)</f>
        <v>60462</v>
      </c>
      <c r="I3006" s="49">
        <f>_xll.qlInterestRateIndexValueDate(Index1M,$H3006)</f>
        <v>60464</v>
      </c>
      <c r="J3006" s="52">
        <f>IFERROR(_xll.qlIndexFixing(Index1M,$H3006,TRUE,_xll.ohTrigger(RecalcTrigger,Trigger1M)),NA())</f>
        <v>2.3522302784710625E-2</v>
      </c>
      <c r="K3006" s="52">
        <f>IFERROR(_xll.qlIndexFixing(ONIndex1M,I3006,TRUE,_xll.ohTrigger(RecalcTrigger,Trigger1M)),NA())</f>
        <v>2.3498661494407713E-2</v>
      </c>
      <c r="L3006" s="52">
        <f>IFERROR(_xll.qlIndexFixing(Index3M,H3006,TRUE,_xll.ohTrigger(RecalcTrigger,Trigger3M)),NA())</f>
        <v>2.4631465773111851E-2</v>
      </c>
      <c r="M3006" s="52">
        <f>IFERROR(_xll.qlIndexFixing(ONIndex3M,I3006,TRUE,_xll.ohTrigger(RecalcTrigger,Trigger3M)),NA())</f>
        <v>2.4555358848825648E-2</v>
      </c>
      <c r="N3006" s="52">
        <f>IFERROR(_xll.qlIndexFixing(Index6M,$H3006,TRUE,_xll.ohTrigger(RecalcTrigger,Trigger6M)),NA())</f>
        <v>2.5697397264287641E-2</v>
      </c>
      <c r="O3006" s="52">
        <f>IFERROR(_xll.qlIndexFixing(ONIndex6M,I3006,TRUE,_xll.ohTrigger(RecalcTrigger,Trigger6M)),NA())</f>
        <v>2.5528600516802058E-2</v>
      </c>
      <c r="P3006" s="52">
        <f>IFERROR(_xll.qlIndexFixing(Index1Y,$H3006,TRUE,_xll.ohTrigger(RecalcTrigger,Trigger1Y)),NA())</f>
        <v>2.7178487122101112E-2</v>
      </c>
      <c r="Q3006" s="52">
        <f>IFERROR(_xll.qlIndexFixing(ONIndex1Y,I3006,TRUE,_xll.ohTrigger(RecalcTrigger,Trigger1Y)),NA())</f>
        <v>2.6811951012435387E-2</v>
      </c>
    </row>
    <row r="3007" spans="2:17" x14ac:dyDescent="0.2">
      <c r="B3007" s="46" t="s">
        <v>51</v>
      </c>
      <c r="D3007" s="49">
        <f>_xll.qlCalendarAdvance(LocalCalendar,$D3006,B3007,"f",FALSE)</f>
        <v>60477</v>
      </c>
      <c r="E3007" s="49">
        <f>_xll.qlInterestRateIndexValueDate(IndexON,D3007)</f>
        <v>60477</v>
      </c>
      <c r="F3007" s="52">
        <f>IFERROR(_xll.qlIndexFixing(IndexON,D3007,TRUE,_xll.ohTrigger(RecalcTrigger,TriggerON)),NA())</f>
        <v>2.5302339689288189E-2</v>
      </c>
      <c r="H3007" s="49">
        <f>_xll.qlCalendarAdvance(IborCalendar,$H3006,B3007,"f",FALSE)</f>
        <v>60469</v>
      </c>
      <c r="I3007" s="49">
        <f>_xll.qlInterestRateIndexValueDate(Index1M,$H3007)</f>
        <v>60471</v>
      </c>
      <c r="J3007" s="52">
        <f>IFERROR(_xll.qlIndexFixing(Index1M,$H3007,TRUE,_xll.ohTrigger(RecalcTrigger,Trigger1M)),NA())</f>
        <v>2.3522248220217701E-2</v>
      </c>
      <c r="K3007" s="52">
        <f>IFERROR(_xll.qlIndexFixing(ONIndex1M,I3007,TRUE,_xll.ohTrigger(RecalcTrigger,Trigger1M)),NA())</f>
        <v>2.3498583916063964E-2</v>
      </c>
      <c r="L3007" s="52">
        <f>IFERROR(_xll.qlIndexFixing(Index3M,H3007,TRUE,_xll.ohTrigger(RecalcTrigger,Trigger3M)),NA())</f>
        <v>2.463144365258731E-2</v>
      </c>
      <c r="M3007" s="52">
        <f>IFERROR(_xll.qlIndexFixing(ONIndex3M,I3007,TRUE,_xll.ohTrigger(RecalcTrigger,Trigger3M)),NA())</f>
        <v>2.4555282648179855E-2</v>
      </c>
      <c r="N3007" s="52">
        <f>IFERROR(_xll.qlIndexFixing(Index6M,$H3007,TRUE,_xll.ohTrigger(RecalcTrigger,Trigger6M)),NA())</f>
        <v>2.5696472819156154E-2</v>
      </c>
      <c r="O3007" s="52">
        <f>IFERROR(_xll.qlIndexFixing(ONIndex6M,I3007,TRUE,_xll.ohTrigger(RecalcTrigger,Trigger6M)),NA())</f>
        <v>2.5528524152047538E-2</v>
      </c>
      <c r="P3007" s="52">
        <f>IFERROR(_xll.qlIndexFixing(Index1Y,$H3007,TRUE,_xll.ohTrigger(RecalcTrigger,Trigger1Y)),NA())</f>
        <v>2.7178485831255764E-2</v>
      </c>
      <c r="Q3007" s="52">
        <f>IFERROR(_xll.qlIndexFixing(ONIndex1Y,I3007,TRUE,_xll.ohTrigger(RecalcTrigger,Trigger1Y)),NA())</f>
        <v>2.6811880209791639E-2</v>
      </c>
    </row>
    <row r="3008" spans="2:17" x14ac:dyDescent="0.2">
      <c r="B3008" s="46" t="s">
        <v>51</v>
      </c>
      <c r="D3008" s="49">
        <f>_xll.qlCalendarAdvance(LocalCalendar,$D3007,B3008,"f",FALSE)</f>
        <v>60484</v>
      </c>
      <c r="E3008" s="49">
        <f>_xll.qlInterestRateIndexValueDate(IndexON,D3008)</f>
        <v>60484</v>
      </c>
      <c r="F3008" s="52">
        <f>IFERROR(_xll.qlIndexFixing(IndexON,D3008,TRUE,_xll.ohTrigger(RecalcTrigger,TriggerON)),NA())</f>
        <v>2.5302376748843614E-2</v>
      </c>
      <c r="H3008" s="49">
        <f>_xll.qlCalendarAdvance(IborCalendar,$H3007,B3008,"f",FALSE)</f>
        <v>60476</v>
      </c>
      <c r="I3008" s="49">
        <f>_xll.qlInterestRateIndexValueDate(Index1M,$H3008)</f>
        <v>60478</v>
      </c>
      <c r="J3008" s="52">
        <f>IFERROR(_xll.qlIndexFixing(Index1M,$H3008,TRUE,_xll.ohTrigger(RecalcTrigger,Trigger1M)),NA())</f>
        <v>2.3519907422913863E-2</v>
      </c>
      <c r="K3008" s="52">
        <f>IFERROR(_xll.qlIndexFixing(ONIndex1M,I3008,TRUE,_xll.ohTrigger(RecalcTrigger,Trigger1M)),NA())</f>
        <v>2.3498516780646739E-2</v>
      </c>
      <c r="L3008" s="52">
        <f>IFERROR(_xll.qlIndexFixing(Index3M,H3008,TRUE,_xll.ohTrigger(RecalcTrigger,Trigger3M)),NA())</f>
        <v>2.4631427029473119E-2</v>
      </c>
      <c r="M3008" s="52">
        <f>IFERROR(_xll.qlIndexFixing(ONIndex3M,I3008,TRUE,_xll.ohTrigger(RecalcTrigger,Trigger3M)),NA())</f>
        <v>2.4555216705088867E-2</v>
      </c>
      <c r="N3008" s="52">
        <f>IFERROR(_xll.qlIndexFixing(Index6M,$H3008,TRUE,_xll.ohTrigger(RecalcTrigger,Trigger6M)),NA())</f>
        <v>2.5693725328960613E-2</v>
      </c>
      <c r="O3008" s="52">
        <f>IFERROR(_xll.qlIndexFixing(ONIndex6M,I3008,TRUE,_xll.ohTrigger(RecalcTrigger,Trigger6M)),NA())</f>
        <v>2.5528457981938146E-2</v>
      </c>
      <c r="P3008" s="52">
        <f>IFERROR(_xll.qlIndexFixing(Index1Y,$H3008,TRUE,_xll.ohTrigger(RecalcTrigger,Trigger1Y)),NA())</f>
        <v>2.7178485928786515E-2</v>
      </c>
      <c r="Q3008" s="52">
        <f>IFERROR(_xll.qlIndexFixing(ONIndex1Y,I3008,TRUE,_xll.ohTrigger(RecalcTrigger,Trigger1Y)),NA())</f>
        <v>2.6811819526573188E-2</v>
      </c>
    </row>
    <row r="3009" spans="2:17" x14ac:dyDescent="0.2">
      <c r="B3009" s="46" t="s">
        <v>51</v>
      </c>
      <c r="D3009" s="49">
        <f>_xll.qlCalendarAdvance(LocalCalendar,$D3008,B3009,"f",FALSE)</f>
        <v>60491</v>
      </c>
      <c r="E3009" s="49">
        <f>_xll.qlInterestRateIndexValueDate(IndexON,D3009)</f>
        <v>60491</v>
      </c>
      <c r="F3009" s="52">
        <f>IFERROR(_xll.qlIndexFixing(IndexON,D3009,TRUE,_xll.ohTrigger(RecalcTrigger,TriggerON)),NA())</f>
        <v>2.530240715651999E-2</v>
      </c>
      <c r="H3009" s="49">
        <f>_xll.qlCalendarAdvance(IborCalendar,$H3008,B3009,"f",FALSE)</f>
        <v>60483</v>
      </c>
      <c r="I3009" s="49">
        <f>_xll.qlInterestRateIndexValueDate(Index1M,$H3009)</f>
        <v>60485</v>
      </c>
      <c r="J3009" s="52">
        <f>IFERROR(_xll.qlIndexFixing(Index1M,$H3009,TRUE,_xll.ohTrigger(RecalcTrigger,Trigger1M)),NA())</f>
        <v>2.3522937004170075E-2</v>
      </c>
      <c r="K3009" s="52">
        <f>IFERROR(_xll.qlIndexFixing(ONIndex1M,I3009,TRUE,_xll.ohTrigger(RecalcTrigger,Trigger1M)),NA())</f>
        <v>2.3498460088395845E-2</v>
      </c>
      <c r="L3009" s="52">
        <f>IFERROR(_xll.qlIndexFixing(Index3M,H3009,TRUE,_xll.ohTrigger(RecalcTrigger,Trigger3M)),NA())</f>
        <v>2.4631415118421846E-2</v>
      </c>
      <c r="M3009" s="52">
        <f>IFERROR(_xll.qlIndexFixing(ONIndex3M,I3009,TRUE,_xll.ohTrigger(RecalcTrigger,Trigger3M)),NA())</f>
        <v>2.4555161019872429E-2</v>
      </c>
      <c r="N3009" s="52">
        <f>IFERROR(_xll.qlIndexFixing(Index6M,$H3009,TRUE,_xll.ohTrigger(RecalcTrigger,Trigger6M)),NA())</f>
        <v>2.5696457433940473E-2</v>
      </c>
      <c r="O3009" s="52">
        <f>IFERROR(_xll.qlIndexFixing(ONIndex6M,I3009,TRUE,_xll.ohTrigger(RecalcTrigger,Trigger6M)),NA())</f>
        <v>2.5528402006553819E-2</v>
      </c>
      <c r="P3009" s="52">
        <f>IFERROR(_xll.qlIndexFixing(Index1Y,$H3009,TRUE,_xll.ohTrigger(RecalcTrigger,Trigger1Y)),NA())</f>
        <v>2.7178487215125002E-2</v>
      </c>
      <c r="Q3009" s="52">
        <f>IFERROR(_xll.qlIndexFixing(ONIndex1Y,I3009,TRUE,_xll.ohTrigger(RecalcTrigger,Trigger1Y)),NA())</f>
        <v>2.6811768962620164E-2</v>
      </c>
    </row>
    <row r="3010" spans="2:17" x14ac:dyDescent="0.2">
      <c r="B3010" s="46" t="s">
        <v>51</v>
      </c>
      <c r="D3010" s="49">
        <f>_xll.qlCalendarAdvance(LocalCalendar,$D3009,B3010,"f",FALSE)</f>
        <v>60498</v>
      </c>
      <c r="E3010" s="49">
        <f>_xll.qlInterestRateIndexValueDate(IndexON,D3010)</f>
        <v>60498</v>
      </c>
      <c r="F3010" s="52">
        <f>IFERROR(_xll.qlIndexFixing(IndexON,D3010,TRUE,_xll.ohTrigger(RecalcTrigger,TriggerON)),NA())</f>
        <v>2.5302430912557128E-2</v>
      </c>
      <c r="H3010" s="49">
        <f>_xll.qlCalendarAdvance(IborCalendar,$H3009,B3010,"f",FALSE)</f>
        <v>60490</v>
      </c>
      <c r="I3010" s="49">
        <f>_xll.qlInterestRateIndexValueDate(Index1M,$H3010)</f>
        <v>60492</v>
      </c>
      <c r="J3010" s="52">
        <f>IFERROR(_xll.qlIndexFixing(Index1M,$H3010,TRUE,_xll.ohTrigger(RecalcTrigger,Trigger1M)),NA())</f>
        <v>2.3522147242084346E-2</v>
      </c>
      <c r="K3010" s="52">
        <f>IFERROR(_xll.qlIndexFixing(ONIndex1M,I3010,TRUE,_xll.ohTrigger(RecalcTrigger,Trigger1M)),NA())</f>
        <v>2.3498413839710963E-2</v>
      </c>
      <c r="L3010" s="52">
        <f>IFERROR(_xll.qlIndexFixing(Index3M,H3010,TRUE,_xll.ohTrigger(RecalcTrigger,Trigger3M)),NA())</f>
        <v>2.4631407134089518E-2</v>
      </c>
      <c r="M3010" s="52">
        <f>IFERROR(_xll.qlIndexFixing(ONIndex3M,I3010,TRUE,_xll.ohTrigger(RecalcTrigger,Trigger3M)),NA())</f>
        <v>2.4555115592530541E-2</v>
      </c>
      <c r="N3010" s="52">
        <f>IFERROR(_xll.qlIndexFixing(Index6M,$H3010,TRUE,_xll.ohTrigger(RecalcTrigger,Trigger6M)),NA())</f>
        <v>2.5697365869791228E-2</v>
      </c>
      <c r="O3010" s="52">
        <f>IFERROR(_xll.qlIndexFixing(ONIndex6M,I3010,TRUE,_xll.ohTrigger(RecalcTrigger,Trigger6M)),NA())</f>
        <v>2.5528356226134363E-2</v>
      </c>
      <c r="P3010" s="52">
        <f>IFERROR(_xll.qlIndexFixing(Index1Y,$H3010,TRUE,_xll.ohTrigger(RecalcTrigger,Trigger1Y)),NA())</f>
        <v>2.7178489490701771E-2</v>
      </c>
      <c r="Q3010" s="52">
        <f>IFERROR(_xll.qlIndexFixing(ONIndex1Y,I3010,TRUE,_xll.ohTrigger(RecalcTrigger,Trigger1Y)),NA())</f>
        <v>2.6811728518172373E-2</v>
      </c>
    </row>
    <row r="3011" spans="2:17" x14ac:dyDescent="0.2">
      <c r="B3011" s="46" t="s">
        <v>51</v>
      </c>
      <c r="D3011" s="49">
        <f>_xll.qlCalendarAdvance(LocalCalendar,$D3010,B3011,"f",FALSE)</f>
        <v>60505</v>
      </c>
      <c r="E3011" s="49">
        <f>_xll.qlInterestRateIndexValueDate(IndexON,D3011)</f>
        <v>60505</v>
      </c>
      <c r="F3011" s="52">
        <f>IFERROR(_xll.qlIndexFixing(IndexON,D3011,TRUE,_xll.ohTrigger(RecalcTrigger,TriggerON)),NA())</f>
        <v>2.5302448017034962E-2</v>
      </c>
      <c r="H3011" s="49">
        <f>_xll.qlCalendarAdvance(IborCalendar,$H3010,B3011,"f",FALSE)</f>
        <v>60497</v>
      </c>
      <c r="I3011" s="49">
        <f>_xll.qlInterestRateIndexValueDate(Index1M,$H3011)</f>
        <v>60499</v>
      </c>
      <c r="J3011" s="52">
        <f>IFERROR(_xll.qlIndexFixing(Index1M,$H3011,TRUE,_xll.ohTrigger(RecalcTrigger,Trigger1M)),NA())</f>
        <v>2.3522133126016032E-2</v>
      </c>
      <c r="K3011" s="52">
        <f>IFERROR(_xll.qlIndexFixing(ONIndex1M,I3011,TRUE,_xll.ohTrigger(RecalcTrigger,Trigger1M)),NA())</f>
        <v>2.3498378034432221E-2</v>
      </c>
      <c r="L3011" s="52">
        <f>IFERROR(_xll.qlIndexFixing(Index3M,H3011,TRUE,_xll.ohTrigger(RecalcTrigger,Trigger3M)),NA())</f>
        <v>2.4631402291135654E-2</v>
      </c>
      <c r="M3011" s="52">
        <f>IFERROR(_xll.qlIndexFixing(ONIndex3M,I3011,TRUE,_xll.ohTrigger(RecalcTrigger,Trigger3M)),NA())</f>
        <v>2.4555080422983266E-2</v>
      </c>
      <c r="N3011" s="52">
        <f>IFERROR(_xll.qlIndexFixing(Index6M,$H3011,TRUE,_xll.ohTrigger(RecalcTrigger,Trigger6M)),NA())</f>
        <v>2.569644982756043E-2</v>
      </c>
      <c r="O3011" s="52">
        <f>IFERROR(_xll.qlIndexFixing(ONIndex6M,I3011,TRUE,_xll.ohTrigger(RecalcTrigger,Trigger6M)),NA())</f>
        <v>2.5528320640759716E-2</v>
      </c>
      <c r="P3011" s="52">
        <f>IFERROR(_xll.qlIndexFixing(Index1Y,$H3011,TRUE,_xll.ohTrigger(RecalcTrigger,Trigger1Y)),NA())</f>
        <v>2.7178492555948019E-2</v>
      </c>
      <c r="Q3011" s="52">
        <f>IFERROR(_xll.qlIndexFixing(ONIndex1Y,I3011,TRUE,_xll.ohTrigger(RecalcTrigger,Trigger1Y)),NA())</f>
        <v>2.6811698193229816E-2</v>
      </c>
    </row>
    <row r="3012" spans="2:17" x14ac:dyDescent="0.2">
      <c r="B3012" s="46" t="s">
        <v>51</v>
      </c>
      <c r="D3012" s="49">
        <f>_xll.qlCalendarAdvance(LocalCalendar,$D3011,B3012,"f",FALSE)</f>
        <v>60512</v>
      </c>
      <c r="E3012" s="49">
        <f>_xll.qlInterestRateIndexValueDate(IndexON,D3012)</f>
        <v>60512</v>
      </c>
      <c r="F3012" s="52">
        <f>IFERROR(_xll.qlIndexFixing(IndexON,D3012,TRUE,_xll.ohTrigger(RecalcTrigger,TriggerON)),NA())</f>
        <v>2.5302458469633748E-2</v>
      </c>
      <c r="H3012" s="49">
        <f>_xll.qlCalendarAdvance(IborCalendar,$H3011,B3012,"f",FALSE)</f>
        <v>60504</v>
      </c>
      <c r="I3012" s="49">
        <f>_xll.qlInterestRateIndexValueDate(Index1M,$H3012)</f>
        <v>60506</v>
      </c>
      <c r="J3012" s="52">
        <f>IFERROR(_xll.qlIndexFixing(Index1M,$H3012,TRUE,_xll.ohTrigger(RecalcTrigger,Trigger1M)),NA())</f>
        <v>2.3522125877219469E-2</v>
      </c>
      <c r="K3012" s="52">
        <f>IFERROR(_xll.qlIndexFixing(ONIndex1M,I3012,TRUE,_xll.ohTrigger(RecalcTrigger,Trigger1M)),NA())</f>
        <v>2.3498352672000067E-2</v>
      </c>
      <c r="L3012" s="52">
        <f>IFERROR(_xll.qlIndexFixing(Index3M,H3012,TRUE,_xll.ohTrigger(RecalcTrigger,Trigger3M)),NA())</f>
        <v>2.463139980421368E-2</v>
      </c>
      <c r="M3012" s="52">
        <f>IFERROR(_xll.qlIndexFixing(ONIndex3M,I3012,TRUE,_xll.ohTrigger(RecalcTrigger,Trigger3M)),NA())</f>
        <v>2.455505551115067E-2</v>
      </c>
      <c r="N3012" s="52">
        <f>IFERROR(_xll.qlIndexFixing(Index6M,$H3012,TRUE,_xll.ohTrigger(RecalcTrigger,Trigger6M)),NA())</f>
        <v>2.5693709120304775E-2</v>
      </c>
      <c r="O3012" s="52">
        <f>IFERROR(_xll.qlIndexFixing(ONIndex6M,I3012,TRUE,_xll.ohTrigger(RecalcTrigger,Trigger6M)),NA())</f>
        <v>2.5528295250030197E-2</v>
      </c>
      <c r="P3012" s="52">
        <f>IFERROR(_xll.qlIndexFixing(Index1Y,$H3012,TRUE,_xll.ohTrigger(RecalcTrigger,Trigger1Y)),NA())</f>
        <v>2.717849621129451E-2</v>
      </c>
      <c r="Q3012" s="52">
        <f>IFERROR(_xll.qlIndexFixing(ONIndex1Y,I3012,TRUE,_xll.ohTrigger(RecalcTrigger,Trigger1Y)),NA())</f>
        <v>2.6811677987552684E-2</v>
      </c>
    </row>
    <row r="3013" spans="2:17" x14ac:dyDescent="0.2">
      <c r="B3013" s="46" t="s">
        <v>51</v>
      </c>
      <c r="D3013" s="49">
        <f>_xll.qlCalendarAdvance(LocalCalendar,$D3012,B3013,"f",FALSE)</f>
        <v>60519</v>
      </c>
      <c r="E3013" s="49">
        <f>_xll.qlInterestRateIndexValueDate(IndexON,D3013)</f>
        <v>60519</v>
      </c>
      <c r="F3013" s="52">
        <f>IFERROR(_xll.qlIndexFixing(IndexON,D3013,TRUE,_xll.ohTrigger(RecalcTrigger,TriggerON)),NA())</f>
        <v>2.5302462270513359E-2</v>
      </c>
      <c r="H3013" s="49">
        <f>_xll.qlCalendarAdvance(IborCalendar,$H3012,B3013,"f",FALSE)</f>
        <v>60511</v>
      </c>
      <c r="I3013" s="49">
        <f>_xll.qlInterestRateIndexValueDate(Index1M,$H3013)</f>
        <v>60513</v>
      </c>
      <c r="J3013" s="52">
        <f>IFERROR(_xll.qlIndexFixing(Index1M,$H3013,TRUE,_xll.ohTrigger(RecalcTrigger,Trigger1M)),NA())</f>
        <v>2.3522123206610734E-2</v>
      </c>
      <c r="K3013" s="52">
        <f>IFERROR(_xll.qlIndexFixing(ONIndex1M,I3013,TRUE,_xll.ohTrigger(RecalcTrigger,Trigger1M)),NA())</f>
        <v>2.3498337753053988E-2</v>
      </c>
      <c r="L3013" s="52">
        <f>IFERROR(_xll.qlIndexFixing(Index3M,H3013,TRUE,_xll.ohTrigger(RecalcTrigger,Trigger3M)),NA())</f>
        <v>2.4630558024105378E-2</v>
      </c>
      <c r="M3013" s="52">
        <f>IFERROR(_xll.qlIndexFixing(ONIndex3M,I3013,TRUE,_xll.ohTrigger(RecalcTrigger,Trigger3M)),NA())</f>
        <v>2.4555040857032751E-2</v>
      </c>
      <c r="N3013" s="52">
        <f>IFERROR(_xll.qlIndexFixing(Index6M,$H3013,TRUE,_xll.ohTrigger(RecalcTrigger,Trigger6M)),NA())</f>
        <v>2.5691882345072845E-2</v>
      </c>
      <c r="O3013" s="52">
        <f>IFERROR(_xll.qlIndexFixing(ONIndex6M,I3013,TRUE,_xll.ohTrigger(RecalcTrigger,Trigger6M)),NA())</f>
        <v>2.5528280054025743E-2</v>
      </c>
      <c r="P3013" s="52">
        <f>IFERROR(_xll.qlIndexFixing(Index1Y,$H3013,TRUE,_xll.ohTrigger(RecalcTrigger,Trigger1Y)),NA())</f>
        <v>2.7178500257172226E-2</v>
      </c>
      <c r="Q3013" s="52">
        <f>IFERROR(_xll.qlIndexFixing(ONIndex1Y,I3013,TRUE,_xll.ohTrigger(RecalcTrigger,Trigger1Y)),NA())</f>
        <v>2.6811667901220915E-2</v>
      </c>
    </row>
    <row r="3014" spans="2:17" x14ac:dyDescent="0.2">
      <c r="B3014" s="46" t="s">
        <v>51</v>
      </c>
      <c r="D3014" s="49">
        <f>_xll.qlCalendarAdvance(LocalCalendar,$D3013,B3014,"f",FALSE)</f>
        <v>60526</v>
      </c>
      <c r="E3014" s="49">
        <f>_xll.qlInterestRateIndexValueDate(IndexON,D3014)</f>
        <v>60526</v>
      </c>
      <c r="F3014" s="52">
        <f>IFERROR(_xll.qlIndexFixing(IndexON,D3014,TRUE,_xll.ohTrigger(RecalcTrigger,TriggerON)),NA())</f>
        <v>2.5302462293295136E-2</v>
      </c>
      <c r="H3014" s="49">
        <f>_xll.qlCalendarAdvance(IborCalendar,$H3013,B3014,"f",FALSE)</f>
        <v>60518</v>
      </c>
      <c r="I3014" s="49">
        <f>_xll.qlInterestRateIndexValueDate(Index1M,$H3014)</f>
        <v>60520</v>
      </c>
      <c r="J3014" s="52">
        <f>IFERROR(_xll.qlIndexFixing(Index1M,$H3014,TRUE,_xll.ohTrigger(RecalcTrigger,Trigger1M)),NA())</f>
        <v>2.3522890765484469E-2</v>
      </c>
      <c r="K3014" s="52">
        <f>IFERROR(_xll.qlIndexFixing(ONIndex1M,I3014,TRUE,_xll.ohTrigger(RecalcTrigger,Trigger1M)),NA())</f>
        <v>2.3498333241862568E-2</v>
      </c>
      <c r="L3014" s="52">
        <f>IFERROR(_xll.qlIndexFixing(Index3M,H3014,TRUE,_xll.ohTrigger(RecalcTrigger,Trigger3M)),NA())</f>
        <v>2.4630557891786607E-2</v>
      </c>
      <c r="M3014" s="52">
        <f>IFERROR(_xll.qlIndexFixing(ONIndex3M,I3014,TRUE,_xll.ohTrigger(RecalcTrigger,Trigger3M)),NA())</f>
        <v>2.4555036426017196E-2</v>
      </c>
      <c r="N3014" s="52">
        <f>IFERROR(_xll.qlIndexFixing(Index6M,$H3014,TRUE,_xll.ohTrigger(RecalcTrigger,Trigger6M)),NA())</f>
        <v>2.5691881653765944E-2</v>
      </c>
      <c r="O3014" s="52">
        <f>IFERROR(_xll.qlIndexFixing(ONIndex6M,I3014,TRUE,_xll.ohTrigger(RecalcTrigger,Trigger6M)),NA())</f>
        <v>2.5528275018373847E-2</v>
      </c>
      <c r="P3014" s="52">
        <f>IFERROR(_xll.qlIndexFixing(Index1Y,$H3014,TRUE,_xll.ohTrigger(RecalcTrigger,Trigger1Y)),NA())</f>
        <v>2.7178504494012802E-2</v>
      </c>
      <c r="Q3014" s="52">
        <f>IFERROR(_xll.qlIndexFixing(ONIndex1Y,I3014,TRUE,_xll.ohTrigger(RecalcTrigger,Trigger1Y)),NA())</f>
        <v>2.681166790010181E-2</v>
      </c>
    </row>
    <row r="3015" spans="2:17" x14ac:dyDescent="0.2">
      <c r="B3015" s="46" t="s">
        <v>51</v>
      </c>
      <c r="D3015" s="49">
        <f>_xll.qlCalendarAdvance(LocalCalendar,$D3014,B3015,"f",FALSE)</f>
        <v>60533</v>
      </c>
      <c r="E3015" s="49">
        <f>_xll.qlInterestRateIndexValueDate(IndexON,D3015)</f>
        <v>60533</v>
      </c>
      <c r="F3015" s="52">
        <f>IFERROR(_xll.qlIndexFixing(IndexON,D3015,TRUE,_xll.ohTrigger(RecalcTrigger,TriggerON)),NA())</f>
        <v>2.53024622932152E-2</v>
      </c>
      <c r="H3015" s="49">
        <f>_xll.qlCalendarAdvance(IborCalendar,$H3014,B3015,"f",FALSE)</f>
        <v>60525</v>
      </c>
      <c r="I3015" s="49">
        <f>_xll.qlInterestRateIndexValueDate(Index1M,$H3015)</f>
        <v>60527</v>
      </c>
      <c r="J3015" s="52">
        <f>IFERROR(_xll.qlIndexFixing(Index1M,$H3015,TRUE,_xll.ohTrigger(RecalcTrigger,Trigger1M)),NA())</f>
        <v>2.3522122825095915E-2</v>
      </c>
      <c r="K3015" s="52">
        <f>IFERROR(_xll.qlIndexFixing(ONIndex1M,I3015,TRUE,_xll.ohTrigger(RecalcTrigger,Trigger1M)),NA())</f>
        <v>2.3498333241942504E-2</v>
      </c>
      <c r="L3015" s="52">
        <f>IFERROR(_xll.qlIndexFixing(Index3M,H3015,TRUE,_xll.ohTrigger(RecalcTrigger,Trigger3M)),NA())</f>
        <v>2.4630557891786607E-2</v>
      </c>
      <c r="M3015" s="52">
        <f>IFERROR(_xll.qlIndexFixing(ONIndex3M,I3015,TRUE,_xll.ohTrigger(RecalcTrigger,Trigger3M)),NA())</f>
        <v>2.4555036426097132E-2</v>
      </c>
      <c r="N3015" s="52">
        <f>IFERROR(_xll.qlIndexFixing(Index6M,$H3015,TRUE,_xll.ohTrigger(RecalcTrigger,Trigger6M)),NA())</f>
        <v>2.5691881030232896E-2</v>
      </c>
      <c r="O3015" s="52">
        <f>IFERROR(_xll.qlIndexFixing(ONIndex6M,I3015,TRUE,_xll.ohTrigger(RecalcTrigger,Trigger6M)),NA())</f>
        <v>2.5528274387038863E-2</v>
      </c>
      <c r="P3015" s="52">
        <f>IFERROR(_xll.qlIndexFixing(Index1Y,$H3015,TRUE,_xll.ohTrigger(RecalcTrigger,Trigger1Y)),NA())</f>
        <v>2.7178508755508066E-2</v>
      </c>
      <c r="Q3015" s="52">
        <f>IFERROR(_xll.qlIndexFixing(ONIndex1Y,I3015,TRUE,_xll.ohTrigger(RecalcTrigger,Trigger1Y)),NA())</f>
        <v>2.6811672265409925E-2</v>
      </c>
    </row>
    <row r="3016" spans="2:17" x14ac:dyDescent="0.2">
      <c r="B3016" s="46" t="s">
        <v>51</v>
      </c>
      <c r="D3016" s="49">
        <f>_xll.qlCalendarAdvance(LocalCalendar,$D3015,B3016,"f",FALSE)</f>
        <v>60540</v>
      </c>
      <c r="E3016" s="49">
        <f>_xll.qlInterestRateIndexValueDate(IndexON,D3016)</f>
        <v>60540</v>
      </c>
      <c r="F3016" s="52">
        <f>IFERROR(_xll.qlIndexFixing(IndexON,D3016,TRUE,_xll.ohTrigger(RecalcTrigger,TriggerON)),NA())</f>
        <v>2.53024622932152E-2</v>
      </c>
      <c r="H3016" s="49">
        <f>_xll.qlCalendarAdvance(IborCalendar,$H3015,B3016,"f",FALSE)</f>
        <v>60532</v>
      </c>
      <c r="I3016" s="49">
        <f>_xll.qlInterestRateIndexValueDate(Index1M,$H3016)</f>
        <v>60534</v>
      </c>
      <c r="J3016" s="52">
        <f>IFERROR(_xll.qlIndexFixing(Index1M,$H3016,TRUE,_xll.ohTrigger(RecalcTrigger,Trigger1M)),NA())</f>
        <v>2.3522122825095915E-2</v>
      </c>
      <c r="K3016" s="52">
        <f>IFERROR(_xll.qlIndexFixing(ONIndex1M,I3016,TRUE,_xll.ohTrigger(RecalcTrigger,Trigger1M)),NA())</f>
        <v>2.3498333241862568E-2</v>
      </c>
      <c r="L3016" s="52">
        <f>IFERROR(_xll.qlIndexFixing(Index3M,H3016,TRUE,_xll.ohTrigger(RecalcTrigger,Trigger3M)),NA())</f>
        <v>2.4630557891786607E-2</v>
      </c>
      <c r="M3016" s="52">
        <f>IFERROR(_xll.qlIndexFixing(ONIndex3M,I3016,TRUE,_xll.ohTrigger(RecalcTrigger,Trigger3M)),NA())</f>
        <v>2.4555036426017196E-2</v>
      </c>
      <c r="N3016" s="52">
        <f>IFERROR(_xll.qlIndexFixing(Index6M,$H3016,TRUE,_xll.ohTrigger(RecalcTrigger,Trigger6M)),NA())</f>
        <v>2.5691880407927595E-2</v>
      </c>
      <c r="O3016" s="52">
        <f>IFERROR(_xll.qlIndexFixing(ONIndex6M,I3016,TRUE,_xll.ohTrigger(RecalcTrigger,Trigger6M)),NA())</f>
        <v>2.5528273757142728E-2</v>
      </c>
      <c r="P3016" s="52">
        <f>IFERROR(_xll.qlIndexFixing(Index1Y,$H3016,TRUE,_xll.ohTrigger(RecalcTrigger,Trigger1Y)),NA())</f>
        <v>2.7178513008396958E-2</v>
      </c>
      <c r="Q3016" s="52">
        <f>IFERROR(_xll.qlIndexFixing(ONIndex1Y,I3016,TRUE,_xll.ohTrigger(RecalcTrigger,Trigger1Y)),NA())</f>
        <v>2.681167662240469E-2</v>
      </c>
    </row>
    <row r="3017" spans="2:17" x14ac:dyDescent="0.2">
      <c r="B3017" s="46" t="s">
        <v>51</v>
      </c>
      <c r="D3017" s="49">
        <f>_xll.qlCalendarAdvance(LocalCalendar,$D3016,B3017,"f",FALSE)</f>
        <v>60547</v>
      </c>
      <c r="E3017" s="49">
        <f>_xll.qlInterestRateIndexValueDate(IndexON,D3017)</f>
        <v>60547</v>
      </c>
      <c r="F3017" s="52">
        <f>IFERROR(_xll.qlIndexFixing(IndexON,D3017,TRUE,_xll.ohTrigger(RecalcTrigger,TriggerON)),NA())</f>
        <v>2.53024622932152E-2</v>
      </c>
      <c r="H3017" s="49">
        <f>_xll.qlCalendarAdvance(IborCalendar,$H3016,B3017,"f",FALSE)</f>
        <v>60539</v>
      </c>
      <c r="I3017" s="49">
        <f>_xll.qlInterestRateIndexValueDate(Index1M,$H3017)</f>
        <v>60541</v>
      </c>
      <c r="J3017" s="52">
        <f>IFERROR(_xll.qlIndexFixing(Index1M,$H3017,TRUE,_xll.ohTrigger(RecalcTrigger,Trigger1M)),NA())</f>
        <v>2.3522122825093417E-2</v>
      </c>
      <c r="K3017" s="52">
        <f>IFERROR(_xll.qlIndexFixing(ONIndex1M,I3017,TRUE,_xll.ohTrigger(RecalcTrigger,Trigger1M)),NA())</f>
        <v>2.3498333241862568E-2</v>
      </c>
      <c r="L3017" s="52">
        <f>IFERROR(_xll.qlIndexFixing(Index3M,H3017,TRUE,_xll.ohTrigger(RecalcTrigger,Trigger3M)),NA())</f>
        <v>2.4633921582527776E-2</v>
      </c>
      <c r="M3017" s="52">
        <f>IFERROR(_xll.qlIndexFixing(ONIndex3M,I3017,TRUE,_xll.ohTrigger(RecalcTrigger,Trigger3M)),NA())</f>
        <v>2.4555036426017196E-2</v>
      </c>
      <c r="N3017" s="52">
        <f>IFERROR(_xll.qlIndexFixing(Index6M,$H3017,TRUE,_xll.ohTrigger(RecalcTrigger,Trigger6M)),NA())</f>
        <v>2.5692792610038817E-2</v>
      </c>
      <c r="O3017" s="52">
        <f>IFERROR(_xll.qlIndexFixing(ONIndex6M,I3017,TRUE,_xll.ohTrigger(RecalcTrigger,Trigger6M)),NA())</f>
        <v>2.5528273128285761E-2</v>
      </c>
      <c r="P3017" s="52">
        <f>IFERROR(_xll.qlIndexFixing(Index1Y,$H3017,TRUE,_xll.ohTrigger(RecalcTrigger,Trigger1Y)),NA())</f>
        <v>2.7178517252678815E-2</v>
      </c>
      <c r="Q3017" s="52">
        <f>IFERROR(_xll.qlIndexFixing(ONIndex1Y,I3017,TRUE,_xll.ohTrigger(RecalcTrigger,Trigger1Y)),NA())</f>
        <v>2.6811680970926233E-2</v>
      </c>
    </row>
    <row r="3018" spans="2:17" x14ac:dyDescent="0.2">
      <c r="B3018" s="46" t="s">
        <v>51</v>
      </c>
      <c r="D3018" s="49">
        <f>_xll.qlCalendarAdvance(LocalCalendar,$D3017,B3018,"f",FALSE)</f>
        <v>60554</v>
      </c>
      <c r="E3018" s="49">
        <f>_xll.qlInterestRateIndexValueDate(IndexON,D3018)</f>
        <v>60554</v>
      </c>
      <c r="F3018" s="52">
        <f>IFERROR(_xll.qlIndexFixing(IndexON,D3018,TRUE,_xll.ohTrigger(RecalcTrigger,TriggerON)),NA())</f>
        <v>2.5302462293295136E-2</v>
      </c>
      <c r="H3018" s="49">
        <f>_xll.qlCalendarAdvance(IborCalendar,$H3017,B3018,"f",FALSE)</f>
        <v>60546</v>
      </c>
      <c r="I3018" s="49">
        <f>_xll.qlInterestRateIndexValueDate(Index1M,$H3018)</f>
        <v>60548</v>
      </c>
      <c r="J3018" s="52">
        <f>IFERROR(_xll.qlIndexFixing(Index1M,$H3018,TRUE,_xll.ohTrigger(RecalcTrigger,Trigger1M)),NA())</f>
        <v>2.3522122825095915E-2</v>
      </c>
      <c r="K3018" s="52">
        <f>IFERROR(_xll.qlIndexFixing(ONIndex1M,I3018,TRUE,_xll.ohTrigger(RecalcTrigger,Trigger1M)),NA())</f>
        <v>2.3498333241862568E-2</v>
      </c>
      <c r="L3018" s="52">
        <f>IFERROR(_xll.qlIndexFixing(Index3M,H3018,TRUE,_xll.ohTrigger(RecalcTrigger,Trigger3M)),NA())</f>
        <v>2.463139875708608E-2</v>
      </c>
      <c r="M3018" s="52">
        <f>IFERROR(_xll.qlIndexFixing(ONIndex3M,I3018,TRUE,_xll.ohTrigger(RecalcTrigger,Trigger3M)),NA())</f>
        <v>2.4555036426017196E-2</v>
      </c>
      <c r="N3018" s="52">
        <f>IFERROR(_xll.qlIndexFixing(Index6M,$H3018,TRUE,_xll.ohTrigger(RecalcTrigger,Trigger6M)),NA())</f>
        <v>2.5692791990230435E-2</v>
      </c>
      <c r="O3018" s="52">
        <f>IFERROR(_xll.qlIndexFixing(ONIndex6M,I3018,TRUE,_xll.ohTrigger(RecalcTrigger,Trigger6M)),NA())</f>
        <v>2.5528272500707772E-2</v>
      </c>
      <c r="P3018" s="52">
        <f>IFERROR(_xll.qlIndexFixing(Index1Y,$H3018,TRUE,_xll.ohTrigger(RecalcTrigger,Trigger1Y)),NA())</f>
        <v>2.7178521488354299E-2</v>
      </c>
      <c r="Q3018" s="52">
        <f>IFERROR(_xll.qlIndexFixing(ONIndex1Y,I3018,TRUE,_xll.ohTrigger(RecalcTrigger,Trigger1Y)),NA())</f>
        <v>2.6811685311134426E-2</v>
      </c>
    </row>
    <row r="3019" spans="2:17" x14ac:dyDescent="0.2">
      <c r="B3019" s="46" t="s">
        <v>51</v>
      </c>
      <c r="D3019" s="49">
        <f>_xll.qlCalendarAdvance(LocalCalendar,$D3018,B3019,"f",FALSE)</f>
        <v>60561</v>
      </c>
      <c r="E3019" s="49">
        <f>_xll.qlInterestRateIndexValueDate(IndexON,D3019)</f>
        <v>60561</v>
      </c>
      <c r="F3019" s="52">
        <f>IFERROR(_xll.qlIndexFixing(IndexON,D3019,TRUE,_xll.ohTrigger(RecalcTrigger,TriggerON)),NA())</f>
        <v>2.53024622932152E-2</v>
      </c>
      <c r="H3019" s="49">
        <f>_xll.qlCalendarAdvance(IborCalendar,$H3018,B3019,"f",FALSE)</f>
        <v>60553</v>
      </c>
      <c r="I3019" s="49">
        <f>_xll.qlInterestRateIndexValueDate(Index1M,$H3019)</f>
        <v>60555</v>
      </c>
      <c r="J3019" s="52">
        <f>IFERROR(_xll.qlIndexFixing(Index1M,$H3019,TRUE,_xll.ohTrigger(RecalcTrigger,Trigger1M)),NA())</f>
        <v>2.3522122825095915E-2</v>
      </c>
      <c r="K3019" s="52">
        <f>IFERROR(_xll.qlIndexFixing(ONIndex1M,I3019,TRUE,_xll.ohTrigger(RecalcTrigger,Trigger1M)),NA())</f>
        <v>2.3498333241862568E-2</v>
      </c>
      <c r="L3019" s="52">
        <f>IFERROR(_xll.qlIndexFixing(Index3M,H3019,TRUE,_xll.ohTrigger(RecalcTrigger,Trigger3M)),NA())</f>
        <v>2.4631398757086947E-2</v>
      </c>
      <c r="M3019" s="52">
        <f>IFERROR(_xll.qlIndexFixing(ONIndex3M,I3019,TRUE,_xll.ohTrigger(RecalcTrigger,Trigger3M)),NA())</f>
        <v>2.4555036426017196E-2</v>
      </c>
      <c r="N3019" s="52">
        <f>IFERROR(_xll.qlIndexFixing(Index6M,$H3019,TRUE,_xll.ohTrigger(RecalcTrigger,Trigger6M)),NA())</f>
        <v>2.5692791371649204E-2</v>
      </c>
      <c r="O3019" s="52">
        <f>IFERROR(_xll.qlIndexFixing(ONIndex6M,I3019,TRUE,_xll.ohTrigger(RecalcTrigger,Trigger6M)),NA())</f>
        <v>2.5528271874408759E-2</v>
      </c>
      <c r="P3019" s="52">
        <f>IFERROR(_xll.qlIndexFixing(Index1Y,$H3019,TRUE,_xll.ohTrigger(RecalcTrigger,Trigger1Y)),NA())</f>
        <v>2.7178525715423403E-2</v>
      </c>
      <c r="Q3019" s="52">
        <f>IFERROR(_xll.qlIndexFixing(ONIndex1Y,I3019,TRUE,_xll.ohTrigger(RecalcTrigger,Trigger1Y)),NA())</f>
        <v>2.6811689642869396E-2</v>
      </c>
    </row>
    <row r="3020" spans="2:17" x14ac:dyDescent="0.2">
      <c r="B3020" s="46" t="s">
        <v>51</v>
      </c>
      <c r="D3020" s="49">
        <f>_xll.qlCalendarAdvance(LocalCalendar,$D3019,B3020,"f",FALSE)</f>
        <v>60568</v>
      </c>
      <c r="E3020" s="49">
        <f>_xll.qlInterestRateIndexValueDate(IndexON,D3020)</f>
        <v>60568</v>
      </c>
      <c r="F3020" s="52">
        <f>IFERROR(_xll.qlIndexFixing(IndexON,D3020,TRUE,_xll.ohTrigger(RecalcTrigger,TriggerON)),NA())</f>
        <v>2.53024622932152E-2</v>
      </c>
      <c r="H3020" s="49">
        <f>_xll.qlCalendarAdvance(IborCalendar,$H3019,B3020,"f",FALSE)</f>
        <v>60560</v>
      </c>
      <c r="I3020" s="49">
        <f>_xll.qlInterestRateIndexValueDate(Index1M,$H3020)</f>
        <v>60562</v>
      </c>
      <c r="J3020" s="52">
        <f>IFERROR(_xll.qlIndexFixing(Index1M,$H3020,TRUE,_xll.ohTrigger(RecalcTrigger,Trigger1M)),NA())</f>
        <v>2.3522122825093417E-2</v>
      </c>
      <c r="K3020" s="52">
        <f>IFERROR(_xll.qlIndexFixing(ONIndex1M,I3020,TRUE,_xll.ohTrigger(RecalcTrigger,Trigger1M)),NA())</f>
        <v>2.3498333241782632E-2</v>
      </c>
      <c r="L3020" s="52">
        <f>IFERROR(_xll.qlIndexFixing(Index3M,H3020,TRUE,_xll.ohTrigger(RecalcTrigger,Trigger3M)),NA())</f>
        <v>2.4631398757086947E-2</v>
      </c>
      <c r="M3020" s="52">
        <f>IFERROR(_xll.qlIndexFixing(ONIndex3M,I3020,TRUE,_xll.ohTrigger(RecalcTrigger,Trigger3M)),NA())</f>
        <v>2.4555036426017196E-2</v>
      </c>
      <c r="N3020" s="52">
        <f>IFERROR(_xll.qlIndexFixing(Index6M,$H3020,TRUE,_xll.ohTrigger(RecalcTrigger,Trigger6M)),NA())</f>
        <v>2.5692790754294249E-2</v>
      </c>
      <c r="O3020" s="52">
        <f>IFERROR(_xll.qlIndexFixing(ONIndex6M,I3020,TRUE,_xll.ohTrigger(RecalcTrigger,Trigger6M)),NA())</f>
        <v>2.5528271249308787E-2</v>
      </c>
      <c r="P3020" s="52">
        <f>IFERROR(_xll.qlIndexFixing(Index1Y,$H3020,TRUE,_xll.ohTrigger(RecalcTrigger,Trigger1Y)),NA())</f>
        <v>2.7178529933885476E-2</v>
      </c>
      <c r="Q3020" s="52">
        <f>IFERROR(_xll.qlIndexFixing(ONIndex1Y,I3020,TRUE,_xll.ohTrigger(RecalcTrigger,Trigger1Y)),NA())</f>
        <v>2.6811693966211081E-2</v>
      </c>
    </row>
    <row r="3021" spans="2:17" x14ac:dyDescent="0.2">
      <c r="B3021" s="46" t="s">
        <v>51</v>
      </c>
      <c r="D3021" s="49">
        <f>_xll.qlCalendarAdvance(LocalCalendar,$D3020,B3021,"f",FALSE)</f>
        <v>60575</v>
      </c>
      <c r="E3021" s="49">
        <f>_xll.qlInterestRateIndexValueDate(IndexON,D3021)</f>
        <v>60575</v>
      </c>
      <c r="F3021" s="52">
        <f>IFERROR(_xll.qlIndexFixing(IndexON,D3021,TRUE,_xll.ohTrigger(RecalcTrigger,TriggerON)),NA())</f>
        <v>2.53024622932152E-2</v>
      </c>
      <c r="H3021" s="49">
        <f>_xll.qlCalendarAdvance(IborCalendar,$H3020,B3021,"f",FALSE)</f>
        <v>60567</v>
      </c>
      <c r="I3021" s="49">
        <f>_xll.qlInterestRateIndexValueDate(Index1M,$H3021)</f>
        <v>60569</v>
      </c>
      <c r="J3021" s="52">
        <f>IFERROR(_xll.qlIndexFixing(Index1M,$H3021,TRUE,_xll.ohTrigger(RecalcTrigger,Trigger1M)),NA())</f>
        <v>2.3522122825093417E-2</v>
      </c>
      <c r="K3021" s="52">
        <f>IFERROR(_xll.qlIndexFixing(ONIndex1M,I3021,TRUE,_xll.ohTrigger(RecalcTrigger,Trigger1M)),NA())</f>
        <v>2.3498333241782632E-2</v>
      </c>
      <c r="L3021" s="52">
        <f>IFERROR(_xll.qlIndexFixing(Index3M,H3021,TRUE,_xll.ohTrigger(RecalcTrigger,Trigger3M)),NA())</f>
        <v>2.4631398757086947E-2</v>
      </c>
      <c r="M3021" s="52">
        <f>IFERROR(_xll.qlIndexFixing(ONIndex3M,I3021,TRUE,_xll.ohTrigger(RecalcTrigger,Trigger3M)),NA())</f>
        <v>2.4555036426097132E-2</v>
      </c>
      <c r="N3021" s="52">
        <f>IFERROR(_xll.qlIndexFixing(Index6M,$H3021,TRUE,_xll.ohTrigger(RecalcTrigger,Trigger6M)),NA())</f>
        <v>2.569279013816644E-2</v>
      </c>
      <c r="O3021" s="52">
        <f>IFERROR(_xll.qlIndexFixing(ONIndex6M,I3021,TRUE,_xll.ohTrigger(RecalcTrigger,Trigger6M)),NA())</f>
        <v>2.5528270625247984E-2</v>
      </c>
      <c r="P3021" s="52">
        <f>IFERROR(_xll.qlIndexFixing(Index1Y,$H3021,TRUE,_xll.ohTrigger(RecalcTrigger,Trigger1Y)),NA())</f>
        <v>2.717853414374161E-2</v>
      </c>
      <c r="Q3021" s="52">
        <f>IFERROR(_xll.qlIndexFixing(ONIndex1Y,I3021,TRUE,_xll.ohTrigger(RecalcTrigger,Trigger1Y)),NA())</f>
        <v>2.6811698281319352E-2</v>
      </c>
    </row>
    <row r="3022" spans="2:17" x14ac:dyDescent="0.2">
      <c r="B3022" s="46" t="s">
        <v>51</v>
      </c>
      <c r="D3022" s="49">
        <f>_xll.qlCalendarAdvance(LocalCalendar,$D3021,B3022,"f",FALSE)</f>
        <v>60583</v>
      </c>
      <c r="E3022" s="49">
        <f>_xll.qlInterestRateIndexValueDate(IndexON,D3022)</f>
        <v>60583</v>
      </c>
      <c r="F3022" s="52">
        <f>IFERROR(_xll.qlIndexFixing(IndexON,D3022,TRUE,_xll.ohTrigger(RecalcTrigger,TriggerON)),NA())</f>
        <v>2.53024622932152E-2</v>
      </c>
      <c r="H3022" s="49">
        <f>_xll.qlCalendarAdvance(IborCalendar,$H3021,B3022,"f",FALSE)</f>
        <v>60574</v>
      </c>
      <c r="I3022" s="49">
        <f>_xll.qlInterestRateIndexValueDate(Index1M,$H3022)</f>
        <v>60576</v>
      </c>
      <c r="J3022" s="52">
        <f>IFERROR(_xll.qlIndexFixing(Index1M,$H3022,TRUE,_xll.ohTrigger(RecalcTrigger,Trigger1M)),NA())</f>
        <v>2.3522122825095915E-2</v>
      </c>
      <c r="K3022" s="52">
        <f>IFERROR(_xll.qlIndexFixing(ONIndex1M,I3022,TRUE,_xll.ohTrigger(RecalcTrigger,Trigger1M)),NA())</f>
        <v>2.3498333241862568E-2</v>
      </c>
      <c r="L3022" s="52">
        <f>IFERROR(_xll.qlIndexFixing(Index3M,H3022,TRUE,_xll.ohTrigger(RecalcTrigger,Trigger3M)),NA())</f>
        <v>2.463139875708608E-2</v>
      </c>
      <c r="M3022" s="52">
        <f>IFERROR(_xll.qlIndexFixing(ONIndex3M,I3022,TRUE,_xll.ohTrigger(RecalcTrigger,Trigger3M)),NA())</f>
        <v>2.4555036426017196E-2</v>
      </c>
      <c r="N3022" s="52">
        <f>IFERROR(_xll.qlIndexFixing(Index6M,$H3022,TRUE,_xll.ohTrigger(RecalcTrigger,Trigger6M)),NA())</f>
        <v>2.5691876699855953E-2</v>
      </c>
      <c r="O3022" s="52">
        <f>IFERROR(_xll.qlIndexFixing(ONIndex6M,I3022,TRUE,_xll.ohTrigger(RecalcTrigger,Trigger6M)),NA())</f>
        <v>2.552827000262603E-2</v>
      </c>
      <c r="P3022" s="52">
        <f>IFERROR(_xll.qlIndexFixing(Index1Y,$H3022,TRUE,_xll.ohTrigger(RecalcTrigger,Trigger1Y)),NA())</f>
        <v>2.7178538344990493E-2</v>
      </c>
      <c r="Q3022" s="52">
        <f>IFERROR(_xll.qlIndexFixing(ONIndex1Y,I3022,TRUE,_xll.ohTrigger(RecalcTrigger,Trigger1Y)),NA())</f>
        <v>2.6811702588034336E-2</v>
      </c>
    </row>
    <row r="3023" spans="2:17" x14ac:dyDescent="0.2">
      <c r="B3023" s="46" t="s">
        <v>51</v>
      </c>
      <c r="D3023" s="49">
        <f>_xll.qlCalendarAdvance(LocalCalendar,$D3022,B3023,"f",FALSE)</f>
        <v>60590</v>
      </c>
      <c r="E3023" s="49">
        <f>_xll.qlInterestRateIndexValueDate(IndexON,D3023)</f>
        <v>60590</v>
      </c>
      <c r="F3023" s="52">
        <f>IFERROR(_xll.qlIndexFixing(IndexON,D3023,TRUE,_xll.ohTrigger(RecalcTrigger,TriggerON)),NA())</f>
        <v>2.53024622932152E-2</v>
      </c>
      <c r="H3023" s="49">
        <f>_xll.qlCalendarAdvance(IborCalendar,$H3022,B3023,"f",FALSE)</f>
        <v>60581</v>
      </c>
      <c r="I3023" s="49">
        <f>_xll.qlInterestRateIndexValueDate(Index1M,$H3023)</f>
        <v>60583</v>
      </c>
      <c r="J3023" s="52">
        <f>IFERROR(_xll.qlIndexFixing(Index1M,$H3023,TRUE,_xll.ohTrigger(RecalcTrigger,Trigger1M)),NA())</f>
        <v>2.3522122825095915E-2</v>
      </c>
      <c r="K3023" s="52">
        <f>IFERROR(_xll.qlIndexFixing(ONIndex1M,I3023,TRUE,_xll.ohTrigger(RecalcTrigger,Trigger1M)),NA())</f>
        <v>2.349833324202244E-2</v>
      </c>
      <c r="L3023" s="52">
        <f>IFERROR(_xll.qlIndexFixing(Index3M,H3023,TRUE,_xll.ohTrigger(RecalcTrigger,Trigger3M)),NA())</f>
        <v>2.4631398757086947E-2</v>
      </c>
      <c r="M3023" s="52">
        <f>IFERROR(_xll.qlIndexFixing(ONIndex3M,I3023,TRUE,_xll.ohTrigger(RecalcTrigger,Trigger3M)),NA())</f>
        <v>2.4555036426097132E-2</v>
      </c>
      <c r="N3023" s="52">
        <f>IFERROR(_xll.qlIndexFixing(Index6M,$H3023,TRUE,_xll.ohTrigger(RecalcTrigger,Trigger6M)),NA())</f>
        <v>2.5691876086137818E-2</v>
      </c>
      <c r="O3023" s="52">
        <f>IFERROR(_xll.qlIndexFixing(ONIndex6M,I3023,TRUE,_xll.ohTrigger(RecalcTrigger,Trigger6M)),NA())</f>
        <v>2.5528269381043245E-2</v>
      </c>
      <c r="P3023" s="52">
        <f>IFERROR(_xll.qlIndexFixing(Index1Y,$H3023,TRUE,_xll.ohTrigger(RecalcTrigger,Trigger1Y)),NA())</f>
        <v>2.7178542537633219E-2</v>
      </c>
      <c r="Q3023" s="52">
        <f>IFERROR(_xll.qlIndexFixing(ONIndex1Y,I3023,TRUE,_xll.ohTrigger(RecalcTrigger,Trigger1Y)),NA())</f>
        <v>2.6811706886356035E-2</v>
      </c>
    </row>
    <row r="3024" spans="2:17" x14ac:dyDescent="0.2">
      <c r="B3024" s="46" t="s">
        <v>51</v>
      </c>
      <c r="D3024" s="49">
        <f>_xll.qlCalendarAdvance(LocalCalendar,$D3023,B3024,"f",FALSE)</f>
        <v>60598</v>
      </c>
      <c r="E3024" s="49">
        <f>_xll.qlInterestRateIndexValueDate(IndexON,D3024)</f>
        <v>60598</v>
      </c>
      <c r="F3024" s="52">
        <f>IFERROR(_xll.qlIndexFixing(IndexON,D3024,TRUE,_xll.ohTrigger(RecalcTrigger,TriggerON)),NA())</f>
        <v>2.5304240708790005E-2</v>
      </c>
      <c r="H3024" s="49">
        <f>_xll.qlCalendarAdvance(IborCalendar,$H3023,B3024,"f",FALSE)</f>
        <v>60588</v>
      </c>
      <c r="I3024" s="49">
        <f>_xll.qlInterestRateIndexValueDate(Index1M,$H3024)</f>
        <v>60590</v>
      </c>
      <c r="J3024" s="52">
        <f>IFERROR(_xll.qlIndexFixing(Index1M,$H3024,TRUE,_xll.ohTrigger(RecalcTrigger,Trigger1M)),NA())</f>
        <v>2.3522122825095915E-2</v>
      </c>
      <c r="K3024" s="52">
        <f>IFERROR(_xll.qlIndexFixing(ONIndex1M,I3024,TRUE,_xll.ohTrigger(RecalcTrigger,Trigger1M)),NA())</f>
        <v>2.3498333241862568E-2</v>
      </c>
      <c r="L3024" s="52">
        <f>IFERROR(_xll.qlIndexFixing(Index3M,H3024,TRUE,_xll.ohTrigger(RecalcTrigger,Trigger3M)),NA())</f>
        <v>2.4631398757086947E-2</v>
      </c>
      <c r="M3024" s="52">
        <f>IFERROR(_xll.qlIndexFixing(ONIndex3M,I3024,TRUE,_xll.ohTrigger(RecalcTrigger,Trigger3M)),NA())</f>
        <v>2.4555036426097132E-2</v>
      </c>
      <c r="N3024" s="52">
        <f>IFERROR(_xll.qlIndexFixing(Index6M,$H3024,TRUE,_xll.ohTrigger(RecalcTrigger,Trigger6M)),NA())</f>
        <v>2.569187547364566E-2</v>
      </c>
      <c r="O3024" s="52">
        <f>IFERROR(_xll.qlIndexFixing(ONIndex6M,I3024,TRUE,_xll.ohTrigger(RecalcTrigger,Trigger6M)),NA())</f>
        <v>2.5528268760739437E-2</v>
      </c>
      <c r="P3024" s="52">
        <f>IFERROR(_xll.qlIndexFixing(Index1Y,$H3024,TRUE,_xll.ohTrigger(RecalcTrigger,Trigger1Y)),NA())</f>
        <v>2.7178546721669351E-2</v>
      </c>
      <c r="Q3024" s="52">
        <f>IFERROR(_xll.qlIndexFixing(ONIndex1Y,I3024,TRUE,_xll.ohTrigger(RecalcTrigger,Trigger1Y)),NA())</f>
        <v>2.6811711176204511E-2</v>
      </c>
    </row>
    <row r="3025" spans="2:17" x14ac:dyDescent="0.2">
      <c r="B3025" s="46" t="s">
        <v>51</v>
      </c>
      <c r="D3025" s="49">
        <f>_xll.qlCalendarAdvance(LocalCalendar,$D3024,B3025,"f",FALSE)</f>
        <v>60605</v>
      </c>
      <c r="E3025" s="49">
        <f>_xll.qlInterestRateIndexValueDate(IndexON,D3025)</f>
        <v>60605</v>
      </c>
      <c r="F3025" s="52">
        <f>IFERROR(_xll.qlIndexFixing(IndexON,D3025,TRUE,_xll.ohTrigger(RecalcTrigger,TriggerON)),NA())</f>
        <v>2.5304240708790005E-2</v>
      </c>
      <c r="H3025" s="49">
        <f>_xll.qlCalendarAdvance(IborCalendar,$H3024,B3025,"f",FALSE)</f>
        <v>60595</v>
      </c>
      <c r="I3025" s="49">
        <f>_xll.qlInterestRateIndexValueDate(Index1M,$H3025)</f>
        <v>60598</v>
      </c>
      <c r="J3025" s="52">
        <f>IFERROR(_xll.qlIndexFixing(Index1M,$H3025,TRUE,_xll.ohTrigger(RecalcTrigger,Trigger1M)),NA())</f>
        <v>2.3522122825095915E-2</v>
      </c>
      <c r="K3025" s="52">
        <f>IFERROR(_xll.qlIndexFixing(ONIndex1M,I3025,TRUE,_xll.ohTrigger(RecalcTrigger,Trigger1M)),NA())</f>
        <v>2.34998670854214E-2</v>
      </c>
      <c r="L3025" s="52">
        <f>IFERROR(_xll.qlIndexFixing(Index3M,H3025,TRUE,_xll.ohTrigger(RecalcTrigger,Trigger3M)),NA())</f>
        <v>2.4630557891785726E-2</v>
      </c>
      <c r="M3025" s="52">
        <f>IFERROR(_xll.qlIndexFixing(ONIndex3M,I3025,TRUE,_xll.ohTrigger(RecalcTrigger,Trigger3M)),NA())</f>
        <v>2.4556711324690284E-2</v>
      </c>
      <c r="N3025" s="52">
        <f>IFERROR(_xll.qlIndexFixing(Index6M,$H3025,TRUE,_xll.ohTrigger(RecalcTrigger,Trigger6M)),NA())</f>
        <v>2.569187477515732E-2</v>
      </c>
      <c r="O3025" s="52">
        <f>IFERROR(_xll.qlIndexFixing(ONIndex6M,I3025,TRUE,_xll.ohTrigger(RecalcTrigger,Trigger6M)),NA())</f>
        <v>2.5530078264699441E-2</v>
      </c>
      <c r="P3025" s="52">
        <f>IFERROR(_xll.qlIndexFixing(Index1Y,$H3025,TRUE,_xll.ohTrigger(RecalcTrigger,Trigger1Y)),NA())</f>
        <v>2.718058545865281E-2</v>
      </c>
      <c r="Q3025" s="52">
        <f>IFERROR(_xll.qlIndexFixing(ONIndex1Y,I3025,TRUE,_xll.ohTrigger(RecalcTrigger,Trigger1Y)),NA())</f>
        <v>2.681371358502993E-2</v>
      </c>
    </row>
    <row r="3026" spans="2:17" x14ac:dyDescent="0.2">
      <c r="B3026" s="46" t="s">
        <v>51</v>
      </c>
      <c r="D3026" s="49">
        <f>_xll.qlCalendarAdvance(LocalCalendar,$D3025,B3026,"f",FALSE)</f>
        <v>60612</v>
      </c>
      <c r="E3026" s="49">
        <f>_xll.qlInterestRateIndexValueDate(IndexON,D3026)</f>
        <v>60612</v>
      </c>
      <c r="F3026" s="52">
        <f>IFERROR(_xll.qlIndexFixing(IndexON,D3026,TRUE,_xll.ohTrigger(RecalcTrigger,TriggerON)),NA())</f>
        <v>2.5304240708790005E-2</v>
      </c>
      <c r="H3026" s="49">
        <f>_xll.qlCalendarAdvance(IborCalendar,$H3025,B3026,"f",FALSE)</f>
        <v>60602</v>
      </c>
      <c r="I3026" s="49">
        <f>_xll.qlInterestRateIndexValueDate(Index1M,$H3026)</f>
        <v>60604</v>
      </c>
      <c r="J3026" s="52">
        <f>IFERROR(_xll.qlIndexFixing(Index1M,$H3026,TRUE,_xll.ohTrigger(RecalcTrigger,Trigger1M)),NA())</f>
        <v>2.3522122825095915E-2</v>
      </c>
      <c r="K3026" s="52">
        <f>IFERROR(_xll.qlIndexFixing(ONIndex1M,I3026,TRUE,_xll.ohTrigger(RecalcTrigger,Trigger1M)),NA())</f>
        <v>2.3498333241942504E-2</v>
      </c>
      <c r="L3026" s="52">
        <f>IFERROR(_xll.qlIndexFixing(Index3M,H3026,TRUE,_xll.ohTrigger(RecalcTrigger,Trigger3M)),NA())</f>
        <v>2.4629717064740042E-2</v>
      </c>
      <c r="M3026" s="52">
        <f>IFERROR(_xll.qlIndexFixing(ONIndex3M,I3026,TRUE,_xll.ohTrigger(RecalcTrigger,Trigger3M)),NA())</f>
        <v>2.4555036426097132E-2</v>
      </c>
      <c r="N3026" s="52">
        <f>IFERROR(_xll.qlIndexFixing(Index6M,$H3026,TRUE,_xll.ohTrigger(RecalcTrigger,Trigger6M)),NA())</f>
        <v>2.5692787075928942E-2</v>
      </c>
      <c r="O3026" s="52">
        <f>IFERROR(_xll.qlIndexFixing(ONIndex6M,I3026,TRUE,_xll.ohTrigger(RecalcTrigger,Trigger6M)),NA())</f>
        <v>2.5528267523888815E-2</v>
      </c>
      <c r="P3026" s="52">
        <f>IFERROR(_xll.qlIndexFixing(Index1Y,$H3026,TRUE,_xll.ohTrigger(RecalcTrigger,Trigger1Y)),NA())</f>
        <v>2.717855506392183E-2</v>
      </c>
      <c r="Q3026" s="52">
        <f>IFERROR(_xll.qlIndexFixing(ONIndex1Y,I3026,TRUE,_xll.ohTrigger(RecalcTrigger,Trigger1Y)),NA())</f>
        <v>2.681171973104135E-2</v>
      </c>
    </row>
    <row r="3027" spans="2:17" x14ac:dyDescent="0.2">
      <c r="B3027" s="46" t="s">
        <v>51</v>
      </c>
      <c r="D3027" s="49">
        <f>_xll.qlCalendarAdvance(LocalCalendar,$D3026,B3027,"f",FALSE)</f>
        <v>60619</v>
      </c>
      <c r="E3027" s="49">
        <f>_xll.qlInterestRateIndexValueDate(IndexON,D3027)</f>
        <v>60619</v>
      </c>
      <c r="F3027" s="52">
        <f>IFERROR(_xll.qlIndexFixing(IndexON,D3027,TRUE,_xll.ohTrigger(RecalcTrigger,TriggerON)),NA())</f>
        <v>2.5304240708763359E-2</v>
      </c>
      <c r="H3027" s="49">
        <f>_xll.qlCalendarAdvance(IborCalendar,$H3026,B3027,"f",FALSE)</f>
        <v>60609</v>
      </c>
      <c r="I3027" s="49">
        <f>_xll.qlInterestRateIndexValueDate(Index1M,$H3027)</f>
        <v>60611</v>
      </c>
      <c r="J3027" s="52">
        <f>IFERROR(_xll.qlIndexFixing(Index1M,$H3027,TRUE,_xll.ohTrigger(RecalcTrigger,Trigger1M)),NA())</f>
        <v>2.3522122825095915E-2</v>
      </c>
      <c r="K3027" s="52">
        <f>IFERROR(_xll.qlIndexFixing(ONIndex1M,I3027,TRUE,_xll.ohTrigger(RecalcTrigger,Trigger1M)),NA())</f>
        <v>2.3498333241862568E-2</v>
      </c>
      <c r="L3027" s="52">
        <f>IFERROR(_xll.qlIndexFixing(Index3M,H3027,TRUE,_xll.ohTrigger(RecalcTrigger,Trigger3M)),NA())</f>
        <v>2.462971706474093E-2</v>
      </c>
      <c r="M3027" s="52">
        <f>IFERROR(_xll.qlIndexFixing(ONIndex3M,I3027,TRUE,_xll.ohTrigger(RecalcTrigger,Trigger3M)),NA())</f>
        <v>2.4555036426097132E-2</v>
      </c>
      <c r="N3027" s="52">
        <f>IFERROR(_xll.qlIndexFixing(Index6M,$H3027,TRUE,_xll.ohTrigger(RecalcTrigger,Trigger6M)),NA())</f>
        <v>2.569278646716228E-2</v>
      </c>
      <c r="O3027" s="52">
        <f>IFERROR(_xll.qlIndexFixing(ONIndex6M,I3027,TRUE,_xll.ohTrigger(RecalcTrigger,Trigger6M)),NA())</f>
        <v>2.5528266907182129E-2</v>
      </c>
      <c r="P3027" s="52">
        <f>IFERROR(_xll.qlIndexFixing(Index1Y,$H3027,TRUE,_xll.ohTrigger(RecalcTrigger,Trigger1Y)),NA())</f>
        <v>2.7178559222137737E-2</v>
      </c>
      <c r="Q3027" s="52">
        <f>IFERROR(_xll.qlIndexFixing(ONIndex1Y,I3027,TRUE,_xll.ohTrigger(RecalcTrigger,Trigger1Y)),NA())</f>
        <v>2.6811723995709968E-2</v>
      </c>
    </row>
    <row r="3028" spans="2:17" x14ac:dyDescent="0.2">
      <c r="B3028" s="46" t="s">
        <v>51</v>
      </c>
      <c r="D3028" s="49">
        <f>_xll.qlCalendarAdvance(LocalCalendar,$D3027,B3028,"f",FALSE)</f>
        <v>60629</v>
      </c>
      <c r="E3028" s="49">
        <f>_xll.qlInterestRateIndexValueDate(IndexON,D3028)</f>
        <v>60629</v>
      </c>
      <c r="F3028" s="52">
        <f>IFERROR(_xll.qlIndexFixing(IndexON,D3028,TRUE,_xll.ohTrigger(RecalcTrigger,TriggerON)),NA())</f>
        <v>2.53024622932152E-2</v>
      </c>
      <c r="H3028" s="49">
        <f>_xll.qlCalendarAdvance(IborCalendar,$H3027,B3028,"f",FALSE)</f>
        <v>60616</v>
      </c>
      <c r="I3028" s="49">
        <f>_xll.qlInterestRateIndexValueDate(Index1M,$H3028)</f>
        <v>60618</v>
      </c>
      <c r="J3028" s="52">
        <f>IFERROR(_xll.qlIndexFixing(Index1M,$H3028,TRUE,_xll.ohTrigger(RecalcTrigger,Trigger1M)),NA())</f>
        <v>2.3522890765484469E-2</v>
      </c>
      <c r="K3028" s="52">
        <f>IFERROR(_xll.qlIndexFixing(ONIndex1M,I3028,TRUE,_xll.ohTrigger(RecalcTrigger,Trigger1M)),NA())</f>
        <v>2.3498333241782632E-2</v>
      </c>
      <c r="L3028" s="52">
        <f>IFERROR(_xll.qlIndexFixing(Index3M,H3028,TRUE,_xll.ohTrigger(RecalcTrigger,Trigger3M)),NA())</f>
        <v>2.462971706474093E-2</v>
      </c>
      <c r="M3028" s="52">
        <f>IFERROR(_xll.qlIndexFixing(ONIndex3M,I3028,TRUE,_xll.ohTrigger(RecalcTrigger,Trigger3M)),NA())</f>
        <v>2.4555036426017196E-2</v>
      </c>
      <c r="N3028" s="52">
        <f>IFERROR(_xll.qlIndexFixing(Index6M,$H3028,TRUE,_xll.ohTrigger(RecalcTrigger,Trigger6M)),NA())</f>
        <v>2.5692785859622327E-2</v>
      </c>
      <c r="O3028" s="52">
        <f>IFERROR(_xll.qlIndexFixing(ONIndex6M,I3028,TRUE,_xll.ohTrigger(RecalcTrigger,Trigger6M)),NA())</f>
        <v>2.552826629175442E-2</v>
      </c>
      <c r="P3028" s="52">
        <f>IFERROR(_xll.qlIndexFixing(Index1Y,$H3028,TRUE,_xll.ohTrigger(RecalcTrigger,Trigger1Y)),NA())</f>
        <v>2.7178563371747708E-2</v>
      </c>
      <c r="Q3028" s="52">
        <f>IFERROR(_xll.qlIndexFixing(ONIndex1Y,I3028,TRUE,_xll.ohTrigger(RecalcTrigger,Trigger1Y)),NA())</f>
        <v>2.6811728252145173E-2</v>
      </c>
    </row>
    <row r="3029" spans="2:17" x14ac:dyDescent="0.2">
      <c r="B3029" s="46" t="s">
        <v>51</v>
      </c>
      <c r="D3029" s="49">
        <f>_xll.qlCalendarAdvance(LocalCalendar,$D3028,B3029,"f",FALSE)</f>
        <v>60636</v>
      </c>
      <c r="E3029" s="49">
        <f>_xll.qlInterestRateIndexValueDate(IndexON,D3029)</f>
        <v>60636</v>
      </c>
      <c r="F3029" s="52">
        <f>IFERROR(_xll.qlIndexFixing(IndexON,D3029,TRUE,_xll.ohTrigger(RecalcTrigger,TriggerON)),NA())</f>
        <v>2.53024622932152E-2</v>
      </c>
      <c r="H3029" s="49">
        <f>_xll.qlCalendarAdvance(IborCalendar,$H3028,B3029,"f",FALSE)</f>
        <v>60623</v>
      </c>
      <c r="I3029" s="49">
        <f>_xll.qlInterestRateIndexValueDate(Index1M,$H3029)</f>
        <v>60625</v>
      </c>
      <c r="J3029" s="52">
        <f>IFERROR(_xll.qlIndexFixing(Index1M,$H3029,TRUE,_xll.ohTrigger(RecalcTrigger,Trigger1M)),NA())</f>
        <v>2.3522122825095915E-2</v>
      </c>
      <c r="K3029" s="52">
        <f>IFERROR(_xll.qlIndexFixing(ONIndex1M,I3029,TRUE,_xll.ohTrigger(RecalcTrigger,Trigger1M)),NA())</f>
        <v>2.3501401062468119E-2</v>
      </c>
      <c r="L3029" s="52">
        <f>IFERROR(_xll.qlIndexFixing(Index3M,H3029,TRUE,_xll.ohTrigger(RecalcTrigger,Trigger3M)),NA())</f>
        <v>2.4629717064740042E-2</v>
      </c>
      <c r="M3029" s="52">
        <f>IFERROR(_xll.qlIndexFixing(ONIndex3M,I3029,TRUE,_xll.ohTrigger(RecalcTrigger,Trigger3M)),NA())</f>
        <v>2.4558386375694852E-2</v>
      </c>
      <c r="N3029" s="52">
        <f>IFERROR(_xll.qlIndexFixing(Index6M,$H3029,TRUE,_xll.ohTrigger(RecalcTrigger,Trigger6M)),NA())</f>
        <v>2.5692785253309085E-2</v>
      </c>
      <c r="O3029" s="52">
        <f>IFERROR(_xll.qlIndexFixing(ONIndex6M,I3029,TRUE,_xll.ohTrigger(RecalcTrigger,Trigger6M)),NA())</f>
        <v>2.5531886272005977E-2</v>
      </c>
      <c r="P3029" s="52">
        <f>IFERROR(_xll.qlIndexFixing(Index1Y,$H3029,TRUE,_xll.ohTrigger(RecalcTrigger,Trigger1Y)),NA())</f>
        <v>2.7183652800634985E-2</v>
      </c>
      <c r="Q3029" s="52">
        <f>IFERROR(_xll.qlIndexFixing(ONIndex1Y,I3029,TRUE,_xll.ohTrigger(RecalcTrigger,Trigger1Y)),NA())</f>
        <v>2.6815727726704708E-2</v>
      </c>
    </row>
    <row r="3030" spans="2:17" x14ac:dyDescent="0.2">
      <c r="B3030" s="46" t="s">
        <v>51</v>
      </c>
      <c r="D3030" s="49">
        <f>_xll.qlCalendarAdvance(LocalCalendar,$D3029,B3030,"f",FALSE)</f>
        <v>60643</v>
      </c>
      <c r="E3030" s="49">
        <f>_xll.qlInterestRateIndexValueDate(IndexON,D3030)</f>
        <v>60643</v>
      </c>
      <c r="F3030" s="52">
        <f>IFERROR(_xll.qlIndexFixing(IndexON,D3030,TRUE,_xll.ohTrigger(RecalcTrigger,TriggerON)),NA())</f>
        <v>2.53024622932152E-2</v>
      </c>
      <c r="H3030" s="49">
        <f>_xll.qlCalendarAdvance(IborCalendar,$H3029,B3030,"f",FALSE)</f>
        <v>60630</v>
      </c>
      <c r="I3030" s="49">
        <f>_xll.qlInterestRateIndexValueDate(Index1M,$H3030)</f>
        <v>60632</v>
      </c>
      <c r="J3030" s="52">
        <f>IFERROR(_xll.qlIndexFixing(Index1M,$H3030,TRUE,_xll.ohTrigger(RecalcTrigger,Trigger1M)),NA())</f>
        <v>2.3519819204446849E-2</v>
      </c>
      <c r="K3030" s="52">
        <f>IFERROR(_xll.qlIndexFixing(ONIndex1M,I3030,TRUE,_xll.ohTrigger(RecalcTrigger,Trigger1M)),NA())</f>
        <v>2.3500634057260772E-2</v>
      </c>
      <c r="L3030" s="52">
        <f>IFERROR(_xll.qlIndexFixing(Index3M,H3030,TRUE,_xll.ohTrigger(RecalcTrigger,Trigger3M)),NA())</f>
        <v>2.462971706474093E-2</v>
      </c>
      <c r="M3030" s="52">
        <f>IFERROR(_xll.qlIndexFixing(ONIndex3M,I3030,TRUE,_xll.ohTrigger(RecalcTrigger,Trigger3M)),NA())</f>
        <v>2.4557548831201093E-2</v>
      </c>
      <c r="N3030" s="52">
        <f>IFERROR(_xll.qlIndexFixing(Index6M,$H3030,TRUE,_xll.ohTrigger(RecalcTrigger,Trigger6M)),NA())</f>
        <v>2.5691871824457747E-2</v>
      </c>
      <c r="O3030" s="52">
        <f>IFERROR(_xll.qlIndexFixing(ONIndex6M,I3030,TRUE,_xll.ohTrigger(RecalcTrigger,Trigger6M)),NA())</f>
        <v>2.5530980446295537E-2</v>
      </c>
      <c r="P3030" s="52">
        <f>IFERROR(_xll.qlIndexFixing(Index1Y,$H3030,TRUE,_xll.ohTrigger(RecalcTrigger,Trigger1Y)),NA())</f>
        <v>2.7177554739613086E-2</v>
      </c>
      <c r="Q3030" s="52">
        <f>IFERROR(_xll.qlIndexFixing(ONIndex1Y,I3030,TRUE,_xll.ohTrigger(RecalcTrigger,Trigger1Y)),NA())</f>
        <v>2.6814733084568054E-2</v>
      </c>
    </row>
    <row r="3031" spans="2:17" x14ac:dyDescent="0.2">
      <c r="B3031" s="46" t="s">
        <v>51</v>
      </c>
      <c r="D3031" s="49">
        <f>_xll.qlCalendarAdvance(LocalCalendar,$D3030,B3031,"f",FALSE)</f>
        <v>60651</v>
      </c>
      <c r="E3031" s="49">
        <f>_xll.qlInterestRateIndexValueDate(IndexON,D3031)</f>
        <v>60651</v>
      </c>
      <c r="F3031" s="52">
        <f>IFERROR(_xll.qlIndexFixing(IndexON,D3031,TRUE,_xll.ohTrigger(RecalcTrigger,TriggerON)),NA())</f>
        <v>2.5302462293295136E-2</v>
      </c>
      <c r="H3031" s="49">
        <f>_xll.qlCalendarAdvance(IborCalendar,$H3030,B3031,"f",FALSE)</f>
        <v>60637</v>
      </c>
      <c r="I3031" s="49">
        <f>_xll.qlInterestRateIndexValueDate(Index1M,$H3031)</f>
        <v>60639</v>
      </c>
      <c r="J3031" s="52">
        <f>IFERROR(_xll.qlIndexFixing(Index1M,$H3031,TRUE,_xll.ohTrigger(RecalcTrigger,Trigger1M)),NA())</f>
        <v>2.3522122825093417E-2</v>
      </c>
      <c r="K3031" s="52">
        <f>IFERROR(_xll.qlIndexFixing(ONIndex1M,I3031,TRUE,_xll.ohTrigger(RecalcTrigger,Trigger1M)),NA())</f>
        <v>2.3498333241782632E-2</v>
      </c>
      <c r="L3031" s="52">
        <f>IFERROR(_xll.qlIndexFixing(Index3M,H3031,TRUE,_xll.ohTrigger(RecalcTrigger,Trigger3M)),NA())</f>
        <v>2.4629717064740042E-2</v>
      </c>
      <c r="M3031" s="52">
        <f>IFERROR(_xll.qlIndexFixing(ONIndex3M,I3031,TRUE,_xll.ohTrigger(RecalcTrigger,Trigger3M)),NA())</f>
        <v>2.4555036426017196E-2</v>
      </c>
      <c r="N3031" s="52">
        <f>IFERROR(_xll.qlIndexFixing(Index6M,$H3031,TRUE,_xll.ohTrigger(RecalcTrigger,Trigger6M)),NA())</f>
        <v>2.5691871220553195E-2</v>
      </c>
      <c r="O3031" s="52">
        <f>IFERROR(_xll.qlIndexFixing(ONIndex6M,I3031,TRUE,_xll.ohTrigger(RecalcTrigger,Trigger6M)),NA())</f>
        <v>2.5528264452585603E-2</v>
      </c>
      <c r="P3031" s="52">
        <f>IFERROR(_xll.qlIndexFixing(Index1Y,$H3031,TRUE,_xll.ohTrigger(RecalcTrigger,Trigger1Y)),NA())</f>
        <v>2.7178575768937611E-2</v>
      </c>
      <c r="Q3031" s="52">
        <f>IFERROR(_xll.qlIndexFixing(ONIndex1Y,I3031,TRUE,_xll.ohTrigger(RecalcTrigger,Trigger1Y)),NA())</f>
        <v>2.6811740971171005E-2</v>
      </c>
    </row>
    <row r="3032" spans="2:17" x14ac:dyDescent="0.2">
      <c r="B3032" s="46" t="s">
        <v>51</v>
      </c>
      <c r="D3032" s="49">
        <f>_xll.qlCalendarAdvance(LocalCalendar,$D3031,B3032,"f",FALSE)</f>
        <v>60658</v>
      </c>
      <c r="E3032" s="49">
        <f>_xll.qlInterestRateIndexValueDate(IndexON,D3032)</f>
        <v>60658</v>
      </c>
      <c r="F3032" s="52">
        <f>IFERROR(_xll.qlIndexFixing(IndexON,D3032,TRUE,_xll.ohTrigger(RecalcTrigger,TriggerON)),NA())</f>
        <v>2.5302462293295136E-2</v>
      </c>
      <c r="H3032" s="49">
        <f>_xll.qlCalendarAdvance(IborCalendar,$H3031,B3032,"f",FALSE)</f>
        <v>60644</v>
      </c>
      <c r="I3032" s="49">
        <f>_xll.qlInterestRateIndexValueDate(Index1M,$H3032)</f>
        <v>60646</v>
      </c>
      <c r="J3032" s="52">
        <f>IFERROR(_xll.qlIndexFixing(Index1M,$H3032,TRUE,_xll.ohTrigger(RecalcTrigger,Trigger1M)),NA())</f>
        <v>2.3522890765484469E-2</v>
      </c>
      <c r="K3032" s="52">
        <f>IFERROR(_xll.qlIndexFixing(ONIndex1M,I3032,TRUE,_xll.ohTrigger(RecalcTrigger,Trigger1M)),NA())</f>
        <v>2.3498333241862568E-2</v>
      </c>
      <c r="L3032" s="52">
        <f>IFERROR(_xll.qlIndexFixing(Index3M,H3032,TRUE,_xll.ohTrigger(RecalcTrigger,Trigger3M)),NA())</f>
        <v>2.4629717064740042E-2</v>
      </c>
      <c r="M3032" s="52">
        <f>IFERROR(_xll.qlIndexFixing(ONIndex3M,I3032,TRUE,_xll.ohTrigger(RecalcTrigger,Trigger3M)),NA())</f>
        <v>2.4555036426097132E-2</v>
      </c>
      <c r="N3032" s="52">
        <f>IFERROR(_xll.qlIndexFixing(Index6M,$H3032,TRUE,_xll.ohTrigger(RecalcTrigger,Trigger6M)),NA())</f>
        <v>2.569187061787595E-2</v>
      </c>
      <c r="O3032" s="52">
        <f>IFERROR(_xll.qlIndexFixing(ONIndex6M,I3032,TRUE,_xll.ohTrigger(RecalcTrigger,Trigger6M)),NA())</f>
        <v>2.5528263842033994E-2</v>
      </c>
      <c r="P3032" s="52">
        <f>IFERROR(_xll.qlIndexFixing(Index1Y,$H3032,TRUE,_xll.ohTrigger(RecalcTrigger,Trigger1Y)),NA())</f>
        <v>2.7178579884120986E-2</v>
      </c>
      <c r="Q3032" s="52">
        <f>IFERROR(_xll.qlIndexFixing(ONIndex1Y,I3032,TRUE,_xll.ohTrigger(RecalcTrigger,Trigger1Y)),NA())</f>
        <v>2.6811745194192937E-2</v>
      </c>
    </row>
    <row r="3033" spans="2:17" x14ac:dyDescent="0.2">
      <c r="B3033" s="46" t="s">
        <v>51</v>
      </c>
      <c r="D3033" s="49">
        <f>_xll.qlCalendarAdvance(LocalCalendar,$D3032,B3033,"f",FALSE)</f>
        <v>60665</v>
      </c>
      <c r="E3033" s="49">
        <f>_xll.qlInterestRateIndexValueDate(IndexON,D3033)</f>
        <v>60665</v>
      </c>
      <c r="F3033" s="52">
        <f>IFERROR(_xll.qlIndexFixing(IndexON,D3033,TRUE,_xll.ohTrigger(RecalcTrigger,TriggerON)),NA())</f>
        <v>2.53024622932152E-2</v>
      </c>
      <c r="H3033" s="49">
        <f>_xll.qlCalendarAdvance(IborCalendar,$H3032,B3033,"f",FALSE)</f>
        <v>60651</v>
      </c>
      <c r="I3033" s="49">
        <f>_xll.qlInterestRateIndexValueDate(Index1M,$H3033)</f>
        <v>60653</v>
      </c>
      <c r="J3033" s="52">
        <f>IFERROR(_xll.qlIndexFixing(Index1M,$H3033,TRUE,_xll.ohTrigger(RecalcTrigger,Trigger1M)),NA())</f>
        <v>2.3522122825095915E-2</v>
      </c>
      <c r="K3033" s="52">
        <f>IFERROR(_xll.qlIndexFixing(ONIndex1M,I3033,TRUE,_xll.ohTrigger(RecalcTrigger,Trigger1M)),NA())</f>
        <v>2.3498333241942504E-2</v>
      </c>
      <c r="L3033" s="52">
        <f>IFERROR(_xll.qlIndexFixing(Index3M,H3033,TRUE,_xll.ohTrigger(RecalcTrigger,Trigger3M)),NA())</f>
        <v>2.4629717064740042E-2</v>
      </c>
      <c r="M3033" s="52">
        <f>IFERROR(_xll.qlIndexFixing(ONIndex3M,I3033,TRUE,_xll.ohTrigger(RecalcTrigger,Trigger3M)),NA())</f>
        <v>2.4555036426097132E-2</v>
      </c>
      <c r="N3033" s="52">
        <f>IFERROR(_xll.qlIndexFixing(Index6M,$H3033,TRUE,_xll.ohTrigger(RecalcTrigger,Trigger6M)),NA())</f>
        <v>2.5691870016424246E-2</v>
      </c>
      <c r="O3033" s="52">
        <f>IFERROR(_xll.qlIndexFixing(ONIndex6M,I3033,TRUE,_xll.ohTrigger(RecalcTrigger,Trigger6M)),NA())</f>
        <v>2.5528263232601489E-2</v>
      </c>
      <c r="P3033" s="52">
        <f>IFERROR(_xll.qlIndexFixing(Index1Y,$H3033,TRUE,_xll.ohTrigger(RecalcTrigger,Trigger1Y)),NA())</f>
        <v>2.7178583990697763E-2</v>
      </c>
      <c r="Q3033" s="52">
        <f>IFERROR(_xll.qlIndexFixing(ONIndex1Y,I3033,TRUE,_xll.ohTrigger(RecalcTrigger,Trigger1Y)),NA())</f>
        <v>2.6811749408581775E-2</v>
      </c>
    </row>
    <row r="3034" spans="2:17" x14ac:dyDescent="0.2">
      <c r="B3034" s="46" t="s">
        <v>51</v>
      </c>
      <c r="D3034" s="49">
        <f>_xll.qlCalendarAdvance(LocalCalendar,$D3033,B3034,"f",FALSE)</f>
        <v>60672</v>
      </c>
      <c r="E3034" s="49">
        <f>_xll.qlInterestRateIndexValueDate(IndexON,D3034)</f>
        <v>60672</v>
      </c>
      <c r="F3034" s="52">
        <f>IFERROR(_xll.qlIndexFixing(IndexON,D3034,TRUE,_xll.ohTrigger(RecalcTrigger,TriggerON)),NA())</f>
        <v>2.5302462293295136E-2</v>
      </c>
      <c r="H3034" s="49">
        <f>_xll.qlCalendarAdvance(IborCalendar,$H3033,B3034,"f",FALSE)</f>
        <v>60658</v>
      </c>
      <c r="I3034" s="49">
        <f>_xll.qlInterestRateIndexValueDate(Index1M,$H3034)</f>
        <v>60660</v>
      </c>
      <c r="J3034" s="52">
        <f>IFERROR(_xll.qlIndexFixing(Index1M,$H3034,TRUE,_xll.ohTrigger(RecalcTrigger,Trigger1M)),NA())</f>
        <v>2.3519819204449607E-2</v>
      </c>
      <c r="K3034" s="52">
        <f>IFERROR(_xll.qlIndexFixing(ONIndex1M,I3034,TRUE,_xll.ohTrigger(RecalcTrigger,Trigger1M)),NA())</f>
        <v>2.3498333241782632E-2</v>
      </c>
      <c r="L3034" s="52">
        <f>IFERROR(_xll.qlIndexFixing(Index3M,H3034,TRUE,_xll.ohTrigger(RecalcTrigger,Trigger3M)),NA())</f>
        <v>2.462971706474093E-2</v>
      </c>
      <c r="M3034" s="52">
        <f>IFERROR(_xll.qlIndexFixing(ONIndex3M,I3034,TRUE,_xll.ohTrigger(RecalcTrigger,Trigger3M)),NA())</f>
        <v>2.4555036426097132E-2</v>
      </c>
      <c r="N3034" s="52">
        <f>IFERROR(_xll.qlIndexFixing(Index6M,$H3034,TRUE,_xll.ohTrigger(RecalcTrigger,Trigger6M)),NA())</f>
        <v>2.5691869416200729E-2</v>
      </c>
      <c r="O3034" s="52">
        <f>IFERROR(_xll.qlIndexFixing(ONIndex6M,I3034,TRUE,_xll.ohTrigger(RecalcTrigger,Trigger6M)),NA())</f>
        <v>2.5528262624527898E-2</v>
      </c>
      <c r="P3034" s="52">
        <f>IFERROR(_xll.qlIndexFixing(Index1Y,$H3034,TRUE,_xll.ohTrigger(RecalcTrigger,Trigger1Y)),NA())</f>
        <v>2.7178588088667945E-2</v>
      </c>
      <c r="Q3034" s="52">
        <f>IFERROR(_xll.qlIndexFixing(ONIndex1Y,I3034,TRUE,_xll.ohTrigger(RecalcTrigger,Trigger1Y)),NA())</f>
        <v>2.6811753614737199E-2</v>
      </c>
    </row>
    <row r="3035" spans="2:17" x14ac:dyDescent="0.2">
      <c r="B3035" s="46" t="s">
        <v>51</v>
      </c>
      <c r="D3035" s="49">
        <f>_xll.qlCalendarAdvance(LocalCalendar,$D3034,B3035,"f",FALSE)</f>
        <v>60679</v>
      </c>
      <c r="E3035" s="49">
        <f>_xll.qlInterestRateIndexValueDate(IndexON,D3035)</f>
        <v>60679</v>
      </c>
      <c r="F3035" s="52">
        <f>IFERROR(_xll.qlIndexFixing(IndexON,D3035,TRUE,_xll.ohTrigger(RecalcTrigger,TriggerON)),NA())</f>
        <v>2.5302462293375072E-2</v>
      </c>
      <c r="H3035" s="49">
        <f>_xll.qlCalendarAdvance(IborCalendar,$H3034,B3035,"f",FALSE)</f>
        <v>60665</v>
      </c>
      <c r="I3035" s="49">
        <f>_xll.qlInterestRateIndexValueDate(Index1M,$H3035)</f>
        <v>60667</v>
      </c>
      <c r="J3035" s="52">
        <f>IFERROR(_xll.qlIndexFixing(Index1M,$H3035,TRUE,_xll.ohTrigger(RecalcTrigger,Trigger1M)),NA())</f>
        <v>2.3519051397736326E-2</v>
      </c>
      <c r="K3035" s="52">
        <f>IFERROR(_xll.qlIndexFixing(ONIndex1M,I3035,TRUE,_xll.ohTrigger(RecalcTrigger,Trigger1M)),NA())</f>
        <v>2.3498333241782632E-2</v>
      </c>
      <c r="L3035" s="52">
        <f>IFERROR(_xll.qlIndexFixing(Index3M,H3035,TRUE,_xll.ohTrigger(RecalcTrigger,Trigger3M)),NA())</f>
        <v>2.462887627594516E-2</v>
      </c>
      <c r="M3035" s="52">
        <f>IFERROR(_xll.qlIndexFixing(ONIndex3M,I3035,TRUE,_xll.ohTrigger(RecalcTrigger,Trigger3M)),NA())</f>
        <v>2.4555036426097132E-2</v>
      </c>
      <c r="N3035" s="52">
        <f>IFERROR(_xll.qlIndexFixing(Index6M,$H3035,TRUE,_xll.ohTrigger(RecalcTrigger,Trigger6M)),NA())</f>
        <v>2.569186881720275E-2</v>
      </c>
      <c r="O3035" s="52">
        <f>IFERROR(_xll.qlIndexFixing(ONIndex6M,I3035,TRUE,_xll.ohTrigger(RecalcTrigger,Trigger6M)),NA())</f>
        <v>2.5528262017413539E-2</v>
      </c>
      <c r="P3035" s="52">
        <f>IFERROR(_xll.qlIndexFixing(Index1Y,$H3035,TRUE,_xll.ohTrigger(RecalcTrigger,Trigger1Y)),NA())</f>
        <v>2.717859217803175E-2</v>
      </c>
      <c r="Q3035" s="52">
        <f>IFERROR(_xll.qlIndexFixing(ONIndex1Y,I3035,TRUE,_xll.ohTrigger(RecalcTrigger,Trigger1Y)),NA())</f>
        <v>2.6811757812579273E-2</v>
      </c>
    </row>
    <row r="3036" spans="2:17" x14ac:dyDescent="0.2">
      <c r="B3036" s="46" t="s">
        <v>51</v>
      </c>
      <c r="D3036" s="49">
        <f>_xll.qlCalendarAdvance(LocalCalendar,$D3035,B3036,"f",FALSE)</f>
        <v>60686</v>
      </c>
      <c r="E3036" s="49">
        <f>_xll.qlInterestRateIndexValueDate(IndexON,D3036)</f>
        <v>60686</v>
      </c>
      <c r="F3036" s="52">
        <f>IFERROR(_xll.qlIndexFixing(IndexON,D3036,TRUE,_xll.ohTrigger(RecalcTrigger,TriggerON)),NA())</f>
        <v>2.53024622932152E-2</v>
      </c>
      <c r="H3036" s="49">
        <f>_xll.qlCalendarAdvance(IborCalendar,$H3035,B3036,"f",FALSE)</f>
        <v>60672</v>
      </c>
      <c r="I3036" s="49">
        <f>_xll.qlInterestRateIndexValueDate(Index1M,$H3036)</f>
        <v>60674</v>
      </c>
      <c r="J3036" s="52">
        <f>IFERROR(_xll.qlIndexFixing(Index1M,$H3036,TRUE,_xll.ohTrigger(RecalcTrigger,Trigger1M)),NA())</f>
        <v>2.3519051397736326E-2</v>
      </c>
      <c r="K3036" s="52">
        <f>IFERROR(_xll.qlIndexFixing(ONIndex1M,I3036,TRUE,_xll.ohTrigger(RecalcTrigger,Trigger1M)),NA())</f>
        <v>2.3498333241862568E-2</v>
      </c>
      <c r="L3036" s="52">
        <f>IFERROR(_xll.qlIndexFixing(Index3M,H3036,TRUE,_xll.ohTrigger(RecalcTrigger,Trigger3M)),NA())</f>
        <v>2.4628876275944261E-2</v>
      </c>
      <c r="M3036" s="52">
        <f>IFERROR(_xll.qlIndexFixing(ONIndex3M,I3036,TRUE,_xll.ohTrigger(RecalcTrigger,Trigger3M)),NA())</f>
        <v>2.4555036426017196E-2</v>
      </c>
      <c r="N3036" s="52">
        <f>IFERROR(_xll.qlIndexFixing(Index6M,$H3036,TRUE,_xll.ohTrigger(RecalcTrigger,Trigger6M)),NA())</f>
        <v>2.5691868219432076E-2</v>
      </c>
      <c r="O3036" s="52">
        <f>IFERROR(_xll.qlIndexFixing(ONIndex6M,I3036,TRUE,_xll.ohTrigger(RecalcTrigger,Trigger6M)),NA())</f>
        <v>2.5528261411738029E-2</v>
      </c>
      <c r="P3036" s="52">
        <f>IFERROR(_xll.qlIndexFixing(Index1Y,$H3036,TRUE,_xll.ohTrigger(RecalcTrigger,Trigger1Y)),NA())</f>
        <v>2.7178596258788743E-2</v>
      </c>
      <c r="Q3036" s="52">
        <f>IFERROR(_xll.qlIndexFixing(ONIndex1Y,I3036,TRUE,_xll.ohTrigger(RecalcTrigger,Trigger1Y)),NA())</f>
        <v>2.6811762001948125E-2</v>
      </c>
    </row>
    <row r="3037" spans="2:17" x14ac:dyDescent="0.2">
      <c r="B3037" s="46" t="s">
        <v>51</v>
      </c>
      <c r="D3037" s="49">
        <f>_xll.qlCalendarAdvance(LocalCalendar,$D3036,B3037,"f",FALSE)</f>
        <v>60693</v>
      </c>
      <c r="E3037" s="49">
        <f>_xll.qlInterestRateIndexValueDate(IndexON,D3037)</f>
        <v>60693</v>
      </c>
      <c r="F3037" s="52">
        <f>IFERROR(_xll.qlIndexFixing(IndexON,D3037,TRUE,_xll.ohTrigger(RecalcTrigger,TriggerON)),NA())</f>
        <v>2.5302462293295136E-2</v>
      </c>
      <c r="H3037" s="49">
        <f>_xll.qlCalendarAdvance(IborCalendar,$H3036,B3037,"f",FALSE)</f>
        <v>60679</v>
      </c>
      <c r="I3037" s="49">
        <f>_xll.qlInterestRateIndexValueDate(Index1M,$H3037)</f>
        <v>60681</v>
      </c>
      <c r="J3037" s="52">
        <f>IFERROR(_xll.qlIndexFixing(Index1M,$H3037,TRUE,_xll.ohTrigger(RecalcTrigger,Trigger1M)),NA())</f>
        <v>2.3519051397736326E-2</v>
      </c>
      <c r="K3037" s="52">
        <f>IFERROR(_xll.qlIndexFixing(ONIndex1M,I3037,TRUE,_xll.ohTrigger(RecalcTrigger,Trigger1M)),NA())</f>
        <v>2.3498333241862568E-2</v>
      </c>
      <c r="L3037" s="52">
        <f>IFERROR(_xll.qlIndexFixing(Index3M,H3037,TRUE,_xll.ohTrigger(RecalcTrigger,Trigger3M)),NA())</f>
        <v>2.4628876275946059E-2</v>
      </c>
      <c r="M3037" s="52">
        <f>IFERROR(_xll.qlIndexFixing(ONIndex3M,I3037,TRUE,_xll.ohTrigger(RecalcTrigger,Trigger3M)),NA())</f>
        <v>2.4555036426017196E-2</v>
      </c>
      <c r="N3037" s="52">
        <f>IFERROR(_xll.qlIndexFixing(Index6M,$H3037,TRUE,_xll.ohTrigger(RecalcTrigger,Trigger6M)),NA())</f>
        <v>2.5691867622888269E-2</v>
      </c>
      <c r="O3037" s="52">
        <f>IFERROR(_xll.qlIndexFixing(ONIndex6M,I3037,TRUE,_xll.ohTrigger(RecalcTrigger,Trigger6M)),NA())</f>
        <v>2.5528260807181624E-2</v>
      </c>
      <c r="P3037" s="52">
        <f>IFERROR(_xll.qlIndexFixing(Index1Y,$H3037,TRUE,_xll.ohTrigger(RecalcTrigger,Trigger1Y)),NA())</f>
        <v>2.7178600330939141E-2</v>
      </c>
      <c r="Q3037" s="52">
        <f>IFERROR(_xll.qlIndexFixing(ONIndex1Y,I3037,TRUE,_xll.ohTrigger(RecalcTrigger,Trigger1Y)),NA())</f>
        <v>2.6811766183003627E-2</v>
      </c>
    </row>
    <row r="3038" spans="2:17" x14ac:dyDescent="0.2">
      <c r="B3038" s="46" t="s">
        <v>51</v>
      </c>
      <c r="D3038" s="49">
        <f>_xll.qlCalendarAdvance(LocalCalendar,$D3037,B3038,"f",FALSE)</f>
        <v>60700</v>
      </c>
      <c r="E3038" s="49">
        <f>_xll.qlInterestRateIndexValueDate(IndexON,D3038)</f>
        <v>60700</v>
      </c>
      <c r="F3038" s="52">
        <f>IFERROR(_xll.qlIndexFixing(IndexON,D3038,TRUE,_xll.ohTrigger(RecalcTrigger,TriggerON)),NA())</f>
        <v>2.5302462293295136E-2</v>
      </c>
      <c r="H3038" s="49">
        <f>_xll.qlCalendarAdvance(IborCalendar,$H3037,B3038,"f",FALSE)</f>
        <v>60686</v>
      </c>
      <c r="I3038" s="49">
        <f>_xll.qlInterestRateIndexValueDate(Index1M,$H3038)</f>
        <v>60688</v>
      </c>
      <c r="J3038" s="52">
        <f>IFERROR(_xll.qlIndexFixing(Index1M,$H3038,TRUE,_xll.ohTrigger(RecalcTrigger,Trigger1M)),NA())</f>
        <v>2.3519051397736326E-2</v>
      </c>
      <c r="K3038" s="52">
        <f>IFERROR(_xll.qlIndexFixing(ONIndex1M,I3038,TRUE,_xll.ohTrigger(RecalcTrigger,Trigger1M)),NA())</f>
        <v>2.3498333241862568E-2</v>
      </c>
      <c r="L3038" s="52">
        <f>IFERROR(_xll.qlIndexFixing(Index3M,H3038,TRUE,_xll.ohTrigger(RecalcTrigger,Trigger3M)),NA())</f>
        <v>2.462887627594516E-2</v>
      </c>
      <c r="M3038" s="52">
        <f>IFERROR(_xll.qlIndexFixing(ONIndex3M,I3038,TRUE,_xll.ohTrigger(RecalcTrigger,Trigger3M)),NA())</f>
        <v>2.4555036426017196E-2</v>
      </c>
      <c r="N3038" s="52">
        <f>IFERROR(_xll.qlIndexFixing(Index6M,$H3038,TRUE,_xll.ohTrigger(RecalcTrigger,Trigger6M)),NA())</f>
        <v>2.5691867027570439E-2</v>
      </c>
      <c r="O3038" s="52">
        <f>IFERROR(_xll.qlIndexFixing(ONIndex6M,I3038,TRUE,_xll.ohTrigger(RecalcTrigger,Trigger6M)),NA())</f>
        <v>2.552826020382426E-2</v>
      </c>
      <c r="P3038" s="52">
        <f>IFERROR(_xll.qlIndexFixing(Index1Y,$H3038,TRUE,_xll.ohTrigger(RecalcTrigger,Trigger1Y)),NA())</f>
        <v>2.7178604394482945E-2</v>
      </c>
      <c r="Q3038" s="52">
        <f>IFERROR(_xll.qlIndexFixing(ONIndex1Y,I3038,TRUE,_xll.ohTrigger(RecalcTrigger,Trigger1Y)),NA())</f>
        <v>2.6811770355585907E-2</v>
      </c>
    </row>
    <row r="3039" spans="2:17" x14ac:dyDescent="0.2">
      <c r="B3039" s="46" t="s">
        <v>51</v>
      </c>
      <c r="D3039" s="49">
        <f>_xll.qlCalendarAdvance(LocalCalendar,$D3038,B3039,"f",FALSE)</f>
        <v>60707</v>
      </c>
      <c r="E3039" s="49">
        <f>_xll.qlInterestRateIndexValueDate(IndexON,D3039)</f>
        <v>60707</v>
      </c>
      <c r="F3039" s="52">
        <f>IFERROR(_xll.qlIndexFixing(IndexON,D3039,TRUE,_xll.ohTrigger(RecalcTrigger,TriggerON)),NA())</f>
        <v>2.53024622932152E-2</v>
      </c>
      <c r="H3039" s="49">
        <f>_xll.qlCalendarAdvance(IborCalendar,$H3038,B3039,"f",FALSE)</f>
        <v>60693</v>
      </c>
      <c r="I3039" s="49">
        <f>_xll.qlInterestRateIndexValueDate(Index1M,$H3039)</f>
        <v>60695</v>
      </c>
      <c r="J3039" s="52">
        <f>IFERROR(_xll.qlIndexFixing(Index1M,$H3039,TRUE,_xll.ohTrigger(RecalcTrigger,Trigger1M)),NA())</f>
        <v>2.3522122825093417E-2</v>
      </c>
      <c r="K3039" s="52">
        <f>IFERROR(_xll.qlIndexFixing(ONIndex1M,I3039,TRUE,_xll.ohTrigger(RecalcTrigger,Trigger1M)),NA())</f>
        <v>2.3498333241782632E-2</v>
      </c>
      <c r="L3039" s="52">
        <f>IFERROR(_xll.qlIndexFixing(Index3M,H3039,TRUE,_xll.ohTrigger(RecalcTrigger,Trigger3M)),NA())</f>
        <v>2.463139875708608E-2</v>
      </c>
      <c r="M3039" s="52">
        <f>IFERROR(_xll.qlIndexFixing(ONIndex3M,I3039,TRUE,_xll.ohTrigger(RecalcTrigger,Trigger3M)),NA())</f>
        <v>2.4555036426017196E-2</v>
      </c>
      <c r="N3039" s="52">
        <f>IFERROR(_xll.qlIndexFixing(Index6M,$H3039,TRUE,_xll.ohTrigger(RecalcTrigger,Trigger6M)),NA())</f>
        <v>2.5697344026605142E-2</v>
      </c>
      <c r="O3039" s="52">
        <f>IFERROR(_xll.qlIndexFixing(ONIndex6M,I3039,TRUE,_xll.ohTrigger(RecalcTrigger,Trigger6M)),NA())</f>
        <v>2.5528259601745873E-2</v>
      </c>
      <c r="P3039" s="52">
        <f>IFERROR(_xll.qlIndexFixing(Index1Y,$H3039,TRUE,_xll.ohTrigger(RecalcTrigger,Trigger1Y)),NA())</f>
        <v>2.7178608449420372E-2</v>
      </c>
      <c r="Q3039" s="52">
        <f>IFERROR(_xll.qlIndexFixing(ONIndex1Y,I3039,TRUE,_xll.ohTrigger(RecalcTrigger,Trigger1Y)),NA())</f>
        <v>2.6811774519854836E-2</v>
      </c>
    </row>
    <row r="3040" spans="2:17" x14ac:dyDescent="0.2">
      <c r="B3040" s="46" t="s">
        <v>51</v>
      </c>
      <c r="D3040" s="49">
        <f>_xll.qlCalendarAdvance(LocalCalendar,$D3039,B3040,"f",FALSE)</f>
        <v>60714</v>
      </c>
      <c r="E3040" s="49">
        <f>_xll.qlInterestRateIndexValueDate(IndexON,D3040)</f>
        <v>60714</v>
      </c>
      <c r="F3040" s="52">
        <f>IFERROR(_xll.qlIndexFixing(IndexON,D3040,TRUE,_xll.ohTrigger(RecalcTrigger,TriggerON)),NA())</f>
        <v>2.5302462293135264E-2</v>
      </c>
      <c r="H3040" s="49">
        <f>_xll.qlCalendarAdvance(IborCalendar,$H3039,B3040,"f",FALSE)</f>
        <v>60700</v>
      </c>
      <c r="I3040" s="49">
        <f>_xll.qlInterestRateIndexValueDate(Index1M,$H3040)</f>
        <v>60702</v>
      </c>
      <c r="J3040" s="52">
        <f>IFERROR(_xll.qlIndexFixing(Index1M,$H3040,TRUE,_xll.ohTrigger(RecalcTrigger,Trigger1M)),NA())</f>
        <v>2.3522890765482047E-2</v>
      </c>
      <c r="K3040" s="52">
        <f>IFERROR(_xll.qlIndexFixing(ONIndex1M,I3040,TRUE,_xll.ohTrigger(RecalcTrigger,Trigger1M)),NA())</f>
        <v>2.3498333241862568E-2</v>
      </c>
      <c r="L3040" s="52">
        <f>IFERROR(_xll.qlIndexFixing(Index3M,H3040,TRUE,_xll.ohTrigger(RecalcTrigger,Trigger3M)),NA())</f>
        <v>2.463139875708608E-2</v>
      </c>
      <c r="M3040" s="52">
        <f>IFERROR(_xll.qlIndexFixing(ONIndex3M,I3040,TRUE,_xll.ohTrigger(RecalcTrigger,Trigger3M)),NA())</f>
        <v>2.4555036426097132E-2</v>
      </c>
      <c r="N3040" s="52">
        <f>IFERROR(_xll.qlIndexFixing(Index6M,$H3040,TRUE,_xll.ohTrigger(RecalcTrigger,Trigger6M)),NA())</f>
        <v>2.5696430393757474E-2</v>
      </c>
      <c r="O3040" s="52">
        <f>IFERROR(_xll.qlIndexFixing(ONIndex6M,I3040,TRUE,_xll.ohTrigger(RecalcTrigger,Trigger6M)),NA())</f>
        <v>2.5528259000786591E-2</v>
      </c>
      <c r="P3040" s="52">
        <f>IFERROR(_xll.qlIndexFixing(Index1Y,$H3040,TRUE,_xll.ohTrigger(RecalcTrigger,Trigger1Y)),NA())</f>
        <v>2.7178612495750983E-2</v>
      </c>
      <c r="Q3040" s="52">
        <f>IFERROR(_xll.qlIndexFixing(ONIndex1Y,I3040,TRUE,_xll.ohTrigger(RecalcTrigger,Trigger1Y)),NA())</f>
        <v>2.6811778675890352E-2</v>
      </c>
    </row>
    <row r="3041" spans="2:17" x14ac:dyDescent="0.2">
      <c r="B3041" s="46" t="s">
        <v>51</v>
      </c>
      <c r="D3041" s="49">
        <f>_xll.qlCalendarAdvance(LocalCalendar,$D3040,B3041,"f",FALSE)</f>
        <v>60721</v>
      </c>
      <c r="E3041" s="49">
        <f>_xll.qlInterestRateIndexValueDate(IndexON,D3041)</f>
        <v>60721</v>
      </c>
      <c r="F3041" s="52">
        <f>IFERROR(_xll.qlIndexFixing(IndexON,D3041,TRUE,_xll.ohTrigger(RecalcTrigger,TriggerON)),NA())</f>
        <v>2.5302462293295136E-2</v>
      </c>
      <c r="H3041" s="49">
        <f>_xll.qlCalendarAdvance(IborCalendar,$H3040,B3041,"f",FALSE)</f>
        <v>60707</v>
      </c>
      <c r="I3041" s="49">
        <f>_xll.qlInterestRateIndexValueDate(Index1M,$H3041)</f>
        <v>60709</v>
      </c>
      <c r="J3041" s="52">
        <f>IFERROR(_xll.qlIndexFixing(Index1M,$H3041,TRUE,_xll.ohTrigger(RecalcTrigger,Trigger1M)),NA())</f>
        <v>2.3522122825095915E-2</v>
      </c>
      <c r="K3041" s="52">
        <f>IFERROR(_xll.qlIndexFixing(ONIndex1M,I3041,TRUE,_xll.ohTrigger(RecalcTrigger,Trigger1M)),NA())</f>
        <v>2.3498333241862568E-2</v>
      </c>
      <c r="L3041" s="52">
        <f>IFERROR(_xll.qlIndexFixing(Index3M,H3041,TRUE,_xll.ohTrigger(RecalcTrigger,Trigger3M)),NA())</f>
        <v>2.4631398757086947E-2</v>
      </c>
      <c r="M3041" s="52">
        <f>IFERROR(_xll.qlIndexFixing(ONIndex3M,I3041,TRUE,_xll.ohTrigger(RecalcTrigger,Trigger3M)),NA())</f>
        <v>2.4555036426097132E-2</v>
      </c>
      <c r="N3041" s="52">
        <f>IFERROR(_xll.qlIndexFixing(Index6M,$H3041,TRUE,_xll.ohTrigger(RecalcTrigger,Trigger6M)),NA())</f>
        <v>2.5696429802348833E-2</v>
      </c>
      <c r="O3041" s="52">
        <f>IFERROR(_xll.qlIndexFixing(ONIndex6M,I3041,TRUE,_xll.ohTrigger(RecalcTrigger,Trigger6M)),NA())</f>
        <v>2.5528258401106285E-2</v>
      </c>
      <c r="P3041" s="52">
        <f>IFERROR(_xll.qlIndexFixing(Index1Y,$H3041,TRUE,_xll.ohTrigger(RecalcTrigger,Trigger1Y)),NA())</f>
        <v>2.717861653347544E-2</v>
      </c>
      <c r="Q3041" s="52">
        <f>IFERROR(_xll.qlIndexFixing(ONIndex1Y,I3041,TRUE,_xll.ohTrigger(RecalcTrigger,Trigger1Y)),NA())</f>
        <v>2.681178282337271E-2</v>
      </c>
    </row>
    <row r="3042" spans="2:17" x14ac:dyDescent="0.2">
      <c r="B3042" s="46" t="s">
        <v>51</v>
      </c>
      <c r="D3042" s="49">
        <f>_xll.qlCalendarAdvance(LocalCalendar,$D3041,B3042,"f",FALSE)</f>
        <v>60728</v>
      </c>
      <c r="E3042" s="49">
        <f>_xll.qlInterestRateIndexValueDate(IndexON,D3042)</f>
        <v>60728</v>
      </c>
      <c r="F3042" s="52">
        <f>IFERROR(_xll.qlIndexFixing(IndexON,D3042,TRUE,_xll.ohTrigger(RecalcTrigger,TriggerON)),NA())</f>
        <v>2.5302462293295136E-2</v>
      </c>
      <c r="H3042" s="49">
        <f>_xll.qlCalendarAdvance(IborCalendar,$H3041,B3042,"f",FALSE)</f>
        <v>60714</v>
      </c>
      <c r="I3042" s="49">
        <f>_xll.qlInterestRateIndexValueDate(Index1M,$H3042)</f>
        <v>60716</v>
      </c>
      <c r="J3042" s="52">
        <f>IFERROR(_xll.qlIndexFixing(Index1M,$H3042,TRUE,_xll.ohTrigger(RecalcTrigger,Trigger1M)),NA())</f>
        <v>2.3522122825095915E-2</v>
      </c>
      <c r="K3042" s="52">
        <f>IFERROR(_xll.qlIndexFixing(ONIndex1M,I3042,TRUE,_xll.ohTrigger(RecalcTrigger,Trigger1M)),NA())</f>
        <v>2.3498333241862568E-2</v>
      </c>
      <c r="L3042" s="52">
        <f>IFERROR(_xll.qlIndexFixing(Index3M,H3042,TRUE,_xll.ohTrigger(RecalcTrigger,Trigger3M)),NA())</f>
        <v>2.463139875708608E-2</v>
      </c>
      <c r="M3042" s="52">
        <f>IFERROR(_xll.qlIndexFixing(ONIndex3M,I3042,TRUE,_xll.ohTrigger(RecalcTrigger,Trigger3M)),NA())</f>
        <v>2.455503642593726E-2</v>
      </c>
      <c r="N3042" s="52">
        <f>IFERROR(_xll.qlIndexFixing(Index6M,$H3042,TRUE,_xll.ohTrigger(RecalcTrigger,Trigger6M)),NA())</f>
        <v>2.5696429212167166E-2</v>
      </c>
      <c r="O3042" s="52">
        <f>IFERROR(_xll.qlIndexFixing(ONIndex6M,I3042,TRUE,_xll.ohTrigger(RecalcTrigger,Trigger6M)),NA())</f>
        <v>2.5528257802545085E-2</v>
      </c>
      <c r="P3042" s="52">
        <f>IFERROR(_xll.qlIndexFixing(Index1Y,$H3042,TRUE,_xll.ohTrigger(RecalcTrigger,Trigger1Y)),NA())</f>
        <v>2.7178620562592865E-2</v>
      </c>
      <c r="Q3042" s="52">
        <f>IFERROR(_xll.qlIndexFixing(ONIndex1Y,I3042,TRUE,_xll.ohTrigger(RecalcTrigger,Trigger1Y)),NA())</f>
        <v>2.6811786962381845E-2</v>
      </c>
    </row>
    <row r="3043" spans="2:17" x14ac:dyDescent="0.2">
      <c r="B3043" s="46" t="s">
        <v>51</v>
      </c>
      <c r="D3043" s="49">
        <f>_xll.qlCalendarAdvance(LocalCalendar,$D3042,B3043,"f",FALSE)</f>
        <v>60735</v>
      </c>
      <c r="E3043" s="49">
        <f>_xll.qlInterestRateIndexValueDate(IndexON,D3043)</f>
        <v>60735</v>
      </c>
      <c r="F3043" s="52">
        <f>IFERROR(_xll.qlIndexFixing(IndexON,D3043,TRUE,_xll.ohTrigger(RecalcTrigger,TriggerON)),NA())</f>
        <v>2.5302462293135264E-2</v>
      </c>
      <c r="H3043" s="49">
        <f>_xll.qlCalendarAdvance(IborCalendar,$H3042,B3043,"f",FALSE)</f>
        <v>60721</v>
      </c>
      <c r="I3043" s="49">
        <f>_xll.qlInterestRateIndexValueDate(Index1M,$H3043)</f>
        <v>60723</v>
      </c>
      <c r="J3043" s="52">
        <f>IFERROR(_xll.qlIndexFixing(Index1M,$H3043,TRUE,_xll.ohTrigger(RecalcTrigger,Trigger1M)),NA())</f>
        <v>2.3522890765482047E-2</v>
      </c>
      <c r="K3043" s="52">
        <f>IFERROR(_xll.qlIndexFixing(ONIndex1M,I3043,TRUE,_xll.ohTrigger(RecalcTrigger,Trigger1M)),NA())</f>
        <v>2.3498333241862568E-2</v>
      </c>
      <c r="L3043" s="52">
        <f>IFERROR(_xll.qlIndexFixing(Index3M,H3043,TRUE,_xll.ohTrigger(RecalcTrigger,Trigger3M)),NA())</f>
        <v>2.4630557891786607E-2</v>
      </c>
      <c r="M3043" s="52">
        <f>IFERROR(_xll.qlIndexFixing(ONIndex3M,I3043,TRUE,_xll.ohTrigger(RecalcTrigger,Trigger3M)),NA())</f>
        <v>2.4555036426017196E-2</v>
      </c>
      <c r="N3043" s="52">
        <f>IFERROR(_xll.qlIndexFixing(Index6M,$H3043,TRUE,_xll.ohTrigger(RecalcTrigger,Trigger6M)),NA())</f>
        <v>2.5693689761296389E-2</v>
      </c>
      <c r="O3043" s="52">
        <f>IFERROR(_xll.qlIndexFixing(ONIndex6M,I3043,TRUE,_xll.ohTrigger(RecalcTrigger,Trigger6M)),NA())</f>
        <v>2.5528257205342797E-2</v>
      </c>
      <c r="P3043" s="52">
        <f>IFERROR(_xll.qlIndexFixing(Index1Y,$H3043,TRUE,_xll.ohTrigger(RecalcTrigger,Trigger1Y)),NA())</f>
        <v>2.7182692694811769E-2</v>
      </c>
      <c r="Q3043" s="52">
        <f>IFERROR(_xll.qlIndexFixing(ONIndex1Y,I3043,TRUE,_xll.ohTrigger(RecalcTrigger,Trigger1Y)),NA())</f>
        <v>2.6811791093237503E-2</v>
      </c>
    </row>
    <row r="3044" spans="2:17" x14ac:dyDescent="0.2">
      <c r="B3044" s="46" t="s">
        <v>51</v>
      </c>
      <c r="D3044" s="49">
        <f>_xll.qlCalendarAdvance(LocalCalendar,$D3043,B3044,"f",FALSE)</f>
        <v>60742</v>
      </c>
      <c r="E3044" s="49">
        <f>_xll.qlInterestRateIndexValueDate(IndexON,D3044)</f>
        <v>60742</v>
      </c>
      <c r="F3044" s="52">
        <f>IFERROR(_xll.qlIndexFixing(IndexON,D3044,TRUE,_xll.ohTrigger(RecalcTrigger,TriggerON)),NA())</f>
        <v>2.5302462293135264E-2</v>
      </c>
      <c r="H3044" s="49">
        <f>_xll.qlCalendarAdvance(IborCalendar,$H3043,B3044,"f",FALSE)</f>
        <v>60728</v>
      </c>
      <c r="I3044" s="49">
        <f>_xll.qlInterestRateIndexValueDate(Index1M,$H3044)</f>
        <v>60730</v>
      </c>
      <c r="J3044" s="52">
        <f>IFERROR(_xll.qlIndexFixing(Index1M,$H3044,TRUE,_xll.ohTrigger(RecalcTrigger,Trigger1M)),NA())</f>
        <v>2.3522122825095915E-2</v>
      </c>
      <c r="K3044" s="52">
        <f>IFERROR(_xll.qlIndexFixing(ONIndex1M,I3044,TRUE,_xll.ohTrigger(RecalcTrigger,Trigger1M)),NA())</f>
        <v>2.3501401062468119E-2</v>
      </c>
      <c r="L3044" s="52">
        <f>IFERROR(_xll.qlIndexFixing(Index3M,H3044,TRUE,_xll.ohTrigger(RecalcTrigger,Trigger3M)),NA())</f>
        <v>2.4630557891786607E-2</v>
      </c>
      <c r="M3044" s="52">
        <f>IFERROR(_xll.qlIndexFixing(ONIndex3M,I3044,TRUE,_xll.ohTrigger(RecalcTrigger,Trigger3M)),NA())</f>
        <v>2.4558386375710839E-2</v>
      </c>
      <c r="N3044" s="52">
        <f>IFERROR(_xll.qlIndexFixing(Index6M,$H3044,TRUE,_xll.ohTrigger(RecalcTrigger,Trigger6M)),NA())</f>
        <v>2.5693689173430897E-2</v>
      </c>
      <c r="O3044" s="52">
        <f>IFERROR(_xll.qlIndexFixing(ONIndex6M,I3044,TRUE,_xll.ohTrigger(RecalcTrigger,Trigger6M)),NA())</f>
        <v>2.5531877206361742E-2</v>
      </c>
      <c r="P3044" s="52">
        <f>IFERROR(_xll.qlIndexFixing(Index1Y,$H3044,TRUE,_xll.ohTrigger(RecalcTrigger,Trigger1Y)),NA())</f>
        <v>2.7178628595008143E-2</v>
      </c>
      <c r="Q3044" s="52">
        <f>IFERROR(_xll.qlIndexFixing(ONIndex1Y,I3044,TRUE,_xll.ohTrigger(RecalcTrigger,Trigger1Y)),NA())</f>
        <v>2.6815790424919328E-2</v>
      </c>
    </row>
    <row r="3045" spans="2:17" x14ac:dyDescent="0.2">
      <c r="B3045" s="46" t="s">
        <v>51</v>
      </c>
      <c r="D3045" s="49">
        <f>_xll.qlCalendarAdvance(LocalCalendar,$D3044,B3045,"f",FALSE)</f>
        <v>60749</v>
      </c>
      <c r="E3045" s="49">
        <f>_xll.qlInterestRateIndexValueDate(IndexON,D3045)</f>
        <v>60749</v>
      </c>
      <c r="F3045" s="52">
        <f>IFERROR(_xll.qlIndexFixing(IndexON,D3045,TRUE,_xll.ohTrigger(RecalcTrigger,TriggerON)),NA())</f>
        <v>2.53024622932152E-2</v>
      </c>
      <c r="H3045" s="49">
        <f>_xll.qlCalendarAdvance(IborCalendar,$H3044,B3045,"f",FALSE)</f>
        <v>60735</v>
      </c>
      <c r="I3045" s="49">
        <f>_xll.qlInterestRateIndexValueDate(Index1M,$H3045)</f>
        <v>60737</v>
      </c>
      <c r="J3045" s="52">
        <f>IFERROR(_xll.qlIndexFixing(Index1M,$H3045,TRUE,_xll.ohTrigger(RecalcTrigger,Trigger1M)),NA())</f>
        <v>2.3522122825093417E-2</v>
      </c>
      <c r="K3045" s="52">
        <f>IFERROR(_xll.qlIndexFixing(ONIndex1M,I3045,TRUE,_xll.ohTrigger(RecalcTrigger,Trigger1M)),NA())</f>
        <v>2.3498333241862568E-2</v>
      </c>
      <c r="L3045" s="52">
        <f>IFERROR(_xll.qlIndexFixing(Index3M,H3045,TRUE,_xll.ohTrigger(RecalcTrigger,Trigger3M)),NA())</f>
        <v>2.4630557891784848E-2</v>
      </c>
      <c r="M3045" s="52">
        <f>IFERROR(_xll.qlIndexFixing(ONIndex3M,I3045,TRUE,_xll.ohTrigger(RecalcTrigger,Trigger3M)),NA())</f>
        <v>2.455503642593726E-2</v>
      </c>
      <c r="N3045" s="52">
        <f>IFERROR(_xll.qlIndexFixing(Index6M,$H3045,TRUE,_xll.ohTrigger(RecalcTrigger,Trigger6M)),NA())</f>
        <v>2.5693688586792836E-2</v>
      </c>
      <c r="O3045" s="52">
        <f>IFERROR(_xll.qlIndexFixing(ONIndex6M,I3045,TRUE,_xll.ohTrigger(RecalcTrigger,Trigger6M)),NA())</f>
        <v>2.5528256014375472E-2</v>
      </c>
      <c r="P3045" s="52">
        <f>IFERROR(_xll.qlIndexFixing(Index1Y,$H3045,TRUE,_xll.ohTrigger(RecalcTrigger,Trigger1Y)),NA())</f>
        <v>2.7178632598305785E-2</v>
      </c>
      <c r="Q3045" s="52">
        <f>IFERROR(_xll.qlIndexFixing(ONIndex1Y,I3045,TRUE,_xll.ohTrigger(RecalcTrigger,Trigger1Y)),NA())</f>
        <v>2.6811799329609087E-2</v>
      </c>
    </row>
    <row r="3046" spans="2:17" x14ac:dyDescent="0.2">
      <c r="B3046" s="46" t="s">
        <v>51</v>
      </c>
      <c r="D3046" s="49">
        <f>_xll.qlCalendarAdvance(LocalCalendar,$D3045,B3046,"f",FALSE)</f>
        <v>60756</v>
      </c>
      <c r="E3046" s="49">
        <f>_xll.qlInterestRateIndexValueDate(IndexON,D3046)</f>
        <v>60756</v>
      </c>
      <c r="F3046" s="52">
        <f>IFERROR(_xll.qlIndexFixing(IndexON,D3046,TRUE,_xll.ohTrigger(RecalcTrigger,TriggerON)),NA())</f>
        <v>2.5302462293295136E-2</v>
      </c>
      <c r="H3046" s="49">
        <f>_xll.qlCalendarAdvance(IborCalendar,$H3045,B3046,"f",FALSE)</f>
        <v>60742</v>
      </c>
      <c r="I3046" s="49">
        <f>_xll.qlInterestRateIndexValueDate(Index1M,$H3046)</f>
        <v>60744</v>
      </c>
      <c r="J3046" s="52">
        <f>IFERROR(_xll.qlIndexFixing(Index1M,$H3046,TRUE,_xll.ohTrigger(RecalcTrigger,Trigger1M)),NA())</f>
        <v>2.3522122825095915E-2</v>
      </c>
      <c r="K3046" s="52">
        <f>IFERROR(_xll.qlIndexFixing(ONIndex1M,I3046,TRUE,_xll.ohTrigger(RecalcTrigger,Trigger1M)),NA())</f>
        <v>2.3498333241862568E-2</v>
      </c>
      <c r="L3046" s="52">
        <f>IFERROR(_xll.qlIndexFixing(Index3M,H3046,TRUE,_xll.ohTrigger(RecalcTrigger,Trigger3M)),NA())</f>
        <v>2.4630557891785726E-2</v>
      </c>
      <c r="M3046" s="52">
        <f>IFERROR(_xll.qlIndexFixing(ONIndex3M,I3046,TRUE,_xll.ohTrigger(RecalcTrigger,Trigger3M)),NA())</f>
        <v>2.4555036426017196E-2</v>
      </c>
      <c r="N3046" s="52">
        <f>IFERROR(_xll.qlIndexFixing(Index6M,$H3046,TRUE,_xll.ohTrigger(RecalcTrigger,Trigger6M)),NA())</f>
        <v>2.5693688001381772E-2</v>
      </c>
      <c r="O3046" s="52">
        <f>IFERROR(_xll.qlIndexFixing(ONIndex6M,I3046,TRUE,_xll.ohTrigger(RecalcTrigger,Trigger6M)),NA())</f>
        <v>2.5528255420690371E-2</v>
      </c>
      <c r="P3046" s="52">
        <f>IFERROR(_xll.qlIndexFixing(Index1Y,$H3046,TRUE,_xll.ohTrigger(RecalcTrigger,Trigger1Y)),NA())</f>
        <v>2.7178636592997046E-2</v>
      </c>
      <c r="Q3046" s="52">
        <f>IFERROR(_xll.qlIndexFixing(ONIndex1Y,I3046,TRUE,_xll.ohTrigger(RecalcTrigger,Trigger1Y)),NA())</f>
        <v>2.6811803435284887E-2</v>
      </c>
    </row>
    <row r="3047" spans="2:17" x14ac:dyDescent="0.2">
      <c r="B3047" s="46" t="s">
        <v>51</v>
      </c>
      <c r="D3047" s="49">
        <f>_xll.qlCalendarAdvance(LocalCalendar,$D3046,B3047,"f",FALSE)</f>
        <v>60763</v>
      </c>
      <c r="E3047" s="49">
        <f>_xll.qlInterestRateIndexValueDate(IndexON,D3047)</f>
        <v>60763</v>
      </c>
      <c r="F3047" s="52">
        <f>IFERROR(_xll.qlIndexFixing(IndexON,D3047,TRUE,_xll.ohTrigger(RecalcTrigger,TriggerON)),NA())</f>
        <v>2.53024622932152E-2</v>
      </c>
      <c r="H3047" s="49">
        <f>_xll.qlCalendarAdvance(IborCalendar,$H3046,B3047,"f",FALSE)</f>
        <v>60749</v>
      </c>
      <c r="I3047" s="49">
        <f>_xll.qlInterestRateIndexValueDate(Index1M,$H3047)</f>
        <v>60751</v>
      </c>
      <c r="J3047" s="52">
        <f>IFERROR(_xll.qlIndexFixing(Index1M,$H3047,TRUE,_xll.ohTrigger(RecalcTrigger,Trigger1M)),NA())</f>
        <v>2.3519819204449607E-2</v>
      </c>
      <c r="K3047" s="52">
        <f>IFERROR(_xll.qlIndexFixing(ONIndex1M,I3047,TRUE,_xll.ohTrigger(RecalcTrigger,Trigger1M)),NA())</f>
        <v>2.3498333241862568E-2</v>
      </c>
      <c r="L3047" s="52">
        <f>IFERROR(_xll.qlIndexFixing(Index3M,H3047,TRUE,_xll.ohTrigger(RecalcTrigger,Trigger3M)),NA())</f>
        <v>2.4630557891786607E-2</v>
      </c>
      <c r="M3047" s="52">
        <f>IFERROR(_xll.qlIndexFixing(ONIndex3M,I3047,TRUE,_xll.ohTrigger(RecalcTrigger,Trigger3M)),NA())</f>
        <v>2.4555036426017196E-2</v>
      </c>
      <c r="N3047" s="52">
        <f>IFERROR(_xll.qlIndexFixing(Index6M,$H3047,TRUE,_xll.ohTrigger(RecalcTrigger,Trigger6M)),NA())</f>
        <v>2.5693687417197703E-2</v>
      </c>
      <c r="O3047" s="52">
        <f>IFERROR(_xll.qlIndexFixing(ONIndex6M,I3047,TRUE,_xll.ohTrigger(RecalcTrigger,Trigger6M)),NA())</f>
        <v>2.5528254828284247E-2</v>
      </c>
      <c r="P3047" s="52">
        <f>IFERROR(_xll.qlIndexFixing(Index1Y,$H3047,TRUE,_xll.ohTrigger(RecalcTrigger,Trigger1Y)),NA())</f>
        <v>2.7178640579081932E-2</v>
      </c>
      <c r="Q3047" s="52">
        <f>IFERROR(_xll.qlIndexFixing(ONIndex1Y,I3047,TRUE,_xll.ohTrigger(RecalcTrigger,Trigger1Y)),NA())</f>
        <v>2.68118075325674E-2</v>
      </c>
    </row>
    <row r="3048" spans="2:17" x14ac:dyDescent="0.2">
      <c r="B3048" s="46" t="s">
        <v>51</v>
      </c>
      <c r="D3048" s="49">
        <f>_xll.qlCalendarAdvance(LocalCalendar,$D3047,B3048,"f",FALSE)</f>
        <v>60770</v>
      </c>
      <c r="E3048" s="49">
        <f>_xll.qlInterestRateIndexValueDate(IndexON,D3048)</f>
        <v>60770</v>
      </c>
      <c r="F3048" s="52">
        <f>IFERROR(_xll.qlIndexFixing(IndexON,D3048,TRUE,_xll.ohTrigger(RecalcTrigger,TriggerON)),NA())</f>
        <v>2.53024622932152E-2</v>
      </c>
      <c r="H3048" s="49">
        <f>_xll.qlCalendarAdvance(IborCalendar,$H3047,B3048,"f",FALSE)</f>
        <v>60756</v>
      </c>
      <c r="I3048" s="49">
        <f>_xll.qlInterestRateIndexValueDate(Index1M,$H3048)</f>
        <v>60758</v>
      </c>
      <c r="J3048" s="52">
        <f>IFERROR(_xll.qlIndexFixing(Index1M,$H3048,TRUE,_xll.ohTrigger(RecalcTrigger,Trigger1M)),NA())</f>
        <v>2.3522122825095915E-2</v>
      </c>
      <c r="K3048" s="52">
        <f>IFERROR(_xll.qlIndexFixing(ONIndex1M,I3048,TRUE,_xll.ohTrigger(RecalcTrigger,Trigger1M)),NA())</f>
        <v>2.3498333241942504E-2</v>
      </c>
      <c r="L3048" s="52">
        <f>IFERROR(_xll.qlIndexFixing(Index3M,H3048,TRUE,_xll.ohTrigger(RecalcTrigger,Trigger3M)),NA())</f>
        <v>2.4631398757086947E-2</v>
      </c>
      <c r="M3048" s="52">
        <f>IFERROR(_xll.qlIndexFixing(ONIndex3M,I3048,TRUE,_xll.ohTrigger(RecalcTrigger,Trigger3M)),NA())</f>
        <v>2.4555036426097132E-2</v>
      </c>
      <c r="N3048" s="52">
        <f>IFERROR(_xll.qlIndexFixing(Index6M,$H3048,TRUE,_xll.ohTrigger(RecalcTrigger,Trigger6M)),NA())</f>
        <v>2.5696425696849236E-2</v>
      </c>
      <c r="O3048" s="52">
        <f>IFERROR(_xll.qlIndexFixing(ONIndex6M,I3048,TRUE,_xll.ohTrigger(RecalcTrigger,Trigger6M)),NA())</f>
        <v>2.5528254237077164E-2</v>
      </c>
      <c r="P3048" s="52">
        <f>IFERROR(_xll.qlIndexFixing(Index1Y,$H3048,TRUE,_xll.ohTrigger(RecalcTrigger,Trigger1Y)),NA())</f>
        <v>2.7178644556560005E-2</v>
      </c>
      <c r="Q3048" s="52">
        <f>IFERROR(_xll.qlIndexFixing(ONIndex1Y,I3048,TRUE,_xll.ohTrigger(RecalcTrigger,Trigger1Y)),NA())</f>
        <v>2.6811811621456627E-2</v>
      </c>
    </row>
    <row r="3049" spans="2:17" x14ac:dyDescent="0.2">
      <c r="B3049" s="46" t="s">
        <v>51</v>
      </c>
      <c r="D3049" s="49">
        <f>_xll.qlCalendarAdvance(LocalCalendar,$D3048,B3049,"f",FALSE)</f>
        <v>60777</v>
      </c>
      <c r="E3049" s="49">
        <f>_xll.qlInterestRateIndexValueDate(IndexON,D3049)</f>
        <v>60777</v>
      </c>
      <c r="F3049" s="52">
        <f>IFERROR(_xll.qlIndexFixing(IndexON,D3049,TRUE,_xll.ohTrigger(RecalcTrigger,TriggerON)),NA())</f>
        <v>2.5302462293295136E-2</v>
      </c>
      <c r="H3049" s="49">
        <f>_xll.qlCalendarAdvance(IborCalendar,$H3048,B3049,"f",FALSE)</f>
        <v>60763</v>
      </c>
      <c r="I3049" s="49">
        <f>_xll.qlInterestRateIndexValueDate(Index1M,$H3049)</f>
        <v>60765</v>
      </c>
      <c r="J3049" s="52">
        <f>IFERROR(_xll.qlIndexFixing(Index1M,$H3049,TRUE,_xll.ohTrigger(RecalcTrigger,Trigger1M)),NA())</f>
        <v>2.3522122825095915E-2</v>
      </c>
      <c r="K3049" s="52">
        <f>IFERROR(_xll.qlIndexFixing(ONIndex1M,I3049,TRUE,_xll.ohTrigger(RecalcTrigger,Trigger1M)),NA())</f>
        <v>2.3498333241862568E-2</v>
      </c>
      <c r="L3049" s="52">
        <f>IFERROR(_xll.qlIndexFixing(Index3M,H3049,TRUE,_xll.ohTrigger(RecalcTrigger,Trigger3M)),NA())</f>
        <v>2.463139875708608E-2</v>
      </c>
      <c r="M3049" s="52">
        <f>IFERROR(_xll.qlIndexFixing(ONIndex3M,I3049,TRUE,_xll.ohTrigger(RecalcTrigger,Trigger3M)),NA())</f>
        <v>2.4555036426017196E-2</v>
      </c>
      <c r="N3049" s="52">
        <f>IFERROR(_xll.qlIndexFixing(Index6M,$H3049,TRUE,_xll.ohTrigger(RecalcTrigger,Trigger6M)),NA())</f>
        <v>2.5696425115257687E-2</v>
      </c>
      <c r="O3049" s="52">
        <f>IFERROR(_xll.qlIndexFixing(ONIndex6M,I3049,TRUE,_xll.ohTrigger(RecalcTrigger,Trigger6M)),NA())</f>
        <v>2.5528253646989185E-2</v>
      </c>
      <c r="P3049" s="52">
        <f>IFERROR(_xll.qlIndexFixing(Index1Y,$H3049,TRUE,_xll.ohTrigger(RecalcTrigger,Trigger1Y)),NA())</f>
        <v>2.7178648525431701E-2</v>
      </c>
      <c r="Q3049" s="52">
        <f>IFERROR(_xll.qlIndexFixing(ONIndex1Y,I3049,TRUE,_xll.ohTrigger(RecalcTrigger,Trigger1Y)),NA())</f>
        <v>2.6811815702032504E-2</v>
      </c>
    </row>
    <row r="3050" spans="2:17" x14ac:dyDescent="0.2">
      <c r="B3050" s="46" t="s">
        <v>51</v>
      </c>
      <c r="D3050" s="49">
        <f>_xll.qlCalendarAdvance(LocalCalendar,$D3049,B3050,"f",FALSE)</f>
        <v>60784</v>
      </c>
      <c r="E3050" s="49">
        <f>_xll.qlInterestRateIndexValueDate(IndexON,D3050)</f>
        <v>60784</v>
      </c>
      <c r="F3050" s="52">
        <f>IFERROR(_xll.qlIndexFixing(IndexON,D3050,TRUE,_xll.ohTrigger(RecalcTrigger,TriggerON)),NA())</f>
        <v>2.5302462293295136E-2</v>
      </c>
      <c r="H3050" s="49">
        <f>_xll.qlCalendarAdvance(IborCalendar,$H3049,B3050,"f",FALSE)</f>
        <v>60770</v>
      </c>
      <c r="I3050" s="49">
        <f>_xll.qlInterestRateIndexValueDate(Index1M,$H3050)</f>
        <v>60772</v>
      </c>
      <c r="J3050" s="52">
        <f>IFERROR(_xll.qlIndexFixing(Index1M,$H3050,TRUE,_xll.ohTrigger(RecalcTrigger,Trigger1M)),NA())</f>
        <v>2.3522122825093417E-2</v>
      </c>
      <c r="K3050" s="52">
        <f>IFERROR(_xll.qlIndexFixing(ONIndex1M,I3050,TRUE,_xll.ohTrigger(RecalcTrigger,Trigger1M)),NA())</f>
        <v>2.3498333241862568E-2</v>
      </c>
      <c r="L3050" s="52">
        <f>IFERROR(_xll.qlIndexFixing(Index3M,H3050,TRUE,_xll.ohTrigger(RecalcTrigger,Trigger3M)),NA())</f>
        <v>2.463139875708608E-2</v>
      </c>
      <c r="M3050" s="52">
        <f>IFERROR(_xll.qlIndexFixing(ONIndex3M,I3050,TRUE,_xll.ohTrigger(RecalcTrigger,Trigger3M)),NA())</f>
        <v>2.4555036426097132E-2</v>
      </c>
      <c r="N3050" s="52">
        <f>IFERROR(_xll.qlIndexFixing(Index6M,$H3050,TRUE,_xll.ohTrigger(RecalcTrigger,Trigger6M)),NA())</f>
        <v>2.5696424534893972E-2</v>
      </c>
      <c r="O3050" s="52">
        <f>IFERROR(_xll.qlIndexFixing(ONIndex6M,I3050,TRUE,_xll.ohTrigger(RecalcTrigger,Trigger6M)),NA())</f>
        <v>2.552825305826012E-2</v>
      </c>
      <c r="P3050" s="52">
        <f>IFERROR(_xll.qlIndexFixing(Index1Y,$H3050,TRUE,_xll.ohTrigger(RecalcTrigger,Trigger1Y)),NA())</f>
        <v>2.7178652485696366E-2</v>
      </c>
      <c r="Q3050" s="52">
        <f>IFERROR(_xll.qlIndexFixing(ONIndex1Y,I3050,TRUE,_xll.ohTrigger(RecalcTrigger,Trigger1Y)),NA())</f>
        <v>2.6811819774135159E-2</v>
      </c>
    </row>
    <row r="3051" spans="2:17" x14ac:dyDescent="0.2">
      <c r="B3051" s="46" t="s">
        <v>51</v>
      </c>
      <c r="D3051" s="49">
        <f>_xll.qlCalendarAdvance(LocalCalendar,$D3050,B3051,"f",FALSE)</f>
        <v>60791</v>
      </c>
      <c r="E3051" s="49">
        <f>_xll.qlInterestRateIndexValueDate(IndexON,D3051)</f>
        <v>60791</v>
      </c>
      <c r="F3051" s="52">
        <f>IFERROR(_xll.qlIndexFixing(IndexON,D3051,TRUE,_xll.ohTrigger(RecalcTrigger,TriggerON)),NA())</f>
        <v>2.53024622932152E-2</v>
      </c>
      <c r="H3051" s="49">
        <f>_xll.qlCalendarAdvance(IborCalendar,$H3050,B3051,"f",FALSE)</f>
        <v>60777</v>
      </c>
      <c r="I3051" s="49">
        <f>_xll.qlInterestRateIndexValueDate(Index1M,$H3051)</f>
        <v>60779</v>
      </c>
      <c r="J3051" s="52">
        <f>IFERROR(_xll.qlIndexFixing(Index1M,$H3051,TRUE,_xll.ohTrigger(RecalcTrigger,Trigger1M)),NA())</f>
        <v>2.3522122825095915E-2</v>
      </c>
      <c r="K3051" s="52">
        <f>IFERROR(_xll.qlIndexFixing(ONIndex1M,I3051,TRUE,_xll.ohTrigger(RecalcTrigger,Trigger1M)),NA())</f>
        <v>2.3498333241862568E-2</v>
      </c>
      <c r="L3051" s="52">
        <f>IFERROR(_xll.qlIndexFixing(Index3M,H3051,TRUE,_xll.ohTrigger(RecalcTrigger,Trigger3M)),NA())</f>
        <v>2.463139875708608E-2</v>
      </c>
      <c r="M3051" s="52">
        <f>IFERROR(_xll.qlIndexFixing(ONIndex3M,I3051,TRUE,_xll.ohTrigger(RecalcTrigger,Trigger3M)),NA())</f>
        <v>2.4555036426017196E-2</v>
      </c>
      <c r="N3051" s="52">
        <f>IFERROR(_xll.qlIndexFixing(Index6M,$H3051,TRUE,_xll.ohTrigger(RecalcTrigger,Trigger6M)),NA())</f>
        <v>2.5696423955757233E-2</v>
      </c>
      <c r="O3051" s="52">
        <f>IFERROR(_xll.qlIndexFixing(ONIndex6M,I3051,TRUE,_xll.ohTrigger(RecalcTrigger,Trigger6M)),NA())</f>
        <v>2.5528252470730095E-2</v>
      </c>
      <c r="P3051" s="52">
        <f>IFERROR(_xll.qlIndexFixing(Index1Y,$H3051,TRUE,_xll.ohTrigger(RecalcTrigger,Trigger1Y)),NA())</f>
        <v>2.7178656437354873E-2</v>
      </c>
      <c r="Q3051" s="52">
        <f>IFERROR(_xll.qlIndexFixing(ONIndex1Y,I3051,TRUE,_xll.ohTrigger(RecalcTrigger,Trigger1Y)),NA())</f>
        <v>2.6811823837924464E-2</v>
      </c>
    </row>
    <row r="3052" spans="2:17" x14ac:dyDescent="0.2">
      <c r="B3052" s="46" t="s">
        <v>51</v>
      </c>
      <c r="D3052" s="49">
        <f>_xll.qlCalendarAdvance(LocalCalendar,$D3051,B3052,"f",FALSE)</f>
        <v>60798</v>
      </c>
      <c r="E3052" s="49">
        <f>_xll.qlInterestRateIndexValueDate(IndexON,D3052)</f>
        <v>60798</v>
      </c>
      <c r="F3052" s="52">
        <f>IFERROR(_xll.qlIndexFixing(IndexON,D3052,TRUE,_xll.ohTrigger(RecalcTrigger,TriggerON)),NA())</f>
        <v>2.53024622932152E-2</v>
      </c>
      <c r="H3052" s="49">
        <f>_xll.qlCalendarAdvance(IborCalendar,$H3051,B3052,"f",FALSE)</f>
        <v>60784</v>
      </c>
      <c r="I3052" s="49">
        <f>_xll.qlInterestRateIndexValueDate(Index1M,$H3052)</f>
        <v>60786</v>
      </c>
      <c r="J3052" s="52">
        <f>IFERROR(_xll.qlIndexFixing(Index1M,$H3052,TRUE,_xll.ohTrigger(RecalcTrigger,Trigger1M)),NA())</f>
        <v>2.352289076548689E-2</v>
      </c>
      <c r="K3052" s="52">
        <f>IFERROR(_xll.qlIndexFixing(ONIndex1M,I3052,TRUE,_xll.ohTrigger(RecalcTrigger,Trigger1M)),NA())</f>
        <v>2.3498333241942504E-2</v>
      </c>
      <c r="L3052" s="52">
        <f>IFERROR(_xll.qlIndexFixing(Index3M,H3052,TRUE,_xll.ohTrigger(RecalcTrigger,Trigger3M)),NA())</f>
        <v>2.4631398757087818E-2</v>
      </c>
      <c r="M3052" s="52">
        <f>IFERROR(_xll.qlIndexFixing(ONIndex3M,I3052,TRUE,_xll.ohTrigger(RecalcTrigger,Trigger3M)),NA())</f>
        <v>2.4555036426097132E-2</v>
      </c>
      <c r="N3052" s="52">
        <f>IFERROR(_xll.qlIndexFixing(Index6M,$H3052,TRUE,_xll.ohTrigger(RecalcTrigger,Trigger6M)),NA())</f>
        <v>2.5693684514680133E-2</v>
      </c>
      <c r="O3052" s="52">
        <f>IFERROR(_xll.qlIndexFixing(ONIndex6M,I3052,TRUE,_xll.ohTrigger(RecalcTrigger,Trigger6M)),NA())</f>
        <v>2.5528251884319175E-2</v>
      </c>
      <c r="P3052" s="52">
        <f>IFERROR(_xll.qlIndexFixing(Index1Y,$H3052,TRUE,_xll.ohTrigger(RecalcTrigger,Trigger1Y)),NA())</f>
        <v>2.7178660380406568E-2</v>
      </c>
      <c r="Q3052" s="52">
        <f>IFERROR(_xll.qlIndexFixing(ONIndex1Y,I3052,TRUE,_xll.ohTrigger(RecalcTrigger,Trigger1Y)),NA())</f>
        <v>2.6811827893240547E-2</v>
      </c>
    </row>
    <row r="3053" spans="2:17" x14ac:dyDescent="0.2">
      <c r="B3053" s="46" t="s">
        <v>51</v>
      </c>
      <c r="D3053" s="49">
        <f>_xll.qlCalendarAdvance(LocalCalendar,$D3052,B3053,"f",FALSE)</f>
        <v>60805</v>
      </c>
      <c r="E3053" s="49">
        <f>_xll.qlInterestRateIndexValueDate(IndexON,D3053)</f>
        <v>60805</v>
      </c>
      <c r="F3053" s="52">
        <f>IFERROR(_xll.qlIndexFixing(IndexON,D3053,TRUE,_xll.ohTrigger(RecalcTrigger,TriggerON)),NA())</f>
        <v>2.5302462293295136E-2</v>
      </c>
      <c r="H3053" s="49">
        <f>_xll.qlCalendarAdvance(IborCalendar,$H3052,B3053,"f",FALSE)</f>
        <v>60791</v>
      </c>
      <c r="I3053" s="49">
        <f>_xll.qlInterestRateIndexValueDate(Index1M,$H3053)</f>
        <v>60793</v>
      </c>
      <c r="J3053" s="52">
        <f>IFERROR(_xll.qlIndexFixing(Index1M,$H3053,TRUE,_xll.ohTrigger(RecalcTrigger,Trigger1M)),NA())</f>
        <v>2.3522122825095915E-2</v>
      </c>
      <c r="K3053" s="52">
        <f>IFERROR(_xll.qlIndexFixing(ONIndex1M,I3053,TRUE,_xll.ohTrigger(RecalcTrigger,Trigger1M)),NA())</f>
        <v>2.3498333241942504E-2</v>
      </c>
      <c r="L3053" s="52">
        <f>IFERROR(_xll.qlIndexFixing(Index3M,H3053,TRUE,_xll.ohTrigger(RecalcTrigger,Trigger3M)),NA())</f>
        <v>2.463139875708608E-2</v>
      </c>
      <c r="M3053" s="52">
        <f>IFERROR(_xll.qlIndexFixing(ONIndex3M,I3053,TRUE,_xll.ohTrigger(RecalcTrigger,Trigger3M)),NA())</f>
        <v>2.455503642593726E-2</v>
      </c>
      <c r="N3053" s="52">
        <f>IFERROR(_xll.qlIndexFixing(Index6M,$H3053,TRUE,_xll.ohTrigger(RecalcTrigger,Trigger6M)),NA())</f>
        <v>2.5693683937857172E-2</v>
      </c>
      <c r="O3053" s="52">
        <f>IFERROR(_xll.qlIndexFixing(ONIndex6M,I3053,TRUE,_xll.ohTrigger(RecalcTrigger,Trigger6M)),NA())</f>
        <v>2.5528251299107296E-2</v>
      </c>
      <c r="P3053" s="52">
        <f>IFERROR(_xll.qlIndexFixing(Index1Y,$H3053,TRUE,_xll.ohTrigger(RecalcTrigger,Trigger1Y)),NA())</f>
        <v>2.7178664314851667E-2</v>
      </c>
      <c r="Q3053" s="52">
        <f>IFERROR(_xll.qlIndexFixing(ONIndex1Y,I3053,TRUE,_xll.ohTrigger(RecalcTrigger,Trigger1Y)),NA())</f>
        <v>2.681183194024328E-2</v>
      </c>
    </row>
    <row r="3054" spans="2:17" x14ac:dyDescent="0.2">
      <c r="B3054" s="46" t="s">
        <v>51</v>
      </c>
      <c r="D3054" s="49">
        <f>_xll.qlCalendarAdvance(LocalCalendar,$D3053,B3054,"f",FALSE)</f>
        <v>60812</v>
      </c>
      <c r="E3054" s="49">
        <f>_xll.qlInterestRateIndexValueDate(IndexON,D3054)</f>
        <v>60812</v>
      </c>
      <c r="F3054" s="52">
        <f>IFERROR(_xll.qlIndexFixing(IndexON,D3054,TRUE,_xll.ohTrigger(RecalcTrigger,TriggerON)),NA())</f>
        <v>2.53024622932152E-2</v>
      </c>
      <c r="H3054" s="49">
        <f>_xll.qlCalendarAdvance(IborCalendar,$H3053,B3054,"f",FALSE)</f>
        <v>60798</v>
      </c>
      <c r="I3054" s="49">
        <f>_xll.qlInterestRateIndexValueDate(Index1M,$H3054)</f>
        <v>60800</v>
      </c>
      <c r="J3054" s="52">
        <f>IFERROR(_xll.qlIndexFixing(Index1M,$H3054,TRUE,_xll.ohTrigger(RecalcTrigger,Trigger1M)),NA())</f>
        <v>2.3522122825093417E-2</v>
      </c>
      <c r="K3054" s="52">
        <f>IFERROR(_xll.qlIndexFixing(ONIndex1M,I3054,TRUE,_xll.ohTrigger(RecalcTrigger,Trigger1M)),NA())</f>
        <v>2.3498333241862568E-2</v>
      </c>
      <c r="L3054" s="52">
        <f>IFERROR(_xll.qlIndexFixing(Index3M,H3054,TRUE,_xll.ohTrigger(RecalcTrigger,Trigger3M)),NA())</f>
        <v>2.4631398757086947E-2</v>
      </c>
      <c r="M3054" s="52">
        <f>IFERROR(_xll.qlIndexFixing(ONIndex3M,I3054,TRUE,_xll.ohTrigger(RecalcTrigger,Trigger3M)),NA())</f>
        <v>2.4555036426097132E-2</v>
      </c>
      <c r="N3054" s="52">
        <f>IFERROR(_xll.qlIndexFixing(Index6M,$H3054,TRUE,_xll.ohTrigger(RecalcTrigger,Trigger6M)),NA())</f>
        <v>2.5693683362260772E-2</v>
      </c>
      <c r="O3054" s="52">
        <f>IFERROR(_xll.qlIndexFixing(ONIndex6M,I3054,TRUE,_xll.ohTrigger(RecalcTrigger,Trigger6M)),NA())</f>
        <v>2.5528250715174394E-2</v>
      </c>
      <c r="P3054" s="52">
        <f>IFERROR(_xll.qlIndexFixing(Index1Y,$H3054,TRUE,_xll.ohTrigger(RecalcTrigger,Trigger1Y)),NA())</f>
        <v>2.7178668240690387E-2</v>
      </c>
      <c r="Q3054" s="52">
        <f>IFERROR(_xll.qlIndexFixing(ONIndex1Y,I3054,TRUE,_xll.ohTrigger(RecalcTrigger,Trigger1Y)),NA())</f>
        <v>2.6811835978932663E-2</v>
      </c>
    </row>
    <row r="3055" spans="2:17" x14ac:dyDescent="0.2">
      <c r="B3055" s="46" t="s">
        <v>51</v>
      </c>
      <c r="D3055" s="49">
        <f>_xll.qlCalendarAdvance(LocalCalendar,$D3054,B3055,"f",FALSE)</f>
        <v>60819</v>
      </c>
      <c r="E3055" s="49">
        <f>_xll.qlInterestRateIndexValueDate(IndexON,D3055)</f>
        <v>60819</v>
      </c>
      <c r="F3055" s="52">
        <f>IFERROR(_xll.qlIndexFixing(IndexON,D3055,TRUE,_xll.ohTrigger(RecalcTrigger,TriggerON)),NA())</f>
        <v>2.53024622932152E-2</v>
      </c>
      <c r="H3055" s="49">
        <f>_xll.qlCalendarAdvance(IborCalendar,$H3054,B3055,"f",FALSE)</f>
        <v>60805</v>
      </c>
      <c r="I3055" s="49">
        <f>_xll.qlInterestRateIndexValueDate(Index1M,$H3055)</f>
        <v>60807</v>
      </c>
      <c r="J3055" s="52">
        <f>IFERROR(_xll.qlIndexFixing(Index1M,$H3055,TRUE,_xll.ohTrigger(RecalcTrigger,Trigger1M)),NA())</f>
        <v>2.3522122825095915E-2</v>
      </c>
      <c r="K3055" s="52">
        <f>IFERROR(_xll.qlIndexFixing(ONIndex1M,I3055,TRUE,_xll.ohTrigger(RecalcTrigger,Trigger1M)),NA())</f>
        <v>2.3498333241862568E-2</v>
      </c>
      <c r="L3055" s="52">
        <f>IFERROR(_xll.qlIndexFixing(Index3M,H3055,TRUE,_xll.ohTrigger(RecalcTrigger,Trigger3M)),NA())</f>
        <v>2.4631398757085209E-2</v>
      </c>
      <c r="M3055" s="52">
        <f>IFERROR(_xll.qlIndexFixing(ONIndex3M,I3055,TRUE,_xll.ohTrigger(RecalcTrigger,Trigger3M)),NA())</f>
        <v>2.4555036426017196E-2</v>
      </c>
      <c r="N3055" s="52">
        <f>IFERROR(_xll.qlIndexFixing(Index6M,$H3055,TRUE,_xll.ohTrigger(RecalcTrigger,Trigger6M)),NA())</f>
        <v>2.5698247776600847E-2</v>
      </c>
      <c r="O3055" s="52">
        <f>IFERROR(_xll.qlIndexFixing(ONIndex6M,I3055,TRUE,_xll.ohTrigger(RecalcTrigger,Trigger6M)),NA())</f>
        <v>2.5528250132360597E-2</v>
      </c>
      <c r="P3055" s="52">
        <f>IFERROR(_xll.qlIndexFixing(Index1Y,$H3055,TRUE,_xll.ohTrigger(RecalcTrigger,Trigger1Y)),NA())</f>
        <v>2.7178672157922298E-2</v>
      </c>
      <c r="Q3055" s="52">
        <f>IFERROR(_xll.qlIndexFixing(ONIndex1Y,I3055,TRUE,_xll.ohTrigger(RecalcTrigger,Trigger1Y)),NA())</f>
        <v>2.681184000922876E-2</v>
      </c>
    </row>
    <row r="3056" spans="2:17" x14ac:dyDescent="0.2">
      <c r="B3056" s="46" t="s">
        <v>51</v>
      </c>
      <c r="D3056" s="49">
        <f>_xll.qlCalendarAdvance(LocalCalendar,$D3055,B3056,"f",FALSE)</f>
        <v>60826</v>
      </c>
      <c r="E3056" s="49">
        <f>_xll.qlInterestRateIndexValueDate(IndexON,D3056)</f>
        <v>60826</v>
      </c>
      <c r="F3056" s="52">
        <f>IFERROR(_xll.qlIndexFixing(IndexON,D3056,TRUE,_xll.ohTrigger(RecalcTrigger,TriggerON)),NA())</f>
        <v>2.5302462293295136E-2</v>
      </c>
      <c r="H3056" s="49">
        <f>_xll.qlCalendarAdvance(IborCalendar,$H3055,B3056,"f",FALSE)</f>
        <v>60812</v>
      </c>
      <c r="I3056" s="49">
        <f>_xll.qlInterestRateIndexValueDate(Index1M,$H3056)</f>
        <v>60814</v>
      </c>
      <c r="J3056" s="52">
        <f>IFERROR(_xll.qlIndexFixing(Index1M,$H3056,TRUE,_xll.ohTrigger(RecalcTrigger,Trigger1M)),NA())</f>
        <v>2.3522122825093417E-2</v>
      </c>
      <c r="K3056" s="52">
        <f>IFERROR(_xll.qlIndexFixing(ONIndex1M,I3056,TRUE,_xll.ohTrigger(RecalcTrigger,Trigger1M)),NA())</f>
        <v>2.3498333241782632E-2</v>
      </c>
      <c r="L3056" s="52">
        <f>IFERROR(_xll.qlIndexFixing(Index3M,H3056,TRUE,_xll.ohTrigger(RecalcTrigger,Trigger3M)),NA())</f>
        <v>2.463139875708608E-2</v>
      </c>
      <c r="M3056" s="52">
        <f>IFERROR(_xll.qlIndexFixing(ONIndex3M,I3056,TRUE,_xll.ohTrigger(RecalcTrigger,Trigger3M)),NA())</f>
        <v>2.455503642593726E-2</v>
      </c>
      <c r="N3056" s="52">
        <f>IFERROR(_xll.qlIndexFixing(Index6M,$H3056,TRUE,_xll.ohTrigger(RecalcTrigger,Trigger6M)),NA())</f>
        <v>2.5697334119478901E-2</v>
      </c>
      <c r="O3056" s="52">
        <f>IFERROR(_xll.qlIndexFixing(ONIndex6M,I3056,TRUE,_xll.ohTrigger(RecalcTrigger,Trigger6M)),NA())</f>
        <v>2.5528249550825777E-2</v>
      </c>
      <c r="P3056" s="52">
        <f>IFERROR(_xll.qlIndexFixing(Index1Y,$H3056,TRUE,_xll.ohTrigger(RecalcTrigger,Trigger1Y)),NA())</f>
        <v>2.7178676066547829E-2</v>
      </c>
      <c r="Q3056" s="52">
        <f>IFERROR(_xll.qlIndexFixing(ONIndex1Y,I3056,TRUE,_xll.ohTrigger(RecalcTrigger,Trigger1Y)),NA())</f>
        <v>2.6811844030971699E-2</v>
      </c>
    </row>
    <row r="3057" spans="2:17" x14ac:dyDescent="0.2">
      <c r="B3057" s="46" t="s">
        <v>51</v>
      </c>
      <c r="D3057" s="49">
        <f>_xll.qlCalendarAdvance(LocalCalendar,$D3056,B3057,"f",FALSE)</f>
        <v>60833</v>
      </c>
      <c r="E3057" s="49">
        <f>_xll.qlInterestRateIndexValueDate(IndexON,D3057)</f>
        <v>60833</v>
      </c>
      <c r="F3057" s="52">
        <f>IFERROR(_xll.qlIndexFixing(IndexON,D3057,TRUE,_xll.ohTrigger(RecalcTrigger,TriggerON)),NA())</f>
        <v>2.53024622932152E-2</v>
      </c>
      <c r="H3057" s="49">
        <f>_xll.qlCalendarAdvance(IborCalendar,$H3056,B3057,"f",FALSE)</f>
        <v>60819</v>
      </c>
      <c r="I3057" s="49">
        <f>_xll.qlInterestRateIndexValueDate(Index1M,$H3057)</f>
        <v>60821</v>
      </c>
      <c r="J3057" s="52">
        <f>IFERROR(_xll.qlIndexFixing(Index1M,$H3057,TRUE,_xll.ohTrigger(RecalcTrigger,Trigger1M)),NA())</f>
        <v>2.3522122825093417E-2</v>
      </c>
      <c r="K3057" s="52">
        <f>IFERROR(_xll.qlIndexFixing(ONIndex1M,I3057,TRUE,_xll.ohTrigger(RecalcTrigger,Trigger1M)),NA())</f>
        <v>2.3498333241862568E-2</v>
      </c>
      <c r="L3057" s="52">
        <f>IFERROR(_xll.qlIndexFixing(Index3M,H3057,TRUE,_xll.ohTrigger(RecalcTrigger,Trigger3M)),NA())</f>
        <v>2.463139875708608E-2</v>
      </c>
      <c r="M3057" s="52">
        <f>IFERROR(_xll.qlIndexFixing(ONIndex3M,I3057,TRUE,_xll.ohTrigger(RecalcTrigger,Trigger3M)),NA())</f>
        <v>2.4555036426017196E-2</v>
      </c>
      <c r="N3057" s="52">
        <f>IFERROR(_xll.qlIndexFixing(Index6M,$H3057,TRUE,_xll.ohTrigger(RecalcTrigger,Trigger6M)),NA())</f>
        <v>2.5696420506705869E-2</v>
      </c>
      <c r="O3057" s="52">
        <f>IFERROR(_xll.qlIndexFixing(ONIndex6M,I3057,TRUE,_xll.ohTrigger(RecalcTrigger,Trigger6M)),NA())</f>
        <v>2.5528248970489997E-2</v>
      </c>
      <c r="P3057" s="52">
        <f>IFERROR(_xll.qlIndexFixing(Index1Y,$H3057,TRUE,_xll.ohTrigger(RecalcTrigger,Trigger1Y)),NA())</f>
        <v>2.7178679966566768E-2</v>
      </c>
      <c r="Q3057" s="52">
        <f>IFERROR(_xll.qlIndexFixing(ONIndex1Y,I3057,TRUE,_xll.ohTrigger(RecalcTrigger,Trigger1Y)),NA())</f>
        <v>2.6811848044481223E-2</v>
      </c>
    </row>
    <row r="3058" spans="2:17" x14ac:dyDescent="0.2">
      <c r="B3058" s="46" t="s">
        <v>51</v>
      </c>
      <c r="D3058" s="49">
        <f>_xll.qlCalendarAdvance(LocalCalendar,$D3057,B3058,"f",FALSE)</f>
        <v>60840</v>
      </c>
      <c r="E3058" s="49">
        <f>_xll.qlInterestRateIndexValueDate(IndexON,D3058)</f>
        <v>60840</v>
      </c>
      <c r="F3058" s="52">
        <f>IFERROR(_xll.qlIndexFixing(IndexON,D3058,TRUE,_xll.ohTrigger(RecalcTrigger,TriggerON)),NA())</f>
        <v>2.53024622932152E-2</v>
      </c>
      <c r="H3058" s="49">
        <f>_xll.qlCalendarAdvance(IborCalendar,$H3057,B3058,"f",FALSE)</f>
        <v>60826</v>
      </c>
      <c r="I3058" s="49">
        <f>_xll.qlInterestRateIndexValueDate(Index1M,$H3058)</f>
        <v>60828</v>
      </c>
      <c r="J3058" s="52">
        <f>IFERROR(_xll.qlIndexFixing(Index1M,$H3058,TRUE,_xll.ohTrigger(RecalcTrigger,Trigger1M)),NA())</f>
        <v>2.3522122825095915E-2</v>
      </c>
      <c r="K3058" s="52">
        <f>IFERROR(_xll.qlIndexFixing(ONIndex1M,I3058,TRUE,_xll.ohTrigger(RecalcTrigger,Trigger1M)),NA())</f>
        <v>2.3498333241862568E-2</v>
      </c>
      <c r="L3058" s="52">
        <f>IFERROR(_xll.qlIndexFixing(Index3M,H3058,TRUE,_xll.ohTrigger(RecalcTrigger,Trigger3M)),NA())</f>
        <v>2.4631398757086947E-2</v>
      </c>
      <c r="M3058" s="52">
        <f>IFERROR(_xll.qlIndexFixing(ONIndex3M,I3058,TRUE,_xll.ohTrigger(RecalcTrigger,Trigger3M)),NA())</f>
        <v>2.4555036426097132E-2</v>
      </c>
      <c r="N3058" s="52">
        <f>IFERROR(_xll.qlIndexFixing(Index6M,$H3058,TRUE,_xll.ohTrigger(RecalcTrigger,Trigger6M)),NA())</f>
        <v>2.569733297725248E-2</v>
      </c>
      <c r="O3058" s="52">
        <f>IFERROR(_xll.qlIndexFixing(ONIndex6M,I3058,TRUE,_xll.ohTrigger(RecalcTrigger,Trigger6M)),NA())</f>
        <v>2.5528248391433195E-2</v>
      </c>
      <c r="P3058" s="52">
        <f>IFERROR(_xll.qlIndexFixing(Index1Y,$H3058,TRUE,_xll.ohTrigger(RecalcTrigger,Trigger1Y)),NA())</f>
        <v>2.7178683857978673E-2</v>
      </c>
      <c r="Q3058" s="52">
        <f>IFERROR(_xll.qlIndexFixing(ONIndex1Y,I3058,TRUE,_xll.ohTrigger(RecalcTrigger,Trigger1Y)),NA())</f>
        <v>2.6811852049677398E-2</v>
      </c>
    </row>
    <row r="3059" spans="2:17" x14ac:dyDescent="0.2">
      <c r="B3059" s="46" t="s">
        <v>51</v>
      </c>
      <c r="D3059" s="49">
        <f>_xll.qlCalendarAdvance(LocalCalendar,$D3058,B3059,"f",FALSE)</f>
        <v>60847</v>
      </c>
      <c r="E3059" s="49">
        <f>_xll.qlInterestRateIndexValueDate(IndexON,D3059)</f>
        <v>60847</v>
      </c>
      <c r="F3059" s="52">
        <f>IFERROR(_xll.qlIndexFixing(IndexON,D3059,TRUE,_xll.ohTrigger(RecalcTrigger,TriggerON)),NA())</f>
        <v>2.5302462293295136E-2</v>
      </c>
      <c r="H3059" s="49">
        <f>_xll.qlCalendarAdvance(IborCalendar,$H3058,B3059,"f",FALSE)</f>
        <v>60833</v>
      </c>
      <c r="I3059" s="49">
        <f>_xll.qlInterestRateIndexValueDate(Index1M,$H3059)</f>
        <v>60835</v>
      </c>
      <c r="J3059" s="52">
        <f>IFERROR(_xll.qlIndexFixing(Index1M,$H3059,TRUE,_xll.ohTrigger(RecalcTrigger,Trigger1M)),NA())</f>
        <v>2.3522122825098413E-2</v>
      </c>
      <c r="K3059" s="52">
        <f>IFERROR(_xll.qlIndexFixing(ONIndex1M,I3059,TRUE,_xll.ohTrigger(RecalcTrigger,Trigger1M)),NA())</f>
        <v>2.3498333241862568E-2</v>
      </c>
      <c r="L3059" s="52">
        <f>IFERROR(_xll.qlIndexFixing(Index3M,H3059,TRUE,_xll.ohTrigger(RecalcTrigger,Trigger3M)),NA())</f>
        <v>2.4631398757086947E-2</v>
      </c>
      <c r="M3059" s="52">
        <f>IFERROR(_xll.qlIndexFixing(ONIndex3M,I3059,TRUE,_xll.ohTrigger(RecalcTrigger,Trigger3M)),NA())</f>
        <v>2.4555036426097132E-2</v>
      </c>
      <c r="N3059" s="52">
        <f>IFERROR(_xll.qlIndexFixing(Index6M,$H3059,TRUE,_xll.ohTrigger(RecalcTrigger,Trigger6M)),NA())</f>
        <v>2.5696419366840032E-2</v>
      </c>
      <c r="O3059" s="52">
        <f>IFERROR(_xll.qlIndexFixing(ONIndex6M,I3059,TRUE,_xll.ohTrigger(RecalcTrigger,Trigger6M)),NA())</f>
        <v>2.5528247813575433E-2</v>
      </c>
      <c r="P3059" s="52">
        <f>IFERROR(_xll.qlIndexFixing(Index1Y,$H3059,TRUE,_xll.ohTrigger(RecalcTrigger,Trigger1Y)),NA())</f>
        <v>2.717868774078442E-2</v>
      </c>
      <c r="Q3059" s="52">
        <f>IFERROR(_xll.qlIndexFixing(ONIndex1Y,I3059,TRUE,_xll.ohTrigger(RecalcTrigger,Trigger1Y)),NA())</f>
        <v>2.6811856046480287E-2</v>
      </c>
    </row>
    <row r="3060" spans="2:17" x14ac:dyDescent="0.2">
      <c r="B3060" s="46" t="s">
        <v>51</v>
      </c>
      <c r="D3060" s="49">
        <f>_xll.qlCalendarAdvance(LocalCalendar,$D3059,B3060,"f",FALSE)</f>
        <v>60854</v>
      </c>
      <c r="E3060" s="49">
        <f>_xll.qlInterestRateIndexValueDate(IndexON,D3060)</f>
        <v>60854</v>
      </c>
      <c r="F3060" s="52">
        <f>IFERROR(_xll.qlIndexFixing(IndexON,D3060,TRUE,_xll.ohTrigger(RecalcTrigger,TriggerON)),NA())</f>
        <v>2.5302462293295136E-2</v>
      </c>
      <c r="H3060" s="49">
        <f>_xll.qlCalendarAdvance(IborCalendar,$H3059,B3060,"f",FALSE)</f>
        <v>60840</v>
      </c>
      <c r="I3060" s="49">
        <f>_xll.qlInterestRateIndexValueDate(Index1M,$H3060)</f>
        <v>60842</v>
      </c>
      <c r="J3060" s="52">
        <f>IFERROR(_xll.qlIndexFixing(Index1M,$H3060,TRUE,_xll.ohTrigger(RecalcTrigger,Trigger1M)),NA())</f>
        <v>2.3522890765482047E-2</v>
      </c>
      <c r="K3060" s="52">
        <f>IFERROR(_xll.qlIndexFixing(ONIndex1M,I3060,TRUE,_xll.ohTrigger(RecalcTrigger,Trigger1M)),NA())</f>
        <v>2.3498333241782632E-2</v>
      </c>
      <c r="L3060" s="52">
        <f>IFERROR(_xll.qlIndexFixing(Index3M,H3060,TRUE,_xll.ohTrigger(RecalcTrigger,Trigger3M)),NA())</f>
        <v>2.4631398757086947E-2</v>
      </c>
      <c r="M3060" s="52">
        <f>IFERROR(_xll.qlIndexFixing(ONIndex3M,I3060,TRUE,_xll.ohTrigger(RecalcTrigger,Trigger3M)),NA())</f>
        <v>2.455503642593726E-2</v>
      </c>
      <c r="N3060" s="52">
        <f>IFERROR(_xll.qlIndexFixing(Index6M,$H3060,TRUE,_xll.ohTrigger(RecalcTrigger,Trigger6M)),NA())</f>
        <v>2.5696418798746932E-2</v>
      </c>
      <c r="O3060" s="52">
        <f>IFERROR(_xll.qlIndexFixing(ONIndex6M,I3060,TRUE,_xll.ohTrigger(RecalcTrigger,Trigger6M)),NA())</f>
        <v>2.552824723675684E-2</v>
      </c>
      <c r="P3060" s="52">
        <f>IFERROR(_xll.qlIndexFixing(Index1Y,$H3060,TRUE,_xll.ohTrigger(RecalcTrigger,Trigger1Y)),NA())</f>
        <v>2.7178691614983576E-2</v>
      </c>
      <c r="Q3060" s="52">
        <f>IFERROR(_xll.qlIndexFixing(ONIndex1Y,I3060,TRUE,_xll.ohTrigger(RecalcTrigger,Trigger1Y)),NA())</f>
        <v>2.6811860034650081E-2</v>
      </c>
    </row>
    <row r="3061" spans="2:17" x14ac:dyDescent="0.2">
      <c r="B3061" s="46" t="s">
        <v>51</v>
      </c>
      <c r="D3061" s="49">
        <f>_xll.qlCalendarAdvance(LocalCalendar,$D3060,B3061,"f",FALSE)</f>
        <v>60861</v>
      </c>
      <c r="E3061" s="49">
        <f>_xll.qlInterestRateIndexValueDate(IndexON,D3061)</f>
        <v>60861</v>
      </c>
      <c r="F3061" s="52">
        <f>IFERROR(_xll.qlIndexFixing(IndexON,D3061,TRUE,_xll.ohTrigger(RecalcTrigger,TriggerON)),NA())</f>
        <v>2.5302462293135264E-2</v>
      </c>
      <c r="H3061" s="49">
        <f>_xll.qlCalendarAdvance(IborCalendar,$H3060,B3061,"f",FALSE)</f>
        <v>60847</v>
      </c>
      <c r="I3061" s="49">
        <f>_xll.qlInterestRateIndexValueDate(Index1M,$H3061)</f>
        <v>60849</v>
      </c>
      <c r="J3061" s="52">
        <f>IFERROR(_xll.qlIndexFixing(Index1M,$H3061,TRUE,_xll.ohTrigger(RecalcTrigger,Trigger1M)),NA())</f>
        <v>2.3522890765482047E-2</v>
      </c>
      <c r="K3061" s="52">
        <f>IFERROR(_xll.qlIndexFixing(ONIndex1M,I3061,TRUE,_xll.ohTrigger(RecalcTrigger,Trigger1M)),NA())</f>
        <v>2.3498333241942504E-2</v>
      </c>
      <c r="L3061" s="52">
        <f>IFERROR(_xll.qlIndexFixing(Index3M,H3061,TRUE,_xll.ohTrigger(RecalcTrigger,Trigger3M)),NA())</f>
        <v>2.463139875708608E-2</v>
      </c>
      <c r="M3061" s="52">
        <f>IFERROR(_xll.qlIndexFixing(ONIndex3M,I3061,TRUE,_xll.ohTrigger(RecalcTrigger,Trigger3M)),NA())</f>
        <v>2.4555036426097132E-2</v>
      </c>
      <c r="N3061" s="52">
        <f>IFERROR(_xll.qlIndexFixing(Index6M,$H3061,TRUE,_xll.ohTrigger(RecalcTrigger,Trigger6M)),NA())</f>
        <v>2.5696418231881669E-2</v>
      </c>
      <c r="O3061" s="52">
        <f>IFERROR(_xll.qlIndexFixing(ONIndex6M,I3061,TRUE,_xll.ohTrigger(RecalcTrigger,Trigger6M)),NA())</f>
        <v>2.5528246661377096E-2</v>
      </c>
      <c r="P3061" s="52">
        <f>IFERROR(_xll.qlIndexFixing(Index1Y,$H3061,TRUE,_xll.ohTrigger(RecalcTrigger,Trigger1Y)),NA())</f>
        <v>2.7178695480576134E-2</v>
      </c>
      <c r="Q3061" s="52">
        <f>IFERROR(_xll.qlIndexFixing(ONIndex1Y,I3061,TRUE,_xll.ohTrigger(RecalcTrigger,Trigger1Y)),NA())</f>
        <v>2.6811864014746334E-2</v>
      </c>
    </row>
    <row r="3062" spans="2:17" x14ac:dyDescent="0.2">
      <c r="B3062" s="46" t="s">
        <v>51</v>
      </c>
      <c r="D3062" s="49">
        <f>_xll.qlCalendarAdvance(LocalCalendar,$D3061,B3062,"f",FALSE)</f>
        <v>60868</v>
      </c>
      <c r="E3062" s="49">
        <f>_xll.qlInterestRateIndexValueDate(IndexON,D3062)</f>
        <v>60868</v>
      </c>
      <c r="F3062" s="52">
        <f>IFERROR(_xll.qlIndexFixing(IndexON,D3062,TRUE,_xll.ohTrigger(RecalcTrigger,TriggerON)),NA())</f>
        <v>2.53024622932152E-2</v>
      </c>
      <c r="H3062" s="49">
        <f>_xll.qlCalendarAdvance(IborCalendar,$H3061,B3062,"f",FALSE)</f>
        <v>60854</v>
      </c>
      <c r="I3062" s="49">
        <f>_xll.qlInterestRateIndexValueDate(Index1M,$H3062)</f>
        <v>60856</v>
      </c>
      <c r="J3062" s="52">
        <f>IFERROR(_xll.qlIndexFixing(Index1M,$H3062,TRUE,_xll.ohTrigger(RecalcTrigger,Trigger1M)),NA())</f>
        <v>2.3522122825095915E-2</v>
      </c>
      <c r="K3062" s="52">
        <f>IFERROR(_xll.qlIndexFixing(ONIndex1M,I3062,TRUE,_xll.ohTrigger(RecalcTrigger,Trigger1M)),NA())</f>
        <v>2.3498333241862568E-2</v>
      </c>
      <c r="L3062" s="52">
        <f>IFERROR(_xll.qlIndexFixing(Index3M,H3062,TRUE,_xll.ohTrigger(RecalcTrigger,Trigger3M)),NA())</f>
        <v>2.4631398757086947E-2</v>
      </c>
      <c r="M3062" s="52">
        <f>IFERROR(_xll.qlIndexFixing(ONIndex3M,I3062,TRUE,_xll.ohTrigger(RecalcTrigger,Trigger3M)),NA())</f>
        <v>2.4555036426017196E-2</v>
      </c>
      <c r="N3062" s="52">
        <f>IFERROR(_xll.qlIndexFixing(Index6M,$H3062,TRUE,_xll.ohTrigger(RecalcTrigger,Trigger6M)),NA())</f>
        <v>2.569641766624424E-2</v>
      </c>
      <c r="O3062" s="52">
        <f>IFERROR(_xll.qlIndexFixing(ONIndex6M,I3062,TRUE,_xll.ohTrigger(RecalcTrigger,Trigger6M)),NA())</f>
        <v>2.5528246087116457E-2</v>
      </c>
      <c r="P3062" s="52">
        <f>IFERROR(_xll.qlIndexFixing(Index1Y,$H3062,TRUE,_xll.ohTrigger(RecalcTrigger,Trigger1Y)),NA())</f>
        <v>2.7178699337562097E-2</v>
      </c>
      <c r="Q3062" s="52">
        <f>IFERROR(_xll.qlIndexFixing(ONIndex1Y,I3062,TRUE,_xll.ohTrigger(RecalcTrigger,Trigger1Y)),NA())</f>
        <v>2.68118679864493E-2</v>
      </c>
    </row>
    <row r="3063" spans="2:17" x14ac:dyDescent="0.2">
      <c r="B3063" s="46" t="s">
        <v>51</v>
      </c>
      <c r="D3063" s="49">
        <f>_xll.qlCalendarAdvance(LocalCalendar,$D3062,B3063,"f",FALSE)</f>
        <v>60875</v>
      </c>
      <c r="E3063" s="49">
        <f>_xll.qlInterestRateIndexValueDate(IndexON,D3063)</f>
        <v>60875</v>
      </c>
      <c r="F3063" s="52">
        <f>IFERROR(_xll.qlIndexFixing(IndexON,D3063,TRUE,_xll.ohTrigger(RecalcTrigger,TriggerON)),NA())</f>
        <v>2.5302462293295136E-2</v>
      </c>
      <c r="H3063" s="49">
        <f>_xll.qlCalendarAdvance(IborCalendar,$H3062,B3063,"f",FALSE)</f>
        <v>60861</v>
      </c>
      <c r="I3063" s="49">
        <f>_xll.qlInterestRateIndexValueDate(Index1M,$H3063)</f>
        <v>60863</v>
      </c>
      <c r="J3063" s="52">
        <f>IFERROR(_xll.qlIndexFixing(Index1M,$H3063,TRUE,_xll.ohTrigger(RecalcTrigger,Trigger1M)),NA())</f>
        <v>2.3522122825095915E-2</v>
      </c>
      <c r="K3063" s="52">
        <f>IFERROR(_xll.qlIndexFixing(ONIndex1M,I3063,TRUE,_xll.ohTrigger(RecalcTrigger,Trigger1M)),NA())</f>
        <v>2.3498333241862568E-2</v>
      </c>
      <c r="L3063" s="52">
        <f>IFERROR(_xll.qlIndexFixing(Index3M,H3063,TRUE,_xll.ohTrigger(RecalcTrigger,Trigger3M)),NA())</f>
        <v>2.463139875708608E-2</v>
      </c>
      <c r="M3063" s="52">
        <f>IFERROR(_xll.qlIndexFixing(ONIndex3M,I3063,TRUE,_xll.ohTrigger(RecalcTrigger,Trigger3M)),NA())</f>
        <v>2.4555036426017196E-2</v>
      </c>
      <c r="N3063" s="52">
        <f>IFERROR(_xll.qlIndexFixing(Index6M,$H3063,TRUE,_xll.ohTrigger(RecalcTrigger,Trigger6M)),NA())</f>
        <v>2.5697330143163583E-2</v>
      </c>
      <c r="O3063" s="52">
        <f>IFERROR(_xll.qlIndexFixing(ONIndex6M,I3063,TRUE,_xll.ohTrigger(RecalcTrigger,Trigger6M)),NA())</f>
        <v>2.5528245513894987E-2</v>
      </c>
      <c r="P3063" s="52">
        <f>IFERROR(_xll.qlIndexFixing(Index1Y,$H3063,TRUE,_xll.ohTrigger(RecalcTrigger,Trigger1Y)),NA())</f>
        <v>2.7178703185941028E-2</v>
      </c>
      <c r="Q3063" s="52">
        <f>IFERROR(_xll.qlIndexFixing(ONIndex1Y,I3063,TRUE,_xll.ohTrigger(RecalcTrigger,Trigger1Y)),NA())</f>
        <v>2.6811871949599109E-2</v>
      </c>
    </row>
    <row r="3064" spans="2:17" x14ac:dyDescent="0.2">
      <c r="B3064" s="46" t="s">
        <v>51</v>
      </c>
      <c r="D3064" s="49">
        <f>_xll.qlCalendarAdvance(LocalCalendar,$D3063,B3064,"f",FALSE)</f>
        <v>60882</v>
      </c>
      <c r="E3064" s="49">
        <f>_xll.qlInterestRateIndexValueDate(IndexON,D3064)</f>
        <v>60882</v>
      </c>
      <c r="F3064" s="52">
        <f>IFERROR(_xll.qlIndexFixing(IndexON,D3064,TRUE,_xll.ohTrigger(RecalcTrigger,TriggerON)),NA())</f>
        <v>2.5302462293295136E-2</v>
      </c>
      <c r="H3064" s="49">
        <f>_xll.qlCalendarAdvance(IborCalendar,$H3063,B3064,"f",FALSE)</f>
        <v>60868</v>
      </c>
      <c r="I3064" s="49">
        <f>_xll.qlInterestRateIndexValueDate(Index1M,$H3064)</f>
        <v>60870</v>
      </c>
      <c r="J3064" s="52">
        <f>IFERROR(_xll.qlIndexFixing(Index1M,$H3064,TRUE,_xll.ohTrigger(RecalcTrigger,Trigger1M)),NA())</f>
        <v>2.3522122825095915E-2</v>
      </c>
      <c r="K3064" s="52">
        <f>IFERROR(_xll.qlIndexFixing(ONIndex1M,I3064,TRUE,_xll.ohTrigger(RecalcTrigger,Trigger1M)),NA())</f>
        <v>2.3498333241782632E-2</v>
      </c>
      <c r="L3064" s="52">
        <f>IFERROR(_xll.qlIndexFixing(Index3M,H3064,TRUE,_xll.ohTrigger(RecalcTrigger,Trigger3M)),NA())</f>
        <v>2.4631398757086947E-2</v>
      </c>
      <c r="M3064" s="52">
        <f>IFERROR(_xll.qlIndexFixing(ONIndex3M,I3064,TRUE,_xll.ohTrigger(RecalcTrigger,Trigger3M)),NA())</f>
        <v>2.4555036426017196E-2</v>
      </c>
      <c r="N3064" s="52">
        <f>IFERROR(_xll.qlIndexFixing(Index6M,$H3064,TRUE,_xll.ohTrigger(RecalcTrigger,Trigger6M)),NA())</f>
        <v>2.5696416538649448E-2</v>
      </c>
      <c r="O3064" s="52">
        <f>IFERROR(_xll.qlIndexFixing(ONIndex6M,I3064,TRUE,_xll.ohTrigger(RecalcTrigger,Trigger6M)),NA())</f>
        <v>2.5528244942112366E-2</v>
      </c>
      <c r="P3064" s="52">
        <f>IFERROR(_xll.qlIndexFixing(Index1Y,$H3064,TRUE,_xll.ohTrigger(RecalcTrigger,Trigger1Y)),NA())</f>
        <v>2.7178707025714021E-2</v>
      </c>
      <c r="Q3064" s="52">
        <f>IFERROR(_xll.qlIndexFixing(ONIndex1Y,I3064,TRUE,_xll.ohTrigger(RecalcTrigger,Trigger1Y)),NA())</f>
        <v>2.6811875904435567E-2</v>
      </c>
    </row>
    <row r="3065" spans="2:17" x14ac:dyDescent="0.2">
      <c r="B3065" s="46" t="s">
        <v>51</v>
      </c>
      <c r="D3065" s="49">
        <f>_xll.qlCalendarAdvance(LocalCalendar,$D3064,B3065,"f",FALSE)</f>
        <v>60889</v>
      </c>
      <c r="E3065" s="49">
        <f>_xll.qlInterestRateIndexValueDate(IndexON,D3065)</f>
        <v>60889</v>
      </c>
      <c r="F3065" s="52">
        <f>IFERROR(_xll.qlIndexFixing(IndexON,D3065,TRUE,_xll.ohTrigger(RecalcTrigger,TriggerON)),NA())</f>
        <v>2.53024622932152E-2</v>
      </c>
      <c r="H3065" s="49">
        <f>_xll.qlCalendarAdvance(IborCalendar,$H3064,B3065,"f",FALSE)</f>
        <v>60875</v>
      </c>
      <c r="I3065" s="49">
        <f>_xll.qlInterestRateIndexValueDate(Index1M,$H3065)</f>
        <v>60877</v>
      </c>
      <c r="J3065" s="52">
        <f>IFERROR(_xll.qlIndexFixing(Index1M,$H3065,TRUE,_xll.ohTrigger(RecalcTrigger,Trigger1M)),NA())</f>
        <v>2.3522122825095915E-2</v>
      </c>
      <c r="K3065" s="52">
        <f>IFERROR(_xll.qlIndexFixing(ONIndex1M,I3065,TRUE,_xll.ohTrigger(RecalcTrigger,Trigger1M)),NA())</f>
        <v>2.3498333241862568E-2</v>
      </c>
      <c r="L3065" s="52">
        <f>IFERROR(_xll.qlIndexFixing(Index3M,H3065,TRUE,_xll.ohTrigger(RecalcTrigger,Trigger3M)),NA())</f>
        <v>2.4630557891786607E-2</v>
      </c>
      <c r="M3065" s="52">
        <f>IFERROR(_xll.qlIndexFixing(ONIndex3M,I3065,TRUE,_xll.ohTrigger(RecalcTrigger,Trigger3M)),NA())</f>
        <v>2.4555036426097132E-2</v>
      </c>
      <c r="N3065" s="52">
        <f>IFERROR(_xll.qlIndexFixing(Index6M,$H3065,TRUE,_xll.ohTrigger(RecalcTrigger,Trigger6M)),NA())</f>
        <v>2.5691851417709192E-2</v>
      </c>
      <c r="O3065" s="52">
        <f>IFERROR(_xll.qlIndexFixing(ONIndex6M,I3065,TRUE,_xll.ohTrigger(RecalcTrigger,Trigger6M)),NA())</f>
        <v>2.5528244371528785E-2</v>
      </c>
      <c r="P3065" s="52">
        <f>IFERROR(_xll.qlIndexFixing(Index1Y,$H3065,TRUE,_xll.ohTrigger(RecalcTrigger,Trigger1Y)),NA())</f>
        <v>2.7178710856880197E-2</v>
      </c>
      <c r="Q3065" s="52">
        <f>IFERROR(_xll.qlIndexFixing(ONIndex1Y,I3065,TRUE,_xll.ohTrigger(RecalcTrigger,Trigger1Y)),NA())</f>
        <v>2.6811879850958675E-2</v>
      </c>
    </row>
    <row r="3066" spans="2:17" x14ac:dyDescent="0.2">
      <c r="B3066" s="46" t="s">
        <v>51</v>
      </c>
      <c r="D3066" s="49">
        <f>_xll.qlCalendarAdvance(LocalCalendar,$D3065,B3066,"f",FALSE)</f>
        <v>60896</v>
      </c>
      <c r="E3066" s="49">
        <f>_xll.qlInterestRateIndexValueDate(IndexON,D3066)</f>
        <v>60896</v>
      </c>
      <c r="F3066" s="52">
        <f>IFERROR(_xll.qlIndexFixing(IndexON,D3066,TRUE,_xll.ohTrigger(RecalcTrigger,TriggerON)),NA())</f>
        <v>2.53024622932152E-2</v>
      </c>
      <c r="H3066" s="49">
        <f>_xll.qlCalendarAdvance(IborCalendar,$H3065,B3066,"f",FALSE)</f>
        <v>60882</v>
      </c>
      <c r="I3066" s="49">
        <f>_xll.qlInterestRateIndexValueDate(Index1M,$H3066)</f>
        <v>60884</v>
      </c>
      <c r="J3066" s="52">
        <f>IFERROR(_xll.qlIndexFixing(Index1M,$H3066,TRUE,_xll.ohTrigger(RecalcTrigger,Trigger1M)),NA())</f>
        <v>2.3522890765482047E-2</v>
      </c>
      <c r="K3066" s="52">
        <f>IFERROR(_xll.qlIndexFixing(ONIndex1M,I3066,TRUE,_xll.ohTrigger(RecalcTrigger,Trigger1M)),NA())</f>
        <v>2.3498333241862568E-2</v>
      </c>
      <c r="L3066" s="52">
        <f>IFERROR(_xll.qlIndexFixing(Index3M,H3066,TRUE,_xll.ohTrigger(RecalcTrigger,Trigger3M)),NA())</f>
        <v>2.4630557891786607E-2</v>
      </c>
      <c r="M3066" s="52">
        <f>IFERROR(_xll.qlIndexFixing(ONIndex3M,I3066,TRUE,_xll.ohTrigger(RecalcTrigger,Trigger3M)),NA())</f>
        <v>2.4555036426097132E-2</v>
      </c>
      <c r="N3066" s="52">
        <f>IFERROR(_xll.qlIndexFixing(Index6M,$H3066,TRUE,_xll.ohTrigger(RecalcTrigger,Trigger6M)),NA())</f>
        <v>2.5691850856740903E-2</v>
      </c>
      <c r="O3066" s="52">
        <f>IFERROR(_xll.qlIndexFixing(ONIndex6M,I3066,TRUE,_xll.ohTrigger(RecalcTrigger,Trigger6M)),NA())</f>
        <v>2.5528243802144246E-2</v>
      </c>
      <c r="P3066" s="52">
        <f>IFERROR(_xll.qlIndexFixing(Index1Y,$H3066,TRUE,_xll.ohTrigger(RecalcTrigger,Trigger1Y)),NA())</f>
        <v>2.7178714679439563E-2</v>
      </c>
      <c r="Q3066" s="52">
        <f>IFERROR(_xll.qlIndexFixing(ONIndex1Y,I3066,TRUE,_xll.ohTrigger(RecalcTrigger,Trigger1Y)),NA())</f>
        <v>2.6811883789088498E-2</v>
      </c>
    </row>
    <row r="3067" spans="2:17" x14ac:dyDescent="0.2">
      <c r="B3067" s="46" t="s">
        <v>51</v>
      </c>
      <c r="D3067" s="49">
        <f>_xll.qlCalendarAdvance(LocalCalendar,$D3066,B3067,"f",FALSE)</f>
        <v>60903</v>
      </c>
      <c r="E3067" s="49">
        <f>_xll.qlInterestRateIndexValueDate(IndexON,D3067)</f>
        <v>60903</v>
      </c>
      <c r="F3067" s="52">
        <f>IFERROR(_xll.qlIndexFixing(IndexON,D3067,TRUE,_xll.ohTrigger(RecalcTrigger,TriggerON)),NA())</f>
        <v>2.53024622932152E-2</v>
      </c>
      <c r="H3067" s="49">
        <f>_xll.qlCalendarAdvance(IborCalendar,$H3066,B3067,"f",FALSE)</f>
        <v>60889</v>
      </c>
      <c r="I3067" s="49">
        <f>_xll.qlInterestRateIndexValueDate(Index1M,$H3067)</f>
        <v>60891</v>
      </c>
      <c r="J3067" s="52">
        <f>IFERROR(_xll.qlIndexFixing(Index1M,$H3067,TRUE,_xll.ohTrigger(RecalcTrigger,Trigger1M)),NA())</f>
        <v>2.3522122825093417E-2</v>
      </c>
      <c r="K3067" s="52">
        <f>IFERROR(_xll.qlIndexFixing(ONIndex1M,I3067,TRUE,_xll.ohTrigger(RecalcTrigger,Trigger1M)),NA())</f>
        <v>2.3498333241862568E-2</v>
      </c>
      <c r="L3067" s="52">
        <f>IFERROR(_xll.qlIndexFixing(Index3M,H3067,TRUE,_xll.ohTrigger(RecalcTrigger,Trigger3M)),NA())</f>
        <v>2.4630557891785726E-2</v>
      </c>
      <c r="M3067" s="52">
        <f>IFERROR(_xll.qlIndexFixing(ONIndex3M,I3067,TRUE,_xll.ohTrigger(RecalcTrigger,Trigger3M)),NA())</f>
        <v>2.455503642593726E-2</v>
      </c>
      <c r="N3067" s="52">
        <f>IFERROR(_xll.qlIndexFixing(Index6M,$H3067,TRUE,_xll.ohTrigger(RecalcTrigger,Trigger6M)),NA())</f>
        <v>2.5691850296998154E-2</v>
      </c>
      <c r="O3067" s="52">
        <f>IFERROR(_xll.qlIndexFixing(ONIndex6M,I3067,TRUE,_xll.ohTrigger(RecalcTrigger,Trigger6M)),NA())</f>
        <v>2.5528243233878811E-2</v>
      </c>
      <c r="P3067" s="52">
        <f>IFERROR(_xll.qlIndexFixing(Index1Y,$H3067,TRUE,_xll.ohTrigger(RecalcTrigger,Trigger1Y)),NA())</f>
        <v>2.7178718493392554E-2</v>
      </c>
      <c r="Q3067" s="52">
        <f>IFERROR(_xll.qlIndexFixing(ONIndex1Y,I3067,TRUE,_xll.ohTrigger(RecalcTrigger,Trigger1Y)),NA())</f>
        <v>2.6811887718825034E-2</v>
      </c>
    </row>
    <row r="3068" spans="2:17" x14ac:dyDescent="0.2">
      <c r="B3068" s="46" t="s">
        <v>51</v>
      </c>
      <c r="D3068" s="49">
        <f>_xll.qlCalendarAdvance(LocalCalendar,$D3067,B3068,"f",FALSE)</f>
        <v>60910</v>
      </c>
      <c r="E3068" s="49">
        <f>_xll.qlInterestRateIndexValueDate(IndexON,D3068)</f>
        <v>60910</v>
      </c>
      <c r="F3068" s="52">
        <f>IFERROR(_xll.qlIndexFixing(IndexON,D3068,TRUE,_xll.ohTrigger(RecalcTrigger,TriggerON)),NA())</f>
        <v>2.53024622932152E-2</v>
      </c>
      <c r="H3068" s="49">
        <f>_xll.qlCalendarAdvance(IborCalendar,$H3067,B3068,"f",FALSE)</f>
        <v>60896</v>
      </c>
      <c r="I3068" s="49">
        <f>_xll.qlInterestRateIndexValueDate(Index1M,$H3068)</f>
        <v>60898</v>
      </c>
      <c r="J3068" s="52">
        <f>IFERROR(_xll.qlIndexFixing(Index1M,$H3068,TRUE,_xll.ohTrigger(RecalcTrigger,Trigger1M)),NA())</f>
        <v>2.3522122825093417E-2</v>
      </c>
      <c r="K3068" s="52">
        <f>IFERROR(_xll.qlIndexFixing(ONIndex1M,I3068,TRUE,_xll.ohTrigger(RecalcTrigger,Trigger1M)),NA())</f>
        <v>2.3498333241782632E-2</v>
      </c>
      <c r="L3068" s="52">
        <f>IFERROR(_xll.qlIndexFixing(Index3M,H3068,TRUE,_xll.ohTrigger(RecalcTrigger,Trigger3M)),NA())</f>
        <v>2.4630557891785726E-2</v>
      </c>
      <c r="M3068" s="52">
        <f>IFERROR(_xll.qlIndexFixing(ONIndex3M,I3068,TRUE,_xll.ohTrigger(RecalcTrigger,Trigger3M)),NA())</f>
        <v>2.4555036426017196E-2</v>
      </c>
      <c r="N3068" s="52">
        <f>IFERROR(_xll.qlIndexFixing(Index6M,$H3068,TRUE,_xll.ohTrigger(RecalcTrigger,Trigger6M)),NA())</f>
        <v>2.5691849738482708E-2</v>
      </c>
      <c r="O3068" s="52">
        <f>IFERROR(_xll.qlIndexFixing(ONIndex6M,I3068,TRUE,_xll.ohTrigger(RecalcTrigger,Trigger6M)),NA())</f>
        <v>2.5528242666812417E-2</v>
      </c>
      <c r="P3068" s="52">
        <f>IFERROR(_xll.qlIndexFixing(Index1Y,$H3068,TRUE,_xll.ohTrigger(RecalcTrigger,Trigger1Y)),NA())</f>
        <v>2.7178722298739383E-2</v>
      </c>
      <c r="Q3068" s="52">
        <f>IFERROR(_xll.qlIndexFixing(ONIndex1Y,I3068,TRUE,_xll.ohTrigger(RecalcTrigger,Trigger1Y)),NA())</f>
        <v>2.6811891640168284E-2</v>
      </c>
    </row>
    <row r="3069" spans="2:17" x14ac:dyDescent="0.2">
      <c r="B3069" s="46" t="s">
        <v>51</v>
      </c>
      <c r="D3069" s="49">
        <f>_xll.qlCalendarAdvance(LocalCalendar,$D3068,B3069,"f",FALSE)</f>
        <v>60917</v>
      </c>
      <c r="E3069" s="49">
        <f>_xll.qlInterestRateIndexValueDate(IndexON,D3069)</f>
        <v>60917</v>
      </c>
      <c r="F3069" s="52">
        <f>IFERROR(_xll.qlIndexFixing(IndexON,D3069,TRUE,_xll.ohTrigger(RecalcTrigger,TriggerON)),NA())</f>
        <v>2.53024622932152E-2</v>
      </c>
      <c r="H3069" s="49">
        <f>_xll.qlCalendarAdvance(IborCalendar,$H3068,B3069,"f",FALSE)</f>
        <v>60903</v>
      </c>
      <c r="I3069" s="49">
        <f>_xll.qlInterestRateIndexValueDate(Index1M,$H3069)</f>
        <v>60905</v>
      </c>
      <c r="J3069" s="52">
        <f>IFERROR(_xll.qlIndexFixing(Index1M,$H3069,TRUE,_xll.ohTrigger(RecalcTrigger,Trigger1M)),NA())</f>
        <v>2.3519819204452362E-2</v>
      </c>
      <c r="K3069" s="52">
        <f>IFERROR(_xll.qlIndexFixing(ONIndex1M,I3069,TRUE,_xll.ohTrigger(RecalcTrigger,Trigger1M)),NA())</f>
        <v>2.3498333241942504E-2</v>
      </c>
      <c r="L3069" s="52">
        <f>IFERROR(_xll.qlIndexFixing(Index3M,H3069,TRUE,_xll.ohTrigger(RecalcTrigger,Trigger3M)),NA())</f>
        <v>2.4630557891786607E-2</v>
      </c>
      <c r="M3069" s="52">
        <f>IFERROR(_xll.qlIndexFixing(ONIndex3M,I3069,TRUE,_xll.ohTrigger(RecalcTrigger,Trigger3M)),NA())</f>
        <v>2.4555036426097132E-2</v>
      </c>
      <c r="N3069" s="52">
        <f>IFERROR(_xll.qlIndexFixing(Index6M,$H3069,TRUE,_xll.ohTrigger(RecalcTrigger,Trigger6M)),NA())</f>
        <v>2.5692762006770765E-2</v>
      </c>
      <c r="O3069" s="52">
        <f>IFERROR(_xll.qlIndexFixing(ONIndex6M,I3069,TRUE,_xll.ohTrigger(RecalcTrigger,Trigger6M)),NA())</f>
        <v>2.5528242101104937E-2</v>
      </c>
      <c r="P3069" s="52">
        <f>IFERROR(_xll.qlIndexFixing(Index1Y,$H3069,TRUE,_xll.ohTrigger(RecalcTrigger,Trigger1Y)),NA())</f>
        <v>2.7178726095478965E-2</v>
      </c>
      <c r="Q3069" s="52">
        <f>IFERROR(_xll.qlIndexFixing(ONIndex1Y,I3069,TRUE,_xll.ohTrigger(RecalcTrigger,Trigger1Y)),NA())</f>
        <v>2.6811895553118248E-2</v>
      </c>
    </row>
    <row r="3070" spans="2:17" x14ac:dyDescent="0.2">
      <c r="B3070" s="46" t="s">
        <v>51</v>
      </c>
      <c r="D3070" s="49">
        <f>_xll.qlCalendarAdvance(LocalCalendar,$D3069,B3070,"f",FALSE)</f>
        <v>60924</v>
      </c>
      <c r="E3070" s="49">
        <f>_xll.qlInterestRateIndexValueDate(IndexON,D3070)</f>
        <v>60924</v>
      </c>
      <c r="F3070" s="52">
        <f>IFERROR(_xll.qlIndexFixing(IndexON,D3070,TRUE,_xll.ohTrigger(RecalcTrigger,TriggerON)),NA())</f>
        <v>2.53024622932152E-2</v>
      </c>
      <c r="H3070" s="49">
        <f>_xll.qlCalendarAdvance(IborCalendar,$H3069,B3070,"f",FALSE)</f>
        <v>60910</v>
      </c>
      <c r="I3070" s="49">
        <f>_xll.qlInterestRateIndexValueDate(Index1M,$H3070)</f>
        <v>60912</v>
      </c>
      <c r="J3070" s="52">
        <f>IFERROR(_xll.qlIndexFixing(Index1M,$H3070,TRUE,_xll.ohTrigger(RecalcTrigger,Trigger1M)),NA())</f>
        <v>2.3522122825095915E-2</v>
      </c>
      <c r="K3070" s="52">
        <f>IFERROR(_xll.qlIndexFixing(ONIndex1M,I3070,TRUE,_xll.ohTrigger(RecalcTrigger,Trigger1M)),NA())</f>
        <v>2.3498333241862568E-2</v>
      </c>
      <c r="L3070" s="52">
        <f>IFERROR(_xll.qlIndexFixing(Index3M,H3070,TRUE,_xll.ohTrigger(RecalcTrigger,Trigger3M)),NA())</f>
        <v>2.463139875708608E-2</v>
      </c>
      <c r="M3070" s="52">
        <f>IFERROR(_xll.qlIndexFixing(ONIndex3M,I3070,TRUE,_xll.ohTrigger(RecalcTrigger,Trigger3M)),NA())</f>
        <v>2.4555036426017196E-2</v>
      </c>
      <c r="N3070" s="52">
        <f>IFERROR(_xll.qlIndexFixing(Index6M,$H3070,TRUE,_xll.ohTrigger(RecalcTrigger,Trigger6M)),NA())</f>
        <v>2.5692761450757946E-2</v>
      </c>
      <c r="O3070" s="52">
        <f>IFERROR(_xll.qlIndexFixing(ONIndex6M,I3070,TRUE,_xll.ohTrigger(RecalcTrigger,Trigger6M)),NA())</f>
        <v>2.552824153651656E-2</v>
      </c>
      <c r="P3070" s="52">
        <f>IFERROR(_xll.qlIndexFixing(Index1Y,$H3070,TRUE,_xll.ohTrigger(RecalcTrigger,Trigger1Y)),NA())</f>
        <v>2.7178729883612387E-2</v>
      </c>
      <c r="Q3070" s="52">
        <f>IFERROR(_xll.qlIndexFixing(ONIndex1Y,I3070,TRUE,_xll.ohTrigger(RecalcTrigger,Trigger1Y)),NA())</f>
        <v>2.6811899457754862E-2</v>
      </c>
    </row>
    <row r="3071" spans="2:17" x14ac:dyDescent="0.2">
      <c r="B3071" s="46" t="s">
        <v>51</v>
      </c>
      <c r="D3071" s="49">
        <f>_xll.qlCalendarAdvance(LocalCalendar,$D3070,B3071,"f",FALSE)</f>
        <v>60931</v>
      </c>
      <c r="E3071" s="49">
        <f>_xll.qlInterestRateIndexValueDate(IndexON,D3071)</f>
        <v>60931</v>
      </c>
      <c r="F3071" s="52">
        <f>IFERROR(_xll.qlIndexFixing(IndexON,D3071,TRUE,_xll.ohTrigger(RecalcTrigger,TriggerON)),NA())</f>
        <v>2.5302462293295136E-2</v>
      </c>
      <c r="H3071" s="49">
        <f>_xll.qlCalendarAdvance(IborCalendar,$H3070,B3071,"f",FALSE)</f>
        <v>60917</v>
      </c>
      <c r="I3071" s="49">
        <f>_xll.qlInterestRateIndexValueDate(Index1M,$H3071)</f>
        <v>60919</v>
      </c>
      <c r="J3071" s="52">
        <f>IFERROR(_xll.qlIndexFixing(Index1M,$H3071,TRUE,_xll.ohTrigger(RecalcTrigger,Trigger1M)),NA())</f>
        <v>2.3522122825093417E-2</v>
      </c>
      <c r="K3071" s="52">
        <f>IFERROR(_xll.qlIndexFixing(ONIndex1M,I3071,TRUE,_xll.ohTrigger(RecalcTrigger,Trigger1M)),NA())</f>
        <v>2.3498333241782632E-2</v>
      </c>
      <c r="L3071" s="52">
        <f>IFERROR(_xll.qlIndexFixing(Index3M,H3071,TRUE,_xll.ohTrigger(RecalcTrigger,Trigger3M)),NA())</f>
        <v>2.463139875708608E-2</v>
      </c>
      <c r="M3071" s="52">
        <f>IFERROR(_xll.qlIndexFixing(ONIndex3M,I3071,TRUE,_xll.ohTrigger(RecalcTrigger,Trigger3M)),NA())</f>
        <v>2.4555036426017196E-2</v>
      </c>
      <c r="N3071" s="52">
        <f>IFERROR(_xll.qlIndexFixing(Index6M,$H3071,TRUE,_xll.ohTrigger(RecalcTrigger,Trigger6M)),NA())</f>
        <v>2.5692760895970522E-2</v>
      </c>
      <c r="O3071" s="52">
        <f>IFERROR(_xll.qlIndexFixing(ONIndex6M,I3071,TRUE,_xll.ohTrigger(RecalcTrigger,Trigger6M)),NA())</f>
        <v>2.5528240973047289E-2</v>
      </c>
      <c r="P3071" s="52">
        <f>IFERROR(_xll.qlIndexFixing(Index1Y,$H3071,TRUE,_xll.ohTrigger(RecalcTrigger,Trigger1Y)),NA())</f>
        <v>2.717873366313878E-2</v>
      </c>
      <c r="Q3071" s="52">
        <f>IFERROR(_xll.qlIndexFixing(ONIndex1Y,I3071,TRUE,_xll.ohTrigger(RecalcTrigger,Trigger1Y)),NA())</f>
        <v>2.6811903353918254E-2</v>
      </c>
    </row>
    <row r="3072" spans="2:17" x14ac:dyDescent="0.2">
      <c r="B3072" s="46" t="s">
        <v>51</v>
      </c>
      <c r="D3072" s="49">
        <f>_xll.qlCalendarAdvance(LocalCalendar,$D3071,B3072,"f",FALSE)</f>
        <v>60938</v>
      </c>
      <c r="E3072" s="49">
        <f>_xll.qlInterestRateIndexValueDate(IndexON,D3072)</f>
        <v>60938</v>
      </c>
      <c r="F3072" s="52">
        <f>IFERROR(_xll.qlIndexFixing(IndexON,D3072,TRUE,_xll.ohTrigger(RecalcTrigger,TriggerON)),NA())</f>
        <v>2.5302462293135264E-2</v>
      </c>
      <c r="H3072" s="49">
        <f>_xll.qlCalendarAdvance(IborCalendar,$H3071,B3072,"f",FALSE)</f>
        <v>60924</v>
      </c>
      <c r="I3072" s="49">
        <f>_xll.qlInterestRateIndexValueDate(Index1M,$H3072)</f>
        <v>60926</v>
      </c>
      <c r="J3072" s="52">
        <f>IFERROR(_xll.qlIndexFixing(Index1M,$H3072,TRUE,_xll.ohTrigger(RecalcTrigger,Trigger1M)),NA())</f>
        <v>2.3522122825095915E-2</v>
      </c>
      <c r="K3072" s="52">
        <f>IFERROR(_xll.qlIndexFixing(ONIndex1M,I3072,TRUE,_xll.ohTrigger(RecalcTrigger,Trigger1M)),NA())</f>
        <v>2.3498333241942504E-2</v>
      </c>
      <c r="L3072" s="52">
        <f>IFERROR(_xll.qlIndexFixing(Index3M,H3072,TRUE,_xll.ohTrigger(RecalcTrigger,Trigger3M)),NA())</f>
        <v>2.4631398757086947E-2</v>
      </c>
      <c r="M3072" s="52">
        <f>IFERROR(_xll.qlIndexFixing(ONIndex3M,I3072,TRUE,_xll.ohTrigger(RecalcTrigger,Trigger3M)),NA())</f>
        <v>2.4555036426017196E-2</v>
      </c>
      <c r="N3072" s="52">
        <f>IFERROR(_xll.qlIndexFixing(Index6M,$H3072,TRUE,_xll.ohTrigger(RecalcTrigger,Trigger6M)),NA())</f>
        <v>2.5692760342410685E-2</v>
      </c>
      <c r="O3072" s="52">
        <f>IFERROR(_xll.qlIndexFixing(ONIndex6M,I3072,TRUE,_xll.ohTrigger(RecalcTrigger,Trigger6M)),NA())</f>
        <v>2.5528240410936931E-2</v>
      </c>
      <c r="P3072" s="52">
        <f>IFERROR(_xll.qlIndexFixing(Index1Y,$H3072,TRUE,_xll.ohTrigger(RecalcTrigger,Trigger1Y)),NA())</f>
        <v>2.7178737434059012E-2</v>
      </c>
      <c r="Q3072" s="52">
        <f>IFERROR(_xll.qlIndexFixing(ONIndex1Y,I3072,TRUE,_xll.ohTrigger(RecalcTrigger,Trigger1Y)),NA())</f>
        <v>2.6811907241928168E-2</v>
      </c>
    </row>
    <row r="3073" spans="2:17" x14ac:dyDescent="0.2">
      <c r="B3073" s="46" t="s">
        <v>51</v>
      </c>
      <c r="D3073" s="49">
        <f>_xll.qlCalendarAdvance(LocalCalendar,$D3072,B3073,"f",FALSE)</f>
        <v>60945</v>
      </c>
      <c r="E3073" s="49">
        <f>_xll.qlInterestRateIndexValueDate(IndexON,D3073)</f>
        <v>60945</v>
      </c>
      <c r="F3073" s="52">
        <f>IFERROR(_xll.qlIndexFixing(IndexON,D3073,TRUE,_xll.ohTrigger(RecalcTrigger,TriggerON)),NA())</f>
        <v>2.5302462293135264E-2</v>
      </c>
      <c r="H3073" s="49">
        <f>_xll.qlCalendarAdvance(IborCalendar,$H3072,B3073,"f",FALSE)</f>
        <v>60931</v>
      </c>
      <c r="I3073" s="49">
        <f>_xll.qlInterestRateIndexValueDate(Index1M,$H3073)</f>
        <v>60933</v>
      </c>
      <c r="J3073" s="52">
        <f>IFERROR(_xll.qlIndexFixing(Index1M,$H3073,TRUE,_xll.ohTrigger(RecalcTrigger,Trigger1M)),NA())</f>
        <v>2.3522122825095915E-2</v>
      </c>
      <c r="K3073" s="52">
        <f>IFERROR(_xll.qlIndexFixing(ONIndex1M,I3073,TRUE,_xll.ohTrigger(RecalcTrigger,Trigger1M)),NA())</f>
        <v>2.3498333241942504E-2</v>
      </c>
      <c r="L3073" s="52">
        <f>IFERROR(_xll.qlIndexFixing(Index3M,H3073,TRUE,_xll.ohTrigger(RecalcTrigger,Trigger3M)),NA())</f>
        <v>2.463139875708608E-2</v>
      </c>
      <c r="M3073" s="52">
        <f>IFERROR(_xll.qlIndexFixing(ONIndex3M,I3073,TRUE,_xll.ohTrigger(RecalcTrigger,Trigger3M)),NA())</f>
        <v>2.4555036426017196E-2</v>
      </c>
      <c r="N3073" s="52">
        <f>IFERROR(_xll.qlIndexFixing(Index6M,$H3073,TRUE,_xll.ohTrigger(RecalcTrigger,Trigger6M)),NA())</f>
        <v>2.5692759790078002E-2</v>
      </c>
      <c r="O3073" s="52">
        <f>IFERROR(_xll.qlIndexFixing(ONIndex6M,I3073,TRUE,_xll.ohTrigger(RecalcTrigger,Trigger6M)),NA())</f>
        <v>2.5528239850025614E-2</v>
      </c>
      <c r="P3073" s="52">
        <f>IFERROR(_xll.qlIndexFixing(Index1Y,$H3073,TRUE,_xll.ohTrigger(RecalcTrigger,Trigger1Y)),NA())</f>
        <v>2.7178741196372432E-2</v>
      </c>
      <c r="Q3073" s="52">
        <f>IFERROR(_xll.qlIndexFixing(ONIndex1Y,I3073,TRUE,_xll.ohTrigger(RecalcTrigger,Trigger1Y)),NA())</f>
        <v>2.6811911121384924E-2</v>
      </c>
    </row>
    <row r="3074" spans="2:17" x14ac:dyDescent="0.2">
      <c r="B3074" s="46" t="s">
        <v>51</v>
      </c>
      <c r="D3074" s="49">
        <f>_xll.qlCalendarAdvance(LocalCalendar,$D3073,B3074,"f",FALSE)</f>
        <v>60952</v>
      </c>
      <c r="E3074" s="49">
        <f>_xll.qlInterestRateIndexValueDate(IndexON,D3074)</f>
        <v>60952</v>
      </c>
      <c r="F3074" s="52">
        <f>IFERROR(_xll.qlIndexFixing(IndexON,D3074,TRUE,_xll.ohTrigger(RecalcTrigger,TriggerON)),NA())</f>
        <v>2.53024622932152E-2</v>
      </c>
      <c r="H3074" s="49">
        <f>_xll.qlCalendarAdvance(IborCalendar,$H3073,B3074,"f",FALSE)</f>
        <v>60938</v>
      </c>
      <c r="I3074" s="49">
        <f>_xll.qlInterestRateIndexValueDate(Index1M,$H3074)</f>
        <v>60940</v>
      </c>
      <c r="J3074" s="52">
        <f>IFERROR(_xll.qlIndexFixing(Index1M,$H3074,TRUE,_xll.ohTrigger(RecalcTrigger,Trigger1M)),NA())</f>
        <v>2.3522122825090919E-2</v>
      </c>
      <c r="K3074" s="52">
        <f>IFERROR(_xll.qlIndexFixing(ONIndex1M,I3074,TRUE,_xll.ohTrigger(RecalcTrigger,Trigger1M)),NA())</f>
        <v>2.3498333241782632E-2</v>
      </c>
      <c r="L3074" s="52">
        <f>IFERROR(_xll.qlIndexFixing(Index3M,H3074,TRUE,_xll.ohTrigger(RecalcTrigger,Trigger3M)),NA())</f>
        <v>2.4631398757086947E-2</v>
      </c>
      <c r="M3074" s="52">
        <f>IFERROR(_xll.qlIndexFixing(ONIndex3M,I3074,TRUE,_xll.ohTrigger(RecalcTrigger,Trigger3M)),NA())</f>
        <v>2.4555036426017196E-2</v>
      </c>
      <c r="N3074" s="52">
        <f>IFERROR(_xll.qlIndexFixing(Index6M,$H3074,TRUE,_xll.ohTrigger(RecalcTrigger,Trigger6M)),NA())</f>
        <v>2.5691846413152863E-2</v>
      </c>
      <c r="O3074" s="52">
        <f>IFERROR(_xll.qlIndexFixing(ONIndex6M,I3074,TRUE,_xll.ohTrigger(RecalcTrigger,Trigger6M)),NA())</f>
        <v>2.5528239290233401E-2</v>
      </c>
      <c r="P3074" s="52">
        <f>IFERROR(_xll.qlIndexFixing(Index1Y,$H3074,TRUE,_xll.ohTrigger(RecalcTrigger,Trigger1Y)),NA())</f>
        <v>2.7178744950079037E-2</v>
      </c>
      <c r="Q3074" s="52">
        <f>IFERROR(_xll.qlIndexFixing(ONIndex1Y,I3074,TRUE,_xll.ohTrigger(RecalcTrigger,Trigger1Y)),NA())</f>
        <v>2.6811914992288521E-2</v>
      </c>
    </row>
    <row r="3075" spans="2:17" x14ac:dyDescent="0.2">
      <c r="B3075" s="46" t="s">
        <v>51</v>
      </c>
      <c r="D3075" s="49">
        <f>_xll.qlCalendarAdvance(LocalCalendar,$D3074,B3075,"f",FALSE)</f>
        <v>60959</v>
      </c>
      <c r="E3075" s="49">
        <f>_xll.qlInterestRateIndexValueDate(IndexON,D3075)</f>
        <v>60959</v>
      </c>
      <c r="F3075" s="52">
        <f>IFERROR(_xll.qlIndexFixing(IndexON,D3075,TRUE,_xll.ohTrigger(RecalcTrigger,TriggerON)),NA())</f>
        <v>2.53024622932152E-2</v>
      </c>
      <c r="H3075" s="49">
        <f>_xll.qlCalendarAdvance(IborCalendar,$H3074,B3075,"f",FALSE)</f>
        <v>60945</v>
      </c>
      <c r="I3075" s="49">
        <f>_xll.qlInterestRateIndexValueDate(Index1M,$H3075)</f>
        <v>60948</v>
      </c>
      <c r="J3075" s="52">
        <f>IFERROR(_xll.qlIndexFixing(Index1M,$H3075,TRUE,_xll.ohTrigger(RecalcTrigger,Trigger1M)),NA())</f>
        <v>2.3521354918128547E-2</v>
      </c>
      <c r="K3075" s="52">
        <f>IFERROR(_xll.qlIndexFixing(ONIndex1M,I3075,TRUE,_xll.ohTrigger(RecalcTrigger,Trigger1M)),NA())</f>
        <v>2.34998670854214E-2</v>
      </c>
      <c r="L3075" s="52">
        <f>IFERROR(_xll.qlIndexFixing(Index3M,H3075,TRUE,_xll.ohTrigger(RecalcTrigger,Trigger3M)),NA())</f>
        <v>2.4633080602455209E-2</v>
      </c>
      <c r="M3075" s="52">
        <f>IFERROR(_xll.qlIndexFixing(ONIndex3M,I3075,TRUE,_xll.ohTrigger(RecalcTrigger,Trigger3M)),NA())</f>
        <v>2.4556711324690284E-2</v>
      </c>
      <c r="N3075" s="52">
        <f>IFERROR(_xll.qlIndexFixing(Index6M,$H3075,TRUE,_xll.ohTrigger(RecalcTrigger,Trigger6M)),NA())</f>
        <v>2.5691845784764474E-2</v>
      </c>
      <c r="O3075" s="52">
        <f>IFERROR(_xll.qlIndexFixing(ONIndex6M,I3075,TRUE,_xll.ohTrigger(RecalcTrigger,Trigger6M)),NA())</f>
        <v>2.5530048867867805E-2</v>
      </c>
      <c r="P3075" s="52">
        <f>IFERROR(_xll.qlIndexFixing(Index1Y,$H3075,TRUE,_xll.ohTrigger(RecalcTrigger,Trigger1Y)),NA())</f>
        <v>2.7180783163228136E-2</v>
      </c>
      <c r="Q3075" s="52">
        <f>IFERROR(_xll.qlIndexFixing(ONIndex1Y,I3075,TRUE,_xll.ohTrigger(RecalcTrigger,Trigger1Y)),NA())</f>
        <v>2.6813916893040357E-2</v>
      </c>
    </row>
    <row r="3076" spans="2:17" x14ac:dyDescent="0.2">
      <c r="B3076" s="46" t="s">
        <v>51</v>
      </c>
      <c r="D3076" s="49">
        <f>_xll.qlCalendarAdvance(LocalCalendar,$D3075,B3076,"f",FALSE)</f>
        <v>60966</v>
      </c>
      <c r="E3076" s="49">
        <f>_xll.qlInterestRateIndexValueDate(IndexON,D3076)</f>
        <v>60966</v>
      </c>
      <c r="F3076" s="52">
        <f>IFERROR(_xll.qlIndexFixing(IndexON,D3076,TRUE,_xll.ohTrigger(RecalcTrigger,TriggerON)),NA())</f>
        <v>2.53024622932152E-2</v>
      </c>
      <c r="H3076" s="49">
        <f>_xll.qlCalendarAdvance(IborCalendar,$H3075,B3076,"f",FALSE)</f>
        <v>60952</v>
      </c>
      <c r="I3076" s="49">
        <f>_xll.qlInterestRateIndexValueDate(Index1M,$H3076)</f>
        <v>60954</v>
      </c>
      <c r="J3076" s="52">
        <f>IFERROR(_xll.qlIndexFixing(Index1M,$H3076,TRUE,_xll.ohTrigger(RecalcTrigger,Trigger1M)),NA())</f>
        <v>2.3522122825093417E-2</v>
      </c>
      <c r="K3076" s="52">
        <f>IFERROR(_xll.qlIndexFixing(ONIndex1M,I3076,TRUE,_xll.ohTrigger(RecalcTrigger,Trigger1M)),NA())</f>
        <v>2.3498333241862568E-2</v>
      </c>
      <c r="L3076" s="52">
        <f>IFERROR(_xll.qlIndexFixing(Index3M,H3076,TRUE,_xll.ohTrigger(RecalcTrigger,Trigger3M)),NA())</f>
        <v>2.4631398757086947E-2</v>
      </c>
      <c r="M3076" s="52">
        <f>IFERROR(_xll.qlIndexFixing(ONIndex3M,I3076,TRUE,_xll.ohTrigger(RecalcTrigger,Trigger3M)),NA())</f>
        <v>2.4555036426017196E-2</v>
      </c>
      <c r="N3076" s="52">
        <f>IFERROR(_xll.qlIndexFixing(Index6M,$H3076,TRUE,_xll.ohTrigger(RecalcTrigger,Trigger6M)),NA())</f>
        <v>2.5691845314524051E-2</v>
      </c>
      <c r="O3076" s="52">
        <f>IFERROR(_xll.qlIndexFixing(ONIndex6M,I3076,TRUE,_xll.ohTrigger(RecalcTrigger,Trigger6M)),NA())</f>
        <v>2.5528238174485907E-2</v>
      </c>
      <c r="P3076" s="52">
        <f>IFERROR(_xll.qlIndexFixing(Index1Y,$H3076,TRUE,_xll.ohTrigger(RecalcTrigger,Trigger1Y)),NA())</f>
        <v>2.717875243167334E-2</v>
      </c>
      <c r="Q3076" s="52">
        <f>IFERROR(_xll.qlIndexFixing(ONIndex1Y,I3076,TRUE,_xll.ohTrigger(RecalcTrigger,Trigger1Y)),NA())</f>
        <v>2.6811922709555347E-2</v>
      </c>
    </row>
    <row r="3077" spans="2:17" x14ac:dyDescent="0.2">
      <c r="B3077" s="46" t="s">
        <v>51</v>
      </c>
      <c r="D3077" s="49">
        <f>_xll.qlCalendarAdvance(LocalCalendar,$D3076,B3077,"f",FALSE)</f>
        <v>60973</v>
      </c>
      <c r="E3077" s="49">
        <f>_xll.qlInterestRateIndexValueDate(IndexON,D3077)</f>
        <v>60973</v>
      </c>
      <c r="F3077" s="52">
        <f>IFERROR(_xll.qlIndexFixing(IndexON,D3077,TRUE,_xll.ohTrigger(RecalcTrigger,TriggerON)),NA())</f>
        <v>2.5302462293295136E-2</v>
      </c>
      <c r="H3077" s="49">
        <f>_xll.qlCalendarAdvance(IborCalendar,$H3076,B3077,"f",FALSE)</f>
        <v>60959</v>
      </c>
      <c r="I3077" s="49">
        <f>_xll.qlInterestRateIndexValueDate(Index1M,$H3077)</f>
        <v>60962</v>
      </c>
      <c r="J3077" s="52">
        <f>IFERROR(_xll.qlIndexFixing(Index1M,$H3077,TRUE,_xll.ohTrigger(RecalcTrigger,Trigger1M)),NA())</f>
        <v>2.3522890765484469E-2</v>
      </c>
      <c r="K3077" s="52">
        <f>IFERROR(_xll.qlIndexFixing(ONIndex1M,I3077,TRUE,_xll.ohTrigger(RecalcTrigger,Trigger1M)),NA())</f>
        <v>2.34998670854214E-2</v>
      </c>
      <c r="L3077" s="52">
        <f>IFERROR(_xll.qlIndexFixing(Index3M,H3077,TRUE,_xll.ohTrigger(RecalcTrigger,Trigger3M)),NA())</f>
        <v>2.4633080602454359E-2</v>
      </c>
      <c r="M3077" s="52">
        <f>IFERROR(_xll.qlIndexFixing(ONIndex3M,I3077,TRUE,_xll.ohTrigger(RecalcTrigger,Trigger3M)),NA())</f>
        <v>2.4556711324716929E-2</v>
      </c>
      <c r="N3077" s="52">
        <f>IFERROR(_xll.qlIndexFixing(Index6M,$H3077,TRUE,_xll.ohTrigger(RecalcTrigger,Trigger6M)),NA())</f>
        <v>2.569184468893872E-2</v>
      </c>
      <c r="O3077" s="52">
        <f>IFERROR(_xll.qlIndexFixing(ONIndex6M,I3077,TRUE,_xll.ohTrigger(RecalcTrigger,Trigger6M)),NA())</f>
        <v>2.5530047754998009E-2</v>
      </c>
      <c r="P3077" s="52">
        <f>IFERROR(_xll.qlIndexFixing(Index1Y,$H3077,TRUE,_xll.ohTrigger(RecalcTrigger,Trigger1Y)),NA())</f>
        <v>2.7180790623801986E-2</v>
      </c>
      <c r="Q3077" s="52">
        <f>IFERROR(_xll.qlIndexFixing(ONIndex1Y,I3077,TRUE,_xll.ohTrigger(RecalcTrigger,Trigger1Y)),NA())</f>
        <v>2.681392458973697E-2</v>
      </c>
    </row>
    <row r="3078" spans="2:17" x14ac:dyDescent="0.2">
      <c r="B3078" s="46" t="s">
        <v>51</v>
      </c>
      <c r="D3078" s="49">
        <f>_xll.qlCalendarAdvance(LocalCalendar,$D3077,B3078,"f",FALSE)</f>
        <v>60980</v>
      </c>
      <c r="E3078" s="49">
        <f>_xll.qlInterestRateIndexValueDate(IndexON,D3078)</f>
        <v>60980</v>
      </c>
      <c r="F3078" s="52">
        <f>IFERROR(_xll.qlIndexFixing(IndexON,D3078,TRUE,_xll.ohTrigger(RecalcTrigger,TriggerON)),NA())</f>
        <v>2.53024622932152E-2</v>
      </c>
      <c r="H3078" s="49">
        <f>_xll.qlCalendarAdvance(IborCalendar,$H3077,B3078,"f",FALSE)</f>
        <v>60966</v>
      </c>
      <c r="I3078" s="49">
        <f>_xll.qlInterestRateIndexValueDate(Index1M,$H3078)</f>
        <v>60968</v>
      </c>
      <c r="J3078" s="52">
        <f>IFERROR(_xll.qlIndexFixing(Index1M,$H3078,TRUE,_xll.ohTrigger(RecalcTrigger,Trigger1M)),NA())</f>
        <v>2.3522890765482047E-2</v>
      </c>
      <c r="K3078" s="52">
        <f>IFERROR(_xll.qlIndexFixing(ONIndex1M,I3078,TRUE,_xll.ohTrigger(RecalcTrigger,Trigger1M)),NA())</f>
        <v>2.3498333241782632E-2</v>
      </c>
      <c r="L3078" s="52">
        <f>IFERROR(_xll.qlIndexFixing(Index3M,H3078,TRUE,_xll.ohTrigger(RecalcTrigger,Trigger3M)),NA())</f>
        <v>2.4629717064739154E-2</v>
      </c>
      <c r="M3078" s="52">
        <f>IFERROR(_xll.qlIndexFixing(ONIndex3M,I3078,TRUE,_xll.ohTrigger(RecalcTrigger,Trigger3M)),NA())</f>
        <v>2.4555036426017196E-2</v>
      </c>
      <c r="N3078" s="52">
        <f>IFERROR(_xll.qlIndexFixing(Index6M,$H3078,TRUE,_xll.ohTrigger(RecalcTrigger,Trigger6M)),NA())</f>
        <v>2.5692757046814362E-2</v>
      </c>
      <c r="O3078" s="52">
        <f>IFERROR(_xll.qlIndexFixing(ONIndex6M,I3078,TRUE,_xll.ohTrigger(RecalcTrigger,Trigger6M)),NA())</f>
        <v>2.5528237063374704E-2</v>
      </c>
      <c r="P3078" s="52">
        <f>IFERROR(_xll.qlIndexFixing(Index1Y,$H3078,TRUE,_xll.ohTrigger(RecalcTrigger,Trigger1Y)),NA())</f>
        <v>2.7178759878841045E-2</v>
      </c>
      <c r="Q3078" s="52">
        <f>IFERROR(_xll.qlIndexFixing(ONIndex1Y,I3078,TRUE,_xll.ohTrigger(RecalcTrigger,Trigger1Y)),NA())</f>
        <v>2.6811930393089156E-2</v>
      </c>
    </row>
    <row r="3079" spans="2:17" x14ac:dyDescent="0.2">
      <c r="B3079" s="46" t="s">
        <v>51</v>
      </c>
      <c r="D3079" s="49">
        <f>_xll.qlCalendarAdvance(LocalCalendar,$D3078,B3079,"f",FALSE)</f>
        <v>60987</v>
      </c>
      <c r="E3079" s="49">
        <f>_xll.qlInterestRateIndexValueDate(IndexON,D3079)</f>
        <v>60987</v>
      </c>
      <c r="F3079" s="52">
        <f>IFERROR(_xll.qlIndexFixing(IndexON,D3079,TRUE,_xll.ohTrigger(RecalcTrigger,TriggerON)),NA())</f>
        <v>2.5302462293295136E-2</v>
      </c>
      <c r="H3079" s="49">
        <f>_xll.qlCalendarAdvance(IborCalendar,$H3078,B3079,"f",FALSE)</f>
        <v>60973</v>
      </c>
      <c r="I3079" s="49">
        <f>_xll.qlInterestRateIndexValueDate(Index1M,$H3079)</f>
        <v>60975</v>
      </c>
      <c r="J3079" s="52">
        <f>IFERROR(_xll.qlIndexFixing(Index1M,$H3079,TRUE,_xll.ohTrigger(RecalcTrigger,Trigger1M)),NA())</f>
        <v>2.3522122825093417E-2</v>
      </c>
      <c r="K3079" s="52">
        <f>IFERROR(_xll.qlIndexFixing(ONIndex1M,I3079,TRUE,_xll.ohTrigger(RecalcTrigger,Trigger1M)),NA())</f>
        <v>2.3498333241942504E-2</v>
      </c>
      <c r="L3079" s="52">
        <f>IFERROR(_xll.qlIndexFixing(Index3M,H3079,TRUE,_xll.ohTrigger(RecalcTrigger,Trigger3M)),NA())</f>
        <v>2.4629717064740042E-2</v>
      </c>
      <c r="M3079" s="52">
        <f>IFERROR(_xll.qlIndexFixing(ONIndex3M,I3079,TRUE,_xll.ohTrigger(RecalcTrigger,Trigger3M)),NA())</f>
        <v>2.4555036426097132E-2</v>
      </c>
      <c r="N3079" s="52">
        <f>IFERROR(_xll.qlIndexFixing(Index6M,$H3079,TRUE,_xll.ohTrigger(RecalcTrigger,Trigger6M)),NA())</f>
        <v>2.5692756501842384E-2</v>
      </c>
      <c r="O3079" s="52">
        <f>IFERROR(_xll.qlIndexFixing(ONIndex6M,I3079,TRUE,_xll.ohTrigger(RecalcTrigger,Trigger6M)),NA())</f>
        <v>2.5528236509817503E-2</v>
      </c>
      <c r="P3079" s="52">
        <f>IFERROR(_xll.qlIndexFixing(Index1Y,$H3079,TRUE,_xll.ohTrigger(RecalcTrigger,Trigger1Y)),NA())</f>
        <v>2.7178763589515115E-2</v>
      </c>
      <c r="Q3079" s="52">
        <f>IFERROR(_xll.qlIndexFixing(ONIndex1Y,I3079,TRUE,_xll.ohTrigger(RecalcTrigger,Trigger1Y)),NA())</f>
        <v>2.6811934222346068E-2</v>
      </c>
    </row>
    <row r="3080" spans="2:17" x14ac:dyDescent="0.2">
      <c r="B3080" s="46" t="s">
        <v>51</v>
      </c>
      <c r="D3080" s="49">
        <f>_xll.qlCalendarAdvance(LocalCalendar,$D3079,B3080,"f",FALSE)</f>
        <v>60994</v>
      </c>
      <c r="E3080" s="49">
        <f>_xll.qlInterestRateIndexValueDate(IndexON,D3080)</f>
        <v>60994</v>
      </c>
      <c r="F3080" s="52">
        <f>IFERROR(_xll.qlIndexFixing(IndexON,D3080,TRUE,_xll.ohTrigger(RecalcTrigger,TriggerON)),NA())</f>
        <v>2.53024622932152E-2</v>
      </c>
      <c r="H3080" s="49">
        <f>_xll.qlCalendarAdvance(IborCalendar,$H3079,B3080,"f",FALSE)</f>
        <v>60980</v>
      </c>
      <c r="I3080" s="49">
        <f>_xll.qlInterestRateIndexValueDate(Index1M,$H3080)</f>
        <v>60982</v>
      </c>
      <c r="J3080" s="52">
        <f>IFERROR(_xll.qlIndexFixing(Index1M,$H3080,TRUE,_xll.ohTrigger(RecalcTrigger,Trigger1M)),NA())</f>
        <v>2.3522890765484469E-2</v>
      </c>
      <c r="K3080" s="52">
        <f>IFERROR(_xll.qlIndexFixing(ONIndex1M,I3080,TRUE,_xll.ohTrigger(RecalcTrigger,Trigger1M)),NA())</f>
        <v>2.3498333241862568E-2</v>
      </c>
      <c r="L3080" s="52">
        <f>IFERROR(_xll.qlIndexFixing(Index3M,H3080,TRUE,_xll.ohTrigger(RecalcTrigger,Trigger3M)),NA())</f>
        <v>2.4629717064740042E-2</v>
      </c>
      <c r="M3080" s="52">
        <f>IFERROR(_xll.qlIndexFixing(ONIndex3M,I3080,TRUE,_xll.ohTrigger(RecalcTrigger,Trigger3M)),NA())</f>
        <v>2.4555036426097132E-2</v>
      </c>
      <c r="N3080" s="52">
        <f>IFERROR(_xll.qlIndexFixing(Index6M,$H3080,TRUE,_xll.ohTrigger(RecalcTrigger,Trigger6M)),NA())</f>
        <v>2.5692755958097113E-2</v>
      </c>
      <c r="O3080" s="52">
        <f>IFERROR(_xll.qlIndexFixing(ONIndex6M,I3080,TRUE,_xll.ohTrigger(RecalcTrigger,Trigger6M)),NA())</f>
        <v>2.5528235957299472E-2</v>
      </c>
      <c r="P3080" s="52">
        <f>IFERROR(_xll.qlIndexFixing(Index1Y,$H3080,TRUE,_xll.ohTrigger(RecalcTrigger,Trigger1Y)),NA())</f>
        <v>2.717876729158215E-2</v>
      </c>
      <c r="Q3080" s="52">
        <f>IFERROR(_xll.qlIndexFixing(ONIndex1Y,I3080,TRUE,_xll.ohTrigger(RecalcTrigger,Trigger1Y)),NA())</f>
        <v>2.6811938043129757E-2</v>
      </c>
    </row>
    <row r="3081" spans="2:17" x14ac:dyDescent="0.2">
      <c r="B3081" s="46" t="s">
        <v>51</v>
      </c>
      <c r="D3081" s="49">
        <f>_xll.qlCalendarAdvance(LocalCalendar,$D3080,B3081,"f",FALSE)</f>
        <v>61001</v>
      </c>
      <c r="E3081" s="49">
        <f>_xll.qlInterestRateIndexValueDate(IndexON,D3081)</f>
        <v>61001</v>
      </c>
      <c r="F3081" s="52">
        <f>IFERROR(_xll.qlIndexFixing(IndexON,D3081,TRUE,_xll.ohTrigger(RecalcTrigger,TriggerON)),NA())</f>
        <v>2.5302462293295136E-2</v>
      </c>
      <c r="H3081" s="49">
        <f>_xll.qlCalendarAdvance(IborCalendar,$H3080,B3081,"f",FALSE)</f>
        <v>60987</v>
      </c>
      <c r="I3081" s="49">
        <f>_xll.qlInterestRateIndexValueDate(Index1M,$H3081)</f>
        <v>60989</v>
      </c>
      <c r="J3081" s="52">
        <f>IFERROR(_xll.qlIndexFixing(Index1M,$H3081,TRUE,_xll.ohTrigger(RecalcTrigger,Trigger1M)),NA())</f>
        <v>2.3522122825095915E-2</v>
      </c>
      <c r="K3081" s="52">
        <f>IFERROR(_xll.qlIndexFixing(ONIndex1M,I3081,TRUE,_xll.ohTrigger(RecalcTrigger,Trigger1M)),NA())</f>
        <v>2.350216810106609E-2</v>
      </c>
      <c r="L3081" s="52">
        <f>IFERROR(_xll.qlIndexFixing(Index3M,H3081,TRUE,_xll.ohTrigger(RecalcTrigger,Trigger3M)),NA())</f>
        <v>2.462971706474093E-2</v>
      </c>
      <c r="M3081" s="52">
        <f>IFERROR(_xll.qlIndexFixing(ONIndex3M,I3081,TRUE,_xll.ohTrigger(RecalcTrigger,Trigger3M)),NA())</f>
        <v>2.4559223958338094E-2</v>
      </c>
      <c r="N3081" s="52">
        <f>IFERROR(_xll.qlIndexFixing(Index6M,$H3081,TRUE,_xll.ohTrigger(RecalcTrigger,Trigger6M)),NA())</f>
        <v>2.5692755415578996E-2</v>
      </c>
      <c r="O3081" s="52">
        <f>IFERROR(_xll.qlIndexFixing(ONIndex6M,I3081,TRUE,_xll.ohTrigger(RecalcTrigger,Trigger6M)),NA())</f>
        <v>2.5532761267905713E-2</v>
      </c>
      <c r="P3081" s="52">
        <f>IFERROR(_xll.qlIndexFixing(Index1Y,$H3081,TRUE,_xll.ohTrigger(RecalcTrigger,Trigger1Y)),NA())</f>
        <v>2.7178770985043031E-2</v>
      </c>
      <c r="Q3081" s="52">
        <f>IFERROR(_xll.qlIndexFixing(ONIndex1Y,I3081,TRUE,_xll.ohTrigger(RecalcTrigger,Trigger1Y)),NA())</f>
        <v>2.681693593500345E-2</v>
      </c>
    </row>
    <row r="3082" spans="2:17" x14ac:dyDescent="0.2">
      <c r="B3082" s="46" t="s">
        <v>51</v>
      </c>
      <c r="D3082" s="49">
        <f>_xll.qlCalendarAdvance(LocalCalendar,$D3081,B3082,"f",FALSE)</f>
        <v>61008</v>
      </c>
      <c r="E3082" s="49">
        <f>_xll.qlInterestRateIndexValueDate(IndexON,D3082)</f>
        <v>61008</v>
      </c>
      <c r="F3082" s="52">
        <f>IFERROR(_xll.qlIndexFixing(IndexON,D3082,TRUE,_xll.ohTrigger(RecalcTrigger,TriggerON)),NA())</f>
        <v>2.5302462293295136E-2</v>
      </c>
      <c r="H3082" s="49">
        <f>_xll.qlCalendarAdvance(IborCalendar,$H3081,B3082,"f",FALSE)</f>
        <v>60995</v>
      </c>
      <c r="I3082" s="49">
        <f>_xll.qlInterestRateIndexValueDate(Index1M,$H3082)</f>
        <v>61001</v>
      </c>
      <c r="J3082" s="52">
        <f>IFERROR(_xll.qlIndexFixing(Index1M,$H3082,TRUE,_xll.ohTrigger(RecalcTrigger,Trigger1M)),NA())</f>
        <v>2.3521354918128547E-2</v>
      </c>
      <c r="K3082" s="52">
        <f>IFERROR(_xll.qlIndexFixing(ONIndex1M,I3082,TRUE,_xll.ohTrigger(RecalcTrigger,Trigger1M)),NA())</f>
        <v>2.3498333241862568E-2</v>
      </c>
      <c r="L3082" s="52">
        <f>IFERROR(_xll.qlIndexFixing(Index3M,H3082,TRUE,_xll.ohTrigger(RecalcTrigger,Trigger3M)),NA())</f>
        <v>2.4630557891785726E-2</v>
      </c>
      <c r="M3082" s="52">
        <f>IFERROR(_xll.qlIndexFixing(ONIndex3M,I3082,TRUE,_xll.ohTrigger(RecalcTrigger,Trigger3M)),NA())</f>
        <v>2.4555036426017196E-2</v>
      </c>
      <c r="N3082" s="52">
        <f>IFERROR(_xll.qlIndexFixing(Index6M,$H3082,TRUE,_xll.ohTrigger(RecalcTrigger,Trigger6M)),NA())</f>
        <v>2.569275448840154E-2</v>
      </c>
      <c r="O3082" s="52">
        <f>IFERROR(_xll.qlIndexFixing(ONIndex6M,I3082,TRUE,_xll.ohTrigger(RecalcTrigger,Trigger6M)),NA())</f>
        <v>2.5528234463854105E-2</v>
      </c>
      <c r="P3082" s="52">
        <f>IFERROR(_xll.qlIndexFixing(Index1Y,$H3082,TRUE,_xll.ohTrigger(RecalcTrigger,Trigger1Y)),NA())</f>
        <v>2.7178777296666692E-2</v>
      </c>
      <c r="Q3082" s="52">
        <f>IFERROR(_xll.qlIndexFixing(ONIndex1Y,I3082,TRUE,_xll.ohTrigger(RecalcTrigger,Trigger1Y)),NA())</f>
        <v>2.6811948371827654E-2</v>
      </c>
    </row>
    <row r="3083" spans="2:17" x14ac:dyDescent="0.2">
      <c r="B3083" s="46" t="s">
        <v>51</v>
      </c>
      <c r="D3083" s="49">
        <f>_xll.qlCalendarAdvance(LocalCalendar,$D3082,B3083,"f",FALSE)</f>
        <v>61015</v>
      </c>
      <c r="E3083" s="49">
        <f>_xll.qlInterestRateIndexValueDate(IndexON,D3083)</f>
        <v>61015</v>
      </c>
      <c r="F3083" s="52">
        <f>IFERROR(_xll.qlIndexFixing(IndexON,D3083,TRUE,_xll.ohTrigger(RecalcTrigger,TriggerON)),NA())</f>
        <v>2.5302462293135264E-2</v>
      </c>
      <c r="H3083" s="49">
        <f>_xll.qlCalendarAdvance(IborCalendar,$H3082,B3083,"f",FALSE)</f>
        <v>61002</v>
      </c>
      <c r="I3083" s="49">
        <f>_xll.qlInterestRateIndexValueDate(Index1M,$H3083)</f>
        <v>61004</v>
      </c>
      <c r="J3083" s="52">
        <f>IFERROR(_xll.qlIndexFixing(Index1M,$H3083,TRUE,_xll.ohTrigger(RecalcTrigger,Trigger1M)),NA())</f>
        <v>2.3521354918128547E-2</v>
      </c>
      <c r="K3083" s="52">
        <f>IFERROR(_xll.qlIndexFixing(ONIndex1M,I3083,TRUE,_xll.ohTrigger(RecalcTrigger,Trigger1M)),NA())</f>
        <v>2.3499867085394754E-2</v>
      </c>
      <c r="L3083" s="52">
        <f>IFERROR(_xll.qlIndexFixing(Index3M,H3083,TRUE,_xll.ohTrigger(RecalcTrigger,Trigger3M)),NA())</f>
        <v>2.462971706474093E-2</v>
      </c>
      <c r="M3083" s="52">
        <f>IFERROR(_xll.qlIndexFixing(ONIndex3M,I3083,TRUE,_xll.ohTrigger(RecalcTrigger,Trigger3M)),NA())</f>
        <v>2.4556711324716929E-2</v>
      </c>
      <c r="N3083" s="52">
        <f>IFERROR(_xll.qlIndexFixing(Index6M,$H3083,TRUE,_xll.ohTrigger(RecalcTrigger,Trigger6M)),NA())</f>
        <v>2.5691841430903556E-2</v>
      </c>
      <c r="O3083" s="52">
        <f>IFERROR(_xll.qlIndexFixing(ONIndex6M,I3083,TRUE,_xll.ohTrigger(RecalcTrigger,Trigger6M)),NA())</f>
        <v>2.5530044445378763E-2</v>
      </c>
      <c r="P3083" s="52">
        <f>IFERROR(_xll.qlIndexFixing(Index1Y,$H3083,TRUE,_xll.ohTrigger(RecalcTrigger,Trigger1Y)),NA())</f>
        <v>2.7180812798935212E-2</v>
      </c>
      <c r="Q3083" s="52">
        <f>IFERROR(_xll.qlIndexFixing(ONIndex1Y,I3083,TRUE,_xll.ohTrigger(RecalcTrigger,Trigger1Y)),NA())</f>
        <v>2.6813947478681044E-2</v>
      </c>
    </row>
    <row r="3084" spans="2:17" x14ac:dyDescent="0.2">
      <c r="B3084" s="46" t="s">
        <v>51</v>
      </c>
      <c r="D3084" s="49">
        <f>_xll.qlCalendarAdvance(LocalCalendar,$D3083,B3084,"f",FALSE)</f>
        <v>61022</v>
      </c>
      <c r="E3084" s="49">
        <f>_xll.qlInterestRateIndexValueDate(IndexON,D3084)</f>
        <v>61022</v>
      </c>
      <c r="F3084" s="52">
        <f>IFERROR(_xll.qlIndexFixing(IndexON,D3084,TRUE,_xll.ohTrigger(RecalcTrigger,TriggerON)),NA())</f>
        <v>2.53024622932152E-2</v>
      </c>
      <c r="H3084" s="49">
        <f>_xll.qlCalendarAdvance(IborCalendar,$H3083,B3084,"f",FALSE)</f>
        <v>61009</v>
      </c>
      <c r="I3084" s="49">
        <f>_xll.qlInterestRateIndexValueDate(Index1M,$H3084)</f>
        <v>61011</v>
      </c>
      <c r="J3084" s="52">
        <f>IFERROR(_xll.qlIndexFixing(Index1M,$H3084,TRUE,_xll.ohTrigger(RecalcTrigger,Trigger1M)),NA())</f>
        <v>2.3521354918128547E-2</v>
      </c>
      <c r="K3084" s="52">
        <f>IFERROR(_xll.qlIndexFixing(ONIndex1M,I3084,TRUE,_xll.ohTrigger(RecalcTrigger,Trigger1M)),NA())</f>
        <v>2.3500634057260772E-2</v>
      </c>
      <c r="L3084" s="52">
        <f>IFERROR(_xll.qlIndexFixing(Index3M,H3084,TRUE,_xll.ohTrigger(RecalcTrigger,Trigger3M)),NA())</f>
        <v>2.4629717064740042E-2</v>
      </c>
      <c r="M3084" s="52">
        <f>IFERROR(_xll.qlIndexFixing(ONIndex3M,I3084,TRUE,_xll.ohTrigger(RecalcTrigger,Trigger3M)),NA())</f>
        <v>2.4557548831161125E-2</v>
      </c>
      <c r="N3084" s="52">
        <f>IFERROR(_xll.qlIndexFixing(Index6M,$H3084,TRUE,_xll.ohTrigger(RecalcTrigger,Trigger6M)),NA())</f>
        <v>2.5691840892191495E-2</v>
      </c>
      <c r="O3084" s="52">
        <f>IFERROR(_xll.qlIndexFixing(ONIndex6M,I3084,TRUE,_xll.ohTrigger(RecalcTrigger,Trigger6M)),NA())</f>
        <v>2.5530949070553532E-2</v>
      </c>
      <c r="P3084" s="52">
        <f>IFERROR(_xll.qlIndexFixing(Index1Y,$H3084,TRUE,_xll.ohTrigger(RecalcTrigger,Trigger1Y)),NA())</f>
        <v>2.7181833504341862E-2</v>
      </c>
      <c r="Q3084" s="52">
        <f>IFERROR(_xll.qlIndexFixing(ONIndex1Y,I3084,TRUE,_xll.ohTrigger(RecalcTrigger,Trigger1Y)),NA())</f>
        <v>2.6814950079090405E-2</v>
      </c>
    </row>
    <row r="3085" spans="2:17" x14ac:dyDescent="0.2">
      <c r="B3085" s="46" t="s">
        <v>51</v>
      </c>
      <c r="D3085" s="49">
        <f>_xll.qlCalendarAdvance(LocalCalendar,$D3084,B3085,"f",FALSE)</f>
        <v>61029</v>
      </c>
      <c r="E3085" s="49">
        <f>_xll.qlInterestRateIndexValueDate(IndexON,D3085)</f>
        <v>61029</v>
      </c>
      <c r="F3085" s="52">
        <f>IFERROR(_xll.qlIndexFixing(IndexON,D3085,TRUE,_xll.ohTrigger(RecalcTrigger,TriggerON)),NA())</f>
        <v>2.5302462293295136E-2</v>
      </c>
      <c r="H3085" s="49">
        <f>_xll.qlCalendarAdvance(IborCalendar,$H3084,B3085,"f",FALSE)</f>
        <v>61016</v>
      </c>
      <c r="I3085" s="49">
        <f>_xll.qlInterestRateIndexValueDate(Index1M,$H3085)</f>
        <v>61018</v>
      </c>
      <c r="J3085" s="52">
        <f>IFERROR(_xll.qlIndexFixing(Index1M,$H3085,TRUE,_xll.ohTrigger(RecalcTrigger,Trigger1M)),NA())</f>
        <v>2.3522122825095915E-2</v>
      </c>
      <c r="K3085" s="52">
        <f>IFERROR(_xll.qlIndexFixing(ONIndex1M,I3085,TRUE,_xll.ohTrigger(RecalcTrigger,Trigger1M)),NA())</f>
        <v>2.34998670854214E-2</v>
      </c>
      <c r="L3085" s="52">
        <f>IFERROR(_xll.qlIndexFixing(Index3M,H3085,TRUE,_xll.ohTrigger(RecalcTrigger,Trigger3M)),NA())</f>
        <v>2.4629717064740042E-2</v>
      </c>
      <c r="M3085" s="52">
        <f>IFERROR(_xll.qlIndexFixing(ONIndex3M,I3085,TRUE,_xll.ohTrigger(RecalcTrigger,Trigger3M)),NA())</f>
        <v>2.4556711324716929E-2</v>
      </c>
      <c r="N3085" s="52">
        <f>IFERROR(_xll.qlIndexFixing(Index6M,$H3085,TRUE,_xll.ohTrigger(RecalcTrigger,Trigger6M)),NA())</f>
        <v>2.5691840354706303E-2</v>
      </c>
      <c r="O3085" s="52">
        <f>IFERROR(_xll.qlIndexFixing(ONIndex6M,I3085,TRUE,_xll.ohTrigger(RecalcTrigger,Trigger6M)),NA())</f>
        <v>2.5530043351906784E-2</v>
      </c>
      <c r="P3085" s="52">
        <f>IFERROR(_xll.qlIndexFixing(Index1Y,$H3085,TRUE,_xll.ohTrigger(RecalcTrigger,Trigger1Y)),NA())</f>
        <v>2.7180820121783154E-2</v>
      </c>
      <c r="Q3085" s="52">
        <f>IFERROR(_xll.qlIndexFixing(ONIndex1Y,I3085,TRUE,_xll.ohTrigger(RecalcTrigger,Trigger1Y)),NA())</f>
        <v>2.6813955041324888E-2</v>
      </c>
    </row>
    <row r="3086" spans="2:17" x14ac:dyDescent="0.2">
      <c r="B3086" s="46" t="s">
        <v>51</v>
      </c>
      <c r="D3086" s="49">
        <f>_xll.qlCalendarAdvance(LocalCalendar,$D3085,B3086,"f",FALSE)</f>
        <v>61036</v>
      </c>
      <c r="E3086" s="49">
        <f>_xll.qlInterestRateIndexValueDate(IndexON,D3086)</f>
        <v>61036</v>
      </c>
      <c r="F3086" s="52">
        <f>IFERROR(_xll.qlIndexFixing(IndexON,D3086,TRUE,_xll.ohTrigger(RecalcTrigger,TriggerON)),NA())</f>
        <v>2.5302462293295136E-2</v>
      </c>
      <c r="H3086" s="49">
        <f>_xll.qlCalendarAdvance(IborCalendar,$H3085,B3086,"f",FALSE)</f>
        <v>61023</v>
      </c>
      <c r="I3086" s="49">
        <f>_xll.qlInterestRateIndexValueDate(Index1M,$H3086)</f>
        <v>61025</v>
      </c>
      <c r="J3086" s="52">
        <f>IFERROR(_xll.qlIndexFixing(Index1M,$H3086,TRUE,_xll.ohTrigger(RecalcTrigger,Trigger1M)),NA())</f>
        <v>2.3521354918128547E-2</v>
      </c>
      <c r="K3086" s="52">
        <f>IFERROR(_xll.qlIndexFixing(ONIndex1M,I3086,TRUE,_xll.ohTrigger(RecalcTrigger,Trigger1M)),NA())</f>
        <v>2.34998670854214E-2</v>
      </c>
      <c r="L3086" s="52">
        <f>IFERROR(_xll.qlIndexFixing(Index3M,H3086,TRUE,_xll.ohTrigger(RecalcTrigger,Trigger3M)),NA())</f>
        <v>2.4629717064739154E-2</v>
      </c>
      <c r="M3086" s="52">
        <f>IFERROR(_xll.qlIndexFixing(ONIndex3M,I3086,TRUE,_xll.ohTrigger(RecalcTrigger,Trigger3M)),NA())</f>
        <v>2.4556711324690284E-2</v>
      </c>
      <c r="N3086" s="52">
        <f>IFERROR(_xll.qlIndexFixing(Index6M,$H3086,TRUE,_xll.ohTrigger(RecalcTrigger,Trigger6M)),NA())</f>
        <v>2.569183981844753E-2</v>
      </c>
      <c r="O3086" s="52">
        <f>IFERROR(_xll.qlIndexFixing(ONIndex6M,I3086,TRUE,_xll.ohTrigger(RecalcTrigger,Trigger6M)),NA())</f>
        <v>2.5530042806956033E-2</v>
      </c>
      <c r="P3086" s="52">
        <f>IFERROR(_xll.qlIndexFixing(Index1Y,$H3086,TRUE,_xll.ohTrigger(RecalcTrigger,Trigger1Y)),NA())</f>
        <v>2.7180823770295709E-2</v>
      </c>
      <c r="Q3086" s="52">
        <f>IFERROR(_xll.qlIndexFixing(ONIndex1Y,I3086,TRUE,_xll.ohTrigger(RecalcTrigger,Trigger1Y)),NA())</f>
        <v>2.681395881009685E-2</v>
      </c>
    </row>
    <row r="3087" spans="2:17" x14ac:dyDescent="0.2">
      <c r="B3087" s="46" t="s">
        <v>51</v>
      </c>
      <c r="D3087" s="49">
        <f>_xll.qlCalendarAdvance(LocalCalendar,$D3086,B3087,"f",FALSE)</f>
        <v>61043</v>
      </c>
      <c r="E3087" s="49">
        <f>_xll.qlInterestRateIndexValueDate(IndexON,D3087)</f>
        <v>61043</v>
      </c>
      <c r="F3087" s="52">
        <f>IFERROR(_xll.qlIndexFixing(IndexON,D3087,TRUE,_xll.ohTrigger(RecalcTrigger,TriggerON)),NA())</f>
        <v>2.5302462293135264E-2</v>
      </c>
      <c r="H3087" s="49">
        <f>_xll.qlCalendarAdvance(IborCalendar,$H3086,B3087,"f",FALSE)</f>
        <v>61030</v>
      </c>
      <c r="I3087" s="49">
        <f>_xll.qlInterestRateIndexValueDate(Index1M,$H3087)</f>
        <v>61032</v>
      </c>
      <c r="J3087" s="52">
        <f>IFERROR(_xll.qlIndexFixing(Index1M,$H3087,TRUE,_xll.ohTrigger(RecalcTrigger,Trigger1M)),NA())</f>
        <v>2.3519051397736326E-2</v>
      </c>
      <c r="K3087" s="52">
        <f>IFERROR(_xll.qlIndexFixing(ONIndex1M,I3087,TRUE,_xll.ohTrigger(RecalcTrigger,Trigger1M)),NA())</f>
        <v>2.34998670854214E-2</v>
      </c>
      <c r="L3087" s="52">
        <f>IFERROR(_xll.qlIndexFixing(Index3M,H3087,TRUE,_xll.ohTrigger(RecalcTrigger,Trigger3M)),NA())</f>
        <v>2.462887627594516E-2</v>
      </c>
      <c r="M3087" s="52">
        <f>IFERROR(_xll.qlIndexFixing(ONIndex3M,I3087,TRUE,_xll.ohTrigger(RecalcTrigger,Trigger3M)),NA())</f>
        <v>2.4556711324690284E-2</v>
      </c>
      <c r="N3087" s="52">
        <f>IFERROR(_xll.qlIndexFixing(Index6M,$H3087,TRUE,_xll.ohTrigger(RecalcTrigger,Trigger6M)),NA())</f>
        <v>2.5691839283414737E-2</v>
      </c>
      <c r="O3087" s="52">
        <f>IFERROR(_xll.qlIndexFixing(ONIndex6M,I3087,TRUE,_xll.ohTrigger(RecalcTrigger,Trigger6M)),NA())</f>
        <v>2.5530042263257613E-2</v>
      </c>
      <c r="P3087" s="52">
        <f>IFERROR(_xll.qlIndexFixing(Index1Y,$H3087,TRUE,_xll.ohTrigger(RecalcTrigger,Trigger1Y)),NA())</f>
        <v>2.7180827410199782E-2</v>
      </c>
      <c r="Q3087" s="52">
        <f>IFERROR(_xll.qlIndexFixing(ONIndex1Y,I3087,TRUE,_xll.ohTrigger(RecalcTrigger,Trigger1Y)),NA())</f>
        <v>2.6813962570475525E-2</v>
      </c>
    </row>
    <row r="3088" spans="2:17" x14ac:dyDescent="0.2">
      <c r="B3088" s="46" t="s">
        <v>51</v>
      </c>
      <c r="D3088" s="49">
        <f>_xll.qlCalendarAdvance(LocalCalendar,$D3087,B3088,"f",FALSE)</f>
        <v>61050</v>
      </c>
      <c r="E3088" s="49">
        <f>_xll.qlInterestRateIndexValueDate(IndexON,D3088)</f>
        <v>61050</v>
      </c>
      <c r="F3088" s="52">
        <f>IFERROR(_xll.qlIndexFixing(IndexON,D3088,TRUE,_xll.ohTrigger(RecalcTrigger,TriggerON)),NA())</f>
        <v>2.53024622932152E-2</v>
      </c>
      <c r="H3088" s="49">
        <f>_xll.qlCalendarAdvance(IborCalendar,$H3087,B3088,"f",FALSE)</f>
        <v>61037</v>
      </c>
      <c r="I3088" s="49">
        <f>_xll.qlInterestRateIndexValueDate(Index1M,$H3088)</f>
        <v>61039</v>
      </c>
      <c r="J3088" s="52">
        <f>IFERROR(_xll.qlIndexFixing(Index1M,$H3088,TRUE,_xll.ohTrigger(RecalcTrigger,Trigger1M)),NA())</f>
        <v>2.3519051397736326E-2</v>
      </c>
      <c r="K3088" s="52">
        <f>IFERROR(_xll.qlIndexFixing(ONIndex1M,I3088,TRUE,_xll.ohTrigger(RecalcTrigger,Trigger1M)),NA())</f>
        <v>2.34998670854214E-2</v>
      </c>
      <c r="L3088" s="52">
        <f>IFERROR(_xll.qlIndexFixing(Index3M,H3088,TRUE,_xll.ohTrigger(RecalcTrigger,Trigger3M)),NA())</f>
        <v>2.462887627594516E-2</v>
      </c>
      <c r="M3088" s="52">
        <f>IFERROR(_xll.qlIndexFixing(ONIndex3M,I3088,TRUE,_xll.ohTrigger(RecalcTrigger,Trigger3M)),NA())</f>
        <v>2.4556711324716929E-2</v>
      </c>
      <c r="N3088" s="52">
        <f>IFERROR(_xll.qlIndexFixing(Index6M,$H3088,TRUE,_xll.ohTrigger(RecalcTrigger,Trigger6M)),NA())</f>
        <v>2.5691838749610136E-2</v>
      </c>
      <c r="O3088" s="52">
        <f>IFERROR(_xll.qlIndexFixing(ONIndex6M,I3088,TRUE,_xll.ohTrigger(RecalcTrigger,Trigger6M)),NA())</f>
        <v>2.5530041720731589E-2</v>
      </c>
      <c r="P3088" s="52">
        <f>IFERROR(_xll.qlIndexFixing(Index1Y,$H3088,TRUE,_xll.ohTrigger(RecalcTrigger,Trigger1Y)),NA())</f>
        <v>2.7180831041496243E-2</v>
      </c>
      <c r="Q3088" s="52">
        <f>IFERROR(_xll.qlIndexFixing(ONIndex1Y,I3088,TRUE,_xll.ohTrigger(RecalcTrigger,Trigger1Y)),NA())</f>
        <v>2.6813966322460914E-2</v>
      </c>
    </row>
    <row r="3089" spans="2:17" x14ac:dyDescent="0.2">
      <c r="B3089" s="46" t="s">
        <v>51</v>
      </c>
      <c r="D3089" s="49">
        <f>_xll.qlCalendarAdvance(LocalCalendar,$D3088,B3089,"f",FALSE)</f>
        <v>61057</v>
      </c>
      <c r="E3089" s="49">
        <f>_xll.qlInterestRateIndexValueDate(IndexON,D3089)</f>
        <v>61057</v>
      </c>
      <c r="F3089" s="52">
        <f>IFERROR(_xll.qlIndexFixing(IndexON,D3089,TRUE,_xll.ohTrigger(RecalcTrigger,TriggerON)),NA())</f>
        <v>2.5302462293295136E-2</v>
      </c>
      <c r="H3089" s="49">
        <f>_xll.qlCalendarAdvance(IborCalendar,$H3088,B3089,"f",FALSE)</f>
        <v>61044</v>
      </c>
      <c r="I3089" s="49">
        <f>_xll.qlInterestRateIndexValueDate(Index1M,$H3089)</f>
        <v>61046</v>
      </c>
      <c r="J3089" s="52">
        <f>IFERROR(_xll.qlIndexFixing(Index1M,$H3089,TRUE,_xll.ohTrigger(RecalcTrigger,Trigger1M)),NA())</f>
        <v>2.3519051397736326E-2</v>
      </c>
      <c r="K3089" s="52">
        <f>IFERROR(_xll.qlIndexFixing(ONIndex1M,I3089,TRUE,_xll.ohTrigger(RecalcTrigger,Trigger1M)),NA())</f>
        <v>2.3500634057280756E-2</v>
      </c>
      <c r="L3089" s="52">
        <f>IFERROR(_xll.qlIndexFixing(Index3M,H3089,TRUE,_xll.ohTrigger(RecalcTrigger,Trigger3M)),NA())</f>
        <v>2.4628876275946059E-2</v>
      </c>
      <c r="M3089" s="52">
        <f>IFERROR(_xll.qlIndexFixing(ONIndex3M,I3089,TRUE,_xll.ohTrigger(RecalcTrigger,Trigger3M)),NA())</f>
        <v>2.4557548831181109E-2</v>
      </c>
      <c r="N3089" s="52">
        <f>IFERROR(_xll.qlIndexFixing(Index6M,$H3089,TRUE,_xll.ohTrigger(RecalcTrigger,Trigger6M)),NA())</f>
        <v>2.5691838217031512E-2</v>
      </c>
      <c r="O3089" s="52">
        <f>IFERROR(_xll.qlIndexFixing(ONIndex6M,I3089,TRUE,_xll.ohTrigger(RecalcTrigger,Trigger6M)),NA())</f>
        <v>2.5530946352188E-2</v>
      </c>
      <c r="P3089" s="52">
        <f>IFERROR(_xll.qlIndexFixing(Index1Y,$H3089,TRUE,_xll.ohTrigger(RecalcTrigger,Trigger1Y)),NA())</f>
        <v>2.7181851702144912E-2</v>
      </c>
      <c r="Q3089" s="52">
        <f>IFERROR(_xll.qlIndexFixing(ONIndex1Y,I3089,TRUE,_xll.ohTrigger(RecalcTrigger,Trigger1Y)),NA())</f>
        <v>2.6814968879371737E-2</v>
      </c>
    </row>
    <row r="3090" spans="2:17" x14ac:dyDescent="0.2">
      <c r="B3090" s="46" t="s">
        <v>51</v>
      </c>
      <c r="D3090" s="49">
        <f>_xll.qlCalendarAdvance(LocalCalendar,$D3089,B3090,"f",FALSE)</f>
        <v>61064</v>
      </c>
      <c r="E3090" s="49">
        <f>_xll.qlInterestRateIndexValueDate(IndexON,D3090)</f>
        <v>61064</v>
      </c>
      <c r="F3090" s="52">
        <f>IFERROR(_xll.qlIndexFixing(IndexON,D3090,TRUE,_xll.ohTrigger(RecalcTrigger,TriggerON)),NA())</f>
        <v>2.53024622932152E-2</v>
      </c>
      <c r="H3090" s="49">
        <f>_xll.qlCalendarAdvance(IborCalendar,$H3089,B3090,"f",FALSE)</f>
        <v>61051</v>
      </c>
      <c r="I3090" s="49">
        <f>_xll.qlInterestRateIndexValueDate(Index1M,$H3090)</f>
        <v>61053</v>
      </c>
      <c r="J3090" s="52">
        <f>IFERROR(_xll.qlIndexFixing(Index1M,$H3090,TRUE,_xll.ohTrigger(RecalcTrigger,Trigger1M)),NA())</f>
        <v>2.3519051397736326E-2</v>
      </c>
      <c r="K3090" s="52">
        <f>IFERROR(_xll.qlIndexFixing(ONIndex1M,I3090,TRUE,_xll.ohTrigger(RecalcTrigger,Trigger1M)),NA())</f>
        <v>2.34998670854214E-2</v>
      </c>
      <c r="L3090" s="52">
        <f>IFERROR(_xll.qlIndexFixing(Index3M,H3090,TRUE,_xll.ohTrigger(RecalcTrigger,Trigger3M)),NA())</f>
        <v>2.4628876275944261E-2</v>
      </c>
      <c r="M3090" s="52">
        <f>IFERROR(_xll.qlIndexFixing(ONIndex3M,I3090,TRUE,_xll.ohTrigger(RecalcTrigger,Trigger3M)),NA())</f>
        <v>2.4556711324690284E-2</v>
      </c>
      <c r="N3090" s="52">
        <f>IFERROR(_xll.qlIndexFixing(Index6M,$H3090,TRUE,_xll.ohTrigger(RecalcTrigger,Trigger6M)),NA())</f>
        <v>2.5691837685679755E-2</v>
      </c>
      <c r="O3090" s="52">
        <f>IFERROR(_xll.qlIndexFixing(ONIndex6M,I3090,TRUE,_xll.ohTrigger(RecalcTrigger,Trigger6M)),NA())</f>
        <v>2.5530040639356599E-2</v>
      </c>
      <c r="P3090" s="52">
        <f>IFERROR(_xll.qlIndexFixing(Index1Y,$H3090,TRUE,_xll.ohTrigger(RecalcTrigger,Trigger1Y)),NA())</f>
        <v>2.7180838278265684E-2</v>
      </c>
      <c r="Q3090" s="52">
        <f>IFERROR(_xll.qlIndexFixing(ONIndex1Y,I3090,TRUE,_xll.ohTrigger(RecalcTrigger,Trigger1Y)),NA())</f>
        <v>2.6813973801305124E-2</v>
      </c>
    </row>
    <row r="3091" spans="2:17" x14ac:dyDescent="0.2">
      <c r="B3091" s="46" t="s">
        <v>51</v>
      </c>
      <c r="D3091" s="49">
        <f>_xll.qlCalendarAdvance(LocalCalendar,$D3090,B3091,"f",FALSE)</f>
        <v>61071</v>
      </c>
      <c r="E3091" s="49">
        <f>_xll.qlInterestRateIndexValueDate(IndexON,D3091)</f>
        <v>61071</v>
      </c>
      <c r="F3091" s="52">
        <f>IFERROR(_xll.qlIndexFixing(IndexON,D3091,TRUE,_xll.ohTrigger(RecalcTrigger,TriggerON)),NA())</f>
        <v>2.53024622932152E-2</v>
      </c>
      <c r="H3091" s="49">
        <f>_xll.qlCalendarAdvance(IborCalendar,$H3090,B3091,"f",FALSE)</f>
        <v>61058</v>
      </c>
      <c r="I3091" s="49">
        <f>_xll.qlInterestRateIndexValueDate(Index1M,$H3091)</f>
        <v>61060</v>
      </c>
      <c r="J3091" s="52">
        <f>IFERROR(_xll.qlIndexFixing(Index1M,$H3091,TRUE,_xll.ohTrigger(RecalcTrigger,Trigger1M)),NA())</f>
        <v>2.3522122825095915E-2</v>
      </c>
      <c r="K3091" s="52">
        <f>IFERROR(_xll.qlIndexFixing(ONIndex1M,I3091,TRUE,_xll.ohTrigger(RecalcTrigger,Trigger1M)),NA())</f>
        <v>2.34998670854214E-2</v>
      </c>
      <c r="L3091" s="52">
        <f>IFERROR(_xll.qlIndexFixing(Index3M,H3091,TRUE,_xll.ohTrigger(RecalcTrigger,Trigger3M)),NA())</f>
        <v>2.4633080602455209E-2</v>
      </c>
      <c r="M3091" s="52">
        <f>IFERROR(_xll.qlIndexFixing(ONIndex3M,I3091,TRUE,_xll.ohTrigger(RecalcTrigger,Trigger3M)),NA())</f>
        <v>2.4556711324716929E-2</v>
      </c>
      <c r="N3091" s="52">
        <f>IFERROR(_xll.qlIndexFixing(Index6M,$H3091,TRUE,_xll.ohTrigger(RecalcTrigger,Trigger6M)),NA())</f>
        <v>2.5696401720937657E-2</v>
      </c>
      <c r="O3091" s="52">
        <f>IFERROR(_xll.qlIndexFixing(ONIndex6M,I3091,TRUE,_xll.ohTrigger(RecalcTrigger,Trigger6M)),NA())</f>
        <v>2.5530040100454343E-2</v>
      </c>
      <c r="P3091" s="52">
        <f>IFERROR(_xll.qlIndexFixing(Index1Y,$H3091,TRUE,_xll.ohTrigger(RecalcTrigger,Trigger1Y)),NA())</f>
        <v>2.7180841883738444E-2</v>
      </c>
      <c r="Q3091" s="52">
        <f>IFERROR(_xll.qlIndexFixing(ONIndex1Y,I3091,TRUE,_xll.ohTrigger(RecalcTrigger,Trigger1Y)),NA())</f>
        <v>2.6813977528190591E-2</v>
      </c>
    </row>
    <row r="3092" spans="2:17" x14ac:dyDescent="0.2">
      <c r="B3092" s="46" t="s">
        <v>51</v>
      </c>
      <c r="D3092" s="49">
        <f>_xll.qlCalendarAdvance(LocalCalendar,$D3091,B3092,"f",FALSE)</f>
        <v>61078</v>
      </c>
      <c r="E3092" s="49">
        <f>_xll.qlInterestRateIndexValueDate(IndexON,D3092)</f>
        <v>61078</v>
      </c>
      <c r="F3092" s="52">
        <f>IFERROR(_xll.qlIndexFixing(IndexON,D3092,TRUE,_xll.ohTrigger(RecalcTrigger,TriggerON)),NA())</f>
        <v>2.5302462293295136E-2</v>
      </c>
      <c r="H3092" s="49">
        <f>_xll.qlCalendarAdvance(IborCalendar,$H3091,B3092,"f",FALSE)</f>
        <v>61065</v>
      </c>
      <c r="I3092" s="49">
        <f>_xll.qlInterestRateIndexValueDate(Index1M,$H3092)</f>
        <v>61067</v>
      </c>
      <c r="J3092" s="52">
        <f>IFERROR(_xll.qlIndexFixing(Index1M,$H3092,TRUE,_xll.ohTrigger(RecalcTrigger,Trigger1M)),NA())</f>
        <v>2.3521354918125969E-2</v>
      </c>
      <c r="K3092" s="52">
        <f>IFERROR(_xll.qlIndexFixing(ONIndex1M,I3092,TRUE,_xll.ohTrigger(RecalcTrigger,Trigger1M)),NA())</f>
        <v>2.3499867085394754E-2</v>
      </c>
      <c r="L3092" s="52">
        <f>IFERROR(_xll.qlIndexFixing(Index3M,H3092,TRUE,_xll.ohTrigger(RecalcTrigger,Trigger3M)),NA())</f>
        <v>2.4633080602455209E-2</v>
      </c>
      <c r="M3092" s="52">
        <f>IFERROR(_xll.qlIndexFixing(ONIndex3M,I3092,TRUE,_xll.ohTrigger(RecalcTrigger,Trigger3M)),NA())</f>
        <v>2.4556711324716929E-2</v>
      </c>
      <c r="N3092" s="52">
        <f>IFERROR(_xll.qlIndexFixing(Index6M,$H3092,TRUE,_xll.ohTrigger(RecalcTrigger,Trigger6M)),NA())</f>
        <v>2.5695488192746644E-2</v>
      </c>
      <c r="O3092" s="52">
        <f>IFERROR(_xll.qlIndexFixing(ONIndex6M,I3092,TRUE,_xll.ohTrigger(RecalcTrigger,Trigger6M)),NA())</f>
        <v>2.5530039562804419E-2</v>
      </c>
      <c r="P3092" s="52">
        <f>IFERROR(_xll.qlIndexFixing(Index1Y,$H3092,TRUE,_xll.ohTrigger(RecalcTrigger,Trigger1Y)),NA())</f>
        <v>2.7180845480603812E-2</v>
      </c>
      <c r="Q3092" s="52">
        <f>IFERROR(_xll.qlIndexFixing(ONIndex1Y,I3092,TRUE,_xll.ohTrigger(RecalcTrigger,Trigger1Y)),NA())</f>
        <v>2.6813981246682772E-2</v>
      </c>
    </row>
    <row r="3093" spans="2:17" x14ac:dyDescent="0.2">
      <c r="B3093" s="46" t="s">
        <v>51</v>
      </c>
      <c r="D3093" s="49">
        <f>_xll.qlCalendarAdvance(LocalCalendar,$D3092,B3093,"f",FALSE)</f>
        <v>61085</v>
      </c>
      <c r="E3093" s="49">
        <f>_xll.qlInterestRateIndexValueDate(IndexON,D3093)</f>
        <v>61085</v>
      </c>
      <c r="F3093" s="52">
        <f>IFERROR(_xll.qlIndexFixing(IndexON,D3093,TRUE,_xll.ohTrigger(RecalcTrigger,TriggerON)),NA())</f>
        <v>2.5302462293295136E-2</v>
      </c>
      <c r="H3093" s="49">
        <f>_xll.qlCalendarAdvance(IborCalendar,$H3092,B3093,"f",FALSE)</f>
        <v>61072</v>
      </c>
      <c r="I3093" s="49">
        <f>_xll.qlInterestRateIndexValueDate(Index1M,$H3093)</f>
        <v>61074</v>
      </c>
      <c r="J3093" s="52">
        <f>IFERROR(_xll.qlIndexFixing(Index1M,$H3093,TRUE,_xll.ohTrigger(RecalcTrigger,Trigger1M)),NA())</f>
        <v>2.3521354918131124E-2</v>
      </c>
      <c r="K3093" s="52">
        <f>IFERROR(_xll.qlIndexFixing(ONIndex1M,I3093,TRUE,_xll.ohTrigger(RecalcTrigger,Trigger1M)),NA())</f>
        <v>2.3499867085448045E-2</v>
      </c>
      <c r="L3093" s="52">
        <f>IFERROR(_xll.qlIndexFixing(Index3M,H3093,TRUE,_xll.ohTrigger(RecalcTrigger,Trigger3M)),NA())</f>
        <v>2.4633080602456059E-2</v>
      </c>
      <c r="M3093" s="52">
        <f>IFERROR(_xll.qlIndexFixing(ONIndex3M,I3093,TRUE,_xll.ohTrigger(RecalcTrigger,Trigger3M)),NA())</f>
        <v>2.4556711324716929E-2</v>
      </c>
      <c r="N3093" s="52">
        <f>IFERROR(_xll.qlIndexFixing(Index6M,$H3093,TRUE,_xll.ohTrigger(RecalcTrigger,Trigger6M)),NA())</f>
        <v>2.569548766527539E-2</v>
      </c>
      <c r="O3093" s="52">
        <f>IFERROR(_xll.qlIndexFixing(ONIndex6M,I3093,TRUE,_xll.ohTrigger(RecalcTrigger,Trigger6M)),NA())</f>
        <v>2.5530039026326889E-2</v>
      </c>
      <c r="P3093" s="52">
        <f>IFERROR(_xll.qlIndexFixing(Index1Y,$H3093,TRUE,_xll.ohTrigger(RecalcTrigger,Trigger1Y)),NA())</f>
        <v>2.7180849068860913E-2</v>
      </c>
      <c r="Q3093" s="52">
        <f>IFERROR(_xll.qlIndexFixing(ONIndex1Y,I3093,TRUE,_xll.ohTrigger(RecalcTrigger,Trigger1Y)),NA())</f>
        <v>2.6813984956781667E-2</v>
      </c>
    </row>
    <row r="3094" spans="2:17" x14ac:dyDescent="0.2">
      <c r="B3094" s="46" t="s">
        <v>51</v>
      </c>
      <c r="D3094" s="49">
        <f>_xll.qlCalendarAdvance(LocalCalendar,$D3093,B3094,"f",FALSE)</f>
        <v>61092</v>
      </c>
      <c r="E3094" s="49">
        <f>_xll.qlInterestRateIndexValueDate(IndexON,D3094)</f>
        <v>61092</v>
      </c>
      <c r="F3094" s="52">
        <f>IFERROR(_xll.qlIndexFixing(IndexON,D3094,TRUE,_xll.ohTrigger(RecalcTrigger,TriggerON)),NA())</f>
        <v>2.53024622932152E-2</v>
      </c>
      <c r="H3094" s="49">
        <f>_xll.qlCalendarAdvance(IborCalendar,$H3093,B3094,"f",FALSE)</f>
        <v>61079</v>
      </c>
      <c r="I3094" s="49">
        <f>_xll.qlInterestRateIndexValueDate(Index1M,$H3094)</f>
        <v>61081</v>
      </c>
      <c r="J3094" s="52">
        <f>IFERROR(_xll.qlIndexFixing(Index1M,$H3094,TRUE,_xll.ohTrigger(RecalcTrigger,Trigger1M)),NA())</f>
        <v>2.3521354918128547E-2</v>
      </c>
      <c r="K3094" s="52">
        <f>IFERROR(_xll.qlIndexFixing(ONIndex1M,I3094,TRUE,_xll.ohTrigger(RecalcTrigger,Trigger1M)),NA())</f>
        <v>2.34998670854214E-2</v>
      </c>
      <c r="L3094" s="52">
        <f>IFERROR(_xll.qlIndexFixing(Index3M,H3094,TRUE,_xll.ohTrigger(RecalcTrigger,Trigger3M)),NA())</f>
        <v>2.4633080602455209E-2</v>
      </c>
      <c r="M3094" s="52">
        <f>IFERROR(_xll.qlIndexFixing(ONIndex3M,I3094,TRUE,_xll.ohTrigger(RecalcTrigger,Trigger3M)),NA())</f>
        <v>2.4556711324716929E-2</v>
      </c>
      <c r="N3094" s="52">
        <f>IFERROR(_xll.qlIndexFixing(Index6M,$H3094,TRUE,_xll.ohTrigger(RecalcTrigger,Trigger6M)),NA())</f>
        <v>2.5695487139032122E-2</v>
      </c>
      <c r="O3094" s="52">
        <f>IFERROR(_xll.qlIndexFixing(ONIndex6M,I3094,TRUE,_xll.ohTrigger(RecalcTrigger,Trigger6M)),NA())</f>
        <v>2.5530038491128337E-2</v>
      </c>
      <c r="P3094" s="52">
        <f>IFERROR(_xll.qlIndexFixing(Index1Y,$H3094,TRUE,_xll.ohTrigger(RecalcTrigger,Trigger1Y)),NA())</f>
        <v>2.7180852648510188E-2</v>
      </c>
      <c r="Q3094" s="52">
        <f>IFERROR(_xll.qlIndexFixing(ONIndex1Y,I3094,TRUE,_xll.ohTrigger(RecalcTrigger,Trigger1Y)),NA())</f>
        <v>2.6813988658513921E-2</v>
      </c>
    </row>
    <row r="3095" spans="2:17" x14ac:dyDescent="0.2">
      <c r="B3095" s="46" t="s">
        <v>51</v>
      </c>
      <c r="D3095" s="49">
        <f>_xll.qlCalendarAdvance(LocalCalendar,$D3094,B3095,"f",FALSE)</f>
        <v>61099</v>
      </c>
      <c r="E3095" s="49">
        <f>_xll.qlInterestRateIndexValueDate(IndexON,D3095)</f>
        <v>61099</v>
      </c>
      <c r="F3095" s="52">
        <f>IFERROR(_xll.qlIndexFixing(IndexON,D3095,TRUE,_xll.ohTrigger(RecalcTrigger,TriggerON)),NA())</f>
        <v>2.5302462293295136E-2</v>
      </c>
      <c r="H3095" s="49">
        <f>_xll.qlCalendarAdvance(IborCalendar,$H3094,B3095,"f",FALSE)</f>
        <v>61086</v>
      </c>
      <c r="I3095" s="49">
        <f>_xll.qlInterestRateIndexValueDate(Index1M,$H3095)</f>
        <v>61092</v>
      </c>
      <c r="J3095" s="52">
        <f>IFERROR(_xll.qlIndexFixing(Index1M,$H3095,TRUE,_xll.ohTrigger(RecalcTrigger,Trigger1M)),NA())</f>
        <v>2.3520587044577823E-2</v>
      </c>
      <c r="K3095" s="52">
        <f>IFERROR(_xll.qlIndexFixing(ONIndex1M,I3095,TRUE,_xll.ohTrigger(RecalcTrigger,Trigger1M)),NA())</f>
        <v>2.3498333241782632E-2</v>
      </c>
      <c r="L3095" s="52">
        <f>IFERROR(_xll.qlIndexFixing(Index3M,H3095,TRUE,_xll.ohTrigger(RecalcTrigger,Trigger3M)),NA())</f>
        <v>2.4630557891786607E-2</v>
      </c>
      <c r="M3095" s="52">
        <f>IFERROR(_xll.qlIndexFixing(ONIndex3M,I3095,TRUE,_xll.ohTrigger(RecalcTrigger,Trigger3M)),NA())</f>
        <v>2.4555036426017196E-2</v>
      </c>
      <c r="N3095" s="52">
        <f>IFERROR(_xll.qlIndexFixing(Index6M,$H3095,TRUE,_xll.ohTrigger(RecalcTrigger,Trigger6M)),NA())</f>
        <v>2.5693660444740214E-2</v>
      </c>
      <c r="O3095" s="52">
        <f>IFERROR(_xll.qlIndexFixing(ONIndex6M,I3095,TRUE,_xll.ohTrigger(RecalcTrigger,Trigger6M)),NA())</f>
        <v>2.5528227434756801E-2</v>
      </c>
      <c r="P3095" s="52">
        <f>IFERROR(_xll.qlIndexFixing(Index1Y,$H3095,TRUE,_xll.ohTrigger(RecalcTrigger,Trigger1Y)),NA())</f>
        <v>2.7179841271181296E-2</v>
      </c>
      <c r="Q3095" s="52">
        <f>IFERROR(_xll.qlIndexFixing(ONIndex1Y,I3095,TRUE,_xll.ohTrigger(RecalcTrigger,Trigger1Y)),NA())</f>
        <v>2.6811996984941189E-2</v>
      </c>
    </row>
    <row r="3096" spans="2:17" x14ac:dyDescent="0.2">
      <c r="B3096" s="46" t="s">
        <v>51</v>
      </c>
      <c r="D3096" s="49">
        <f>_xll.qlCalendarAdvance(LocalCalendar,$D3095,B3096,"f",FALSE)</f>
        <v>61106</v>
      </c>
      <c r="E3096" s="49">
        <f>_xll.qlInterestRateIndexValueDate(IndexON,D3096)</f>
        <v>61106</v>
      </c>
      <c r="F3096" s="52">
        <f>IFERROR(_xll.qlIndexFixing(IndexON,D3096,TRUE,_xll.ohTrigger(RecalcTrigger,TriggerON)),NA())</f>
        <v>2.5302462293295136E-2</v>
      </c>
      <c r="H3096" s="49">
        <f>_xll.qlCalendarAdvance(IborCalendar,$H3095,B3096,"f",FALSE)</f>
        <v>61093</v>
      </c>
      <c r="I3096" s="49">
        <f>_xll.qlInterestRateIndexValueDate(Index1M,$H3096)</f>
        <v>61095</v>
      </c>
      <c r="J3096" s="52">
        <f>IFERROR(_xll.qlIndexFixing(Index1M,$H3096,TRUE,_xll.ohTrigger(RecalcTrigger,Trigger1M)),NA())</f>
        <v>2.3521354918128547E-2</v>
      </c>
      <c r="K3096" s="52">
        <f>IFERROR(_xll.qlIndexFixing(ONIndex1M,I3096,TRUE,_xll.ohTrigger(RecalcTrigger,Trigger1M)),NA())</f>
        <v>2.34998670854214E-2</v>
      </c>
      <c r="L3096" s="52">
        <f>IFERROR(_xll.qlIndexFixing(Index3M,H3096,TRUE,_xll.ohTrigger(RecalcTrigger,Trigger3M)),NA())</f>
        <v>2.4630557891786607E-2</v>
      </c>
      <c r="M3096" s="52">
        <f>IFERROR(_xll.qlIndexFixing(ONIndex3M,I3096,TRUE,_xll.ohTrigger(RecalcTrigger,Trigger3M)),NA())</f>
        <v>2.4556711324716929E-2</v>
      </c>
      <c r="N3096" s="52">
        <f>IFERROR(_xll.qlIndexFixing(Index6M,$H3096,TRUE,_xll.ohTrigger(RecalcTrigger,Trigger6M)),NA())</f>
        <v>2.5696399089972535E-2</v>
      </c>
      <c r="O3096" s="52">
        <f>IFERROR(_xll.qlIndexFixing(ONIndex6M,I3096,TRUE,_xll.ohTrigger(RecalcTrigger,Trigger6M)),NA())</f>
        <v>2.553003742424842E-2</v>
      </c>
      <c r="P3096" s="52">
        <f>IFERROR(_xll.qlIndexFixing(Index1Y,$H3096,TRUE,_xll.ohTrigger(RecalcTrigger,Trigger1Y)),NA())</f>
        <v>2.7180859781985034E-2</v>
      </c>
      <c r="Q3096" s="52">
        <f>IFERROR(_xll.qlIndexFixing(ONIndex1Y,I3096,TRUE,_xll.ohTrigger(RecalcTrigger,Trigger1Y)),NA())</f>
        <v>2.6813996036851862E-2</v>
      </c>
    </row>
    <row r="3097" spans="2:17" x14ac:dyDescent="0.2">
      <c r="B3097" s="46" t="s">
        <v>51</v>
      </c>
      <c r="D3097" s="49">
        <f>_xll.qlCalendarAdvance(LocalCalendar,$D3096,B3097,"f",FALSE)</f>
        <v>61113</v>
      </c>
      <c r="E3097" s="49">
        <f>_xll.qlInterestRateIndexValueDate(IndexON,D3097)</f>
        <v>61113</v>
      </c>
      <c r="F3097" s="52">
        <f>IFERROR(_xll.qlIndexFixing(IndexON,D3097,TRUE,_xll.ohTrigger(RecalcTrigger,TriggerON)),NA())</f>
        <v>2.53024622932152E-2</v>
      </c>
      <c r="H3097" s="49">
        <f>_xll.qlCalendarAdvance(IborCalendar,$H3096,B3097,"f",FALSE)</f>
        <v>61100</v>
      </c>
      <c r="I3097" s="49">
        <f>_xll.qlInterestRateIndexValueDate(Index1M,$H3097)</f>
        <v>61102</v>
      </c>
      <c r="J3097" s="52">
        <f>IFERROR(_xll.qlIndexFixing(Index1M,$H3097,TRUE,_xll.ohTrigger(RecalcTrigger,Trigger1M)),NA())</f>
        <v>2.3521354918125969E-2</v>
      </c>
      <c r="K3097" s="52">
        <f>IFERROR(_xll.qlIndexFixing(ONIndex1M,I3097,TRUE,_xll.ohTrigger(RecalcTrigger,Trigger1M)),NA())</f>
        <v>2.34998670854214E-2</v>
      </c>
      <c r="L3097" s="52">
        <f>IFERROR(_xll.qlIndexFixing(Index3M,H3097,TRUE,_xll.ohTrigger(RecalcTrigger,Trigger3M)),NA())</f>
        <v>2.4630557891785726E-2</v>
      </c>
      <c r="M3097" s="52">
        <f>IFERROR(_xll.qlIndexFixing(ONIndex3M,I3097,TRUE,_xll.ohTrigger(RecalcTrigger,Trigger3M)),NA())</f>
        <v>2.4556711324690284E-2</v>
      </c>
      <c r="N3097" s="52">
        <f>IFERROR(_xll.qlIndexFixing(Index6M,$H3097,TRUE,_xll.ohTrigger(RecalcTrigger,Trigger6M)),NA())</f>
        <v>2.5695485567663792E-2</v>
      </c>
      <c r="O3097" s="52">
        <f>IFERROR(_xll.qlIndexFixing(ONIndex6M,I3097,TRUE,_xll.ohTrigger(RecalcTrigger,Trigger6M)),NA())</f>
        <v>2.5530036892620345E-2</v>
      </c>
      <c r="P3097" s="52">
        <f>IFERROR(_xll.qlIndexFixing(Index1Y,$H3097,TRUE,_xll.ohTrigger(RecalcTrigger,Trigger1Y)),NA())</f>
        <v>2.7180863335810823E-2</v>
      </c>
      <c r="Q3097" s="52">
        <f>IFERROR(_xll.qlIndexFixing(ONIndex1Y,I3097,TRUE,_xll.ohTrigger(RecalcTrigger,Trigger1Y)),NA())</f>
        <v>2.6813999713430903E-2</v>
      </c>
    </row>
    <row r="3098" spans="2:17" x14ac:dyDescent="0.2">
      <c r="B3098" s="46" t="s">
        <v>51</v>
      </c>
      <c r="D3098" s="49">
        <f>_xll.qlCalendarAdvance(LocalCalendar,$D3097,B3098,"f",FALSE)</f>
        <v>61120</v>
      </c>
      <c r="E3098" s="49">
        <f>_xll.qlInterestRateIndexValueDate(IndexON,D3098)</f>
        <v>61120</v>
      </c>
      <c r="F3098" s="52">
        <f>IFERROR(_xll.qlIndexFixing(IndexON,D3098,TRUE,_xll.ohTrigger(RecalcTrigger,TriggerON)),NA())</f>
        <v>2.53024622932152E-2</v>
      </c>
      <c r="H3098" s="49">
        <f>_xll.qlCalendarAdvance(IborCalendar,$H3097,B3098,"f",FALSE)</f>
        <v>61107</v>
      </c>
      <c r="I3098" s="49">
        <f>_xll.qlInterestRateIndexValueDate(Index1M,$H3098)</f>
        <v>61109</v>
      </c>
      <c r="J3098" s="52">
        <f>IFERROR(_xll.qlIndexFixing(Index1M,$H3098,TRUE,_xll.ohTrigger(RecalcTrigger,Trigger1M)),NA())</f>
        <v>2.3521354918128547E-2</v>
      </c>
      <c r="K3098" s="52">
        <f>IFERROR(_xll.qlIndexFixing(ONIndex1M,I3098,TRUE,_xll.ohTrigger(RecalcTrigger,Trigger1M)),NA())</f>
        <v>2.34998670854214E-2</v>
      </c>
      <c r="L3098" s="52">
        <f>IFERROR(_xll.qlIndexFixing(Index3M,H3098,TRUE,_xll.ohTrigger(RecalcTrigger,Trigger3M)),NA())</f>
        <v>2.4630557891785726E-2</v>
      </c>
      <c r="M3098" s="52">
        <f>IFERROR(_xll.qlIndexFixing(ONIndex3M,I3098,TRUE,_xll.ohTrigger(RecalcTrigger,Trigger3M)),NA())</f>
        <v>2.4556711324690284E-2</v>
      </c>
      <c r="N3098" s="52">
        <f>IFERROR(_xll.qlIndexFixing(Index6M,$H3098,TRUE,_xll.ohTrigger(RecalcTrigger,Trigger6M)),NA())</f>
        <v>2.5695485046328598E-2</v>
      </c>
      <c r="O3098" s="52">
        <f>IFERROR(_xll.qlIndexFixing(ONIndex6M,I3098,TRUE,_xll.ohTrigger(RecalcTrigger,Trigger6M)),NA())</f>
        <v>2.5530036362271247E-2</v>
      </c>
      <c r="P3098" s="52">
        <f>IFERROR(_xll.qlIndexFixing(Index1Y,$H3098,TRUE,_xll.ohTrigger(RecalcTrigger,Trigger1Y)),NA())</f>
        <v>2.7181883915854001E-2</v>
      </c>
      <c r="Q3098" s="52">
        <f>IFERROR(_xll.qlIndexFixing(ONIndex1Y,I3098,TRUE,_xll.ohTrigger(RecalcTrigger,Trigger1Y)),NA())</f>
        <v>2.6814003381696594E-2</v>
      </c>
    </row>
    <row r="3099" spans="2:17" x14ac:dyDescent="0.2">
      <c r="B3099" s="46" t="s">
        <v>51</v>
      </c>
      <c r="D3099" s="49">
        <f>_xll.qlCalendarAdvance(LocalCalendar,$D3098,B3099,"f",FALSE)</f>
        <v>61127</v>
      </c>
      <c r="E3099" s="49">
        <f>_xll.qlInterestRateIndexValueDate(IndexON,D3099)</f>
        <v>61127</v>
      </c>
      <c r="F3099" s="52">
        <f>IFERROR(_xll.qlIndexFixing(IndexON,D3099,TRUE,_xll.ohTrigger(RecalcTrigger,TriggerON)),NA())</f>
        <v>2.53024622932152E-2</v>
      </c>
      <c r="H3099" s="49">
        <f>_xll.qlCalendarAdvance(IborCalendar,$H3098,B3099,"f",FALSE)</f>
        <v>61114</v>
      </c>
      <c r="I3099" s="49">
        <f>_xll.qlInterestRateIndexValueDate(Index1M,$H3099)</f>
        <v>61116</v>
      </c>
      <c r="J3099" s="52">
        <f>IFERROR(_xll.qlIndexFixing(Index1M,$H3099,TRUE,_xll.ohTrigger(RecalcTrigger,Trigger1M)),NA())</f>
        <v>2.3522122825095915E-2</v>
      </c>
      <c r="K3099" s="52">
        <f>IFERROR(_xll.qlIndexFixing(ONIndex1M,I3099,TRUE,_xll.ohTrigger(RecalcTrigger,Trigger1M)),NA())</f>
        <v>2.3500634057260772E-2</v>
      </c>
      <c r="L3099" s="52">
        <f>IFERROR(_xll.qlIndexFixing(Index3M,H3099,TRUE,_xll.ohTrigger(RecalcTrigger,Trigger3M)),NA())</f>
        <v>2.4630557891786607E-2</v>
      </c>
      <c r="M3099" s="52">
        <f>IFERROR(_xll.qlIndexFixing(ONIndex3M,I3099,TRUE,_xll.ohTrigger(RecalcTrigger,Trigger3M)),NA())</f>
        <v>2.4557548831181109E-2</v>
      </c>
      <c r="N3099" s="52">
        <f>IFERROR(_xll.qlIndexFixing(Index6M,$H3099,TRUE,_xll.ohTrigger(RecalcTrigger,Trigger6M)),NA())</f>
        <v>2.5695484526220533E-2</v>
      </c>
      <c r="O3099" s="52">
        <f>IFERROR(_xll.qlIndexFixing(ONIndex6M,I3099,TRUE,_xll.ohTrigger(RecalcTrigger,Trigger6M)),NA())</f>
        <v>2.5530941006324248E-2</v>
      </c>
      <c r="P3099" s="52">
        <f>IFERROR(_xll.qlIndexFixing(Index1Y,$H3099,TRUE,_xll.ohTrigger(RecalcTrigger,Trigger1Y)),NA())</f>
        <v>2.7180870417638482E-2</v>
      </c>
      <c r="Q3099" s="52">
        <f>IFERROR(_xll.qlIndexFixing(ONIndex1Y,I3099,TRUE,_xll.ohTrigger(RecalcTrigger,Trigger1Y)),NA())</f>
        <v>2.6815005851577034E-2</v>
      </c>
    </row>
    <row r="3100" spans="2:17" x14ac:dyDescent="0.2">
      <c r="B3100" s="46" t="s">
        <v>51</v>
      </c>
      <c r="D3100" s="49">
        <f>_xll.qlCalendarAdvance(LocalCalendar,$D3099,B3100,"f",FALSE)</f>
        <v>61134</v>
      </c>
      <c r="E3100" s="49">
        <f>_xll.qlInterestRateIndexValueDate(IndexON,D3100)</f>
        <v>61134</v>
      </c>
      <c r="F3100" s="52">
        <f>IFERROR(_xll.qlIndexFixing(IndexON,D3100,TRUE,_xll.ohTrigger(RecalcTrigger,TriggerON)),NA())</f>
        <v>2.5302462293295136E-2</v>
      </c>
      <c r="H3100" s="49">
        <f>_xll.qlCalendarAdvance(IborCalendar,$H3099,B3100,"f",FALSE)</f>
        <v>61121</v>
      </c>
      <c r="I3100" s="49">
        <f>_xll.qlInterestRateIndexValueDate(Index1M,$H3100)</f>
        <v>61123</v>
      </c>
      <c r="J3100" s="52">
        <f>IFERROR(_xll.qlIndexFixing(Index1M,$H3100,TRUE,_xll.ohTrigger(RecalcTrigger,Trigger1M)),NA())</f>
        <v>2.3521354918125969E-2</v>
      </c>
      <c r="K3100" s="52">
        <f>IFERROR(_xll.qlIndexFixing(ONIndex1M,I3100,TRUE,_xll.ohTrigger(RecalcTrigger,Trigger1M)),NA())</f>
        <v>2.34998670854214E-2</v>
      </c>
      <c r="L3100" s="52">
        <f>IFERROR(_xll.qlIndexFixing(Index3M,H3100,TRUE,_xll.ohTrigger(RecalcTrigger,Trigger3M)),NA())</f>
        <v>2.4633080602456059E-2</v>
      </c>
      <c r="M3100" s="52">
        <f>IFERROR(_xll.qlIndexFixing(ONIndex3M,I3100,TRUE,_xll.ohTrigger(RecalcTrigger,Trigger3M)),NA())</f>
        <v>2.4556711324716929E-2</v>
      </c>
      <c r="N3100" s="52">
        <f>IFERROR(_xll.qlIndexFixing(Index6M,$H3100,TRUE,_xll.ohTrigger(RecalcTrigger,Trigger6M)),NA())</f>
        <v>2.5695484007339165E-2</v>
      </c>
      <c r="O3100" s="52">
        <f>IFERROR(_xll.qlIndexFixing(ONIndex6M,I3100,TRUE,_xll.ohTrigger(RecalcTrigger,Trigger6M)),NA())</f>
        <v>2.5530035305090237E-2</v>
      </c>
      <c r="P3100" s="52">
        <f>IFERROR(_xll.qlIndexFixing(Index1Y,$H3100,TRUE,_xll.ohTrigger(RecalcTrigger,Trigger1Y)),NA())</f>
        <v>2.7181890979762372E-2</v>
      </c>
      <c r="Q3100" s="52">
        <f>IFERROR(_xll.qlIndexFixing(ONIndex1Y,I3100,TRUE,_xll.ohTrigger(RecalcTrigger,Trigger1Y)),NA())</f>
        <v>2.6814010692994827E-2</v>
      </c>
    </row>
    <row r="3101" spans="2:17" x14ac:dyDescent="0.2">
      <c r="B3101" s="46" t="s">
        <v>51</v>
      </c>
      <c r="D3101" s="49">
        <f>_xll.qlCalendarAdvance(LocalCalendar,$D3100,B3101,"f",FALSE)</f>
        <v>61141</v>
      </c>
      <c r="E3101" s="49">
        <f>_xll.qlInterestRateIndexValueDate(IndexON,D3101)</f>
        <v>61141</v>
      </c>
      <c r="F3101" s="52">
        <f>IFERROR(_xll.qlIndexFixing(IndexON,D3101,TRUE,_xll.ohTrigger(RecalcTrigger,TriggerON)),NA())</f>
        <v>2.53024622932152E-2</v>
      </c>
      <c r="H3101" s="49">
        <f>_xll.qlCalendarAdvance(IborCalendar,$H3100,B3101,"f",FALSE)</f>
        <v>61128</v>
      </c>
      <c r="I3101" s="49">
        <f>_xll.qlInterestRateIndexValueDate(Index1M,$H3101)</f>
        <v>61130</v>
      </c>
      <c r="J3101" s="52">
        <f>IFERROR(_xll.qlIndexFixing(Index1M,$H3101,TRUE,_xll.ohTrigger(RecalcTrigger,Trigger1M)),NA())</f>
        <v>2.3521354918128547E-2</v>
      </c>
      <c r="K3101" s="52">
        <f>IFERROR(_xll.qlIndexFixing(ONIndex1M,I3101,TRUE,_xll.ohTrigger(RecalcTrigger,Trigger1M)),NA())</f>
        <v>2.34998670854214E-2</v>
      </c>
      <c r="L3101" s="52">
        <f>IFERROR(_xll.qlIndexFixing(Index3M,H3101,TRUE,_xll.ohTrigger(RecalcTrigger,Trigger3M)),NA())</f>
        <v>2.4633080602455209E-2</v>
      </c>
      <c r="M3101" s="52">
        <f>IFERROR(_xll.qlIndexFixing(ONIndex3M,I3101,TRUE,_xll.ohTrigger(RecalcTrigger,Trigger3M)),NA())</f>
        <v>2.4556711324716929E-2</v>
      </c>
      <c r="N3101" s="52">
        <f>IFERROR(_xll.qlIndexFixing(Index6M,$H3101,TRUE,_xll.ohTrigger(RecalcTrigger,Trigger6M)),NA())</f>
        <v>2.5695483489685353E-2</v>
      </c>
      <c r="O3101" s="52">
        <f>IFERROR(_xll.qlIndexFixing(ONIndex6M,I3101,TRUE,_xll.ohTrigger(RecalcTrigger,Trigger6M)),NA())</f>
        <v>2.5530034778284971E-2</v>
      </c>
      <c r="P3101" s="52">
        <f>IFERROR(_xll.qlIndexFixing(Index1Y,$H3101,TRUE,_xll.ohTrigger(RecalcTrigger,Trigger1Y)),NA())</f>
        <v>2.7180877465034611E-2</v>
      </c>
      <c r="Q3101" s="52">
        <f>IFERROR(_xll.qlIndexFixing(ONIndex1Y,I3101,TRUE,_xll.ohTrigger(RecalcTrigger,Trigger1Y)),NA())</f>
        <v>2.6814014336054015E-2</v>
      </c>
    </row>
    <row r="3102" spans="2:17" x14ac:dyDescent="0.2">
      <c r="B3102" s="46" t="s">
        <v>51</v>
      </c>
      <c r="D3102" s="49">
        <f>_xll.qlCalendarAdvance(LocalCalendar,$D3101,B3102,"f",FALSE)</f>
        <v>61148</v>
      </c>
      <c r="E3102" s="49">
        <f>_xll.qlInterestRateIndexValueDate(IndexON,D3102)</f>
        <v>61148</v>
      </c>
      <c r="F3102" s="52">
        <f>IFERROR(_xll.qlIndexFixing(IndexON,D3102,TRUE,_xll.ohTrigger(RecalcTrigger,TriggerON)),NA())</f>
        <v>2.5302462293295136E-2</v>
      </c>
      <c r="H3102" s="49">
        <f>_xll.qlCalendarAdvance(IborCalendar,$H3101,B3102,"f",FALSE)</f>
        <v>61135</v>
      </c>
      <c r="I3102" s="49">
        <f>_xll.qlInterestRateIndexValueDate(Index1M,$H3102)</f>
        <v>61137</v>
      </c>
      <c r="J3102" s="52">
        <f>IFERROR(_xll.qlIndexFixing(Index1M,$H3102,TRUE,_xll.ohTrigger(RecalcTrigger,Trigger1M)),NA())</f>
        <v>2.3521354918125969E-2</v>
      </c>
      <c r="K3102" s="52">
        <f>IFERROR(_xll.qlIndexFixing(ONIndex1M,I3102,TRUE,_xll.ohTrigger(RecalcTrigger,Trigger1M)),NA())</f>
        <v>2.34998670854214E-2</v>
      </c>
      <c r="L3102" s="52">
        <f>IFERROR(_xll.qlIndexFixing(Index3M,H3102,TRUE,_xll.ohTrigger(RecalcTrigger,Trigger3M)),NA())</f>
        <v>2.4633080602454359E-2</v>
      </c>
      <c r="M3102" s="52">
        <f>IFERROR(_xll.qlIndexFixing(ONIndex3M,I3102,TRUE,_xll.ohTrigger(RecalcTrigger,Trigger3M)),NA())</f>
        <v>2.4556711324716929E-2</v>
      </c>
      <c r="N3102" s="52">
        <f>IFERROR(_xll.qlIndexFixing(Index6M,$H3102,TRUE,_xll.ohTrigger(RecalcTrigger,Trigger6M)),NA())</f>
        <v>2.5695482973258667E-2</v>
      </c>
      <c r="O3102" s="52">
        <f>IFERROR(_xll.qlIndexFixing(ONIndex6M,I3102,TRUE,_xll.ohTrigger(RecalcTrigger,Trigger6M)),NA())</f>
        <v>2.5530034252785327E-2</v>
      </c>
      <c r="P3102" s="52">
        <f>IFERROR(_xll.qlIndexFixing(Index1Y,$H3102,TRUE,_xll.ohTrigger(RecalcTrigger,Trigger1Y)),NA())</f>
        <v>2.718088097582104E-2</v>
      </c>
      <c r="Q3102" s="52">
        <f>IFERROR(_xll.qlIndexFixing(ONIndex1Y,I3102,TRUE,_xll.ohTrigger(RecalcTrigger,Trigger1Y)),NA())</f>
        <v>2.6814017970773207E-2</v>
      </c>
    </row>
    <row r="3103" spans="2:17" x14ac:dyDescent="0.2">
      <c r="B3103" s="46" t="s">
        <v>51</v>
      </c>
      <c r="D3103" s="49">
        <f>_xll.qlCalendarAdvance(LocalCalendar,$D3102,B3103,"f",FALSE)</f>
        <v>61155</v>
      </c>
      <c r="E3103" s="49">
        <f>_xll.qlInterestRateIndexValueDate(IndexON,D3103)</f>
        <v>61155</v>
      </c>
      <c r="F3103" s="52">
        <f>IFERROR(_xll.qlIndexFixing(IndexON,D3103,TRUE,_xll.ohTrigger(RecalcTrigger,TriggerON)),NA())</f>
        <v>2.53024622932152E-2</v>
      </c>
      <c r="H3103" s="49">
        <f>_xll.qlCalendarAdvance(IborCalendar,$H3102,B3103,"f",FALSE)</f>
        <v>61142</v>
      </c>
      <c r="I3103" s="49">
        <f>_xll.qlInterestRateIndexValueDate(Index1M,$H3103)</f>
        <v>61144</v>
      </c>
      <c r="J3103" s="52">
        <f>IFERROR(_xll.qlIndexFixing(Index1M,$H3103,TRUE,_xll.ohTrigger(RecalcTrigger,Trigger1M)),NA())</f>
        <v>2.3521354918125969E-2</v>
      </c>
      <c r="K3103" s="52">
        <f>IFERROR(_xll.qlIndexFixing(ONIndex1M,I3103,TRUE,_xll.ohTrigger(RecalcTrigger,Trigger1M)),NA())</f>
        <v>2.3500634057260772E-2</v>
      </c>
      <c r="L3103" s="52">
        <f>IFERROR(_xll.qlIndexFixing(Index3M,H3103,TRUE,_xll.ohTrigger(RecalcTrigger,Trigger3M)),NA())</f>
        <v>2.4633921582527776E-2</v>
      </c>
      <c r="M3103" s="52">
        <f>IFERROR(_xll.qlIndexFixing(ONIndex3M,I3103,TRUE,_xll.ohTrigger(RecalcTrigger,Trigger3M)),NA())</f>
        <v>2.4557548831161125E-2</v>
      </c>
      <c r="N3103" s="52">
        <f>IFERROR(_xll.qlIndexFixing(Index6M,$H3103,TRUE,_xll.ohTrigger(RecalcTrigger,Trigger6M)),NA())</f>
        <v>2.569548245805911E-2</v>
      </c>
      <c r="O3103" s="52">
        <f>IFERROR(_xll.qlIndexFixing(ONIndex6M,I3103,TRUE,_xll.ohTrigger(RecalcTrigger,Trigger6M)),NA())</f>
        <v>2.5530938901887623E-2</v>
      </c>
      <c r="P3103" s="52">
        <f>IFERROR(_xll.qlIndexFixing(Index1Y,$H3103,TRUE,_xll.ohTrigger(RecalcTrigger,Trigger1Y)),NA())</f>
        <v>2.7181901511060817E-2</v>
      </c>
      <c r="Q3103" s="52">
        <f>IFERROR(_xll.qlIndexFixing(ONIndex1Y,I3103,TRUE,_xll.ohTrigger(RecalcTrigger,Trigger1Y)),NA())</f>
        <v>2.6815020405854817E-2</v>
      </c>
    </row>
    <row r="3104" spans="2:17" x14ac:dyDescent="0.2">
      <c r="B3104" s="46" t="s">
        <v>51</v>
      </c>
      <c r="D3104" s="49">
        <f>_xll.qlCalendarAdvance(LocalCalendar,$D3103,B3104,"f",FALSE)</f>
        <v>61162</v>
      </c>
      <c r="E3104" s="49">
        <f>_xll.qlInterestRateIndexValueDate(IndexON,D3104)</f>
        <v>61162</v>
      </c>
      <c r="F3104" s="52">
        <f>IFERROR(_xll.qlIndexFixing(IndexON,D3104,TRUE,_xll.ohTrigger(RecalcTrigger,TriggerON)),NA())</f>
        <v>2.53024622932152E-2</v>
      </c>
      <c r="H3104" s="49">
        <f>_xll.qlCalendarAdvance(IborCalendar,$H3103,B3104,"f",FALSE)</f>
        <v>61149</v>
      </c>
      <c r="I3104" s="49">
        <f>_xll.qlInterestRateIndexValueDate(Index1M,$H3104)</f>
        <v>61151</v>
      </c>
      <c r="J3104" s="52">
        <f>IFERROR(_xll.qlIndexFixing(Index1M,$H3104,TRUE,_xll.ohTrigger(RecalcTrigger,Trigger1M)),NA())</f>
        <v>2.3522122825095915E-2</v>
      </c>
      <c r="K3104" s="52">
        <f>IFERROR(_xll.qlIndexFixing(ONIndex1M,I3104,TRUE,_xll.ohTrigger(RecalcTrigger,Trigger1M)),NA())</f>
        <v>2.3499867085394754E-2</v>
      </c>
      <c r="L3104" s="52">
        <f>IFERROR(_xll.qlIndexFixing(Index3M,H3104,TRUE,_xll.ohTrigger(RecalcTrigger,Trigger3M)),NA())</f>
        <v>2.4633921582527776E-2</v>
      </c>
      <c r="M3104" s="52">
        <f>IFERROR(_xll.qlIndexFixing(ONIndex3M,I3104,TRUE,_xll.ohTrigger(RecalcTrigger,Trigger3M)),NA())</f>
        <v>2.4556711324716929E-2</v>
      </c>
      <c r="N3104" s="52">
        <f>IFERROR(_xll.qlIndexFixing(Index6M,$H3104,TRUE,_xll.ohTrigger(RecalcTrigger,Trigger6M)),NA())</f>
        <v>2.5695481944085812E-2</v>
      </c>
      <c r="O3104" s="52">
        <f>IFERROR(_xll.qlIndexFixing(ONIndex6M,I3104,TRUE,_xll.ohTrigger(RecalcTrigger,Trigger6M)),NA())</f>
        <v>2.5530033205303226E-2</v>
      </c>
      <c r="P3104" s="52">
        <f>IFERROR(_xll.qlIndexFixing(Index1Y,$H3104,TRUE,_xll.ohTrigger(RecalcTrigger,Trigger1Y)),NA())</f>
        <v>2.7180887971570415E-2</v>
      </c>
      <c r="Q3104" s="52">
        <f>IFERROR(_xll.qlIndexFixing(ONIndex1Y,I3104,TRUE,_xll.ohTrigger(RecalcTrigger,Trigger1Y)),NA())</f>
        <v>2.6814025215058379E-2</v>
      </c>
    </row>
    <row r="3105" spans="2:17" x14ac:dyDescent="0.2">
      <c r="B3105" s="46" t="s">
        <v>51</v>
      </c>
      <c r="D3105" s="49">
        <f>_xll.qlCalendarAdvance(LocalCalendar,$D3104,B3105,"f",FALSE)</f>
        <v>61169</v>
      </c>
      <c r="E3105" s="49">
        <f>_xll.qlInterestRateIndexValueDate(IndexON,D3105)</f>
        <v>61169</v>
      </c>
      <c r="F3105" s="52">
        <f>IFERROR(_xll.qlIndexFixing(IndexON,D3105,TRUE,_xll.ohTrigger(RecalcTrigger,TriggerON)),NA())</f>
        <v>2.5302462293135264E-2</v>
      </c>
      <c r="H3105" s="49">
        <f>_xll.qlCalendarAdvance(IborCalendar,$H3104,B3105,"f",FALSE)</f>
        <v>61156</v>
      </c>
      <c r="I3105" s="49">
        <f>_xll.qlInterestRateIndexValueDate(Index1M,$H3105)</f>
        <v>61158</v>
      </c>
      <c r="J3105" s="52">
        <f>IFERROR(_xll.qlIndexFixing(Index1M,$H3105,TRUE,_xll.ohTrigger(RecalcTrigger,Trigger1M)),NA())</f>
        <v>2.3521354918125969E-2</v>
      </c>
      <c r="K3105" s="52">
        <f>IFERROR(_xll.qlIndexFixing(ONIndex1M,I3105,TRUE,_xll.ohTrigger(RecalcTrigger,Trigger1M)),NA())</f>
        <v>2.34998670854214E-2</v>
      </c>
      <c r="L3105" s="52">
        <f>IFERROR(_xll.qlIndexFixing(Index3M,H3105,TRUE,_xll.ohTrigger(RecalcTrigger,Trigger3M)),NA())</f>
        <v>2.4633080602455209E-2</v>
      </c>
      <c r="M3105" s="52">
        <f>IFERROR(_xll.qlIndexFixing(ONIndex3M,I3105,TRUE,_xll.ohTrigger(RecalcTrigger,Trigger3M)),NA())</f>
        <v>2.4556711324690284E-2</v>
      </c>
      <c r="N3105" s="52">
        <f>IFERROR(_xll.qlIndexFixing(Index6M,$H3105,TRUE,_xll.ohTrigger(RecalcTrigger,Trigger6M)),NA())</f>
        <v>2.5695481431340074E-2</v>
      </c>
      <c r="O3105" s="52">
        <f>IFERROR(_xll.qlIndexFixing(ONIndex6M,I3105,TRUE,_xll.ohTrigger(RecalcTrigger,Trigger6M)),NA())</f>
        <v>2.553003268337406E-2</v>
      </c>
      <c r="P3105" s="52">
        <f>IFERROR(_xll.qlIndexFixing(Index1Y,$H3105,TRUE,_xll.ohTrigger(RecalcTrigger,Trigger1Y)),NA())</f>
        <v>2.7180891456532706E-2</v>
      </c>
      <c r="Q3105" s="52">
        <f>IFERROR(_xll.qlIndexFixing(ONIndex1Y,I3105,TRUE,_xll.ohTrigger(RecalcTrigger,Trigger1Y)),NA())</f>
        <v>2.6814028824624359E-2</v>
      </c>
    </row>
    <row r="3106" spans="2:17" x14ac:dyDescent="0.2">
      <c r="B3106" s="46" t="s">
        <v>51</v>
      </c>
      <c r="D3106" s="49">
        <f>_xll.qlCalendarAdvance(LocalCalendar,$D3105,B3106,"f",FALSE)</f>
        <v>61176</v>
      </c>
      <c r="E3106" s="49">
        <f>_xll.qlInterestRateIndexValueDate(IndexON,D3106)</f>
        <v>61176</v>
      </c>
      <c r="F3106" s="52">
        <f>IFERROR(_xll.qlIndexFixing(IndexON,D3106,TRUE,_xll.ohTrigger(RecalcTrigger,TriggerON)),NA())</f>
        <v>2.53024622932152E-2</v>
      </c>
      <c r="H3106" s="49">
        <f>_xll.qlCalendarAdvance(IborCalendar,$H3105,B3106,"f",FALSE)</f>
        <v>61163</v>
      </c>
      <c r="I3106" s="49">
        <f>_xll.qlInterestRateIndexValueDate(Index1M,$H3106)</f>
        <v>61165</v>
      </c>
      <c r="J3106" s="52">
        <f>IFERROR(_xll.qlIndexFixing(Index1M,$H3106,TRUE,_xll.ohTrigger(RecalcTrigger,Trigger1M)),NA())</f>
        <v>2.3521354918125969E-2</v>
      </c>
      <c r="K3106" s="52">
        <f>IFERROR(_xll.qlIndexFixing(ONIndex1M,I3106,TRUE,_xll.ohTrigger(RecalcTrigger,Trigger1M)),NA())</f>
        <v>2.34998670854214E-2</v>
      </c>
      <c r="L3106" s="52">
        <f>IFERROR(_xll.qlIndexFixing(Index3M,H3106,TRUE,_xll.ohTrigger(RecalcTrigger,Trigger3M)),NA())</f>
        <v>2.4633080602454359E-2</v>
      </c>
      <c r="M3106" s="52">
        <f>IFERROR(_xll.qlIndexFixing(ONIndex3M,I3106,TRUE,_xll.ohTrigger(RecalcTrigger,Trigger3M)),NA())</f>
        <v>2.4556711324716929E-2</v>
      </c>
      <c r="N3106" s="52">
        <f>IFERROR(_xll.qlIndexFixing(Index6M,$H3106,TRUE,_xll.ohTrigger(RecalcTrigger,Trigger6M)),NA())</f>
        <v>2.5695480919821032E-2</v>
      </c>
      <c r="O3106" s="52">
        <f>IFERROR(_xll.qlIndexFixing(ONIndex6M,I3106,TRUE,_xll.ohTrigger(RecalcTrigger,Trigger6M)),NA())</f>
        <v>2.553003216267058E-2</v>
      </c>
      <c r="P3106" s="52">
        <f>IFERROR(_xll.qlIndexFixing(Index1Y,$H3106,TRUE,_xll.ohTrigger(RecalcTrigger,Trigger1Y)),NA())</f>
        <v>2.7180894932887386E-2</v>
      </c>
      <c r="Q3106" s="52">
        <f>IFERROR(_xll.qlIndexFixing(ONIndex1Y,I3106,TRUE,_xll.ohTrigger(RecalcTrigger,Trigger1Y)),NA())</f>
        <v>2.6814032425823697E-2</v>
      </c>
    </row>
    <row r="3107" spans="2:17" x14ac:dyDescent="0.2">
      <c r="B3107" s="46" t="s">
        <v>51</v>
      </c>
      <c r="D3107" s="49">
        <f>_xll.qlCalendarAdvance(LocalCalendar,$D3106,B3107,"f",FALSE)</f>
        <v>61183</v>
      </c>
      <c r="E3107" s="49">
        <f>_xll.qlInterestRateIndexValueDate(IndexON,D3107)</f>
        <v>61183</v>
      </c>
      <c r="F3107" s="52">
        <f>IFERROR(_xll.qlIndexFixing(IndexON,D3107,TRUE,_xll.ohTrigger(RecalcTrigger,TriggerON)),NA())</f>
        <v>2.5302462293295136E-2</v>
      </c>
      <c r="H3107" s="49">
        <f>_xll.qlCalendarAdvance(IborCalendar,$H3106,B3107,"f",FALSE)</f>
        <v>61170</v>
      </c>
      <c r="I3107" s="49">
        <f>_xll.qlInterestRateIndexValueDate(Index1M,$H3107)</f>
        <v>61172</v>
      </c>
      <c r="J3107" s="52">
        <f>IFERROR(_xll.qlIndexFixing(Index1M,$H3107,TRUE,_xll.ohTrigger(RecalcTrigger,Trigger1M)),NA())</f>
        <v>2.3521354918128547E-2</v>
      </c>
      <c r="K3107" s="52">
        <f>IFERROR(_xll.qlIndexFixing(ONIndex1M,I3107,TRUE,_xll.ohTrigger(RecalcTrigger,Trigger1M)),NA())</f>
        <v>2.34998670854214E-2</v>
      </c>
      <c r="L3107" s="52">
        <f>IFERROR(_xll.qlIndexFixing(Index3M,H3107,TRUE,_xll.ohTrigger(RecalcTrigger,Trigger3M)),NA())</f>
        <v>2.4633080602455209E-2</v>
      </c>
      <c r="M3107" s="52">
        <f>IFERROR(_xll.qlIndexFixing(ONIndex3M,I3107,TRUE,_xll.ohTrigger(RecalcTrigger,Trigger3M)),NA())</f>
        <v>2.4556711324690284E-2</v>
      </c>
      <c r="N3107" s="52">
        <f>IFERROR(_xll.qlIndexFixing(Index6M,$H3107,TRUE,_xll.ohTrigger(RecalcTrigger,Trigger6M)),NA())</f>
        <v>2.5697306453358385E-2</v>
      </c>
      <c r="O3107" s="52">
        <f>IFERROR(_xll.qlIndexFixing(ONIndex6M,I3107,TRUE,_xll.ohTrigger(RecalcTrigger,Trigger6M)),NA())</f>
        <v>2.553003164316614E-2</v>
      </c>
      <c r="P3107" s="52">
        <f>IFERROR(_xll.qlIndexFixing(Index1Y,$H3107,TRUE,_xll.ohTrigger(RecalcTrigger,Trigger1Y)),NA())</f>
        <v>2.7180898400634892E-2</v>
      </c>
      <c r="Q3107" s="52">
        <f>IFERROR(_xll.qlIndexFixing(ONIndex1Y,I3107,TRUE,_xll.ohTrigger(RecalcTrigger,Trigger1Y)),NA())</f>
        <v>2.6814036018656395E-2</v>
      </c>
    </row>
    <row r="3108" spans="2:17" x14ac:dyDescent="0.2">
      <c r="B3108" s="46" t="s">
        <v>51</v>
      </c>
      <c r="D3108" s="49">
        <f>_xll.qlCalendarAdvance(LocalCalendar,$D3107,B3108,"f",FALSE)</f>
        <v>61190</v>
      </c>
      <c r="E3108" s="49">
        <f>_xll.qlInterestRateIndexValueDate(IndexON,D3108)</f>
        <v>61190</v>
      </c>
      <c r="F3108" s="52">
        <f>IFERROR(_xll.qlIndexFixing(IndexON,D3108,TRUE,_xll.ohTrigger(RecalcTrigger,TriggerON)),NA())</f>
        <v>2.53024622932152E-2</v>
      </c>
      <c r="H3108" s="49">
        <f>_xll.qlCalendarAdvance(IborCalendar,$H3107,B3108,"f",FALSE)</f>
        <v>61177</v>
      </c>
      <c r="I3108" s="49">
        <f>_xll.qlInterestRateIndexValueDate(Index1M,$H3108)</f>
        <v>61179</v>
      </c>
      <c r="J3108" s="52">
        <f>IFERROR(_xll.qlIndexFixing(Index1M,$H3108,TRUE,_xll.ohTrigger(RecalcTrigger,Trigger1M)),NA())</f>
        <v>2.3521354918125969E-2</v>
      </c>
      <c r="K3108" s="52">
        <f>IFERROR(_xll.qlIndexFixing(ONIndex1M,I3108,TRUE,_xll.ohTrigger(RecalcTrigger,Trigger1M)),NA())</f>
        <v>2.3500634057240788E-2</v>
      </c>
      <c r="L3108" s="52">
        <f>IFERROR(_xll.qlIndexFixing(Index3M,H3108,TRUE,_xll.ohTrigger(RecalcTrigger,Trigger3M)),NA())</f>
        <v>2.4633080602454359E-2</v>
      </c>
      <c r="M3108" s="52">
        <f>IFERROR(_xll.qlIndexFixing(ONIndex3M,I3108,TRUE,_xll.ohTrigger(RecalcTrigger,Trigger3M)),NA())</f>
        <v>2.4557548831161125E-2</v>
      </c>
      <c r="N3108" s="52">
        <f>IFERROR(_xll.qlIndexFixing(Index6M,$H3108,TRUE,_xll.ohTrigger(RecalcTrigger,Trigger6M)),NA())</f>
        <v>2.5696392900823557E-2</v>
      </c>
      <c r="O3108" s="52">
        <f>IFERROR(_xll.qlIndexFixing(ONIndex6M,I3108,TRUE,_xll.ohTrigger(RecalcTrigger,Trigger6M)),NA())</f>
        <v>2.5530936298590046E-2</v>
      </c>
      <c r="P3108" s="52">
        <f>IFERROR(_xll.qlIndexFixing(Index1Y,$H3108,TRUE,_xll.ohTrigger(RecalcTrigger,Trigger1Y)),NA())</f>
        <v>2.7180901859773701E-2</v>
      </c>
      <c r="Q3108" s="52">
        <f>IFERROR(_xll.qlIndexFixing(ONIndex1Y,I3108,TRUE,_xll.ohTrigger(RecalcTrigger,Trigger1Y)),NA())</f>
        <v>2.6815038410192837E-2</v>
      </c>
    </row>
    <row r="3109" spans="2:17" x14ac:dyDescent="0.2">
      <c r="B3109" s="46" t="s">
        <v>51</v>
      </c>
      <c r="D3109" s="49">
        <f>_xll.qlCalendarAdvance(LocalCalendar,$D3108,B3109,"f",FALSE)</f>
        <v>61197</v>
      </c>
      <c r="E3109" s="49">
        <f>_xll.qlInterestRateIndexValueDate(IndexON,D3109)</f>
        <v>61197</v>
      </c>
      <c r="F3109" s="52">
        <f>IFERROR(_xll.qlIndexFixing(IndexON,D3109,TRUE,_xll.ohTrigger(RecalcTrigger,TriggerON)),NA())</f>
        <v>2.53024622932152E-2</v>
      </c>
      <c r="H3109" s="49">
        <f>_xll.qlCalendarAdvance(IborCalendar,$H3108,B3109,"f",FALSE)</f>
        <v>61184</v>
      </c>
      <c r="I3109" s="49">
        <f>_xll.qlInterestRateIndexValueDate(Index1M,$H3109)</f>
        <v>61186</v>
      </c>
      <c r="J3109" s="52">
        <f>IFERROR(_xll.qlIndexFixing(Index1M,$H3109,TRUE,_xll.ohTrigger(RecalcTrigger,Trigger1M)),NA())</f>
        <v>2.3521354918125969E-2</v>
      </c>
      <c r="K3109" s="52">
        <f>IFERROR(_xll.qlIndexFixing(ONIndex1M,I3109,TRUE,_xll.ohTrigger(RecalcTrigger,Trigger1M)),NA())</f>
        <v>2.34998670854214E-2</v>
      </c>
      <c r="L3109" s="52">
        <f>IFERROR(_xll.qlIndexFixing(Index3M,H3109,TRUE,_xll.ohTrigger(RecalcTrigger,Trigger3M)),NA())</f>
        <v>2.4633921582527776E-2</v>
      </c>
      <c r="M3109" s="52">
        <f>IFERROR(_xll.qlIndexFixing(ONIndex3M,I3109,TRUE,_xll.ohTrigger(RecalcTrigger,Trigger3M)),NA())</f>
        <v>2.4556711324716929E-2</v>
      </c>
      <c r="N3109" s="52">
        <f>IFERROR(_xll.qlIndexFixing(Index6M,$H3109,TRUE,_xll.ohTrigger(RecalcTrigger,Trigger6M)),NA())</f>
        <v>2.5695479392628388E-2</v>
      </c>
      <c r="O3109" s="52">
        <f>IFERROR(_xll.qlIndexFixing(ONIndex6M,I3109,TRUE,_xll.ohTrigger(RecalcTrigger,Trigger6M)),NA())</f>
        <v>2.553003060783432E-2</v>
      </c>
      <c r="P3109" s="52">
        <f>IFERROR(_xll.qlIndexFixing(Index1Y,$H3109,TRUE,_xll.ohTrigger(RecalcTrigger,Trigger1Y)),NA())</f>
        <v>2.7180905310305113E-2</v>
      </c>
      <c r="Q3109" s="52">
        <f>IFERROR(_xll.qlIndexFixing(ONIndex1Y,I3109,TRUE,_xll.ohTrigger(RecalcTrigger,Trigger1Y)),NA())</f>
        <v>2.6814043179168578E-2</v>
      </c>
    </row>
    <row r="3110" spans="2:17" x14ac:dyDescent="0.2">
      <c r="B3110" s="46" t="s">
        <v>51</v>
      </c>
      <c r="D3110" s="49">
        <f>_xll.qlCalendarAdvance(LocalCalendar,$D3109,B3110,"f",FALSE)</f>
        <v>61204</v>
      </c>
      <c r="E3110" s="49">
        <f>_xll.qlInterestRateIndexValueDate(IndexON,D3110)</f>
        <v>61204</v>
      </c>
      <c r="F3110" s="52">
        <f>IFERROR(_xll.qlIndexFixing(IndexON,D3110,TRUE,_xll.ohTrigger(RecalcTrigger,TriggerON)),NA())</f>
        <v>2.5302462293295136E-2</v>
      </c>
      <c r="H3110" s="49">
        <f>_xll.qlCalendarAdvance(IborCalendar,$H3109,B3110,"f",FALSE)</f>
        <v>61191</v>
      </c>
      <c r="I3110" s="49">
        <f>_xll.qlInterestRateIndexValueDate(Index1M,$H3110)</f>
        <v>61193</v>
      </c>
      <c r="J3110" s="52">
        <f>IFERROR(_xll.qlIndexFixing(Index1M,$H3110,TRUE,_xll.ohTrigger(RecalcTrigger,Trigger1M)),NA())</f>
        <v>2.3521354918128547E-2</v>
      </c>
      <c r="K3110" s="52">
        <f>IFERROR(_xll.qlIndexFixing(ONIndex1M,I3110,TRUE,_xll.ohTrigger(RecalcTrigger,Trigger1M)),NA())</f>
        <v>2.34998670854214E-2</v>
      </c>
      <c r="L3110" s="52">
        <f>IFERROR(_xll.qlIndexFixing(Index3M,H3110,TRUE,_xll.ohTrigger(RecalcTrigger,Trigger3M)),NA())</f>
        <v>2.4633080602456059E-2</v>
      </c>
      <c r="M3110" s="52">
        <f>IFERROR(_xll.qlIndexFixing(ONIndex3M,I3110,TRUE,_xll.ohTrigger(RecalcTrigger,Trigger3M)),NA())</f>
        <v>2.4556711324716929E-2</v>
      </c>
      <c r="N3110" s="52">
        <f>IFERROR(_xll.qlIndexFixing(Index6M,$H3110,TRUE,_xll.ohTrigger(RecalcTrigger,Trigger6M)),NA())</f>
        <v>2.5696391886480537E-2</v>
      </c>
      <c r="O3110" s="52">
        <f>IFERROR(_xll.qlIndexFixing(ONIndex6M,I3110,TRUE,_xll.ohTrigger(RecalcTrigger,Trigger6M)),NA())</f>
        <v>2.5530030091980294E-2</v>
      </c>
      <c r="P3110" s="52">
        <f>IFERROR(_xll.qlIndexFixing(Index1Y,$H3110,TRUE,_xll.ohTrigger(RecalcTrigger,Trigger1Y)),NA())</f>
        <v>2.7180908752228481E-2</v>
      </c>
      <c r="Q3110" s="52">
        <f>IFERROR(_xll.qlIndexFixing(ONIndex1Y,I3110,TRUE,_xll.ohTrigger(RecalcTrigger,Trigger1Y)),NA())</f>
        <v>2.6814046746848064E-2</v>
      </c>
    </row>
    <row r="3111" spans="2:17" x14ac:dyDescent="0.2">
      <c r="B3111" s="46" t="s">
        <v>51</v>
      </c>
      <c r="D3111" s="49">
        <f>_xll.qlCalendarAdvance(LocalCalendar,$D3110,B3111,"f",FALSE)</f>
        <v>61211</v>
      </c>
      <c r="E3111" s="49">
        <f>_xll.qlInterestRateIndexValueDate(IndexON,D3111)</f>
        <v>61211</v>
      </c>
      <c r="F3111" s="52">
        <f>IFERROR(_xll.qlIndexFixing(IndexON,D3111,TRUE,_xll.ohTrigger(RecalcTrigger,TriggerON)),NA())</f>
        <v>2.53024622932152E-2</v>
      </c>
      <c r="H3111" s="49">
        <f>_xll.qlCalendarAdvance(IborCalendar,$H3110,B3111,"f",FALSE)</f>
        <v>61198</v>
      </c>
      <c r="I3111" s="49">
        <f>_xll.qlInterestRateIndexValueDate(Index1M,$H3111)</f>
        <v>61200</v>
      </c>
      <c r="J3111" s="52">
        <f>IFERROR(_xll.qlIndexFixing(Index1M,$H3111,TRUE,_xll.ohTrigger(RecalcTrigger,Trigger1M)),NA())</f>
        <v>2.3521354918128547E-2</v>
      </c>
      <c r="K3111" s="52">
        <f>IFERROR(_xll.qlIndexFixing(ONIndex1M,I3111,TRUE,_xll.ohTrigger(RecalcTrigger,Trigger1M)),NA())</f>
        <v>2.34998670854214E-2</v>
      </c>
      <c r="L3111" s="52">
        <f>IFERROR(_xll.qlIndexFixing(Index3M,H3111,TRUE,_xll.ohTrigger(RecalcTrigger,Trigger3M)),NA())</f>
        <v>2.4633080602456059E-2</v>
      </c>
      <c r="M3111" s="52">
        <f>IFERROR(_xll.qlIndexFixing(ONIndex3M,I3111,TRUE,_xll.ohTrigger(RecalcTrigger,Trigger3M)),NA())</f>
        <v>2.4556711324716929E-2</v>
      </c>
      <c r="N3111" s="52">
        <f>IFERROR(_xll.qlIndexFixing(Index6M,$H3111,TRUE,_xll.ohTrigger(RecalcTrigger,Trigger6M)),NA())</f>
        <v>2.5695478380634872E-2</v>
      </c>
      <c r="O3111" s="52">
        <f>IFERROR(_xll.qlIndexFixing(ONIndex6M,I3111,TRUE,_xll.ohTrigger(RecalcTrigger,Trigger6M)),NA())</f>
        <v>2.5530029577325308E-2</v>
      </c>
      <c r="P3111" s="52">
        <f>IFERROR(_xll.qlIndexFixing(Index1Y,$H3111,TRUE,_xll.ohTrigger(RecalcTrigger,Trigger1Y)),NA())</f>
        <v>2.7180912185544019E-2</v>
      </c>
      <c r="Q3111" s="52">
        <f>IFERROR(_xll.qlIndexFixing(ONIndex1Y,I3111,TRUE,_xll.ohTrigger(RecalcTrigger,Trigger1Y)),NA())</f>
        <v>2.6814050306187553E-2</v>
      </c>
    </row>
    <row r="3112" spans="2:17" x14ac:dyDescent="0.2">
      <c r="B3112" s="46" t="s">
        <v>51</v>
      </c>
      <c r="D3112" s="49">
        <f>_xll.qlCalendarAdvance(LocalCalendar,$D3111,B3112,"f",FALSE)</f>
        <v>61218</v>
      </c>
      <c r="E3112" s="49">
        <f>_xll.qlInterestRateIndexValueDate(IndexON,D3112)</f>
        <v>61218</v>
      </c>
      <c r="F3112" s="52">
        <f>IFERROR(_xll.qlIndexFixing(IndexON,D3112,TRUE,_xll.ohTrigger(RecalcTrigger,TriggerON)),NA())</f>
        <v>2.53024622932152E-2</v>
      </c>
      <c r="H3112" s="49">
        <f>_xll.qlCalendarAdvance(IborCalendar,$H3111,B3112,"f",FALSE)</f>
        <v>61205</v>
      </c>
      <c r="I3112" s="49">
        <f>_xll.qlInterestRateIndexValueDate(Index1M,$H3112)</f>
        <v>61207</v>
      </c>
      <c r="J3112" s="52">
        <f>IFERROR(_xll.qlIndexFixing(Index1M,$H3112,TRUE,_xll.ohTrigger(RecalcTrigger,Trigger1M)),NA())</f>
        <v>2.3522890765484469E-2</v>
      </c>
      <c r="K3112" s="52">
        <f>IFERROR(_xll.qlIndexFixing(ONIndex1M,I3112,TRUE,_xll.ohTrigger(RecalcTrigger,Trigger1M)),NA())</f>
        <v>2.34998670854214E-2</v>
      </c>
      <c r="L3112" s="52">
        <f>IFERROR(_xll.qlIndexFixing(Index3M,H3112,TRUE,_xll.ohTrigger(RecalcTrigger,Trigger3M)),NA())</f>
        <v>2.4633080602454359E-2</v>
      </c>
      <c r="M3112" s="52">
        <f>IFERROR(_xll.qlIndexFixing(ONIndex3M,I3112,TRUE,_xll.ohTrigger(RecalcTrigger,Trigger3M)),NA())</f>
        <v>2.4556711324716929E-2</v>
      </c>
      <c r="N3112" s="52">
        <f>IFERROR(_xll.qlIndexFixing(Index6M,$H3112,TRUE,_xll.ohTrigger(RecalcTrigger,Trigger6M)),NA())</f>
        <v>2.5696390877044131E-2</v>
      </c>
      <c r="O3112" s="52">
        <f>IFERROR(_xll.qlIndexFixing(ONIndex6M,I3112,TRUE,_xll.ohTrigger(RecalcTrigger,Trigger6M)),NA())</f>
        <v>2.5530029063869364E-2</v>
      </c>
      <c r="P3112" s="52">
        <f>IFERROR(_xll.qlIndexFixing(Index1Y,$H3112,TRUE,_xll.ohTrigger(RecalcTrigger,Trigger1Y)),NA())</f>
        <v>2.7181932640097554E-2</v>
      </c>
      <c r="Q3112" s="52">
        <f>IFERROR(_xll.qlIndexFixing(ONIndex1Y,I3112,TRUE,_xll.ohTrigger(RecalcTrigger,Trigger1Y)),NA())</f>
        <v>2.6814053857107112E-2</v>
      </c>
    </row>
    <row r="3113" spans="2:17" x14ac:dyDescent="0.2">
      <c r="B3113" s="46" t="s">
        <v>51</v>
      </c>
      <c r="D3113" s="49">
        <f>_xll.qlCalendarAdvance(LocalCalendar,$D3112,B3113,"f",FALSE)</f>
        <v>61225</v>
      </c>
      <c r="E3113" s="49">
        <f>_xll.qlInterestRateIndexValueDate(IndexON,D3113)</f>
        <v>61225</v>
      </c>
      <c r="F3113" s="52">
        <f>IFERROR(_xll.qlIndexFixing(IndexON,D3113,TRUE,_xll.ohTrigger(RecalcTrigger,TriggerON)),NA())</f>
        <v>2.5302462293295136E-2</v>
      </c>
      <c r="H3113" s="49">
        <f>_xll.qlCalendarAdvance(IborCalendar,$H3112,B3113,"f",FALSE)</f>
        <v>61212</v>
      </c>
      <c r="I3113" s="49">
        <f>_xll.qlInterestRateIndexValueDate(Index1M,$H3113)</f>
        <v>61214</v>
      </c>
      <c r="J3113" s="52">
        <f>IFERROR(_xll.qlIndexFixing(Index1M,$H3113,TRUE,_xll.ohTrigger(RecalcTrigger,Trigger1M)),NA())</f>
        <v>2.3522122825090919E-2</v>
      </c>
      <c r="K3113" s="52">
        <f>IFERROR(_xll.qlIndexFixing(ONIndex1M,I3113,TRUE,_xll.ohTrigger(RecalcTrigger,Trigger1M)),NA())</f>
        <v>2.3499867085394754E-2</v>
      </c>
      <c r="L3113" s="52">
        <f>IFERROR(_xll.qlIndexFixing(Index3M,H3113,TRUE,_xll.ohTrigger(RecalcTrigger,Trigger3M)),NA())</f>
        <v>2.4633080602455209E-2</v>
      </c>
      <c r="M3113" s="52">
        <f>IFERROR(_xll.qlIndexFixing(ONIndex3M,I3113,TRUE,_xll.ohTrigger(RecalcTrigger,Trigger3M)),NA())</f>
        <v>2.4556711324743574E-2</v>
      </c>
      <c r="N3113" s="52">
        <f>IFERROR(_xll.qlIndexFixing(Index6M,$H3113,TRUE,_xll.ohTrigger(RecalcTrigger,Trigger6M)),NA())</f>
        <v>2.5695477373549432E-2</v>
      </c>
      <c r="O3113" s="52">
        <f>IFERROR(_xll.qlIndexFixing(ONIndex6M,I3113,TRUE,_xll.ohTrigger(RecalcTrigger,Trigger6M)),NA())</f>
        <v>2.5530028551639106E-2</v>
      </c>
      <c r="P3113" s="52">
        <f>IFERROR(_xll.qlIndexFixing(Index1Y,$H3113,TRUE,_xll.ohTrigger(RecalcTrigger,Trigger1Y)),NA())</f>
        <v>2.7180919026351176E-2</v>
      </c>
      <c r="Q3113" s="52">
        <f>IFERROR(_xll.qlIndexFixing(ONIndex1Y,I3113,TRUE,_xll.ohTrigger(RecalcTrigger,Trigger1Y)),NA())</f>
        <v>2.681405739966003E-2</v>
      </c>
    </row>
    <row r="3114" spans="2:17" x14ac:dyDescent="0.2">
      <c r="B3114" s="46" t="s">
        <v>51</v>
      </c>
      <c r="D3114" s="49">
        <f>_xll.qlCalendarAdvance(LocalCalendar,$D3113,B3114,"f",FALSE)</f>
        <v>61232</v>
      </c>
      <c r="E3114" s="49">
        <f>_xll.qlInterestRateIndexValueDate(IndexON,D3114)</f>
        <v>61232</v>
      </c>
      <c r="F3114" s="52">
        <f>IFERROR(_xll.qlIndexFixing(IndexON,D3114,TRUE,_xll.ohTrigger(RecalcTrigger,TriggerON)),NA())</f>
        <v>2.5302462293295136E-2</v>
      </c>
      <c r="H3114" s="49">
        <f>_xll.qlCalendarAdvance(IborCalendar,$H3113,B3114,"f",FALSE)</f>
        <v>61219</v>
      </c>
      <c r="I3114" s="49">
        <f>_xll.qlInterestRateIndexValueDate(Index1M,$H3114)</f>
        <v>61221</v>
      </c>
      <c r="J3114" s="52">
        <f>IFERROR(_xll.qlIndexFixing(Index1M,$H3114,TRUE,_xll.ohTrigger(RecalcTrigger,Trigger1M)),NA())</f>
        <v>2.3521354918128547E-2</v>
      </c>
      <c r="K3114" s="52">
        <f>IFERROR(_xll.qlIndexFixing(ONIndex1M,I3114,TRUE,_xll.ohTrigger(RecalcTrigger,Trigger1M)),NA())</f>
        <v>2.34998670854214E-2</v>
      </c>
      <c r="L3114" s="52">
        <f>IFERROR(_xll.qlIndexFixing(Index3M,H3114,TRUE,_xll.ohTrigger(RecalcTrigger,Trigger3M)),NA())</f>
        <v>2.4633080602455209E-2</v>
      </c>
      <c r="M3114" s="52">
        <f>IFERROR(_xll.qlIndexFixing(ONIndex3M,I3114,TRUE,_xll.ohTrigger(RecalcTrigger,Trigger3M)),NA())</f>
        <v>2.4556711324716929E-2</v>
      </c>
      <c r="N3114" s="52">
        <f>IFERROR(_xll.qlIndexFixing(Index6M,$H3114,TRUE,_xll.ohTrigger(RecalcTrigger,Trigger6M)),NA())</f>
        <v>2.5695476871847832E-2</v>
      </c>
      <c r="O3114" s="52">
        <f>IFERROR(_xll.qlIndexFixing(ONIndex6M,I3114,TRUE,_xll.ohTrigger(RecalcTrigger,Trigger6M)),NA())</f>
        <v>2.5530028040634534E-2</v>
      </c>
      <c r="P3114" s="52">
        <f>IFERROR(_xll.qlIndexFixing(Index1Y,$H3114,TRUE,_xll.ohTrigger(RecalcTrigger,Trigger1Y)),NA())</f>
        <v>2.7180922433842795E-2</v>
      </c>
      <c r="Q3114" s="52">
        <f>IFERROR(_xll.qlIndexFixing(ONIndex1Y,I3114,TRUE,_xll.ohTrigger(RecalcTrigger,Trigger1Y)),NA())</f>
        <v>2.6814060933819661E-2</v>
      </c>
    </row>
    <row r="3115" spans="2:17" x14ac:dyDescent="0.2">
      <c r="B3115" s="46" t="s">
        <v>51</v>
      </c>
      <c r="D3115" s="49">
        <f>_xll.qlCalendarAdvance(LocalCalendar,$D3114,B3115,"f",FALSE)</f>
        <v>61239</v>
      </c>
      <c r="E3115" s="49">
        <f>_xll.qlInterestRateIndexValueDate(IndexON,D3115)</f>
        <v>61239</v>
      </c>
      <c r="F3115" s="52">
        <f>IFERROR(_xll.qlIndexFixing(IndexON,D3115,TRUE,_xll.ohTrigger(RecalcTrigger,TriggerON)),NA())</f>
        <v>2.5302462293295136E-2</v>
      </c>
      <c r="H3115" s="49">
        <f>_xll.qlCalendarAdvance(IborCalendar,$H3114,B3115,"f",FALSE)</f>
        <v>61226</v>
      </c>
      <c r="I3115" s="49">
        <f>_xll.qlInterestRateIndexValueDate(Index1M,$H3115)</f>
        <v>61228</v>
      </c>
      <c r="J3115" s="52">
        <f>IFERROR(_xll.qlIndexFixing(Index1M,$H3115,TRUE,_xll.ohTrigger(RecalcTrigger,Trigger1M)),NA())</f>
        <v>2.3521354918125969E-2</v>
      </c>
      <c r="K3115" s="52">
        <f>IFERROR(_xll.qlIndexFixing(ONIndex1M,I3115,TRUE,_xll.ohTrigger(RecalcTrigger,Trigger1M)),NA())</f>
        <v>2.3499867085394754E-2</v>
      </c>
      <c r="L3115" s="52">
        <f>IFERROR(_xll.qlIndexFixing(Index3M,H3115,TRUE,_xll.ohTrigger(RecalcTrigger,Trigger3M)),NA())</f>
        <v>2.4633080602455209E-2</v>
      </c>
      <c r="M3115" s="52">
        <f>IFERROR(_xll.qlIndexFixing(ONIndex3M,I3115,TRUE,_xll.ohTrigger(RecalcTrigger,Trigger3M)),NA())</f>
        <v>2.4556711324690284E-2</v>
      </c>
      <c r="N3115" s="52">
        <f>IFERROR(_xll.qlIndexFixing(Index6M,$H3115,TRUE,_xll.ohTrigger(RecalcTrigger,Trigger6M)),NA())</f>
        <v>2.5696389372094848E-2</v>
      </c>
      <c r="O3115" s="52">
        <f>IFERROR(_xll.qlIndexFixing(ONIndex6M,I3115,TRUE,_xll.ohTrigger(RecalcTrigger,Trigger6M)),NA())</f>
        <v>2.5530027530802357E-2</v>
      </c>
      <c r="P3115" s="52">
        <f>IFERROR(_xll.qlIndexFixing(Index1Y,$H3115,TRUE,_xll.ohTrigger(RecalcTrigger,Trigger1Y)),NA())</f>
        <v>2.7180925832727239E-2</v>
      </c>
      <c r="Q3115" s="52">
        <f>IFERROR(_xll.qlIndexFixing(ONIndex1Y,I3115,TRUE,_xll.ohTrigger(RecalcTrigger,Trigger1Y)),NA())</f>
        <v>2.6814064459639297E-2</v>
      </c>
    </row>
    <row r="3116" spans="2:17" x14ac:dyDescent="0.2">
      <c r="B3116" s="46" t="s">
        <v>51</v>
      </c>
      <c r="D3116" s="49">
        <f>_xll.qlCalendarAdvance(LocalCalendar,$D3115,B3116,"f",FALSE)</f>
        <v>61246</v>
      </c>
      <c r="E3116" s="49">
        <f>_xll.qlInterestRateIndexValueDate(IndexON,D3116)</f>
        <v>61246</v>
      </c>
      <c r="F3116" s="52">
        <f>IFERROR(_xll.qlIndexFixing(IndexON,D3116,TRUE,_xll.ohTrigger(RecalcTrigger,TriggerON)),NA())</f>
        <v>2.5302462293135264E-2</v>
      </c>
      <c r="H3116" s="49">
        <f>_xll.qlCalendarAdvance(IborCalendar,$H3115,B3116,"f",FALSE)</f>
        <v>61233</v>
      </c>
      <c r="I3116" s="49">
        <f>_xll.qlInterestRateIndexValueDate(Index1M,$H3116)</f>
        <v>61235</v>
      </c>
      <c r="J3116" s="52">
        <f>IFERROR(_xll.qlIndexFixing(Index1M,$H3116,TRUE,_xll.ohTrigger(RecalcTrigger,Trigger1M)),NA())</f>
        <v>2.3521354918128547E-2</v>
      </c>
      <c r="K3116" s="52">
        <f>IFERROR(_xll.qlIndexFixing(ONIndex1M,I3116,TRUE,_xll.ohTrigger(RecalcTrigger,Trigger1M)),NA())</f>
        <v>2.3500634057240788E-2</v>
      </c>
      <c r="L3116" s="52">
        <f>IFERROR(_xll.qlIndexFixing(Index3M,H3116,TRUE,_xll.ohTrigger(RecalcTrigger,Trigger3M)),NA())</f>
        <v>2.4633080602455209E-2</v>
      </c>
      <c r="M3116" s="52">
        <f>IFERROR(_xll.qlIndexFixing(ONIndex3M,I3116,TRUE,_xll.ohTrigger(RecalcTrigger,Trigger3M)),NA())</f>
        <v>2.4557548831161125E-2</v>
      </c>
      <c r="N3116" s="52">
        <f>IFERROR(_xll.qlIndexFixing(Index6M,$H3116,TRUE,_xll.ohTrigger(RecalcTrigger,Trigger6M)),NA())</f>
        <v>2.5695475872125149E-2</v>
      </c>
      <c r="O3116" s="52">
        <f>IFERROR(_xll.qlIndexFixing(ONIndex6M,I3116,TRUE,_xll.ohTrigger(RecalcTrigger,Trigger6M)),NA())</f>
        <v>2.5530932196291545E-2</v>
      </c>
      <c r="P3116" s="52">
        <f>IFERROR(_xll.qlIndexFixing(Index1Y,$H3116,TRUE,_xll.ohTrigger(RecalcTrigger,Trigger1Y)),NA())</f>
        <v>2.7181946251403549E-2</v>
      </c>
      <c r="Q3116" s="52">
        <f>IFERROR(_xll.qlIndexFixing(ONIndex1Y,I3116,TRUE,_xll.ohTrigger(RecalcTrigger,Trigger1Y)),NA())</f>
        <v>2.6815066781478158E-2</v>
      </c>
    </row>
    <row r="3117" spans="2:17" x14ac:dyDescent="0.2">
      <c r="B3117" s="46" t="s">
        <v>51</v>
      </c>
      <c r="D3117" s="49">
        <f>_xll.qlCalendarAdvance(LocalCalendar,$D3116,B3117,"f",FALSE)</f>
        <v>61253</v>
      </c>
      <c r="E3117" s="49">
        <f>_xll.qlInterestRateIndexValueDate(IndexON,D3117)</f>
        <v>61253</v>
      </c>
      <c r="F3117" s="52">
        <f>IFERROR(_xll.qlIndexFixing(IndexON,D3117,TRUE,_xll.ohTrigger(RecalcTrigger,TriggerON)),NA())</f>
        <v>2.5302462293295136E-2</v>
      </c>
      <c r="H3117" s="49">
        <f>_xll.qlCalendarAdvance(IborCalendar,$H3116,B3117,"f",FALSE)</f>
        <v>61240</v>
      </c>
      <c r="I3117" s="49">
        <f>_xll.qlInterestRateIndexValueDate(Index1M,$H3117)</f>
        <v>61242</v>
      </c>
      <c r="J3117" s="52">
        <f>IFERROR(_xll.qlIndexFixing(Index1M,$H3117,TRUE,_xll.ohTrigger(RecalcTrigger,Trigger1M)),NA())</f>
        <v>2.3521354918128547E-2</v>
      </c>
      <c r="K3117" s="52">
        <f>IFERROR(_xll.qlIndexFixing(ONIndex1M,I3117,TRUE,_xll.ohTrigger(RecalcTrigger,Trigger1M)),NA())</f>
        <v>2.3500634057240788E-2</v>
      </c>
      <c r="L3117" s="52">
        <f>IFERROR(_xll.qlIndexFixing(Index3M,H3117,TRUE,_xll.ohTrigger(RecalcTrigger,Trigger3M)),NA())</f>
        <v>2.4630557891786607E-2</v>
      </c>
      <c r="M3117" s="52">
        <f>IFERROR(_xll.qlIndexFixing(ONIndex3M,I3117,TRUE,_xll.ohTrigger(RecalcTrigger,Trigger3M)),NA())</f>
        <v>2.4557548831161125E-2</v>
      </c>
      <c r="N3117" s="52">
        <f>IFERROR(_xll.qlIndexFixing(Index6M,$H3117,TRUE,_xll.ohTrigger(RecalcTrigger,Trigger6M)),NA())</f>
        <v>2.5692736630882562E-2</v>
      </c>
      <c r="O3117" s="52">
        <f>IFERROR(_xll.qlIndexFixing(ONIndex6M,I3117,TRUE,_xll.ohTrigger(RecalcTrigger,Trigger6M)),NA())</f>
        <v>2.5530931688977354E-2</v>
      </c>
      <c r="P3117" s="52">
        <f>IFERROR(_xll.qlIndexFixing(Index1Y,$H3117,TRUE,_xll.ohTrigger(RecalcTrigger,Trigger1Y)),NA())</f>
        <v>2.7181949632708785E-2</v>
      </c>
      <c r="Q3117" s="52">
        <f>IFERROR(_xll.qlIndexFixing(ONIndex1Y,I3117,TRUE,_xll.ohTrigger(RecalcTrigger,Trigger1Y)),NA())</f>
        <v>2.6815070290191478E-2</v>
      </c>
    </row>
    <row r="3118" spans="2:17" x14ac:dyDescent="0.2">
      <c r="B3118" s="46" t="s">
        <v>51</v>
      </c>
      <c r="D3118" s="49">
        <f>_xll.qlCalendarAdvance(LocalCalendar,$D3117,B3118,"f",FALSE)</f>
        <v>61260</v>
      </c>
      <c r="E3118" s="49">
        <f>_xll.qlInterestRateIndexValueDate(IndexON,D3118)</f>
        <v>61260</v>
      </c>
      <c r="F3118" s="52">
        <f>IFERROR(_xll.qlIndexFixing(IndexON,D3118,TRUE,_xll.ohTrigger(RecalcTrigger,TriggerON)),NA())</f>
        <v>2.5302462293295136E-2</v>
      </c>
      <c r="H3118" s="49">
        <f>_xll.qlCalendarAdvance(IborCalendar,$H3117,B3118,"f",FALSE)</f>
        <v>61247</v>
      </c>
      <c r="I3118" s="49">
        <f>_xll.qlInterestRateIndexValueDate(Index1M,$H3118)</f>
        <v>61249</v>
      </c>
      <c r="J3118" s="52">
        <f>IFERROR(_xll.qlIndexFixing(Index1M,$H3118,TRUE,_xll.ohTrigger(RecalcTrigger,Trigger1M)),NA())</f>
        <v>2.3522122825095915E-2</v>
      </c>
      <c r="K3118" s="52">
        <f>IFERROR(_xll.qlIndexFixing(ONIndex1M,I3118,TRUE,_xll.ohTrigger(RecalcTrigger,Trigger1M)),NA())</f>
        <v>2.34998670854214E-2</v>
      </c>
      <c r="L3118" s="52">
        <f>IFERROR(_xll.qlIndexFixing(Index3M,H3118,TRUE,_xll.ohTrigger(RecalcTrigger,Trigger3M)),NA())</f>
        <v>2.4630557891786607E-2</v>
      </c>
      <c r="M3118" s="52">
        <f>IFERROR(_xll.qlIndexFixing(ONIndex3M,I3118,TRUE,_xll.ohTrigger(RecalcTrigger,Trigger3M)),NA())</f>
        <v>2.4556711324716929E-2</v>
      </c>
      <c r="N3118" s="52">
        <f>IFERROR(_xll.qlIndexFixing(Index6M,$H3118,TRUE,_xll.ohTrigger(RecalcTrigger,Trigger6M)),NA())</f>
        <v>2.569273613393195E-2</v>
      </c>
      <c r="O3118" s="52">
        <f>IFERROR(_xll.qlIndexFixing(ONIndex6M,I3118,TRUE,_xll.ohTrigger(RecalcTrigger,Trigger6M)),NA())</f>
        <v>2.553002600868659E-2</v>
      </c>
      <c r="P3118" s="52">
        <f>IFERROR(_xll.qlIndexFixing(Index1Y,$H3118,TRUE,_xll.ohTrigger(RecalcTrigger,Trigger1Y)),NA())</f>
        <v>2.7180935977732294E-2</v>
      </c>
      <c r="Q3118" s="52">
        <f>IFERROR(_xll.qlIndexFixing(ONIndex1Y,I3118,TRUE,_xll.ohTrigger(RecalcTrigger,Trigger1Y)),NA())</f>
        <v>2.681407498679178E-2</v>
      </c>
    </row>
    <row r="3119" spans="2:17" x14ac:dyDescent="0.2">
      <c r="B3119" s="46" t="s">
        <v>51</v>
      </c>
      <c r="D3119" s="49">
        <f>_xll.qlCalendarAdvance(LocalCalendar,$D3118,B3119,"f",FALSE)</f>
        <v>61267</v>
      </c>
      <c r="E3119" s="49">
        <f>_xll.qlInterestRateIndexValueDate(IndexON,D3119)</f>
        <v>61267</v>
      </c>
      <c r="F3119" s="52">
        <f>IFERROR(_xll.qlIndexFixing(IndexON,D3119,TRUE,_xll.ohTrigger(RecalcTrigger,TriggerON)),NA())</f>
        <v>2.5302462293135264E-2</v>
      </c>
      <c r="H3119" s="49">
        <f>_xll.qlCalendarAdvance(IborCalendar,$H3118,B3119,"f",FALSE)</f>
        <v>61254</v>
      </c>
      <c r="I3119" s="49">
        <f>_xll.qlInterestRateIndexValueDate(Index1M,$H3119)</f>
        <v>61256</v>
      </c>
      <c r="J3119" s="52">
        <f>IFERROR(_xll.qlIndexFixing(Index1M,$H3119,TRUE,_xll.ohTrigger(RecalcTrigger,Trigger1M)),NA())</f>
        <v>2.3521354918125969E-2</v>
      </c>
      <c r="K3119" s="52">
        <f>IFERROR(_xll.qlIndexFixing(ONIndex1M,I3119,TRUE,_xll.ohTrigger(RecalcTrigger,Trigger1M)),NA())</f>
        <v>2.34998670854214E-2</v>
      </c>
      <c r="L3119" s="52">
        <f>IFERROR(_xll.qlIndexFixing(Index3M,H3119,TRUE,_xll.ohTrigger(RecalcTrigger,Trigger3M)),NA())</f>
        <v>2.4630557891785726E-2</v>
      </c>
      <c r="M3119" s="52">
        <f>IFERROR(_xll.qlIndexFixing(ONIndex3M,I3119,TRUE,_xll.ohTrigger(RecalcTrigger,Trigger3M)),NA())</f>
        <v>2.4556711324690284E-2</v>
      </c>
      <c r="N3119" s="52">
        <f>IFERROR(_xll.qlIndexFixing(Index6M,$H3119,TRUE,_xll.ohTrigger(RecalcTrigger,Trigger6M)),NA())</f>
        <v>2.5692735638208047E-2</v>
      </c>
      <c r="O3119" s="52">
        <f>IFERROR(_xll.qlIndexFixing(ONIndex6M,I3119,TRUE,_xll.ohTrigger(RecalcTrigger,Trigger6M)),NA())</f>
        <v>2.5530025503703868E-2</v>
      </c>
      <c r="P3119" s="52">
        <f>IFERROR(_xll.qlIndexFixing(Index1Y,$H3119,TRUE,_xll.ohTrigger(RecalcTrigger,Trigger1Y)),NA())</f>
        <v>2.7180939342184553E-2</v>
      </c>
      <c r="Q3119" s="52">
        <f>IFERROR(_xll.qlIndexFixing(ONIndex1Y,I3119,TRUE,_xll.ohTrigger(RecalcTrigger,Trigger1Y)),NA())</f>
        <v>2.6814078479038272E-2</v>
      </c>
    </row>
    <row r="3120" spans="2:17" x14ac:dyDescent="0.2">
      <c r="B3120" s="46" t="s">
        <v>51</v>
      </c>
      <c r="D3120" s="49">
        <f>_xll.qlCalendarAdvance(LocalCalendar,$D3119,B3120,"f",FALSE)</f>
        <v>61274</v>
      </c>
      <c r="E3120" s="49">
        <f>_xll.qlInterestRateIndexValueDate(IndexON,D3120)</f>
        <v>61274</v>
      </c>
      <c r="F3120" s="52">
        <f>IFERROR(_xll.qlIndexFixing(IndexON,D3120,TRUE,_xll.ohTrigger(RecalcTrigger,TriggerON)),NA())</f>
        <v>2.53024622932152E-2</v>
      </c>
      <c r="H3120" s="49">
        <f>_xll.qlCalendarAdvance(IborCalendar,$H3119,B3120,"f",FALSE)</f>
        <v>61261</v>
      </c>
      <c r="I3120" s="49">
        <f>_xll.qlInterestRateIndexValueDate(Index1M,$H3120)</f>
        <v>61263</v>
      </c>
      <c r="J3120" s="52">
        <f>IFERROR(_xll.qlIndexFixing(Index1M,$H3120,TRUE,_xll.ohTrigger(RecalcTrigger,Trigger1M)),NA())</f>
        <v>2.3521354918128547E-2</v>
      </c>
      <c r="K3120" s="52">
        <f>IFERROR(_xll.qlIndexFixing(ONIndex1M,I3120,TRUE,_xll.ohTrigger(RecalcTrigger,Trigger1M)),NA())</f>
        <v>2.3499867085448045E-2</v>
      </c>
      <c r="L3120" s="52">
        <f>IFERROR(_xll.qlIndexFixing(Index3M,H3120,TRUE,_xll.ohTrigger(RecalcTrigger,Trigger3M)),NA())</f>
        <v>2.4630557891785726E-2</v>
      </c>
      <c r="M3120" s="52">
        <f>IFERROR(_xll.qlIndexFixing(ONIndex3M,I3120,TRUE,_xll.ohTrigger(RecalcTrigger,Trigger3M)),NA())</f>
        <v>2.4556711324716929E-2</v>
      </c>
      <c r="N3120" s="52">
        <f>IFERROR(_xll.qlIndexFixing(Index6M,$H3120,TRUE,_xll.ohTrigger(RecalcTrigger,Trigger6M)),NA())</f>
        <v>2.5692735143710416E-2</v>
      </c>
      <c r="O3120" s="52">
        <f>IFERROR(_xll.qlIndexFixing(ONIndex6M,I3120,TRUE,_xll.ohTrigger(RecalcTrigger,Trigger6M)),NA())</f>
        <v>2.5530024999973477E-2</v>
      </c>
      <c r="P3120" s="52">
        <f>IFERROR(_xll.qlIndexFixing(Index1Y,$H3120,TRUE,_xll.ohTrigger(RecalcTrigger,Trigger1Y)),NA())</f>
        <v>2.7180942698028985E-2</v>
      </c>
      <c r="Q3120" s="52">
        <f>IFERROR(_xll.qlIndexFixing(ONIndex1Y,I3120,TRUE,_xll.ohTrigger(RecalcTrigger,Trigger1Y)),NA())</f>
        <v>2.6814081962944769E-2</v>
      </c>
    </row>
    <row r="3121" spans="2:17" x14ac:dyDescent="0.2">
      <c r="B3121" s="46" t="s">
        <v>51</v>
      </c>
      <c r="D3121" s="49">
        <f>_xll.qlCalendarAdvance(LocalCalendar,$D3120,B3121,"f",FALSE)</f>
        <v>61281</v>
      </c>
      <c r="E3121" s="49">
        <f>_xll.qlInterestRateIndexValueDate(IndexON,D3121)</f>
        <v>61281</v>
      </c>
      <c r="F3121" s="52">
        <f>IFERROR(_xll.qlIndexFixing(IndexON,D3121,TRUE,_xll.ohTrigger(RecalcTrigger,TriggerON)),NA())</f>
        <v>2.5302462293295136E-2</v>
      </c>
      <c r="H3121" s="49">
        <f>_xll.qlCalendarAdvance(IborCalendar,$H3120,B3121,"f",FALSE)</f>
        <v>61268</v>
      </c>
      <c r="I3121" s="49">
        <f>_xll.qlInterestRateIndexValueDate(Index1M,$H3121)</f>
        <v>61270</v>
      </c>
      <c r="J3121" s="52">
        <f>IFERROR(_xll.qlIndexFixing(Index1M,$H3121,TRUE,_xll.ohTrigger(RecalcTrigger,Trigger1M)),NA())</f>
        <v>2.3521354918128547E-2</v>
      </c>
      <c r="K3121" s="52">
        <f>IFERROR(_xll.qlIndexFixing(ONIndex1M,I3121,TRUE,_xll.ohTrigger(RecalcTrigger,Trigger1M)),NA())</f>
        <v>2.3499867085448045E-2</v>
      </c>
      <c r="L3121" s="52">
        <f>IFERROR(_xll.qlIndexFixing(Index3M,H3121,TRUE,_xll.ohTrigger(RecalcTrigger,Trigger3M)),NA())</f>
        <v>2.4630557891786607E-2</v>
      </c>
      <c r="M3121" s="52">
        <f>IFERROR(_xll.qlIndexFixing(ONIndex3M,I3121,TRUE,_xll.ohTrigger(RecalcTrigger,Trigger3M)),NA())</f>
        <v>2.4556711324690284E-2</v>
      </c>
      <c r="N3121" s="52">
        <f>IFERROR(_xll.qlIndexFixing(Index6M,$H3121,TRUE,_xll.ohTrigger(RecalcTrigger,Trigger6M)),NA())</f>
        <v>2.5692734650439936E-2</v>
      </c>
      <c r="O3121" s="52">
        <f>IFERROR(_xll.qlIndexFixing(ONIndex6M,I3121,TRUE,_xll.ohTrigger(RecalcTrigger,Trigger6M)),NA())</f>
        <v>2.5530024497442128E-2</v>
      </c>
      <c r="P3121" s="52">
        <f>IFERROR(_xll.qlIndexFixing(Index1Y,$H3121,TRUE,_xll.ohTrigger(RecalcTrigger,Trigger1Y)),NA())</f>
        <v>2.717789526896176E-2</v>
      </c>
      <c r="Q3121" s="52">
        <f>IFERROR(_xll.qlIndexFixing(ONIndex1Y,I3121,TRUE,_xll.ohTrigger(RecalcTrigger,Trigger1Y)),NA())</f>
        <v>2.6814085438537916E-2</v>
      </c>
    </row>
    <row r="3122" spans="2:17" x14ac:dyDescent="0.2">
      <c r="B3122" s="46" t="s">
        <v>51</v>
      </c>
      <c r="D3122" s="49">
        <f>_xll.qlCalendarAdvance(LocalCalendar,$D3121,B3122,"f",FALSE)</f>
        <v>61288</v>
      </c>
      <c r="E3122" s="49">
        <f>_xll.qlInterestRateIndexValueDate(IndexON,D3122)</f>
        <v>61288</v>
      </c>
      <c r="F3122" s="52">
        <f>IFERROR(_xll.qlIndexFixing(IndexON,D3122,TRUE,_xll.ohTrigger(RecalcTrigger,TriggerON)),NA())</f>
        <v>2.5302462293295136E-2</v>
      </c>
      <c r="H3122" s="49">
        <f>_xll.qlCalendarAdvance(IborCalendar,$H3121,B3122,"f",FALSE)</f>
        <v>61275</v>
      </c>
      <c r="I3122" s="49">
        <f>_xll.qlInterestRateIndexValueDate(Index1M,$H3122)</f>
        <v>61277</v>
      </c>
      <c r="J3122" s="52">
        <f>IFERROR(_xll.qlIndexFixing(Index1M,$H3122,TRUE,_xll.ohTrigger(RecalcTrigger,Trigger1M)),NA())</f>
        <v>2.3521354918128547E-2</v>
      </c>
      <c r="K3122" s="52">
        <f>IFERROR(_xll.qlIndexFixing(ONIndex1M,I3122,TRUE,_xll.ohTrigger(RecalcTrigger,Trigger1M)),NA())</f>
        <v>2.3500634057260772E-2</v>
      </c>
      <c r="L3122" s="52">
        <f>IFERROR(_xll.qlIndexFixing(Index3M,H3122,TRUE,_xll.ohTrigger(RecalcTrigger,Trigger3M)),NA())</f>
        <v>2.4633080602456059E-2</v>
      </c>
      <c r="M3122" s="52">
        <f>IFERROR(_xll.qlIndexFixing(ONIndex3M,I3122,TRUE,_xll.ohTrigger(RecalcTrigger,Trigger3M)),NA())</f>
        <v>2.4557548831181109E-2</v>
      </c>
      <c r="N3122" s="52">
        <f>IFERROR(_xll.qlIndexFixing(Index6M,$H3122,TRUE,_xll.ohTrigger(RecalcTrigger,Trigger6M)),NA())</f>
        <v>2.5695472902407271E-2</v>
      </c>
      <c r="O3122" s="52">
        <f>IFERROR(_xll.qlIndexFixing(ONIndex6M,I3122,TRUE,_xll.ohTrigger(RecalcTrigger,Trigger6M)),NA())</f>
        <v>2.5530929170511918E-2</v>
      </c>
      <c r="P3122" s="52">
        <f>IFERROR(_xll.qlIndexFixing(Index1Y,$H3122,TRUE,_xll.ohTrigger(RecalcTrigger,Trigger1Y)),NA())</f>
        <v>2.7181966410107387E-2</v>
      </c>
      <c r="Q3122" s="52">
        <f>IFERROR(_xll.qlIndexFixing(ONIndex1Y,I3122,TRUE,_xll.ohTrigger(RecalcTrigger,Trigger1Y)),NA())</f>
        <v>2.6815087708058627E-2</v>
      </c>
    </row>
    <row r="3123" spans="2:17" x14ac:dyDescent="0.2">
      <c r="B3123" s="46" t="s">
        <v>51</v>
      </c>
      <c r="D3123" s="49">
        <f>_xll.qlCalendarAdvance(LocalCalendar,$D3122,B3123,"f",FALSE)</f>
        <v>61295</v>
      </c>
      <c r="E3123" s="49">
        <f>_xll.qlInterestRateIndexValueDate(IndexON,D3123)</f>
        <v>61295</v>
      </c>
      <c r="F3123" s="52">
        <f>IFERROR(_xll.qlIndexFixing(IndexON,D3123,TRUE,_xll.ohTrigger(RecalcTrigger,TriggerON)),NA())</f>
        <v>2.53024622932152E-2</v>
      </c>
      <c r="H3123" s="49">
        <f>_xll.qlCalendarAdvance(IborCalendar,$H3122,B3123,"f",FALSE)</f>
        <v>61282</v>
      </c>
      <c r="I3123" s="49">
        <f>_xll.qlInterestRateIndexValueDate(Index1M,$H3123)</f>
        <v>61284</v>
      </c>
      <c r="J3123" s="52">
        <f>IFERROR(_xll.qlIndexFixing(Index1M,$H3123,TRUE,_xll.ohTrigger(RecalcTrigger,Trigger1M)),NA())</f>
        <v>2.3521354918125969E-2</v>
      </c>
      <c r="K3123" s="52">
        <f>IFERROR(_xll.qlIndexFixing(ONIndex1M,I3123,TRUE,_xll.ohTrigger(RecalcTrigger,Trigger1M)),NA())</f>
        <v>2.3499867085394754E-2</v>
      </c>
      <c r="L3123" s="52">
        <f>IFERROR(_xll.qlIndexFixing(Index3M,H3123,TRUE,_xll.ohTrigger(RecalcTrigger,Trigger3M)),NA())</f>
        <v>2.4633921582527776E-2</v>
      </c>
      <c r="M3123" s="52">
        <f>IFERROR(_xll.qlIndexFixing(ONIndex3M,I3123,TRUE,_xll.ohTrigger(RecalcTrigger,Trigger3M)),NA())</f>
        <v>2.4556711324716929E-2</v>
      </c>
      <c r="N3123" s="52">
        <f>IFERROR(_xll.qlIndexFixing(Index6M,$H3123,TRUE,_xll.ohTrigger(RecalcTrigger,Trigger6M)),NA())</f>
        <v>2.5695472411748514E-2</v>
      </c>
      <c r="O3123" s="52">
        <f>IFERROR(_xll.qlIndexFixing(ONIndex6M,I3123,TRUE,_xll.ohTrigger(RecalcTrigger,Trigger6M)),NA())</f>
        <v>2.553002349597655E-2</v>
      </c>
      <c r="P3123" s="52">
        <f>IFERROR(_xll.qlIndexFixing(Index1Y,$H3123,TRUE,_xll.ohTrigger(RecalcTrigger,Trigger1Y)),NA())</f>
        <v>2.718095271391574E-2</v>
      </c>
      <c r="Q3123" s="52">
        <f>IFERROR(_xll.qlIndexFixing(ONIndex1Y,I3123,TRUE,_xll.ohTrigger(RecalcTrigger,Trigger1Y)),NA())</f>
        <v>2.6814092364464415E-2</v>
      </c>
    </row>
    <row r="3124" spans="2:17" x14ac:dyDescent="0.2">
      <c r="B3124" s="46" t="s">
        <v>51</v>
      </c>
      <c r="D3124" s="49">
        <f>_xll.qlCalendarAdvance(LocalCalendar,$D3123,B3124,"f",FALSE)</f>
        <v>61302</v>
      </c>
      <c r="E3124" s="49">
        <f>_xll.qlInterestRateIndexValueDate(IndexON,D3124)</f>
        <v>61302</v>
      </c>
      <c r="F3124" s="52">
        <f>IFERROR(_xll.qlIndexFixing(IndexON,D3124,TRUE,_xll.ohTrigger(RecalcTrigger,TriggerON)),NA())</f>
        <v>2.5302462293295136E-2</v>
      </c>
      <c r="H3124" s="49">
        <f>_xll.qlCalendarAdvance(IborCalendar,$H3123,B3124,"f",FALSE)</f>
        <v>61289</v>
      </c>
      <c r="I3124" s="49">
        <f>_xll.qlInterestRateIndexValueDate(Index1M,$H3124)</f>
        <v>61291</v>
      </c>
      <c r="J3124" s="52">
        <f>IFERROR(_xll.qlIndexFixing(Index1M,$H3124,TRUE,_xll.ohTrigger(RecalcTrigger,Trigger1M)),NA())</f>
        <v>2.3521354918128547E-2</v>
      </c>
      <c r="K3124" s="52">
        <f>IFERROR(_xll.qlIndexFixing(ONIndex1M,I3124,TRUE,_xll.ohTrigger(RecalcTrigger,Trigger1M)),NA())</f>
        <v>2.34998670854214E-2</v>
      </c>
      <c r="L3124" s="52">
        <f>IFERROR(_xll.qlIndexFixing(Index3M,H3124,TRUE,_xll.ohTrigger(RecalcTrigger,Trigger3M)),NA())</f>
        <v>2.4633080602454359E-2</v>
      </c>
      <c r="M3124" s="52">
        <f>IFERROR(_xll.qlIndexFixing(ONIndex3M,I3124,TRUE,_xll.ohTrigger(RecalcTrigger,Trigger3M)),NA())</f>
        <v>2.4556711324716929E-2</v>
      </c>
      <c r="N3124" s="52">
        <f>IFERROR(_xll.qlIndexFixing(Index6M,$H3124,TRUE,_xll.ohTrigger(RecalcTrigger,Trigger6M)),NA())</f>
        <v>2.569638492351399E-2</v>
      </c>
      <c r="O3124" s="52">
        <f>IFERROR(_xll.qlIndexFixing(ONIndex6M,I3124,TRUE,_xll.ohTrigger(RecalcTrigger,Trigger6M)),NA())</f>
        <v>2.5530022997095614E-2</v>
      </c>
      <c r="P3124" s="52">
        <f>IFERROR(_xll.qlIndexFixing(Index1Y,$H3124,TRUE,_xll.ohTrigger(RecalcTrigger,Trigger1Y)),NA())</f>
        <v>2.7180956035329076E-2</v>
      </c>
      <c r="Q3124" s="52">
        <f>IFERROR(_xll.qlIndexFixing(ONIndex1Y,I3124,TRUE,_xll.ohTrigger(RecalcTrigger,Trigger1Y)),NA())</f>
        <v>2.6814095814824412E-2</v>
      </c>
    </row>
    <row r="3125" spans="2:17" x14ac:dyDescent="0.2">
      <c r="B3125" s="46" t="s">
        <v>51</v>
      </c>
      <c r="D3125" s="49">
        <f>_xll.qlCalendarAdvance(LocalCalendar,$D3124,B3125,"f",FALSE)</f>
        <v>61309</v>
      </c>
      <c r="E3125" s="49">
        <f>_xll.qlInterestRateIndexValueDate(IndexON,D3125)</f>
        <v>61309</v>
      </c>
      <c r="F3125" s="52">
        <f>IFERROR(_xll.qlIndexFixing(IndexON,D3125,TRUE,_xll.ohTrigger(RecalcTrigger,TriggerON)),NA())</f>
        <v>2.5302462293295136E-2</v>
      </c>
      <c r="H3125" s="49">
        <f>_xll.qlCalendarAdvance(IborCalendar,$H3124,B3125,"f",FALSE)</f>
        <v>61296</v>
      </c>
      <c r="I3125" s="49">
        <f>_xll.qlInterestRateIndexValueDate(Index1M,$H3125)</f>
        <v>61298</v>
      </c>
      <c r="J3125" s="52">
        <f>IFERROR(_xll.qlIndexFixing(Index1M,$H3125,TRUE,_xll.ohTrigger(RecalcTrigger,Trigger1M)),NA())</f>
        <v>2.3521354918128547E-2</v>
      </c>
      <c r="K3125" s="52">
        <f>IFERROR(_xll.qlIndexFixing(ONIndex1M,I3125,TRUE,_xll.ohTrigger(RecalcTrigger,Trigger1M)),NA())</f>
        <v>2.3499867085448045E-2</v>
      </c>
      <c r="L3125" s="52">
        <f>IFERROR(_xll.qlIndexFixing(Index3M,H3125,TRUE,_xll.ohTrigger(RecalcTrigger,Trigger3M)),NA())</f>
        <v>2.4633080602455209E-2</v>
      </c>
      <c r="M3125" s="52">
        <f>IFERROR(_xll.qlIndexFixing(ONIndex3M,I3125,TRUE,_xll.ohTrigger(RecalcTrigger,Trigger3M)),NA())</f>
        <v>2.4556711324690284E-2</v>
      </c>
      <c r="N3125" s="52">
        <f>IFERROR(_xll.qlIndexFixing(Index6M,$H3125,TRUE,_xll.ohTrigger(RecalcTrigger,Trigger6M)),NA())</f>
        <v>2.5695471434113677E-2</v>
      </c>
      <c r="O3125" s="52">
        <f>IFERROR(_xll.qlIndexFixing(ONIndex6M,I3125,TRUE,_xll.ohTrigger(RecalcTrigger,Trigger6M)),NA())</f>
        <v>2.5530022499387073E-2</v>
      </c>
      <c r="P3125" s="52">
        <f>IFERROR(_xll.qlIndexFixing(Index1Y,$H3125,TRUE,_xll.ohTrigger(RecalcTrigger,Trigger1Y)),NA())</f>
        <v>2.7180959348134148E-2</v>
      </c>
      <c r="Q3125" s="52">
        <f>IFERROR(_xll.qlIndexFixing(ONIndex1Y,I3125,TRUE,_xll.ohTrigger(RecalcTrigger,Trigger1Y)),NA())</f>
        <v>2.6814099256844415E-2</v>
      </c>
    </row>
    <row r="3126" spans="2:17" x14ac:dyDescent="0.2">
      <c r="B3126" s="46" t="s">
        <v>51</v>
      </c>
      <c r="D3126" s="49">
        <f>_xll.qlCalendarAdvance(LocalCalendar,$D3125,B3126,"f",FALSE)</f>
        <v>61316</v>
      </c>
      <c r="E3126" s="49">
        <f>_xll.qlInterestRateIndexValueDate(IndexON,D3126)</f>
        <v>61316</v>
      </c>
      <c r="F3126" s="52">
        <f>IFERROR(_xll.qlIndexFixing(IndexON,D3126,TRUE,_xll.ohTrigger(RecalcTrigger,TriggerON)),NA())</f>
        <v>2.53024622932152E-2</v>
      </c>
      <c r="H3126" s="49">
        <f>_xll.qlCalendarAdvance(IborCalendar,$H3125,B3126,"f",FALSE)</f>
        <v>61303</v>
      </c>
      <c r="I3126" s="49">
        <f>_xll.qlInterestRateIndexValueDate(Index1M,$H3126)</f>
        <v>61305</v>
      </c>
      <c r="J3126" s="52">
        <f>IFERROR(_xll.qlIndexFixing(Index1M,$H3126,TRUE,_xll.ohTrigger(RecalcTrigger,Trigger1M)),NA())</f>
        <v>2.3521354918125969E-2</v>
      </c>
      <c r="K3126" s="52">
        <f>IFERROR(_xll.qlIndexFixing(ONIndex1M,I3126,TRUE,_xll.ohTrigger(RecalcTrigger,Trigger1M)),NA())</f>
        <v>2.3499867085394754E-2</v>
      </c>
      <c r="L3126" s="52">
        <f>IFERROR(_xll.qlIndexFixing(Index3M,H3126,TRUE,_xll.ohTrigger(RecalcTrigger,Trigger3M)),NA())</f>
        <v>2.4633080602454359E-2</v>
      </c>
      <c r="M3126" s="52">
        <f>IFERROR(_xll.qlIndexFixing(ONIndex3M,I3126,TRUE,_xll.ohTrigger(RecalcTrigger,Trigger3M)),NA())</f>
        <v>2.4556711324690284E-2</v>
      </c>
      <c r="N3126" s="52">
        <f>IFERROR(_xll.qlIndexFixing(Index6M,$H3126,TRUE,_xll.ohTrigger(RecalcTrigger,Trigger6M)),NA())</f>
        <v>2.5692732202490843E-2</v>
      </c>
      <c r="O3126" s="52">
        <f>IFERROR(_xll.qlIndexFixing(ONIndex6M,I3126,TRUE,_xll.ohTrigger(RecalcTrigger,Trigger6M)),NA())</f>
        <v>2.5530022002877573E-2</v>
      </c>
      <c r="P3126" s="52">
        <f>IFERROR(_xll.qlIndexFixing(Index1Y,$H3126,TRUE,_xll.ohTrigger(RecalcTrigger,Trigger1Y)),NA())</f>
        <v>2.7180962652331827E-2</v>
      </c>
      <c r="Q3126" s="52">
        <f>IFERROR(_xll.qlIndexFixing(ONIndex1Y,I3126,TRUE,_xll.ohTrigger(RecalcTrigger,Trigger1Y)),NA())</f>
        <v>2.6814102690497776E-2</v>
      </c>
    </row>
    <row r="3127" spans="2:17" x14ac:dyDescent="0.2">
      <c r="B3127" s="46" t="s">
        <v>51</v>
      </c>
      <c r="D3127" s="49">
        <f>_xll.qlCalendarAdvance(LocalCalendar,$D3126,B3127,"f",FALSE)</f>
        <v>61323</v>
      </c>
      <c r="E3127" s="49">
        <f>_xll.qlInterestRateIndexValueDate(IndexON,D3127)</f>
        <v>61323</v>
      </c>
      <c r="F3127" s="52">
        <f>IFERROR(_xll.qlIndexFixing(IndexON,D3127,TRUE,_xll.ohTrigger(RecalcTrigger,TriggerON)),NA())</f>
        <v>2.53024622932152E-2</v>
      </c>
      <c r="H3127" s="49">
        <f>_xll.qlCalendarAdvance(IborCalendar,$H3126,B3127,"f",FALSE)</f>
        <v>61310</v>
      </c>
      <c r="I3127" s="49">
        <f>_xll.qlInterestRateIndexValueDate(Index1M,$H3127)</f>
        <v>61315</v>
      </c>
      <c r="J3127" s="52">
        <f>IFERROR(_xll.qlIndexFixing(Index1M,$H3127,TRUE,_xll.ohTrigger(RecalcTrigger,Trigger1M)),NA())</f>
        <v>2.3520587044577823E-2</v>
      </c>
      <c r="K3127" s="52">
        <f>IFERROR(_xll.qlIndexFixing(ONIndex1M,I3127,TRUE,_xll.ohTrigger(RecalcTrigger,Trigger1M)),NA())</f>
        <v>2.3498333241782632E-2</v>
      </c>
      <c r="L3127" s="52">
        <f>IFERROR(_xll.qlIndexFixing(Index3M,H3127,TRUE,_xll.ohTrigger(RecalcTrigger,Trigger3M)),NA())</f>
        <v>2.463139875708608E-2</v>
      </c>
      <c r="M3127" s="52">
        <f>IFERROR(_xll.qlIndexFixing(ONIndex3M,I3127,TRUE,_xll.ohTrigger(RecalcTrigger,Trigger3M)),NA())</f>
        <v>2.4555036426017196E-2</v>
      </c>
      <c r="N3127" s="52">
        <f>IFERROR(_xll.qlIndexFixing(Index6M,$H3127,TRUE,_xll.ohTrigger(RecalcTrigger,Trigger6M)),NA())</f>
        <v>2.5692731508709547E-2</v>
      </c>
      <c r="O3127" s="52">
        <f>IFERROR(_xll.qlIndexFixing(ONIndex6M,I3127,TRUE,_xll.ohTrigger(RecalcTrigger,Trigger6M)),NA())</f>
        <v>2.5528211074723473E-2</v>
      </c>
      <c r="P3127" s="52">
        <f>IFERROR(_xll.qlIndexFixing(Index1Y,$H3127,TRUE,_xll.ohTrigger(RecalcTrigger,Trigger1Y)),NA())</f>
        <v>2.71799503840419E-2</v>
      </c>
      <c r="Q3127" s="52">
        <f>IFERROR(_xll.qlIndexFixing(ONIndex1Y,I3127,TRUE,_xll.ohTrigger(RecalcTrigger,Trigger1Y)),NA())</f>
        <v>2.6812110128835442E-2</v>
      </c>
    </row>
    <row r="3128" spans="2:17" x14ac:dyDescent="0.2">
      <c r="B3128" s="46" t="s">
        <v>51</v>
      </c>
      <c r="D3128" s="49">
        <f>_xll.qlCalendarAdvance(LocalCalendar,$D3127,B3128,"f",FALSE)</f>
        <v>61330</v>
      </c>
      <c r="E3128" s="49">
        <f>_xll.qlInterestRateIndexValueDate(IndexON,D3128)</f>
        <v>61330</v>
      </c>
      <c r="F3128" s="52">
        <f>IFERROR(_xll.qlIndexFixing(IndexON,D3128,TRUE,_xll.ohTrigger(RecalcTrigger,TriggerON)),NA())</f>
        <v>2.53024622932152E-2</v>
      </c>
      <c r="H3128" s="49">
        <f>_xll.qlCalendarAdvance(IborCalendar,$H3127,B3128,"f",FALSE)</f>
        <v>61317</v>
      </c>
      <c r="I3128" s="49">
        <f>_xll.qlInterestRateIndexValueDate(Index1M,$H3128)</f>
        <v>61319</v>
      </c>
      <c r="J3128" s="52">
        <f>IFERROR(_xll.qlIndexFixing(Index1M,$H3128,TRUE,_xll.ohTrigger(RecalcTrigger,Trigger1M)),NA())</f>
        <v>2.3521354918125969E-2</v>
      </c>
      <c r="K3128" s="52">
        <f>IFERROR(_xll.qlIndexFixing(ONIndex1M,I3128,TRUE,_xll.ohTrigger(RecalcTrigger,Trigger1M)),NA())</f>
        <v>2.34998670854214E-2</v>
      </c>
      <c r="L3128" s="52">
        <f>IFERROR(_xll.qlIndexFixing(Index3M,H3128,TRUE,_xll.ohTrigger(RecalcTrigger,Trigger3M)),NA())</f>
        <v>2.4633921582527776E-2</v>
      </c>
      <c r="M3128" s="52">
        <f>IFERROR(_xll.qlIndexFixing(ONIndex3M,I3128,TRUE,_xll.ohTrigger(RecalcTrigger,Trigger3M)),NA())</f>
        <v>2.4556711324690284E-2</v>
      </c>
      <c r="N3128" s="52">
        <f>IFERROR(_xll.qlIndexFixing(Index6M,$H3128,TRUE,_xll.ohTrigger(RecalcTrigger,Trigger6M)),NA())</f>
        <v>2.5692731231898445E-2</v>
      </c>
      <c r="O3128" s="52">
        <f>IFERROR(_xll.qlIndexFixing(ONIndex6M,I3128,TRUE,_xll.ohTrigger(RecalcTrigger,Trigger6M)),NA())</f>
        <v>2.5530021013588922E-2</v>
      </c>
      <c r="P3128" s="52">
        <f>IFERROR(_xll.qlIndexFixing(Index1Y,$H3128,TRUE,_xll.ohTrigger(RecalcTrigger,Trigger1Y)),NA())</f>
        <v>2.7180969234902826E-2</v>
      </c>
      <c r="Q3128" s="52">
        <f>IFERROR(_xll.qlIndexFixing(ONIndex1Y,I3128,TRUE,_xll.ohTrigger(RecalcTrigger,Trigger1Y)),NA())</f>
        <v>2.6814109532677932E-2</v>
      </c>
    </row>
    <row r="3129" spans="2:17" x14ac:dyDescent="0.2">
      <c r="B3129" s="46" t="s">
        <v>51</v>
      </c>
      <c r="D3129" s="49">
        <f>_xll.qlCalendarAdvance(LocalCalendar,$D3128,B3129,"f",FALSE)</f>
        <v>61337</v>
      </c>
      <c r="E3129" s="49">
        <f>_xll.qlInterestRateIndexValueDate(IndexON,D3129)</f>
        <v>61337</v>
      </c>
      <c r="F3129" s="52">
        <f>IFERROR(_xll.qlIndexFixing(IndexON,D3129,TRUE,_xll.ohTrigger(RecalcTrigger,TriggerON)),NA())</f>
        <v>2.5302462293295136E-2</v>
      </c>
      <c r="H3129" s="49">
        <f>_xll.qlCalendarAdvance(IborCalendar,$H3128,B3129,"f",FALSE)</f>
        <v>61324</v>
      </c>
      <c r="I3129" s="49">
        <f>_xll.qlInterestRateIndexValueDate(Index1M,$H3129)</f>
        <v>61326</v>
      </c>
      <c r="J3129" s="52">
        <f>IFERROR(_xll.qlIndexFixing(Index1M,$H3129,TRUE,_xll.ohTrigger(RecalcTrigger,Trigger1M)),NA())</f>
        <v>2.352289076548689E-2</v>
      </c>
      <c r="K3129" s="52">
        <f>IFERROR(_xll.qlIndexFixing(ONIndex1M,I3129,TRUE,_xll.ohTrigger(RecalcTrigger,Trigger1M)),NA())</f>
        <v>2.34998670854214E-2</v>
      </c>
      <c r="L3129" s="52">
        <f>IFERROR(_xll.qlIndexFixing(Index3M,H3129,TRUE,_xll.ohTrigger(RecalcTrigger,Trigger3M)),NA())</f>
        <v>2.4633080602456059E-2</v>
      </c>
      <c r="M3129" s="52">
        <f>IFERROR(_xll.qlIndexFixing(ONIndex3M,I3129,TRUE,_xll.ohTrigger(RecalcTrigger,Trigger3M)),NA())</f>
        <v>2.4556711324716929E-2</v>
      </c>
      <c r="N3129" s="52">
        <f>IFERROR(_xll.qlIndexFixing(Index6M,$H3129,TRUE,_xll.ohTrigger(RecalcTrigger,Trigger6M)),NA())</f>
        <v>2.5692730748442971E-2</v>
      </c>
      <c r="O3129" s="52">
        <f>IFERROR(_xll.qlIndexFixing(ONIndex6M,I3129,TRUE,_xll.ohTrigger(RecalcTrigger,Trigger6M)),NA())</f>
        <v>2.553002052075648E-2</v>
      </c>
      <c r="P3129" s="52">
        <f>IFERROR(_xll.qlIndexFixing(Index1Y,$H3129,TRUE,_xll.ohTrigger(RecalcTrigger,Trigger1Y)),NA())</f>
        <v>2.7180972513276801E-2</v>
      </c>
      <c r="Q3129" s="52">
        <f>IFERROR(_xll.qlIndexFixing(ONIndex1Y,I3129,TRUE,_xll.ohTrigger(RecalcTrigger,Trigger1Y)),NA())</f>
        <v>2.6814112941178081E-2</v>
      </c>
    </row>
    <row r="3130" spans="2:17" x14ac:dyDescent="0.2">
      <c r="B3130" s="46" t="s">
        <v>51</v>
      </c>
      <c r="D3130" s="49">
        <f>_xll.qlCalendarAdvance(LocalCalendar,$D3129,B3130,"f",FALSE)</f>
        <v>61344</v>
      </c>
      <c r="E3130" s="49">
        <f>_xll.qlInterestRateIndexValueDate(IndexON,D3130)</f>
        <v>61344</v>
      </c>
      <c r="F3130" s="52">
        <f>IFERROR(_xll.qlIndexFixing(IndexON,D3130,TRUE,_xll.ohTrigger(RecalcTrigger,TriggerON)),NA())</f>
        <v>2.53024622932152E-2</v>
      </c>
      <c r="H3130" s="49">
        <f>_xll.qlCalendarAdvance(IborCalendar,$H3129,B3130,"f",FALSE)</f>
        <v>61331</v>
      </c>
      <c r="I3130" s="49">
        <f>_xll.qlInterestRateIndexValueDate(Index1M,$H3130)</f>
        <v>61333</v>
      </c>
      <c r="J3130" s="52">
        <f>IFERROR(_xll.qlIndexFixing(Index1M,$H3130,TRUE,_xll.ohTrigger(RecalcTrigger,Trigger1M)),NA())</f>
        <v>2.3522122825093417E-2</v>
      </c>
      <c r="K3130" s="52">
        <f>IFERROR(_xll.qlIndexFixing(ONIndex1M,I3130,TRUE,_xll.ohTrigger(RecalcTrigger,Trigger1M)),NA())</f>
        <v>2.34998670854214E-2</v>
      </c>
      <c r="L3130" s="52">
        <f>IFERROR(_xll.qlIndexFixing(Index3M,H3130,TRUE,_xll.ohTrigger(RecalcTrigger,Trigger3M)),NA())</f>
        <v>2.4630557891786607E-2</v>
      </c>
      <c r="M3130" s="52">
        <f>IFERROR(_xll.qlIndexFixing(ONIndex3M,I3130,TRUE,_xll.ohTrigger(RecalcTrigger,Trigger3M)),NA())</f>
        <v>2.4556711324690284E-2</v>
      </c>
      <c r="N3130" s="52">
        <f>IFERROR(_xll.qlIndexFixing(Index6M,$H3130,TRUE,_xll.ohTrigger(RecalcTrigger,Trigger6M)),NA())</f>
        <v>2.5695469011500216E-2</v>
      </c>
      <c r="O3130" s="52">
        <f>IFERROR(_xll.qlIndexFixing(ONIndex6M,I3130,TRUE,_xll.ohTrigger(RecalcTrigger,Trigger6M)),NA())</f>
        <v>2.5530020029069789E-2</v>
      </c>
      <c r="P3130" s="52">
        <f>IFERROR(_xll.qlIndexFixing(Index1Y,$H3130,TRUE,_xll.ohTrigger(RecalcTrigger,Trigger1Y)),NA())</f>
        <v>2.7180975783042731E-2</v>
      </c>
      <c r="Q3130" s="52">
        <f>IFERROR(_xll.qlIndexFixing(ONIndex1Y,I3130,TRUE,_xll.ohTrigger(RecalcTrigger,Trigger1Y)),NA())</f>
        <v>2.6814116341311589E-2</v>
      </c>
    </row>
    <row r="3131" spans="2:17" x14ac:dyDescent="0.2">
      <c r="B3131" s="46" t="s">
        <v>51</v>
      </c>
      <c r="D3131" s="49">
        <f>_xll.qlCalendarAdvance(LocalCalendar,$D3130,B3131,"f",FALSE)</f>
        <v>61351</v>
      </c>
      <c r="E3131" s="49">
        <f>_xll.qlInterestRateIndexValueDate(IndexON,D3131)</f>
        <v>61351</v>
      </c>
      <c r="F3131" s="52">
        <f>IFERROR(_xll.qlIndexFixing(IndexON,D3131,TRUE,_xll.ohTrigger(RecalcTrigger,TriggerON)),NA())</f>
        <v>2.53024622932152E-2</v>
      </c>
      <c r="H3131" s="49">
        <f>_xll.qlCalendarAdvance(IborCalendar,$H3130,B3131,"f",FALSE)</f>
        <v>61338</v>
      </c>
      <c r="I3131" s="49">
        <f>_xll.qlInterestRateIndexValueDate(Index1M,$H3131)</f>
        <v>61340</v>
      </c>
      <c r="J3131" s="52">
        <f>IFERROR(_xll.qlIndexFixing(Index1M,$H3131,TRUE,_xll.ohTrigger(RecalcTrigger,Trigger1M)),NA())</f>
        <v>2.3521354918128547E-2</v>
      </c>
      <c r="K3131" s="52">
        <f>IFERROR(_xll.qlIndexFixing(ONIndex1M,I3131,TRUE,_xll.ohTrigger(RecalcTrigger,Trigger1M)),NA())</f>
        <v>2.34998670854214E-2</v>
      </c>
      <c r="L3131" s="52">
        <f>IFERROR(_xll.qlIndexFixing(Index3M,H3131,TRUE,_xll.ohTrigger(RecalcTrigger,Trigger3M)),NA())</f>
        <v>2.4630557891786607E-2</v>
      </c>
      <c r="M3131" s="52">
        <f>IFERROR(_xll.qlIndexFixing(ONIndex3M,I3131,TRUE,_xll.ohTrigger(RecalcTrigger,Trigger3M)),NA())</f>
        <v>2.4556711324716929E-2</v>
      </c>
      <c r="N3131" s="52">
        <f>IFERROR(_xll.qlIndexFixing(Index6M,$H3131,TRUE,_xll.ohTrigger(RecalcTrigger,Trigger6M)),NA())</f>
        <v>2.5695468530658901E-2</v>
      </c>
      <c r="O3131" s="52">
        <f>IFERROR(_xll.qlIndexFixing(ONIndex6M,I3131,TRUE,_xll.ohTrigger(RecalcTrigger,Trigger6M)),NA())</f>
        <v>2.553001953868872E-2</v>
      </c>
      <c r="P3131" s="52">
        <f>IFERROR(_xll.qlIndexFixing(Index1Y,$H3131,TRUE,_xll.ohTrigger(RecalcTrigger,Trigger1Y)),NA())</f>
        <v>2.7180979044200613E-2</v>
      </c>
      <c r="Q3131" s="52">
        <f>IFERROR(_xll.qlIndexFixing(ONIndex1Y,I3131,TRUE,_xll.ohTrigger(RecalcTrigger,Trigger1Y)),NA())</f>
        <v>2.6814119733078456E-2</v>
      </c>
    </row>
    <row r="3132" spans="2:17" x14ac:dyDescent="0.2">
      <c r="B3132" s="46" t="s">
        <v>51</v>
      </c>
      <c r="D3132" s="49">
        <f>_xll.qlCalendarAdvance(LocalCalendar,$D3131,B3132,"f",FALSE)</f>
        <v>61358</v>
      </c>
      <c r="E3132" s="49">
        <f>_xll.qlInterestRateIndexValueDate(IndexON,D3132)</f>
        <v>61358</v>
      </c>
      <c r="F3132" s="52">
        <f>IFERROR(_xll.qlIndexFixing(IndexON,D3132,TRUE,_xll.ohTrigger(RecalcTrigger,TriggerON)),NA())</f>
        <v>2.53024622932152E-2</v>
      </c>
      <c r="H3132" s="49">
        <f>_xll.qlCalendarAdvance(IborCalendar,$H3131,B3132,"f",FALSE)</f>
        <v>61345</v>
      </c>
      <c r="I3132" s="49">
        <f>_xll.qlInterestRateIndexValueDate(Index1M,$H3132)</f>
        <v>61347</v>
      </c>
      <c r="J3132" s="52">
        <f>IFERROR(_xll.qlIndexFixing(Index1M,$H3132,TRUE,_xll.ohTrigger(RecalcTrigger,Trigger1M)),NA())</f>
        <v>2.3522122825095915E-2</v>
      </c>
      <c r="K3132" s="52">
        <f>IFERROR(_xll.qlIndexFixing(ONIndex1M,I3132,TRUE,_xll.ohTrigger(RecalcTrigger,Trigger1M)),NA())</f>
        <v>2.34998670854214E-2</v>
      </c>
      <c r="L3132" s="52">
        <f>IFERROR(_xll.qlIndexFixing(Index3M,H3132,TRUE,_xll.ohTrigger(RecalcTrigger,Trigger3M)),NA())</f>
        <v>2.4630557891787485E-2</v>
      </c>
      <c r="M3132" s="52">
        <f>IFERROR(_xll.qlIndexFixing(ONIndex3M,I3132,TRUE,_xll.ohTrigger(RecalcTrigger,Trigger3M)),NA())</f>
        <v>2.4556711324716929E-2</v>
      </c>
      <c r="N3132" s="52">
        <f>IFERROR(_xll.qlIndexFixing(Index6M,$H3132,TRUE,_xll.ohTrigger(RecalcTrigger,Trigger6M)),NA())</f>
        <v>2.5695468051044286E-2</v>
      </c>
      <c r="O3132" s="52">
        <f>IFERROR(_xll.qlIndexFixing(ONIndex6M,I3132,TRUE,_xll.ohTrigger(RecalcTrigger,Trigger6M)),NA())</f>
        <v>2.5530019049453401E-2</v>
      </c>
      <c r="P3132" s="52">
        <f>IFERROR(_xll.qlIndexFixing(Index1Y,$H3132,TRUE,_xll.ohTrigger(RecalcTrigger,Trigger1Y)),NA())</f>
        <v>2.7180982296750887E-2</v>
      </c>
      <c r="Q3132" s="52">
        <f>IFERROR(_xll.qlIndexFixing(ONIndex1Y,I3132,TRUE,_xll.ohTrigger(RecalcTrigger,Trigger1Y)),NA())</f>
        <v>2.6814123116452038E-2</v>
      </c>
    </row>
    <row r="3133" spans="2:17" x14ac:dyDescent="0.2">
      <c r="B3133" s="46" t="s">
        <v>51</v>
      </c>
      <c r="D3133" s="49">
        <f>_xll.qlCalendarAdvance(LocalCalendar,$D3132,B3133,"f",FALSE)</f>
        <v>61365</v>
      </c>
      <c r="E3133" s="49">
        <f>_xll.qlInterestRateIndexValueDate(IndexON,D3133)</f>
        <v>61365</v>
      </c>
      <c r="F3133" s="52">
        <f>IFERROR(_xll.qlIndexFixing(IndexON,D3133,TRUE,_xll.ohTrigger(RecalcTrigger,TriggerON)),NA())</f>
        <v>2.5302462293295136E-2</v>
      </c>
      <c r="H3133" s="49">
        <f>_xll.qlCalendarAdvance(IborCalendar,$H3132,B3133,"f",FALSE)</f>
        <v>61352</v>
      </c>
      <c r="I3133" s="49">
        <f>_xll.qlInterestRateIndexValueDate(Index1M,$H3133)</f>
        <v>61354</v>
      </c>
      <c r="J3133" s="52">
        <f>IFERROR(_xll.qlIndexFixing(Index1M,$H3133,TRUE,_xll.ohTrigger(RecalcTrigger,Trigger1M)),NA())</f>
        <v>2.3521354918128547E-2</v>
      </c>
      <c r="K3133" s="52">
        <f>IFERROR(_xll.qlIndexFixing(ONIndex1M,I3133,TRUE,_xll.ohTrigger(RecalcTrigger,Trigger1M)),NA())</f>
        <v>2.3501401062484106E-2</v>
      </c>
      <c r="L3133" s="52">
        <f>IFERROR(_xll.qlIndexFixing(Index3M,H3133,TRUE,_xll.ohTrigger(RecalcTrigger,Trigger3M)),NA())</f>
        <v>2.4630557891786607E-2</v>
      </c>
      <c r="M3133" s="52">
        <f>IFERROR(_xll.qlIndexFixing(ONIndex3M,I3133,TRUE,_xll.ohTrigger(RecalcTrigger,Trigger3M)),NA())</f>
        <v>2.4558386375726826E-2</v>
      </c>
      <c r="N3133" s="52">
        <f>IFERROR(_xll.qlIndexFixing(Index6M,$H3133,TRUE,_xll.ohTrigger(RecalcTrigger,Trigger6M)),NA())</f>
        <v>2.5695467572656793E-2</v>
      </c>
      <c r="O3133" s="52">
        <f>IFERROR(_xll.qlIndexFixing(ONIndex6M,I3133,TRUE,_xll.ohTrigger(RecalcTrigger,Trigger6M)),NA())</f>
        <v>2.5531828954207469E-2</v>
      </c>
      <c r="P3133" s="52">
        <f>IFERROR(_xll.qlIndexFixing(Index1Y,$H3133,TRUE,_xll.ohTrigger(RecalcTrigger,Trigger1Y)),NA())</f>
        <v>2.7180985540693332E-2</v>
      </c>
      <c r="Q3133" s="52">
        <f>IFERROR(_xll.qlIndexFixing(ONIndex1Y,I3133,TRUE,_xll.ohTrigger(RecalcTrigger,Trigger1Y)),NA())</f>
        <v>2.6816124138264286E-2</v>
      </c>
    </row>
    <row r="3134" spans="2:17" x14ac:dyDescent="0.2">
      <c r="B3134" s="46" t="s">
        <v>51</v>
      </c>
      <c r="D3134" s="49">
        <f>_xll.qlCalendarAdvance(LocalCalendar,$D3133,B3134,"f",FALSE)</f>
        <v>61372</v>
      </c>
      <c r="E3134" s="49">
        <f>_xll.qlInterestRateIndexValueDate(IndexON,D3134)</f>
        <v>61372</v>
      </c>
      <c r="F3134" s="52">
        <f>IFERROR(_xll.qlIndexFixing(IndexON,D3134,TRUE,_xll.ohTrigger(RecalcTrigger,TriggerON)),NA())</f>
        <v>2.53024622932152E-2</v>
      </c>
      <c r="H3134" s="49">
        <f>_xll.qlCalendarAdvance(IborCalendar,$H3133,B3134,"f",FALSE)</f>
        <v>61359</v>
      </c>
      <c r="I3134" s="49">
        <f>_xll.qlInterestRateIndexValueDate(Index1M,$H3134)</f>
        <v>61361</v>
      </c>
      <c r="J3134" s="52">
        <f>IFERROR(_xll.qlIndexFixing(Index1M,$H3134,TRUE,_xll.ohTrigger(RecalcTrigger,Trigger1M)),NA())</f>
        <v>2.3522122825095915E-2</v>
      </c>
      <c r="K3134" s="52">
        <f>IFERROR(_xll.qlIndexFixing(ONIndex1M,I3134,TRUE,_xll.ohTrigger(RecalcTrigger,Trigger1M)),NA())</f>
        <v>2.3500634057240788E-2</v>
      </c>
      <c r="L3134" s="52">
        <f>IFERROR(_xll.qlIndexFixing(Index3M,H3134,TRUE,_xll.ohTrigger(RecalcTrigger,Trigger3M)),NA())</f>
        <v>2.4630557891786607E-2</v>
      </c>
      <c r="M3134" s="52">
        <f>IFERROR(_xll.qlIndexFixing(ONIndex3M,I3134,TRUE,_xll.ohTrigger(RecalcTrigger,Trigger3M)),NA())</f>
        <v>2.4557548831161125E-2</v>
      </c>
      <c r="N3134" s="52">
        <f>IFERROR(_xll.qlIndexFixing(Index6M,$H3134,TRUE,_xll.ohTrigger(RecalcTrigger,Trigger6M)),NA())</f>
        <v>2.569272834956627E-2</v>
      </c>
      <c r="O3134" s="52">
        <f>IFERROR(_xll.qlIndexFixing(ONIndex6M,I3134,TRUE,_xll.ohTrigger(RecalcTrigger,Trigger6M)),NA())</f>
        <v>2.5530923249668103E-2</v>
      </c>
      <c r="P3134" s="52">
        <f>IFERROR(_xll.qlIndexFixing(Index1Y,$H3134,TRUE,_xll.ohTrigger(RecalcTrigger,Trigger1Y)),NA())</f>
        <v>2.7180988776027731E-2</v>
      </c>
      <c r="Q3134" s="52">
        <f>IFERROR(_xll.qlIndexFixing(ONIndex1Y,I3134,TRUE,_xll.ohTrigger(RecalcTrigger,Trigger1Y)),NA())</f>
        <v>2.681512865634339E-2</v>
      </c>
    </row>
    <row r="3135" spans="2:17" x14ac:dyDescent="0.2">
      <c r="B3135" s="46" t="s">
        <v>51</v>
      </c>
      <c r="D3135" s="49">
        <f>_xll.qlCalendarAdvance(LocalCalendar,$D3134,B3135,"f",FALSE)</f>
        <v>61379</v>
      </c>
      <c r="E3135" s="49">
        <f>_xll.qlInterestRateIndexValueDate(IndexON,D3135)</f>
        <v>61379</v>
      </c>
      <c r="F3135" s="52">
        <f>IFERROR(_xll.qlIndexFixing(IndexON,D3135,TRUE,_xll.ohTrigger(RecalcTrigger,TriggerON)),NA())</f>
        <v>2.53024622932152E-2</v>
      </c>
      <c r="H3135" s="49">
        <f>_xll.qlCalendarAdvance(IborCalendar,$H3134,B3135,"f",FALSE)</f>
        <v>61366</v>
      </c>
      <c r="I3135" s="49">
        <f>_xll.qlInterestRateIndexValueDate(Index1M,$H3135)</f>
        <v>61368</v>
      </c>
      <c r="J3135" s="52">
        <f>IFERROR(_xll.qlIndexFixing(Index1M,$H3135,TRUE,_xll.ohTrigger(RecalcTrigger,Trigger1M)),NA())</f>
        <v>2.3521354918128547E-2</v>
      </c>
      <c r="K3135" s="52">
        <f>IFERROR(_xll.qlIndexFixing(ONIndex1M,I3135,TRUE,_xll.ohTrigger(RecalcTrigger,Trigger1M)),NA())</f>
        <v>2.34998670854214E-2</v>
      </c>
      <c r="L3135" s="52">
        <f>IFERROR(_xll.qlIndexFixing(Index3M,H3135,TRUE,_xll.ohTrigger(RecalcTrigger,Trigger3M)),NA())</f>
        <v>2.4630557891786607E-2</v>
      </c>
      <c r="M3135" s="52">
        <f>IFERROR(_xll.qlIndexFixing(ONIndex3M,I3135,TRUE,_xll.ohTrigger(RecalcTrigger,Trigger3M)),NA())</f>
        <v>2.4556711324716929E-2</v>
      </c>
      <c r="N3135" s="52">
        <f>IFERROR(_xll.qlIndexFixing(Index6M,$H3135,TRUE,_xll.ohTrigger(RecalcTrigger,Trigger6M)),NA())</f>
        <v>2.5692727873471502E-2</v>
      </c>
      <c r="O3135" s="52">
        <f>IFERROR(_xll.qlIndexFixing(ONIndex6M,I3135,TRUE,_xll.ohTrigger(RecalcTrigger,Trigger6M)),NA())</f>
        <v>2.5530017589101561E-2</v>
      </c>
      <c r="P3135" s="52">
        <f>IFERROR(_xll.qlIndexFixing(Index1Y,$H3135,TRUE,_xll.ohTrigger(RecalcTrigger,Trigger1Y)),NA())</f>
        <v>2.7180992002754083E-2</v>
      </c>
      <c r="Q3135" s="52">
        <f>IFERROR(_xll.qlIndexFixing(ONIndex1Y,I3135,TRUE,_xll.ohTrigger(RecalcTrigger,Trigger1Y)),NA())</f>
        <v>2.6814133216346292E-2</v>
      </c>
    </row>
    <row r="3136" spans="2:17" x14ac:dyDescent="0.2">
      <c r="B3136" s="46" t="s">
        <v>51</v>
      </c>
      <c r="D3136" s="49">
        <f>_xll.qlCalendarAdvance(LocalCalendar,$D3135,B3136,"f",FALSE)</f>
        <v>61386</v>
      </c>
      <c r="E3136" s="49">
        <f>_xll.qlInterestRateIndexValueDate(IndexON,D3136)</f>
        <v>61386</v>
      </c>
      <c r="F3136" s="52">
        <f>IFERROR(_xll.qlIndexFixing(IndexON,D3136,TRUE,_xll.ohTrigger(RecalcTrigger,TriggerON)),NA())</f>
        <v>2.5302462293295136E-2</v>
      </c>
      <c r="H3136" s="49">
        <f>_xll.qlCalendarAdvance(IborCalendar,$H3135,B3136,"f",FALSE)</f>
        <v>61373</v>
      </c>
      <c r="I3136" s="49">
        <f>_xll.qlInterestRateIndexValueDate(Index1M,$H3136)</f>
        <v>61375</v>
      </c>
      <c r="J3136" s="52">
        <f>IFERROR(_xll.qlIndexFixing(Index1M,$H3136,TRUE,_xll.ohTrigger(RecalcTrigger,Trigger1M)),NA())</f>
        <v>2.3521354918125969E-2</v>
      </c>
      <c r="K3136" s="52">
        <f>IFERROR(_xll.qlIndexFixing(ONIndex1M,I3136,TRUE,_xll.ohTrigger(RecalcTrigger,Trigger1M)),NA())</f>
        <v>2.3500634057260772E-2</v>
      </c>
      <c r="L3136" s="52">
        <f>IFERROR(_xll.qlIndexFixing(Index3M,H3136,TRUE,_xll.ohTrigger(RecalcTrigger,Trigger3M)),NA())</f>
        <v>2.4630557891786607E-2</v>
      </c>
      <c r="M3136" s="52">
        <f>IFERROR(_xll.qlIndexFixing(ONIndex3M,I3136,TRUE,_xll.ohTrigger(RecalcTrigger,Trigger3M)),NA())</f>
        <v>2.4557548831161125E-2</v>
      </c>
      <c r="N3136" s="52">
        <f>IFERROR(_xll.qlIndexFixing(Index6M,$H3136,TRUE,_xll.ohTrigger(RecalcTrigger,Trigger6M)),NA())</f>
        <v>2.5692727398603885E-2</v>
      </c>
      <c r="O3136" s="52">
        <f>IFERROR(_xll.qlIndexFixing(ONIndex6M,I3136,TRUE,_xll.ohTrigger(RecalcTrigger,Trigger6M)),NA())</f>
        <v>2.553092227988385E-2</v>
      </c>
      <c r="P3136" s="52">
        <f>IFERROR(_xll.qlIndexFixing(Index1Y,$H3136,TRUE,_xll.ohTrigger(RecalcTrigger,Trigger1Y)),NA())</f>
        <v>2.718099522087326E-2</v>
      </c>
      <c r="Q3136" s="52">
        <f>IFERROR(_xll.qlIndexFixing(ONIndex1Y,I3136,TRUE,_xll.ohTrigger(RecalcTrigger,Trigger1Y)),NA())</f>
        <v>2.6815135363797982E-2</v>
      </c>
    </row>
    <row r="3137" spans="2:17" x14ac:dyDescent="0.2">
      <c r="B3137" s="46" t="s">
        <v>51</v>
      </c>
      <c r="D3137" s="49">
        <f>_xll.qlCalendarAdvance(LocalCalendar,$D3136,B3137,"f",FALSE)</f>
        <v>61393</v>
      </c>
      <c r="E3137" s="49">
        <f>_xll.qlInterestRateIndexValueDate(IndexON,D3137)</f>
        <v>61393</v>
      </c>
      <c r="F3137" s="52">
        <f>IFERROR(_xll.qlIndexFixing(IndexON,D3137,TRUE,_xll.ohTrigger(RecalcTrigger,TriggerON)),NA())</f>
        <v>2.53024622932152E-2</v>
      </c>
      <c r="H3137" s="49">
        <f>_xll.qlCalendarAdvance(IborCalendar,$H3136,B3137,"f",FALSE)</f>
        <v>61380</v>
      </c>
      <c r="I3137" s="49">
        <f>_xll.qlInterestRateIndexValueDate(Index1M,$H3137)</f>
        <v>61382</v>
      </c>
      <c r="J3137" s="52">
        <f>IFERROR(_xll.qlIndexFixing(Index1M,$H3137,TRUE,_xll.ohTrigger(RecalcTrigger,Trigger1M)),NA())</f>
        <v>2.3522122825093417E-2</v>
      </c>
      <c r="K3137" s="52">
        <f>IFERROR(_xll.qlIndexFixing(ONIndex1M,I3137,TRUE,_xll.ohTrigger(RecalcTrigger,Trigger1M)),NA())</f>
        <v>2.3499867085394754E-2</v>
      </c>
      <c r="L3137" s="52">
        <f>IFERROR(_xll.qlIndexFixing(Index3M,H3137,TRUE,_xll.ohTrigger(RecalcTrigger,Trigger3M)),NA())</f>
        <v>2.4633921582527776E-2</v>
      </c>
      <c r="M3137" s="52">
        <f>IFERROR(_xll.qlIndexFixing(ONIndex3M,I3137,TRUE,_xll.ohTrigger(RecalcTrigger,Trigger3M)),NA())</f>
        <v>2.4556711324690284E-2</v>
      </c>
      <c r="N3137" s="52">
        <f>IFERROR(_xll.qlIndexFixing(Index6M,$H3137,TRUE,_xll.ohTrigger(RecalcTrigger,Trigger6M)),NA())</f>
        <v>2.5692726924962099E-2</v>
      </c>
      <c r="O3137" s="52">
        <f>IFERROR(_xll.qlIndexFixing(ONIndex6M,I3137,TRUE,_xll.ohTrigger(RecalcTrigger,Trigger6M)),NA())</f>
        <v>2.5530016621555518E-2</v>
      </c>
      <c r="P3137" s="52">
        <f>IFERROR(_xll.qlIndexFixing(Index1Y,$H3137,TRUE,_xll.ohTrigger(RecalcTrigger,Trigger1Y)),NA())</f>
        <v>2.7182015451025453E-2</v>
      </c>
      <c r="Q3137" s="52">
        <f>IFERROR(_xll.qlIndexFixing(ONIndex1Y,I3137,TRUE,_xll.ohTrigger(RecalcTrigger,Trigger1Y)),NA())</f>
        <v>2.6814139907687107E-2</v>
      </c>
    </row>
    <row r="3138" spans="2:17" x14ac:dyDescent="0.2">
      <c r="B3138" s="46" t="s">
        <v>51</v>
      </c>
      <c r="D3138" s="49">
        <f>_xll.qlCalendarAdvance(LocalCalendar,$D3137,B3138,"f",FALSE)</f>
        <v>61400</v>
      </c>
      <c r="E3138" s="49">
        <f>_xll.qlInterestRateIndexValueDate(IndexON,D3138)</f>
        <v>61400</v>
      </c>
      <c r="F3138" s="52">
        <f>IFERROR(_xll.qlIndexFixing(IndexON,D3138,TRUE,_xll.ohTrigger(RecalcTrigger,TriggerON)),NA())</f>
        <v>2.53024622932152E-2</v>
      </c>
      <c r="H3138" s="49">
        <f>_xll.qlCalendarAdvance(IborCalendar,$H3137,B3138,"f",FALSE)</f>
        <v>61387</v>
      </c>
      <c r="I3138" s="49">
        <f>_xll.qlInterestRateIndexValueDate(Index1M,$H3138)</f>
        <v>61389</v>
      </c>
      <c r="J3138" s="52">
        <f>IFERROR(_xll.qlIndexFixing(Index1M,$H3138,TRUE,_xll.ohTrigger(RecalcTrigger,Trigger1M)),NA())</f>
        <v>2.3521354918128547E-2</v>
      </c>
      <c r="K3138" s="52">
        <f>IFERROR(_xll.qlIndexFixing(ONIndex1M,I3138,TRUE,_xll.ohTrigger(RecalcTrigger,Trigger1M)),NA())</f>
        <v>2.34998670854214E-2</v>
      </c>
      <c r="L3138" s="52">
        <f>IFERROR(_xll.qlIndexFixing(Index3M,H3138,TRUE,_xll.ohTrigger(RecalcTrigger,Trigger3M)),NA())</f>
        <v>2.4630557891785726E-2</v>
      </c>
      <c r="M3138" s="52">
        <f>IFERROR(_xll.qlIndexFixing(ONIndex3M,I3138,TRUE,_xll.ohTrigger(RecalcTrigger,Trigger3M)),NA())</f>
        <v>2.4556711324716929E-2</v>
      </c>
      <c r="N3138" s="52">
        <f>IFERROR(_xll.qlIndexFixing(Index6M,$H3138,TRUE,_xll.ohTrigger(RecalcTrigger,Trigger6M)),NA())</f>
        <v>2.5692726452548342E-2</v>
      </c>
      <c r="O3138" s="52">
        <f>IFERROR(_xll.qlIndexFixing(ONIndex6M,I3138,TRUE,_xll.ohTrigger(RecalcTrigger,Trigger6M)),NA())</f>
        <v>2.5530016139647671E-2</v>
      </c>
      <c r="P3138" s="52">
        <f>IFERROR(_xll.qlIndexFixing(Index1Y,$H3138,TRUE,_xll.ohTrigger(RecalcTrigger,Trigger1Y)),NA())</f>
        <v>2.7181001631286603E-2</v>
      </c>
      <c r="Q3138" s="52">
        <f>IFERROR(_xll.qlIndexFixing(ONIndex1Y,I3138,TRUE,_xll.ohTrigger(RecalcTrigger,Trigger1Y)),NA())</f>
        <v>2.6814143240807553E-2</v>
      </c>
    </row>
    <row r="3139" spans="2:17" x14ac:dyDescent="0.2">
      <c r="B3139" s="46" t="s">
        <v>51</v>
      </c>
      <c r="D3139" s="49">
        <f>_xll.qlCalendarAdvance(LocalCalendar,$D3138,B3139,"f",FALSE)</f>
        <v>61407</v>
      </c>
      <c r="E3139" s="49">
        <f>_xll.qlInterestRateIndexValueDate(IndexON,D3139)</f>
        <v>61407</v>
      </c>
      <c r="F3139" s="52">
        <f>IFERROR(_xll.qlIndexFixing(IndexON,D3139,TRUE,_xll.ohTrigger(RecalcTrigger,TriggerON)),NA())</f>
        <v>2.53024622932152E-2</v>
      </c>
      <c r="H3139" s="49">
        <f>_xll.qlCalendarAdvance(IborCalendar,$H3138,B3139,"f",FALSE)</f>
        <v>61394</v>
      </c>
      <c r="I3139" s="49">
        <f>_xll.qlInterestRateIndexValueDate(Index1M,$H3139)</f>
        <v>61396</v>
      </c>
      <c r="J3139" s="52">
        <f>IFERROR(_xll.qlIndexFixing(Index1M,$H3139,TRUE,_xll.ohTrigger(RecalcTrigger,Trigger1M)),NA())</f>
        <v>2.3521354918128547E-2</v>
      </c>
      <c r="K3139" s="52">
        <f>IFERROR(_xll.qlIndexFixing(ONIndex1M,I3139,TRUE,_xll.ohTrigger(RecalcTrigger,Trigger1M)),NA())</f>
        <v>2.34998670854214E-2</v>
      </c>
      <c r="L3139" s="52">
        <f>IFERROR(_xll.qlIndexFixing(Index3M,H3139,TRUE,_xll.ohTrigger(RecalcTrigger,Trigger3M)),NA())</f>
        <v>2.4629717064740042E-2</v>
      </c>
      <c r="M3139" s="52">
        <f>IFERROR(_xll.qlIndexFixing(ONIndex3M,I3139,TRUE,_xll.ohTrigger(RecalcTrigger,Trigger3M)),NA())</f>
        <v>2.4556711324716929E-2</v>
      </c>
      <c r="N3139" s="52">
        <f>IFERROR(_xll.qlIndexFixing(Index6M,$H3139,TRUE,_xll.ohTrigger(RecalcTrigger,Trigger6M)),NA())</f>
        <v>2.5692725981360416E-2</v>
      </c>
      <c r="O3139" s="52">
        <f>IFERROR(_xll.qlIndexFixing(ONIndex6M,I3139,TRUE,_xll.ohTrigger(RecalcTrigger,Trigger6M)),NA())</f>
        <v>2.5530015658885574E-2</v>
      </c>
      <c r="P3139" s="52">
        <f>IFERROR(_xll.qlIndexFixing(Index1Y,$H3139,TRUE,_xll.ohTrigger(RecalcTrigger,Trigger1Y)),NA())</f>
        <v>2.7181004823581642E-2</v>
      </c>
      <c r="Q3139" s="52">
        <f>IFERROR(_xll.qlIndexFixing(ONIndex1Y,I3139,TRUE,_xll.ohTrigger(RecalcTrigger,Trigger1Y)),NA())</f>
        <v>2.6814146565588004E-2</v>
      </c>
    </row>
    <row r="3140" spans="2:17" x14ac:dyDescent="0.2">
      <c r="B3140" s="46" t="s">
        <v>51</v>
      </c>
      <c r="D3140" s="49">
        <f>_xll.qlCalendarAdvance(LocalCalendar,$D3139,B3140,"f",FALSE)</f>
        <v>61414</v>
      </c>
      <c r="E3140" s="49">
        <f>_xll.qlInterestRateIndexValueDate(IndexON,D3140)</f>
        <v>61414</v>
      </c>
      <c r="F3140" s="52">
        <f>IFERROR(_xll.qlIndexFixing(IndexON,D3140,TRUE,_xll.ohTrigger(RecalcTrigger,TriggerON)),NA())</f>
        <v>2.53024622932152E-2</v>
      </c>
      <c r="H3140" s="49">
        <f>_xll.qlCalendarAdvance(IborCalendar,$H3139,B3140,"f",FALSE)</f>
        <v>61401</v>
      </c>
      <c r="I3140" s="49">
        <f>_xll.qlInterestRateIndexValueDate(Index1M,$H3140)</f>
        <v>61403</v>
      </c>
      <c r="J3140" s="52">
        <f>IFERROR(_xll.qlIndexFixing(Index1M,$H3140,TRUE,_xll.ohTrigger(RecalcTrigger,Trigger1M)),NA())</f>
        <v>2.3521354918128547E-2</v>
      </c>
      <c r="K3140" s="52">
        <f>IFERROR(_xll.qlIndexFixing(ONIndex1M,I3140,TRUE,_xll.ohTrigger(RecalcTrigger,Trigger1M)),NA())</f>
        <v>2.34998670854214E-2</v>
      </c>
      <c r="L3140" s="52">
        <f>IFERROR(_xll.qlIndexFixing(Index3M,H3140,TRUE,_xll.ohTrigger(RecalcTrigger,Trigger3M)),NA())</f>
        <v>2.4629717064740042E-2</v>
      </c>
      <c r="M3140" s="52">
        <f>IFERROR(_xll.qlIndexFixing(ONIndex3M,I3140,TRUE,_xll.ohTrigger(RecalcTrigger,Trigger3M)),NA())</f>
        <v>2.4556711324716929E-2</v>
      </c>
      <c r="N3140" s="52">
        <f>IFERROR(_xll.qlIndexFixing(Index6M,$H3140,TRUE,_xll.ohTrigger(RecalcTrigger,Trigger6M)),NA())</f>
        <v>2.5692725511400082E-2</v>
      </c>
      <c r="O3140" s="52">
        <f>IFERROR(_xll.qlIndexFixing(ONIndex6M,I3140,TRUE,_xll.ohTrigger(RecalcTrigger,Trigger6M)),NA())</f>
        <v>2.5530015179375809E-2</v>
      </c>
      <c r="P3140" s="52">
        <f>IFERROR(_xll.qlIndexFixing(Index1Y,$H3140,TRUE,_xll.ohTrigger(RecalcTrigger,Trigger1Y)),NA())</f>
        <v>2.7181008007268852E-2</v>
      </c>
      <c r="Q3140" s="52">
        <f>IFERROR(_xll.qlIndexFixing(ONIndex1Y,I3140,TRUE,_xll.ohTrigger(RecalcTrigger,Trigger1Y)),NA())</f>
        <v>2.6814149881895233E-2</v>
      </c>
    </row>
    <row r="3141" spans="2:17" x14ac:dyDescent="0.2">
      <c r="B3141" s="46" t="s">
        <v>51</v>
      </c>
      <c r="D3141" s="49">
        <f>_xll.qlCalendarAdvance(LocalCalendar,$D3140,B3141,"f",FALSE)</f>
        <v>61421</v>
      </c>
      <c r="E3141" s="49">
        <f>_xll.qlInterestRateIndexValueDate(IndexON,D3141)</f>
        <v>61421</v>
      </c>
      <c r="F3141" s="52">
        <f>IFERROR(_xll.qlIndexFixing(IndexON,D3141,TRUE,_xll.ohTrigger(RecalcTrigger,TriggerON)),NA())</f>
        <v>2.53024622932152E-2</v>
      </c>
      <c r="H3141" s="49">
        <f>_xll.qlCalendarAdvance(IborCalendar,$H3140,B3141,"f",FALSE)</f>
        <v>61408</v>
      </c>
      <c r="I3141" s="49">
        <f>_xll.qlInterestRateIndexValueDate(Index1M,$H3141)</f>
        <v>61410</v>
      </c>
      <c r="J3141" s="52">
        <f>IFERROR(_xll.qlIndexFixing(Index1M,$H3141,TRUE,_xll.ohTrigger(RecalcTrigger,Trigger1M)),NA())</f>
        <v>2.3521354918128547E-2</v>
      </c>
      <c r="K3141" s="52">
        <f>IFERROR(_xll.qlIndexFixing(ONIndex1M,I3141,TRUE,_xll.ohTrigger(RecalcTrigger,Trigger1M)),NA())</f>
        <v>2.3500634057260772E-2</v>
      </c>
      <c r="L3141" s="52">
        <f>IFERROR(_xll.qlIndexFixing(Index3M,H3141,TRUE,_xll.ohTrigger(RecalcTrigger,Trigger3M)),NA())</f>
        <v>2.462971706474093E-2</v>
      </c>
      <c r="M3141" s="52">
        <f>IFERROR(_xll.qlIndexFixing(ONIndex3M,I3141,TRUE,_xll.ohTrigger(RecalcTrigger,Trigger3M)),NA())</f>
        <v>2.4557548831161125E-2</v>
      </c>
      <c r="N3141" s="52">
        <f>IFERROR(_xll.qlIndexFixing(Index6M,$H3141,TRUE,_xll.ohTrigger(RecalcTrigger,Trigger6M)),NA())</f>
        <v>2.569272504266646E-2</v>
      </c>
      <c r="O3141" s="52">
        <f>IFERROR(_xll.qlIndexFixing(ONIndex6M,I3141,TRUE,_xll.ohTrigger(RecalcTrigger,Trigger6M)),NA())</f>
        <v>2.5530919876446401E-2</v>
      </c>
      <c r="P3141" s="52">
        <f>IFERROR(_xll.qlIndexFixing(Index1Y,$H3141,TRUE,_xll.ohTrigger(RecalcTrigger,Trigger1Y)),NA())</f>
        <v>2.7182028201480274E-2</v>
      </c>
      <c r="Q3141" s="52">
        <f>IFERROR(_xll.qlIndexFixing(ONIndex1Y,I3141,TRUE,_xll.ohTrigger(RecalcTrigger,Trigger1Y)),NA())</f>
        <v>2.6815151985681851E-2</v>
      </c>
    </row>
    <row r="3142" spans="2:17" x14ac:dyDescent="0.2">
      <c r="B3142" s="46" t="s">
        <v>51</v>
      </c>
      <c r="D3142" s="49">
        <f>_xll.qlCalendarAdvance(LocalCalendar,$D3141,B3142,"f",FALSE)</f>
        <v>61428</v>
      </c>
      <c r="E3142" s="49">
        <f>_xll.qlInterestRateIndexValueDate(IndexON,D3142)</f>
        <v>61428</v>
      </c>
      <c r="F3142" s="52">
        <f>IFERROR(_xll.qlIndexFixing(IndexON,D3142,TRUE,_xll.ohTrigger(RecalcTrigger,TriggerON)),NA())</f>
        <v>2.5302462293295136E-2</v>
      </c>
      <c r="H3142" s="49">
        <f>_xll.qlCalendarAdvance(IborCalendar,$H3141,B3142,"f",FALSE)</f>
        <v>61415</v>
      </c>
      <c r="I3142" s="49">
        <f>_xll.qlInterestRateIndexValueDate(Index1M,$H3142)</f>
        <v>61417</v>
      </c>
      <c r="J3142" s="52">
        <f>IFERROR(_xll.qlIndexFixing(Index1M,$H3142,TRUE,_xll.ohTrigger(RecalcTrigger,Trigger1M)),NA())</f>
        <v>2.3521354918128547E-2</v>
      </c>
      <c r="K3142" s="52">
        <f>IFERROR(_xll.qlIndexFixing(ONIndex1M,I3142,TRUE,_xll.ohTrigger(RecalcTrigger,Trigger1M)),NA())</f>
        <v>2.34998670854214E-2</v>
      </c>
      <c r="L3142" s="52">
        <f>IFERROR(_xll.qlIndexFixing(Index3M,H3142,TRUE,_xll.ohTrigger(RecalcTrigger,Trigger3M)),NA())</f>
        <v>2.4629717064740042E-2</v>
      </c>
      <c r="M3142" s="52">
        <f>IFERROR(_xll.qlIndexFixing(ONIndex3M,I3142,TRUE,_xll.ohTrigger(RecalcTrigger,Trigger3M)),NA())</f>
        <v>2.4556711324690284E-2</v>
      </c>
      <c r="N3142" s="52">
        <f>IFERROR(_xll.qlIndexFixing(Index6M,$H3142,TRUE,_xll.ohTrigger(RecalcTrigger,Trigger6M)),NA())</f>
        <v>2.5692724575158667E-2</v>
      </c>
      <c r="O3142" s="52">
        <f>IFERROR(_xll.qlIndexFixing(ONIndex6M,I3142,TRUE,_xll.ohTrigger(RecalcTrigger,Trigger6M)),NA())</f>
        <v>2.5530014223980046E-2</v>
      </c>
      <c r="P3142" s="52">
        <f>IFERROR(_xll.qlIndexFixing(Index1Y,$H3142,TRUE,_xll.ohTrigger(RecalcTrigger,Trigger1Y)),NA())</f>
        <v>2.7181014348819789E-2</v>
      </c>
      <c r="Q3142" s="52">
        <f>IFERROR(_xll.qlIndexFixing(ONIndex1Y,I3142,TRUE,_xll.ohTrigger(RecalcTrigger,Trigger1Y)),NA())</f>
        <v>2.681415648951635E-2</v>
      </c>
    </row>
    <row r="3143" spans="2:17" x14ac:dyDescent="0.2">
      <c r="B3143" s="46" t="s">
        <v>51</v>
      </c>
      <c r="D3143" s="49">
        <f>_xll.qlCalendarAdvance(LocalCalendar,$D3142,B3143,"f",FALSE)</f>
        <v>61435</v>
      </c>
      <c r="E3143" s="49">
        <f>_xll.qlInterestRateIndexValueDate(IndexON,D3143)</f>
        <v>61435</v>
      </c>
      <c r="F3143" s="52">
        <f>IFERROR(_xll.qlIndexFixing(IndexON,D3143,TRUE,_xll.ohTrigger(RecalcTrigger,TriggerON)),NA())</f>
        <v>2.5302462293295136E-2</v>
      </c>
      <c r="H3143" s="49">
        <f>_xll.qlCalendarAdvance(IborCalendar,$H3142,B3143,"f",FALSE)</f>
        <v>61422</v>
      </c>
      <c r="I3143" s="49">
        <f>_xll.qlInterestRateIndexValueDate(Index1M,$H3143)</f>
        <v>61424</v>
      </c>
      <c r="J3143" s="52">
        <f>IFERROR(_xll.qlIndexFixing(Index1M,$H3143,TRUE,_xll.ohTrigger(RecalcTrigger,Trigger1M)),NA())</f>
        <v>2.3521354918128547E-2</v>
      </c>
      <c r="K3143" s="52">
        <f>IFERROR(_xll.qlIndexFixing(ONIndex1M,I3143,TRUE,_xll.ohTrigger(RecalcTrigger,Trigger1M)),NA())</f>
        <v>2.34998670854214E-2</v>
      </c>
      <c r="L3143" s="52">
        <f>IFERROR(_xll.qlIndexFixing(Index3M,H3143,TRUE,_xll.ohTrigger(RecalcTrigger,Trigger3M)),NA())</f>
        <v>2.4633080602455209E-2</v>
      </c>
      <c r="M3143" s="52">
        <f>IFERROR(_xll.qlIndexFixing(ONIndex3M,I3143,TRUE,_xll.ohTrigger(RecalcTrigger,Trigger3M)),NA())</f>
        <v>2.4556711324690284E-2</v>
      </c>
      <c r="N3143" s="52">
        <f>IFERROR(_xll.qlIndexFixing(Index6M,$H3143,TRUE,_xll.ohTrigger(RecalcTrigger,Trigger6M)),NA())</f>
        <v>2.5696375858491279E-2</v>
      </c>
      <c r="O3143" s="52">
        <f>IFERROR(_xll.qlIndexFixing(ONIndex6M,I3143,TRUE,_xll.ohTrigger(RecalcTrigger,Trigger6M)),NA())</f>
        <v>2.5530013748094049E-2</v>
      </c>
      <c r="P3143" s="52">
        <f>IFERROR(_xll.qlIndexFixing(Index1Y,$H3143,TRUE,_xll.ohTrigger(RecalcTrigger,Trigger1Y)),NA())</f>
        <v>2.7181017506683294E-2</v>
      </c>
      <c r="Q3143" s="52">
        <f>IFERROR(_xll.qlIndexFixing(ONIndex1Y,I3143,TRUE,_xll.ohTrigger(RecalcTrigger,Trigger1Y)),NA())</f>
        <v>2.6814159780723656E-2</v>
      </c>
    </row>
    <row r="3144" spans="2:17" x14ac:dyDescent="0.2">
      <c r="B3144" s="46" t="s">
        <v>51</v>
      </c>
      <c r="D3144" s="49">
        <f>_xll.qlCalendarAdvance(LocalCalendar,$D3143,B3144,"f",FALSE)</f>
        <v>61442</v>
      </c>
      <c r="E3144" s="49">
        <f>_xll.qlInterestRateIndexValueDate(IndexON,D3144)</f>
        <v>61442</v>
      </c>
      <c r="F3144" s="52">
        <f>IFERROR(_xll.qlIndexFixing(IndexON,D3144,TRUE,_xll.ohTrigger(RecalcTrigger,TriggerON)),NA())</f>
        <v>2.5302462293295136E-2</v>
      </c>
      <c r="H3144" s="49">
        <f>_xll.qlCalendarAdvance(IborCalendar,$H3143,B3144,"f",FALSE)</f>
        <v>61429</v>
      </c>
      <c r="I3144" s="49">
        <f>_xll.qlInterestRateIndexValueDate(Index1M,$H3144)</f>
        <v>61431</v>
      </c>
      <c r="J3144" s="52">
        <f>IFERROR(_xll.qlIndexFixing(Index1M,$H3144,TRUE,_xll.ohTrigger(RecalcTrigger,Trigger1M)),NA())</f>
        <v>2.3521354918125969E-2</v>
      </c>
      <c r="K3144" s="52">
        <f>IFERROR(_xll.qlIndexFixing(ONIndex1M,I3144,TRUE,_xll.ohTrigger(RecalcTrigger,Trigger1M)),NA())</f>
        <v>2.34998670854214E-2</v>
      </c>
      <c r="L3144" s="52">
        <f>IFERROR(_xll.qlIndexFixing(Index3M,H3144,TRUE,_xll.ohTrigger(RecalcTrigger,Trigger3M)),NA())</f>
        <v>2.4633080602455209E-2</v>
      </c>
      <c r="M3144" s="52">
        <f>IFERROR(_xll.qlIndexFixing(ONIndex3M,I3144,TRUE,_xll.ohTrigger(RecalcTrigger,Trigger3M)),NA())</f>
        <v>2.4556711324690284E-2</v>
      </c>
      <c r="N3144" s="52">
        <f>IFERROR(_xll.qlIndexFixing(Index6M,$H3144,TRUE,_xll.ohTrigger(RecalcTrigger,Trigger6M)),NA())</f>
        <v>2.5695462391383435E-2</v>
      </c>
      <c r="O3144" s="52">
        <f>IFERROR(_xll.qlIndexFixing(ONIndex6M,I3144,TRUE,_xll.ohTrigger(RecalcTrigger,Trigger6M)),NA())</f>
        <v>2.5530013273407093E-2</v>
      </c>
      <c r="P3144" s="52">
        <f>IFERROR(_xll.qlIndexFixing(Index1Y,$H3144,TRUE,_xll.ohTrigger(RecalcTrigger,Trigger1Y)),NA())</f>
        <v>2.7181020655938758E-2</v>
      </c>
      <c r="Q3144" s="52">
        <f>IFERROR(_xll.qlIndexFixing(ONIndex1Y,I3144,TRUE,_xll.ohTrigger(RecalcTrigger,Trigger1Y)),NA())</f>
        <v>2.6814163063537677E-2</v>
      </c>
    </row>
    <row r="3145" spans="2:17" x14ac:dyDescent="0.2">
      <c r="B3145" s="46" t="s">
        <v>51</v>
      </c>
      <c r="D3145" s="49">
        <f>_xll.qlCalendarAdvance(LocalCalendar,$D3144,B3145,"f",FALSE)</f>
        <v>61449</v>
      </c>
      <c r="E3145" s="49">
        <f>_xll.qlInterestRateIndexValueDate(IndexON,D3145)</f>
        <v>61449</v>
      </c>
      <c r="F3145" s="52">
        <f>IFERROR(_xll.qlIndexFixing(IndexON,D3145,TRUE,_xll.ohTrigger(RecalcTrigger,TriggerON)),NA())</f>
        <v>2.53024622932152E-2</v>
      </c>
      <c r="H3145" s="49">
        <f>_xll.qlCalendarAdvance(IborCalendar,$H3144,B3145,"f",FALSE)</f>
        <v>61436</v>
      </c>
      <c r="I3145" s="49">
        <f>_xll.qlInterestRateIndexValueDate(Index1M,$H3145)</f>
        <v>61438</v>
      </c>
      <c r="J3145" s="52">
        <f>IFERROR(_xll.qlIndexFixing(Index1M,$H3145,TRUE,_xll.ohTrigger(RecalcTrigger,Trigger1M)),NA())</f>
        <v>2.3521354918128547E-2</v>
      </c>
      <c r="K3145" s="52">
        <f>IFERROR(_xll.qlIndexFixing(ONIndex1M,I3145,TRUE,_xll.ohTrigger(RecalcTrigger,Trigger1M)),NA())</f>
        <v>2.3499867085448045E-2</v>
      </c>
      <c r="L3145" s="52">
        <f>IFERROR(_xll.qlIndexFixing(Index3M,H3145,TRUE,_xll.ohTrigger(RecalcTrigger,Trigger3M)),NA())</f>
        <v>2.4633080602454359E-2</v>
      </c>
      <c r="M3145" s="52">
        <f>IFERROR(_xll.qlIndexFixing(ONIndex3M,I3145,TRUE,_xll.ohTrigger(RecalcTrigger,Trigger3M)),NA())</f>
        <v>2.4556711324690284E-2</v>
      </c>
      <c r="N3145" s="52">
        <f>IFERROR(_xll.qlIndexFixing(Index6M,$H3145,TRUE,_xll.ohTrigger(RecalcTrigger,Trigger6M)),NA())</f>
        <v>2.5695461927721461E-2</v>
      </c>
      <c r="O3145" s="52">
        <f>IFERROR(_xll.qlIndexFixing(ONIndex6M,I3145,TRUE,_xll.ohTrigger(RecalcTrigger,Trigger6M)),NA())</f>
        <v>2.5530012799945823E-2</v>
      </c>
      <c r="P3145" s="52">
        <f>IFERROR(_xll.qlIndexFixing(Index1Y,$H3145,TRUE,_xll.ohTrigger(RecalcTrigger,Trigger1Y)),NA())</f>
        <v>2.7181023796586608E-2</v>
      </c>
      <c r="Q3145" s="52">
        <f>IFERROR(_xll.qlIndexFixing(ONIndex1Y,I3145,TRUE,_xll.ohTrigger(RecalcTrigger,Trigger1Y)),NA())</f>
        <v>2.6814166338038348E-2</v>
      </c>
    </row>
    <row r="3146" spans="2:17" x14ac:dyDescent="0.2">
      <c r="B3146" s="46" t="s">
        <v>51</v>
      </c>
      <c r="D3146" s="49">
        <f>_xll.qlCalendarAdvance(LocalCalendar,$D3145,B3146,"f",FALSE)</f>
        <v>61456</v>
      </c>
      <c r="E3146" s="49">
        <f>_xll.qlInterestRateIndexValueDate(IndexON,D3146)</f>
        <v>61456</v>
      </c>
      <c r="F3146" s="52">
        <f>IFERROR(_xll.qlIndexFixing(IndexON,D3146,TRUE,_xll.ohTrigger(RecalcTrigger,TriggerON)),NA())</f>
        <v>2.5302462293295136E-2</v>
      </c>
      <c r="H3146" s="49">
        <f>_xll.qlCalendarAdvance(IborCalendar,$H3145,B3146,"f",FALSE)</f>
        <v>61443</v>
      </c>
      <c r="I3146" s="49">
        <f>_xll.qlInterestRateIndexValueDate(Index1M,$H3146)</f>
        <v>61445</v>
      </c>
      <c r="J3146" s="52">
        <f>IFERROR(_xll.qlIndexFixing(Index1M,$H3146,TRUE,_xll.ohTrigger(RecalcTrigger,Trigger1M)),NA())</f>
        <v>2.3522122825093417E-2</v>
      </c>
      <c r="K3146" s="52">
        <f>IFERROR(_xll.qlIndexFixing(ONIndex1M,I3146,TRUE,_xll.ohTrigger(RecalcTrigger,Trigger1M)),NA())</f>
        <v>2.34998670854214E-2</v>
      </c>
      <c r="L3146" s="52">
        <f>IFERROR(_xll.qlIndexFixing(Index3M,H3146,TRUE,_xll.ohTrigger(RecalcTrigger,Trigger3M)),NA())</f>
        <v>2.4633080602455209E-2</v>
      </c>
      <c r="M3146" s="52">
        <f>IFERROR(_xll.qlIndexFixing(ONIndex3M,I3146,TRUE,_xll.ohTrigger(RecalcTrigger,Trigger3M)),NA())</f>
        <v>2.4556711324716929E-2</v>
      </c>
      <c r="N3146" s="52">
        <f>IFERROR(_xll.qlIndexFixing(Index6M,$H3146,TRUE,_xll.ohTrigger(RecalcTrigger,Trigger6M)),NA())</f>
        <v>2.5695461465286184E-2</v>
      </c>
      <c r="O3146" s="52">
        <f>IFERROR(_xll.qlIndexFixing(ONIndex6M,I3146,TRUE,_xll.ohTrigger(RecalcTrigger,Trigger6M)),NA())</f>
        <v>2.5530012327683593E-2</v>
      </c>
      <c r="P3146" s="52">
        <f>IFERROR(_xll.qlIndexFixing(Index1Y,$H3146,TRUE,_xll.ohTrigger(RecalcTrigger,Trigger1Y)),NA())</f>
        <v>2.7181026928626631E-2</v>
      </c>
      <c r="Q3146" s="52">
        <f>IFERROR(_xll.qlIndexFixing(ONIndex1Y,I3146,TRUE,_xll.ohTrigger(RecalcTrigger,Trigger1Y)),NA())</f>
        <v>2.6814169604145732E-2</v>
      </c>
    </row>
    <row r="3147" spans="2:17" x14ac:dyDescent="0.2">
      <c r="B3147" s="46" t="s">
        <v>51</v>
      </c>
      <c r="D3147" s="49">
        <f>_xll.qlCalendarAdvance(LocalCalendar,$D3146,B3147,"f",FALSE)</f>
        <v>61463</v>
      </c>
      <c r="E3147" s="49">
        <f>_xll.qlInterestRateIndexValueDate(IndexON,D3147)</f>
        <v>61463</v>
      </c>
      <c r="F3147" s="52">
        <f>IFERROR(_xll.qlIndexFixing(IndexON,D3147,TRUE,_xll.ohTrigger(RecalcTrigger,TriggerON)),NA())</f>
        <v>2.53024622932152E-2</v>
      </c>
      <c r="H3147" s="49">
        <f>_xll.qlCalendarAdvance(IborCalendar,$H3146,B3147,"f",FALSE)</f>
        <v>61450</v>
      </c>
      <c r="I3147" s="49">
        <f>_xll.qlInterestRateIndexValueDate(Index1M,$H3147)</f>
        <v>61452</v>
      </c>
      <c r="J3147" s="52">
        <f>IFERROR(_xll.qlIndexFixing(Index1M,$H3147,TRUE,_xll.ohTrigger(RecalcTrigger,Trigger1M)),NA())</f>
        <v>2.3521354918125969E-2</v>
      </c>
      <c r="K3147" s="52">
        <f>IFERROR(_xll.qlIndexFixing(ONIndex1M,I3147,TRUE,_xll.ohTrigger(RecalcTrigger,Trigger1M)),NA())</f>
        <v>2.34998670854214E-2</v>
      </c>
      <c r="L3147" s="52">
        <f>IFERROR(_xll.qlIndexFixing(Index3M,H3147,TRUE,_xll.ohTrigger(RecalcTrigger,Trigger3M)),NA())</f>
        <v>2.4630557891786607E-2</v>
      </c>
      <c r="M3147" s="52">
        <f>IFERROR(_xll.qlIndexFixing(ONIndex3M,I3147,TRUE,_xll.ohTrigger(RecalcTrigger,Trigger3M)),NA())</f>
        <v>2.4556711324690284E-2</v>
      </c>
      <c r="N3147" s="52">
        <f>IFERROR(_xll.qlIndexFixing(Index6M,$H3147,TRUE,_xll.ohTrigger(RecalcTrigger,Trigger6M)),NA())</f>
        <v>2.5692722256026531E-2</v>
      </c>
      <c r="O3147" s="52">
        <f>IFERROR(_xll.qlIndexFixing(ONIndex6M,I3147,TRUE,_xll.ohTrigger(RecalcTrigger,Trigger6M)),NA())</f>
        <v>2.5530011856673696E-2</v>
      </c>
      <c r="P3147" s="52">
        <f>IFERROR(_xll.qlIndexFixing(Index1Y,$H3147,TRUE,_xll.ohTrigger(RecalcTrigger,Trigger1Y)),NA())</f>
        <v>2.7177979304934666E-2</v>
      </c>
      <c r="Q3147" s="52">
        <f>IFERROR(_xll.qlIndexFixing(ONIndex1Y,I3147,TRUE,_xll.ohTrigger(RecalcTrigger,Trigger1Y)),NA())</f>
        <v>2.6814172861833185E-2</v>
      </c>
    </row>
    <row r="3148" spans="2:17" x14ac:dyDescent="0.2">
      <c r="B3148" s="46" t="s">
        <v>51</v>
      </c>
      <c r="D3148" s="49">
        <f>_xll.qlCalendarAdvance(LocalCalendar,$D3147,B3148,"f",FALSE)</f>
        <v>61470</v>
      </c>
      <c r="E3148" s="49">
        <f>_xll.qlInterestRateIndexValueDate(IndexON,D3148)</f>
        <v>61470</v>
      </c>
      <c r="F3148" s="52">
        <f>IFERROR(_xll.qlIndexFixing(IndexON,D3148,TRUE,_xll.ohTrigger(RecalcTrigger,TriggerON)),NA())</f>
        <v>2.53024622932152E-2</v>
      </c>
      <c r="H3148" s="49">
        <f>_xll.qlCalendarAdvance(IborCalendar,$H3147,B3148,"f",FALSE)</f>
        <v>61457</v>
      </c>
      <c r="I3148" s="49">
        <f>_xll.qlInterestRateIndexValueDate(Index1M,$H3148)</f>
        <v>61459</v>
      </c>
      <c r="J3148" s="52">
        <f>IFERROR(_xll.qlIndexFixing(Index1M,$H3148,TRUE,_xll.ohTrigger(RecalcTrigger,Trigger1M)),NA())</f>
        <v>2.3522122825093417E-2</v>
      </c>
      <c r="K3148" s="52">
        <f>IFERROR(_xll.qlIndexFixing(ONIndex1M,I3148,TRUE,_xll.ohTrigger(RecalcTrigger,Trigger1M)),NA())</f>
        <v>2.34998670854214E-2</v>
      </c>
      <c r="L3148" s="52">
        <f>IFERROR(_xll.qlIndexFixing(Index3M,H3148,TRUE,_xll.ohTrigger(RecalcTrigger,Trigger3M)),NA())</f>
        <v>2.4630557891786607E-2</v>
      </c>
      <c r="M3148" s="52">
        <f>IFERROR(_xll.qlIndexFixing(ONIndex3M,I3148,TRUE,_xll.ohTrigger(RecalcTrigger,Trigger3M)),NA())</f>
        <v>2.4556711324690284E-2</v>
      </c>
      <c r="N3148" s="52">
        <f>IFERROR(_xll.qlIndexFixing(Index6M,$H3148,TRUE,_xll.ohTrigger(RecalcTrigger,Trigger6M)),NA())</f>
        <v>2.5696373546588783E-2</v>
      </c>
      <c r="O3148" s="52">
        <f>IFERROR(_xll.qlIndexFixing(ONIndex6M,I3148,TRUE,_xll.ohTrigger(RecalcTrigger,Trigger6M)),NA())</f>
        <v>2.5530011386809548E-2</v>
      </c>
      <c r="P3148" s="52">
        <f>IFERROR(_xll.qlIndexFixing(Index1Y,$H3148,TRUE,_xll.ohTrigger(RecalcTrigger,Trigger1Y)),NA())</f>
        <v>2.7181033166882973E-2</v>
      </c>
      <c r="Q3148" s="52">
        <f>IFERROR(_xll.qlIndexFixing(ONIndex1Y,I3148,TRUE,_xll.ohTrigger(RecalcTrigger,Trigger1Y)),NA())</f>
        <v>2.6814176111153998E-2</v>
      </c>
    </row>
    <row r="3149" spans="2:17" x14ac:dyDescent="0.2">
      <c r="B3149" s="46" t="s">
        <v>51</v>
      </c>
      <c r="D3149" s="49">
        <f>_xll.qlCalendarAdvance(LocalCalendar,$D3148,B3149,"f",FALSE)</f>
        <v>61477</v>
      </c>
      <c r="E3149" s="49">
        <f>_xll.qlInterestRateIndexValueDate(IndexON,D3149)</f>
        <v>61477</v>
      </c>
      <c r="F3149" s="52">
        <f>IFERROR(_xll.qlIndexFixing(IndexON,D3149,TRUE,_xll.ohTrigger(RecalcTrigger,TriggerON)),NA())</f>
        <v>2.53024622932152E-2</v>
      </c>
      <c r="H3149" s="49">
        <f>_xll.qlCalendarAdvance(IborCalendar,$H3148,B3149,"f",FALSE)</f>
        <v>61464</v>
      </c>
      <c r="I3149" s="49">
        <f>_xll.qlInterestRateIndexValueDate(Index1M,$H3149)</f>
        <v>61466</v>
      </c>
      <c r="J3149" s="52">
        <f>IFERROR(_xll.qlIndexFixing(Index1M,$H3149,TRUE,_xll.ohTrigger(RecalcTrigger,Trigger1M)),NA())</f>
        <v>2.3521354918128547E-2</v>
      </c>
      <c r="K3149" s="52">
        <f>IFERROR(_xll.qlIndexFixing(ONIndex1M,I3149,TRUE,_xll.ohTrigger(RecalcTrigger,Trigger1M)),NA())</f>
        <v>2.34998670854214E-2</v>
      </c>
      <c r="L3149" s="52">
        <f>IFERROR(_xll.qlIndexFixing(Index3M,H3149,TRUE,_xll.ohTrigger(RecalcTrigger,Trigger3M)),NA())</f>
        <v>2.4630557891786607E-2</v>
      </c>
      <c r="M3149" s="52">
        <f>IFERROR(_xll.qlIndexFixing(ONIndex3M,I3149,TRUE,_xll.ohTrigger(RecalcTrigger,Trigger3M)),NA())</f>
        <v>2.4556711324716929E-2</v>
      </c>
      <c r="N3149" s="52">
        <f>IFERROR(_xll.qlIndexFixing(Index6M,$H3149,TRUE,_xll.ohTrigger(RecalcTrigger,Trigger6M)),NA())</f>
        <v>2.569546008534224E-2</v>
      </c>
      <c r="O3149" s="52">
        <f>IFERROR(_xll.qlIndexFixing(ONIndex6M,I3149,TRUE,_xll.ohTrigger(RecalcTrigger,Trigger6M)),NA())</f>
        <v>2.5530010918171087E-2</v>
      </c>
      <c r="P3149" s="52">
        <f>IFERROR(_xll.qlIndexFixing(Index1Y,$H3149,TRUE,_xll.ohTrigger(RecalcTrigger,Trigger1Y)),NA())</f>
        <v>2.7182053289180889E-2</v>
      </c>
      <c r="Q3149" s="52">
        <f>IFERROR(_xll.qlIndexFixing(ONIndex1Y,I3149,TRUE,_xll.ohTrigger(RecalcTrigger,Trigger1Y)),NA())</f>
        <v>2.6814179352134815E-2</v>
      </c>
    </row>
    <row r="3150" spans="2:17" x14ac:dyDescent="0.2">
      <c r="B3150" s="46" t="s">
        <v>51</v>
      </c>
      <c r="D3150" s="49">
        <f>_xll.qlCalendarAdvance(LocalCalendar,$D3149,B3150,"f",FALSE)</f>
        <v>61484</v>
      </c>
      <c r="E3150" s="49">
        <f>_xll.qlInterestRateIndexValueDate(IndexON,D3150)</f>
        <v>61484</v>
      </c>
      <c r="F3150" s="52">
        <f>IFERROR(_xll.qlIndexFixing(IndexON,D3150,TRUE,_xll.ohTrigger(RecalcTrigger,TriggerON)),NA())</f>
        <v>2.5302462293295136E-2</v>
      </c>
      <c r="H3150" s="49">
        <f>_xll.qlCalendarAdvance(IborCalendar,$H3149,B3150,"f",FALSE)</f>
        <v>61471</v>
      </c>
      <c r="I3150" s="49">
        <f>_xll.qlInterestRateIndexValueDate(Index1M,$H3150)</f>
        <v>61477</v>
      </c>
      <c r="J3150" s="52">
        <f>IFERROR(_xll.qlIndexFixing(Index1M,$H3150,TRUE,_xll.ohTrigger(RecalcTrigger,Trigger1M)),NA())</f>
        <v>2.3520587044580488E-2</v>
      </c>
      <c r="K3150" s="52">
        <f>IFERROR(_xll.qlIndexFixing(ONIndex1M,I3150,TRUE,_xll.ohTrigger(RecalcTrigger,Trigger1M)),NA())</f>
        <v>2.3498333241782632E-2</v>
      </c>
      <c r="L3150" s="52">
        <f>IFERROR(_xll.qlIndexFixing(Index3M,H3150,TRUE,_xll.ohTrigger(RecalcTrigger,Trigger3M)),NA())</f>
        <v>2.4630557891785726E-2</v>
      </c>
      <c r="M3150" s="52">
        <f>IFERROR(_xll.qlIndexFixing(ONIndex3M,I3150,TRUE,_xll.ohTrigger(RecalcTrigger,Trigger3M)),NA())</f>
        <v>2.4555036426017196E-2</v>
      </c>
      <c r="N3150" s="52">
        <f>IFERROR(_xll.qlIndexFixing(Index6M,$H3150,TRUE,_xll.ohTrigger(RecalcTrigger,Trigger6M)),NA())</f>
        <v>2.5693633491286099E-2</v>
      </c>
      <c r="O3150" s="52">
        <f>IFERROR(_xll.qlIndexFixing(ONIndex6M,I3150,TRUE,_xll.ohTrigger(RecalcTrigger,Trigger6M)),NA())</f>
        <v>2.5528199960733744E-2</v>
      </c>
      <c r="P3150" s="52">
        <f>IFERROR(_xll.qlIndexFixing(Index1Y,$H3150,TRUE,_xll.ohTrigger(RecalcTrigger,Trigger1Y)),NA())</f>
        <v>2.7179007257662036E-2</v>
      </c>
      <c r="Q3150" s="52">
        <f>IFERROR(_xll.qlIndexFixing(ONIndex1Y,I3150,TRUE,_xll.ohTrigger(RecalcTrigger,Trigger1Y)),NA())</f>
        <v>2.6812186991911346E-2</v>
      </c>
    </row>
    <row r="3151" spans="2:17" x14ac:dyDescent="0.2">
      <c r="B3151" s="46" t="s">
        <v>51</v>
      </c>
      <c r="D3151" s="49">
        <f>_xll.qlCalendarAdvance(LocalCalendar,$D3150,B3151,"f",FALSE)</f>
        <v>61491</v>
      </c>
      <c r="E3151" s="49">
        <f>_xll.qlInterestRateIndexValueDate(IndexON,D3151)</f>
        <v>61491</v>
      </c>
      <c r="F3151" s="52">
        <f>IFERROR(_xll.qlIndexFixing(IndexON,D3151,TRUE,_xll.ohTrigger(RecalcTrigger,TriggerON)),NA())</f>
        <v>2.5302462293295136E-2</v>
      </c>
      <c r="H3151" s="49">
        <f>_xll.qlCalendarAdvance(IborCalendar,$H3150,B3151,"f",FALSE)</f>
        <v>61478</v>
      </c>
      <c r="I3151" s="49">
        <f>_xll.qlInterestRateIndexValueDate(Index1M,$H3151)</f>
        <v>61480</v>
      </c>
      <c r="J3151" s="52">
        <f>IFERROR(_xll.qlIndexFixing(Index1M,$H3151,TRUE,_xll.ohTrigger(RecalcTrigger,Trigger1M)),NA())</f>
        <v>2.3522122825098413E-2</v>
      </c>
      <c r="K3151" s="52">
        <f>IFERROR(_xll.qlIndexFixing(ONIndex1M,I3151,TRUE,_xll.ohTrigger(RecalcTrigger,Trigger1M)),NA())</f>
        <v>2.3499867085448045E-2</v>
      </c>
      <c r="L3151" s="52">
        <f>IFERROR(_xll.qlIndexFixing(Index3M,H3151,TRUE,_xll.ohTrigger(RecalcTrigger,Trigger3M)),NA())</f>
        <v>2.4630557891786607E-2</v>
      </c>
      <c r="M3151" s="52">
        <f>IFERROR(_xll.qlIndexFixing(ONIndex3M,I3151,TRUE,_xll.ohTrigger(RecalcTrigger,Trigger3M)),NA())</f>
        <v>2.4556711324716929E-2</v>
      </c>
      <c r="N3151" s="52">
        <f>IFERROR(_xll.qlIndexFixing(Index6M,$H3151,TRUE,_xll.ohTrigger(RecalcTrigger,Trigger6M)),NA())</f>
        <v>2.5695459171516253E-2</v>
      </c>
      <c r="O3151" s="52">
        <f>IFERROR(_xll.qlIndexFixing(ONIndex6M,I3151,TRUE,_xll.ohTrigger(RecalcTrigger,Trigger6M)),NA())</f>
        <v>2.5530009984597868E-2</v>
      </c>
      <c r="P3151" s="52">
        <f>IFERROR(_xll.qlIndexFixing(Index1Y,$H3151,TRUE,_xll.ohTrigger(RecalcTrigger,Trigger1Y)),NA())</f>
        <v>2.7181042459708663E-2</v>
      </c>
      <c r="Q3151" s="52">
        <f>IFERROR(_xll.qlIndexFixing(ONIndex1Y,I3151,TRUE,_xll.ohTrigger(RecalcTrigger,Trigger1Y)),NA())</f>
        <v>2.6814185808943236E-2</v>
      </c>
    </row>
    <row r="3152" spans="2:17" x14ac:dyDescent="0.2">
      <c r="B3152" s="46" t="s">
        <v>51</v>
      </c>
      <c r="D3152" s="49">
        <f>_xll.qlCalendarAdvance(LocalCalendar,$D3151,B3152,"f",FALSE)</f>
        <v>61498</v>
      </c>
      <c r="E3152" s="49">
        <f>_xll.qlInterestRateIndexValueDate(IndexON,D3152)</f>
        <v>61498</v>
      </c>
      <c r="F3152" s="52">
        <f>IFERROR(_xll.qlIndexFixing(IndexON,D3152,TRUE,_xll.ohTrigger(RecalcTrigger,TriggerON)),NA())</f>
        <v>2.5302462293135264E-2</v>
      </c>
      <c r="H3152" s="49">
        <f>_xll.qlCalendarAdvance(IborCalendar,$H3151,B3152,"f",FALSE)</f>
        <v>61485</v>
      </c>
      <c r="I3152" s="49">
        <f>_xll.qlInterestRateIndexValueDate(Index1M,$H3152)</f>
        <v>61487</v>
      </c>
      <c r="J3152" s="52">
        <f>IFERROR(_xll.qlIndexFixing(Index1M,$H3152,TRUE,_xll.ohTrigger(RecalcTrigger,Trigger1M)),NA())</f>
        <v>2.3521354918125969E-2</v>
      </c>
      <c r="K3152" s="52">
        <f>IFERROR(_xll.qlIndexFixing(ONIndex1M,I3152,TRUE,_xll.ohTrigger(RecalcTrigger,Trigger1M)),NA())</f>
        <v>2.3500634057240788E-2</v>
      </c>
      <c r="L3152" s="52">
        <f>IFERROR(_xll.qlIndexFixing(Index3M,H3152,TRUE,_xll.ohTrigger(RecalcTrigger,Trigger3M)),NA())</f>
        <v>2.4633080602455209E-2</v>
      </c>
      <c r="M3152" s="52">
        <f>IFERROR(_xll.qlIndexFixing(ONIndex3M,I3152,TRUE,_xll.ohTrigger(RecalcTrigger,Trigger3M)),NA())</f>
        <v>2.4557548831161125E-2</v>
      </c>
      <c r="N3152" s="52">
        <f>IFERROR(_xll.qlIndexFixing(Index6M,$H3152,TRUE,_xll.ohTrigger(RecalcTrigger,Trigger6M)),NA())</f>
        <v>2.5695458716442868E-2</v>
      </c>
      <c r="O3152" s="52">
        <f>IFERROR(_xll.qlIndexFixing(ONIndex6M,I3152,TRUE,_xll.ohTrigger(RecalcTrigger,Trigger6M)),NA())</f>
        <v>2.5530914695570672E-2</v>
      </c>
      <c r="P3152" s="52">
        <f>IFERROR(_xll.qlIndexFixing(Index1Y,$H3152,TRUE,_xll.ohTrigger(RecalcTrigger,Trigger1Y)),NA())</f>
        <v>2.7182062555028107E-2</v>
      </c>
      <c r="Q3152" s="52">
        <f>IFERROR(_xll.qlIndexFixing(ONIndex1Y,I3152,TRUE,_xll.ohTrigger(RecalcTrigger,Trigger1Y)),NA())</f>
        <v>2.6815187816640051E-2</v>
      </c>
    </row>
    <row r="3153" spans="2:17" x14ac:dyDescent="0.2">
      <c r="B3153" s="46" t="s">
        <v>51</v>
      </c>
      <c r="D3153" s="49">
        <f>_xll.qlCalendarAdvance(LocalCalendar,$D3152,B3153,"f",FALSE)</f>
        <v>61505</v>
      </c>
      <c r="E3153" s="49">
        <f>_xll.qlInterestRateIndexValueDate(IndexON,D3153)</f>
        <v>61505</v>
      </c>
      <c r="F3153" s="52">
        <f>IFERROR(_xll.qlIndexFixing(IndexON,D3153,TRUE,_xll.ohTrigger(RecalcTrigger,TriggerON)),NA())</f>
        <v>2.5302462293295136E-2</v>
      </c>
      <c r="H3153" s="49">
        <f>_xll.qlCalendarAdvance(IborCalendar,$H3152,B3153,"f",FALSE)</f>
        <v>61492</v>
      </c>
      <c r="I3153" s="49">
        <f>_xll.qlInterestRateIndexValueDate(Index1M,$H3153)</f>
        <v>61494</v>
      </c>
      <c r="J3153" s="52">
        <f>IFERROR(_xll.qlIndexFixing(Index1M,$H3153,TRUE,_xll.ohTrigger(RecalcTrigger,Trigger1M)),NA())</f>
        <v>2.3521354918128547E-2</v>
      </c>
      <c r="K3153" s="52">
        <f>IFERROR(_xll.qlIndexFixing(ONIndex1M,I3153,TRUE,_xll.ohTrigger(RecalcTrigger,Trigger1M)),NA())</f>
        <v>2.34998670854214E-2</v>
      </c>
      <c r="L3153" s="52">
        <f>IFERROR(_xll.qlIndexFixing(Index3M,H3153,TRUE,_xll.ohTrigger(RecalcTrigger,Trigger3M)),NA())</f>
        <v>2.4633080602455209E-2</v>
      </c>
      <c r="M3153" s="52">
        <f>IFERROR(_xll.qlIndexFixing(ONIndex3M,I3153,TRUE,_xll.ohTrigger(RecalcTrigger,Trigger3M)),NA())</f>
        <v>2.4556711324716929E-2</v>
      </c>
      <c r="N3153" s="52">
        <f>IFERROR(_xll.qlIndexFixing(Index6M,$H3153,TRUE,_xll.ohTrigger(RecalcTrigger,Trigger6M)),NA())</f>
        <v>2.569637126536669E-2</v>
      </c>
      <c r="O3153" s="52">
        <f>IFERROR(_xll.qlIndexFixing(ONIndex6M,I3153,TRUE,_xll.ohTrigger(RecalcTrigger,Trigger6M)),NA())</f>
        <v>2.5530009055847458E-2</v>
      </c>
      <c r="P3153" s="52">
        <f>IFERROR(_xll.qlIndexFixing(Index1Y,$H3153,TRUE,_xll.ohTrigger(RecalcTrigger,Trigger1Y)),NA())</f>
        <v>2.718104861188585E-2</v>
      </c>
      <c r="Q3153" s="52">
        <f>IFERROR(_xll.qlIndexFixing(ONIndex1Y,I3153,TRUE,_xll.ohTrigger(RecalcTrigger,Trigger1Y)),NA())</f>
        <v>2.6814192232205158E-2</v>
      </c>
    </row>
    <row r="3154" spans="2:17" x14ac:dyDescent="0.2">
      <c r="B3154" s="46" t="s">
        <v>51</v>
      </c>
      <c r="D3154" s="49">
        <f>_xll.qlCalendarAdvance(LocalCalendar,$D3153,B3154,"f",FALSE)</f>
        <v>61512</v>
      </c>
      <c r="E3154" s="49">
        <f>_xll.qlInterestRateIndexValueDate(IndexON,D3154)</f>
        <v>61512</v>
      </c>
      <c r="F3154" s="52">
        <f>IFERROR(_xll.qlIndexFixing(IndexON,D3154,TRUE,_xll.ohTrigger(RecalcTrigger,TriggerON)),NA())</f>
        <v>2.5302462293295136E-2</v>
      </c>
      <c r="H3154" s="49">
        <f>_xll.qlCalendarAdvance(IborCalendar,$H3153,B3154,"f",FALSE)</f>
        <v>61499</v>
      </c>
      <c r="I3154" s="49">
        <f>_xll.qlInterestRateIndexValueDate(Index1M,$H3154)</f>
        <v>61501</v>
      </c>
      <c r="J3154" s="52">
        <f>IFERROR(_xll.qlIndexFixing(Index1M,$H3154,TRUE,_xll.ohTrigger(RecalcTrigger,Trigger1M)),NA())</f>
        <v>2.3521354918128547E-2</v>
      </c>
      <c r="K3154" s="52">
        <f>IFERROR(_xll.qlIndexFixing(ONIndex1M,I3154,TRUE,_xll.ohTrigger(RecalcTrigger,Trigger1M)),NA())</f>
        <v>2.34998670854214E-2</v>
      </c>
      <c r="L3154" s="52">
        <f>IFERROR(_xll.qlIndexFixing(Index3M,H3154,TRUE,_xll.ohTrigger(RecalcTrigger,Trigger3M)),NA())</f>
        <v>2.4633080602455209E-2</v>
      </c>
      <c r="M3154" s="52">
        <f>IFERROR(_xll.qlIndexFixing(ONIndex3M,I3154,TRUE,_xll.ohTrigger(RecalcTrigger,Trigger3M)),NA())</f>
        <v>2.4556711324716929E-2</v>
      </c>
      <c r="N3154" s="52">
        <f>IFERROR(_xll.qlIndexFixing(Index6M,$H3154,TRUE,_xll.ohTrigger(RecalcTrigger,Trigger6M)),NA())</f>
        <v>2.5695457809978776E-2</v>
      </c>
      <c r="O3154" s="52">
        <f>IFERROR(_xll.qlIndexFixing(ONIndex6M,I3154,TRUE,_xll.ohTrigger(RecalcTrigger,Trigger6M)),NA())</f>
        <v>2.5530008593257492E-2</v>
      </c>
      <c r="P3154" s="52">
        <f>IFERROR(_xll.qlIndexFixing(Index1Y,$H3154,TRUE,_xll.ohTrigger(RecalcTrigger,Trigger1Y)),NA())</f>
        <v>2.7181051675063246E-2</v>
      </c>
      <c r="Q3154" s="52">
        <f>IFERROR(_xll.qlIndexFixing(ONIndex1Y,I3154,TRUE,_xll.ohTrigger(RecalcTrigger,Trigger1Y)),NA())</f>
        <v>2.6814195431272836E-2</v>
      </c>
    </row>
    <row r="3155" spans="2:17" x14ac:dyDescent="0.2">
      <c r="B3155" s="46" t="s">
        <v>51</v>
      </c>
      <c r="D3155" s="49">
        <f>_xll.qlCalendarAdvance(LocalCalendar,$D3154,B3155,"f",FALSE)</f>
        <v>61519</v>
      </c>
      <c r="E3155" s="49">
        <f>_xll.qlInterestRateIndexValueDate(IndexON,D3155)</f>
        <v>61519</v>
      </c>
      <c r="F3155" s="52">
        <f>IFERROR(_xll.qlIndexFixing(IndexON,D3155,TRUE,_xll.ohTrigger(RecalcTrigger,TriggerON)),NA())</f>
        <v>2.53024622932152E-2</v>
      </c>
      <c r="H3155" s="49">
        <f>_xll.qlCalendarAdvance(IborCalendar,$H3154,B3155,"f",FALSE)</f>
        <v>61506</v>
      </c>
      <c r="I3155" s="49">
        <f>_xll.qlInterestRateIndexValueDate(Index1M,$H3155)</f>
        <v>61508</v>
      </c>
      <c r="J3155" s="52">
        <f>IFERROR(_xll.qlIndexFixing(Index1M,$H3155,TRUE,_xll.ohTrigger(RecalcTrigger,Trigger1M)),NA())</f>
        <v>2.3521354918125969E-2</v>
      </c>
      <c r="K3155" s="52">
        <f>IFERROR(_xll.qlIndexFixing(ONIndex1M,I3155,TRUE,_xll.ohTrigger(RecalcTrigger,Trigger1M)),NA())</f>
        <v>2.3500634057260772E-2</v>
      </c>
      <c r="L3155" s="52">
        <f>IFERROR(_xll.qlIndexFixing(Index3M,H3155,TRUE,_xll.ohTrigger(RecalcTrigger,Trigger3M)),NA())</f>
        <v>2.4633921582527776E-2</v>
      </c>
      <c r="M3155" s="52">
        <f>IFERROR(_xll.qlIndexFixing(ONIndex3M,I3155,TRUE,_xll.ohTrigger(RecalcTrigger,Trigger3M)),NA())</f>
        <v>2.4557548831161125E-2</v>
      </c>
      <c r="N3155" s="52">
        <f>IFERROR(_xll.qlIndexFixing(Index6M,$H3155,TRUE,_xll.ohTrigger(RecalcTrigger,Trigger6M)),NA())</f>
        <v>2.5695457358587633E-2</v>
      </c>
      <c r="O3155" s="52">
        <f>IFERROR(_xll.qlIndexFixing(ONIndex6M,I3155,TRUE,_xll.ohTrigger(RecalcTrigger,Trigger6M)),NA())</f>
        <v>2.5530913308040581E-2</v>
      </c>
      <c r="P3155" s="52">
        <f>IFERROR(_xll.qlIndexFixing(Index1Y,$H3155,TRUE,_xll.ohTrigger(RecalcTrigger,Trigger1Y)),NA())</f>
        <v>2.7182071743398824E-2</v>
      </c>
      <c r="Q3155" s="52">
        <f>IFERROR(_xll.qlIndexFixing(ONIndex1Y,I3155,TRUE,_xll.ohTrigger(RecalcTrigger,Trigger1Y)),NA())</f>
        <v>2.6815197412783931E-2</v>
      </c>
    </row>
    <row r="3156" spans="2:17" x14ac:dyDescent="0.2">
      <c r="B3156" s="46" t="s">
        <v>51</v>
      </c>
      <c r="D3156" s="49">
        <f>_xll.qlCalendarAdvance(LocalCalendar,$D3155,B3156,"f",FALSE)</f>
        <v>61526</v>
      </c>
      <c r="E3156" s="49">
        <f>_xll.qlInterestRateIndexValueDate(IndexON,D3156)</f>
        <v>61526</v>
      </c>
      <c r="F3156" s="52">
        <f>IFERROR(_xll.qlIndexFixing(IndexON,D3156,TRUE,_xll.ohTrigger(RecalcTrigger,TriggerON)),NA())</f>
        <v>2.53024622932152E-2</v>
      </c>
      <c r="H3156" s="49">
        <f>_xll.qlCalendarAdvance(IborCalendar,$H3155,B3156,"f",FALSE)</f>
        <v>61513</v>
      </c>
      <c r="I3156" s="49">
        <f>_xll.qlInterestRateIndexValueDate(Index1M,$H3156)</f>
        <v>61515</v>
      </c>
      <c r="J3156" s="52">
        <f>IFERROR(_xll.qlIndexFixing(Index1M,$H3156,TRUE,_xll.ohTrigger(RecalcTrigger,Trigger1M)),NA())</f>
        <v>2.3521354918128547E-2</v>
      </c>
      <c r="K3156" s="52">
        <f>IFERROR(_xll.qlIndexFixing(ONIndex1M,I3156,TRUE,_xll.ohTrigger(RecalcTrigger,Trigger1M)),NA())</f>
        <v>2.34998670854214E-2</v>
      </c>
      <c r="L3156" s="52">
        <f>IFERROR(_xll.qlIndexFixing(Index3M,H3156,TRUE,_xll.ohTrigger(RecalcTrigger,Trigger3M)),NA())</f>
        <v>2.4633921582528615E-2</v>
      </c>
      <c r="M3156" s="52">
        <f>IFERROR(_xll.qlIndexFixing(ONIndex3M,I3156,TRUE,_xll.ohTrigger(RecalcTrigger,Trigger3M)),NA())</f>
        <v>2.4556711324716929E-2</v>
      </c>
      <c r="N3156" s="52">
        <f>IFERROR(_xll.qlIndexFixing(Index6M,$H3156,TRUE,_xll.ohTrigger(RecalcTrigger,Trigger6M)),NA())</f>
        <v>2.5695456908423189E-2</v>
      </c>
      <c r="O3156" s="52">
        <f>IFERROR(_xll.qlIndexFixing(ONIndex6M,I3156,TRUE,_xll.ohTrigger(RecalcTrigger,Trigger6M)),NA())</f>
        <v>2.5530007671781263E-2</v>
      </c>
      <c r="P3156" s="52">
        <f>IFERROR(_xll.qlIndexFixing(Index1Y,$H3156,TRUE,_xll.ohTrigger(RecalcTrigger,Trigger1Y)),NA())</f>
        <v>2.7181057775593029E-2</v>
      </c>
      <c r="Q3156" s="52">
        <f>IFERROR(_xll.qlIndexFixing(ONIndex1Y,I3156,TRUE,_xll.ohTrigger(RecalcTrigger,Trigger1Y)),NA())</f>
        <v>2.6814201804281623E-2</v>
      </c>
    </row>
    <row r="3157" spans="2:17" x14ac:dyDescent="0.2">
      <c r="B3157" s="46" t="s">
        <v>51</v>
      </c>
      <c r="D3157" s="49">
        <f>_xll.qlCalendarAdvance(LocalCalendar,$D3156,B3157,"f",FALSE)</f>
        <v>61533</v>
      </c>
      <c r="E3157" s="49">
        <f>_xll.qlInterestRateIndexValueDate(IndexON,D3157)</f>
        <v>61533</v>
      </c>
      <c r="F3157" s="52">
        <f>IFERROR(_xll.qlIndexFixing(IndexON,D3157,TRUE,_xll.ohTrigger(RecalcTrigger,TriggerON)),NA())</f>
        <v>2.5302462293295136E-2</v>
      </c>
      <c r="H3157" s="49">
        <f>_xll.qlCalendarAdvance(IborCalendar,$H3156,B3157,"f",FALSE)</f>
        <v>61520</v>
      </c>
      <c r="I3157" s="49">
        <f>_xll.qlInterestRateIndexValueDate(Index1M,$H3157)</f>
        <v>61522</v>
      </c>
      <c r="J3157" s="52">
        <f>IFERROR(_xll.qlIndexFixing(Index1M,$H3157,TRUE,_xll.ohTrigger(RecalcTrigger,Trigger1M)),NA())</f>
        <v>2.3521354918128547E-2</v>
      </c>
      <c r="K3157" s="52">
        <f>IFERROR(_xll.qlIndexFixing(ONIndex1M,I3157,TRUE,_xll.ohTrigger(RecalcTrigger,Trigger1M)),NA())</f>
        <v>2.3499867085448045E-2</v>
      </c>
      <c r="L3157" s="52">
        <f>IFERROR(_xll.qlIndexFixing(Index3M,H3157,TRUE,_xll.ohTrigger(RecalcTrigger,Trigger3M)),NA())</f>
        <v>2.4633080602455209E-2</v>
      </c>
      <c r="M3157" s="52">
        <f>IFERROR(_xll.qlIndexFixing(ONIndex3M,I3157,TRUE,_xll.ohTrigger(RecalcTrigger,Trigger3M)),NA())</f>
        <v>2.4556711324690284E-2</v>
      </c>
      <c r="N3157" s="52">
        <f>IFERROR(_xll.qlIndexFixing(Index6M,$H3157,TRUE,_xll.ohTrigger(RecalcTrigger,Trigger6M)),NA())</f>
        <v>2.5695456459485868E-2</v>
      </c>
      <c r="O3157" s="52">
        <f>IFERROR(_xll.qlIndexFixing(ONIndex6M,I3157,TRUE,_xll.ohTrigger(RecalcTrigger,Trigger6M)),NA())</f>
        <v>2.5530007212868355E-2</v>
      </c>
      <c r="P3157" s="52">
        <f>IFERROR(_xll.qlIndexFixing(Index1Y,$H3157,TRUE,_xll.ohTrigger(RecalcTrigger,Trigger1Y)),NA())</f>
        <v>2.7181060812946502E-2</v>
      </c>
      <c r="Q3157" s="52">
        <f>IFERROR(_xll.qlIndexFixing(ONIndex1Y,I3157,TRUE,_xll.ohTrigger(RecalcTrigger,Trigger1Y)),NA())</f>
        <v>2.6814204978222733E-2</v>
      </c>
    </row>
    <row r="3158" spans="2:17" x14ac:dyDescent="0.2">
      <c r="B3158" s="46" t="s">
        <v>51</v>
      </c>
      <c r="D3158" s="49">
        <f>_xll.qlCalendarAdvance(LocalCalendar,$D3157,B3158,"f",FALSE)</f>
        <v>61540</v>
      </c>
      <c r="E3158" s="49">
        <f>_xll.qlInterestRateIndexValueDate(IndexON,D3158)</f>
        <v>61540</v>
      </c>
      <c r="F3158" s="52">
        <f>IFERROR(_xll.qlIndexFixing(IndexON,D3158,TRUE,_xll.ohTrigger(RecalcTrigger,TriggerON)),NA())</f>
        <v>2.5302462293295136E-2</v>
      </c>
      <c r="H3158" s="49">
        <f>_xll.qlCalendarAdvance(IborCalendar,$H3157,B3158,"f",FALSE)</f>
        <v>61527</v>
      </c>
      <c r="I3158" s="49">
        <f>_xll.qlInterestRateIndexValueDate(Index1M,$H3158)</f>
        <v>61529</v>
      </c>
      <c r="J3158" s="52">
        <f>IFERROR(_xll.qlIndexFixing(Index1M,$H3158,TRUE,_xll.ohTrigger(RecalcTrigger,Trigger1M)),NA())</f>
        <v>2.3521354918128547E-2</v>
      </c>
      <c r="K3158" s="52">
        <f>IFERROR(_xll.qlIndexFixing(ONIndex1M,I3158,TRUE,_xll.ohTrigger(RecalcTrigger,Trigger1M)),NA())</f>
        <v>2.3499867085448045E-2</v>
      </c>
      <c r="L3158" s="52">
        <f>IFERROR(_xll.qlIndexFixing(Index3M,H3158,TRUE,_xll.ohTrigger(RecalcTrigger,Trigger3M)),NA())</f>
        <v>2.4633080602455209E-2</v>
      </c>
      <c r="M3158" s="52">
        <f>IFERROR(_xll.qlIndexFixing(ONIndex3M,I3158,TRUE,_xll.ohTrigger(RecalcTrigger,Trigger3M)),NA())</f>
        <v>2.4556711324690284E-2</v>
      </c>
      <c r="N3158" s="52">
        <f>IFERROR(_xll.qlIndexFixing(Index6M,$H3158,TRUE,_xll.ohTrigger(RecalcTrigger,Trigger6M)),NA())</f>
        <v>2.5695456011775242E-2</v>
      </c>
      <c r="O3158" s="52">
        <f>IFERROR(_xll.qlIndexFixing(ONIndex6M,I3158,TRUE,_xll.ohTrigger(RecalcTrigger,Trigger6M)),NA())</f>
        <v>2.5530006755127843E-2</v>
      </c>
      <c r="P3158" s="52">
        <f>IFERROR(_xll.qlIndexFixing(Index1Y,$H3158,TRUE,_xll.ohTrigger(RecalcTrigger,Trigger1Y)),NA())</f>
        <v>2.7181063841692148E-2</v>
      </c>
      <c r="Q3158" s="52">
        <f>IFERROR(_xll.qlIndexFixing(ONIndex1Y,I3158,TRUE,_xll.ohTrigger(RecalcTrigger,Trigger1Y)),NA())</f>
        <v>2.6814208143770557E-2</v>
      </c>
    </row>
    <row r="3159" spans="2:17" x14ac:dyDescent="0.2">
      <c r="B3159" s="46" t="s">
        <v>51</v>
      </c>
      <c r="D3159" s="49">
        <f>_xll.qlCalendarAdvance(LocalCalendar,$D3158,B3159,"f",FALSE)</f>
        <v>61547</v>
      </c>
      <c r="E3159" s="49">
        <f>_xll.qlInterestRateIndexValueDate(IndexON,D3159)</f>
        <v>61547</v>
      </c>
      <c r="F3159" s="52">
        <f>IFERROR(_xll.qlIndexFixing(IndexON,D3159,TRUE,_xll.ohTrigger(RecalcTrigger,TriggerON)),NA())</f>
        <v>2.5303351480179259E-2</v>
      </c>
      <c r="H3159" s="49">
        <f>_xll.qlCalendarAdvance(IborCalendar,$H3158,B3159,"f",FALSE)</f>
        <v>61534</v>
      </c>
      <c r="I3159" s="49">
        <f>_xll.qlInterestRateIndexValueDate(Index1M,$H3159)</f>
        <v>61536</v>
      </c>
      <c r="J3159" s="52">
        <f>IFERROR(_xll.qlIndexFixing(Index1M,$H3159,TRUE,_xll.ohTrigger(RecalcTrigger,Trigger1M)),NA())</f>
        <v>2.3521354918125969E-2</v>
      </c>
      <c r="K3159" s="52">
        <f>IFERROR(_xll.qlIndexFixing(ONIndex1M,I3159,TRUE,_xll.ohTrigger(RecalcTrigger,Trigger1M)),NA())</f>
        <v>2.34998670854214E-2</v>
      </c>
      <c r="L3159" s="52">
        <f>IFERROR(_xll.qlIndexFixing(Index3M,H3159,TRUE,_xll.ohTrigger(RecalcTrigger,Trigger3M)),NA())</f>
        <v>2.4633080602455209E-2</v>
      </c>
      <c r="M3159" s="52">
        <f>IFERROR(_xll.qlIndexFixing(ONIndex3M,I3159,TRUE,_xll.ohTrigger(RecalcTrigger,Trigger3M)),NA())</f>
        <v>2.4556711324690284E-2</v>
      </c>
      <c r="N3159" s="52">
        <f>IFERROR(_xll.qlIndexFixing(Index6M,$H3159,TRUE,_xll.ohTrigger(RecalcTrigger,Trigger6M)),NA())</f>
        <v>2.5695455565292177E-2</v>
      </c>
      <c r="O3159" s="52">
        <f>IFERROR(_xll.qlIndexFixing(ONIndex6M,I3159,TRUE,_xll.ohTrigger(RecalcTrigger,Trigger6M)),NA())</f>
        <v>2.5530006298639663E-2</v>
      </c>
      <c r="P3159" s="52">
        <f>IFERROR(_xll.qlIndexFixing(Index1Y,$H3159,TRUE,_xll.ohTrigger(RecalcTrigger,Trigger1Y)),NA())</f>
        <v>2.718106686182975E-2</v>
      </c>
      <c r="Q3159" s="52">
        <f>IFERROR(_xll.qlIndexFixing(ONIndex1Y,I3159,TRUE,_xll.ohTrigger(RecalcTrigger,Trigger1Y)),NA())</f>
        <v>2.6814211300978386E-2</v>
      </c>
    </row>
    <row r="3160" spans="2:17" x14ac:dyDescent="0.2">
      <c r="B3160" s="46" t="s">
        <v>51</v>
      </c>
      <c r="D3160" s="49">
        <f>_xll.qlCalendarAdvance(LocalCalendar,$D3159,B3160,"f",FALSE)</f>
        <v>61554</v>
      </c>
      <c r="E3160" s="49">
        <f>_xll.qlInterestRateIndexValueDate(IndexON,D3160)</f>
        <v>61554</v>
      </c>
      <c r="F3160" s="52">
        <f>IFERROR(_xll.qlIndexFixing(IndexON,D3160,TRUE,_xll.ohTrigger(RecalcTrigger,TriggerON)),NA())</f>
        <v>2.5302462293295136E-2</v>
      </c>
      <c r="H3160" s="49">
        <f>_xll.qlCalendarAdvance(IborCalendar,$H3159,B3160,"f",FALSE)</f>
        <v>61541</v>
      </c>
      <c r="I3160" s="49">
        <f>_xll.qlInterestRateIndexValueDate(Index1M,$H3160)</f>
        <v>61543</v>
      </c>
      <c r="J3160" s="52">
        <f>IFERROR(_xll.qlIndexFixing(Index1M,$H3160,TRUE,_xll.ohTrigger(RecalcTrigger,Trigger1M)),NA())</f>
        <v>2.3522122825095915E-2</v>
      </c>
      <c r="K3160" s="52">
        <f>IFERROR(_xll.qlIndexFixing(ONIndex1M,I3160,TRUE,_xll.ohTrigger(RecalcTrigger,Trigger1M)),NA())</f>
        <v>2.34998670854214E-2</v>
      </c>
      <c r="L3160" s="52">
        <f>IFERROR(_xll.qlIndexFixing(Index3M,H3160,TRUE,_xll.ohTrigger(RecalcTrigger,Trigger3M)),NA())</f>
        <v>2.4630557891786607E-2</v>
      </c>
      <c r="M3160" s="52">
        <f>IFERROR(_xll.qlIndexFixing(ONIndex3M,I3160,TRUE,_xll.ohTrigger(RecalcTrigger,Trigger3M)),NA())</f>
        <v>2.4556711324716929E-2</v>
      </c>
      <c r="N3160" s="52">
        <f>IFERROR(_xll.qlIndexFixing(Index6M,$H3160,TRUE,_xll.ohTrigger(RecalcTrigger,Trigger6M)),NA())</f>
        <v>2.5695455120036237E-2</v>
      </c>
      <c r="O3160" s="52">
        <f>IFERROR(_xll.qlIndexFixing(ONIndex6M,I3160,TRUE,_xll.ohTrigger(RecalcTrigger,Trigger6M)),NA())</f>
        <v>2.5530005843323877E-2</v>
      </c>
      <c r="P3160" s="52">
        <f>IFERROR(_xll.qlIndexFixing(Index1Y,$H3160,TRUE,_xll.ohTrigger(RecalcTrigger,Trigger1Y)),NA())</f>
        <v>2.7178019141312598E-2</v>
      </c>
      <c r="Q3160" s="52">
        <f>IFERROR(_xll.qlIndexFixing(ONIndex1Y,I3160,TRUE,_xll.ohTrigger(RecalcTrigger,Trigger1Y)),NA())</f>
        <v>2.6814214449766283E-2</v>
      </c>
    </row>
    <row r="3161" spans="2:17" x14ac:dyDescent="0.2">
      <c r="B3161" s="46" t="s">
        <v>51</v>
      </c>
      <c r="D3161" s="49">
        <f>_xll.qlCalendarAdvance(LocalCalendar,$D3160,B3161,"f",FALSE)</f>
        <v>61561</v>
      </c>
      <c r="E3161" s="49">
        <f>_xll.qlInterestRateIndexValueDate(IndexON,D3161)</f>
        <v>61561</v>
      </c>
      <c r="F3161" s="52">
        <f>IFERROR(_xll.qlIndexFixing(IndexON,D3161,TRUE,_xll.ohTrigger(RecalcTrigger,TriggerON)),NA())</f>
        <v>2.53024622932152E-2</v>
      </c>
      <c r="H3161" s="49">
        <f>_xll.qlCalendarAdvance(IborCalendar,$H3160,B3161,"f",FALSE)</f>
        <v>61548</v>
      </c>
      <c r="I3161" s="49">
        <f>_xll.qlInterestRateIndexValueDate(Index1M,$H3161)</f>
        <v>61550</v>
      </c>
      <c r="J3161" s="52">
        <f>IFERROR(_xll.qlIndexFixing(Index1M,$H3161,TRUE,_xll.ohTrigger(RecalcTrigger,Trigger1M)),NA())</f>
        <v>2.3521354918128547E-2</v>
      </c>
      <c r="K3161" s="52">
        <f>IFERROR(_xll.qlIndexFixing(ONIndex1M,I3161,TRUE,_xll.ohTrigger(RecalcTrigger,Trigger1M)),NA())</f>
        <v>2.34998670854214E-2</v>
      </c>
      <c r="L3161" s="52">
        <f>IFERROR(_xll.qlIndexFixing(Index3M,H3161,TRUE,_xll.ohTrigger(RecalcTrigger,Trigger3M)),NA())</f>
        <v>2.4633921582527776E-2</v>
      </c>
      <c r="M3161" s="52">
        <f>IFERROR(_xll.qlIndexFixing(ONIndex3M,I3161,TRUE,_xll.ohTrigger(RecalcTrigger,Trigger3M)),NA())</f>
        <v>2.4556711324716929E-2</v>
      </c>
      <c r="N3161" s="52">
        <f>IFERROR(_xll.qlIndexFixing(Index6M,$H3161,TRUE,_xll.ohTrigger(RecalcTrigger,Trigger6M)),NA())</f>
        <v>2.5695454676007423E-2</v>
      </c>
      <c r="O3161" s="52">
        <f>IFERROR(_xll.qlIndexFixing(ONIndex6M,I3161,TRUE,_xll.ohTrigger(RecalcTrigger,Trigger6M)),NA())</f>
        <v>2.5530005389260424E-2</v>
      </c>
      <c r="P3161" s="52">
        <f>IFERROR(_xll.qlIndexFixing(Index1Y,$H3161,TRUE,_xll.ohTrigger(RecalcTrigger,Trigger1Y)),NA())</f>
        <v>2.7181072876281031E-2</v>
      </c>
      <c r="Q3161" s="52">
        <f>IFERROR(_xll.qlIndexFixing(ONIndex1Y,I3161,TRUE,_xll.ohTrigger(RecalcTrigger,Trigger1Y)),NA())</f>
        <v>2.681421759024083E-2</v>
      </c>
    </row>
    <row r="3162" spans="2:17" x14ac:dyDescent="0.2">
      <c r="B3162" s="46" t="s">
        <v>51</v>
      </c>
      <c r="D3162" s="49">
        <f>_xll.qlCalendarAdvance(LocalCalendar,$D3161,B3162,"f",FALSE)</f>
        <v>61568</v>
      </c>
      <c r="E3162" s="49">
        <f>_xll.qlInterestRateIndexValueDate(IndexON,D3162)</f>
        <v>61568</v>
      </c>
      <c r="F3162" s="52">
        <f>IFERROR(_xll.qlIndexFixing(IndexON,D3162,TRUE,_xll.ohTrigger(RecalcTrigger,TriggerON)),NA())</f>
        <v>2.5302462293295136E-2</v>
      </c>
      <c r="H3162" s="49">
        <f>_xll.qlCalendarAdvance(IborCalendar,$H3161,B3162,"f",FALSE)</f>
        <v>61555</v>
      </c>
      <c r="I3162" s="49">
        <f>_xll.qlInterestRateIndexValueDate(Index1M,$H3162)</f>
        <v>61557</v>
      </c>
      <c r="J3162" s="52">
        <f>IFERROR(_xll.qlIndexFixing(Index1M,$H3162,TRUE,_xll.ohTrigger(RecalcTrigger,Trigger1M)),NA())</f>
        <v>2.3521354918125969E-2</v>
      </c>
      <c r="K3162" s="52">
        <f>IFERROR(_xll.qlIndexFixing(ONIndex1M,I3162,TRUE,_xll.ohTrigger(RecalcTrigger,Trigger1M)),NA())</f>
        <v>2.3499867085394754E-2</v>
      </c>
      <c r="L3162" s="52">
        <f>IFERROR(_xll.qlIndexFixing(Index3M,H3162,TRUE,_xll.ohTrigger(RecalcTrigger,Trigger3M)),NA())</f>
        <v>2.4633080602455209E-2</v>
      </c>
      <c r="M3162" s="52">
        <f>IFERROR(_xll.qlIndexFixing(ONIndex3M,I3162,TRUE,_xll.ohTrigger(RecalcTrigger,Trigger3M)),NA())</f>
        <v>2.4556711324690284E-2</v>
      </c>
      <c r="N3162" s="52">
        <f>IFERROR(_xll.qlIndexFixing(Index6M,$H3162,TRUE,_xll.ohTrigger(RecalcTrigger,Trigger6M)),NA())</f>
        <v>2.5695454233205302E-2</v>
      </c>
      <c r="O3162" s="52">
        <f>IFERROR(_xll.qlIndexFixing(ONIndex6M,I3162,TRUE,_xll.ohTrigger(RecalcTrigger,Trigger6M)),NA())</f>
        <v>2.5530004936342721E-2</v>
      </c>
      <c r="P3162" s="52">
        <f>IFERROR(_xll.qlIndexFixing(Index1Y,$H3162,TRUE,_xll.ohTrigger(RecalcTrigger,Trigger1Y)),NA())</f>
        <v>2.7181075870595147E-2</v>
      </c>
      <c r="Q3162" s="52">
        <f>IFERROR(_xll.qlIndexFixing(ONIndex1Y,I3162,TRUE,_xll.ohTrigger(RecalcTrigger,Trigger1Y)),NA())</f>
        <v>2.6814220722242155E-2</v>
      </c>
    </row>
    <row r="3163" spans="2:17" x14ac:dyDescent="0.2">
      <c r="B3163" s="46" t="s">
        <v>51</v>
      </c>
      <c r="D3163" s="49">
        <f>_xll.qlCalendarAdvance(LocalCalendar,$D3162,B3163,"f",FALSE)</f>
        <v>61575</v>
      </c>
      <c r="E3163" s="49">
        <f>_xll.qlInterestRateIndexValueDate(IndexON,D3163)</f>
        <v>61575</v>
      </c>
      <c r="F3163" s="52">
        <f>IFERROR(_xll.qlIndexFixing(IndexON,D3163,TRUE,_xll.ohTrigger(RecalcTrigger,TriggerON)),NA())</f>
        <v>2.53024622932152E-2</v>
      </c>
      <c r="H3163" s="49">
        <f>_xll.qlCalendarAdvance(IborCalendar,$H3162,B3163,"f",FALSE)</f>
        <v>61562</v>
      </c>
      <c r="I3163" s="49">
        <f>_xll.qlInterestRateIndexValueDate(Index1M,$H3163)</f>
        <v>61564</v>
      </c>
      <c r="J3163" s="52">
        <f>IFERROR(_xll.qlIndexFixing(Index1M,$H3163,TRUE,_xll.ohTrigger(RecalcTrigger,Trigger1M)),NA())</f>
        <v>2.3521354918125969E-2</v>
      </c>
      <c r="K3163" s="52">
        <f>IFERROR(_xll.qlIndexFixing(ONIndex1M,I3163,TRUE,_xll.ohTrigger(RecalcTrigger,Trigger1M)),NA())</f>
        <v>2.34998670854214E-2</v>
      </c>
      <c r="L3163" s="52">
        <f>IFERROR(_xll.qlIndexFixing(Index3M,H3163,TRUE,_xll.ohTrigger(RecalcTrigger,Trigger3M)),NA())</f>
        <v>2.4633080602455209E-2</v>
      </c>
      <c r="M3163" s="52">
        <f>IFERROR(_xll.qlIndexFixing(ONIndex3M,I3163,TRUE,_xll.ohTrigger(RecalcTrigger,Trigger3M)),NA())</f>
        <v>2.4556711324716929E-2</v>
      </c>
      <c r="N3163" s="52">
        <f>IFERROR(_xll.qlIndexFixing(Index6M,$H3163,TRUE,_xll.ohTrigger(RecalcTrigger,Trigger6M)),NA())</f>
        <v>2.5696366794958559E-2</v>
      </c>
      <c r="O3163" s="52">
        <f>IFERROR(_xll.qlIndexFixing(ONIndex6M,I3163,TRUE,_xll.ohTrigger(RecalcTrigger,Trigger6M)),NA())</f>
        <v>2.553000448473064E-2</v>
      </c>
      <c r="P3163" s="52">
        <f>IFERROR(_xll.qlIndexFixing(Index1Y,$H3163,TRUE,_xll.ohTrigger(RecalcTrigger,Trigger1Y)),NA())</f>
        <v>2.7181078856300996E-2</v>
      </c>
      <c r="Q3163" s="52">
        <f>IFERROR(_xll.qlIndexFixing(ONIndex1Y,I3163,TRUE,_xll.ohTrigger(RecalcTrigger,Trigger1Y)),NA())</f>
        <v>2.6814223845903484E-2</v>
      </c>
    </row>
    <row r="3164" spans="2:17" x14ac:dyDescent="0.2">
      <c r="B3164" s="46" t="s">
        <v>51</v>
      </c>
      <c r="D3164" s="49">
        <f>_xll.qlCalendarAdvance(LocalCalendar,$D3163,B3164,"f",FALSE)</f>
        <v>61582</v>
      </c>
      <c r="E3164" s="49">
        <f>_xll.qlInterestRateIndexValueDate(IndexON,D3164)</f>
        <v>61582</v>
      </c>
      <c r="F3164" s="52">
        <f>IFERROR(_xll.qlIndexFixing(IndexON,D3164,TRUE,_xll.ohTrigger(RecalcTrigger,TriggerON)),NA())</f>
        <v>2.53024622932152E-2</v>
      </c>
      <c r="H3164" s="49">
        <f>_xll.qlCalendarAdvance(IborCalendar,$H3163,B3164,"f",FALSE)</f>
        <v>61569</v>
      </c>
      <c r="I3164" s="49">
        <f>_xll.qlInterestRateIndexValueDate(Index1M,$H3164)</f>
        <v>61571</v>
      </c>
      <c r="J3164" s="52">
        <f>IFERROR(_xll.qlIndexFixing(Index1M,$H3164,TRUE,_xll.ohTrigger(RecalcTrigger,Trigger1M)),NA())</f>
        <v>2.3522122825095915E-2</v>
      </c>
      <c r="K3164" s="52">
        <f>IFERROR(_xll.qlIndexFixing(ONIndex1M,I3164,TRUE,_xll.ohTrigger(RecalcTrigger,Trigger1M)),NA())</f>
        <v>2.34998670854214E-2</v>
      </c>
      <c r="L3164" s="52">
        <f>IFERROR(_xll.qlIndexFixing(Index3M,H3164,TRUE,_xll.ohTrigger(RecalcTrigger,Trigger3M)),NA())</f>
        <v>2.4633080602455209E-2</v>
      </c>
      <c r="M3164" s="52">
        <f>IFERROR(_xll.qlIndexFixing(ONIndex3M,I3164,TRUE,_xll.ohTrigger(RecalcTrigger,Trigger3M)),NA())</f>
        <v>2.4556711324716929E-2</v>
      </c>
      <c r="N3164" s="52">
        <f>IFERROR(_xll.qlIndexFixing(Index6M,$H3164,TRUE,_xll.ohTrigger(RecalcTrigger,Trigger6M)),NA())</f>
        <v>2.5695453351282878E-2</v>
      </c>
      <c r="O3164" s="52">
        <f>IFERROR(_xll.qlIndexFixing(ONIndex6M,I3164,TRUE,_xll.ohTrigger(RecalcTrigger,Trigger6M)),NA())</f>
        <v>2.5530004034264309E-2</v>
      </c>
      <c r="P3164" s="52">
        <f>IFERROR(_xll.qlIndexFixing(Index1Y,$H3164,TRUE,_xll.ohTrigger(RecalcTrigger,Trigger1Y)),NA())</f>
        <v>2.7181081833399456E-2</v>
      </c>
      <c r="Q3164" s="52">
        <f>IFERROR(_xll.qlIndexFixing(ONIndex1Y,I3164,TRUE,_xll.ohTrigger(RecalcTrigger,Trigger1Y)),NA())</f>
        <v>2.6814226961251464E-2</v>
      </c>
    </row>
    <row r="3165" spans="2:17" x14ac:dyDescent="0.2">
      <c r="B3165" s="46" t="s">
        <v>51</v>
      </c>
      <c r="D3165" s="49">
        <f>_xll.qlCalendarAdvance(LocalCalendar,$D3164,B3165,"f",FALSE)</f>
        <v>61589</v>
      </c>
      <c r="E3165" s="49">
        <f>_xll.qlInterestRateIndexValueDate(IndexON,D3165)</f>
        <v>61589</v>
      </c>
      <c r="F3165" s="52">
        <f>IFERROR(_xll.qlIndexFixing(IndexON,D3165,TRUE,_xll.ohTrigger(RecalcTrigger,TriggerON)),NA())</f>
        <v>2.5302462293295136E-2</v>
      </c>
      <c r="H3165" s="49">
        <f>_xll.qlCalendarAdvance(IborCalendar,$H3164,B3165,"f",FALSE)</f>
        <v>61576</v>
      </c>
      <c r="I3165" s="49">
        <f>_xll.qlInterestRateIndexValueDate(Index1M,$H3165)</f>
        <v>61578</v>
      </c>
      <c r="J3165" s="52">
        <f>IFERROR(_xll.qlIndexFixing(Index1M,$H3165,TRUE,_xll.ohTrigger(RecalcTrigger,Trigger1M)),NA())</f>
        <v>2.3522122825098413E-2</v>
      </c>
      <c r="K3165" s="52">
        <f>IFERROR(_xll.qlIndexFixing(ONIndex1M,I3165,TRUE,_xll.ohTrigger(RecalcTrigger,Trigger1M)),NA())</f>
        <v>2.34998670854214E-2</v>
      </c>
      <c r="L3165" s="52">
        <f>IFERROR(_xll.qlIndexFixing(Index3M,H3165,TRUE,_xll.ohTrigger(RecalcTrigger,Trigger3M)),NA())</f>
        <v>2.4633080602456059E-2</v>
      </c>
      <c r="M3165" s="52">
        <f>IFERROR(_xll.qlIndexFixing(ONIndex3M,I3165,TRUE,_xll.ohTrigger(RecalcTrigger,Trigger3M)),NA())</f>
        <v>2.4556711324716929E-2</v>
      </c>
      <c r="N3165" s="52">
        <f>IFERROR(_xll.qlIndexFixing(Index6M,$H3165,TRUE,_xll.ohTrigger(RecalcTrigger,Trigger6M)),NA())</f>
        <v>2.5695452912161704E-2</v>
      </c>
      <c r="O3165" s="52">
        <f>IFERROR(_xll.qlIndexFixing(ONIndex6M,I3165,TRUE,_xll.ohTrigger(RecalcTrigger,Trigger6M)),NA())</f>
        <v>2.5530003585023664E-2</v>
      </c>
      <c r="P3165" s="52">
        <f>IFERROR(_xll.qlIndexFixing(Index1Y,$H3165,TRUE,_xll.ohTrigger(RecalcTrigger,Trigger1Y)),NA())</f>
        <v>2.7181084801889868E-2</v>
      </c>
      <c r="Q3165" s="52">
        <f>IFERROR(_xll.qlIndexFixing(ONIndex1Y,I3165,TRUE,_xll.ohTrigger(RecalcTrigger,Trigger1Y)),NA())</f>
        <v>2.6814230068126221E-2</v>
      </c>
    </row>
    <row r="3166" spans="2:17" x14ac:dyDescent="0.2">
      <c r="B3166" s="46" t="s">
        <v>51</v>
      </c>
      <c r="D3166" s="49">
        <f>_xll.qlCalendarAdvance(LocalCalendar,$D3165,B3166,"f",FALSE)</f>
        <v>61596</v>
      </c>
      <c r="E3166" s="49">
        <f>_xll.qlInterestRateIndexValueDate(IndexON,D3166)</f>
        <v>61596</v>
      </c>
      <c r="F3166" s="52">
        <f>IFERROR(_xll.qlIndexFixing(IndexON,D3166,TRUE,_xll.ohTrigger(RecalcTrigger,TriggerON)),NA())</f>
        <v>2.53024622932152E-2</v>
      </c>
      <c r="H3166" s="49">
        <f>_xll.qlCalendarAdvance(IborCalendar,$H3165,B3166,"f",FALSE)</f>
        <v>61583</v>
      </c>
      <c r="I3166" s="49">
        <f>_xll.qlInterestRateIndexValueDate(Index1M,$H3166)</f>
        <v>61585</v>
      </c>
      <c r="J3166" s="52">
        <f>IFERROR(_xll.qlIndexFixing(Index1M,$H3166,TRUE,_xll.ohTrigger(RecalcTrigger,Trigger1M)),NA())</f>
        <v>2.3521354918125969E-2</v>
      </c>
      <c r="K3166" s="52">
        <f>IFERROR(_xll.qlIndexFixing(ONIndex1M,I3166,TRUE,_xll.ohTrigger(RecalcTrigger,Trigger1M)),NA())</f>
        <v>2.3499867085394754E-2</v>
      </c>
      <c r="L3166" s="52">
        <f>IFERROR(_xll.qlIndexFixing(Index3M,H3166,TRUE,_xll.ohTrigger(RecalcTrigger,Trigger3M)),NA())</f>
        <v>2.4633921582527776E-2</v>
      </c>
      <c r="M3166" s="52">
        <f>IFERROR(_xll.qlIndexFixing(ONIndex3M,I3166,TRUE,_xll.ohTrigger(RecalcTrigger,Trigger3M)),NA())</f>
        <v>2.4556711324690284E-2</v>
      </c>
      <c r="N3166" s="52">
        <f>IFERROR(_xll.qlIndexFixing(Index6M,$H3166,TRUE,_xll.ohTrigger(RecalcTrigger,Trigger6M)),NA())</f>
        <v>2.5695452474268524E-2</v>
      </c>
      <c r="O3166" s="52">
        <f>IFERROR(_xll.qlIndexFixing(ONIndex6M,I3166,TRUE,_xll.ohTrigger(RecalcTrigger,Trigger6M)),NA())</f>
        <v>2.553000313698206E-2</v>
      </c>
      <c r="P3166" s="52">
        <f>IFERROR(_xll.qlIndexFixing(Index1Y,$H3166,TRUE,_xll.ohTrigger(RecalcTrigger,Trigger1Y)),NA())</f>
        <v>2.7181087761772017E-2</v>
      </c>
      <c r="Q3166" s="52">
        <f>IFERROR(_xll.qlIndexFixing(ONIndex1Y,I3166,TRUE,_xll.ohTrigger(RecalcTrigger,Trigger1Y)),NA())</f>
        <v>2.6814233166634338E-2</v>
      </c>
    </row>
    <row r="3167" spans="2:17" x14ac:dyDescent="0.2">
      <c r="B3167" s="46" t="s">
        <v>51</v>
      </c>
      <c r="D3167" s="49">
        <f>_xll.qlCalendarAdvance(LocalCalendar,$D3166,B3167,"f",FALSE)</f>
        <v>61603</v>
      </c>
      <c r="E3167" s="49">
        <f>_xll.qlInterestRateIndexValueDate(IndexON,D3167)</f>
        <v>61603</v>
      </c>
      <c r="F3167" s="52">
        <f>IFERROR(_xll.qlIndexFixing(IndexON,D3167,TRUE,_xll.ohTrigger(RecalcTrigger,TriggerON)),NA())</f>
        <v>2.53024622932152E-2</v>
      </c>
      <c r="H3167" s="49">
        <f>_xll.qlCalendarAdvance(IborCalendar,$H3166,B3167,"f",FALSE)</f>
        <v>61590</v>
      </c>
      <c r="I3167" s="49">
        <f>_xll.qlInterestRateIndexValueDate(Index1M,$H3167)</f>
        <v>61592</v>
      </c>
      <c r="J3167" s="52">
        <f>IFERROR(_xll.qlIndexFixing(Index1M,$H3167,TRUE,_xll.ohTrigger(RecalcTrigger,Trigger1M)),NA())</f>
        <v>2.3521354918128547E-2</v>
      </c>
      <c r="K3167" s="52">
        <f>IFERROR(_xll.qlIndexFixing(ONIndex1M,I3167,TRUE,_xll.ohTrigger(RecalcTrigger,Trigger1M)),NA())</f>
        <v>2.34998670854214E-2</v>
      </c>
      <c r="L3167" s="52">
        <f>IFERROR(_xll.qlIndexFixing(Index3M,H3167,TRUE,_xll.ohTrigger(RecalcTrigger,Trigger3M)),NA())</f>
        <v>2.4633080602455209E-2</v>
      </c>
      <c r="M3167" s="52">
        <f>IFERROR(_xll.qlIndexFixing(ONIndex3M,I3167,TRUE,_xll.ohTrigger(RecalcTrigger,Trigger3M)),NA())</f>
        <v>2.4556711324690284E-2</v>
      </c>
      <c r="N3167" s="52">
        <f>IFERROR(_xll.qlIndexFixing(Index6M,$H3167,TRUE,_xll.ohTrigger(RecalcTrigger,Trigger6M)),NA())</f>
        <v>2.5696365041156726E-2</v>
      </c>
      <c r="O3167" s="52">
        <f>IFERROR(_xll.qlIndexFixing(ONIndex6M,I3167,TRUE,_xll.ohTrigger(RecalcTrigger,Trigger6M)),NA())</f>
        <v>2.5530002690166143E-2</v>
      </c>
      <c r="P3167" s="52">
        <f>IFERROR(_xll.qlIndexFixing(Index1Y,$H3167,TRUE,_xll.ohTrigger(RecalcTrigger,Trigger1Y)),NA())</f>
        <v>2.7181090713046772E-2</v>
      </c>
      <c r="Q3167" s="52">
        <f>IFERROR(_xll.qlIndexFixing(ONIndex1Y,I3167,TRUE,_xll.ohTrigger(RecalcTrigger,Trigger1Y)),NA())</f>
        <v>2.6814236256829105E-2</v>
      </c>
    </row>
    <row r="3168" spans="2:17" x14ac:dyDescent="0.2">
      <c r="B3168" s="46" t="s">
        <v>51</v>
      </c>
      <c r="D3168" s="49">
        <f>_xll.qlCalendarAdvance(LocalCalendar,$D3167,B3168,"f",FALSE)</f>
        <v>61610</v>
      </c>
      <c r="E3168" s="49">
        <f>_xll.qlInterestRateIndexValueDate(IndexON,D3168)</f>
        <v>61610</v>
      </c>
      <c r="F3168" s="52">
        <f>IFERROR(_xll.qlIndexFixing(IndexON,D3168,TRUE,_xll.ohTrigger(RecalcTrigger,TriggerON)),NA())</f>
        <v>2.5302462293295136E-2</v>
      </c>
      <c r="H3168" s="49">
        <f>_xll.qlCalendarAdvance(IborCalendar,$H3167,B3168,"f",FALSE)</f>
        <v>61597</v>
      </c>
      <c r="I3168" s="49">
        <f>_xll.qlInterestRateIndexValueDate(Index1M,$H3168)</f>
        <v>61599</v>
      </c>
      <c r="J3168" s="52">
        <f>IFERROR(_xll.qlIndexFixing(Index1M,$H3168,TRUE,_xll.ohTrigger(RecalcTrigger,Trigger1M)),NA())</f>
        <v>2.3521354918125969E-2</v>
      </c>
      <c r="K3168" s="52">
        <f>IFERROR(_xll.qlIndexFixing(ONIndex1M,I3168,TRUE,_xll.ohTrigger(RecalcTrigger,Trigger1M)),NA())</f>
        <v>2.3500634057280756E-2</v>
      </c>
      <c r="L3168" s="52">
        <f>IFERROR(_xll.qlIndexFixing(Index3M,H3168,TRUE,_xll.ohTrigger(RecalcTrigger,Trigger3M)),NA())</f>
        <v>2.4633080602456059E-2</v>
      </c>
      <c r="M3168" s="52">
        <f>IFERROR(_xll.qlIndexFixing(ONIndex3M,I3168,TRUE,_xll.ohTrigger(RecalcTrigger,Trigger3M)),NA())</f>
        <v>2.4557548831181109E-2</v>
      </c>
      <c r="N3168" s="52">
        <f>IFERROR(_xll.qlIndexFixing(Index6M,$H3168,TRUE,_xll.ohTrigger(RecalcTrigger,Trigger6M)),NA())</f>
        <v>2.5695451602162675E-2</v>
      </c>
      <c r="O3168" s="52">
        <f>IFERROR(_xll.qlIndexFixing(ONIndex6M,I3168,TRUE,_xll.ohTrigger(RecalcTrigger,Trigger6M)),NA())</f>
        <v>2.5530907421429383E-2</v>
      </c>
      <c r="P3168" s="52">
        <f>IFERROR(_xll.qlIndexFixing(Index1Y,$H3168,TRUE,_xll.ohTrigger(RecalcTrigger,Trigger1Y)),NA())</f>
        <v>2.718211066438591E-2</v>
      </c>
      <c r="Q3168" s="52">
        <f>IFERROR(_xll.qlIndexFixing(ONIndex1Y,I3168,TRUE,_xll.ohTrigger(RecalcTrigger,Trigger1Y)),NA())</f>
        <v>2.6815238124697771E-2</v>
      </c>
    </row>
    <row r="3169" spans="2:17" x14ac:dyDescent="0.2">
      <c r="B3169" s="46" t="s">
        <v>51</v>
      </c>
      <c r="D3169" s="49">
        <f>_xll.qlCalendarAdvance(LocalCalendar,$D3168,B3169,"f",FALSE)</f>
        <v>61617</v>
      </c>
      <c r="E3169" s="49">
        <f>_xll.qlInterestRateIndexValueDate(IndexON,D3169)</f>
        <v>61617</v>
      </c>
      <c r="F3169" s="52">
        <f>IFERROR(_xll.qlIndexFixing(IndexON,D3169,TRUE,_xll.ohTrigger(RecalcTrigger,TriggerON)),NA())</f>
        <v>2.5302462293295136E-2</v>
      </c>
      <c r="H3169" s="49">
        <f>_xll.qlCalendarAdvance(IborCalendar,$H3168,B3169,"f",FALSE)</f>
        <v>61604</v>
      </c>
      <c r="I3169" s="49">
        <f>_xll.qlInterestRateIndexValueDate(Index1M,$H3169)</f>
        <v>61606</v>
      </c>
      <c r="J3169" s="52">
        <f>IFERROR(_xll.qlIndexFixing(Index1M,$H3169,TRUE,_xll.ohTrigger(RecalcTrigger,Trigger1M)),NA())</f>
        <v>2.3519051397739181E-2</v>
      </c>
      <c r="K3169" s="52">
        <f>IFERROR(_xll.qlIndexFixing(ONIndex1M,I3169,TRUE,_xll.ohTrigger(RecalcTrigger,Trigger1M)),NA())</f>
        <v>2.350063405730074E-2</v>
      </c>
      <c r="L3169" s="52">
        <f>IFERROR(_xll.qlIndexFixing(Index3M,H3169,TRUE,_xll.ohTrigger(RecalcTrigger,Trigger3M)),NA())</f>
        <v>2.4630557891787485E-2</v>
      </c>
      <c r="M3169" s="52">
        <f>IFERROR(_xll.qlIndexFixing(ONIndex3M,I3169,TRUE,_xll.ohTrigger(RecalcTrigger,Trigger3M)),NA())</f>
        <v>2.4557548831181109E-2</v>
      </c>
      <c r="N3169" s="52">
        <f>IFERROR(_xll.qlIndexFixing(Index6M,$H3169,TRUE,_xll.ohTrigger(RecalcTrigger,Trigger6M)),NA())</f>
        <v>2.5691799585372314E-2</v>
      </c>
      <c r="O3169" s="52">
        <f>IFERROR(_xll.qlIndexFixing(ONIndex6M,I3169,TRUE,_xll.ohTrigger(RecalcTrigger,Trigger6M)),NA())</f>
        <v>2.5530906977104806E-2</v>
      </c>
      <c r="P3169" s="52">
        <f>IFERROR(_xll.qlIndexFixing(Index1Y,$H3169,TRUE,_xll.ohTrigger(RecalcTrigger,Trigger1Y)),NA())</f>
        <v>2.7178045868354497E-2</v>
      </c>
      <c r="Q3169" s="52">
        <f>IFERROR(_xll.qlIndexFixing(ONIndex1Y,I3169,TRUE,_xll.ohTrigger(RecalcTrigger,Trigger1Y)),NA())</f>
        <v>2.6815241197739592E-2</v>
      </c>
    </row>
    <row r="3170" spans="2:17" x14ac:dyDescent="0.2">
      <c r="B3170" s="46" t="s">
        <v>51</v>
      </c>
      <c r="D3170" s="49">
        <f>_xll.qlCalendarAdvance(LocalCalendar,$D3169,B3170,"f",FALSE)</f>
        <v>61624</v>
      </c>
      <c r="E3170" s="49">
        <f>_xll.qlInterestRateIndexValueDate(IndexON,D3170)</f>
        <v>61624</v>
      </c>
      <c r="F3170" s="52">
        <f>IFERROR(_xll.qlIndexFixing(IndexON,D3170,TRUE,_xll.ohTrigger(RecalcTrigger,TriggerON)),NA())</f>
        <v>2.53024622932152E-2</v>
      </c>
      <c r="H3170" s="49">
        <f>_xll.qlCalendarAdvance(IborCalendar,$H3169,B3170,"f",FALSE)</f>
        <v>61611</v>
      </c>
      <c r="I3170" s="49">
        <f>_xll.qlInterestRateIndexValueDate(Index1M,$H3170)</f>
        <v>61613</v>
      </c>
      <c r="J3170" s="52">
        <f>IFERROR(_xll.qlIndexFixing(Index1M,$H3170,TRUE,_xll.ohTrigger(RecalcTrigger,Trigger1M)),NA())</f>
        <v>2.3522122825093417E-2</v>
      </c>
      <c r="K3170" s="52">
        <f>IFERROR(_xll.qlIndexFixing(ONIndex1M,I3170,TRUE,_xll.ohTrigger(RecalcTrigger,Trigger1M)),NA())</f>
        <v>2.34998670854214E-2</v>
      </c>
      <c r="L3170" s="52">
        <f>IFERROR(_xll.qlIndexFixing(Index3M,H3170,TRUE,_xll.ohTrigger(RecalcTrigger,Trigger3M)),NA())</f>
        <v>2.4630557891785726E-2</v>
      </c>
      <c r="M3170" s="52">
        <f>IFERROR(_xll.qlIndexFixing(ONIndex3M,I3170,TRUE,_xll.ohTrigger(RecalcTrigger,Trigger3M)),NA())</f>
        <v>2.4556711324716929E-2</v>
      </c>
      <c r="N3170" s="52">
        <f>IFERROR(_xll.qlIndexFixing(Index6M,$H3170,TRUE,_xll.ohTrigger(RecalcTrigger,Trigger6M)),NA())</f>
        <v>2.5691799152158187E-2</v>
      </c>
      <c r="O3170" s="52">
        <f>IFERROR(_xll.qlIndexFixing(ONIndex6M,I3170,TRUE,_xll.ohTrigger(RecalcTrigger,Trigger6M)),NA())</f>
        <v>2.5530001357019216E-2</v>
      </c>
      <c r="P3170" s="52">
        <f>IFERROR(_xll.qlIndexFixing(Index1Y,$H3170,TRUE,_xll.ohTrigger(RecalcTrigger,Trigger1Y)),NA())</f>
        <v>2.7181099515222983E-2</v>
      </c>
      <c r="Q3170" s="52">
        <f>IFERROR(_xll.qlIndexFixing(ONIndex1Y,I3170,TRUE,_xll.ohTrigger(RecalcTrigger,Trigger1Y)),NA())</f>
        <v>2.6814245477053689E-2</v>
      </c>
    </row>
    <row r="3171" spans="2:17" x14ac:dyDescent="0.2">
      <c r="B3171" s="46" t="s">
        <v>51</v>
      </c>
      <c r="D3171" s="49">
        <f>_xll.qlCalendarAdvance(LocalCalendar,$D3170,B3171,"f",FALSE)</f>
        <v>61631</v>
      </c>
      <c r="E3171" s="49">
        <f>_xll.qlInterestRateIndexValueDate(IndexON,D3171)</f>
        <v>61631</v>
      </c>
      <c r="F3171" s="52">
        <f>IFERROR(_xll.qlIndexFixing(IndexON,D3171,TRUE,_xll.ohTrigger(RecalcTrigger,TriggerON)),NA())</f>
        <v>2.53024622932152E-2</v>
      </c>
      <c r="H3171" s="49">
        <f>_xll.qlCalendarAdvance(IborCalendar,$H3170,B3171,"f",FALSE)</f>
        <v>61618</v>
      </c>
      <c r="I3171" s="49">
        <f>_xll.qlInterestRateIndexValueDate(Index1M,$H3171)</f>
        <v>61620</v>
      </c>
      <c r="J3171" s="52">
        <f>IFERROR(_xll.qlIndexFixing(Index1M,$H3171,TRUE,_xll.ohTrigger(RecalcTrigger,Trigger1M)),NA())</f>
        <v>2.3521354918128547E-2</v>
      </c>
      <c r="K3171" s="52">
        <f>IFERROR(_xll.qlIndexFixing(ONIndex1M,I3171,TRUE,_xll.ohTrigger(RecalcTrigger,Trigger1M)),NA())</f>
        <v>2.34998670854214E-2</v>
      </c>
      <c r="L3171" s="52">
        <f>IFERROR(_xll.qlIndexFixing(Index3M,H3171,TRUE,_xll.ohTrigger(RecalcTrigger,Trigger3M)),NA())</f>
        <v>2.4630557891786607E-2</v>
      </c>
      <c r="M3171" s="52">
        <f>IFERROR(_xll.qlIndexFixing(ONIndex3M,I3171,TRUE,_xll.ohTrigger(RecalcTrigger,Trigger3M)),NA())</f>
        <v>2.4556711324716929E-2</v>
      </c>
      <c r="N3171" s="52">
        <f>IFERROR(_xll.qlIndexFixing(Index6M,$H3171,TRUE,_xll.ohTrigger(RecalcTrigger,Trigger6M)),NA())</f>
        <v>2.5691798720173131E-2</v>
      </c>
      <c r="O3171" s="52">
        <f>IFERROR(_xll.qlIndexFixing(ONIndex6M,I3171,TRUE,_xll.ohTrigger(RecalcTrigger,Trigger6M)),NA())</f>
        <v>2.5530000915079398E-2</v>
      </c>
      <c r="P3171" s="52">
        <f>IFERROR(_xll.qlIndexFixing(Index1Y,$H3171,TRUE,_xll.ohTrigger(RecalcTrigger,Trigger1Y)),NA())</f>
        <v>2.7181102432066208E-2</v>
      </c>
      <c r="Q3171" s="52">
        <f>IFERROR(_xll.qlIndexFixing(ONIndex1Y,I3171,TRUE,_xll.ohTrigger(RecalcTrigger,Trigger1Y)),NA())</f>
        <v>2.6814248533701956E-2</v>
      </c>
    </row>
    <row r="3172" spans="2:17" x14ac:dyDescent="0.2">
      <c r="B3172" s="46" t="s">
        <v>51</v>
      </c>
      <c r="D3172" s="49">
        <f>_xll.qlCalendarAdvance(LocalCalendar,$D3171,B3172,"f",FALSE)</f>
        <v>61638</v>
      </c>
      <c r="E3172" s="49">
        <f>_xll.qlInterestRateIndexValueDate(IndexON,D3172)</f>
        <v>61638</v>
      </c>
      <c r="F3172" s="52">
        <f>IFERROR(_xll.qlIndexFixing(IndexON,D3172,TRUE,_xll.ohTrigger(RecalcTrigger,TriggerON)),NA())</f>
        <v>2.5302462293295136E-2</v>
      </c>
      <c r="H3172" s="49">
        <f>_xll.qlCalendarAdvance(IborCalendar,$H3171,B3172,"f",FALSE)</f>
        <v>61625</v>
      </c>
      <c r="I3172" s="49">
        <f>_xll.qlInterestRateIndexValueDate(Index1M,$H3172)</f>
        <v>61627</v>
      </c>
      <c r="J3172" s="52">
        <f>IFERROR(_xll.qlIndexFixing(Index1M,$H3172,TRUE,_xll.ohTrigger(RecalcTrigger,Trigger1M)),NA())</f>
        <v>2.3521354918125969E-2</v>
      </c>
      <c r="K3172" s="52">
        <f>IFERROR(_xll.qlIndexFixing(ONIndex1M,I3172,TRUE,_xll.ohTrigger(RecalcTrigger,Trigger1M)),NA())</f>
        <v>2.34998670854214E-2</v>
      </c>
      <c r="L3172" s="52">
        <f>IFERROR(_xll.qlIndexFixing(Index3M,H3172,TRUE,_xll.ohTrigger(RecalcTrigger,Trigger3M)),NA())</f>
        <v>2.4630557891786607E-2</v>
      </c>
      <c r="M3172" s="52">
        <f>IFERROR(_xll.qlIndexFixing(ONIndex3M,I3172,TRUE,_xll.ohTrigger(RecalcTrigger,Trigger3M)),NA())</f>
        <v>2.4556711324716929E-2</v>
      </c>
      <c r="N3172" s="52">
        <f>IFERROR(_xll.qlIndexFixing(Index6M,$H3172,TRUE,_xll.ohTrigger(RecalcTrigger,Trigger6M)),NA())</f>
        <v>2.5691798289413616E-2</v>
      </c>
      <c r="O3172" s="52">
        <f>IFERROR(_xll.qlIndexFixing(ONIndex6M,I3172,TRUE,_xll.ohTrigger(RecalcTrigger,Trigger6M)),NA())</f>
        <v>2.5530000474311976E-2</v>
      </c>
      <c r="P3172" s="52">
        <f>IFERROR(_xll.qlIndexFixing(Index1Y,$H3172,TRUE,_xll.ohTrigger(RecalcTrigger,Trigger1Y)),NA())</f>
        <v>2.7181105340301385E-2</v>
      </c>
      <c r="Q3172" s="52">
        <f>IFERROR(_xll.qlIndexFixing(ONIndex1Y,I3172,TRUE,_xll.ohTrigger(RecalcTrigger,Trigger1Y)),NA())</f>
        <v>2.6814251581983584E-2</v>
      </c>
    </row>
    <row r="3173" spans="2:17" x14ac:dyDescent="0.2">
      <c r="B3173" s="46" t="s">
        <v>51</v>
      </c>
      <c r="D3173" s="49">
        <f>_xll.qlCalendarAdvance(LocalCalendar,$D3172,B3173,"f",FALSE)</f>
        <v>61645</v>
      </c>
      <c r="E3173" s="49">
        <f>_xll.qlInterestRateIndexValueDate(IndexON,D3173)</f>
        <v>61645</v>
      </c>
      <c r="F3173" s="52">
        <f>IFERROR(_xll.qlIndexFixing(IndexON,D3173,TRUE,_xll.ohTrigger(RecalcTrigger,TriggerON)),NA())</f>
        <v>2.53024622932152E-2</v>
      </c>
      <c r="H3173" s="49">
        <f>_xll.qlCalendarAdvance(IborCalendar,$H3172,B3173,"f",FALSE)</f>
        <v>61632</v>
      </c>
      <c r="I3173" s="49">
        <f>_xll.qlInterestRateIndexValueDate(Index1M,$H3173)</f>
        <v>61634</v>
      </c>
      <c r="J3173" s="52">
        <f>IFERROR(_xll.qlIndexFixing(Index1M,$H3173,TRUE,_xll.ohTrigger(RecalcTrigger,Trigger1M)),NA())</f>
        <v>2.3522890765484469E-2</v>
      </c>
      <c r="K3173" s="52">
        <f>IFERROR(_xll.qlIndexFixing(ONIndex1M,I3173,TRUE,_xll.ohTrigger(RecalcTrigger,Trigger1M)),NA())</f>
        <v>2.34998670854214E-2</v>
      </c>
      <c r="L3173" s="52">
        <f>IFERROR(_xll.qlIndexFixing(Index3M,H3173,TRUE,_xll.ohTrigger(RecalcTrigger,Trigger3M)),NA())</f>
        <v>2.4633080602454359E-2</v>
      </c>
      <c r="M3173" s="52">
        <f>IFERROR(_xll.qlIndexFixing(ONIndex3M,I3173,TRUE,_xll.ohTrigger(RecalcTrigger,Trigger3M)),NA())</f>
        <v>2.4556711324690284E-2</v>
      </c>
      <c r="N3173" s="52">
        <f>IFERROR(_xll.qlIndexFixing(Index6M,$H3173,TRUE,_xll.ohTrigger(RecalcTrigger,Trigger6M)),NA())</f>
        <v>2.5692710690943574E-2</v>
      </c>
      <c r="O3173" s="52">
        <f>IFERROR(_xll.qlIndexFixing(ONIndex6M,I3173,TRUE,_xll.ohTrigger(RecalcTrigger,Trigger6M)),NA())</f>
        <v>2.5530000034716949E-2</v>
      </c>
      <c r="P3173" s="52">
        <f>IFERROR(_xll.qlIndexFixing(Index1Y,$H3173,TRUE,_xll.ohTrigger(RecalcTrigger,Trigger1Y)),NA())</f>
        <v>2.7181108239928736E-2</v>
      </c>
      <c r="Q3173" s="52">
        <f>IFERROR(_xll.qlIndexFixing(ONIndex1Y,I3173,TRUE,_xll.ohTrigger(RecalcTrigger,Trigger1Y)),NA())</f>
        <v>2.6814254621845279E-2</v>
      </c>
    </row>
    <row r="3174" spans="2:17" x14ac:dyDescent="0.2">
      <c r="B3174" s="46" t="s">
        <v>51</v>
      </c>
      <c r="D3174" s="49">
        <f>_xll.qlCalendarAdvance(LocalCalendar,$D3173,B3174,"f",FALSE)</f>
        <v>61652</v>
      </c>
      <c r="E3174" s="49">
        <f>_xll.qlInterestRateIndexValueDate(IndexON,D3174)</f>
        <v>61652</v>
      </c>
      <c r="F3174" s="52">
        <f>IFERROR(_xll.qlIndexFixing(IndexON,D3174,TRUE,_xll.ohTrigger(RecalcTrigger,TriggerON)),NA())</f>
        <v>2.53024622932152E-2</v>
      </c>
      <c r="H3174" s="49">
        <f>_xll.qlCalendarAdvance(IborCalendar,$H3173,B3174,"f",FALSE)</f>
        <v>61639</v>
      </c>
      <c r="I3174" s="49">
        <f>_xll.qlInterestRateIndexValueDate(Index1M,$H3174)</f>
        <v>61641</v>
      </c>
      <c r="J3174" s="52">
        <f>IFERROR(_xll.qlIndexFixing(Index1M,$H3174,TRUE,_xll.ohTrigger(RecalcTrigger,Trigger1M)),NA())</f>
        <v>2.3521354918125969E-2</v>
      </c>
      <c r="K3174" s="52">
        <f>IFERROR(_xll.qlIndexFixing(ONIndex1M,I3174,TRUE,_xll.ohTrigger(RecalcTrigger,Trigger1M)),NA())</f>
        <v>2.3500634057240788E-2</v>
      </c>
      <c r="L3174" s="52">
        <f>IFERROR(_xll.qlIndexFixing(Index3M,H3174,TRUE,_xll.ohTrigger(RecalcTrigger,Trigger3M)),NA())</f>
        <v>2.4633080602455209E-2</v>
      </c>
      <c r="M3174" s="52">
        <f>IFERROR(_xll.qlIndexFixing(ONIndex3M,I3174,TRUE,_xll.ohTrigger(RecalcTrigger,Trigger3M)),NA())</f>
        <v>2.4557548831161125E-2</v>
      </c>
      <c r="N3174" s="52">
        <f>IFERROR(_xll.qlIndexFixing(Index6M,$H3174,TRUE,_xll.ohTrigger(RecalcTrigger,Trigger6M)),NA())</f>
        <v>2.5692710262694488E-2</v>
      </c>
      <c r="O3174" s="52">
        <f>IFERROR(_xll.qlIndexFixing(ONIndex6M,I3174,TRUE,_xll.ohTrigger(RecalcTrigger,Trigger6M)),NA())</f>
        <v>2.5530904773567453E-2</v>
      </c>
      <c r="P3174" s="52">
        <f>IFERROR(_xll.qlIndexFixing(Index1Y,$H3174,TRUE,_xll.ohTrigger(RecalcTrigger,Trigger1Y)),NA())</f>
        <v>2.7181111130948257E-2</v>
      </c>
      <c r="Q3174" s="52">
        <f>IFERROR(_xll.qlIndexFixing(ONIndex1Y,I3174,TRUE,_xll.ohTrigger(RecalcTrigger,Trigger1Y)),NA())</f>
        <v>2.6815256437229262E-2</v>
      </c>
    </row>
    <row r="3175" spans="2:17" x14ac:dyDescent="0.2">
      <c r="B3175" s="46" t="s">
        <v>51</v>
      </c>
      <c r="D3175" s="49">
        <f>_xll.qlCalendarAdvance(LocalCalendar,$D3174,B3175,"f",FALSE)</f>
        <v>61659</v>
      </c>
      <c r="E3175" s="49">
        <f>_xll.qlInterestRateIndexValueDate(IndexON,D3175)</f>
        <v>61659</v>
      </c>
      <c r="F3175" s="52">
        <f>IFERROR(_xll.qlIndexFixing(IndexON,D3175,TRUE,_xll.ohTrigger(RecalcTrigger,TriggerON)),NA())</f>
        <v>2.53024622932152E-2</v>
      </c>
      <c r="H3175" s="49">
        <f>_xll.qlCalendarAdvance(IborCalendar,$H3174,B3175,"f",FALSE)</f>
        <v>61646</v>
      </c>
      <c r="I3175" s="49">
        <f>_xll.qlInterestRateIndexValueDate(Index1M,$H3175)</f>
        <v>61648</v>
      </c>
      <c r="J3175" s="52">
        <f>IFERROR(_xll.qlIndexFixing(Index1M,$H3175,TRUE,_xll.ohTrigger(RecalcTrigger,Trigger1M)),NA())</f>
        <v>2.3522122825098413E-2</v>
      </c>
      <c r="K3175" s="52">
        <f>IFERROR(_xll.qlIndexFixing(ONIndex1M,I3175,TRUE,_xll.ohTrigger(RecalcTrigger,Trigger1M)),NA())</f>
        <v>2.34998670854214E-2</v>
      </c>
      <c r="L3175" s="52">
        <f>IFERROR(_xll.qlIndexFixing(Index3M,H3175,TRUE,_xll.ohTrigger(RecalcTrigger,Trigger3M)),NA())</f>
        <v>2.4633080602455209E-2</v>
      </c>
      <c r="M3175" s="52">
        <f>IFERROR(_xll.qlIndexFixing(ONIndex3M,I3175,TRUE,_xll.ohTrigger(RecalcTrigger,Trigger3M)),NA())</f>
        <v>2.4556711324716929E-2</v>
      </c>
      <c r="N3175" s="52">
        <f>IFERROR(_xll.qlIndexFixing(Index6M,$H3175,TRUE,_xll.ohTrigger(RecalcTrigger,Trigger6M)),NA())</f>
        <v>2.5696361592456474E-2</v>
      </c>
      <c r="O3175" s="52">
        <f>IFERROR(_xll.qlIndexFixing(ONIndex6M,I3175,TRUE,_xll.ohTrigger(RecalcTrigger,Trigger6M)),NA())</f>
        <v>2.5529999159257244E-2</v>
      </c>
      <c r="P3175" s="52">
        <f>IFERROR(_xll.qlIndexFixing(Index1Y,$H3175,TRUE,_xll.ohTrigger(RecalcTrigger,Trigger1Y)),NA())</f>
        <v>2.7182131019244576E-2</v>
      </c>
      <c r="Q3175" s="52">
        <f>IFERROR(_xll.qlIndexFixing(ONIndex1Y,I3175,TRUE,_xll.ohTrigger(RecalcTrigger,Trigger1Y)),NA())</f>
        <v>2.6814260676548685E-2</v>
      </c>
    </row>
    <row r="3176" spans="2:17" x14ac:dyDescent="0.2">
      <c r="B3176" s="46" t="s">
        <v>51</v>
      </c>
      <c r="D3176" s="49">
        <f>_xll.qlCalendarAdvance(LocalCalendar,$D3175,B3176,"f",FALSE)</f>
        <v>61666</v>
      </c>
      <c r="E3176" s="49">
        <f>_xll.qlInterestRateIndexValueDate(IndexON,D3176)</f>
        <v>61666</v>
      </c>
      <c r="F3176" s="52">
        <f>IFERROR(_xll.qlIndexFixing(IndexON,D3176,TRUE,_xll.ohTrigger(RecalcTrigger,TriggerON)),NA())</f>
        <v>2.5302462293295136E-2</v>
      </c>
      <c r="H3176" s="49">
        <f>_xll.qlCalendarAdvance(IborCalendar,$H3175,B3176,"f",FALSE)</f>
        <v>61653</v>
      </c>
      <c r="I3176" s="49">
        <f>_xll.qlInterestRateIndexValueDate(Index1M,$H3176)</f>
        <v>61655</v>
      </c>
      <c r="J3176" s="52">
        <f>IFERROR(_xll.qlIndexFixing(Index1M,$H3176,TRUE,_xll.ohTrigger(RecalcTrigger,Trigger1M)),NA())</f>
        <v>2.3521354918125969E-2</v>
      </c>
      <c r="K3176" s="52">
        <f>IFERROR(_xll.qlIndexFixing(ONIndex1M,I3176,TRUE,_xll.ohTrigger(RecalcTrigger,Trigger1M)),NA())</f>
        <v>2.3499867085394754E-2</v>
      </c>
      <c r="L3176" s="52">
        <f>IFERROR(_xll.qlIndexFixing(Index3M,H3176,TRUE,_xll.ohTrigger(RecalcTrigger,Trigger3M)),NA())</f>
        <v>2.4633921582527776E-2</v>
      </c>
      <c r="M3176" s="52">
        <f>IFERROR(_xll.qlIndexFixing(ONIndex3M,I3176,TRUE,_xll.ohTrigger(RecalcTrigger,Trigger3M)),NA())</f>
        <v>2.4556711324716929E-2</v>
      </c>
      <c r="N3176" s="52">
        <f>IFERROR(_xll.qlIndexFixing(Index6M,$H3176,TRUE,_xll.ohTrigger(RecalcTrigger,Trigger6M)),NA())</f>
        <v>2.5692709409878209E-2</v>
      </c>
      <c r="O3176" s="52">
        <f>IFERROR(_xll.qlIndexFixing(ONIndex6M,I3176,TRUE,_xll.ohTrigger(RecalcTrigger,Trigger6M)),NA())</f>
        <v>2.5529998723365921E-2</v>
      </c>
      <c r="P3176" s="52">
        <f>IFERROR(_xll.qlIndexFixing(Index1Y,$H3176,TRUE,_xll.ohTrigger(RecalcTrigger,Trigger1Y)),NA())</f>
        <v>2.7181116887163816E-2</v>
      </c>
      <c r="Q3176" s="52">
        <f>IFERROR(_xll.qlIndexFixing(ONIndex1Y,I3176,TRUE,_xll.ohTrigger(RecalcTrigger,Trigger1Y)),NA())</f>
        <v>2.6814263691310458E-2</v>
      </c>
    </row>
    <row r="3177" spans="2:17" x14ac:dyDescent="0.2">
      <c r="B3177" s="46" t="s">
        <v>51</v>
      </c>
      <c r="D3177" s="49">
        <f>_xll.qlCalendarAdvance(LocalCalendar,$D3176,B3177,"f",FALSE)</f>
        <v>61673</v>
      </c>
      <c r="E3177" s="49">
        <f>_xll.qlInterestRateIndexValueDate(IndexON,D3177)</f>
        <v>61673</v>
      </c>
      <c r="F3177" s="52">
        <f>IFERROR(_xll.qlIndexFixing(IndexON,D3177,TRUE,_xll.ohTrigger(RecalcTrigger,TriggerON)),NA())</f>
        <v>2.53024622932152E-2</v>
      </c>
      <c r="H3177" s="49">
        <f>_xll.qlCalendarAdvance(IborCalendar,$H3176,B3177,"f",FALSE)</f>
        <v>61660</v>
      </c>
      <c r="I3177" s="49">
        <f>_xll.qlInterestRateIndexValueDate(Index1M,$H3177)</f>
        <v>61662</v>
      </c>
      <c r="J3177" s="52">
        <f>IFERROR(_xll.qlIndexFixing(Index1M,$H3177,TRUE,_xll.ohTrigger(RecalcTrigger,Trigger1M)),NA())</f>
        <v>2.3521354918128547E-2</v>
      </c>
      <c r="K3177" s="52">
        <f>IFERROR(_xll.qlIndexFixing(ONIndex1M,I3177,TRUE,_xll.ohTrigger(RecalcTrigger,Trigger1M)),NA())</f>
        <v>2.34998670854214E-2</v>
      </c>
      <c r="L3177" s="52">
        <f>IFERROR(_xll.qlIndexFixing(Index3M,H3177,TRUE,_xll.ohTrigger(RecalcTrigger,Trigger3M)),NA())</f>
        <v>2.4633080602455209E-2</v>
      </c>
      <c r="M3177" s="52">
        <f>IFERROR(_xll.qlIndexFixing(ONIndex3M,I3177,TRUE,_xll.ohTrigger(RecalcTrigger,Trigger3M)),NA())</f>
        <v>2.4556711324690284E-2</v>
      </c>
      <c r="N3177" s="52">
        <f>IFERROR(_xll.qlIndexFixing(Index6M,$H3177,TRUE,_xll.ohTrigger(RecalcTrigger,Trigger6M)),NA())</f>
        <v>2.5692708985309697E-2</v>
      </c>
      <c r="O3177" s="52">
        <f>IFERROR(_xll.qlIndexFixing(ONIndex6M,I3177,TRUE,_xll.ohTrigger(RecalcTrigger,Trigger6M)),NA())</f>
        <v>2.5529998288646993E-2</v>
      </c>
      <c r="P3177" s="52">
        <f>IFERROR(_xll.qlIndexFixing(Index1Y,$H3177,TRUE,_xll.ohTrigger(RecalcTrigger,Trigger1Y)),NA())</f>
        <v>2.7181119752359418E-2</v>
      </c>
      <c r="Q3177" s="52">
        <f>IFERROR(_xll.qlIndexFixing(ONIndex1Y,I3177,TRUE,_xll.ohTrigger(RecalcTrigger,Trigger1Y)),NA())</f>
        <v>2.6814266697678946E-2</v>
      </c>
    </row>
    <row r="3178" spans="2:17" x14ac:dyDescent="0.2">
      <c r="B3178" s="46" t="s">
        <v>51</v>
      </c>
      <c r="D3178" s="49">
        <f>_xll.qlCalendarAdvance(LocalCalendar,$D3177,B3178,"f",FALSE)</f>
        <v>61680</v>
      </c>
      <c r="E3178" s="49">
        <f>_xll.qlInterestRateIndexValueDate(IndexON,D3178)</f>
        <v>61680</v>
      </c>
      <c r="F3178" s="52">
        <f>IFERROR(_xll.qlIndexFixing(IndexON,D3178,TRUE,_xll.ohTrigger(RecalcTrigger,TriggerON)),NA())</f>
        <v>2.5302462293135264E-2</v>
      </c>
      <c r="H3178" s="49">
        <f>_xll.qlCalendarAdvance(IborCalendar,$H3177,B3178,"f",FALSE)</f>
        <v>61667</v>
      </c>
      <c r="I3178" s="49">
        <f>_xll.qlInterestRateIndexValueDate(Index1M,$H3178)</f>
        <v>61669</v>
      </c>
      <c r="J3178" s="52">
        <f>IFERROR(_xll.qlIndexFixing(Index1M,$H3178,TRUE,_xll.ohTrigger(RecalcTrigger,Trigger1M)),NA())</f>
        <v>2.3521354918125969E-2</v>
      </c>
      <c r="K3178" s="52">
        <f>IFERROR(_xll.qlIndexFixing(ONIndex1M,I3178,TRUE,_xll.ohTrigger(RecalcTrigger,Trigger1M)),NA())</f>
        <v>2.34998670854214E-2</v>
      </c>
      <c r="L3178" s="52">
        <f>IFERROR(_xll.qlIndexFixing(Index3M,H3178,TRUE,_xll.ohTrigger(RecalcTrigger,Trigger3M)),NA())</f>
        <v>2.4633080602454359E-2</v>
      </c>
      <c r="M3178" s="52">
        <f>IFERROR(_xll.qlIndexFixing(ONIndex3M,I3178,TRUE,_xll.ohTrigger(RecalcTrigger,Trigger3M)),NA())</f>
        <v>2.4556711324716929E-2</v>
      </c>
      <c r="N3178" s="52">
        <f>IFERROR(_xll.qlIndexFixing(Index6M,$H3178,TRUE,_xll.ohTrigger(RecalcTrigger,Trigger6M)),NA())</f>
        <v>2.569179573061801E-2</v>
      </c>
      <c r="O3178" s="52">
        <f>IFERROR(_xll.qlIndexFixing(ONIndex6M,I3178,TRUE,_xll.ohTrigger(RecalcTrigger,Trigger6M)),NA())</f>
        <v>2.5529997855180397E-2</v>
      </c>
      <c r="P3178" s="52">
        <f>IFERROR(_xll.qlIndexFixing(Index1Y,$H3178,TRUE,_xll.ohTrigger(RecalcTrigger,Trigger1Y)),NA())</f>
        <v>2.7181122608947408E-2</v>
      </c>
      <c r="Q3178" s="52">
        <f>IFERROR(_xll.qlIndexFixing(ONIndex1Y,I3178,TRUE,_xll.ohTrigger(RecalcTrigger,Trigger1Y)),NA())</f>
        <v>2.6814269695680792E-2</v>
      </c>
    </row>
    <row r="3179" spans="2:17" x14ac:dyDescent="0.2">
      <c r="B3179" s="46" t="s">
        <v>51</v>
      </c>
      <c r="D3179" s="49">
        <f>_xll.qlCalendarAdvance(LocalCalendar,$D3178,B3179,"f",FALSE)</f>
        <v>61687</v>
      </c>
      <c r="E3179" s="49">
        <f>_xll.qlInterestRateIndexValueDate(IndexON,D3179)</f>
        <v>61687</v>
      </c>
      <c r="F3179" s="52">
        <f>IFERROR(_xll.qlIndexFixing(IndexON,D3179,TRUE,_xll.ohTrigger(RecalcTrigger,TriggerON)),NA())</f>
        <v>2.5302462293295136E-2</v>
      </c>
      <c r="H3179" s="49">
        <f>_xll.qlCalendarAdvance(IborCalendar,$H3178,B3179,"f",FALSE)</f>
        <v>61674</v>
      </c>
      <c r="I3179" s="49">
        <f>_xll.qlInterestRateIndexValueDate(Index1M,$H3179)</f>
        <v>61676</v>
      </c>
      <c r="J3179" s="52">
        <f>IFERROR(_xll.qlIndexFixing(Index1M,$H3179,TRUE,_xll.ohTrigger(RecalcTrigger,Trigger1M)),NA())</f>
        <v>2.3521354918125969E-2</v>
      </c>
      <c r="K3179" s="52">
        <f>IFERROR(_xll.qlIndexFixing(ONIndex1M,I3179,TRUE,_xll.ohTrigger(RecalcTrigger,Trigger1M)),NA())</f>
        <v>2.3500634057280756E-2</v>
      </c>
      <c r="L3179" s="52">
        <f>IFERROR(_xll.qlIndexFixing(Index3M,H3179,TRUE,_xll.ohTrigger(RecalcTrigger,Trigger3M)),NA())</f>
        <v>2.4633080602455209E-2</v>
      </c>
      <c r="M3179" s="52">
        <f>IFERROR(_xll.qlIndexFixing(ONIndex3M,I3179,TRUE,_xll.ohTrigger(RecalcTrigger,Trigger3M)),NA())</f>
        <v>2.4557548831181109E-2</v>
      </c>
      <c r="N3179" s="52">
        <f>IFERROR(_xll.qlIndexFixing(Index6M,$H3179,TRUE,_xll.ohTrigger(RecalcTrigger,Trigger6M)),NA())</f>
        <v>2.5691795308446098E-2</v>
      </c>
      <c r="O3179" s="52">
        <f>IFERROR(_xll.qlIndexFixing(ONIndex6M,I3179,TRUE,_xll.ohTrigger(RecalcTrigger,Trigger6M)),NA())</f>
        <v>2.5530902600365835E-2</v>
      </c>
      <c r="P3179" s="52">
        <f>IFERROR(_xll.qlIndexFixing(Index1Y,$H3179,TRUE,_xll.ohTrigger(RecalcTrigger,Trigger1Y)),NA())</f>
        <v>2.7182142461204782E-2</v>
      </c>
      <c r="Q3179" s="52">
        <f>IFERROR(_xll.qlIndexFixing(ONIndex1Y,I3179,TRUE,_xll.ohTrigger(RecalcTrigger,Trigger1Y)),NA())</f>
        <v>2.6815271467306445E-2</v>
      </c>
    </row>
    <row r="3180" spans="2:17" x14ac:dyDescent="0.2">
      <c r="B3180" s="46" t="s">
        <v>51</v>
      </c>
      <c r="D3180" s="49">
        <f>_xll.qlCalendarAdvance(LocalCalendar,$D3179,B3180,"f",FALSE)</f>
        <v>61694</v>
      </c>
      <c r="E3180" s="49">
        <f>_xll.qlInterestRateIndexValueDate(IndexON,D3180)</f>
        <v>61694</v>
      </c>
      <c r="F3180" s="52">
        <f>IFERROR(_xll.qlIndexFixing(IndexON,D3180,TRUE,_xll.ohTrigger(RecalcTrigger,TriggerON)),NA())</f>
        <v>2.53024622932152E-2</v>
      </c>
      <c r="H3180" s="49">
        <f>_xll.qlCalendarAdvance(IborCalendar,$H3179,B3180,"f",FALSE)</f>
        <v>61681</v>
      </c>
      <c r="I3180" s="49">
        <f>_xll.qlInterestRateIndexValueDate(Index1M,$H3180)</f>
        <v>61683</v>
      </c>
      <c r="J3180" s="52">
        <f>IFERROR(_xll.qlIndexFixing(Index1M,$H3180,TRUE,_xll.ohTrigger(RecalcTrigger,Trigger1M)),NA())</f>
        <v>2.3521354918128547E-2</v>
      </c>
      <c r="K3180" s="52">
        <f>IFERROR(_xll.qlIndexFixing(ONIndex1M,I3180,TRUE,_xll.ohTrigger(RecalcTrigger,Trigger1M)),NA())</f>
        <v>2.3499867085448045E-2</v>
      </c>
      <c r="L3180" s="52">
        <f>IFERROR(_xll.qlIndexFixing(Index3M,H3180,TRUE,_xll.ohTrigger(RecalcTrigger,Trigger3M)),NA())</f>
        <v>2.4633921582529458E-2</v>
      </c>
      <c r="M3180" s="52">
        <f>IFERROR(_xll.qlIndexFixing(ONIndex3M,I3180,TRUE,_xll.ohTrigger(RecalcTrigger,Trigger3M)),NA())</f>
        <v>2.4556711324743574E-2</v>
      </c>
      <c r="N3180" s="52">
        <f>IFERROR(_xll.qlIndexFixing(Index6M,$H3180,TRUE,_xll.ohTrigger(RecalcTrigger,Trigger6M)),NA())</f>
        <v>2.5691794887500168E-2</v>
      </c>
      <c r="O3180" s="52">
        <f>IFERROR(_xll.qlIndexFixing(ONIndex6M,I3180,TRUE,_xll.ohTrigger(RecalcTrigger,Trigger6M)),NA())</f>
        <v>2.5529996991817683E-2</v>
      </c>
      <c r="P3180" s="52">
        <f>IFERROR(_xll.qlIndexFixing(Index1Y,$H3180,TRUE,_xll.ohTrigger(RecalcTrigger,Trigger1Y)),NA())</f>
        <v>2.7181128296299904E-2</v>
      </c>
      <c r="Q3180" s="52">
        <f>IFERROR(_xll.qlIndexFixing(ONIndex1Y,I3180,TRUE,_xll.ohTrigger(RecalcTrigger,Trigger1Y)),NA())</f>
        <v>2.6814275666611209E-2</v>
      </c>
    </row>
    <row r="3181" spans="2:17" x14ac:dyDescent="0.2">
      <c r="B3181" s="46" t="s">
        <v>51</v>
      </c>
      <c r="D3181" s="49">
        <f>_xll.qlCalendarAdvance(LocalCalendar,$D3180,B3181,"f",FALSE)</f>
        <v>61701</v>
      </c>
      <c r="E3181" s="49">
        <f>_xll.qlInterestRateIndexValueDate(IndexON,D3181)</f>
        <v>61701</v>
      </c>
      <c r="F3181" s="52">
        <f>IFERROR(_xll.qlIndexFixing(IndexON,D3181,TRUE,_xll.ohTrigger(RecalcTrigger,TriggerON)),NA())</f>
        <v>2.53024622932152E-2</v>
      </c>
      <c r="H3181" s="49">
        <f>_xll.qlCalendarAdvance(IborCalendar,$H3180,B3181,"f",FALSE)</f>
        <v>61688</v>
      </c>
      <c r="I3181" s="49">
        <f>_xll.qlInterestRateIndexValueDate(Index1M,$H3181)</f>
        <v>61690</v>
      </c>
      <c r="J3181" s="52">
        <f>IFERROR(_xll.qlIndexFixing(Index1M,$H3181,TRUE,_xll.ohTrigger(RecalcTrigger,Trigger1M)),NA())</f>
        <v>2.3521354918128547E-2</v>
      </c>
      <c r="K3181" s="52">
        <f>IFERROR(_xll.qlIndexFixing(ONIndex1M,I3181,TRUE,_xll.ohTrigger(RecalcTrigger,Trigger1M)),NA())</f>
        <v>2.34998670854214E-2</v>
      </c>
      <c r="L3181" s="52">
        <f>IFERROR(_xll.qlIndexFixing(Index3M,H3181,TRUE,_xll.ohTrigger(RecalcTrigger,Trigger3M)),NA())</f>
        <v>2.4633080602455209E-2</v>
      </c>
      <c r="M3181" s="52">
        <f>IFERROR(_xll.qlIndexFixing(ONIndex3M,I3181,TRUE,_xll.ohTrigger(RecalcTrigger,Trigger3M)),NA())</f>
        <v>2.4556711324716929E-2</v>
      </c>
      <c r="N3181" s="52">
        <f>IFERROR(_xll.qlIndexFixing(Index6M,$H3181,TRUE,_xll.ohTrigger(RecalcTrigger,Trigger6M)),NA())</f>
        <v>2.5691794467780662E-2</v>
      </c>
      <c r="O3181" s="52">
        <f>IFERROR(_xll.qlIndexFixing(ONIndex6M,I3181,TRUE,_xll.ohTrigger(RecalcTrigger,Trigger6M)),NA())</f>
        <v>2.55299965620015E-2</v>
      </c>
      <c r="P3181" s="52">
        <f>IFERROR(_xll.qlIndexFixing(Index1Y,$H3181,TRUE,_xll.ohTrigger(RecalcTrigger,Trigger1Y)),NA())</f>
        <v>2.7181131127063756E-2</v>
      </c>
      <c r="Q3181" s="52">
        <f>IFERROR(_xll.qlIndexFixing(ONIndex1Y,I3181,TRUE,_xll.ohTrigger(RecalcTrigger,Trigger1Y)),NA())</f>
        <v>2.6814278639459843E-2</v>
      </c>
    </row>
    <row r="3182" spans="2:17" x14ac:dyDescent="0.2">
      <c r="B3182" s="46" t="s">
        <v>51</v>
      </c>
      <c r="D3182" s="49">
        <f>_xll.qlCalendarAdvance(LocalCalendar,$D3181,B3182,"f",FALSE)</f>
        <v>61708</v>
      </c>
      <c r="E3182" s="49">
        <f>_xll.qlInterestRateIndexValueDate(IndexON,D3182)</f>
        <v>61708</v>
      </c>
      <c r="F3182" s="52">
        <f>IFERROR(_xll.qlIndexFixing(IndexON,D3182,TRUE,_xll.ohTrigger(RecalcTrigger,TriggerON)),NA())</f>
        <v>2.5302462293295136E-2</v>
      </c>
      <c r="H3182" s="49">
        <f>_xll.qlCalendarAdvance(IborCalendar,$H3181,B3182,"f",FALSE)</f>
        <v>61695</v>
      </c>
      <c r="I3182" s="49">
        <f>_xll.qlInterestRateIndexValueDate(Index1M,$H3182)</f>
        <v>61697</v>
      </c>
      <c r="J3182" s="52">
        <f>IFERROR(_xll.qlIndexFixing(Index1M,$H3182,TRUE,_xll.ohTrigger(RecalcTrigger,Trigger1M)),NA())</f>
        <v>2.3521354918125969E-2</v>
      </c>
      <c r="K3182" s="52">
        <f>IFERROR(_xll.qlIndexFixing(ONIndex1M,I3182,TRUE,_xll.ohTrigger(RecalcTrigger,Trigger1M)),NA())</f>
        <v>2.34998670854214E-2</v>
      </c>
      <c r="L3182" s="52">
        <f>IFERROR(_xll.qlIndexFixing(Index3M,H3182,TRUE,_xll.ohTrigger(RecalcTrigger,Trigger3M)),NA())</f>
        <v>2.4629717064740042E-2</v>
      </c>
      <c r="M3182" s="52">
        <f>IFERROR(_xll.qlIndexFixing(ONIndex3M,I3182,TRUE,_xll.ohTrigger(RecalcTrigger,Trigger3M)),NA())</f>
        <v>2.4556711324690284E-2</v>
      </c>
      <c r="N3182" s="52">
        <f>IFERROR(_xll.qlIndexFixing(Index6M,$H3182,TRUE,_xll.ohTrigger(RecalcTrigger,Trigger6M)),NA())</f>
        <v>2.5692706880870438E-2</v>
      </c>
      <c r="O3182" s="52">
        <f>IFERROR(_xll.qlIndexFixing(ONIndex6M,I3182,TRUE,_xll.ohTrigger(RecalcTrigger,Trigger6M)),NA())</f>
        <v>2.5529996133331068E-2</v>
      </c>
      <c r="P3182" s="52">
        <f>IFERROR(_xll.qlIndexFixing(Index1Y,$H3182,TRUE,_xll.ohTrigger(RecalcTrigger,Trigger1Y)),NA())</f>
        <v>2.717808324343006E-2</v>
      </c>
      <c r="Q3182" s="52">
        <f>IFERROR(_xll.qlIndexFixing(ONIndex1Y,I3182,TRUE,_xll.ohTrigger(RecalcTrigger,Trigger1Y)),NA())</f>
        <v>2.6814281603941836E-2</v>
      </c>
    </row>
    <row r="3183" spans="2:17" x14ac:dyDescent="0.2">
      <c r="B3183" s="46" t="s">
        <v>51</v>
      </c>
      <c r="D3183" s="49">
        <f>_xll.qlCalendarAdvance(LocalCalendar,$D3182,B3183,"f",FALSE)</f>
        <v>61715</v>
      </c>
      <c r="E3183" s="49">
        <f>_xll.qlInterestRateIndexValueDate(IndexON,D3183)</f>
        <v>61715</v>
      </c>
      <c r="F3183" s="52">
        <f>IFERROR(_xll.qlIndexFixing(IndexON,D3183,TRUE,_xll.ohTrigger(RecalcTrigger,TriggerON)),NA())</f>
        <v>2.53024622932152E-2</v>
      </c>
      <c r="H3183" s="49">
        <f>_xll.qlCalendarAdvance(IborCalendar,$H3182,B3183,"f",FALSE)</f>
        <v>61702</v>
      </c>
      <c r="I3183" s="49">
        <f>_xll.qlInterestRateIndexValueDate(Index1M,$H3183)</f>
        <v>61704</v>
      </c>
      <c r="J3183" s="52">
        <f>IFERROR(_xll.qlIndexFixing(Index1M,$H3183,TRUE,_xll.ohTrigger(RecalcTrigger,Trigger1M)),NA())</f>
        <v>2.3521354918125969E-2</v>
      </c>
      <c r="K3183" s="52">
        <f>IFERROR(_xll.qlIndexFixing(ONIndex1M,I3183,TRUE,_xll.ohTrigger(RecalcTrigger,Trigger1M)),NA())</f>
        <v>2.34998670854214E-2</v>
      </c>
      <c r="L3183" s="52">
        <f>IFERROR(_xll.qlIndexFixing(Index3M,H3183,TRUE,_xll.ohTrigger(RecalcTrigger,Trigger3M)),NA())</f>
        <v>2.4629717064740042E-2</v>
      </c>
      <c r="M3183" s="52">
        <f>IFERROR(_xll.qlIndexFixing(ONIndex3M,I3183,TRUE,_xll.ohTrigger(RecalcTrigger,Trigger3M)),NA())</f>
        <v>2.4556711324716929E-2</v>
      </c>
      <c r="N3183" s="52">
        <f>IFERROR(_xll.qlIndexFixing(Index6M,$H3183,TRUE,_xll.ohTrigger(RecalcTrigger,Trigger6M)),NA())</f>
        <v>2.569270646366351E-2</v>
      </c>
      <c r="O3183" s="52">
        <f>IFERROR(_xll.qlIndexFixing(ONIndex6M,I3183,TRUE,_xll.ohTrigger(RecalcTrigger,Trigger6M)),NA())</f>
        <v>2.5529995705912967E-2</v>
      </c>
      <c r="P3183" s="52">
        <f>IFERROR(_xll.qlIndexFixing(Index1Y,$H3183,TRUE,_xll.ohTrigger(RecalcTrigger,Trigger1Y)),NA())</f>
        <v>2.7181136762768846E-2</v>
      </c>
      <c r="Q3183" s="52">
        <f>IFERROR(_xll.qlIndexFixing(ONIndex1Y,I3183,TRUE,_xll.ohTrigger(RecalcTrigger,Trigger1Y)),NA())</f>
        <v>2.6814284560057189E-2</v>
      </c>
    </row>
    <row r="3184" spans="2:17" x14ac:dyDescent="0.2">
      <c r="B3184" s="46" t="s">
        <v>51</v>
      </c>
      <c r="D3184" s="49">
        <f>_xll.qlCalendarAdvance(LocalCalendar,$D3183,B3184,"f",FALSE)</f>
        <v>61723</v>
      </c>
      <c r="E3184" s="49">
        <f>_xll.qlInterestRateIndexValueDate(IndexON,D3184)</f>
        <v>61723</v>
      </c>
      <c r="F3184" s="52">
        <f>IFERROR(_xll.qlIndexFixing(IndexON,D3184,TRUE,_xll.ohTrigger(RecalcTrigger,TriggerON)),NA())</f>
        <v>2.5302462293295136E-2</v>
      </c>
      <c r="H3184" s="49">
        <f>_xll.qlCalendarAdvance(IborCalendar,$H3183,B3184,"f",FALSE)</f>
        <v>61709</v>
      </c>
      <c r="I3184" s="49">
        <f>_xll.qlInterestRateIndexValueDate(Index1M,$H3184)</f>
        <v>61711</v>
      </c>
      <c r="J3184" s="52">
        <f>IFERROR(_xll.qlIndexFixing(Index1M,$H3184,TRUE,_xll.ohTrigger(RecalcTrigger,Trigger1M)),NA())</f>
        <v>2.3521354918128547E-2</v>
      </c>
      <c r="K3184" s="52">
        <f>IFERROR(_xll.qlIndexFixing(ONIndex1M,I3184,TRUE,_xll.ohTrigger(RecalcTrigger,Trigger1M)),NA())</f>
        <v>2.3499867085394754E-2</v>
      </c>
      <c r="L3184" s="52">
        <f>IFERROR(_xll.qlIndexFixing(Index3M,H3184,TRUE,_xll.ohTrigger(RecalcTrigger,Trigger3M)),NA())</f>
        <v>2.462971706474093E-2</v>
      </c>
      <c r="M3184" s="52">
        <f>IFERROR(_xll.qlIndexFixing(ONIndex3M,I3184,TRUE,_xll.ohTrigger(RecalcTrigger,Trigger3M)),NA())</f>
        <v>2.4556711324690284E-2</v>
      </c>
      <c r="N3184" s="52">
        <f>IFERROR(_xll.qlIndexFixing(Index6M,$H3184,TRUE,_xll.ohTrigger(RecalcTrigger,Trigger6M)),NA())</f>
        <v>2.5692706047682413E-2</v>
      </c>
      <c r="O3184" s="52">
        <f>IFERROR(_xll.qlIndexFixing(ONIndex6M,I3184,TRUE,_xll.ohTrigger(RecalcTrigger,Trigger6M)),NA())</f>
        <v>2.5529995279640616E-2</v>
      </c>
      <c r="P3184" s="52">
        <f>IFERROR(_xll.qlIndexFixing(Index1Y,$H3184,TRUE,_xll.ohTrigger(RecalcTrigger,Trigger1Y)),NA())</f>
        <v>2.7181139567709869E-2</v>
      </c>
      <c r="Q3184" s="52">
        <f>IFERROR(_xll.qlIndexFixing(ONIndex1Y,I3184,TRUE,_xll.ohTrigger(RecalcTrigger,Trigger1Y)),NA())</f>
        <v>2.6814287507805901E-2</v>
      </c>
    </row>
    <row r="3185" spans="2:17" x14ac:dyDescent="0.2">
      <c r="B3185" s="46" t="s">
        <v>51</v>
      </c>
      <c r="D3185" s="49">
        <f>_xll.qlCalendarAdvance(LocalCalendar,$D3184,B3185,"f",FALSE)</f>
        <v>61730</v>
      </c>
      <c r="E3185" s="49">
        <f>_xll.qlInterestRateIndexValueDate(IndexON,D3185)</f>
        <v>61730</v>
      </c>
      <c r="F3185" s="52">
        <f>IFERROR(_xll.qlIndexFixing(IndexON,D3185,TRUE,_xll.ohTrigger(RecalcTrigger,TriggerON)),NA())</f>
        <v>2.5302462293295136E-2</v>
      </c>
      <c r="H3185" s="49">
        <f>_xll.qlCalendarAdvance(IborCalendar,$H3184,B3185,"f",FALSE)</f>
        <v>61716</v>
      </c>
      <c r="I3185" s="49">
        <f>_xll.qlInterestRateIndexValueDate(Index1M,$H3185)</f>
        <v>61718</v>
      </c>
      <c r="J3185" s="52">
        <f>IFERROR(_xll.qlIndexFixing(Index1M,$H3185,TRUE,_xll.ohTrigger(RecalcTrigger,Trigger1M)),NA())</f>
        <v>2.3522122825095915E-2</v>
      </c>
      <c r="K3185" s="52">
        <f>IFERROR(_xll.qlIndexFixing(ONIndex1M,I3185,TRUE,_xll.ohTrigger(RecalcTrigger,Trigger1M)),NA())</f>
        <v>2.34998670854214E-2</v>
      </c>
      <c r="L3185" s="52">
        <f>IFERROR(_xll.qlIndexFixing(Index3M,H3185,TRUE,_xll.ohTrigger(RecalcTrigger,Trigger3M)),NA())</f>
        <v>2.4629717064740042E-2</v>
      </c>
      <c r="M3185" s="52">
        <f>IFERROR(_xll.qlIndexFixing(ONIndex3M,I3185,TRUE,_xll.ohTrigger(RecalcTrigger,Trigger3M)),NA())</f>
        <v>2.4556711324716929E-2</v>
      </c>
      <c r="N3185" s="52">
        <f>IFERROR(_xll.qlIndexFixing(Index6M,$H3185,TRUE,_xll.ohTrigger(RecalcTrigger,Trigger6M)),NA())</f>
        <v>2.5692705632929344E-2</v>
      </c>
      <c r="O3185" s="52">
        <f>IFERROR(_xll.qlIndexFixing(ONIndex6M,I3185,TRUE,_xll.ohTrigger(RecalcTrigger,Trigger6M)),NA())</f>
        <v>2.5529994854673888E-2</v>
      </c>
      <c r="P3185" s="52">
        <f>IFERROR(_xll.qlIndexFixing(Index1Y,$H3185,TRUE,_xll.ohTrigger(RecalcTrigger,Trigger1Y)),NA())</f>
        <v>2.7181142364042624E-2</v>
      </c>
      <c r="Q3185" s="52">
        <f>IFERROR(_xll.qlIndexFixing(ONIndex1Y,I3185,TRUE,_xll.ohTrigger(RecalcTrigger,Trigger1Y)),NA())</f>
        <v>2.6814290447161326E-2</v>
      </c>
    </row>
    <row r="3186" spans="2:17" x14ac:dyDescent="0.2">
      <c r="B3186" s="46" t="s">
        <v>51</v>
      </c>
      <c r="D3186" s="49">
        <f>_xll.qlCalendarAdvance(LocalCalendar,$D3185,B3186,"f",FALSE)</f>
        <v>61737</v>
      </c>
      <c r="E3186" s="49">
        <f>_xll.qlInterestRateIndexValueDate(IndexON,D3186)</f>
        <v>61737</v>
      </c>
      <c r="F3186" s="52">
        <f>IFERROR(_xll.qlIndexFixing(IndexON,D3186,TRUE,_xll.ohTrigger(RecalcTrigger,TriggerON)),NA())</f>
        <v>2.53024622932152E-2</v>
      </c>
      <c r="H3186" s="49">
        <f>_xll.qlCalendarAdvance(IborCalendar,$H3185,B3186,"f",FALSE)</f>
        <v>61724</v>
      </c>
      <c r="I3186" s="49">
        <f>_xll.qlInterestRateIndexValueDate(Index1M,$H3186)</f>
        <v>61728</v>
      </c>
      <c r="J3186" s="52">
        <f>IFERROR(_xll.qlIndexFixing(Index1M,$H3186,TRUE,_xll.ohTrigger(RecalcTrigger,Trigger1M)),NA())</f>
        <v>2.3521354918128547E-2</v>
      </c>
      <c r="K3186" s="52">
        <f>IFERROR(_xll.qlIndexFixing(ONIndex1M,I3186,TRUE,_xll.ohTrigger(RecalcTrigger,Trigger1M)),NA())</f>
        <v>2.3499100146922025E-2</v>
      </c>
      <c r="L3186" s="52">
        <f>IFERROR(_xll.qlIndexFixing(Index3M,H3186,TRUE,_xll.ohTrigger(RecalcTrigger,Trigger3M)),NA())</f>
        <v>2.4628035525400677E-2</v>
      </c>
      <c r="M3186" s="52">
        <f>IFERROR(_xll.qlIndexFixing(ONIndex3M,I3186,TRUE,_xll.ohTrigger(RecalcTrigger,Trigger3M)),NA())</f>
        <v>2.4555873856342281E-2</v>
      </c>
      <c r="N3186" s="52">
        <f>IFERROR(_xll.qlIndexFixing(Index6M,$H3186,TRUE,_xll.ohTrigger(RecalcTrigger,Trigger6M)),NA())</f>
        <v>2.568996667663927E-2</v>
      </c>
      <c r="O3186" s="52">
        <f>IFERROR(_xll.qlIndexFixing(ONIndex6M,I3186,TRUE,_xll.ohTrigger(RecalcTrigger,Trigger6M)),NA())</f>
        <v>2.5529089114524339E-2</v>
      </c>
      <c r="P3186" s="52">
        <f>IFERROR(_xll.qlIndexFixing(Index1Y,$H3186,TRUE,_xll.ohTrigger(RecalcTrigger,Trigger1Y)),NA())</f>
        <v>2.717911249304562E-2</v>
      </c>
      <c r="Q3186" s="52">
        <f>IFERROR(_xll.qlIndexFixing(ONIndex1Y,I3186,TRUE,_xll.ohTrigger(RecalcTrigger,Trigger1Y)),NA())</f>
        <v>2.6813295902115009E-2</v>
      </c>
    </row>
    <row r="3187" spans="2:17" x14ac:dyDescent="0.2">
      <c r="B3187" s="46" t="s">
        <v>51</v>
      </c>
      <c r="D3187" s="49">
        <f>_xll.qlCalendarAdvance(LocalCalendar,$D3186,B3187,"f",FALSE)</f>
        <v>61744</v>
      </c>
      <c r="E3187" s="49">
        <f>_xll.qlInterestRateIndexValueDate(IndexON,D3187)</f>
        <v>61744</v>
      </c>
      <c r="F3187" s="52">
        <f>IFERROR(_xll.qlIndexFixing(IndexON,D3187,TRUE,_xll.ohTrigger(RecalcTrigger,TriggerON)),NA())</f>
        <v>2.5302462293295136E-2</v>
      </c>
      <c r="H3187" s="49">
        <f>_xll.qlCalendarAdvance(IborCalendar,$H3186,B3187,"f",FALSE)</f>
        <v>61731</v>
      </c>
      <c r="I3187" s="49">
        <f>_xll.qlInterestRateIndexValueDate(Index1M,$H3187)</f>
        <v>61735</v>
      </c>
      <c r="J3187" s="52">
        <f>IFERROR(_xll.qlIndexFixing(Index1M,$H3187,TRUE,_xll.ohTrigger(RecalcTrigger,Trigger1M)),NA())</f>
        <v>2.3521354918128547E-2</v>
      </c>
      <c r="K3187" s="52">
        <f>IFERROR(_xll.qlIndexFixing(ONIndex1M,I3187,TRUE,_xll.ohTrigger(RecalcTrigger,Trigger1M)),NA())</f>
        <v>2.3498333241942504E-2</v>
      </c>
      <c r="L3187" s="52">
        <f>IFERROR(_xll.qlIndexFixing(Index3M,H3187,TRUE,_xll.ohTrigger(RecalcTrigger,Trigger3M)),NA())</f>
        <v>2.4630557891786607E-2</v>
      </c>
      <c r="M3187" s="52">
        <f>IFERROR(_xll.qlIndexFixing(ONIndex3M,I3187,TRUE,_xll.ohTrigger(RecalcTrigger,Trigger3M)),NA())</f>
        <v>2.4555036426097132E-2</v>
      </c>
      <c r="N3187" s="52">
        <f>IFERROR(_xll.qlIndexFixing(Index6M,$H3187,TRUE,_xll.ohTrigger(RecalcTrigger,Trigger6M)),NA())</f>
        <v>2.5692704630777576E-2</v>
      </c>
      <c r="O3187" s="52">
        <f>IFERROR(_xll.qlIndexFixing(ONIndex6M,I3187,TRUE,_xll.ohTrigger(RecalcTrigger,Trigger6M)),NA())</f>
        <v>2.5528183600060927E-2</v>
      </c>
      <c r="P3187" s="52">
        <f>IFERROR(_xll.qlIndexFixing(Index1Y,$H3187,TRUE,_xll.ohTrigger(RecalcTrigger,Trigger1Y)),NA())</f>
        <v>2.7179115269289952E-2</v>
      </c>
      <c r="Q3187" s="52">
        <f>IFERROR(_xll.qlIndexFixing(ONIndex1Y,I3187,TRUE,_xll.ohTrigger(RecalcTrigger,Trigger1Y)),NA())</f>
        <v>2.6812300141960677E-2</v>
      </c>
    </row>
    <row r="3188" spans="2:17" x14ac:dyDescent="0.2">
      <c r="B3188" s="46" t="s">
        <v>51</v>
      </c>
      <c r="D3188" s="49">
        <f>_xll.qlCalendarAdvance(LocalCalendar,$D3187,B3188,"f",FALSE)</f>
        <v>61751</v>
      </c>
      <c r="E3188" s="49">
        <f>_xll.qlInterestRateIndexValueDate(IndexON,D3188)</f>
        <v>61751</v>
      </c>
      <c r="F3188" s="52">
        <f>IFERROR(_xll.qlIndexFixing(IndexON,D3188,TRUE,_xll.ohTrigger(RecalcTrigger,TriggerON)),NA())</f>
        <v>2.5302462293295136E-2</v>
      </c>
      <c r="H3188" s="49">
        <f>_xll.qlCalendarAdvance(IborCalendar,$H3187,B3188,"f",FALSE)</f>
        <v>61738</v>
      </c>
      <c r="I3188" s="49">
        <f>_xll.qlInterestRateIndexValueDate(Index1M,$H3188)</f>
        <v>61742</v>
      </c>
      <c r="J3188" s="52">
        <f>IFERROR(_xll.qlIndexFixing(Index1M,$H3188,TRUE,_xll.ohTrigger(RecalcTrigger,Trigger1M)),NA())</f>
        <v>2.3521354918123388E-2</v>
      </c>
      <c r="K3188" s="52">
        <f>IFERROR(_xll.qlIndexFixing(ONIndex1M,I3188,TRUE,_xll.ohTrigger(RecalcTrigger,Trigger1M)),NA())</f>
        <v>2.3498333241862568E-2</v>
      </c>
      <c r="L3188" s="52">
        <f>IFERROR(_xll.qlIndexFixing(Index3M,H3188,TRUE,_xll.ohTrigger(RecalcTrigger,Trigger3M)),NA())</f>
        <v>2.4631398757086947E-2</v>
      </c>
      <c r="M3188" s="52">
        <f>IFERROR(_xll.qlIndexFixing(ONIndex3M,I3188,TRUE,_xll.ohTrigger(RecalcTrigger,Trigger3M)),NA())</f>
        <v>2.455503642593726E-2</v>
      </c>
      <c r="N3188" s="52">
        <f>IFERROR(_xll.qlIndexFixing(Index6M,$H3188,TRUE,_xll.ohTrigger(RecalcTrigger,Trigger6M)),NA())</f>
        <v>2.5692704220230376E-2</v>
      </c>
      <c r="O3188" s="52">
        <f>IFERROR(_xll.qlIndexFixing(ONIndex6M,I3188,TRUE,_xll.ohTrigger(RecalcTrigger,Trigger6M)),NA())</f>
        <v>2.5528183179037711E-2</v>
      </c>
      <c r="P3188" s="52">
        <f>IFERROR(_xll.qlIndexFixing(Index1Y,$H3188,TRUE,_xll.ohTrigger(RecalcTrigger,Trigger1Y)),NA())</f>
        <v>2.7179118036927248E-2</v>
      </c>
      <c r="Q3188" s="52">
        <f>IFERROR(_xll.qlIndexFixing(ONIndex1Y,I3188,TRUE,_xll.ohTrigger(RecalcTrigger,Trigger1Y)),NA())</f>
        <v>2.6812303053151965E-2</v>
      </c>
    </row>
    <row r="3189" spans="2:17" x14ac:dyDescent="0.2">
      <c r="B3189" s="46" t="s">
        <v>51</v>
      </c>
      <c r="D3189" s="49">
        <f>_xll.qlCalendarAdvance(LocalCalendar,$D3188,B3189,"f",FALSE)</f>
        <v>61758</v>
      </c>
      <c r="E3189" s="49">
        <f>_xll.qlInterestRateIndexValueDate(IndexON,D3189)</f>
        <v>61758</v>
      </c>
      <c r="F3189" s="52">
        <f>IFERROR(_xll.qlIndexFixing(IndexON,D3189,TRUE,_xll.ohTrigger(RecalcTrigger,TriggerON)),NA())</f>
        <v>2.5302462293135264E-2</v>
      </c>
      <c r="H3189" s="49">
        <f>_xll.qlCalendarAdvance(IborCalendar,$H3188,B3189,"f",FALSE)</f>
        <v>61745</v>
      </c>
      <c r="I3189" s="49">
        <f>_xll.qlInterestRateIndexValueDate(Index1M,$H3189)</f>
        <v>61750</v>
      </c>
      <c r="J3189" s="52">
        <f>IFERROR(_xll.qlIndexFixing(Index1M,$H3189,TRUE,_xll.ohTrigger(RecalcTrigger,Trigger1M)),NA())</f>
        <v>2.3521354918125969E-2</v>
      </c>
      <c r="K3189" s="52">
        <f>IFERROR(_xll.qlIndexFixing(ONIndex1M,I3189,TRUE,_xll.ohTrigger(RecalcTrigger,Trigger1M)),NA())</f>
        <v>2.3498333241782632E-2</v>
      </c>
      <c r="L3189" s="52">
        <f>IFERROR(_xll.qlIndexFixing(Index3M,H3189,TRUE,_xll.ohTrigger(RecalcTrigger,Trigger3M)),NA())</f>
        <v>2.4629717064740042E-2</v>
      </c>
      <c r="M3189" s="52">
        <f>IFERROR(_xll.qlIndexFixing(ONIndex3M,I3189,TRUE,_xll.ohTrigger(RecalcTrigger,Trigger3M)),NA())</f>
        <v>2.4555036426017196E-2</v>
      </c>
      <c r="N3189" s="52">
        <f>IFERROR(_xll.qlIndexFixing(Index6M,$H3189,TRUE,_xll.ohTrigger(RecalcTrigger,Trigger6M)),NA())</f>
        <v>2.5691790920512547E-2</v>
      </c>
      <c r="O3189" s="52">
        <f>IFERROR(_xll.qlIndexFixing(ONIndex6M,I3189,TRUE,_xll.ohTrigger(RecalcTrigger,Trigger6M)),NA())</f>
        <v>2.5528182699581237E-2</v>
      </c>
      <c r="P3189" s="52">
        <f>IFERROR(_xll.qlIndexFixing(Index1Y,$H3189,TRUE,_xll.ohTrigger(RecalcTrigger,Trigger1Y)),NA())</f>
        <v>2.7179121189403008E-2</v>
      </c>
      <c r="Q3189" s="52">
        <f>IFERROR(_xll.qlIndexFixing(ONIndex1Y,I3189,TRUE,_xll.ohTrigger(RecalcTrigger,Trigger1Y)),NA())</f>
        <v>2.681230637033849E-2</v>
      </c>
    </row>
    <row r="3190" spans="2:17" x14ac:dyDescent="0.2">
      <c r="B3190" s="46" t="s">
        <v>51</v>
      </c>
      <c r="D3190" s="49">
        <f>_xll.qlCalendarAdvance(LocalCalendar,$D3189,B3190,"f",FALSE)</f>
        <v>61765</v>
      </c>
      <c r="E3190" s="49">
        <f>_xll.qlInterestRateIndexValueDate(IndexON,D3190)</f>
        <v>61765</v>
      </c>
      <c r="F3190" s="52">
        <f>IFERROR(_xll.qlIndexFixing(IndexON,D3190,TRUE,_xll.ohTrigger(RecalcTrigger,TriggerON)),NA())</f>
        <v>2.53024622932152E-2</v>
      </c>
      <c r="H3190" s="49">
        <f>_xll.qlCalendarAdvance(IborCalendar,$H3189,B3190,"f",FALSE)</f>
        <v>61752</v>
      </c>
      <c r="I3190" s="49">
        <f>_xll.qlInterestRateIndexValueDate(Index1M,$H3190)</f>
        <v>61756</v>
      </c>
      <c r="J3190" s="52">
        <f>IFERROR(_xll.qlIndexFixing(Index1M,$H3190,TRUE,_xll.ohTrigger(RecalcTrigger,Trigger1M)),NA())</f>
        <v>2.3521354918128547E-2</v>
      </c>
      <c r="K3190" s="52">
        <f>IFERROR(_xll.qlIndexFixing(ONIndex1M,I3190,TRUE,_xll.ohTrigger(RecalcTrigger,Trigger1M)),NA())</f>
        <v>2.3498333241942504E-2</v>
      </c>
      <c r="L3190" s="52">
        <f>IFERROR(_xll.qlIndexFixing(Index3M,H3190,TRUE,_xll.ohTrigger(RecalcTrigger,Trigger3M)),NA())</f>
        <v>2.4630557891786607E-2</v>
      </c>
      <c r="M3190" s="52">
        <f>IFERROR(_xll.qlIndexFixing(ONIndex3M,I3190,TRUE,_xll.ohTrigger(RecalcTrigger,Trigger3M)),NA())</f>
        <v>2.4555036426017196E-2</v>
      </c>
      <c r="N3190" s="52">
        <f>IFERROR(_xll.qlIndexFixing(Index6M,$H3190,TRUE,_xll.ohTrigger(RecalcTrigger,Trigger6M)),NA())</f>
        <v>2.569270340281567E-2</v>
      </c>
      <c r="O3190" s="52">
        <f>IFERROR(_xll.qlIndexFixing(ONIndex6M,I3190,TRUE,_xll.ohTrigger(RecalcTrigger,Trigger6M)),NA())</f>
        <v>2.5528182340748273E-2</v>
      </c>
      <c r="P3190" s="52">
        <f>IFERROR(_xll.qlIndexFixing(Index1Y,$H3190,TRUE,_xll.ohTrigger(RecalcTrigger,Trigger1Y)),NA())</f>
        <v>2.7179123546382494E-2</v>
      </c>
      <c r="Q3190" s="52">
        <f>IFERROR(_xll.qlIndexFixing(ONIndex1Y,I3190,TRUE,_xll.ohTrigger(RecalcTrigger,Trigger1Y)),NA())</f>
        <v>2.6812308850994171E-2</v>
      </c>
    </row>
    <row r="3191" spans="2:17" x14ac:dyDescent="0.2">
      <c r="B3191" s="46" t="s">
        <v>51</v>
      </c>
      <c r="D3191" s="49">
        <f>_xll.qlCalendarAdvance(LocalCalendar,$D3190,B3191,"f",FALSE)</f>
        <v>61772</v>
      </c>
      <c r="E3191" s="49">
        <f>_xll.qlInterestRateIndexValueDate(IndexON,D3191)</f>
        <v>61772</v>
      </c>
      <c r="F3191" s="52">
        <f>IFERROR(_xll.qlIndexFixing(IndexON,D3191,TRUE,_xll.ohTrigger(RecalcTrigger,TriggerON)),NA())</f>
        <v>2.53024622932152E-2</v>
      </c>
      <c r="H3191" s="49">
        <f>_xll.qlCalendarAdvance(IborCalendar,$H3190,B3191,"f",FALSE)</f>
        <v>61759</v>
      </c>
      <c r="I3191" s="49">
        <f>_xll.qlInterestRateIndexValueDate(Index1M,$H3191)</f>
        <v>61763</v>
      </c>
      <c r="J3191" s="52">
        <f>IFERROR(_xll.qlIndexFixing(Index1M,$H3191,TRUE,_xll.ohTrigger(RecalcTrigger,Trigger1M)),NA())</f>
        <v>2.3519051397736326E-2</v>
      </c>
      <c r="K3191" s="52">
        <f>IFERROR(_xll.qlIndexFixing(ONIndex1M,I3191,TRUE,_xll.ohTrigger(RecalcTrigger,Trigger1M)),NA())</f>
        <v>2.349833324202244E-2</v>
      </c>
      <c r="L3191" s="52">
        <f>IFERROR(_xll.qlIndexFixing(Index3M,H3191,TRUE,_xll.ohTrigger(RecalcTrigger,Trigger3M)),NA())</f>
        <v>2.4631398757086947E-2</v>
      </c>
      <c r="M3191" s="52">
        <f>IFERROR(_xll.qlIndexFixing(ONIndex3M,I3191,TRUE,_xll.ohTrigger(RecalcTrigger,Trigger3M)),NA())</f>
        <v>2.4555036426097132E-2</v>
      </c>
      <c r="N3191" s="52">
        <f>IFERROR(_xll.qlIndexFixing(Index6M,$H3191,TRUE,_xll.ohTrigger(RecalcTrigger,Trigger6M)),NA())</f>
        <v>2.569270299594948E-2</v>
      </c>
      <c r="O3191" s="52">
        <f>IFERROR(_xll.qlIndexFixing(ONIndex6M,I3191,TRUE,_xll.ohTrigger(RecalcTrigger,Trigger6M)),NA())</f>
        <v>2.5528181923482052E-2</v>
      </c>
      <c r="P3191" s="52">
        <f>IFERROR(_xll.qlIndexFixing(Index1Y,$H3191,TRUE,_xll.ohTrigger(RecalcTrigger,Trigger1Y)),NA())</f>
        <v>2.7179126288200448E-2</v>
      </c>
      <c r="Q3191" s="52">
        <f>IFERROR(_xll.qlIndexFixing(ONIndex1Y,I3191,TRUE,_xll.ohTrigger(RecalcTrigger,Trigger1Y)),NA())</f>
        <v>2.6812311737325345E-2</v>
      </c>
    </row>
    <row r="3192" spans="2:17" x14ac:dyDescent="0.2">
      <c r="B3192" s="46" t="s">
        <v>51</v>
      </c>
      <c r="D3192" s="49">
        <f>_xll.qlCalendarAdvance(LocalCalendar,$D3191,B3192,"f",FALSE)</f>
        <v>61779</v>
      </c>
      <c r="E3192" s="49">
        <f>_xll.qlInterestRateIndexValueDate(IndexON,D3192)</f>
        <v>61779</v>
      </c>
      <c r="F3192" s="52">
        <f>IFERROR(_xll.qlIndexFixing(IndexON,D3192,TRUE,_xll.ohTrigger(RecalcTrigger,TriggerON)),NA())</f>
        <v>2.53024622932152E-2</v>
      </c>
      <c r="H3192" s="49">
        <f>_xll.qlCalendarAdvance(IborCalendar,$H3191,B3192,"f",FALSE)</f>
        <v>61766</v>
      </c>
      <c r="I3192" s="49">
        <f>_xll.qlInterestRateIndexValueDate(Index1M,$H3192)</f>
        <v>61770</v>
      </c>
      <c r="J3192" s="52">
        <f>IFERROR(_xll.qlIndexFixing(Index1M,$H3192,TRUE,_xll.ohTrigger(RecalcTrigger,Trigger1M)),NA())</f>
        <v>2.351905139773347E-2</v>
      </c>
      <c r="K3192" s="52">
        <f>IFERROR(_xll.qlIndexFixing(ONIndex1M,I3192,TRUE,_xll.ohTrigger(RecalcTrigger,Trigger1M)),NA())</f>
        <v>2.3498333241782632E-2</v>
      </c>
      <c r="L3192" s="52">
        <f>IFERROR(_xll.qlIndexFixing(Index3M,H3192,TRUE,_xll.ohTrigger(RecalcTrigger,Trigger3M)),NA())</f>
        <v>2.4630557891785726E-2</v>
      </c>
      <c r="M3192" s="52">
        <f>IFERROR(_xll.qlIndexFixing(ONIndex3M,I3192,TRUE,_xll.ohTrigger(RecalcTrigger,Trigger3M)),NA())</f>
        <v>2.4555036426017196E-2</v>
      </c>
      <c r="N3192" s="52">
        <f>IFERROR(_xll.qlIndexFixing(Index6M,$H3192,TRUE,_xll.ohTrigger(RecalcTrigger,Trigger6M)),NA())</f>
        <v>2.5692702590308685E-2</v>
      </c>
      <c r="O3192" s="52">
        <f>IFERROR(_xll.qlIndexFixing(ONIndex6M,I3192,TRUE,_xll.ohTrigger(RecalcTrigger,Trigger6M)),NA())</f>
        <v>2.5528181507334935E-2</v>
      </c>
      <c r="P3192" s="52">
        <f>IFERROR(_xll.qlIndexFixing(Index1Y,$H3192,TRUE,_xll.ohTrigger(RecalcTrigger,Trigger1Y)),NA())</f>
        <v>2.7179129021411366E-2</v>
      </c>
      <c r="Q3192" s="52">
        <f>IFERROR(_xll.qlIndexFixing(ONIndex1Y,I3192,TRUE,_xll.ohTrigger(RecalcTrigger,Trigger1Y)),NA())</f>
        <v>2.6812314615023425E-2</v>
      </c>
    </row>
    <row r="3193" spans="2:17" x14ac:dyDescent="0.2">
      <c r="B3193" s="46" t="s">
        <v>51</v>
      </c>
      <c r="D3193" s="49">
        <f>_xll.qlCalendarAdvance(LocalCalendar,$D3192,B3193,"f",FALSE)</f>
        <v>61786</v>
      </c>
      <c r="E3193" s="49">
        <f>_xll.qlInterestRateIndexValueDate(IndexON,D3193)</f>
        <v>61786</v>
      </c>
      <c r="F3193" s="52">
        <f>IFERROR(_xll.qlIndexFixing(IndexON,D3193,TRUE,_xll.ohTrigger(RecalcTrigger,TriggerON)),NA())</f>
        <v>2.5302462293135264E-2</v>
      </c>
      <c r="H3193" s="49">
        <f>_xll.qlCalendarAdvance(IborCalendar,$H3192,B3193,"f",FALSE)</f>
        <v>61773</v>
      </c>
      <c r="I3193" s="49">
        <f>_xll.qlInterestRateIndexValueDate(Index1M,$H3193)</f>
        <v>61778</v>
      </c>
      <c r="J3193" s="52">
        <f>IFERROR(_xll.qlIndexFixing(Index1M,$H3193,TRUE,_xll.ohTrigger(RecalcTrigger,Trigger1M)),NA())</f>
        <v>2.3519051397736326E-2</v>
      </c>
      <c r="K3193" s="52">
        <f>IFERROR(_xll.qlIndexFixing(ONIndex1M,I3193,TRUE,_xll.ohTrigger(RecalcTrigger,Trigger1M)),NA())</f>
        <v>2.3498333241862568E-2</v>
      </c>
      <c r="L3193" s="52">
        <f>IFERROR(_xll.qlIndexFixing(Index3M,H3193,TRUE,_xll.ohTrigger(RecalcTrigger,Trigger3M)),NA())</f>
        <v>2.4629717064739154E-2</v>
      </c>
      <c r="M3193" s="52">
        <f>IFERROR(_xll.qlIndexFixing(ONIndex3M,I3193,TRUE,_xll.ohTrigger(RecalcTrigger,Trigger3M)),NA())</f>
        <v>2.455503642593726E-2</v>
      </c>
      <c r="N3193" s="52">
        <f>IFERROR(_xll.qlIndexFixing(Index6M,$H3193,TRUE,_xll.ohTrigger(RecalcTrigger,Trigger6M)),NA())</f>
        <v>2.5691789295963652E-2</v>
      </c>
      <c r="O3193" s="52">
        <f>IFERROR(_xll.qlIndexFixing(ONIndex6M,I3193,TRUE,_xll.ohTrigger(RecalcTrigger,Trigger6M)),NA())</f>
        <v>2.5528181033234176E-2</v>
      </c>
      <c r="P3193" s="52">
        <f>IFERROR(_xll.qlIndexFixing(Index1Y,$H3193,TRUE,_xll.ohTrigger(RecalcTrigger,Trigger1Y)),NA())</f>
        <v>2.7179132134542816E-2</v>
      </c>
      <c r="Q3193" s="52">
        <f>IFERROR(_xll.qlIndexFixing(ONIndex1Y,I3193,TRUE,_xll.ohTrigger(RecalcTrigger,Trigger1Y)),NA())</f>
        <v>2.6812317893840643E-2</v>
      </c>
    </row>
    <row r="3194" spans="2:17" x14ac:dyDescent="0.2">
      <c r="B3194" s="46" t="s">
        <v>51</v>
      </c>
      <c r="D3194" s="49">
        <f>_xll.qlCalendarAdvance(LocalCalendar,$D3193,B3194,"f",FALSE)</f>
        <v>61793</v>
      </c>
      <c r="E3194" s="49">
        <f>_xll.qlInterestRateIndexValueDate(IndexON,D3194)</f>
        <v>61793</v>
      </c>
      <c r="F3194" s="52">
        <f>IFERROR(_xll.qlIndexFixing(IndexON,D3194,TRUE,_xll.ohTrigger(RecalcTrigger,TriggerON)),NA())</f>
        <v>2.5302462293135264E-2</v>
      </c>
      <c r="H3194" s="49">
        <f>_xll.qlCalendarAdvance(IborCalendar,$H3193,B3194,"f",FALSE)</f>
        <v>61780</v>
      </c>
      <c r="I3194" s="49">
        <f>_xll.qlInterestRateIndexValueDate(Index1M,$H3194)</f>
        <v>61784</v>
      </c>
      <c r="J3194" s="52">
        <f>IFERROR(_xll.qlIndexFixing(Index1M,$H3194,TRUE,_xll.ohTrigger(RecalcTrigger,Trigger1M)),NA())</f>
        <v>2.3519051397736326E-2</v>
      </c>
      <c r="K3194" s="52">
        <f>IFERROR(_xll.qlIndexFixing(ONIndex1M,I3194,TRUE,_xll.ohTrigger(RecalcTrigger,Trigger1M)),NA())</f>
        <v>2.3498333241942504E-2</v>
      </c>
      <c r="L3194" s="52">
        <f>IFERROR(_xll.qlIndexFixing(Index3M,H3194,TRUE,_xll.ohTrigger(RecalcTrigger,Trigger3M)),NA())</f>
        <v>2.4631398757086947E-2</v>
      </c>
      <c r="M3194" s="52">
        <f>IFERROR(_xll.qlIndexFixing(ONIndex3M,I3194,TRUE,_xll.ohTrigger(RecalcTrigger,Trigger3M)),NA())</f>
        <v>2.4555036426097132E-2</v>
      </c>
      <c r="N3194" s="52">
        <f>IFERROR(_xll.qlIndexFixing(Index6M,$H3194,TRUE,_xll.ohTrigger(RecalcTrigger,Trigger6M)),NA())</f>
        <v>2.569361465822334E-2</v>
      </c>
      <c r="O3194" s="52">
        <f>IFERROR(_xll.qlIndexFixing(ONIndex6M,I3194,TRUE,_xll.ohTrigger(RecalcTrigger,Trigger6M)),NA())</f>
        <v>2.552818067871776E-2</v>
      </c>
      <c r="P3194" s="52">
        <f>IFERROR(_xll.qlIndexFixing(Index1Y,$H3194,TRUE,_xll.ohTrigger(RecalcTrigger,Trigger1Y)),NA())</f>
        <v>2.7179134462013855E-2</v>
      </c>
      <c r="Q3194" s="52">
        <f>IFERROR(_xll.qlIndexFixing(ONIndex1Y,I3194,TRUE,_xll.ohTrigger(RecalcTrigger,Trigger1Y)),NA())</f>
        <v>2.6812320345719343E-2</v>
      </c>
    </row>
    <row r="3195" spans="2:17" x14ac:dyDescent="0.2">
      <c r="B3195" s="46" t="s">
        <v>51</v>
      </c>
      <c r="D3195" s="49">
        <f>_xll.qlCalendarAdvance(LocalCalendar,$D3194,B3195,"f",FALSE)</f>
        <v>61800</v>
      </c>
      <c r="E3195" s="49">
        <f>_xll.qlInterestRateIndexValueDate(IndexON,D3195)</f>
        <v>61800</v>
      </c>
      <c r="F3195" s="52">
        <f>IFERROR(_xll.qlIndexFixing(IndexON,D3195,TRUE,_xll.ohTrigger(RecalcTrigger,TriggerON)),NA())</f>
        <v>2.53024622932152E-2</v>
      </c>
      <c r="H3195" s="49">
        <f>_xll.qlCalendarAdvance(IborCalendar,$H3194,B3195,"f",FALSE)</f>
        <v>61787</v>
      </c>
      <c r="I3195" s="49">
        <f>_xll.qlInterestRateIndexValueDate(Index1M,$H3195)</f>
        <v>61791</v>
      </c>
      <c r="J3195" s="52">
        <f>IFERROR(_xll.qlIndexFixing(Index1M,$H3195,TRUE,_xll.ohTrigger(RecalcTrigger,Trigger1M)),NA())</f>
        <v>2.3521354918128547E-2</v>
      </c>
      <c r="K3195" s="52">
        <f>IFERROR(_xll.qlIndexFixing(ONIndex1M,I3195,TRUE,_xll.ohTrigger(RecalcTrigger,Trigger1M)),NA())</f>
        <v>2.3498333241862568E-2</v>
      </c>
      <c r="L3195" s="52">
        <f>IFERROR(_xll.qlIndexFixing(Index3M,H3195,TRUE,_xll.ohTrigger(RecalcTrigger,Trigger3M)),NA())</f>
        <v>2.4631398757086947E-2</v>
      </c>
      <c r="M3195" s="52">
        <f>IFERROR(_xll.qlIndexFixing(ONIndex3M,I3195,TRUE,_xll.ohTrigger(RecalcTrigger,Trigger3M)),NA())</f>
        <v>2.4555036426017196E-2</v>
      </c>
      <c r="N3195" s="52">
        <f>IFERROR(_xll.qlIndexFixing(Index6M,$H3195,TRUE,_xll.ohTrigger(RecalcTrigger,Trigger6M)),NA())</f>
        <v>2.569452717510393E-2</v>
      </c>
      <c r="O3195" s="52">
        <f>IFERROR(_xll.qlIndexFixing(ONIndex6M,I3195,TRUE,_xll.ohTrigger(RecalcTrigger,Trigger6M)),NA())</f>
        <v>2.5528180266327638E-2</v>
      </c>
      <c r="P3195" s="52">
        <f>IFERROR(_xll.qlIndexFixing(Index1Y,$H3195,TRUE,_xll.ohTrigger(RecalcTrigger,Trigger1Y)),NA())</f>
        <v>2.7179137169405204E-2</v>
      </c>
      <c r="Q3195" s="52">
        <f>IFERROR(_xll.qlIndexFixing(ONIndex1Y,I3195,TRUE,_xll.ohTrigger(RecalcTrigger,Trigger1Y)),NA())</f>
        <v>2.6812323198557309E-2</v>
      </c>
    </row>
    <row r="3196" spans="2:17" x14ac:dyDescent="0.2">
      <c r="B3196" s="46" t="s">
        <v>51</v>
      </c>
      <c r="D3196" s="49">
        <f>_xll.qlCalendarAdvance(LocalCalendar,$D3195,B3196,"f",FALSE)</f>
        <v>61807</v>
      </c>
      <c r="E3196" s="49">
        <f>_xll.qlInterestRateIndexValueDate(IndexON,D3196)</f>
        <v>61807</v>
      </c>
      <c r="F3196" s="52">
        <f>IFERROR(_xll.qlIndexFixing(IndexON,D3196,TRUE,_xll.ohTrigger(RecalcTrigger,TriggerON)),NA())</f>
        <v>2.53024622932152E-2</v>
      </c>
      <c r="H3196" s="49">
        <f>_xll.qlCalendarAdvance(IborCalendar,$H3195,B3196,"f",FALSE)</f>
        <v>61794</v>
      </c>
      <c r="I3196" s="49">
        <f>_xll.qlInterestRateIndexValueDate(Index1M,$H3196)</f>
        <v>61798</v>
      </c>
      <c r="J3196" s="52">
        <f>IFERROR(_xll.qlIndexFixing(Index1M,$H3196,TRUE,_xll.ohTrigger(RecalcTrigger,Trigger1M)),NA())</f>
        <v>2.3521354918125969E-2</v>
      </c>
      <c r="K3196" s="52">
        <f>IFERROR(_xll.qlIndexFixing(ONIndex1M,I3196,TRUE,_xll.ohTrigger(RecalcTrigger,Trigger1M)),NA())</f>
        <v>2.3498333241782632E-2</v>
      </c>
      <c r="L3196" s="52">
        <f>IFERROR(_xll.qlIndexFixing(Index3M,H3196,TRUE,_xll.ohTrigger(RecalcTrigger,Trigger3M)),NA())</f>
        <v>2.4631398757086947E-2</v>
      </c>
      <c r="M3196" s="52">
        <f>IFERROR(_xll.qlIndexFixing(ONIndex3M,I3196,TRUE,_xll.ohTrigger(RecalcTrigger,Trigger3M)),NA())</f>
        <v>2.4555036426017196E-2</v>
      </c>
      <c r="N3196" s="52">
        <f>IFERROR(_xll.qlIndexFixing(Index6M,$H3196,TRUE,_xll.ohTrigger(RecalcTrigger,Trigger6M)),NA())</f>
        <v>2.5694526774488736E-2</v>
      </c>
      <c r="O3196" s="52">
        <f>IFERROR(_xll.qlIndexFixing(ONIndex6M,I3196,TRUE,_xll.ohTrigger(RecalcTrigger,Trigger6M)),NA())</f>
        <v>2.5528179854896749E-2</v>
      </c>
      <c r="P3196" s="52">
        <f>IFERROR(_xll.qlIndexFixing(Index1Y,$H3196,TRUE,_xll.ohTrigger(RecalcTrigger,Trigger1Y)),NA())</f>
        <v>2.7179139868190181E-2</v>
      </c>
      <c r="Q3196" s="52">
        <f>IFERROR(_xll.qlIndexFixing(ONIndex1Y,I3196,TRUE,_xll.ohTrigger(RecalcTrigger,Trigger1Y)),NA())</f>
        <v>2.6812326042922052E-2</v>
      </c>
    </row>
    <row r="3197" spans="2:17" x14ac:dyDescent="0.2">
      <c r="B3197" s="46" t="s">
        <v>51</v>
      </c>
      <c r="D3197" s="49">
        <f>_xll.qlCalendarAdvance(LocalCalendar,$D3196,B3197,"f",FALSE)</f>
        <v>61814</v>
      </c>
      <c r="E3197" s="49">
        <f>_xll.qlInterestRateIndexValueDate(IndexON,D3197)</f>
        <v>61814</v>
      </c>
      <c r="F3197" s="52">
        <f>IFERROR(_xll.qlIndexFixing(IndexON,D3197,TRUE,_xll.ohTrigger(RecalcTrigger,TriggerON)),NA())</f>
        <v>2.53024622932152E-2</v>
      </c>
      <c r="H3197" s="49">
        <f>_xll.qlCalendarAdvance(IborCalendar,$H3196,B3197,"f",FALSE)</f>
        <v>61801</v>
      </c>
      <c r="I3197" s="49">
        <f>_xll.qlInterestRateIndexValueDate(Index1M,$H3197)</f>
        <v>61805</v>
      </c>
      <c r="J3197" s="52">
        <f>IFERROR(_xll.qlIndexFixing(Index1M,$H3197,TRUE,_xll.ohTrigger(RecalcTrigger,Trigger1M)),NA())</f>
        <v>2.3521354918125969E-2</v>
      </c>
      <c r="K3197" s="52">
        <f>IFERROR(_xll.qlIndexFixing(ONIndex1M,I3197,TRUE,_xll.ohTrigger(RecalcTrigger,Trigger1M)),NA())</f>
        <v>2.3498333241782632E-2</v>
      </c>
      <c r="L3197" s="52">
        <f>IFERROR(_xll.qlIndexFixing(Index3M,H3197,TRUE,_xll.ohTrigger(RecalcTrigger,Trigger3M)),NA())</f>
        <v>2.463139875708608E-2</v>
      </c>
      <c r="M3197" s="52">
        <f>IFERROR(_xll.qlIndexFixing(ONIndex3M,I3197,TRUE,_xll.ohTrigger(RecalcTrigger,Trigger3M)),NA())</f>
        <v>2.4555036426097132E-2</v>
      </c>
      <c r="N3197" s="52">
        <f>IFERROR(_xll.qlIndexFixing(Index6M,$H3197,TRUE,_xll.ohTrigger(RecalcTrigger,Trigger6M)),NA())</f>
        <v>2.5694526375101692E-2</v>
      </c>
      <c r="O3197" s="52">
        <f>IFERROR(_xll.qlIndexFixing(ONIndex6M,I3197,TRUE,_xll.ohTrigger(RecalcTrigger,Trigger6M)),NA())</f>
        <v>2.5528179444984644E-2</v>
      </c>
      <c r="P3197" s="52">
        <f>IFERROR(_xll.qlIndexFixing(Index1Y,$H3197,TRUE,_xll.ohTrigger(RecalcTrigger,Trigger1Y)),NA())</f>
        <v>2.7179142558368126E-2</v>
      </c>
      <c r="Q3197" s="52">
        <f>IFERROR(_xll.qlIndexFixing(ONIndex1Y,I3197,TRUE,_xll.ohTrigger(RecalcTrigger,Trigger1Y)),NA())</f>
        <v>2.6812328878973446E-2</v>
      </c>
    </row>
    <row r="3198" spans="2:17" x14ac:dyDescent="0.2">
      <c r="B3198" s="46" t="s">
        <v>51</v>
      </c>
      <c r="D3198" s="49">
        <f>_xll.qlCalendarAdvance(LocalCalendar,$D3197,B3198,"f",FALSE)</f>
        <v>61821</v>
      </c>
      <c r="E3198" s="49">
        <f>_xll.qlInterestRateIndexValueDate(IndexON,D3198)</f>
        <v>61821</v>
      </c>
      <c r="F3198" s="52">
        <f>IFERROR(_xll.qlIndexFixing(IndexON,D3198,TRUE,_xll.ohTrigger(RecalcTrigger,TriggerON)),NA())</f>
        <v>2.5302462293295136E-2</v>
      </c>
      <c r="H3198" s="49">
        <f>_xll.qlCalendarAdvance(IborCalendar,$H3197,B3198,"f",FALSE)</f>
        <v>61808</v>
      </c>
      <c r="I3198" s="49">
        <f>_xll.qlInterestRateIndexValueDate(Index1M,$H3198)</f>
        <v>61812</v>
      </c>
      <c r="J3198" s="52">
        <f>IFERROR(_xll.qlIndexFixing(Index1M,$H3198,TRUE,_xll.ohTrigger(RecalcTrigger,Trigger1M)),NA())</f>
        <v>2.3521354918128547E-2</v>
      </c>
      <c r="K3198" s="52">
        <f>IFERROR(_xll.qlIndexFixing(ONIndex1M,I3198,TRUE,_xll.ohTrigger(RecalcTrigger,Trigger1M)),NA())</f>
        <v>2.3498333241862568E-2</v>
      </c>
      <c r="L3198" s="52">
        <f>IFERROR(_xll.qlIndexFixing(Index3M,H3198,TRUE,_xll.ohTrigger(RecalcTrigger,Trigger3M)),NA())</f>
        <v>2.4631398757087818E-2</v>
      </c>
      <c r="M3198" s="52">
        <f>IFERROR(_xll.qlIndexFixing(ONIndex3M,I3198,TRUE,_xll.ohTrigger(RecalcTrigger,Trigger3M)),NA())</f>
        <v>2.4555036426017196E-2</v>
      </c>
      <c r="N3198" s="52">
        <f>IFERROR(_xll.qlIndexFixing(Index6M,$H3198,TRUE,_xll.ohTrigger(RecalcTrigger,Trigger6M)),NA())</f>
        <v>2.5694525976941055E-2</v>
      </c>
      <c r="O3198" s="52">
        <f>IFERROR(_xll.qlIndexFixing(ONIndex6M,I3198,TRUE,_xll.ohTrigger(RecalcTrigger,Trigger6M)),NA())</f>
        <v>2.5528179036031773E-2</v>
      </c>
      <c r="P3198" s="52">
        <f>IFERROR(_xll.qlIndexFixing(Index1Y,$H3198,TRUE,_xll.ohTrigger(RecalcTrigger,Trigger1Y)),NA())</f>
        <v>2.7179145239939695E-2</v>
      </c>
      <c r="Q3198" s="52">
        <f>IFERROR(_xll.qlIndexFixing(ONIndex1Y,I3198,TRUE,_xll.ohTrigger(RecalcTrigger,Trigger1Y)),NA())</f>
        <v>2.6812331706631554E-2</v>
      </c>
    </row>
    <row r="3199" spans="2:17" x14ac:dyDescent="0.2">
      <c r="B3199" s="46" t="s">
        <v>51</v>
      </c>
      <c r="D3199" s="49">
        <f>_xll.qlCalendarAdvance(LocalCalendar,$D3198,B3199,"f",FALSE)</f>
        <v>61828</v>
      </c>
      <c r="E3199" s="49">
        <f>_xll.qlInterestRateIndexValueDate(IndexON,D3199)</f>
        <v>61828</v>
      </c>
      <c r="F3199" s="52">
        <f>IFERROR(_xll.qlIndexFixing(IndexON,D3199,TRUE,_xll.ohTrigger(RecalcTrigger,TriggerON)),NA())</f>
        <v>2.5302462293295136E-2</v>
      </c>
      <c r="H3199" s="49">
        <f>_xll.qlCalendarAdvance(IborCalendar,$H3198,B3199,"f",FALSE)</f>
        <v>61815</v>
      </c>
      <c r="I3199" s="49">
        <f>_xll.qlInterestRateIndexValueDate(Index1M,$H3199)</f>
        <v>61819</v>
      </c>
      <c r="J3199" s="52">
        <f>IFERROR(_xll.qlIndexFixing(Index1M,$H3199,TRUE,_xll.ohTrigger(RecalcTrigger,Trigger1M)),NA())</f>
        <v>2.3520587044577823E-2</v>
      </c>
      <c r="K3199" s="52">
        <f>IFERROR(_xll.qlIndexFixing(ONIndex1M,I3199,TRUE,_xll.ohTrigger(RecalcTrigger,Trigger1M)),NA())</f>
        <v>2.3498333241782632E-2</v>
      </c>
      <c r="L3199" s="52">
        <f>IFERROR(_xll.qlIndexFixing(Index3M,H3199,TRUE,_xll.ohTrigger(RecalcTrigger,Trigger3M)),NA())</f>
        <v>2.4630557891786607E-2</v>
      </c>
      <c r="M3199" s="52">
        <f>IFERROR(_xll.qlIndexFixing(ONIndex3M,I3199,TRUE,_xll.ohTrigger(RecalcTrigger,Trigger3M)),NA())</f>
        <v>2.4555036426017196E-2</v>
      </c>
      <c r="N3199" s="52">
        <f>IFERROR(_xll.qlIndexFixing(Index6M,$H3199,TRUE,_xll.ohTrigger(RecalcTrigger,Trigger6M)),NA())</f>
        <v>2.5693612660988612E-2</v>
      </c>
      <c r="O3199" s="52">
        <f>IFERROR(_xll.qlIndexFixing(ONIndex6M,I3199,TRUE,_xll.ohTrigger(RecalcTrigger,Trigger6M)),NA())</f>
        <v>2.5528178628277942E-2</v>
      </c>
      <c r="P3199" s="52">
        <f>IFERROR(_xll.qlIndexFixing(Index1Y,$H3199,TRUE,_xll.ohTrigger(RecalcTrigger,Trigger1Y)),NA())</f>
        <v>2.7179147912904666E-2</v>
      </c>
      <c r="Q3199" s="52">
        <f>IFERROR(_xll.qlIndexFixing(ONIndex1Y,I3199,TRUE,_xll.ohTrigger(RecalcTrigger,Trigger1Y)),NA())</f>
        <v>2.6812334525816439E-2</v>
      </c>
    </row>
    <row r="3200" spans="2:17" x14ac:dyDescent="0.2">
      <c r="B3200" s="46" t="s">
        <v>51</v>
      </c>
      <c r="D3200" s="49">
        <f>_xll.qlCalendarAdvance(LocalCalendar,$D3199,B3200,"f",FALSE)</f>
        <v>61835</v>
      </c>
      <c r="E3200" s="49">
        <f>_xll.qlInterestRateIndexValueDate(IndexON,D3200)</f>
        <v>61835</v>
      </c>
      <c r="F3200" s="52">
        <f>IFERROR(_xll.qlIndexFixing(IndexON,D3200,TRUE,_xll.ohTrigger(RecalcTrigger,TriggerON)),NA())</f>
        <v>2.53024622932152E-2</v>
      </c>
      <c r="H3200" s="49">
        <f>_xll.qlCalendarAdvance(IborCalendar,$H3199,B3200,"f",FALSE)</f>
        <v>61822</v>
      </c>
      <c r="I3200" s="49">
        <f>_xll.qlInterestRateIndexValueDate(Index1M,$H3200)</f>
        <v>61826</v>
      </c>
      <c r="J3200" s="52">
        <f>IFERROR(_xll.qlIndexFixing(Index1M,$H3200,TRUE,_xll.ohTrigger(RecalcTrigger,Trigger1M)),NA())</f>
        <v>2.3520587044577823E-2</v>
      </c>
      <c r="K3200" s="52">
        <f>IFERROR(_xll.qlIndexFixing(ONIndex1M,I3200,TRUE,_xll.ohTrigger(RecalcTrigger,Trigger1M)),NA())</f>
        <v>2.3498333241862568E-2</v>
      </c>
      <c r="L3200" s="52">
        <f>IFERROR(_xll.qlIndexFixing(Index3M,H3200,TRUE,_xll.ohTrigger(RecalcTrigger,Trigger3M)),NA())</f>
        <v>2.4630557891785726E-2</v>
      </c>
      <c r="M3200" s="52">
        <f>IFERROR(_xll.qlIndexFixing(ONIndex3M,I3200,TRUE,_xll.ohTrigger(RecalcTrigger,Trigger3M)),NA())</f>
        <v>2.455503642593726E-2</v>
      </c>
      <c r="N3200" s="52">
        <f>IFERROR(_xll.qlIndexFixing(Index6M,$H3200,TRUE,_xll.ohTrigger(RecalcTrigger,Trigger6M)),NA())</f>
        <v>2.5693612265223004E-2</v>
      </c>
      <c r="O3200" s="52">
        <f>IFERROR(_xll.qlIndexFixing(ONIndex6M,I3200,TRUE,_xll.ohTrigger(RecalcTrigger,Trigger6M)),NA())</f>
        <v>2.5528178221883024E-2</v>
      </c>
      <c r="P3200" s="52">
        <f>IFERROR(_xll.qlIndexFixing(Index1Y,$H3200,TRUE,_xll.ohTrigger(RecalcTrigger,Trigger1Y)),NA())</f>
        <v>2.7179150577263042E-2</v>
      </c>
      <c r="Q3200" s="52">
        <f>IFERROR(_xll.qlIndexFixing(ONIndex1Y,I3200,TRUE,_xll.ohTrigger(RecalcTrigger,Trigger1Y)),NA())</f>
        <v>2.6812337336687975E-2</v>
      </c>
    </row>
    <row r="3201" spans="2:17" x14ac:dyDescent="0.2">
      <c r="B3201" s="46" t="s">
        <v>51</v>
      </c>
      <c r="D3201" s="49">
        <f>_xll.qlCalendarAdvance(LocalCalendar,$D3200,B3201,"f",FALSE)</f>
        <v>61842</v>
      </c>
      <c r="E3201" s="49">
        <f>_xll.qlInterestRateIndexValueDate(IndexON,D3201)</f>
        <v>61842</v>
      </c>
      <c r="F3201" s="52">
        <f>IFERROR(_xll.qlIndexFixing(IndexON,D3201,TRUE,_xll.ohTrigger(RecalcTrigger,TriggerON)),NA())</f>
        <v>2.53024622932152E-2</v>
      </c>
      <c r="H3201" s="49">
        <f>_xll.qlCalendarAdvance(IborCalendar,$H3200,B3201,"f",FALSE)</f>
        <v>61829</v>
      </c>
      <c r="I3201" s="49">
        <f>_xll.qlInterestRateIndexValueDate(Index1M,$H3201)</f>
        <v>61835</v>
      </c>
      <c r="J3201" s="52">
        <f>IFERROR(_xll.qlIndexFixing(Index1M,$H3201,TRUE,_xll.ohTrigger(RecalcTrigger,Trigger1M)),NA())</f>
        <v>2.3520587044580488E-2</v>
      </c>
      <c r="K3201" s="52">
        <f>IFERROR(_xll.qlIndexFixing(ONIndex1M,I3201,TRUE,_xll.ohTrigger(RecalcTrigger,Trigger1M)),NA())</f>
        <v>2.3498333241942504E-2</v>
      </c>
      <c r="L3201" s="52">
        <f>IFERROR(_xll.qlIndexFixing(Index3M,H3201,TRUE,_xll.ohTrigger(RecalcTrigger,Trigger3M)),NA())</f>
        <v>2.4630557891787485E-2</v>
      </c>
      <c r="M3201" s="52">
        <f>IFERROR(_xll.qlIndexFixing(ONIndex3M,I3201,TRUE,_xll.ohTrigger(RecalcTrigger,Trigger3M)),NA())</f>
        <v>2.4555036426097132E-2</v>
      </c>
      <c r="N3201" s="52">
        <f>IFERROR(_xll.qlIndexFixing(Index6M,$H3201,TRUE,_xll.ohTrigger(RecalcTrigger,Trigger6M)),NA())</f>
        <v>2.5693611758184222E-2</v>
      </c>
      <c r="O3201" s="52">
        <f>IFERROR(_xll.qlIndexFixing(ONIndex6M,I3201,TRUE,_xll.ohTrigger(RecalcTrigger,Trigger6M)),NA())</f>
        <v>2.5528177701099608E-2</v>
      </c>
      <c r="P3201" s="52">
        <f>IFERROR(_xll.qlIndexFixing(Index1Y,$H3201,TRUE,_xll.ohTrigger(RecalcTrigger,Trigger1Y)),NA())</f>
        <v>2.7179153990220195E-2</v>
      </c>
      <c r="Q3201" s="52">
        <f>IFERROR(_xll.qlIndexFixing(ONIndex1Y,I3201,TRUE,_xll.ohTrigger(RecalcTrigger,Trigger1Y)),NA())</f>
        <v>2.6812340938446866E-2</v>
      </c>
    </row>
    <row r="3202" spans="2:17" x14ac:dyDescent="0.2">
      <c r="B3202" s="46" t="s">
        <v>51</v>
      </c>
      <c r="D3202" s="49">
        <f>_xll.qlCalendarAdvance(LocalCalendar,$D3201,B3202,"f",FALSE)</f>
        <v>61849</v>
      </c>
      <c r="E3202" s="49">
        <f>_xll.qlInterestRateIndexValueDate(IndexON,D3202)</f>
        <v>61849</v>
      </c>
      <c r="F3202" s="52">
        <f>IFERROR(_xll.qlIndexFixing(IndexON,D3202,TRUE,_xll.ohTrigger(RecalcTrigger,TriggerON)),NA())</f>
        <v>2.5302462293295136E-2</v>
      </c>
      <c r="H3202" s="49">
        <f>_xll.qlCalendarAdvance(IborCalendar,$H3201,B3202,"f",FALSE)</f>
        <v>61836</v>
      </c>
      <c r="I3202" s="49">
        <f>_xll.qlInterestRateIndexValueDate(Index1M,$H3202)</f>
        <v>61840</v>
      </c>
      <c r="J3202" s="52">
        <f>IFERROR(_xll.qlIndexFixing(Index1M,$H3202,TRUE,_xll.ohTrigger(RecalcTrigger,Trigger1M)),NA())</f>
        <v>2.3520587044580488E-2</v>
      </c>
      <c r="K3202" s="52">
        <f>IFERROR(_xll.qlIndexFixing(ONIndex1M,I3202,TRUE,_xll.ohTrigger(RecalcTrigger,Trigger1M)),NA())</f>
        <v>2.3498333241862568E-2</v>
      </c>
      <c r="L3202" s="52">
        <f>IFERROR(_xll.qlIndexFixing(Index3M,H3202,TRUE,_xll.ohTrigger(RecalcTrigger,Trigger3M)),NA())</f>
        <v>2.4630557891786607E-2</v>
      </c>
      <c r="M3202" s="52">
        <f>IFERROR(_xll.qlIndexFixing(ONIndex3M,I3202,TRUE,_xll.ohTrigger(RecalcTrigger,Trigger3M)),NA())</f>
        <v>2.4555036426017196E-2</v>
      </c>
      <c r="N3202" s="52">
        <f>IFERROR(_xll.qlIndexFixing(Index6M,$H3202,TRUE,_xll.ohTrigger(RecalcTrigger,Trigger6M)),NA())</f>
        <v>2.5693611477372348E-2</v>
      </c>
      <c r="O3202" s="52">
        <f>IFERROR(_xll.qlIndexFixing(ONIndex6M,I3202,TRUE,_xll.ohTrigger(RecalcTrigger,Trigger6M)),NA())</f>
        <v>2.5528177412690312E-2</v>
      </c>
      <c r="P3202" s="52">
        <f>IFERROR(_xll.qlIndexFixing(Index1Y,$H3202,TRUE,_xll.ohTrigger(RecalcTrigger,Trigger1Y)),NA())</f>
        <v>2.7179155880159796E-2</v>
      </c>
      <c r="Q3202" s="52">
        <f>IFERROR(_xll.qlIndexFixing(ONIndex1Y,I3202,TRUE,_xll.ohTrigger(RecalcTrigger,Trigger1Y)),NA())</f>
        <v>2.6812342933331124E-2</v>
      </c>
    </row>
    <row r="3203" spans="2:17" x14ac:dyDescent="0.2">
      <c r="B3203" s="46" t="s">
        <v>51</v>
      </c>
      <c r="D3203" s="49">
        <f>_xll.qlCalendarAdvance(LocalCalendar,$D3202,B3203,"f",FALSE)</f>
        <v>61856</v>
      </c>
      <c r="E3203" s="49">
        <f>_xll.qlInterestRateIndexValueDate(IndexON,D3203)</f>
        <v>61856</v>
      </c>
      <c r="F3203" s="52">
        <f>IFERROR(_xll.qlIndexFixing(IndexON,D3203,TRUE,_xll.ohTrigger(RecalcTrigger,TriggerON)),NA())</f>
        <v>2.5302462293295136E-2</v>
      </c>
      <c r="H3203" s="49">
        <f>_xll.qlCalendarAdvance(IborCalendar,$H3202,B3203,"f",FALSE)</f>
        <v>61843</v>
      </c>
      <c r="I3203" s="49">
        <f>_xll.qlInterestRateIndexValueDate(Index1M,$H3203)</f>
        <v>61847</v>
      </c>
      <c r="J3203" s="52">
        <f>IFERROR(_xll.qlIndexFixing(Index1M,$H3203,TRUE,_xll.ohTrigger(RecalcTrigger,Trigger1M)),NA())</f>
        <v>2.3520587044577823E-2</v>
      </c>
      <c r="K3203" s="52">
        <f>IFERROR(_xll.qlIndexFixing(ONIndex1M,I3203,TRUE,_xll.ohTrigger(RecalcTrigger,Trigger1M)),NA())</f>
        <v>2.3498333241862568E-2</v>
      </c>
      <c r="L3203" s="52">
        <f>IFERROR(_xll.qlIndexFixing(Index3M,H3203,TRUE,_xll.ohTrigger(RecalcTrigger,Trigger3M)),NA())</f>
        <v>2.4630557891786607E-2</v>
      </c>
      <c r="M3203" s="52">
        <f>IFERROR(_xll.qlIndexFixing(ONIndex3M,I3203,TRUE,_xll.ohTrigger(RecalcTrigger,Trigger3M)),NA())</f>
        <v>2.4555036426017196E-2</v>
      </c>
      <c r="N3203" s="52">
        <f>IFERROR(_xll.qlIndexFixing(Index6M,$H3203,TRUE,_xll.ohTrigger(RecalcTrigger,Trigger6M)),NA())</f>
        <v>2.5693611085286422E-2</v>
      </c>
      <c r="O3203" s="52">
        <f>IFERROR(_xll.qlIndexFixing(ONIndex6M,I3203,TRUE,_xll.ohTrigger(RecalcTrigger,Trigger6M)),NA())</f>
        <v>2.552817700981258E-2</v>
      </c>
      <c r="P3203" s="52">
        <f>IFERROR(_xll.qlIndexFixing(Index1Y,$H3203,TRUE,_xll.ohTrigger(RecalcTrigger,Trigger1Y)),NA())</f>
        <v>2.7179158518698607E-2</v>
      </c>
      <c r="Q3203" s="52">
        <f>IFERROR(_xll.qlIndexFixing(ONIndex1Y,I3203,TRUE,_xll.ohTrigger(RecalcTrigger,Trigger1Y)),NA())</f>
        <v>2.6812345719102737E-2</v>
      </c>
    </row>
    <row r="3204" spans="2:17" x14ac:dyDescent="0.2">
      <c r="B3204" s="46" t="s">
        <v>51</v>
      </c>
      <c r="D3204" s="49">
        <f>_xll.qlCalendarAdvance(LocalCalendar,$D3203,B3204,"f",FALSE)</f>
        <v>61863</v>
      </c>
      <c r="E3204" s="49">
        <f>_xll.qlInterestRateIndexValueDate(IndexON,D3204)</f>
        <v>61863</v>
      </c>
      <c r="F3204" s="52">
        <f>IFERROR(_xll.qlIndexFixing(IndexON,D3204,TRUE,_xll.ohTrigger(RecalcTrigger,TriggerON)),NA())</f>
        <v>2.53024622932152E-2</v>
      </c>
      <c r="H3204" s="49">
        <f>_xll.qlCalendarAdvance(IborCalendar,$H3203,B3204,"f",FALSE)</f>
        <v>61850</v>
      </c>
      <c r="I3204" s="49">
        <f>_xll.qlInterestRateIndexValueDate(Index1M,$H3204)</f>
        <v>61855</v>
      </c>
      <c r="J3204" s="52">
        <f>IFERROR(_xll.qlIndexFixing(Index1M,$H3204,TRUE,_xll.ohTrigger(RecalcTrigger,Trigger1M)),NA())</f>
        <v>2.3521354918125969E-2</v>
      </c>
      <c r="K3204" s="52">
        <f>IFERROR(_xll.qlIndexFixing(ONIndex1M,I3204,TRUE,_xll.ohTrigger(RecalcTrigger,Trigger1M)),NA())</f>
        <v>2.3498333241862568E-2</v>
      </c>
      <c r="L3204" s="52">
        <f>IFERROR(_xll.qlIndexFixing(Index3M,H3204,TRUE,_xll.ohTrigger(RecalcTrigger,Trigger3M)),NA())</f>
        <v>2.4631398757086947E-2</v>
      </c>
      <c r="M3204" s="52">
        <f>IFERROR(_xll.qlIndexFixing(ONIndex3M,I3204,TRUE,_xll.ohTrigger(RecalcTrigger,Trigger3M)),NA())</f>
        <v>2.4555036426017196E-2</v>
      </c>
      <c r="N3204" s="52">
        <f>IFERROR(_xll.qlIndexFixing(Index6M,$H3204,TRUE,_xll.ohTrigger(RecalcTrigger,Trigger6M)),NA())</f>
        <v>2.5694523558017299E-2</v>
      </c>
      <c r="O3204" s="52">
        <f>IFERROR(_xll.qlIndexFixing(ONIndex6M,I3204,TRUE,_xll.ohTrigger(RecalcTrigger,Trigger6M)),NA())</f>
        <v>2.5528176550979609E-2</v>
      </c>
      <c r="P3204" s="52">
        <f>IFERROR(_xll.qlIndexFixing(Index1Y,$H3204,TRUE,_xll.ohTrigger(RecalcTrigger,Trigger1Y)),NA())</f>
        <v>2.7179161523632554E-2</v>
      </c>
      <c r="Q3204" s="52">
        <f>IFERROR(_xll.qlIndexFixing(ONIndex1Y,I3204,TRUE,_xll.ohTrigger(RecalcTrigger,Trigger1Y)),NA())</f>
        <v>2.6812348892564231E-2</v>
      </c>
    </row>
    <row r="3205" spans="2:17" x14ac:dyDescent="0.2">
      <c r="B3205" s="46" t="s">
        <v>51</v>
      </c>
      <c r="D3205" s="49">
        <f>_xll.qlCalendarAdvance(LocalCalendar,$D3204,B3205,"f",FALSE)</f>
        <v>61870</v>
      </c>
      <c r="E3205" s="49">
        <f>_xll.qlInterestRateIndexValueDate(IndexON,D3205)</f>
        <v>61870</v>
      </c>
      <c r="F3205" s="52">
        <f>IFERROR(_xll.qlIndexFixing(IndexON,D3205,TRUE,_xll.ohTrigger(RecalcTrigger,TriggerON)),NA())</f>
        <v>2.53024622932152E-2</v>
      </c>
      <c r="H3205" s="49">
        <f>_xll.qlCalendarAdvance(IborCalendar,$H3204,B3205,"f",FALSE)</f>
        <v>61857</v>
      </c>
      <c r="I3205" s="49">
        <f>_xll.qlInterestRateIndexValueDate(Index1M,$H3205)</f>
        <v>61861</v>
      </c>
      <c r="J3205" s="52">
        <f>IFERROR(_xll.qlIndexFixing(Index1M,$H3205,TRUE,_xll.ohTrigger(RecalcTrigger,Trigger1M)),NA())</f>
        <v>2.3521354918128547E-2</v>
      </c>
      <c r="K3205" s="52">
        <f>IFERROR(_xll.qlIndexFixing(ONIndex1M,I3205,TRUE,_xll.ohTrigger(RecalcTrigger,Trigger1M)),NA())</f>
        <v>2.3498333241942504E-2</v>
      </c>
      <c r="L3205" s="52">
        <f>IFERROR(_xll.qlIndexFixing(Index3M,H3205,TRUE,_xll.ohTrigger(RecalcTrigger,Trigger3M)),NA())</f>
        <v>2.4631398757086947E-2</v>
      </c>
      <c r="M3205" s="52">
        <f>IFERROR(_xll.qlIndexFixing(ONIndex3M,I3205,TRUE,_xll.ohTrigger(RecalcTrigger,Trigger3M)),NA())</f>
        <v>2.4555036426097132E-2</v>
      </c>
      <c r="N3205" s="52">
        <f>IFERROR(_xll.qlIndexFixing(Index6M,$H3205,TRUE,_xll.ohTrigger(RecalcTrigger,Trigger6M)),NA())</f>
        <v>2.5694523224174346E-2</v>
      </c>
      <c r="O3205" s="52">
        <f>IFERROR(_xll.qlIndexFixing(ONIndex6M,I3205,TRUE,_xll.ohTrigger(RecalcTrigger,Trigger6M)),NA())</f>
        <v>2.5528176207973985E-2</v>
      </c>
      <c r="P3205" s="52">
        <f>IFERROR(_xll.qlIndexFixing(Index1Y,$H3205,TRUE,_xll.ohTrigger(RecalcTrigger,Trigger1Y)),NA())</f>
        <v>2.7179163769956008E-2</v>
      </c>
      <c r="Q3205" s="52">
        <f>IFERROR(_xll.qlIndexFixing(ONIndex1Y,I3205,TRUE,_xll.ohTrigger(RecalcTrigger,Trigger1Y)),NA())</f>
        <v>2.6812351265546042E-2</v>
      </c>
    </row>
    <row r="3206" spans="2:17" x14ac:dyDescent="0.2">
      <c r="B3206" s="46" t="s">
        <v>51</v>
      </c>
      <c r="D3206" s="49">
        <f>_xll.qlCalendarAdvance(LocalCalendar,$D3205,B3206,"f",FALSE)</f>
        <v>61877</v>
      </c>
      <c r="E3206" s="49">
        <f>_xll.qlInterestRateIndexValueDate(IndexON,D3206)</f>
        <v>61877</v>
      </c>
      <c r="F3206" s="52">
        <f>IFERROR(_xll.qlIndexFixing(IndexON,D3206,TRUE,_xll.ohTrigger(RecalcTrigger,TriggerON)),NA())</f>
        <v>2.5302462293295136E-2</v>
      </c>
      <c r="H3206" s="49">
        <f>_xll.qlCalendarAdvance(IborCalendar,$H3205,B3206,"f",FALSE)</f>
        <v>61864</v>
      </c>
      <c r="I3206" s="49">
        <f>_xll.qlInterestRateIndexValueDate(Index1M,$H3206)</f>
        <v>61868</v>
      </c>
      <c r="J3206" s="52">
        <f>IFERROR(_xll.qlIndexFixing(Index1M,$H3206,TRUE,_xll.ohTrigger(RecalcTrigger,Trigger1M)),NA())</f>
        <v>2.3521354918125969E-2</v>
      </c>
      <c r="K3206" s="52">
        <f>IFERROR(_xll.qlIndexFixing(ONIndex1M,I3206,TRUE,_xll.ohTrigger(RecalcTrigger,Trigger1M)),NA())</f>
        <v>2.3498333241782632E-2</v>
      </c>
      <c r="L3206" s="52">
        <f>IFERROR(_xll.qlIndexFixing(Index3M,H3206,TRUE,_xll.ohTrigger(RecalcTrigger,Trigger3M)),NA())</f>
        <v>2.463139875708608E-2</v>
      </c>
      <c r="M3206" s="52">
        <f>IFERROR(_xll.qlIndexFixing(ONIndex3M,I3206,TRUE,_xll.ohTrigger(RecalcTrigger,Trigger3M)),NA())</f>
        <v>2.4555036426017196E-2</v>
      </c>
      <c r="N3206" s="52">
        <f>IFERROR(_xll.qlIndexFixing(Index6M,$H3206,TRUE,_xll.ohTrigger(RecalcTrigger,Trigger6M)),NA())</f>
        <v>2.5694522835829771E-2</v>
      </c>
      <c r="O3206" s="52">
        <f>IFERROR(_xll.qlIndexFixing(ONIndex6M,I3206,TRUE,_xll.ohTrigger(RecalcTrigger,Trigger6M)),NA())</f>
        <v>2.5528175808693376E-2</v>
      </c>
      <c r="P3206" s="52">
        <f>IFERROR(_xll.qlIndexFixing(Index1Y,$H3206,TRUE,_xll.ohTrigger(RecalcTrigger,Trigger1Y)),NA())</f>
        <v>2.7179166382674598E-2</v>
      </c>
      <c r="Q3206" s="52">
        <f>IFERROR(_xll.qlIndexFixing(ONIndex1Y,I3206,TRUE,_xll.ohTrigger(RecalcTrigger,Trigger1Y)),NA())</f>
        <v>2.6812354026057861E-2</v>
      </c>
    </row>
    <row r="3207" spans="2:17" x14ac:dyDescent="0.2">
      <c r="B3207" s="46" t="s">
        <v>51</v>
      </c>
      <c r="D3207" s="49">
        <f>_xll.qlCalendarAdvance(LocalCalendar,$D3206,B3207,"f",FALSE)</f>
        <v>61884</v>
      </c>
      <c r="E3207" s="49">
        <f>_xll.qlInterestRateIndexValueDate(IndexON,D3207)</f>
        <v>61884</v>
      </c>
      <c r="F3207" s="52">
        <f>IFERROR(_xll.qlIndexFixing(IndexON,D3207,TRUE,_xll.ohTrigger(RecalcTrigger,TriggerON)),NA())</f>
        <v>2.53024622932152E-2</v>
      </c>
      <c r="H3207" s="49">
        <f>_xll.qlCalendarAdvance(IborCalendar,$H3206,B3207,"f",FALSE)</f>
        <v>61871</v>
      </c>
      <c r="I3207" s="49">
        <f>_xll.qlInterestRateIndexValueDate(Index1M,$H3207)</f>
        <v>61876</v>
      </c>
      <c r="J3207" s="52">
        <f>IFERROR(_xll.qlIndexFixing(Index1M,$H3207,TRUE,_xll.ohTrigger(RecalcTrigger,Trigger1M)),NA())</f>
        <v>2.3521354918128547E-2</v>
      </c>
      <c r="K3207" s="52">
        <f>IFERROR(_xll.qlIndexFixing(ONIndex1M,I3207,TRUE,_xll.ohTrigger(RecalcTrigger,Trigger1M)),NA())</f>
        <v>2.3498333241942504E-2</v>
      </c>
      <c r="L3207" s="52">
        <f>IFERROR(_xll.qlIndexFixing(Index3M,H3207,TRUE,_xll.ohTrigger(RecalcTrigger,Trigger3M)),NA())</f>
        <v>2.4631398757086947E-2</v>
      </c>
      <c r="M3207" s="52">
        <f>IFERROR(_xll.qlIndexFixing(ONIndex3M,I3207,TRUE,_xll.ohTrigger(RecalcTrigger,Trigger3M)),NA())</f>
        <v>2.4555036426017196E-2</v>
      </c>
      <c r="N3207" s="52">
        <f>IFERROR(_xll.qlIndexFixing(Index6M,$H3207,TRUE,_xll.ohTrigger(RecalcTrigger,Trigger6M)),NA())</f>
        <v>2.5695435356225756E-2</v>
      </c>
      <c r="O3207" s="52">
        <f>IFERROR(_xll.qlIndexFixing(ONIndex6M,I3207,TRUE,_xll.ohTrigger(RecalcTrigger,Trigger6M)),NA())</f>
        <v>2.552817535401708E-2</v>
      </c>
      <c r="P3207" s="52">
        <f>IFERROR(_xll.qlIndexFixing(Index1Y,$H3207,TRUE,_xll.ohTrigger(RecalcTrigger,Trigger1Y)),NA())</f>
        <v>2.7179169358100313E-2</v>
      </c>
      <c r="Q3207" s="52">
        <f>IFERROR(_xll.qlIndexFixing(ONIndex1Y,I3207,TRUE,_xll.ohTrigger(RecalcTrigger,Trigger1Y)),NA())</f>
        <v>2.6812357170902246E-2</v>
      </c>
    </row>
    <row r="3208" spans="2:17" x14ac:dyDescent="0.2">
      <c r="B3208" s="46" t="s">
        <v>51</v>
      </c>
      <c r="D3208" s="49">
        <f>_xll.qlCalendarAdvance(LocalCalendar,$D3207,B3208,"f",FALSE)</f>
        <v>61891</v>
      </c>
      <c r="E3208" s="49">
        <f>_xll.qlInterestRateIndexValueDate(IndexON,D3208)</f>
        <v>61891</v>
      </c>
      <c r="F3208" s="52">
        <f>IFERROR(_xll.qlIndexFixing(IndexON,D3208,TRUE,_xll.ohTrigger(RecalcTrigger,TriggerON)),NA())</f>
        <v>2.53024622932152E-2</v>
      </c>
      <c r="H3208" s="49">
        <f>_xll.qlCalendarAdvance(IborCalendar,$H3207,B3208,"f",FALSE)</f>
        <v>61878</v>
      </c>
      <c r="I3208" s="49">
        <f>_xll.qlInterestRateIndexValueDate(Index1M,$H3208)</f>
        <v>61882</v>
      </c>
      <c r="J3208" s="52">
        <f>IFERROR(_xll.qlIndexFixing(Index1M,$H3208,TRUE,_xll.ohTrigger(RecalcTrigger,Trigger1M)),NA())</f>
        <v>2.3520587044577823E-2</v>
      </c>
      <c r="K3208" s="52">
        <f>IFERROR(_xll.qlIndexFixing(ONIndex1M,I3208,TRUE,_xll.ohTrigger(RecalcTrigger,Trigger1M)),NA())</f>
        <v>2.3498333241862568E-2</v>
      </c>
      <c r="L3208" s="52">
        <f>IFERROR(_xll.qlIndexFixing(Index3M,H3208,TRUE,_xll.ohTrigger(RecalcTrigger,Trigger3M)),NA())</f>
        <v>2.463139875708608E-2</v>
      </c>
      <c r="M3208" s="52">
        <f>IFERROR(_xll.qlIndexFixing(ONIndex3M,I3208,TRUE,_xll.ohTrigger(RecalcTrigger,Trigger3M)),NA())</f>
        <v>2.4555036426017196E-2</v>
      </c>
      <c r="N3208" s="52">
        <f>IFERROR(_xll.qlIndexFixing(Index6M,$H3208,TRUE,_xll.ohTrigger(RecalcTrigger,Trigger6M)),NA())</f>
        <v>2.5693609143263921E-2</v>
      </c>
      <c r="O3208" s="52">
        <f>IFERROR(_xll.qlIndexFixing(ONIndex6M,I3208,TRUE,_xll.ohTrigger(RecalcTrigger,Trigger6M)),NA())</f>
        <v>2.5528175014049026E-2</v>
      </c>
      <c r="P3208" s="52">
        <f>IFERROR(_xll.qlIndexFixing(Index1Y,$H3208,TRUE,_xll.ohTrigger(RecalcTrigger,Trigger1Y)),NA())</f>
        <v>2.7179171582292432E-2</v>
      </c>
      <c r="Q3208" s="52">
        <f>IFERROR(_xll.qlIndexFixing(ONIndex1Y,I3208,TRUE,_xll.ohTrigger(RecalcTrigger,Trigger1Y)),NA())</f>
        <v>2.6812359522381257E-2</v>
      </c>
    </row>
    <row r="3209" spans="2:17" x14ac:dyDescent="0.2">
      <c r="B3209" s="46" t="s">
        <v>51</v>
      </c>
      <c r="D3209" s="49">
        <f>_xll.qlCalendarAdvance(LocalCalendar,$D3208,B3209,"f",FALSE)</f>
        <v>61898</v>
      </c>
      <c r="E3209" s="49">
        <f>_xll.qlInterestRateIndexValueDate(IndexON,D3209)</f>
        <v>61898</v>
      </c>
      <c r="F3209" s="52">
        <f>IFERROR(_xll.qlIndexFixing(IndexON,D3209,TRUE,_xll.ohTrigger(RecalcTrigger,TriggerON)),NA())</f>
        <v>2.53024622932152E-2</v>
      </c>
      <c r="H3209" s="49">
        <f>_xll.qlCalendarAdvance(IborCalendar,$H3208,B3209,"f",FALSE)</f>
        <v>61885</v>
      </c>
      <c r="I3209" s="49">
        <f>_xll.qlInterestRateIndexValueDate(Index1M,$H3209)</f>
        <v>61889</v>
      </c>
      <c r="J3209" s="52">
        <f>IFERROR(_xll.qlIndexFixing(Index1M,$H3209,TRUE,_xll.ohTrigger(RecalcTrigger,Trigger1M)),NA())</f>
        <v>2.3520587044580488E-2</v>
      </c>
      <c r="K3209" s="52">
        <f>IFERROR(_xll.qlIndexFixing(ONIndex1M,I3209,TRUE,_xll.ohTrigger(RecalcTrigger,Trigger1M)),NA())</f>
        <v>2.3498333241942504E-2</v>
      </c>
      <c r="L3209" s="52">
        <f>IFERROR(_xll.qlIndexFixing(Index3M,H3209,TRUE,_xll.ohTrigger(RecalcTrigger,Trigger3M)),NA())</f>
        <v>2.4631398757086947E-2</v>
      </c>
      <c r="M3209" s="52">
        <f>IFERROR(_xll.qlIndexFixing(ONIndex3M,I3209,TRUE,_xll.ohTrigger(RecalcTrigger,Trigger3M)),NA())</f>
        <v>2.4555036426097132E-2</v>
      </c>
      <c r="N3209" s="52">
        <f>IFERROR(_xll.qlIndexFixing(Index6M,$H3209,TRUE,_xll.ohTrigger(RecalcTrigger,Trigger6M)),NA())</f>
        <v>2.5693608758540848E-2</v>
      </c>
      <c r="O3209" s="52">
        <f>IFERROR(_xll.qlIndexFixing(ONIndex6M,I3209,TRUE,_xll.ohTrigger(RecalcTrigger,Trigger6M)),NA())</f>
        <v>2.5528174618605348E-2</v>
      </c>
      <c r="P3209" s="52">
        <f>IFERROR(_xll.qlIndexFixing(Index1Y,$H3209,TRUE,_xll.ohTrigger(RecalcTrigger,Trigger1Y)),NA())</f>
        <v>2.7179174169191453E-2</v>
      </c>
      <c r="Q3209" s="52">
        <f>IFERROR(_xll.qlIndexFixing(ONIndex1Y,I3209,TRUE,_xll.ohTrigger(RecalcTrigger,Trigger1Y)),NA())</f>
        <v>2.681236225787309E-2</v>
      </c>
    </row>
    <row r="3210" spans="2:17" x14ac:dyDescent="0.2">
      <c r="B3210" s="46" t="s">
        <v>51</v>
      </c>
      <c r="D3210" s="49">
        <f>_xll.qlCalendarAdvance(LocalCalendar,$D3209,B3210,"f",FALSE)</f>
        <v>61905</v>
      </c>
      <c r="E3210" s="49">
        <f>_xll.qlInterestRateIndexValueDate(IndexON,D3210)</f>
        <v>61905</v>
      </c>
      <c r="F3210" s="52">
        <f>IFERROR(_xll.qlIndexFixing(IndexON,D3210,TRUE,_xll.ohTrigger(RecalcTrigger,TriggerON)),NA())</f>
        <v>2.5302462293295136E-2</v>
      </c>
      <c r="H3210" s="49">
        <f>_xll.qlCalendarAdvance(IborCalendar,$H3209,B3210,"f",FALSE)</f>
        <v>61892</v>
      </c>
      <c r="I3210" s="49">
        <f>_xll.qlInterestRateIndexValueDate(Index1M,$H3210)</f>
        <v>61896</v>
      </c>
      <c r="J3210" s="52">
        <f>IFERROR(_xll.qlIndexFixing(Index1M,$H3210,TRUE,_xll.ohTrigger(RecalcTrigger,Trigger1M)),NA())</f>
        <v>2.3520587044580488E-2</v>
      </c>
      <c r="K3210" s="52">
        <f>IFERROR(_xll.qlIndexFixing(ONIndex1M,I3210,TRUE,_xll.ohTrigger(RecalcTrigger,Trigger1M)),NA())</f>
        <v>2.3498333241782632E-2</v>
      </c>
      <c r="L3210" s="52">
        <f>IFERROR(_xll.qlIndexFixing(Index3M,H3210,TRUE,_xll.ohTrigger(RecalcTrigger,Trigger3M)),NA())</f>
        <v>2.463139875708608E-2</v>
      </c>
      <c r="M3210" s="52">
        <f>IFERROR(_xll.qlIndexFixing(ONIndex3M,I3210,TRUE,_xll.ohTrigger(RecalcTrigger,Trigger3M)),NA())</f>
        <v>2.4555036426017196E-2</v>
      </c>
      <c r="N3210" s="52">
        <f>IFERROR(_xll.qlIndexFixing(Index6M,$H3210,TRUE,_xll.ohTrigger(RecalcTrigger,Trigger6M)),NA())</f>
        <v>2.5693608375043024E-2</v>
      </c>
      <c r="O3210" s="52">
        <f>IFERROR(_xll.qlIndexFixing(ONIndex6M,I3210,TRUE,_xll.ohTrigger(RecalcTrigger,Trigger6M)),NA())</f>
        <v>2.5528174224120903E-2</v>
      </c>
      <c r="P3210" s="52">
        <f>IFERROR(_xll.qlIndexFixing(Index1Y,$H3210,TRUE,_xll.ohTrigger(RecalcTrigger,Trigger1Y)),NA())</f>
        <v>2.7179176747483883E-2</v>
      </c>
      <c r="Q3210" s="52">
        <f>IFERROR(_xll.qlIndexFixing(ONIndex1Y,I3210,TRUE,_xll.ohTrigger(RecalcTrigger,Trigger1Y)),NA())</f>
        <v>2.6812364984811765E-2</v>
      </c>
    </row>
    <row r="3211" spans="2:17" x14ac:dyDescent="0.2">
      <c r="B3211" s="46" t="s">
        <v>51</v>
      </c>
      <c r="D3211" s="49">
        <f>_xll.qlCalendarAdvance(LocalCalendar,$D3210,B3211,"f",FALSE)</f>
        <v>61912</v>
      </c>
      <c r="E3211" s="49">
        <f>_xll.qlInterestRateIndexValueDate(IndexON,D3211)</f>
        <v>61912</v>
      </c>
      <c r="F3211" s="52">
        <f>IFERROR(_xll.qlIndexFixing(IndexON,D3211,TRUE,_xll.ohTrigger(RecalcTrigger,TriggerON)),NA())</f>
        <v>2.5303351480179259E-2</v>
      </c>
      <c r="H3211" s="49">
        <f>_xll.qlCalendarAdvance(IborCalendar,$H3210,B3211,"f",FALSE)</f>
        <v>61899</v>
      </c>
      <c r="I3211" s="49">
        <f>_xll.qlInterestRateIndexValueDate(Index1M,$H3211)</f>
        <v>61903</v>
      </c>
      <c r="J3211" s="52">
        <f>IFERROR(_xll.qlIndexFixing(Index1M,$H3211,TRUE,_xll.ohTrigger(RecalcTrigger,Trigger1M)),NA())</f>
        <v>2.3520587044577823E-2</v>
      </c>
      <c r="K3211" s="52">
        <f>IFERROR(_xll.qlIndexFixing(ONIndex1M,I3211,TRUE,_xll.ohTrigger(RecalcTrigger,Trigger1M)),NA())</f>
        <v>2.3498333241942504E-2</v>
      </c>
      <c r="L3211" s="52">
        <f>IFERROR(_xll.qlIndexFixing(Index3M,H3211,TRUE,_xll.ohTrigger(RecalcTrigger,Trigger3M)),NA())</f>
        <v>2.4631398757086947E-2</v>
      </c>
      <c r="M3211" s="52">
        <f>IFERROR(_xll.qlIndexFixing(ONIndex3M,I3211,TRUE,_xll.ohTrigger(RecalcTrigger,Trigger3M)),NA())</f>
        <v>2.4555036426097132E-2</v>
      </c>
      <c r="N3211" s="52">
        <f>IFERROR(_xll.qlIndexFixing(Index6M,$H3211,TRUE,_xll.ohTrigger(RecalcTrigger,Trigger6M)),NA())</f>
        <v>2.5693607992773509E-2</v>
      </c>
      <c r="O3211" s="52">
        <f>IFERROR(_xll.qlIndexFixing(ONIndex6M,I3211,TRUE,_xll.ohTrigger(RecalcTrigger,Trigger6M)),NA())</f>
        <v>2.5528173831075307E-2</v>
      </c>
      <c r="P3211" s="52">
        <f>IFERROR(_xll.qlIndexFixing(Index1Y,$H3211,TRUE,_xll.ohTrigger(RecalcTrigger,Trigger1Y)),NA())</f>
        <v>2.7179179317169497E-2</v>
      </c>
      <c r="Q3211" s="52">
        <f>IFERROR(_xll.qlIndexFixing(ONIndex1Y,I3211,TRUE,_xll.ohTrigger(RecalcTrigger,Trigger1Y)),NA())</f>
        <v>2.6812367703596962E-2</v>
      </c>
    </row>
    <row r="3212" spans="2:17" x14ac:dyDescent="0.2">
      <c r="B3212" s="46" t="s">
        <v>51</v>
      </c>
      <c r="D3212" s="49">
        <f>_xll.qlCalendarAdvance(LocalCalendar,$D3211,B3212,"f",FALSE)</f>
        <v>61919</v>
      </c>
      <c r="E3212" s="49">
        <f>_xll.qlInterestRateIndexValueDate(IndexON,D3212)</f>
        <v>61919</v>
      </c>
      <c r="F3212" s="52">
        <f>IFERROR(_xll.qlIndexFixing(IndexON,D3212,TRUE,_xll.ohTrigger(RecalcTrigger,TriggerON)),NA())</f>
        <v>2.5302462293295136E-2</v>
      </c>
      <c r="H3212" s="49">
        <f>_xll.qlCalendarAdvance(IborCalendar,$H3211,B3212,"f",FALSE)</f>
        <v>61906</v>
      </c>
      <c r="I3212" s="49">
        <f>_xll.qlInterestRateIndexValueDate(Index1M,$H3212)</f>
        <v>61910</v>
      </c>
      <c r="J3212" s="52">
        <f>IFERROR(_xll.qlIndexFixing(Index1M,$H3212,TRUE,_xll.ohTrigger(RecalcTrigger,Trigger1M)),NA())</f>
        <v>2.3521354918128547E-2</v>
      </c>
      <c r="K3212" s="52">
        <f>IFERROR(_xll.qlIndexFixing(ONIndex1M,I3212,TRUE,_xll.ohTrigger(RecalcTrigger,Trigger1M)),NA())</f>
        <v>2.3498333241862568E-2</v>
      </c>
      <c r="L3212" s="52">
        <f>IFERROR(_xll.qlIndexFixing(Index3M,H3212,TRUE,_xll.ohTrigger(RecalcTrigger,Trigger3M)),NA())</f>
        <v>2.463139875708608E-2</v>
      </c>
      <c r="M3212" s="52">
        <f>IFERROR(_xll.qlIndexFixing(ONIndex3M,I3212,TRUE,_xll.ohTrigger(RecalcTrigger,Trigger3M)),NA())</f>
        <v>2.4555036426017196E-2</v>
      </c>
      <c r="N3212" s="52">
        <f>IFERROR(_xll.qlIndexFixing(Index6M,$H3212,TRUE,_xll.ohTrigger(RecalcTrigger,Trigger6M)),NA())</f>
        <v>2.56954334945396E-2</v>
      </c>
      <c r="O3212" s="52">
        <f>IFERROR(_xll.qlIndexFixing(ONIndex6M,I3212,TRUE,_xll.ohTrigger(RecalcTrigger,Trigger6M)),NA())</f>
        <v>2.5528173439228752E-2</v>
      </c>
      <c r="P3212" s="52">
        <f>IFERROR(_xll.qlIndexFixing(Index1Y,$H3212,TRUE,_xll.ohTrigger(RecalcTrigger,Trigger1Y)),NA())</f>
        <v>2.7179181878248738E-2</v>
      </c>
      <c r="Q3212" s="52">
        <f>IFERROR(_xll.qlIndexFixing(ONIndex1Y,I3212,TRUE,_xll.ohTrigger(RecalcTrigger,Trigger1Y)),NA())</f>
        <v>2.6812370414068809E-2</v>
      </c>
    </row>
    <row r="3213" spans="2:17" x14ac:dyDescent="0.2">
      <c r="B3213" s="46" t="s">
        <v>51</v>
      </c>
      <c r="D3213" s="49">
        <f>_xll.qlCalendarAdvance(LocalCalendar,$D3212,B3213,"f",FALSE)</f>
        <v>61926</v>
      </c>
      <c r="E3213" s="49">
        <f>_xll.qlInterestRateIndexValueDate(IndexON,D3213)</f>
        <v>61926</v>
      </c>
      <c r="F3213" s="52">
        <f>IFERROR(_xll.qlIndexFixing(IndexON,D3213,TRUE,_xll.ohTrigger(RecalcTrigger,TriggerON)),NA())</f>
        <v>2.53024622932152E-2</v>
      </c>
      <c r="H3213" s="49">
        <f>_xll.qlCalendarAdvance(IborCalendar,$H3212,B3213,"f",FALSE)</f>
        <v>61913</v>
      </c>
      <c r="I3213" s="49">
        <f>_xll.qlInterestRateIndexValueDate(Index1M,$H3213)</f>
        <v>61917</v>
      </c>
      <c r="J3213" s="52">
        <f>IFERROR(_xll.qlIndexFixing(Index1M,$H3213,TRUE,_xll.ohTrigger(RecalcTrigger,Trigger1M)),NA())</f>
        <v>2.3521354918125969E-2</v>
      </c>
      <c r="K3213" s="52">
        <f>IFERROR(_xll.qlIndexFixing(ONIndex1M,I3213,TRUE,_xll.ohTrigger(RecalcTrigger,Trigger1M)),NA())</f>
        <v>2.3498333241862568E-2</v>
      </c>
      <c r="L3213" s="52">
        <f>IFERROR(_xll.qlIndexFixing(Index3M,H3213,TRUE,_xll.ohTrigger(RecalcTrigger,Trigger3M)),NA())</f>
        <v>2.4631398757086947E-2</v>
      </c>
      <c r="M3213" s="52">
        <f>IFERROR(_xll.qlIndexFixing(ONIndex3M,I3213,TRUE,_xll.ohTrigger(RecalcTrigger,Trigger3M)),NA())</f>
        <v>2.4555036426017196E-2</v>
      </c>
      <c r="N3213" s="52">
        <f>IFERROR(_xll.qlIndexFixing(Index6M,$H3213,TRUE,_xll.ohTrigger(RecalcTrigger,Trigger6M)),NA())</f>
        <v>2.5694520151774619E-2</v>
      </c>
      <c r="O3213" s="52">
        <f>IFERROR(_xll.qlIndexFixing(ONIndex6M,I3213,TRUE,_xll.ohTrigger(RecalcTrigger,Trigger6M)),NA())</f>
        <v>2.5528173048501301E-2</v>
      </c>
      <c r="P3213" s="52">
        <f>IFERROR(_xll.qlIndexFixing(Index1Y,$H3213,TRUE,_xll.ohTrigger(RecalcTrigger,Trigger1Y)),NA())</f>
        <v>2.7179184430721599E-2</v>
      </c>
      <c r="Q3213" s="52">
        <f>IFERROR(_xll.qlIndexFixing(ONIndex1Y,I3213,TRUE,_xll.ohTrigger(RecalcTrigger,Trigger1Y)),NA())</f>
        <v>2.6812373116067434E-2</v>
      </c>
    </row>
    <row r="3214" spans="2:17" x14ac:dyDescent="0.2">
      <c r="B3214" s="46" t="s">
        <v>51</v>
      </c>
      <c r="D3214" s="49">
        <f>_xll.qlCalendarAdvance(LocalCalendar,$D3213,B3214,"f",FALSE)</f>
        <v>61933</v>
      </c>
      <c r="E3214" s="49">
        <f>_xll.qlInterestRateIndexValueDate(IndexON,D3214)</f>
        <v>61933</v>
      </c>
      <c r="F3214" s="52">
        <f>IFERROR(_xll.qlIndexFixing(IndexON,D3214,TRUE,_xll.ohTrigger(RecalcTrigger,TriggerON)),NA())</f>
        <v>2.53024622932152E-2</v>
      </c>
      <c r="H3214" s="49">
        <f>_xll.qlCalendarAdvance(IborCalendar,$H3213,B3214,"f",FALSE)</f>
        <v>61920</v>
      </c>
      <c r="I3214" s="49">
        <f>_xll.qlInterestRateIndexValueDate(Index1M,$H3214)</f>
        <v>61924</v>
      </c>
      <c r="J3214" s="52">
        <f>IFERROR(_xll.qlIndexFixing(Index1M,$H3214,TRUE,_xll.ohTrigger(RecalcTrigger,Trigger1M)),NA())</f>
        <v>2.3521354918128547E-2</v>
      </c>
      <c r="K3214" s="52">
        <f>IFERROR(_xll.qlIndexFixing(ONIndex1M,I3214,TRUE,_xll.ohTrigger(RecalcTrigger,Trigger1M)),NA())</f>
        <v>2.3498333241862568E-2</v>
      </c>
      <c r="L3214" s="52">
        <f>IFERROR(_xll.qlIndexFixing(Index3M,H3214,TRUE,_xll.ohTrigger(RecalcTrigger,Trigger3M)),NA())</f>
        <v>2.4631398757086947E-2</v>
      </c>
      <c r="M3214" s="52">
        <f>IFERROR(_xll.qlIndexFixing(ONIndex3M,I3214,TRUE,_xll.ohTrigger(RecalcTrigger,Trigger3M)),NA())</f>
        <v>2.4555036426017196E-2</v>
      </c>
      <c r="N3214" s="52">
        <f>IFERROR(_xll.qlIndexFixing(Index6M,$H3214,TRUE,_xll.ohTrigger(RecalcTrigger,Trigger6M)),NA())</f>
        <v>2.5694519773246109E-2</v>
      </c>
      <c r="O3214" s="52">
        <f>IFERROR(_xll.qlIndexFixing(ONIndex6M,I3214,TRUE,_xll.ohTrigger(RecalcTrigger,Trigger6M)),NA())</f>
        <v>2.5528172658972892E-2</v>
      </c>
      <c r="P3214" s="52">
        <f>IFERROR(_xll.qlIndexFixing(Index1Y,$H3214,TRUE,_xll.ohTrigger(RecalcTrigger,Trigger1Y)),NA())</f>
        <v>2.7179186974587433E-2</v>
      </c>
      <c r="Q3214" s="52">
        <f>IFERROR(_xll.qlIndexFixing(ONIndex1Y,I3214,TRUE,_xll.ohTrigger(RecalcTrigger,Trigger1Y)),NA())</f>
        <v>2.6812375809592837E-2</v>
      </c>
    </row>
    <row r="3215" spans="2:17" x14ac:dyDescent="0.2">
      <c r="B3215" s="46" t="s">
        <v>51</v>
      </c>
      <c r="D3215" s="49">
        <f>_xll.qlCalendarAdvance(LocalCalendar,$D3214,B3215,"f",FALSE)</f>
        <v>61940</v>
      </c>
      <c r="E3215" s="49">
        <f>_xll.qlInterestRateIndexValueDate(IndexON,D3215)</f>
        <v>61940</v>
      </c>
      <c r="F3215" s="52">
        <f>IFERROR(_xll.qlIndexFixing(IndexON,D3215,TRUE,_xll.ohTrigger(RecalcTrigger,TriggerON)),NA())</f>
        <v>2.53024622932152E-2</v>
      </c>
      <c r="H3215" s="49">
        <f>_xll.qlCalendarAdvance(IborCalendar,$H3214,B3215,"f",FALSE)</f>
        <v>61927</v>
      </c>
      <c r="I3215" s="49">
        <f>_xll.qlInterestRateIndexValueDate(Index1M,$H3215)</f>
        <v>61931</v>
      </c>
      <c r="J3215" s="52">
        <f>IFERROR(_xll.qlIndexFixing(Index1M,$H3215,TRUE,_xll.ohTrigger(RecalcTrigger,Trigger1M)),NA())</f>
        <v>2.3521354918125969E-2</v>
      </c>
      <c r="K3215" s="52">
        <f>IFERROR(_xll.qlIndexFixing(ONIndex1M,I3215,TRUE,_xll.ohTrigger(RecalcTrigger,Trigger1M)),NA())</f>
        <v>2.3498333241862568E-2</v>
      </c>
      <c r="L3215" s="52">
        <f>IFERROR(_xll.qlIndexFixing(Index3M,H3215,TRUE,_xll.ohTrigger(RecalcTrigger,Trigger3M)),NA())</f>
        <v>2.463139875708608E-2</v>
      </c>
      <c r="M3215" s="52">
        <f>IFERROR(_xll.qlIndexFixing(ONIndex3M,I3215,TRUE,_xll.ohTrigger(RecalcTrigger,Trigger3M)),NA())</f>
        <v>2.4555036426017196E-2</v>
      </c>
      <c r="N3215" s="52">
        <f>IFERROR(_xll.qlIndexFixing(Index6M,$H3215,TRUE,_xll.ohTrigger(RecalcTrigger,Trigger6M)),NA())</f>
        <v>2.5694519395944439E-2</v>
      </c>
      <c r="O3215" s="52">
        <f>IFERROR(_xll.qlIndexFixing(ONIndex6M,I3215,TRUE,_xll.ohTrigger(RecalcTrigger,Trigger6M)),NA())</f>
        <v>2.5528172270803395E-2</v>
      </c>
      <c r="P3215" s="52">
        <f>IFERROR(_xll.qlIndexFixing(Index1Y,$H3215,TRUE,_xll.ohTrigger(RecalcTrigger,Trigger1Y)),NA())</f>
        <v>2.7179189509846886E-2</v>
      </c>
      <c r="Q3215" s="52">
        <f>IFERROR(_xll.qlIndexFixing(ONIndex1Y,I3215,TRUE,_xll.ohTrigger(RecalcTrigger,Trigger1Y)),NA())</f>
        <v>2.6812378494884825E-2</v>
      </c>
    </row>
    <row r="3216" spans="2:17" x14ac:dyDescent="0.2">
      <c r="B3216" s="46" t="s">
        <v>51</v>
      </c>
      <c r="D3216" s="49">
        <f>_xll.qlCalendarAdvance(LocalCalendar,$D3215,B3216,"f",FALSE)</f>
        <v>61947</v>
      </c>
      <c r="E3216" s="49">
        <f>_xll.qlInterestRateIndexValueDate(IndexON,D3216)</f>
        <v>61947</v>
      </c>
      <c r="F3216" s="52">
        <f>IFERROR(_xll.qlIndexFixing(IndexON,D3216,TRUE,_xll.ohTrigger(RecalcTrigger,TriggerON)),NA())</f>
        <v>2.53024622932152E-2</v>
      </c>
      <c r="H3216" s="49">
        <f>_xll.qlCalendarAdvance(IborCalendar,$H3215,B3216,"f",FALSE)</f>
        <v>61934</v>
      </c>
      <c r="I3216" s="49">
        <f>_xll.qlInterestRateIndexValueDate(Index1M,$H3216)</f>
        <v>61938</v>
      </c>
      <c r="J3216" s="52">
        <f>IFERROR(_xll.qlIndexFixing(Index1M,$H3216,TRUE,_xll.ohTrigger(RecalcTrigger,Trigger1M)),NA())</f>
        <v>2.3521354918128547E-2</v>
      </c>
      <c r="K3216" s="52">
        <f>IFERROR(_xll.qlIndexFixing(ONIndex1M,I3216,TRUE,_xll.ohTrigger(RecalcTrigger,Trigger1M)),NA())</f>
        <v>2.3498333241862568E-2</v>
      </c>
      <c r="L3216" s="52">
        <f>IFERROR(_xll.qlIndexFixing(Index3M,H3216,TRUE,_xll.ohTrigger(RecalcTrigger,Trigger3M)),NA())</f>
        <v>2.463139875708608E-2</v>
      </c>
      <c r="M3216" s="52">
        <f>IFERROR(_xll.qlIndexFixing(ONIndex3M,I3216,TRUE,_xll.ohTrigger(RecalcTrigger,Trigger3M)),NA())</f>
        <v>2.4555036426017196E-2</v>
      </c>
      <c r="N3216" s="52">
        <f>IFERROR(_xll.qlIndexFixing(Index6M,$H3216,TRUE,_xll.ohTrigger(RecalcTrigger,Trigger6M)),NA())</f>
        <v>2.5694519019870049E-2</v>
      </c>
      <c r="O3216" s="52">
        <f>IFERROR(_xll.qlIndexFixing(ONIndex6M,I3216,TRUE,_xll.ohTrigger(RecalcTrigger,Trigger6M)),NA())</f>
        <v>2.5528171883673068E-2</v>
      </c>
      <c r="P3216" s="52">
        <f>IFERROR(_xll.qlIndexFixing(Index1Y,$H3216,TRUE,_xll.ohTrigger(RecalcTrigger,Trigger1Y)),NA())</f>
        <v>2.7179192036499746E-2</v>
      </c>
      <c r="Q3216" s="52">
        <f>IFERROR(_xll.qlIndexFixing(ONIndex1Y,I3216,TRUE,_xll.ohTrigger(RecalcTrigger,Trigger1Y)),NA())</f>
        <v>2.6812381171783528E-2</v>
      </c>
    </row>
    <row r="3217" spans="2:17" x14ac:dyDescent="0.2">
      <c r="B3217" s="46" t="s">
        <v>51</v>
      </c>
      <c r="D3217" s="49">
        <f>_xll.qlCalendarAdvance(LocalCalendar,$D3216,B3217,"f",FALSE)</f>
        <v>61954</v>
      </c>
      <c r="E3217" s="49">
        <f>_xll.qlInterestRateIndexValueDate(IndexON,D3217)</f>
        <v>61954</v>
      </c>
      <c r="F3217" s="52">
        <f>IFERROR(_xll.qlIndexFixing(IndexON,D3217,TRUE,_xll.ohTrigger(RecalcTrigger,TriggerON)),NA())</f>
        <v>2.5302462293295136E-2</v>
      </c>
      <c r="H3217" s="49">
        <f>_xll.qlCalendarAdvance(IborCalendar,$H3216,B3217,"f",FALSE)</f>
        <v>61941</v>
      </c>
      <c r="I3217" s="49">
        <f>_xll.qlInterestRateIndexValueDate(Index1M,$H3217)</f>
        <v>61945</v>
      </c>
      <c r="J3217" s="52">
        <f>IFERROR(_xll.qlIndexFixing(Index1M,$H3217,TRUE,_xll.ohTrigger(RecalcTrigger,Trigger1M)),NA())</f>
        <v>2.3521354918125969E-2</v>
      </c>
      <c r="K3217" s="52">
        <f>IFERROR(_xll.qlIndexFixing(ONIndex1M,I3217,TRUE,_xll.ohTrigger(RecalcTrigger,Trigger1M)),NA())</f>
        <v>2.3498333241862568E-2</v>
      </c>
      <c r="L3217" s="52">
        <f>IFERROR(_xll.qlIndexFixing(Index3M,H3217,TRUE,_xll.ohTrigger(RecalcTrigger,Trigger3M)),NA())</f>
        <v>2.4631398757086947E-2</v>
      </c>
      <c r="M3217" s="52">
        <f>IFERROR(_xll.qlIndexFixing(ONIndex3M,I3217,TRUE,_xll.ohTrigger(RecalcTrigger,Trigger3M)),NA())</f>
        <v>2.4555036426017196E-2</v>
      </c>
      <c r="N3217" s="52">
        <f>IFERROR(_xll.qlIndexFixing(Index6M,$H3217,TRUE,_xll.ohTrigger(RecalcTrigger,Trigger6M)),NA())</f>
        <v>2.569451864502207E-2</v>
      </c>
      <c r="O3217" s="52">
        <f>IFERROR(_xll.qlIndexFixing(ONIndex6M,I3217,TRUE,_xll.ohTrigger(RecalcTrigger,Trigger6M)),NA())</f>
        <v>2.5528171497741781E-2</v>
      </c>
      <c r="P3217" s="52">
        <f>IFERROR(_xll.qlIndexFixing(Index1Y,$H3217,TRUE,_xll.ohTrigger(RecalcTrigger,Trigger1Y)),NA())</f>
        <v>2.717919455454601E-2</v>
      </c>
      <c r="Q3217" s="52">
        <f>IFERROR(_xll.qlIndexFixing(ONIndex1Y,I3217,TRUE,_xll.ohTrigger(RecalcTrigger,Trigger1Y)),NA())</f>
        <v>2.6812383840209009E-2</v>
      </c>
    </row>
    <row r="3218" spans="2:17" x14ac:dyDescent="0.2">
      <c r="B3218" s="46" t="s">
        <v>51</v>
      </c>
      <c r="D3218" s="49">
        <f>_xll.qlCalendarAdvance(LocalCalendar,$D3217,B3218,"f",FALSE)</f>
        <v>61961</v>
      </c>
      <c r="E3218" s="49">
        <f>_xll.qlInterestRateIndexValueDate(IndexON,D3218)</f>
        <v>61961</v>
      </c>
      <c r="F3218" s="52">
        <f>IFERROR(_xll.qlIndexFixing(IndexON,D3218,TRUE,_xll.ohTrigger(RecalcTrigger,TriggerON)),NA())</f>
        <v>2.53024622932152E-2</v>
      </c>
      <c r="H3218" s="49">
        <f>_xll.qlCalendarAdvance(IborCalendar,$H3217,B3218,"f",FALSE)</f>
        <v>61948</v>
      </c>
      <c r="I3218" s="49">
        <f>_xll.qlInterestRateIndexValueDate(Index1M,$H3218)</f>
        <v>61952</v>
      </c>
      <c r="J3218" s="52">
        <f>IFERROR(_xll.qlIndexFixing(Index1M,$H3218,TRUE,_xll.ohTrigger(RecalcTrigger,Trigger1M)),NA())</f>
        <v>2.3521354918128547E-2</v>
      </c>
      <c r="K3218" s="52">
        <f>IFERROR(_xll.qlIndexFixing(ONIndex1M,I3218,TRUE,_xll.ohTrigger(RecalcTrigger,Trigger1M)),NA())</f>
        <v>2.3498333241862568E-2</v>
      </c>
      <c r="L3218" s="52">
        <f>IFERROR(_xll.qlIndexFixing(Index3M,H3218,TRUE,_xll.ohTrigger(RecalcTrigger,Trigger3M)),NA())</f>
        <v>2.463139875708608E-2</v>
      </c>
      <c r="M3218" s="52">
        <f>IFERROR(_xll.qlIndexFixing(ONIndex3M,I3218,TRUE,_xll.ohTrigger(RecalcTrigger,Trigger3M)),NA())</f>
        <v>2.4555036426017196E-2</v>
      </c>
      <c r="N3218" s="52">
        <f>IFERROR(_xll.qlIndexFixing(Index6M,$H3218,TRUE,_xll.ohTrigger(RecalcTrigger,Trigger6M)),NA())</f>
        <v>2.5694518271401807E-2</v>
      </c>
      <c r="O3218" s="52">
        <f>IFERROR(_xll.qlIndexFixing(ONIndex6M,I3218,TRUE,_xll.ohTrigger(RecalcTrigger,Trigger6M)),NA())</f>
        <v>2.5528171113169407E-2</v>
      </c>
      <c r="P3218" s="52">
        <f>IFERROR(_xll.qlIndexFixing(Index1Y,$H3218,TRUE,_xll.ohTrigger(RecalcTrigger,Trigger1Y)),NA())</f>
        <v>2.717919706398568E-2</v>
      </c>
      <c r="Q3218" s="52">
        <f>IFERROR(_xll.qlIndexFixing(ONIndex1Y,I3218,TRUE,_xll.ohTrigger(RecalcTrigger,Trigger1Y)),NA())</f>
        <v>2.6812386500321139E-2</v>
      </c>
    </row>
    <row r="3219" spans="2:17" x14ac:dyDescent="0.2">
      <c r="B3219" s="46" t="s">
        <v>51</v>
      </c>
      <c r="D3219" s="49">
        <f>_xll.qlCalendarAdvance(LocalCalendar,$D3218,B3219,"f",FALSE)</f>
        <v>61968</v>
      </c>
      <c r="E3219" s="49">
        <f>_xll.qlInterestRateIndexValueDate(IndexON,D3219)</f>
        <v>61968</v>
      </c>
      <c r="F3219" s="52">
        <f>IFERROR(_xll.qlIndexFixing(IndexON,D3219,TRUE,_xll.ohTrigger(RecalcTrigger,TriggerON)),NA())</f>
        <v>2.53024622932152E-2</v>
      </c>
      <c r="H3219" s="49">
        <f>_xll.qlCalendarAdvance(IborCalendar,$H3218,B3219,"f",FALSE)</f>
        <v>61955</v>
      </c>
      <c r="I3219" s="49">
        <f>_xll.qlInterestRateIndexValueDate(Index1M,$H3219)</f>
        <v>61959</v>
      </c>
      <c r="J3219" s="52">
        <f>IFERROR(_xll.qlIndexFixing(Index1M,$H3219,TRUE,_xll.ohTrigger(RecalcTrigger,Trigger1M)),NA())</f>
        <v>2.3521354918128547E-2</v>
      </c>
      <c r="K3219" s="52">
        <f>IFERROR(_xll.qlIndexFixing(ONIndex1M,I3219,TRUE,_xll.ohTrigger(RecalcTrigger,Trigger1M)),NA())</f>
        <v>2.3498333241942504E-2</v>
      </c>
      <c r="L3219" s="52">
        <f>IFERROR(_xll.qlIndexFixing(Index3M,H3219,TRUE,_xll.ohTrigger(RecalcTrigger,Trigger3M)),NA())</f>
        <v>2.463139875708608E-2</v>
      </c>
      <c r="M3219" s="52">
        <f>IFERROR(_xll.qlIndexFixing(ONIndex3M,I3219,TRUE,_xll.ohTrigger(RecalcTrigger,Trigger3M)),NA())</f>
        <v>2.4555036426017196E-2</v>
      </c>
      <c r="N3219" s="52">
        <f>IFERROR(_xll.qlIndexFixing(Index6M,$H3219,TRUE,_xll.ohTrigger(RecalcTrigger,Trigger6M)),NA())</f>
        <v>2.5694517899008819E-2</v>
      </c>
      <c r="O3219" s="52">
        <f>IFERROR(_xll.qlIndexFixing(ONIndex6M,I3219,TRUE,_xll.ohTrigger(RecalcTrigger,Trigger6M)),NA())</f>
        <v>2.5528170729716138E-2</v>
      </c>
      <c r="P3219" s="52">
        <f>IFERROR(_xll.qlIndexFixing(Index1Y,$H3219,TRUE,_xll.ohTrigger(RecalcTrigger,Trigger1Y)),NA())</f>
        <v>2.7179199564818755E-2</v>
      </c>
      <c r="Q3219" s="52">
        <f>IFERROR(_xll.qlIndexFixing(ONIndex1Y,I3219,TRUE,_xll.ohTrigger(RecalcTrigger,Trigger1Y)),NA())</f>
        <v>2.681238915211992E-2</v>
      </c>
    </row>
    <row r="3220" spans="2:17" x14ac:dyDescent="0.2">
      <c r="B3220" s="46" t="s">
        <v>51</v>
      </c>
      <c r="D3220" s="49">
        <f>_xll.qlCalendarAdvance(LocalCalendar,$D3219,B3220,"f",FALSE)</f>
        <v>61975</v>
      </c>
      <c r="E3220" s="49">
        <f>_xll.qlInterestRateIndexValueDate(IndexON,D3220)</f>
        <v>61975</v>
      </c>
      <c r="F3220" s="52">
        <f>IFERROR(_xll.qlIndexFixing(IndexON,D3220,TRUE,_xll.ohTrigger(RecalcTrigger,TriggerON)),NA())</f>
        <v>2.53024622932152E-2</v>
      </c>
      <c r="H3220" s="49">
        <f>_xll.qlCalendarAdvance(IborCalendar,$H3219,B3220,"f",FALSE)</f>
        <v>61962</v>
      </c>
      <c r="I3220" s="49">
        <f>_xll.qlInterestRateIndexValueDate(Index1M,$H3220)</f>
        <v>61967</v>
      </c>
      <c r="J3220" s="52">
        <f>IFERROR(_xll.qlIndexFixing(Index1M,$H3220,TRUE,_xll.ohTrigger(RecalcTrigger,Trigger1M)),NA())</f>
        <v>2.3521354918128547E-2</v>
      </c>
      <c r="K3220" s="52">
        <f>IFERROR(_xll.qlIndexFixing(ONIndex1M,I3220,TRUE,_xll.ohTrigger(RecalcTrigger,Trigger1M)),NA())</f>
        <v>2.3498333241862568E-2</v>
      </c>
      <c r="L3220" s="52">
        <f>IFERROR(_xll.qlIndexFixing(Index3M,H3220,TRUE,_xll.ohTrigger(RecalcTrigger,Trigger3M)),NA())</f>
        <v>2.463139875708608E-2</v>
      </c>
      <c r="M3220" s="52">
        <f>IFERROR(_xll.qlIndexFixing(ONIndex3M,I3220,TRUE,_xll.ohTrigger(RecalcTrigger,Trigger3M)),NA())</f>
        <v>2.4555036426017196E-2</v>
      </c>
      <c r="N3220" s="52">
        <f>IFERROR(_xll.qlIndexFixing(Index6M,$H3220,TRUE,_xll.ohTrigger(RecalcTrigger,Trigger6M)),NA())</f>
        <v>2.5694517474918493E-2</v>
      </c>
      <c r="O3220" s="52">
        <f>IFERROR(_xll.qlIndexFixing(ONIndex6M,I3220,TRUE,_xll.ohTrigger(RecalcTrigger,Trigger6M)),NA())</f>
        <v>2.552817029310539E-2</v>
      </c>
      <c r="P3220" s="52">
        <f>IFERROR(_xll.qlIndexFixing(Index1Y,$H3220,TRUE,_xll.ohTrigger(RecalcTrigger,Trigger1Y)),NA())</f>
        <v>2.7179202412374807E-2</v>
      </c>
      <c r="Q3220" s="52">
        <f>IFERROR(_xll.qlIndexFixing(ONIndex1Y,I3220,TRUE,_xll.ohTrigger(RecalcTrigger,Trigger1Y)),NA())</f>
        <v>2.6812392172423927E-2</v>
      </c>
    </row>
    <row r="3221" spans="2:17" x14ac:dyDescent="0.2">
      <c r="B3221" s="46" t="s">
        <v>51</v>
      </c>
      <c r="D3221" s="49">
        <f>_xll.qlCalendarAdvance(LocalCalendar,$D3220,B3221,"f",FALSE)</f>
        <v>61982</v>
      </c>
      <c r="E3221" s="49">
        <f>_xll.qlInterestRateIndexValueDate(IndexON,D3221)</f>
        <v>61982</v>
      </c>
      <c r="F3221" s="52">
        <f>IFERROR(_xll.qlIndexFixing(IndexON,D3221,TRUE,_xll.ohTrigger(RecalcTrigger,TriggerON)),NA())</f>
        <v>2.53024622932152E-2</v>
      </c>
      <c r="H3221" s="49">
        <f>_xll.qlCalendarAdvance(IborCalendar,$H3220,B3221,"f",FALSE)</f>
        <v>61969</v>
      </c>
      <c r="I3221" s="49">
        <f>_xll.qlInterestRateIndexValueDate(Index1M,$H3221)</f>
        <v>61974</v>
      </c>
      <c r="J3221" s="52">
        <f>IFERROR(_xll.qlIndexFixing(Index1M,$H3221,TRUE,_xll.ohTrigger(RecalcTrigger,Trigger1M)),NA())</f>
        <v>2.3520587044580488E-2</v>
      </c>
      <c r="K3221" s="52">
        <f>IFERROR(_xll.qlIndexFixing(ONIndex1M,I3221,TRUE,_xll.ohTrigger(RecalcTrigger,Trigger1M)),NA())</f>
        <v>2.3498333241862568E-2</v>
      </c>
      <c r="L3221" s="52">
        <f>IFERROR(_xll.qlIndexFixing(Index3M,H3221,TRUE,_xll.ohTrigger(RecalcTrigger,Trigger3M)),NA())</f>
        <v>2.4630557891786607E-2</v>
      </c>
      <c r="M3221" s="52">
        <f>IFERROR(_xll.qlIndexFixing(ONIndex3M,I3221,TRUE,_xll.ohTrigger(RecalcTrigger,Trigger3M)),NA())</f>
        <v>2.4555036426097132E-2</v>
      </c>
      <c r="N3221" s="52">
        <f>IFERROR(_xll.qlIndexFixing(Index6M,$H3221,TRUE,_xll.ohTrigger(RecalcTrigger,Trigger6M)),NA())</f>
        <v>2.569177847370167E-2</v>
      </c>
      <c r="O3221" s="52">
        <f>IFERROR(_xll.qlIndexFixing(ONIndex6M,I3221,TRUE,_xll.ohTrigger(RecalcTrigger,Trigger6M)),NA())</f>
        <v>2.5528169912210075E-2</v>
      </c>
      <c r="P3221" s="52">
        <f>IFERROR(_xll.qlIndexFixing(Index1Y,$H3221,TRUE,_xll.ohTrigger(RecalcTrigger,Trigger1Y)),NA())</f>
        <v>2.7179204894765212E-2</v>
      </c>
      <c r="Q3221" s="52">
        <f>IFERROR(_xll.qlIndexFixing(ONIndex1Y,I3221,TRUE,_xll.ohTrigger(RecalcTrigger,Trigger1Y)),NA())</f>
        <v>2.6812394806237094E-2</v>
      </c>
    </row>
    <row r="3222" spans="2:17" x14ac:dyDescent="0.2">
      <c r="B3222" s="46" t="s">
        <v>51</v>
      </c>
      <c r="D3222" s="49">
        <f>_xll.qlCalendarAdvance(LocalCalendar,$D3221,B3222,"f",FALSE)</f>
        <v>61989</v>
      </c>
      <c r="E3222" s="49">
        <f>_xll.qlInterestRateIndexValueDate(IndexON,D3222)</f>
        <v>61989</v>
      </c>
      <c r="F3222" s="52">
        <f>IFERROR(_xll.qlIndexFixing(IndexON,D3222,TRUE,_xll.ohTrigger(RecalcTrigger,TriggerON)),NA())</f>
        <v>2.53024622932152E-2</v>
      </c>
      <c r="H3222" s="49">
        <f>_xll.qlCalendarAdvance(IborCalendar,$H3221,B3222,"f",FALSE)</f>
        <v>61976</v>
      </c>
      <c r="I3222" s="49">
        <f>_xll.qlInterestRateIndexValueDate(Index1M,$H3222)</f>
        <v>61980</v>
      </c>
      <c r="J3222" s="52">
        <f>IFERROR(_xll.qlIndexFixing(Index1M,$H3222,TRUE,_xll.ohTrigger(RecalcTrigger,Trigger1M)),NA())</f>
        <v>2.3520587044580488E-2</v>
      </c>
      <c r="K3222" s="52">
        <f>IFERROR(_xll.qlIndexFixing(ONIndex1M,I3222,TRUE,_xll.ohTrigger(RecalcTrigger,Trigger1M)),NA())</f>
        <v>2.3498333241862568E-2</v>
      </c>
      <c r="L3222" s="52">
        <f>IFERROR(_xll.qlIndexFixing(Index3M,H3222,TRUE,_xll.ohTrigger(RecalcTrigger,Trigger3M)),NA())</f>
        <v>2.4630557891786607E-2</v>
      </c>
      <c r="M3222" s="52">
        <f>IFERROR(_xll.qlIndexFixing(ONIndex3M,I3222,TRUE,_xll.ohTrigger(RecalcTrigger,Trigger3M)),NA())</f>
        <v>2.4555036426097132E-2</v>
      </c>
      <c r="N3222" s="52">
        <f>IFERROR(_xll.qlIndexFixing(Index6M,$H3222,TRUE,_xll.ohTrigger(RecalcTrigger,Trigger6M)),NA())</f>
        <v>2.5692690991576599E-2</v>
      </c>
      <c r="O3222" s="52">
        <f>IFERROR(_xll.qlIndexFixing(ONIndex6M,I3222,TRUE,_xll.ohTrigger(RecalcTrigger,Trigger6M)),NA())</f>
        <v>2.5528169586790384E-2</v>
      </c>
      <c r="P3222" s="52">
        <f>IFERROR(_xll.qlIndexFixing(Index1Y,$H3222,TRUE,_xll.ohTrigger(RecalcTrigger,Trigger1Y)),NA())</f>
        <v>2.717920701567841E-2</v>
      </c>
      <c r="Q3222" s="52">
        <f>IFERROR(_xll.qlIndexFixing(ONIndex1Y,I3222,TRUE,_xll.ohTrigger(RecalcTrigger,Trigger1Y)),NA())</f>
        <v>2.6812397057076609E-2</v>
      </c>
    </row>
    <row r="3223" spans="2:17" x14ac:dyDescent="0.2">
      <c r="B3223" s="46" t="s">
        <v>51</v>
      </c>
      <c r="D3223" s="49">
        <f>_xll.qlCalendarAdvance(LocalCalendar,$D3222,B3223,"f",FALSE)</f>
        <v>61996</v>
      </c>
      <c r="E3223" s="49">
        <f>_xll.qlInterestRateIndexValueDate(IndexON,D3223)</f>
        <v>61996</v>
      </c>
      <c r="F3223" s="52">
        <f>IFERROR(_xll.qlIndexFixing(IndexON,D3223,TRUE,_xll.ohTrigger(RecalcTrigger,TriggerON)),NA())</f>
        <v>2.5302462293295136E-2</v>
      </c>
      <c r="H3223" s="49">
        <f>_xll.qlCalendarAdvance(IborCalendar,$H3222,B3223,"f",FALSE)</f>
        <v>61983</v>
      </c>
      <c r="I3223" s="49">
        <f>_xll.qlInterestRateIndexValueDate(Index1M,$H3223)</f>
        <v>61987</v>
      </c>
      <c r="J3223" s="52">
        <f>IFERROR(_xll.qlIndexFixing(Index1M,$H3223,TRUE,_xll.ohTrigger(RecalcTrigger,Trigger1M)),NA())</f>
        <v>2.3520587044580488E-2</v>
      </c>
      <c r="K3223" s="52">
        <f>IFERROR(_xll.qlIndexFixing(ONIndex1M,I3223,TRUE,_xll.ohTrigger(RecalcTrigger,Trigger1M)),NA())</f>
        <v>2.3498333241862568E-2</v>
      </c>
      <c r="L3223" s="52">
        <f>IFERROR(_xll.qlIndexFixing(Index3M,H3223,TRUE,_xll.ohTrigger(RecalcTrigger,Trigger3M)),NA())</f>
        <v>2.4630557891786607E-2</v>
      </c>
      <c r="M3223" s="52">
        <f>IFERROR(_xll.qlIndexFixing(ONIndex3M,I3223,TRUE,_xll.ohTrigger(RecalcTrigger,Trigger3M)),NA())</f>
        <v>2.4555036426017196E-2</v>
      </c>
      <c r="N3223" s="52">
        <f>IFERROR(_xll.qlIndexFixing(Index6M,$H3223,TRUE,_xll.ohTrigger(RecalcTrigger,Trigger6M)),NA())</f>
        <v>2.5692690623968239E-2</v>
      </c>
      <c r="O3223" s="52">
        <f>IFERROR(_xll.qlIndexFixing(ONIndex6M,I3223,TRUE,_xll.ohTrigger(RecalcTrigger,Trigger6M)),NA())</f>
        <v>2.5528169208213214E-2</v>
      </c>
      <c r="P3223" s="52">
        <f>IFERROR(_xll.qlIndexFixing(Index1Y,$H3223,TRUE,_xll.ohTrigger(RecalcTrigger,Trigger1Y)),NA())</f>
        <v>2.7179209482084885E-2</v>
      </c>
      <c r="Q3223" s="52">
        <f>IFERROR(_xll.qlIndexFixing(ONIndex1Y,I3223,TRUE,_xll.ohTrigger(RecalcTrigger,Trigger1Y)),NA())</f>
        <v>2.6812399675382181E-2</v>
      </c>
    </row>
    <row r="3224" spans="2:17" x14ac:dyDescent="0.2">
      <c r="B3224" s="46" t="s">
        <v>51</v>
      </c>
      <c r="D3224" s="49">
        <f>_xll.qlCalendarAdvance(LocalCalendar,$D3223,B3224,"f",FALSE)</f>
        <v>62003</v>
      </c>
      <c r="E3224" s="49">
        <f>_xll.qlInterestRateIndexValueDate(IndexON,D3224)</f>
        <v>62003</v>
      </c>
      <c r="F3224" s="52">
        <f>IFERROR(_xll.qlIndexFixing(IndexON,D3224,TRUE,_xll.ohTrigger(RecalcTrigger,TriggerON)),NA())</f>
        <v>2.5302462293295136E-2</v>
      </c>
      <c r="H3224" s="49">
        <f>_xll.qlCalendarAdvance(IborCalendar,$H3223,B3224,"f",FALSE)</f>
        <v>61990</v>
      </c>
      <c r="I3224" s="49">
        <f>_xll.qlInterestRateIndexValueDate(Index1M,$H3224)</f>
        <v>61994</v>
      </c>
      <c r="J3224" s="52">
        <f>IFERROR(_xll.qlIndexFixing(Index1M,$H3224,TRUE,_xll.ohTrigger(RecalcTrigger,Trigger1M)),NA())</f>
        <v>2.3520587044580488E-2</v>
      </c>
      <c r="K3224" s="52">
        <f>IFERROR(_xll.qlIndexFixing(ONIndex1M,I3224,TRUE,_xll.ohTrigger(RecalcTrigger,Trigger1M)),NA())</f>
        <v>2.3498333241862568E-2</v>
      </c>
      <c r="L3224" s="52">
        <f>IFERROR(_xll.qlIndexFixing(Index3M,H3224,TRUE,_xll.ohTrigger(RecalcTrigger,Trigger3M)),NA())</f>
        <v>2.4630557891787485E-2</v>
      </c>
      <c r="M3224" s="52">
        <f>IFERROR(_xll.qlIndexFixing(ONIndex3M,I3224,TRUE,_xll.ohTrigger(RecalcTrigger,Trigger3M)),NA())</f>
        <v>2.4555036426097132E-2</v>
      </c>
      <c r="N3224" s="52">
        <f>IFERROR(_xll.qlIndexFixing(Index6M,$H3224,TRUE,_xll.ohTrigger(RecalcTrigger,Trigger6M)),NA())</f>
        <v>2.5692690257587029E-2</v>
      </c>
      <c r="O3224" s="52">
        <f>IFERROR(_xll.qlIndexFixing(ONIndex6M,I3224,TRUE,_xll.ohTrigger(RecalcTrigger,Trigger6M)),NA())</f>
        <v>2.5528168830835085E-2</v>
      </c>
      <c r="P3224" s="52">
        <f>IFERROR(_xll.qlIndexFixing(Index1Y,$H3224,TRUE,_xll.ohTrigger(RecalcTrigger,Trigger1Y)),NA())</f>
        <v>2.7179211939884765E-2</v>
      </c>
      <c r="Q3224" s="52">
        <f>IFERROR(_xll.qlIndexFixing(ONIndex1Y,I3224,TRUE,_xll.ohTrigger(RecalcTrigger,Trigger1Y)),NA())</f>
        <v>2.6812402285134596E-2</v>
      </c>
    </row>
    <row r="3225" spans="2:17" x14ac:dyDescent="0.2">
      <c r="B3225" s="46" t="s">
        <v>51</v>
      </c>
      <c r="D3225" s="49">
        <f>_xll.qlCalendarAdvance(LocalCalendar,$D3224,B3225,"f",FALSE)</f>
        <v>62010</v>
      </c>
      <c r="E3225" s="49">
        <f>_xll.qlInterestRateIndexValueDate(IndexON,D3225)</f>
        <v>62010</v>
      </c>
      <c r="F3225" s="52">
        <f>IFERROR(_xll.qlIndexFixing(IndexON,D3225,TRUE,_xll.ohTrigger(RecalcTrigger,TriggerON)),NA())</f>
        <v>2.53024622932152E-2</v>
      </c>
      <c r="H3225" s="49">
        <f>_xll.qlCalendarAdvance(IborCalendar,$H3224,B3225,"f",FALSE)</f>
        <v>61997</v>
      </c>
      <c r="I3225" s="49">
        <f>_xll.qlInterestRateIndexValueDate(Index1M,$H3225)</f>
        <v>62001</v>
      </c>
      <c r="J3225" s="52">
        <f>IFERROR(_xll.qlIndexFixing(Index1M,$H3225,TRUE,_xll.ohTrigger(RecalcTrigger,Trigger1M)),NA())</f>
        <v>2.3521354918128547E-2</v>
      </c>
      <c r="K3225" s="52">
        <f>IFERROR(_xll.qlIndexFixing(ONIndex1M,I3225,TRUE,_xll.ohTrigger(RecalcTrigger,Trigger1M)),NA())</f>
        <v>2.3498333241862568E-2</v>
      </c>
      <c r="L3225" s="52">
        <f>IFERROR(_xll.qlIndexFixing(Index3M,H3225,TRUE,_xll.ohTrigger(RecalcTrigger,Trigger3M)),NA())</f>
        <v>2.463139875708608E-2</v>
      </c>
      <c r="M3225" s="52">
        <f>IFERROR(_xll.qlIndexFixing(ONIndex3M,I3225,TRUE,_xll.ohTrigger(RecalcTrigger,Trigger3M)),NA())</f>
        <v>2.4555036426017196E-2</v>
      </c>
      <c r="N3225" s="52">
        <f>IFERROR(_xll.qlIndexFixing(Index6M,$H3225,TRUE,_xll.ohTrigger(RecalcTrigger,Trigger6M)),NA())</f>
        <v>2.5689038814911386E-2</v>
      </c>
      <c r="O3225" s="52">
        <f>IFERROR(_xll.qlIndexFixing(ONIndex6M,I3225,TRUE,_xll.ohTrigger(RecalcTrigger,Trigger6M)),NA())</f>
        <v>2.5528168454576061E-2</v>
      </c>
      <c r="P3225" s="52">
        <f>IFERROR(_xll.qlIndexFixing(Index1Y,$H3225,TRUE,_xll.ohTrigger(RecalcTrigger,Trigger1Y)),NA())</f>
        <v>2.7179214389078492E-2</v>
      </c>
      <c r="Q3225" s="52">
        <f>IFERROR(_xll.qlIndexFixing(ONIndex1Y,I3225,TRUE,_xll.ohTrigger(RecalcTrigger,Trigger1Y)),NA())</f>
        <v>2.6812404886493724E-2</v>
      </c>
    </row>
    <row r="3226" spans="2:17" x14ac:dyDescent="0.2">
      <c r="B3226" s="46" t="s">
        <v>51</v>
      </c>
      <c r="D3226" s="49">
        <f>_xll.qlCalendarAdvance(LocalCalendar,$D3225,B3226,"f",FALSE)</f>
        <v>62017</v>
      </c>
      <c r="E3226" s="49">
        <f>_xll.qlInterestRateIndexValueDate(IndexON,D3226)</f>
        <v>62017</v>
      </c>
      <c r="F3226" s="52">
        <f>IFERROR(_xll.qlIndexFixing(IndexON,D3226,TRUE,_xll.ohTrigger(RecalcTrigger,TriggerON)),NA())</f>
        <v>2.5302462293135264E-2</v>
      </c>
      <c r="H3226" s="49">
        <f>_xll.qlCalendarAdvance(IborCalendar,$H3225,B3226,"f",FALSE)</f>
        <v>62004</v>
      </c>
      <c r="I3226" s="49">
        <f>_xll.qlInterestRateIndexValueDate(Index1M,$H3226)</f>
        <v>62008</v>
      </c>
      <c r="J3226" s="52">
        <f>IFERROR(_xll.qlIndexFixing(Index1M,$H3226,TRUE,_xll.ohTrigger(RecalcTrigger,Trigger1M)),NA())</f>
        <v>2.3521354918125969E-2</v>
      </c>
      <c r="K3226" s="52">
        <f>IFERROR(_xll.qlIndexFixing(ONIndex1M,I3226,TRUE,_xll.ohTrigger(RecalcTrigger,Trigger1M)),NA())</f>
        <v>2.3498333241862568E-2</v>
      </c>
      <c r="L3226" s="52">
        <f>IFERROR(_xll.qlIndexFixing(Index3M,H3226,TRUE,_xll.ohTrigger(RecalcTrigger,Trigger3M)),NA())</f>
        <v>2.463139875708608E-2</v>
      </c>
      <c r="M3226" s="52">
        <f>IFERROR(_xll.qlIndexFixing(ONIndex3M,I3226,TRUE,_xll.ohTrigger(RecalcTrigger,Trigger3M)),NA())</f>
        <v>2.4555036426097132E-2</v>
      </c>
      <c r="N3226" s="52">
        <f>IFERROR(_xll.qlIndexFixing(Index6M,$H3226,TRUE,_xll.ohTrigger(RecalcTrigger,Trigger6M)),NA())</f>
        <v>2.5692689528502982E-2</v>
      </c>
      <c r="O3226" s="52">
        <f>IFERROR(_xll.qlIndexFixing(ONIndex6M,I3226,TRUE,_xll.ohTrigger(RecalcTrigger,Trigger6M)),NA())</f>
        <v>2.5528168079755886E-2</v>
      </c>
      <c r="P3226" s="52">
        <f>IFERROR(_xll.qlIndexFixing(Index1Y,$H3226,TRUE,_xll.ohTrigger(RecalcTrigger,Trigger1Y)),NA())</f>
        <v>2.7179216829665183E-2</v>
      </c>
      <c r="Q3226" s="52">
        <f>IFERROR(_xll.qlIndexFixing(ONIndex1Y,I3226,TRUE,_xll.ohTrigger(RecalcTrigger,Trigger1Y)),NA())</f>
        <v>2.6812407479699374E-2</v>
      </c>
    </row>
    <row r="3227" spans="2:17" x14ac:dyDescent="0.2">
      <c r="B3227" s="46" t="s">
        <v>51</v>
      </c>
      <c r="D3227" s="49">
        <f>_xll.qlCalendarAdvance(LocalCalendar,$D3226,B3227,"f",FALSE)</f>
        <v>62024</v>
      </c>
      <c r="E3227" s="49">
        <f>_xll.qlInterestRateIndexValueDate(IndexON,D3227)</f>
        <v>62024</v>
      </c>
      <c r="F3227" s="52">
        <f>IFERROR(_xll.qlIndexFixing(IndexON,D3227,TRUE,_xll.ohTrigger(RecalcTrigger,TriggerON)),NA())</f>
        <v>2.53024622932152E-2</v>
      </c>
      <c r="H3227" s="49">
        <f>_xll.qlCalendarAdvance(IborCalendar,$H3226,B3227,"f",FALSE)</f>
        <v>62011</v>
      </c>
      <c r="I3227" s="49">
        <f>_xll.qlInterestRateIndexValueDate(Index1M,$H3227)</f>
        <v>62016</v>
      </c>
      <c r="J3227" s="52">
        <f>IFERROR(_xll.qlIndexFixing(Index1M,$H3227,TRUE,_xll.ohTrigger(RecalcTrigger,Trigger1M)),NA())</f>
        <v>2.3521354918125969E-2</v>
      </c>
      <c r="K3227" s="52">
        <f>IFERROR(_xll.qlIndexFixing(ONIndex1M,I3227,TRUE,_xll.ohTrigger(RecalcTrigger,Trigger1M)),NA())</f>
        <v>2.3498333241862568E-2</v>
      </c>
      <c r="L3227" s="52">
        <f>IFERROR(_xll.qlIndexFixing(Index3M,H3227,TRUE,_xll.ohTrigger(RecalcTrigger,Trigger3M)),NA())</f>
        <v>2.463139875708608E-2</v>
      </c>
      <c r="M3227" s="52">
        <f>IFERROR(_xll.qlIndexFixing(ONIndex3M,I3227,TRUE,_xll.ohTrigger(RecalcTrigger,Trigger3M)),NA())</f>
        <v>2.4555036426097132E-2</v>
      </c>
      <c r="N3227" s="52">
        <f>IFERROR(_xll.qlIndexFixing(Index6M,$H3227,TRUE,_xll.ohTrigger(RecalcTrigger,Trigger6M)),NA())</f>
        <v>2.5692689114087227E-2</v>
      </c>
      <c r="O3227" s="52">
        <f>IFERROR(_xll.qlIndexFixing(ONIndex6M,I3227,TRUE,_xll.ohTrigger(RecalcTrigger,Trigger6M)),NA())</f>
        <v>2.552816765265753E-2</v>
      </c>
      <c r="P3227" s="52">
        <f>IFERROR(_xll.qlIndexFixing(Index1Y,$H3227,TRUE,_xll.ohTrigger(RecalcTrigger,Trigger1Y)),NA())</f>
        <v>2.7179219608368478E-2</v>
      </c>
      <c r="Q3227" s="52">
        <f>IFERROR(_xll.qlIndexFixing(ONIndex1Y,I3227,TRUE,_xll.ohTrigger(RecalcTrigger,Trigger1Y)),NA())</f>
        <v>2.6812410432937028E-2</v>
      </c>
    </row>
    <row r="3228" spans="2:17" x14ac:dyDescent="0.2">
      <c r="B3228" s="46" t="s">
        <v>51</v>
      </c>
      <c r="D3228" s="49">
        <f>_xll.qlCalendarAdvance(LocalCalendar,$D3227,B3228,"f",FALSE)</f>
        <v>62031</v>
      </c>
      <c r="E3228" s="49">
        <f>_xll.qlInterestRateIndexValueDate(IndexON,D3228)</f>
        <v>62031</v>
      </c>
      <c r="F3228" s="52">
        <f>IFERROR(_xll.qlIndexFixing(IndexON,D3228,TRUE,_xll.ohTrigger(RecalcTrigger,TriggerON)),NA())</f>
        <v>2.53024622932152E-2</v>
      </c>
      <c r="H3228" s="49">
        <f>_xll.qlCalendarAdvance(IborCalendar,$H3227,B3228,"f",FALSE)</f>
        <v>62018</v>
      </c>
      <c r="I3228" s="49">
        <f>_xll.qlInterestRateIndexValueDate(Index1M,$H3228)</f>
        <v>62022</v>
      </c>
      <c r="J3228" s="52">
        <f>IFERROR(_xll.qlIndexFixing(Index1M,$H3228,TRUE,_xll.ohTrigger(RecalcTrigger,Trigger1M)),NA())</f>
        <v>2.3521354918128547E-2</v>
      </c>
      <c r="K3228" s="52">
        <f>IFERROR(_xll.qlIndexFixing(ONIndex1M,I3228,TRUE,_xll.ohTrigger(RecalcTrigger,Trigger1M)),NA())</f>
        <v>2.3498333241862568E-2</v>
      </c>
      <c r="L3228" s="52">
        <f>IFERROR(_xll.qlIndexFixing(Index3M,H3228,TRUE,_xll.ohTrigger(RecalcTrigger,Trigger3M)),NA())</f>
        <v>2.463139875708608E-2</v>
      </c>
      <c r="M3228" s="52">
        <f>IFERROR(_xll.qlIndexFixing(ONIndex3M,I3228,TRUE,_xll.ohTrigger(RecalcTrigger,Trigger3M)),NA())</f>
        <v>2.455503642593726E-2</v>
      </c>
      <c r="N3228" s="52">
        <f>IFERROR(_xll.qlIndexFixing(Index6M,$H3228,TRUE,_xll.ohTrigger(RecalcTrigger,Trigger6M)),NA())</f>
        <v>2.5692688804327096E-2</v>
      </c>
      <c r="O3228" s="52">
        <f>IFERROR(_xll.qlIndexFixing(ONIndex6M,I3228,TRUE,_xll.ohTrigger(RecalcTrigger,Trigger6M)),NA())</f>
        <v>2.5528167333552787E-2</v>
      </c>
      <c r="P3228" s="52">
        <f>IFERROR(_xll.qlIndexFixing(Index1Y,$H3228,TRUE,_xll.ohTrigger(RecalcTrigger,Trigger1Y)),NA())</f>
        <v>2.7179221685019E-2</v>
      </c>
      <c r="Q3228" s="52">
        <f>IFERROR(_xll.qlIndexFixing(ONIndex1Y,I3228,TRUE,_xll.ohTrigger(RecalcTrigger,Trigger1Y)),NA())</f>
        <v>2.6812412640691008E-2</v>
      </c>
    </row>
    <row r="3229" spans="2:17" x14ac:dyDescent="0.2">
      <c r="B3229" s="46" t="s">
        <v>51</v>
      </c>
      <c r="D3229" s="49">
        <f>_xll.qlCalendarAdvance(LocalCalendar,$D3228,B3229,"f",FALSE)</f>
        <v>62038</v>
      </c>
      <c r="E3229" s="49">
        <f>_xll.qlInterestRateIndexValueDate(IndexON,D3229)</f>
        <v>62038</v>
      </c>
      <c r="F3229" s="52">
        <f>IFERROR(_xll.qlIndexFixing(IndexON,D3229,TRUE,_xll.ohTrigger(RecalcTrigger,TriggerON)),NA())</f>
        <v>2.53024622932152E-2</v>
      </c>
      <c r="H3229" s="49">
        <f>_xll.qlCalendarAdvance(IborCalendar,$H3228,B3229,"f",FALSE)</f>
        <v>62025</v>
      </c>
      <c r="I3229" s="49">
        <f>_xll.qlInterestRateIndexValueDate(Index1M,$H3229)</f>
        <v>62029</v>
      </c>
      <c r="J3229" s="52">
        <f>IFERROR(_xll.qlIndexFixing(Index1M,$H3229,TRUE,_xll.ohTrigger(RecalcTrigger,Trigger1M)),NA())</f>
        <v>2.3522122825093417E-2</v>
      </c>
      <c r="K3229" s="52">
        <f>IFERROR(_xll.qlIndexFixing(ONIndex1M,I3229,TRUE,_xll.ohTrigger(RecalcTrigger,Trigger1M)),NA())</f>
        <v>2.3498333241862568E-2</v>
      </c>
      <c r="L3229" s="52">
        <f>IFERROR(_xll.qlIndexFixing(Index3M,H3229,TRUE,_xll.ohTrigger(RecalcTrigger,Trigger3M)),NA())</f>
        <v>2.463139875708608E-2</v>
      </c>
      <c r="M3229" s="52">
        <f>IFERROR(_xll.qlIndexFixing(ONIndex3M,I3229,TRUE,_xll.ohTrigger(RecalcTrigger,Trigger3M)),NA())</f>
        <v>2.4555036426017196E-2</v>
      </c>
      <c r="N3229" s="52">
        <f>IFERROR(_xll.qlIndexFixing(Index6M,$H3229,TRUE,_xll.ohTrigger(RecalcTrigger,Trigger6M)),NA())</f>
        <v>2.5692688444079442E-2</v>
      </c>
      <c r="O3229" s="52">
        <f>IFERROR(_xll.qlIndexFixing(ONIndex6M,I3229,TRUE,_xll.ohTrigger(RecalcTrigger,Trigger6M)),NA())</f>
        <v>2.5528166962169863E-2</v>
      </c>
      <c r="P3229" s="52">
        <f>IFERROR(_xll.qlIndexFixing(Index1Y,$H3229,TRUE,_xll.ohTrigger(RecalcTrigger,Trigger1Y)),NA())</f>
        <v>2.7179224099786126E-2</v>
      </c>
      <c r="Q3229" s="52">
        <f>IFERROR(_xll.qlIndexFixing(ONIndex1Y,I3229,TRUE,_xll.ohTrigger(RecalcTrigger,Trigger1Y)),NA())</f>
        <v>2.6812415208636864E-2</v>
      </c>
    </row>
    <row r="3230" spans="2:17" x14ac:dyDescent="0.2">
      <c r="B3230" s="46" t="s">
        <v>51</v>
      </c>
      <c r="D3230" s="49">
        <f>_xll.qlCalendarAdvance(LocalCalendar,$D3229,B3230,"f",FALSE)</f>
        <v>62045</v>
      </c>
      <c r="E3230" s="49">
        <f>_xll.qlInterestRateIndexValueDate(IndexON,D3230)</f>
        <v>62045</v>
      </c>
      <c r="F3230" s="52">
        <f>IFERROR(_xll.qlIndexFixing(IndexON,D3230,TRUE,_xll.ohTrigger(RecalcTrigger,TriggerON)),NA())</f>
        <v>2.5302462293135264E-2</v>
      </c>
      <c r="H3230" s="49">
        <f>_xll.qlCalendarAdvance(IborCalendar,$H3229,B3230,"f",FALSE)</f>
        <v>62032</v>
      </c>
      <c r="I3230" s="49">
        <f>_xll.qlInterestRateIndexValueDate(Index1M,$H3230)</f>
        <v>62036</v>
      </c>
      <c r="J3230" s="52">
        <f>IFERROR(_xll.qlIndexFixing(Index1M,$H3230,TRUE,_xll.ohTrigger(RecalcTrigger,Trigger1M)),NA())</f>
        <v>2.3520587044577823E-2</v>
      </c>
      <c r="K3230" s="52">
        <f>IFERROR(_xll.qlIndexFixing(ONIndex1M,I3230,TRUE,_xll.ohTrigger(RecalcTrigger,Trigger1M)),NA())</f>
        <v>2.3498333241862568E-2</v>
      </c>
      <c r="L3230" s="52">
        <f>IFERROR(_xll.qlIndexFixing(Index3M,H3230,TRUE,_xll.ohTrigger(RecalcTrigger,Trigger3M)),NA())</f>
        <v>2.463139875708608E-2</v>
      </c>
      <c r="M3230" s="52">
        <f>IFERROR(_xll.qlIndexFixing(ONIndex3M,I3230,TRUE,_xll.ohTrigger(RecalcTrigger,Trigger3M)),NA())</f>
        <v>2.4555036426097132E-2</v>
      </c>
      <c r="N3230" s="52">
        <f>IFERROR(_xll.qlIndexFixing(Index6M,$H3230,TRUE,_xll.ohTrigger(RecalcTrigger,Trigger6M)),NA())</f>
        <v>2.5693600962756285E-2</v>
      </c>
      <c r="O3230" s="52">
        <f>IFERROR(_xll.qlIndexFixing(ONIndex6M,I3230,TRUE,_xll.ohTrigger(RecalcTrigger,Trigger6M)),NA())</f>
        <v>2.5528166592145851E-2</v>
      </c>
      <c r="P3230" s="52">
        <f>IFERROR(_xll.qlIndexFixing(Index1Y,$H3230,TRUE,_xll.ohTrigger(RecalcTrigger,Trigger1Y)),NA())</f>
        <v>2.7179226505946657E-2</v>
      </c>
      <c r="Q3230" s="52">
        <f>IFERROR(_xll.qlIndexFixing(ONIndex1Y,I3230,TRUE,_xll.ohTrigger(RecalcTrigger,Trigger1Y)),NA())</f>
        <v>2.6812417768349306E-2</v>
      </c>
    </row>
    <row r="3231" spans="2:17" x14ac:dyDescent="0.2">
      <c r="B3231" s="46" t="s">
        <v>51</v>
      </c>
      <c r="D3231" s="49">
        <f>_xll.qlCalendarAdvance(LocalCalendar,$D3230,B3231,"f",FALSE)</f>
        <v>62052</v>
      </c>
      <c r="E3231" s="49">
        <f>_xll.qlInterestRateIndexValueDate(IndexON,D3231)</f>
        <v>62052</v>
      </c>
      <c r="F3231" s="52">
        <f>IFERROR(_xll.qlIndexFixing(IndexON,D3231,TRUE,_xll.ohTrigger(RecalcTrigger,TriggerON)),NA())</f>
        <v>2.5302462293295136E-2</v>
      </c>
      <c r="H3231" s="49">
        <f>_xll.qlCalendarAdvance(IborCalendar,$H3230,B3231,"f",FALSE)</f>
        <v>62039</v>
      </c>
      <c r="I3231" s="49">
        <f>_xll.qlInterestRateIndexValueDate(Index1M,$H3231)</f>
        <v>62044</v>
      </c>
      <c r="J3231" s="52">
        <f>IFERROR(_xll.qlIndexFixing(Index1M,$H3231,TRUE,_xll.ohTrigger(RecalcTrigger,Trigger1M)),NA())</f>
        <v>2.3520587044577823E-2</v>
      </c>
      <c r="K3231" s="52">
        <f>IFERROR(_xll.qlIndexFixing(ONIndex1M,I3231,TRUE,_xll.ohTrigger(RecalcTrigger,Trigger1M)),NA())</f>
        <v>2.3498333241862568E-2</v>
      </c>
      <c r="L3231" s="52">
        <f>IFERROR(_xll.qlIndexFixing(Index3M,H3231,TRUE,_xll.ohTrigger(RecalcTrigger,Trigger3M)),NA())</f>
        <v>2.463139875708608E-2</v>
      </c>
      <c r="M3231" s="52">
        <f>IFERROR(_xll.qlIndexFixing(ONIndex3M,I3231,TRUE,_xll.ohTrigger(RecalcTrigger,Trigger3M)),NA())</f>
        <v>2.4555036426097132E-2</v>
      </c>
      <c r="N3231" s="52">
        <f>IFERROR(_xll.qlIndexFixing(Index6M,$H3231,TRUE,_xll.ohTrigger(RecalcTrigger,Trigger6M)),NA())</f>
        <v>2.5691774841687644E-2</v>
      </c>
      <c r="O3231" s="52">
        <f>IFERROR(_xll.qlIndexFixing(ONIndex6M,I3231,TRUE,_xll.ohTrigger(RecalcTrigger,Trigger6M)),NA())</f>
        <v>2.5528166170563082E-2</v>
      </c>
      <c r="P3231" s="52">
        <f>IFERROR(_xll.qlIndexFixing(Index1Y,$H3231,TRUE,_xll.ohTrigger(RecalcTrigger,Trigger1Y)),NA())</f>
        <v>2.7179229245305643E-2</v>
      </c>
      <c r="Q3231" s="52">
        <f>IFERROR(_xll.qlIndexFixing(ONIndex1Y,I3231,TRUE,_xll.ohTrigger(RecalcTrigger,Trigger1Y)),NA())</f>
        <v>2.6812420683297589E-2</v>
      </c>
    </row>
    <row r="3232" spans="2:17" x14ac:dyDescent="0.2">
      <c r="B3232" s="46" t="s">
        <v>51</v>
      </c>
      <c r="D3232" s="49">
        <f>_xll.qlCalendarAdvance(LocalCalendar,$D3231,B3232,"f",FALSE)</f>
        <v>62059</v>
      </c>
      <c r="E3232" s="49">
        <f>_xll.qlInterestRateIndexValueDate(IndexON,D3232)</f>
        <v>62059</v>
      </c>
      <c r="F3232" s="52">
        <f>IFERROR(_xll.qlIndexFixing(IndexON,D3232,TRUE,_xll.ohTrigger(RecalcTrigger,TriggerON)),NA())</f>
        <v>2.5303351480179259E-2</v>
      </c>
      <c r="H3232" s="49">
        <f>_xll.qlCalendarAdvance(IborCalendar,$H3231,B3232,"f",FALSE)</f>
        <v>62046</v>
      </c>
      <c r="I3232" s="49">
        <f>_xll.qlInterestRateIndexValueDate(Index1M,$H3232)</f>
        <v>62050</v>
      </c>
      <c r="J3232" s="52">
        <f>IFERROR(_xll.qlIndexFixing(Index1M,$H3232,TRUE,_xll.ohTrigger(RecalcTrigger,Trigger1M)),NA())</f>
        <v>2.3520587044580488E-2</v>
      </c>
      <c r="K3232" s="52">
        <f>IFERROR(_xll.qlIndexFixing(ONIndex1M,I3232,TRUE,_xll.ohTrigger(RecalcTrigger,Trigger1M)),NA())</f>
        <v>2.3498333241862568E-2</v>
      </c>
      <c r="L3232" s="52">
        <f>IFERROR(_xll.qlIndexFixing(Index3M,H3232,TRUE,_xll.ohTrigger(RecalcTrigger,Trigger3M)),NA())</f>
        <v>2.463139875708608E-2</v>
      </c>
      <c r="M3232" s="52">
        <f>IFERROR(_xll.qlIndexFixing(ONIndex3M,I3232,TRUE,_xll.ohTrigger(RecalcTrigger,Trigger3M)),NA())</f>
        <v>2.455503642593726E-2</v>
      </c>
      <c r="N3232" s="52">
        <f>IFERROR(_xll.qlIndexFixing(Index6M,$H3232,TRUE,_xll.ohTrigger(RecalcTrigger,Trigger6M)),NA())</f>
        <v>2.569268737069718E-2</v>
      </c>
      <c r="O3232" s="52">
        <f>IFERROR(_xll.qlIndexFixing(ONIndex6M,I3232,TRUE,_xll.ohTrigger(RecalcTrigger,Trigger6M)),NA())</f>
        <v>2.5528165855455143E-2</v>
      </c>
      <c r="P3232" s="52">
        <f>IFERROR(_xll.qlIndexFixing(Index1Y,$H3232,TRUE,_xll.ohTrigger(RecalcTrigger,Trigger1Y)),NA())</f>
        <v>2.7179231292447717E-2</v>
      </c>
      <c r="Q3232" s="52">
        <f>IFERROR(_xll.qlIndexFixing(ONIndex1Y,I3232,TRUE,_xll.ohTrigger(RecalcTrigger,Trigger1Y)),NA())</f>
        <v>2.6812422862274587E-2</v>
      </c>
    </row>
    <row r="3233" spans="2:17" x14ac:dyDescent="0.2">
      <c r="B3233" s="46" t="s">
        <v>51</v>
      </c>
      <c r="D3233" s="49">
        <f>_xll.qlCalendarAdvance(LocalCalendar,$D3232,B3233,"f",FALSE)</f>
        <v>62066</v>
      </c>
      <c r="E3233" s="49">
        <f>_xll.qlInterestRateIndexValueDate(IndexON,D3233)</f>
        <v>62066</v>
      </c>
      <c r="F3233" s="52">
        <f>IFERROR(_xll.qlIndexFixing(IndexON,D3233,TRUE,_xll.ohTrigger(RecalcTrigger,TriggerON)),NA())</f>
        <v>2.5302462293135264E-2</v>
      </c>
      <c r="H3233" s="49">
        <f>_xll.qlCalendarAdvance(IborCalendar,$H3232,B3233,"f",FALSE)</f>
        <v>62053</v>
      </c>
      <c r="I3233" s="49">
        <f>_xll.qlInterestRateIndexValueDate(Index1M,$H3233)</f>
        <v>62057</v>
      </c>
      <c r="J3233" s="52">
        <f>IFERROR(_xll.qlIndexFixing(Index1M,$H3233,TRUE,_xll.ohTrigger(RecalcTrigger,Trigger1M)),NA())</f>
        <v>2.3522122825095915E-2</v>
      </c>
      <c r="K3233" s="52">
        <f>IFERROR(_xll.qlIndexFixing(ONIndex1M,I3233,TRUE,_xll.ohTrigger(RecalcTrigger,Trigger1M)),NA())</f>
        <v>2.3498333241862568E-2</v>
      </c>
      <c r="L3233" s="52">
        <f>IFERROR(_xll.qlIndexFixing(Index3M,H3233,TRUE,_xll.ohTrigger(RecalcTrigger,Trigger3M)),NA())</f>
        <v>2.4631398757086947E-2</v>
      </c>
      <c r="M3233" s="52">
        <f>IFERROR(_xll.qlIndexFixing(ONIndex3M,I3233,TRUE,_xll.ohTrigger(RecalcTrigger,Trigger3M)),NA())</f>
        <v>2.4555036426017196E-2</v>
      </c>
      <c r="N3233" s="52">
        <f>IFERROR(_xll.qlIndexFixing(Index6M,$H3233,TRUE,_xll.ohTrigger(RecalcTrigger,Trigger6M)),NA())</f>
        <v>2.5693599893241534E-2</v>
      </c>
      <c r="O3233" s="52">
        <f>IFERROR(_xll.qlIndexFixing(ONIndex6M,I3233,TRUE,_xll.ohTrigger(RecalcTrigger,Trigger6M)),NA())</f>
        <v>2.5528165489028254E-2</v>
      </c>
      <c r="P3233" s="52">
        <f>IFERROR(_xll.qlIndexFixing(Index1Y,$H3233,TRUE,_xll.ohTrigger(RecalcTrigger,Trigger1Y)),NA())</f>
        <v>2.7179233672788683E-2</v>
      </c>
      <c r="Q3233" s="52">
        <f>IFERROR(_xll.qlIndexFixing(ONIndex1Y,I3233,TRUE,_xll.ohTrigger(RecalcTrigger,Trigger1Y)),NA())</f>
        <v>2.6812425396887107E-2</v>
      </c>
    </row>
    <row r="3234" spans="2:17" x14ac:dyDescent="0.2">
      <c r="B3234" s="46" t="s">
        <v>51</v>
      </c>
      <c r="D3234" s="49">
        <f>_xll.qlCalendarAdvance(LocalCalendar,$D3233,B3234,"f",FALSE)</f>
        <v>62073</v>
      </c>
      <c r="E3234" s="49">
        <f>_xll.qlInterestRateIndexValueDate(IndexON,D3234)</f>
        <v>62073</v>
      </c>
      <c r="F3234" s="52">
        <f>IFERROR(_xll.qlIndexFixing(IndexON,D3234,TRUE,_xll.ohTrigger(RecalcTrigger,TriggerON)),NA())</f>
        <v>2.5302462293295136E-2</v>
      </c>
      <c r="H3234" s="49">
        <f>_xll.qlCalendarAdvance(IborCalendar,$H3233,B3234,"f",FALSE)</f>
        <v>62060</v>
      </c>
      <c r="I3234" s="49">
        <f>_xll.qlInterestRateIndexValueDate(Index1M,$H3234)</f>
        <v>62064</v>
      </c>
      <c r="J3234" s="52">
        <f>IFERROR(_xll.qlIndexFixing(Index1M,$H3234,TRUE,_xll.ohTrigger(RecalcTrigger,Trigger1M)),NA())</f>
        <v>2.3521354918125969E-2</v>
      </c>
      <c r="K3234" s="52">
        <f>IFERROR(_xll.qlIndexFixing(ONIndex1M,I3234,TRUE,_xll.ohTrigger(RecalcTrigger,Trigger1M)),NA())</f>
        <v>2.3498333241862568E-2</v>
      </c>
      <c r="L3234" s="52">
        <f>IFERROR(_xll.qlIndexFixing(Index3M,H3234,TRUE,_xll.ohTrigger(RecalcTrigger,Trigger3M)),NA())</f>
        <v>2.4630557891786607E-2</v>
      </c>
      <c r="M3234" s="52">
        <f>IFERROR(_xll.qlIndexFixing(ONIndex3M,I3234,TRUE,_xll.ohTrigger(RecalcTrigger,Trigger3M)),NA())</f>
        <v>2.4555036426017196E-2</v>
      </c>
      <c r="N3234" s="52">
        <f>IFERROR(_xll.qlIndexFixing(Index6M,$H3234,TRUE,_xll.ohTrigger(RecalcTrigger,Trigger6M)),NA())</f>
        <v>2.5692686661243146E-2</v>
      </c>
      <c r="O3234" s="52">
        <f>IFERROR(_xll.qlIndexFixing(ONIndex6M,I3234,TRUE,_xll.ohTrigger(RecalcTrigger,Trigger6M)),NA())</f>
        <v>2.552816512372047E-2</v>
      </c>
      <c r="P3234" s="52">
        <f>IFERROR(_xll.qlIndexFixing(Index1Y,$H3234,TRUE,_xll.ohTrigger(RecalcTrigger,Trigger1Y)),NA())</f>
        <v>2.7179236044522395E-2</v>
      </c>
      <c r="Q3234" s="52">
        <f>IFERROR(_xll.qlIndexFixing(ONIndex1Y,I3234,TRUE,_xll.ohTrigger(RecalcTrigger,Trigger1Y)),NA())</f>
        <v>2.6812427922866533E-2</v>
      </c>
    </row>
    <row r="3235" spans="2:17" x14ac:dyDescent="0.2">
      <c r="B3235" s="46" t="s">
        <v>51</v>
      </c>
      <c r="D3235" s="49">
        <f>_xll.qlCalendarAdvance(LocalCalendar,$D3234,B3235,"f",FALSE)</f>
        <v>62080</v>
      </c>
      <c r="E3235" s="49">
        <f>_xll.qlInterestRateIndexValueDate(IndexON,D3235)</f>
        <v>62080</v>
      </c>
      <c r="F3235" s="52">
        <f>IFERROR(_xll.qlIndexFixing(IndexON,D3235,TRUE,_xll.ohTrigger(RecalcTrigger,TriggerON)),NA())</f>
        <v>2.53024622932152E-2</v>
      </c>
      <c r="H3235" s="49">
        <f>_xll.qlCalendarAdvance(IborCalendar,$H3234,B3235,"f",FALSE)</f>
        <v>62067</v>
      </c>
      <c r="I3235" s="49">
        <f>_xll.qlInterestRateIndexValueDate(Index1M,$H3235)</f>
        <v>62071</v>
      </c>
      <c r="J3235" s="52">
        <f>IFERROR(_xll.qlIndexFixing(Index1M,$H3235,TRUE,_xll.ohTrigger(RecalcTrigger,Trigger1M)),NA())</f>
        <v>2.3521354918123388E-2</v>
      </c>
      <c r="K3235" s="52">
        <f>IFERROR(_xll.qlIndexFixing(ONIndex1M,I3235,TRUE,_xll.ohTrigger(RecalcTrigger,Trigger1M)),NA())</f>
        <v>2.3498333241862568E-2</v>
      </c>
      <c r="L3235" s="52">
        <f>IFERROR(_xll.qlIndexFixing(Index3M,H3235,TRUE,_xll.ohTrigger(RecalcTrigger,Trigger3M)),NA())</f>
        <v>2.4630557891785726E-2</v>
      </c>
      <c r="M3235" s="52">
        <f>IFERROR(_xll.qlIndexFixing(ONIndex3M,I3235,TRUE,_xll.ohTrigger(RecalcTrigger,Trigger3M)),NA())</f>
        <v>2.4555036426017196E-2</v>
      </c>
      <c r="N3235" s="52">
        <f>IFERROR(_xll.qlIndexFixing(Index6M,$H3235,TRUE,_xll.ohTrigger(RecalcTrigger,Trigger6M)),NA())</f>
        <v>2.5692686308356194E-2</v>
      </c>
      <c r="O3235" s="52">
        <f>IFERROR(_xll.qlIndexFixing(ONIndex6M,I3235,TRUE,_xll.ohTrigger(RecalcTrigger,Trigger6M)),NA())</f>
        <v>2.5528164759611727E-2</v>
      </c>
      <c r="P3235" s="52">
        <f>IFERROR(_xll.qlIndexFixing(Index1Y,$H3235,TRUE,_xll.ohTrigger(RecalcTrigger,Trigger1Y)),NA())</f>
        <v>2.7179238407649953E-2</v>
      </c>
      <c r="Q3235" s="52">
        <f>IFERROR(_xll.qlIndexFixing(ONIndex1Y,I3235,TRUE,_xll.ohTrigger(RecalcTrigger,Trigger1Y)),NA())</f>
        <v>2.6812430440612545E-2</v>
      </c>
    </row>
    <row r="3236" spans="2:17" x14ac:dyDescent="0.2">
      <c r="B3236" s="46" t="s">
        <v>51</v>
      </c>
      <c r="D3236" s="49">
        <f>_xll.qlCalendarAdvance(LocalCalendar,$D3235,B3236,"f",FALSE)</f>
        <v>62088</v>
      </c>
      <c r="E3236" s="49">
        <f>_xll.qlInterestRateIndexValueDate(IndexON,D3236)</f>
        <v>62088</v>
      </c>
      <c r="F3236" s="52">
        <f>IFERROR(_xll.qlIndexFixing(IndexON,D3236,TRUE,_xll.ohTrigger(RecalcTrigger,TriggerON)),NA())</f>
        <v>2.5302462293295136E-2</v>
      </c>
      <c r="H3236" s="49">
        <f>_xll.qlCalendarAdvance(IborCalendar,$H3235,B3236,"f",FALSE)</f>
        <v>62074</v>
      </c>
      <c r="I3236" s="49">
        <f>_xll.qlInterestRateIndexValueDate(Index1M,$H3236)</f>
        <v>62078</v>
      </c>
      <c r="J3236" s="52">
        <f>IFERROR(_xll.qlIndexFixing(Index1M,$H3236,TRUE,_xll.ohTrigger(RecalcTrigger,Trigger1M)),NA())</f>
        <v>2.3521354918128547E-2</v>
      </c>
      <c r="K3236" s="52">
        <f>IFERROR(_xll.qlIndexFixing(ONIndex1M,I3236,TRUE,_xll.ohTrigger(RecalcTrigger,Trigger1M)),NA())</f>
        <v>2.3498333241862568E-2</v>
      </c>
      <c r="L3236" s="52">
        <f>IFERROR(_xll.qlIndexFixing(Index3M,H3236,TRUE,_xll.ohTrigger(RecalcTrigger,Trigger3M)),NA())</f>
        <v>2.4630557891785726E-2</v>
      </c>
      <c r="M3236" s="52">
        <f>IFERROR(_xll.qlIndexFixing(ONIndex3M,I3236,TRUE,_xll.ohTrigger(RecalcTrigger,Trigger3M)),NA())</f>
        <v>2.4555036426017196E-2</v>
      </c>
      <c r="N3236" s="52">
        <f>IFERROR(_xll.qlIndexFixing(Index6M,$H3236,TRUE,_xll.ohTrigger(RecalcTrigger,Trigger6M)),NA())</f>
        <v>2.5692685956696396E-2</v>
      </c>
      <c r="O3236" s="52">
        <f>IFERROR(_xll.qlIndexFixing(ONIndex6M,I3236,TRUE,_xll.ohTrigger(RecalcTrigger,Trigger6M)),NA())</f>
        <v>2.552816439678196E-2</v>
      </c>
      <c r="P3236" s="52">
        <f>IFERROR(_xll.qlIndexFixing(Index1Y,$H3236,TRUE,_xll.ohTrigger(RecalcTrigger,Trigger1Y)),NA())</f>
        <v>2.7179240762170695E-2</v>
      </c>
      <c r="Q3236" s="52">
        <f>IFERROR(_xll.qlIndexFixing(ONIndex1Y,I3236,TRUE,_xll.ohTrigger(RecalcTrigger,Trigger1Y)),NA())</f>
        <v>2.6812432949885334E-2</v>
      </c>
    </row>
    <row r="3237" spans="2:17" x14ac:dyDescent="0.2">
      <c r="B3237" s="46" t="s">
        <v>51</v>
      </c>
      <c r="D3237" s="49">
        <f>_xll.qlCalendarAdvance(LocalCalendar,$D3236,B3237,"f",FALSE)</f>
        <v>62095</v>
      </c>
      <c r="E3237" s="49">
        <f>_xll.qlInterestRateIndexValueDate(IndexON,D3237)</f>
        <v>62095</v>
      </c>
      <c r="F3237" s="52">
        <f>IFERROR(_xll.qlIndexFixing(IndexON,D3237,TRUE,_xll.ohTrigger(RecalcTrigger,TriggerON)),NA())</f>
        <v>2.5302462293295136E-2</v>
      </c>
      <c r="H3237" s="49">
        <f>_xll.qlCalendarAdvance(IborCalendar,$H3236,B3237,"f",FALSE)</f>
        <v>62081</v>
      </c>
      <c r="I3237" s="49">
        <f>_xll.qlInterestRateIndexValueDate(Index1M,$H3237)</f>
        <v>62085</v>
      </c>
      <c r="J3237" s="52">
        <f>IFERROR(_xll.qlIndexFixing(Index1M,$H3237,TRUE,_xll.ohTrigger(RecalcTrigger,Trigger1M)),NA())</f>
        <v>2.3521354918128547E-2</v>
      </c>
      <c r="K3237" s="52">
        <f>IFERROR(_xll.qlIndexFixing(ONIndex1M,I3237,TRUE,_xll.ohTrigger(RecalcTrigger,Trigger1M)),NA())</f>
        <v>2.3498333241942504E-2</v>
      </c>
      <c r="L3237" s="52">
        <f>IFERROR(_xll.qlIndexFixing(Index3M,H3237,TRUE,_xll.ohTrigger(RecalcTrigger,Trigger3M)),NA())</f>
        <v>2.4630557891786607E-2</v>
      </c>
      <c r="M3237" s="52">
        <f>IFERROR(_xll.qlIndexFixing(ONIndex3M,I3237,TRUE,_xll.ohTrigger(RecalcTrigger,Trigger3M)),NA())</f>
        <v>2.4555036426017196E-2</v>
      </c>
      <c r="N3237" s="52">
        <f>IFERROR(_xll.qlIndexFixing(Index6M,$H3237,TRUE,_xll.ohTrigger(RecalcTrigger,Trigger6M)),NA())</f>
        <v>2.5692685606263307E-2</v>
      </c>
      <c r="O3237" s="52">
        <f>IFERROR(_xll.qlIndexFixing(ONIndex6M,I3237,TRUE,_xll.ohTrigger(RecalcTrigger,Trigger6M)),NA())</f>
        <v>2.5528164035311107E-2</v>
      </c>
      <c r="P3237" s="52">
        <f>IFERROR(_xll.qlIndexFixing(Index1Y,$H3237,TRUE,_xll.ohTrigger(RecalcTrigger,Trigger1Y)),NA())</f>
        <v>2.7179243108084842E-2</v>
      </c>
      <c r="Q3237" s="52">
        <f>IFERROR(_xll.qlIndexFixing(ONIndex1Y,I3237,TRUE,_xll.ohTrigger(RecalcTrigger,Trigger1Y)),NA())</f>
        <v>2.681243545092471E-2</v>
      </c>
    </row>
    <row r="3238" spans="2:17" x14ac:dyDescent="0.2">
      <c r="B3238" s="46" t="s">
        <v>51</v>
      </c>
      <c r="D3238" s="49">
        <f>_xll.qlCalendarAdvance(LocalCalendar,$D3237,B3238,"f",FALSE)</f>
        <v>62102</v>
      </c>
      <c r="E3238" s="49">
        <f>_xll.qlInterestRateIndexValueDate(IndexON,D3238)</f>
        <v>62102</v>
      </c>
      <c r="F3238" s="52">
        <f>IFERROR(_xll.qlIndexFixing(IndexON,D3238,TRUE,_xll.ohTrigger(RecalcTrigger,TriggerON)),NA())</f>
        <v>2.53024622932152E-2</v>
      </c>
      <c r="H3238" s="49">
        <f>_xll.qlCalendarAdvance(IborCalendar,$H3237,B3238,"f",FALSE)</f>
        <v>62089</v>
      </c>
      <c r="I3238" s="49">
        <f>_xll.qlInterestRateIndexValueDate(Index1M,$H3238)</f>
        <v>62093</v>
      </c>
      <c r="J3238" s="52">
        <f>IFERROR(_xll.qlIndexFixing(Index1M,$H3238,TRUE,_xll.ohTrigger(RecalcTrigger,Trigger1M)),NA())</f>
        <v>2.3521354918125969E-2</v>
      </c>
      <c r="K3238" s="52">
        <f>IFERROR(_xll.qlIndexFixing(ONIndex1M,I3238,TRUE,_xll.ohTrigger(RecalcTrigger,Trigger1M)),NA())</f>
        <v>2.3499100146961993E-2</v>
      </c>
      <c r="L3238" s="52">
        <f>IFERROR(_xll.qlIndexFixing(Index3M,H3238,TRUE,_xll.ohTrigger(RecalcTrigger,Trigger3M)),NA())</f>
        <v>2.4626354139051877E-2</v>
      </c>
      <c r="M3238" s="52">
        <f>IFERROR(_xll.qlIndexFixing(ONIndex3M,I3238,TRUE,_xll.ohTrigger(RecalcTrigger,Trigger3M)),NA())</f>
        <v>2.4555873856342281E-2</v>
      </c>
      <c r="N3238" s="52">
        <f>IFERROR(_xll.qlIndexFixing(Index6M,$H3238,TRUE,_xll.ohTrigger(RecalcTrigger,Trigger6M)),NA())</f>
        <v>2.5691772372268502E-2</v>
      </c>
      <c r="O3238" s="52">
        <f>IFERROR(_xll.qlIndexFixing(ONIndex6M,I3238,TRUE,_xll.ohTrigger(RecalcTrigger,Trigger6M)),NA())</f>
        <v>2.5529068718719294E-2</v>
      </c>
      <c r="P3238" s="52">
        <f>IFERROR(_xll.qlIndexFixing(Index1Y,$H3238,TRUE,_xll.ohTrigger(RecalcTrigger,Trigger1Y)),NA())</f>
        <v>2.7179245778591508E-2</v>
      </c>
      <c r="Q3238" s="52">
        <f>IFERROR(_xll.qlIndexFixing(ONIndex1Y,I3238,TRUE,_xll.ohTrigger(RecalcTrigger,Trigger1Y)),NA())</f>
        <v>2.6813436958241788E-2</v>
      </c>
    </row>
    <row r="3239" spans="2:17" x14ac:dyDescent="0.2">
      <c r="B3239" s="46" t="s">
        <v>51</v>
      </c>
      <c r="D3239" s="49">
        <f>_xll.qlCalendarAdvance(LocalCalendar,$D3238,B3239,"f",FALSE)</f>
        <v>62109</v>
      </c>
      <c r="E3239" s="49">
        <f>_xll.qlInterestRateIndexValueDate(IndexON,D3239)</f>
        <v>62109</v>
      </c>
      <c r="F3239" s="52">
        <f>IFERROR(_xll.qlIndexFixing(IndexON,D3239,TRUE,_xll.ohTrigger(RecalcTrigger,TriggerON)),NA())</f>
        <v>2.53024622932152E-2</v>
      </c>
      <c r="H3239" s="49">
        <f>_xll.qlCalendarAdvance(IborCalendar,$H3238,B3239,"f",FALSE)</f>
        <v>62096</v>
      </c>
      <c r="I3239" s="49">
        <f>_xll.qlInterestRateIndexValueDate(Index1M,$H3239)</f>
        <v>62100</v>
      </c>
      <c r="J3239" s="52">
        <f>IFERROR(_xll.qlIndexFixing(Index1M,$H3239,TRUE,_xll.ohTrigger(RecalcTrigger,Trigger1M)),NA())</f>
        <v>2.3521354918128547E-2</v>
      </c>
      <c r="K3239" s="52">
        <f>IFERROR(_xll.qlIndexFixing(ONIndex1M,I3239,TRUE,_xll.ohTrigger(RecalcTrigger,Trigger1M)),NA())</f>
        <v>2.3498333241942504E-2</v>
      </c>
      <c r="L3239" s="52">
        <f>IFERROR(_xll.qlIndexFixing(Index3M,H3239,TRUE,_xll.ohTrigger(RecalcTrigger,Trigger3M)),NA())</f>
        <v>2.4629717064740042E-2</v>
      </c>
      <c r="M3239" s="52">
        <f>IFERROR(_xll.qlIndexFixing(ONIndex3M,I3239,TRUE,_xll.ohTrigger(RecalcTrigger,Trigger3M)),NA())</f>
        <v>2.4555036426017196E-2</v>
      </c>
      <c r="N3239" s="52">
        <f>IFERROR(_xll.qlIndexFixing(Index6M,$H3239,TRUE,_xll.ohTrigger(RecalcTrigger,Trigger6M)),NA())</f>
        <v>2.5691772024401795E-2</v>
      </c>
      <c r="O3239" s="52">
        <f>IFERROR(_xll.qlIndexFixing(ONIndex6M,I3239,TRUE,_xll.ohTrigger(RecalcTrigger,Trigger6M)),NA())</f>
        <v>2.5528163264407766E-2</v>
      </c>
      <c r="P3239" s="52">
        <f>IFERROR(_xll.qlIndexFixing(Index1Y,$H3239,TRUE,_xll.ohTrigger(RecalcTrigger,Trigger1Y)),NA())</f>
        <v>2.7179248106062766E-2</v>
      </c>
      <c r="Q3239" s="52">
        <f>IFERROR(_xll.qlIndexFixing(ONIndex1Y,I3239,TRUE,_xll.ohTrigger(RecalcTrigger,Trigger1Y)),NA())</f>
        <v>2.6812440781940339E-2</v>
      </c>
    </row>
    <row r="3240" spans="2:17" x14ac:dyDescent="0.2">
      <c r="B3240" s="46" t="s">
        <v>51</v>
      </c>
      <c r="D3240" s="49">
        <f>_xll.qlCalendarAdvance(LocalCalendar,$D3239,B3240,"f",FALSE)</f>
        <v>62116</v>
      </c>
      <c r="E3240" s="49">
        <f>_xll.qlInterestRateIndexValueDate(IndexON,D3240)</f>
        <v>62116</v>
      </c>
      <c r="F3240" s="52">
        <f>IFERROR(_xll.qlIndexFixing(IndexON,D3240,TRUE,_xll.ohTrigger(RecalcTrigger,TriggerON)),NA())</f>
        <v>2.53024622932152E-2</v>
      </c>
      <c r="H3240" s="49">
        <f>_xll.qlCalendarAdvance(IborCalendar,$H3239,B3240,"f",FALSE)</f>
        <v>62103</v>
      </c>
      <c r="I3240" s="49">
        <f>_xll.qlInterestRateIndexValueDate(Index1M,$H3240)</f>
        <v>62107</v>
      </c>
      <c r="J3240" s="52">
        <f>IFERROR(_xll.qlIndexFixing(Index1M,$H3240,TRUE,_xll.ohTrigger(RecalcTrigger,Trigger1M)),NA())</f>
        <v>2.3521354918125969E-2</v>
      </c>
      <c r="K3240" s="52">
        <f>IFERROR(_xll.qlIndexFixing(ONIndex1M,I3240,TRUE,_xll.ohTrigger(RecalcTrigger,Trigger1M)),NA())</f>
        <v>2.3498333241782632E-2</v>
      </c>
      <c r="L3240" s="52">
        <f>IFERROR(_xll.qlIndexFixing(Index3M,H3240,TRUE,_xll.ohTrigger(RecalcTrigger,Trigger3M)),NA())</f>
        <v>2.4629717064740042E-2</v>
      </c>
      <c r="M3240" s="52">
        <f>IFERROR(_xll.qlIndexFixing(ONIndex3M,I3240,TRUE,_xll.ohTrigger(RecalcTrigger,Trigger3M)),NA())</f>
        <v>2.4555036426017196E-2</v>
      </c>
      <c r="N3240" s="52">
        <f>IFERROR(_xll.qlIndexFixing(Index6M,$H3240,TRUE,_xll.ohTrigger(RecalcTrigger,Trigger6M)),NA())</f>
        <v>2.5691771677760624E-2</v>
      </c>
      <c r="O3240" s="52">
        <f>IFERROR(_xll.qlIndexFixing(ONIndex6M,I3240,TRUE,_xll.ohTrigger(RecalcTrigger,Trigger6M)),NA())</f>
        <v>2.5528162906534035E-2</v>
      </c>
      <c r="P3240" s="52">
        <f>IFERROR(_xll.qlIndexFixing(Index1Y,$H3240,TRUE,_xll.ohTrigger(RecalcTrigger,Trigger1Y)),NA())</f>
        <v>2.7179250424927647E-2</v>
      </c>
      <c r="Q3240" s="52">
        <f>IFERROR(_xll.qlIndexFixing(ONIndex1Y,I3240,TRUE,_xll.ohTrigger(RecalcTrigger,Trigger1Y)),NA())</f>
        <v>2.6812443256520879E-2</v>
      </c>
    </row>
    <row r="3241" spans="2:17" x14ac:dyDescent="0.2">
      <c r="B3241" s="46" t="s">
        <v>51</v>
      </c>
      <c r="D3241" s="49">
        <f>_xll.qlCalendarAdvance(LocalCalendar,$D3240,B3241,"f",FALSE)</f>
        <v>62123</v>
      </c>
      <c r="E3241" s="49">
        <f>_xll.qlInterestRateIndexValueDate(IndexON,D3241)</f>
        <v>62123</v>
      </c>
      <c r="F3241" s="52">
        <f>IFERROR(_xll.qlIndexFixing(IndexON,D3241,TRUE,_xll.ohTrigger(RecalcTrigger,TriggerON)),NA())</f>
        <v>2.53024622932152E-2</v>
      </c>
      <c r="H3241" s="49">
        <f>_xll.qlCalendarAdvance(IborCalendar,$H3240,B3241,"f",FALSE)</f>
        <v>62110</v>
      </c>
      <c r="I3241" s="49">
        <f>_xll.qlInterestRateIndexValueDate(Index1M,$H3241)</f>
        <v>62114</v>
      </c>
      <c r="J3241" s="52">
        <f>IFERROR(_xll.qlIndexFixing(Index1M,$H3241,TRUE,_xll.ohTrigger(RecalcTrigger,Trigger1M)),NA())</f>
        <v>2.3521354918128547E-2</v>
      </c>
      <c r="K3241" s="52">
        <f>IFERROR(_xll.qlIndexFixing(ONIndex1M,I3241,TRUE,_xll.ohTrigger(RecalcTrigger,Trigger1M)),NA())</f>
        <v>2.3498333241862568E-2</v>
      </c>
      <c r="L3241" s="52">
        <f>IFERROR(_xll.qlIndexFixing(Index3M,H3241,TRUE,_xll.ohTrigger(RecalcTrigger,Trigger3M)),NA())</f>
        <v>2.4629717064740042E-2</v>
      </c>
      <c r="M3241" s="52">
        <f>IFERROR(_xll.qlIndexFixing(ONIndex3M,I3241,TRUE,_xll.ohTrigger(RecalcTrigger,Trigger3M)),NA())</f>
        <v>2.4555036426017196E-2</v>
      </c>
      <c r="N3241" s="52">
        <f>IFERROR(_xll.qlIndexFixing(Index6M,$H3241,TRUE,_xll.ohTrigger(RecalcTrigger,Trigger6M)),NA())</f>
        <v>2.5691771332347204E-2</v>
      </c>
      <c r="O3241" s="52">
        <f>IFERROR(_xll.qlIndexFixing(ONIndex6M,I3241,TRUE,_xll.ohTrigger(RecalcTrigger,Trigger6M)),NA())</f>
        <v>2.5528162549939282E-2</v>
      </c>
      <c r="P3241" s="52">
        <f>IFERROR(_xll.qlIndexFixing(Index1Y,$H3241,TRUE,_xll.ohTrigger(RecalcTrigger,Trigger1Y)),NA())</f>
        <v>2.7179252735186371E-2</v>
      </c>
      <c r="Q3241" s="52">
        <f>IFERROR(_xll.qlIndexFixing(ONIndex1Y,I3241,TRUE,_xll.ohTrigger(RecalcTrigger,Trigger1Y)),NA())</f>
        <v>2.681244572278807E-2</v>
      </c>
    </row>
    <row r="3242" spans="2:17" x14ac:dyDescent="0.2">
      <c r="B3242" s="46" t="s">
        <v>51</v>
      </c>
      <c r="D3242" s="49">
        <f>_xll.qlCalendarAdvance(LocalCalendar,$D3241,B3242,"f",FALSE)</f>
        <v>62130</v>
      </c>
      <c r="E3242" s="49">
        <f>_xll.qlInterestRateIndexValueDate(IndexON,D3242)</f>
        <v>62130</v>
      </c>
      <c r="F3242" s="52">
        <f>IFERROR(_xll.qlIndexFixing(IndexON,D3242,TRUE,_xll.ohTrigger(RecalcTrigger,TriggerON)),NA())</f>
        <v>2.5302462293135264E-2</v>
      </c>
      <c r="H3242" s="49">
        <f>_xll.qlCalendarAdvance(IborCalendar,$H3241,B3242,"f",FALSE)</f>
        <v>62117</v>
      </c>
      <c r="I3242" s="49">
        <f>_xll.qlInterestRateIndexValueDate(Index1M,$H3242)</f>
        <v>62121</v>
      </c>
      <c r="J3242" s="52">
        <f>IFERROR(_xll.qlIndexFixing(Index1M,$H3242,TRUE,_xll.ohTrigger(RecalcTrigger,Trigger1M)),NA())</f>
        <v>2.3521354918125969E-2</v>
      </c>
      <c r="K3242" s="52">
        <f>IFERROR(_xll.qlIndexFixing(ONIndex1M,I3242,TRUE,_xll.ohTrigger(RecalcTrigger,Trigger1M)),NA())</f>
        <v>2.3498333241942504E-2</v>
      </c>
      <c r="L3242" s="52">
        <f>IFERROR(_xll.qlIndexFixing(Index3M,H3242,TRUE,_xll.ohTrigger(RecalcTrigger,Trigger3M)),NA())</f>
        <v>2.4629717064740042E-2</v>
      </c>
      <c r="M3242" s="52">
        <f>IFERROR(_xll.qlIndexFixing(ONIndex3M,I3242,TRUE,_xll.ohTrigger(RecalcTrigger,Trigger3M)),NA())</f>
        <v>2.4555036426097132E-2</v>
      </c>
      <c r="N3242" s="52">
        <f>IFERROR(_xll.qlIndexFixing(Index6M,$H3242,TRUE,_xll.ohTrigger(RecalcTrigger,Trigger6M)),NA())</f>
        <v>2.5691770988160646E-2</v>
      </c>
      <c r="O3242" s="52">
        <f>IFERROR(_xll.qlIndexFixing(ONIndex6M,I3242,TRUE,_xll.ohTrigger(RecalcTrigger,Trigger6M)),NA())</f>
        <v>2.5528162194623505E-2</v>
      </c>
      <c r="P3242" s="52">
        <f>IFERROR(_xll.qlIndexFixing(Index1Y,$H3242,TRUE,_xll.ohTrigger(RecalcTrigger,Trigger1Y)),NA())</f>
        <v>2.7179255036837841E-2</v>
      </c>
      <c r="Q3242" s="52">
        <f>IFERROR(_xll.qlIndexFixing(ONIndex1Y,I3242,TRUE,_xll.ohTrigger(RecalcTrigger,Trigger1Y)),NA())</f>
        <v>2.681244818074191E-2</v>
      </c>
    </row>
    <row r="3243" spans="2:17" x14ac:dyDescent="0.2">
      <c r="B3243" s="46" t="s">
        <v>51</v>
      </c>
      <c r="D3243" s="49">
        <f>_xll.qlCalendarAdvance(LocalCalendar,$D3242,B3243,"f",FALSE)</f>
        <v>62137</v>
      </c>
      <c r="E3243" s="49">
        <f>_xll.qlInterestRateIndexValueDate(IndexON,D3243)</f>
        <v>62137</v>
      </c>
      <c r="F3243" s="52">
        <f>IFERROR(_xll.qlIndexFixing(IndexON,D3243,TRUE,_xll.ohTrigger(RecalcTrigger,TriggerON)),NA())</f>
        <v>2.53024622932152E-2</v>
      </c>
      <c r="H3243" s="49">
        <f>_xll.qlCalendarAdvance(IborCalendar,$H3242,B3243,"f",FALSE)</f>
        <v>62124</v>
      </c>
      <c r="I3243" s="49">
        <f>_xll.qlInterestRateIndexValueDate(Index1M,$H3243)</f>
        <v>62128</v>
      </c>
      <c r="J3243" s="52">
        <f>IFERROR(_xll.qlIndexFixing(Index1M,$H3243,TRUE,_xll.ohTrigger(RecalcTrigger,Trigger1M)),NA())</f>
        <v>2.3519051397736326E-2</v>
      </c>
      <c r="K3243" s="52">
        <f>IFERROR(_xll.qlIndexFixing(ONIndex1M,I3243,TRUE,_xll.ohTrigger(RecalcTrigger,Trigger1M)),NA())</f>
        <v>2.3498333241862568E-2</v>
      </c>
      <c r="L3243" s="52">
        <f>IFERROR(_xll.qlIndexFixing(Index3M,H3243,TRUE,_xll.ohTrigger(RecalcTrigger,Trigger3M)),NA())</f>
        <v>2.4630557891786607E-2</v>
      </c>
      <c r="M3243" s="52">
        <f>IFERROR(_xll.qlIndexFixing(ONIndex3M,I3243,TRUE,_xll.ohTrigger(RecalcTrigger,Trigger3M)),NA())</f>
        <v>2.4555036426017196E-2</v>
      </c>
      <c r="N3243" s="52">
        <f>IFERROR(_xll.qlIndexFixing(Index6M,$H3243,TRUE,_xll.ohTrigger(RecalcTrigger,Trigger6M)),NA())</f>
        <v>2.569177064520051E-2</v>
      </c>
      <c r="O3243" s="52">
        <f>IFERROR(_xll.qlIndexFixing(ONIndex6M,I3243,TRUE,_xll.ohTrigger(RecalcTrigger,Trigger6M)),NA())</f>
        <v>2.5528161840506769E-2</v>
      </c>
      <c r="P3243" s="52">
        <f>IFERROR(_xll.qlIndexFixing(Index1Y,$H3243,TRUE,_xll.ohTrigger(RecalcTrigger,Trigger1Y)),NA())</f>
        <v>2.7179257329883157E-2</v>
      </c>
      <c r="Q3243" s="52">
        <f>IFERROR(_xll.qlIndexFixing(ONIndex1Y,I3243,TRUE,_xll.ohTrigger(RecalcTrigger,Trigger1Y)),NA())</f>
        <v>2.6812450630222529E-2</v>
      </c>
    </row>
    <row r="3244" spans="2:17" x14ac:dyDescent="0.2">
      <c r="B3244" s="46" t="s">
        <v>51</v>
      </c>
      <c r="D3244" s="49">
        <f>_xll.qlCalendarAdvance(LocalCalendar,$D3243,B3244,"f",FALSE)</f>
        <v>62144</v>
      </c>
      <c r="E3244" s="49">
        <f>_xll.qlInterestRateIndexValueDate(IndexON,D3244)</f>
        <v>62144</v>
      </c>
      <c r="F3244" s="52">
        <f>IFERROR(_xll.qlIndexFixing(IndexON,D3244,TRUE,_xll.ohTrigger(RecalcTrigger,TriggerON)),NA())</f>
        <v>2.53024622932152E-2</v>
      </c>
      <c r="H3244" s="49">
        <f>_xll.qlCalendarAdvance(IborCalendar,$H3243,B3244,"f",FALSE)</f>
        <v>62131</v>
      </c>
      <c r="I3244" s="49">
        <f>_xll.qlInterestRateIndexValueDate(Index1M,$H3244)</f>
        <v>62135</v>
      </c>
      <c r="J3244" s="52">
        <f>IFERROR(_xll.qlIndexFixing(Index1M,$H3244,TRUE,_xll.ohTrigger(RecalcTrigger,Trigger1M)),NA())</f>
        <v>2.351905139773347E-2</v>
      </c>
      <c r="K3244" s="52">
        <f>IFERROR(_xll.qlIndexFixing(ONIndex1M,I3244,TRUE,_xll.ohTrigger(RecalcTrigger,Trigger1M)),NA())</f>
        <v>2.3498333241782632E-2</v>
      </c>
      <c r="L3244" s="52">
        <f>IFERROR(_xll.qlIndexFixing(Index3M,H3244,TRUE,_xll.ohTrigger(RecalcTrigger,Trigger3M)),NA())</f>
        <v>2.4629717064740042E-2</v>
      </c>
      <c r="M3244" s="52">
        <f>IFERROR(_xll.qlIndexFixing(ONIndex3M,I3244,TRUE,_xll.ohTrigger(RecalcTrigger,Trigger3M)),NA())</f>
        <v>2.4555036426017196E-2</v>
      </c>
      <c r="N3244" s="52">
        <f>IFERROR(_xll.qlIndexFixing(Index6M,$H3244,TRUE,_xll.ohTrigger(RecalcTrigger,Trigger6M)),NA())</f>
        <v>2.5691770303466796E-2</v>
      </c>
      <c r="O3244" s="52">
        <f>IFERROR(_xll.qlIndexFixing(ONIndex6M,I3244,TRUE,_xll.ohTrigger(RecalcTrigger,Trigger6M)),NA())</f>
        <v>2.5528161487429202E-2</v>
      </c>
      <c r="P3244" s="52">
        <f>IFERROR(_xll.qlIndexFixing(Index1Y,$H3244,TRUE,_xll.ohTrigger(RecalcTrigger,Trigger1Y)),NA())</f>
        <v>2.717925961432166E-2</v>
      </c>
      <c r="Q3244" s="52">
        <f>IFERROR(_xll.qlIndexFixing(ONIndex1Y,I3244,TRUE,_xll.ohTrigger(RecalcTrigger,Trigger1Y)),NA())</f>
        <v>2.6812453071229925E-2</v>
      </c>
    </row>
    <row r="3245" spans="2:17" x14ac:dyDescent="0.2">
      <c r="B3245" s="46" t="s">
        <v>51</v>
      </c>
      <c r="D3245" s="49">
        <f>_xll.qlCalendarAdvance(LocalCalendar,$D3244,B3245,"f",FALSE)</f>
        <v>62151</v>
      </c>
      <c r="E3245" s="49">
        <f>_xll.qlInterestRateIndexValueDate(IndexON,D3245)</f>
        <v>62151</v>
      </c>
      <c r="F3245" s="52">
        <f>IFERROR(_xll.qlIndexFixing(IndexON,D3245,TRUE,_xll.ohTrigger(RecalcTrigger,TriggerON)),NA())</f>
        <v>2.53024622932152E-2</v>
      </c>
      <c r="H3245" s="49">
        <f>_xll.qlCalendarAdvance(IborCalendar,$H3244,B3245,"f",FALSE)</f>
        <v>62138</v>
      </c>
      <c r="I3245" s="49">
        <f>_xll.qlInterestRateIndexValueDate(Index1M,$H3245)</f>
        <v>62142</v>
      </c>
      <c r="J3245" s="52">
        <f>IFERROR(_xll.qlIndexFixing(Index1M,$H3245,TRUE,_xll.ohTrigger(RecalcTrigger,Trigger1M)),NA())</f>
        <v>2.3519051397736326E-2</v>
      </c>
      <c r="K3245" s="52">
        <f>IFERROR(_xll.qlIndexFixing(ONIndex1M,I3245,TRUE,_xll.ohTrigger(RecalcTrigger,Trigger1M)),NA())</f>
        <v>2.3498333241862568E-2</v>
      </c>
      <c r="L3245" s="52">
        <f>IFERROR(_xll.qlIndexFixing(Index3M,H3245,TRUE,_xll.ohTrigger(RecalcTrigger,Trigger3M)),NA())</f>
        <v>2.4629717064740042E-2</v>
      </c>
      <c r="M3245" s="52">
        <f>IFERROR(_xll.qlIndexFixing(ONIndex3M,I3245,TRUE,_xll.ohTrigger(RecalcTrigger,Trigger3M)),NA())</f>
        <v>2.4555036426017196E-2</v>
      </c>
      <c r="N3245" s="52">
        <f>IFERROR(_xll.qlIndexFixing(Index6M,$H3245,TRUE,_xll.ohTrigger(RecalcTrigger,Trigger6M)),NA())</f>
        <v>2.5691769962960388E-2</v>
      </c>
      <c r="O3245" s="52">
        <f>IFERROR(_xll.qlIndexFixing(ONIndex6M,I3245,TRUE,_xll.ohTrigger(RecalcTrigger,Trigger6M)),NA())</f>
        <v>2.5528161135790484E-2</v>
      </c>
      <c r="P3245" s="52">
        <f>IFERROR(_xll.qlIndexFixing(Index1Y,$H3245,TRUE,_xll.ohTrigger(RecalcTrigger,Trigger1Y)),NA())</f>
        <v>2.7179261890153565E-2</v>
      </c>
      <c r="Q3245" s="52">
        <f>IFERROR(_xll.qlIndexFixing(ONIndex1Y,I3245,TRUE,_xll.ohTrigger(RecalcTrigger,Trigger1Y)),NA())</f>
        <v>2.6812455504083843E-2</v>
      </c>
    </row>
    <row r="3246" spans="2:17" x14ac:dyDescent="0.2">
      <c r="B3246" s="46" t="s">
        <v>51</v>
      </c>
      <c r="D3246" s="49">
        <f>_xll.qlCalendarAdvance(LocalCalendar,$D3245,B3246,"f",FALSE)</f>
        <v>62158</v>
      </c>
      <c r="E3246" s="49">
        <f>_xll.qlInterestRateIndexValueDate(IndexON,D3246)</f>
        <v>62158</v>
      </c>
      <c r="F3246" s="52">
        <f>IFERROR(_xll.qlIndexFixing(IndexON,D3246,TRUE,_xll.ohTrigger(RecalcTrigger,TriggerON)),NA())</f>
        <v>2.5302462293295136E-2</v>
      </c>
      <c r="H3246" s="49">
        <f>_xll.qlCalendarAdvance(IborCalendar,$H3245,B3246,"f",FALSE)</f>
        <v>62145</v>
      </c>
      <c r="I3246" s="49">
        <f>_xll.qlInterestRateIndexValueDate(Index1M,$H3246)</f>
        <v>62149</v>
      </c>
      <c r="J3246" s="52">
        <f>IFERROR(_xll.qlIndexFixing(Index1M,$H3246,TRUE,_xll.ohTrigger(RecalcTrigger,Trigger1M)),NA())</f>
        <v>2.3519051397736326E-2</v>
      </c>
      <c r="K3246" s="52">
        <f>IFERROR(_xll.qlIndexFixing(ONIndex1M,I3246,TRUE,_xll.ohTrigger(RecalcTrigger,Trigger1M)),NA())</f>
        <v>2.3498333241942504E-2</v>
      </c>
      <c r="L3246" s="52">
        <f>IFERROR(_xll.qlIndexFixing(Index3M,H3246,TRUE,_xll.ohTrigger(RecalcTrigger,Trigger3M)),NA())</f>
        <v>2.4630557891786607E-2</v>
      </c>
      <c r="M3246" s="52">
        <f>IFERROR(_xll.qlIndexFixing(ONIndex3M,I3246,TRUE,_xll.ohTrigger(RecalcTrigger,Trigger3M)),NA())</f>
        <v>2.4555036426097132E-2</v>
      </c>
      <c r="N3246" s="52">
        <f>IFERROR(_xll.qlIndexFixing(Index6M,$H3246,TRUE,_xll.ohTrigger(RecalcTrigger,Trigger6M)),NA())</f>
        <v>2.5692682459188178E-2</v>
      </c>
      <c r="O3246" s="52">
        <f>IFERROR(_xll.qlIndexFixing(ONIndex6M,I3246,TRUE,_xll.ohTrigger(RecalcTrigger,Trigger6M)),NA())</f>
        <v>2.552816078527087E-2</v>
      </c>
      <c r="P3246" s="52">
        <f>IFERROR(_xll.qlIndexFixing(Index1Y,$H3246,TRUE,_xll.ohTrigger(RecalcTrigger,Trigger1Y)),NA())</f>
        <v>2.7179264157379094E-2</v>
      </c>
      <c r="Q3246" s="52">
        <f>IFERROR(_xll.qlIndexFixing(ONIndex1Y,I3246,TRUE,_xll.ohTrigger(RecalcTrigger,Trigger1Y)),NA())</f>
        <v>2.6812457928544475E-2</v>
      </c>
    </row>
    <row r="3247" spans="2:17" x14ac:dyDescent="0.2">
      <c r="B3247" s="46" t="s">
        <v>51</v>
      </c>
      <c r="D3247" s="49">
        <f>_xll.qlCalendarAdvance(LocalCalendar,$D3246,B3247,"f",FALSE)</f>
        <v>62165</v>
      </c>
      <c r="E3247" s="49">
        <f>_xll.qlInterestRateIndexValueDate(IndexON,D3247)</f>
        <v>62165</v>
      </c>
      <c r="F3247" s="52">
        <f>IFERROR(_xll.qlIndexFixing(IndexON,D3247,TRUE,_xll.ohTrigger(RecalcTrigger,TriggerON)),NA())</f>
        <v>2.5302462293295136E-2</v>
      </c>
      <c r="H3247" s="49">
        <f>_xll.qlCalendarAdvance(IborCalendar,$H3246,B3247,"f",FALSE)</f>
        <v>62152</v>
      </c>
      <c r="I3247" s="49">
        <f>_xll.qlInterestRateIndexValueDate(Index1M,$H3247)</f>
        <v>62156</v>
      </c>
      <c r="J3247" s="52">
        <f>IFERROR(_xll.qlIndexFixing(Index1M,$H3247,TRUE,_xll.ohTrigger(RecalcTrigger,Trigger1M)),NA())</f>
        <v>2.3521354918128547E-2</v>
      </c>
      <c r="K3247" s="52">
        <f>IFERROR(_xll.qlIndexFixing(ONIndex1M,I3247,TRUE,_xll.ohTrigger(RecalcTrigger,Trigger1M)),NA())</f>
        <v>2.3498333241862568E-2</v>
      </c>
      <c r="L3247" s="52">
        <f>IFERROR(_xll.qlIndexFixing(Index3M,H3247,TRUE,_xll.ohTrigger(RecalcTrigger,Trigger3M)),NA())</f>
        <v>2.4631398757086947E-2</v>
      </c>
      <c r="M3247" s="52">
        <f>IFERROR(_xll.qlIndexFixing(ONIndex3M,I3247,TRUE,_xll.ohTrigger(RecalcTrigger,Trigger3M)),NA())</f>
        <v>2.4555036426097132E-2</v>
      </c>
      <c r="N3247" s="52">
        <f>IFERROR(_xll.qlIndexFixing(Index6M,$H3247,TRUE,_xll.ohTrigger(RecalcTrigger,Trigger6M)),NA())</f>
        <v>2.5694507921960937E-2</v>
      </c>
      <c r="O3247" s="52">
        <f>IFERROR(_xll.qlIndexFixing(ONIndex6M,I3247,TRUE,_xll.ohTrigger(RecalcTrigger,Trigger6M)),NA())</f>
        <v>2.5528160435790426E-2</v>
      </c>
      <c r="P3247" s="52">
        <f>IFERROR(_xll.qlIndexFixing(Index1Y,$H3247,TRUE,_xll.ohTrigger(RecalcTrigger,Trigger1Y)),NA())</f>
        <v>2.7179266415997813E-2</v>
      </c>
      <c r="Q3247" s="52">
        <f>IFERROR(_xll.qlIndexFixing(ONIndex1Y,I3247,TRUE,_xll.ohTrigger(RecalcTrigger,Trigger1Y)),NA())</f>
        <v>2.6812460344531885E-2</v>
      </c>
    </row>
    <row r="3248" spans="2:17" x14ac:dyDescent="0.2">
      <c r="B3248" s="46" t="s">
        <v>51</v>
      </c>
      <c r="D3248" s="49">
        <f>_xll.qlCalendarAdvance(LocalCalendar,$D3247,B3248,"f",FALSE)</f>
        <v>62172</v>
      </c>
      <c r="E3248" s="49">
        <f>_xll.qlInterestRateIndexValueDate(IndexON,D3248)</f>
        <v>62172</v>
      </c>
      <c r="F3248" s="52">
        <f>IFERROR(_xll.qlIndexFixing(IndexON,D3248,TRUE,_xll.ohTrigger(RecalcTrigger,TriggerON)),NA())</f>
        <v>2.5302462293295136E-2</v>
      </c>
      <c r="H3248" s="49">
        <f>_xll.qlCalendarAdvance(IborCalendar,$H3247,B3248,"f",FALSE)</f>
        <v>62159</v>
      </c>
      <c r="I3248" s="49">
        <f>_xll.qlInterestRateIndexValueDate(Index1M,$H3248)</f>
        <v>62163</v>
      </c>
      <c r="J3248" s="52">
        <f>IFERROR(_xll.qlIndexFixing(Index1M,$H3248,TRUE,_xll.ohTrigger(RecalcTrigger,Trigger1M)),NA())</f>
        <v>2.3521354918128547E-2</v>
      </c>
      <c r="K3248" s="52">
        <f>IFERROR(_xll.qlIndexFixing(ONIndex1M,I3248,TRUE,_xll.ohTrigger(RecalcTrigger,Trigger1M)),NA())</f>
        <v>2.3498333241862568E-2</v>
      </c>
      <c r="L3248" s="52">
        <f>IFERROR(_xll.qlIndexFixing(Index3M,H3248,TRUE,_xll.ohTrigger(RecalcTrigger,Trigger3M)),NA())</f>
        <v>2.4631398757086947E-2</v>
      </c>
      <c r="M3248" s="52">
        <f>IFERROR(_xll.qlIndexFixing(ONIndex3M,I3248,TRUE,_xll.ohTrigger(RecalcTrigger,Trigger3M)),NA())</f>
        <v>2.455503642593726E-2</v>
      </c>
      <c r="N3248" s="52">
        <f>IFERROR(_xll.qlIndexFixing(Index6M,$H3248,TRUE,_xll.ohTrigger(RecalcTrigger,Trigger6M)),NA())</f>
        <v>2.5694507585325436E-2</v>
      </c>
      <c r="O3248" s="52">
        <f>IFERROR(_xll.qlIndexFixing(ONIndex6M,I3248,TRUE,_xll.ohTrigger(RecalcTrigger,Trigger6M)),NA())</f>
        <v>2.5528160087668894E-2</v>
      </c>
      <c r="P3248" s="52">
        <f>IFERROR(_xll.qlIndexFixing(Index1Y,$H3248,TRUE,_xll.ohTrigger(RecalcTrigger,Trigger1Y)),NA())</f>
        <v>2.7179268666009716E-2</v>
      </c>
      <c r="Q3248" s="52">
        <f>IFERROR(_xll.qlIndexFixing(ONIndex1Y,I3248,TRUE,_xll.ohTrigger(RecalcTrigger,Trigger1Y)),NA())</f>
        <v>2.6812462751966137E-2</v>
      </c>
    </row>
    <row r="3249" spans="2:17" x14ac:dyDescent="0.2">
      <c r="B3249" s="46" t="s">
        <v>51</v>
      </c>
      <c r="D3249" s="49">
        <f>_xll.qlCalendarAdvance(LocalCalendar,$D3248,B3249,"f",FALSE)</f>
        <v>62179</v>
      </c>
      <c r="E3249" s="49">
        <f>_xll.qlInterestRateIndexValueDate(IndexON,D3249)</f>
        <v>62179</v>
      </c>
      <c r="F3249" s="52">
        <f>IFERROR(_xll.qlIndexFixing(IndexON,D3249,TRUE,_xll.ohTrigger(RecalcTrigger,TriggerON)),NA())</f>
        <v>2.53024622932152E-2</v>
      </c>
      <c r="H3249" s="49">
        <f>_xll.qlCalendarAdvance(IborCalendar,$H3248,B3249,"f",FALSE)</f>
        <v>62166</v>
      </c>
      <c r="I3249" s="49">
        <f>_xll.qlInterestRateIndexValueDate(Index1M,$H3249)</f>
        <v>62170</v>
      </c>
      <c r="J3249" s="52">
        <f>IFERROR(_xll.qlIndexFixing(Index1M,$H3249,TRUE,_xll.ohTrigger(RecalcTrigger,Trigger1M)),NA())</f>
        <v>2.3521354918128547E-2</v>
      </c>
      <c r="K3249" s="52">
        <f>IFERROR(_xll.qlIndexFixing(ONIndex1M,I3249,TRUE,_xll.ohTrigger(RecalcTrigger,Trigger1M)),NA())</f>
        <v>2.3498333241862568E-2</v>
      </c>
      <c r="L3249" s="52">
        <f>IFERROR(_xll.qlIndexFixing(Index3M,H3249,TRUE,_xll.ohTrigger(RecalcTrigger,Trigger3M)),NA())</f>
        <v>2.463139875708608E-2</v>
      </c>
      <c r="M3249" s="52">
        <f>IFERROR(_xll.qlIndexFixing(ONIndex3M,I3249,TRUE,_xll.ohTrigger(RecalcTrigger,Trigger3M)),NA())</f>
        <v>2.4555036426017196E-2</v>
      </c>
      <c r="N3249" s="52">
        <f>IFERROR(_xll.qlIndexFixing(Index6M,$H3249,TRUE,_xll.ohTrigger(RecalcTrigger,Trigger6M)),NA())</f>
        <v>2.5694507249916777E-2</v>
      </c>
      <c r="O3249" s="52">
        <f>IFERROR(_xll.qlIndexFixing(ONIndex6M,I3249,TRUE,_xll.ohTrigger(RecalcTrigger,Trigger6M)),NA())</f>
        <v>2.5528159740746403E-2</v>
      </c>
      <c r="P3249" s="52">
        <f>IFERROR(_xll.qlIndexFixing(Index1Y,$H3249,TRUE,_xll.ohTrigger(RecalcTrigger,Trigger1Y)),NA())</f>
        <v>2.7179270907415461E-2</v>
      </c>
      <c r="Q3249" s="52">
        <f>IFERROR(_xll.qlIndexFixing(ONIndex1Y,I3249,TRUE,_xll.ohTrigger(RecalcTrigger,Trigger1Y)),NA())</f>
        <v>2.6812465151406784E-2</v>
      </c>
    </row>
    <row r="3250" spans="2:17" x14ac:dyDescent="0.2">
      <c r="B3250" s="46" t="s">
        <v>51</v>
      </c>
      <c r="D3250" s="49">
        <f>_xll.qlCalendarAdvance(LocalCalendar,$D3249,B3250,"f",FALSE)</f>
        <v>62186</v>
      </c>
      <c r="E3250" s="49">
        <f>_xll.qlInterestRateIndexValueDate(IndexON,D3250)</f>
        <v>62186</v>
      </c>
      <c r="F3250" s="52">
        <f>IFERROR(_xll.qlIndexFixing(IndexON,D3250,TRUE,_xll.ohTrigger(RecalcTrigger,TriggerON)),NA())</f>
        <v>2.53024622932152E-2</v>
      </c>
      <c r="H3250" s="49">
        <f>_xll.qlCalendarAdvance(IborCalendar,$H3249,B3250,"f",FALSE)</f>
        <v>62173</v>
      </c>
      <c r="I3250" s="49">
        <f>_xll.qlInterestRateIndexValueDate(Index1M,$H3250)</f>
        <v>62177</v>
      </c>
      <c r="J3250" s="52">
        <f>IFERROR(_xll.qlIndexFixing(Index1M,$H3250,TRUE,_xll.ohTrigger(RecalcTrigger,Trigger1M)),NA())</f>
        <v>2.3521354918125969E-2</v>
      </c>
      <c r="K3250" s="52">
        <f>IFERROR(_xll.qlIndexFixing(ONIndex1M,I3250,TRUE,_xll.ohTrigger(RecalcTrigger,Trigger1M)),NA())</f>
        <v>2.3498333241862568E-2</v>
      </c>
      <c r="L3250" s="52">
        <f>IFERROR(_xll.qlIndexFixing(Index3M,H3250,TRUE,_xll.ohTrigger(RecalcTrigger,Trigger3M)),NA())</f>
        <v>2.4631398757086947E-2</v>
      </c>
      <c r="M3250" s="52">
        <f>IFERROR(_xll.qlIndexFixing(ONIndex3M,I3250,TRUE,_xll.ohTrigger(RecalcTrigger,Trigger3M)),NA())</f>
        <v>2.4555036426097132E-2</v>
      </c>
      <c r="N3250" s="52">
        <f>IFERROR(_xll.qlIndexFixing(Index6M,$H3250,TRUE,_xll.ohTrigger(RecalcTrigger,Trigger6M)),NA())</f>
        <v>2.5694506915736267E-2</v>
      </c>
      <c r="O3250" s="52">
        <f>IFERROR(_xll.qlIndexFixing(ONIndex6M,I3250,TRUE,_xll.ohTrigger(RecalcTrigger,Trigger6M)),NA())</f>
        <v>2.552815939510289E-2</v>
      </c>
      <c r="P3250" s="52">
        <f>IFERROR(_xll.qlIndexFixing(Index1Y,$H3250,TRUE,_xll.ohTrigger(RecalcTrigger,Trigger1Y)),NA())</f>
        <v>2.7179273140214393E-2</v>
      </c>
      <c r="Q3250" s="52">
        <f>IFERROR(_xll.qlIndexFixing(ONIndex1Y,I3250,TRUE,_xll.ohTrigger(RecalcTrigger,Trigger1Y)),NA())</f>
        <v>2.6812467542214335E-2</v>
      </c>
    </row>
    <row r="3251" spans="2:17" x14ac:dyDescent="0.2">
      <c r="B3251" s="46" t="s">
        <v>51</v>
      </c>
      <c r="D3251" s="49">
        <f>_xll.qlCalendarAdvance(LocalCalendar,$D3250,B3251,"f",FALSE)</f>
        <v>62193</v>
      </c>
      <c r="E3251" s="49">
        <f>_xll.qlInterestRateIndexValueDate(IndexON,D3251)</f>
        <v>62193</v>
      </c>
      <c r="F3251" s="52">
        <f>IFERROR(_xll.qlIndexFixing(IndexON,D3251,TRUE,_xll.ohTrigger(RecalcTrigger,TriggerON)),NA())</f>
        <v>2.5302462293295136E-2</v>
      </c>
      <c r="H3251" s="49">
        <f>_xll.qlCalendarAdvance(IborCalendar,$H3250,B3251,"f",FALSE)</f>
        <v>62184</v>
      </c>
      <c r="I3251" s="49">
        <f>_xll.qlInterestRateIndexValueDate(Index1M,$H3251)</f>
        <v>62186</v>
      </c>
      <c r="J3251" s="52">
        <f>IFERROR(_xll.qlIndexFixing(Index1M,$H3251,TRUE,_xll.ohTrigger(RecalcTrigger,Trigger1M)),NA())</f>
        <v>2.3522890765484469E-2</v>
      </c>
      <c r="K3251" s="52">
        <f>IFERROR(_xll.qlIndexFixing(ONIndex1M,I3251,TRUE,_xll.ohTrigger(RecalcTrigger,Trigger1M)),NA())</f>
        <v>2.3498333241782632E-2</v>
      </c>
      <c r="L3251" s="52">
        <f>IFERROR(_xll.qlIndexFixing(Index3M,H3251,TRUE,_xll.ohTrigger(RecalcTrigger,Trigger3M)),NA())</f>
        <v>2.4630557891785726E-2</v>
      </c>
      <c r="M3251" s="52">
        <f>IFERROR(_xll.qlIndexFixing(ONIndex3M,I3251,TRUE,_xll.ohTrigger(RecalcTrigger,Trigger3M)),NA())</f>
        <v>2.4555036426017196E-2</v>
      </c>
      <c r="N3251" s="52">
        <f>IFERROR(_xll.qlIndexFixing(Index6M,$H3251,TRUE,_xll.ohTrigger(RecalcTrigger,Trigger6M)),NA())</f>
        <v>2.5693593565618081E-2</v>
      </c>
      <c r="O3251" s="52">
        <f>IFERROR(_xll.qlIndexFixing(ONIndex6M,I3251,TRUE,_xll.ohTrigger(RecalcTrigger,Trigger6M)),NA())</f>
        <v>2.5528158952337066E-2</v>
      </c>
      <c r="P3251" s="52">
        <f>IFERROR(_xll.qlIndexFixing(Index1Y,$H3251,TRUE,_xll.ohTrigger(RecalcTrigger,Trigger1Y)),NA())</f>
        <v>2.7179275998309525E-2</v>
      </c>
      <c r="Q3251" s="52">
        <f>IFERROR(_xll.qlIndexFixing(ONIndex1Y,I3251,TRUE,_xll.ohTrigger(RecalcTrigger,Trigger1Y)),NA())</f>
        <v>2.6812470603765348E-2</v>
      </c>
    </row>
    <row r="3252" spans="2:17" x14ac:dyDescent="0.2">
      <c r="B3252" s="46" t="s">
        <v>51</v>
      </c>
      <c r="D3252" s="49">
        <f>_xll.qlCalendarAdvance(LocalCalendar,$D3251,B3252,"f",FALSE)</f>
        <v>62200</v>
      </c>
      <c r="E3252" s="49">
        <f>_xll.qlInterestRateIndexValueDate(IndexON,D3252)</f>
        <v>62200</v>
      </c>
      <c r="F3252" s="52">
        <f>IFERROR(_xll.qlIndexFixing(IndexON,D3252,TRUE,_xll.ohTrigger(RecalcTrigger,TriggerON)),NA())</f>
        <v>2.53024622932152E-2</v>
      </c>
      <c r="H3252" s="49">
        <f>_xll.qlCalendarAdvance(IborCalendar,$H3251,B3252,"f",FALSE)</f>
        <v>62191</v>
      </c>
      <c r="I3252" s="49">
        <f>_xll.qlInterestRateIndexValueDate(Index1M,$H3252)</f>
        <v>62193</v>
      </c>
      <c r="J3252" s="52">
        <f>IFERROR(_xll.qlIndexFixing(Index1M,$H3252,TRUE,_xll.ohTrigger(RecalcTrigger,Trigger1M)),NA())</f>
        <v>2.3522122825095915E-2</v>
      </c>
      <c r="K3252" s="52">
        <f>IFERROR(_xll.qlIndexFixing(ONIndex1M,I3252,TRUE,_xll.ohTrigger(RecalcTrigger,Trigger1M)),NA())</f>
        <v>2.3498333241862568E-2</v>
      </c>
      <c r="L3252" s="52">
        <f>IFERROR(_xll.qlIndexFixing(Index3M,H3252,TRUE,_xll.ohTrigger(RecalcTrigger,Trigger3M)),NA())</f>
        <v>2.4630557891786607E-2</v>
      </c>
      <c r="M3252" s="52">
        <f>IFERROR(_xll.qlIndexFixing(ONIndex3M,I3252,TRUE,_xll.ohTrigger(RecalcTrigger,Trigger3M)),NA())</f>
        <v>2.4555036426017196E-2</v>
      </c>
      <c r="N3252" s="52">
        <f>IFERROR(_xll.qlIndexFixing(Index6M,$H3252,TRUE,_xll.ohTrigger(RecalcTrigger,Trigger6M)),NA())</f>
        <v>2.5693593234176977E-2</v>
      </c>
      <c r="O3252" s="52">
        <f>IFERROR(_xll.qlIndexFixing(ONIndex6M,I3252,TRUE,_xll.ohTrigger(RecalcTrigger,Trigger6M)),NA())</f>
        <v>2.5528158609411378E-2</v>
      </c>
      <c r="P3252" s="52">
        <f>IFERROR(_xll.qlIndexFixing(Index1Y,$H3252,TRUE,_xll.ohTrigger(RecalcTrigger,Trigger1Y)),NA())</f>
        <v>2.71792782114363E-2</v>
      </c>
      <c r="Q3252" s="52">
        <f>IFERROR(_xll.qlIndexFixing(ONIndex1Y,I3252,TRUE,_xll.ohTrigger(RecalcTrigger,Trigger1Y)),NA())</f>
        <v>2.6812472975548118E-2</v>
      </c>
    </row>
    <row r="3253" spans="2:17" x14ac:dyDescent="0.2">
      <c r="B3253" s="46" t="s">
        <v>51</v>
      </c>
      <c r="D3253" s="49">
        <f>_xll.qlCalendarAdvance(LocalCalendar,$D3252,B3253,"f",FALSE)</f>
        <v>62207</v>
      </c>
      <c r="E3253" s="49">
        <f>_xll.qlInterestRateIndexValueDate(IndexON,D3253)</f>
        <v>62207</v>
      </c>
      <c r="F3253" s="52">
        <f>IFERROR(_xll.qlIndexFixing(IndexON,D3253,TRUE,_xll.ohTrigger(RecalcTrigger,TriggerON)),NA())</f>
        <v>2.53024622932152E-2</v>
      </c>
      <c r="H3253" s="49">
        <f>_xll.qlCalendarAdvance(IborCalendar,$H3252,B3253,"f",FALSE)</f>
        <v>62198</v>
      </c>
      <c r="I3253" s="49">
        <f>_xll.qlInterestRateIndexValueDate(Index1M,$H3253)</f>
        <v>62200</v>
      </c>
      <c r="J3253" s="52">
        <f>IFERROR(_xll.qlIndexFixing(Index1M,$H3253,TRUE,_xll.ohTrigger(RecalcTrigger,Trigger1M)),NA())</f>
        <v>2.3522122825095915E-2</v>
      </c>
      <c r="K3253" s="52">
        <f>IFERROR(_xll.qlIndexFixing(ONIndex1M,I3253,TRUE,_xll.ohTrigger(RecalcTrigger,Trigger1M)),NA())</f>
        <v>2.3498333241942504E-2</v>
      </c>
      <c r="L3253" s="52">
        <f>IFERROR(_xll.qlIndexFixing(Index3M,H3253,TRUE,_xll.ohTrigger(RecalcTrigger,Trigger3M)),NA())</f>
        <v>2.4630557891786607E-2</v>
      </c>
      <c r="M3253" s="52">
        <f>IFERROR(_xll.qlIndexFixing(ONIndex3M,I3253,TRUE,_xll.ohTrigger(RecalcTrigger,Trigger3M)),NA())</f>
        <v>2.4555036426097132E-2</v>
      </c>
      <c r="N3253" s="52">
        <f>IFERROR(_xll.qlIndexFixing(Index6M,$H3253,TRUE,_xll.ohTrigger(RecalcTrigger,Trigger6M)),NA())</f>
        <v>2.5693592903963308E-2</v>
      </c>
      <c r="O3253" s="52">
        <f>IFERROR(_xll.qlIndexFixing(ONIndex6M,I3253,TRUE,_xll.ohTrigger(RecalcTrigger,Trigger6M)),NA())</f>
        <v>2.5528158267684731E-2</v>
      </c>
      <c r="P3253" s="52">
        <f>IFERROR(_xll.qlIndexFixing(Index1Y,$H3253,TRUE,_xll.ohTrigger(RecalcTrigger,Trigger1Y)),NA())</f>
        <v>2.718334820405887E-2</v>
      </c>
      <c r="Q3253" s="52">
        <f>IFERROR(_xll.qlIndexFixing(ONIndex1Y,I3253,TRUE,_xll.ohTrigger(RecalcTrigger,Trigger1Y)),NA())</f>
        <v>2.6812475338937602E-2</v>
      </c>
    </row>
    <row r="3254" spans="2:17" x14ac:dyDescent="0.2">
      <c r="B3254" s="46" t="s">
        <v>51</v>
      </c>
      <c r="D3254" s="49">
        <f>_xll.qlCalendarAdvance(LocalCalendar,$D3253,B3254,"f",FALSE)</f>
        <v>62214</v>
      </c>
      <c r="E3254" s="49">
        <f>_xll.qlInterestRateIndexValueDate(IndexON,D3254)</f>
        <v>62214</v>
      </c>
      <c r="F3254" s="52">
        <f>IFERROR(_xll.qlIndexFixing(IndexON,D3254,TRUE,_xll.ohTrigger(RecalcTrigger,TriggerON)),NA())</f>
        <v>2.5302462293295136E-2</v>
      </c>
      <c r="H3254" s="49">
        <f>_xll.qlCalendarAdvance(IborCalendar,$H3253,B3254,"f",FALSE)</f>
        <v>62205</v>
      </c>
      <c r="I3254" s="49">
        <f>_xll.qlInterestRateIndexValueDate(Index1M,$H3254)</f>
        <v>62207</v>
      </c>
      <c r="J3254" s="52">
        <f>IFERROR(_xll.qlIndexFixing(Index1M,$H3254,TRUE,_xll.ohTrigger(RecalcTrigger,Trigger1M)),NA())</f>
        <v>2.3522890765484469E-2</v>
      </c>
      <c r="K3254" s="52">
        <f>IFERROR(_xll.qlIndexFixing(ONIndex1M,I3254,TRUE,_xll.ohTrigger(RecalcTrigger,Trigger1M)),NA())</f>
        <v>2.3498333241782632E-2</v>
      </c>
      <c r="L3254" s="52">
        <f>IFERROR(_xll.qlIndexFixing(Index3M,H3254,TRUE,_xll.ohTrigger(RecalcTrigger,Trigger3M)),NA())</f>
        <v>2.4630557891785726E-2</v>
      </c>
      <c r="M3254" s="52">
        <f>IFERROR(_xll.qlIndexFixing(ONIndex3M,I3254,TRUE,_xll.ohTrigger(RecalcTrigger,Trigger3M)),NA())</f>
        <v>2.4555036426017196E-2</v>
      </c>
      <c r="N3254" s="52">
        <f>IFERROR(_xll.qlIndexFixing(Index6M,$H3254,TRUE,_xll.ohTrigger(RecalcTrigger,Trigger6M)),NA())</f>
        <v>2.5693592574975759E-2</v>
      </c>
      <c r="O3254" s="52">
        <f>IFERROR(_xll.qlIndexFixing(ONIndex6M,I3254,TRUE,_xll.ohTrigger(RecalcTrigger,Trigger6M)),NA())</f>
        <v>2.5528157927157125E-2</v>
      </c>
      <c r="P3254" s="52">
        <f>IFERROR(_xll.qlIndexFixing(Index1Y,$H3254,TRUE,_xll.ohTrigger(RecalcTrigger,Trigger1Y)),NA())</f>
        <v>2.717928261187029E-2</v>
      </c>
      <c r="Q3254" s="52">
        <f>IFERROR(_xll.qlIndexFixing(ONIndex1Y,I3254,TRUE,_xll.ohTrigger(RecalcTrigger,Trigger1Y)),NA())</f>
        <v>2.6812477693933801E-2</v>
      </c>
    </row>
    <row r="3255" spans="2:17" x14ac:dyDescent="0.2">
      <c r="B3255" s="46" t="s">
        <v>51</v>
      </c>
      <c r="D3255" s="49">
        <f>_xll.qlCalendarAdvance(LocalCalendar,$D3254,B3255,"f",FALSE)</f>
        <v>62221</v>
      </c>
      <c r="E3255" s="49">
        <f>_xll.qlInterestRateIndexValueDate(IndexON,D3255)</f>
        <v>62221</v>
      </c>
      <c r="F3255" s="52">
        <f>IFERROR(_xll.qlIndexFixing(IndexON,D3255,TRUE,_xll.ohTrigger(RecalcTrigger,TriggerON)),NA())</f>
        <v>2.5302462293295136E-2</v>
      </c>
      <c r="H3255" s="49">
        <f>_xll.qlCalendarAdvance(IborCalendar,$H3254,B3255,"f",FALSE)</f>
        <v>62212</v>
      </c>
      <c r="I3255" s="49">
        <f>_xll.qlInterestRateIndexValueDate(Index1M,$H3255)</f>
        <v>62214</v>
      </c>
      <c r="J3255" s="52">
        <f>IFERROR(_xll.qlIndexFixing(Index1M,$H3255,TRUE,_xll.ohTrigger(RecalcTrigger,Trigger1M)),NA())</f>
        <v>2.3522122825093417E-2</v>
      </c>
      <c r="K3255" s="52">
        <f>IFERROR(_xll.qlIndexFixing(ONIndex1M,I3255,TRUE,_xll.ohTrigger(RecalcTrigger,Trigger1M)),NA())</f>
        <v>2.3498333241862568E-2</v>
      </c>
      <c r="L3255" s="52">
        <f>IFERROR(_xll.qlIndexFixing(Index3M,H3255,TRUE,_xll.ohTrigger(RecalcTrigger,Trigger3M)),NA())</f>
        <v>2.463139875708608E-2</v>
      </c>
      <c r="M3255" s="52">
        <f>IFERROR(_xll.qlIndexFixing(ONIndex3M,I3255,TRUE,_xll.ohTrigger(RecalcTrigger,Trigger3M)),NA())</f>
        <v>2.4555036426017196E-2</v>
      </c>
      <c r="N3255" s="52">
        <f>IFERROR(_xll.qlIndexFixing(Index6M,$H3255,TRUE,_xll.ohTrigger(RecalcTrigger,Trigger6M)),NA())</f>
        <v>2.5696331144398635E-2</v>
      </c>
      <c r="O3255" s="52">
        <f>IFERROR(_xll.qlIndexFixing(ONIndex6M,I3255,TRUE,_xll.ohTrigger(RecalcTrigger,Trigger6M)),NA())</f>
        <v>2.5528157587988431E-2</v>
      </c>
      <c r="P3255" s="52">
        <f>IFERROR(_xll.qlIndexFixing(Index1Y,$H3255,TRUE,_xll.ohTrigger(RecalcTrigger,Trigger1Y)),NA())</f>
        <v>2.7179284799176848E-2</v>
      </c>
      <c r="Q3255" s="52">
        <f>IFERROR(_xll.qlIndexFixing(ONIndex1Y,I3255,TRUE,_xll.ohTrigger(RecalcTrigger,Trigger1Y)),NA())</f>
        <v>2.6812480040456776E-2</v>
      </c>
    </row>
    <row r="3256" spans="2:17" x14ac:dyDescent="0.2">
      <c r="B3256" s="46" t="s">
        <v>51</v>
      </c>
      <c r="D3256" s="49">
        <f>_xll.qlCalendarAdvance(LocalCalendar,$D3255,B3256,"f",FALSE)</f>
        <v>62228</v>
      </c>
      <c r="E3256" s="49">
        <f>_xll.qlInterestRateIndexValueDate(IndexON,D3256)</f>
        <v>62228</v>
      </c>
      <c r="F3256" s="52">
        <f>IFERROR(_xll.qlIndexFixing(IndexON,D3256,TRUE,_xll.ohTrigger(RecalcTrigger,TriggerON)),NA())</f>
        <v>2.53024622932152E-2</v>
      </c>
      <c r="H3256" s="49">
        <f>_xll.qlCalendarAdvance(IborCalendar,$H3255,B3256,"f",FALSE)</f>
        <v>62219</v>
      </c>
      <c r="I3256" s="49">
        <f>_xll.qlInterestRateIndexValueDate(Index1M,$H3256)</f>
        <v>62221</v>
      </c>
      <c r="J3256" s="52">
        <f>IFERROR(_xll.qlIndexFixing(Index1M,$H3256,TRUE,_xll.ohTrigger(RecalcTrigger,Trigger1M)),NA())</f>
        <v>2.3522122825095915E-2</v>
      </c>
      <c r="K3256" s="52">
        <f>IFERROR(_xll.qlIndexFixing(ONIndex1M,I3256,TRUE,_xll.ohTrigger(RecalcTrigger,Trigger1M)),NA())</f>
        <v>2.3498333241862568E-2</v>
      </c>
      <c r="L3256" s="52">
        <f>IFERROR(_xll.qlIndexFixing(Index3M,H3256,TRUE,_xll.ohTrigger(RecalcTrigger,Trigger3M)),NA())</f>
        <v>2.463139875708608E-2</v>
      </c>
      <c r="M3256" s="52">
        <f>IFERROR(_xll.qlIndexFixing(ONIndex3M,I3256,TRUE,_xll.ohTrigger(RecalcTrigger,Trigger3M)),NA())</f>
        <v>2.4555036426017196E-2</v>
      </c>
      <c r="N3256" s="52">
        <f>IFERROR(_xll.qlIndexFixing(Index6M,$H3256,TRUE,_xll.ohTrigger(RecalcTrigger,Trigger6M)),NA())</f>
        <v>2.5696330818058392E-2</v>
      </c>
      <c r="O3256" s="52">
        <f>IFERROR(_xll.qlIndexFixing(ONIndex6M,I3256,TRUE,_xll.ohTrigger(RecalcTrigger,Trigger6M)),NA())</f>
        <v>2.5528157249778971E-2</v>
      </c>
      <c r="P3256" s="52">
        <f>IFERROR(_xll.qlIndexFixing(Index1Y,$H3256,TRUE,_xll.ohTrigger(RecalcTrigger,Trigger1Y)),NA())</f>
        <v>2.7179286977877245E-2</v>
      </c>
      <c r="Q3256" s="52">
        <f>IFERROR(_xll.qlIndexFixing(ONIndex1Y,I3256,TRUE,_xll.ohTrigger(RecalcTrigger,Trigger1Y)),NA())</f>
        <v>2.6812482378666402E-2</v>
      </c>
    </row>
    <row r="3257" spans="2:17" x14ac:dyDescent="0.2">
      <c r="B3257" s="46" t="s">
        <v>51</v>
      </c>
      <c r="D3257" s="49">
        <f>_xll.qlCalendarAdvance(LocalCalendar,$D3256,B3257,"f",FALSE)</f>
        <v>62235</v>
      </c>
      <c r="E3257" s="49">
        <f>_xll.qlInterestRateIndexValueDate(IndexON,D3257)</f>
        <v>62235</v>
      </c>
      <c r="F3257" s="52">
        <f>IFERROR(_xll.qlIndexFixing(IndexON,D3257,TRUE,_xll.ohTrigger(RecalcTrigger,TriggerON)),NA())</f>
        <v>2.5302462293295136E-2</v>
      </c>
      <c r="H3257" s="49">
        <f>_xll.qlCalendarAdvance(IborCalendar,$H3256,B3257,"f",FALSE)</f>
        <v>62226</v>
      </c>
      <c r="I3257" s="49">
        <f>_xll.qlInterestRateIndexValueDate(Index1M,$H3257)</f>
        <v>62228</v>
      </c>
      <c r="J3257" s="52">
        <f>IFERROR(_xll.qlIndexFixing(Index1M,$H3257,TRUE,_xll.ohTrigger(RecalcTrigger,Trigger1M)),NA())</f>
        <v>2.3522122825098413E-2</v>
      </c>
      <c r="K3257" s="52">
        <f>IFERROR(_xll.qlIndexFixing(ONIndex1M,I3257,TRUE,_xll.ohTrigger(RecalcTrigger,Trigger1M)),NA())</f>
        <v>2.3498333241862568E-2</v>
      </c>
      <c r="L3257" s="52">
        <f>IFERROR(_xll.qlIndexFixing(Index3M,H3257,TRUE,_xll.ohTrigger(RecalcTrigger,Trigger3M)),NA())</f>
        <v>2.4631398757086947E-2</v>
      </c>
      <c r="M3257" s="52">
        <f>IFERROR(_xll.qlIndexFixing(ONIndex3M,I3257,TRUE,_xll.ohTrigger(RecalcTrigger,Trigger3M)),NA())</f>
        <v>2.4555036426017196E-2</v>
      </c>
      <c r="N3257" s="52">
        <f>IFERROR(_xll.qlIndexFixing(Index6M,$H3257,TRUE,_xll.ohTrigger(RecalcTrigger,Trigger6M)),NA())</f>
        <v>2.5696330492945552E-2</v>
      </c>
      <c r="O3257" s="52">
        <f>IFERROR(_xll.qlIndexFixing(ONIndex6M,I3257,TRUE,_xll.ohTrigger(RecalcTrigger,Trigger6M)),NA())</f>
        <v>2.5528156912928424E-2</v>
      </c>
      <c r="P3257" s="52">
        <f>IFERROR(_xll.qlIndexFixing(Index1Y,$H3257,TRUE,_xll.ohTrigger(RecalcTrigger,Trigger1Y)),NA())</f>
        <v>2.7179289147971047E-2</v>
      </c>
      <c r="Q3257" s="52">
        <f>IFERROR(_xll.qlIndexFixing(ONIndex1Y,I3257,TRUE,_xll.ohTrigger(RecalcTrigger,Trigger1Y)),NA())</f>
        <v>2.6812484708482742E-2</v>
      </c>
    </row>
    <row r="3258" spans="2:17" x14ac:dyDescent="0.2">
      <c r="B3258" s="46" t="s">
        <v>51</v>
      </c>
      <c r="D3258" s="49">
        <f>_xll.qlCalendarAdvance(LocalCalendar,$D3257,B3258,"f",FALSE)</f>
        <v>62242</v>
      </c>
      <c r="E3258" s="49">
        <f>_xll.qlInterestRateIndexValueDate(IndexON,D3258)</f>
        <v>62242</v>
      </c>
      <c r="F3258" s="52">
        <f>IFERROR(_xll.qlIndexFixing(IndexON,D3258,TRUE,_xll.ohTrigger(RecalcTrigger,TriggerON)),NA())</f>
        <v>2.5302462293295136E-2</v>
      </c>
      <c r="H3258" s="49">
        <f>_xll.qlCalendarAdvance(IborCalendar,$H3257,B3258,"f",FALSE)</f>
        <v>62233</v>
      </c>
      <c r="I3258" s="49">
        <f>_xll.qlInterestRateIndexValueDate(Index1M,$H3258)</f>
        <v>62235</v>
      </c>
      <c r="J3258" s="52">
        <f>IFERROR(_xll.qlIndexFixing(Index1M,$H3258,TRUE,_xll.ohTrigger(RecalcTrigger,Trigger1M)),NA())</f>
        <v>2.3522122825093417E-2</v>
      </c>
      <c r="K3258" s="52">
        <f>IFERROR(_xll.qlIndexFixing(ONIndex1M,I3258,TRUE,_xll.ohTrigger(RecalcTrigger,Trigger1M)),NA())</f>
        <v>2.3498333241782632E-2</v>
      </c>
      <c r="L3258" s="52">
        <f>IFERROR(_xll.qlIndexFixing(Index3M,H3258,TRUE,_xll.ohTrigger(RecalcTrigger,Trigger3M)),NA())</f>
        <v>2.463139875708608E-2</v>
      </c>
      <c r="M3258" s="52">
        <f>IFERROR(_xll.qlIndexFixing(ONIndex3M,I3258,TRUE,_xll.ohTrigger(RecalcTrigger,Trigger3M)),NA())</f>
        <v>2.455503642593726E-2</v>
      </c>
      <c r="N3258" s="52">
        <f>IFERROR(_xll.qlIndexFixing(Index6M,$H3258,TRUE,_xll.ohTrigger(RecalcTrigger,Trigger6M)),NA())</f>
        <v>2.5696330169060547E-2</v>
      </c>
      <c r="O3258" s="52">
        <f>IFERROR(_xll.qlIndexFixing(ONIndex6M,I3258,TRUE,_xll.ohTrigger(RecalcTrigger,Trigger6M)),NA())</f>
        <v>2.5528156577196981E-2</v>
      </c>
      <c r="P3258" s="52">
        <f>IFERROR(_xll.qlIndexFixing(Index1Y,$H3258,TRUE,_xll.ohTrigger(RecalcTrigger,Trigger1Y)),NA())</f>
        <v>2.7179291309458474E-2</v>
      </c>
      <c r="Q3258" s="52">
        <f>IFERROR(_xll.qlIndexFixing(ONIndex1Y,I3258,TRUE,_xll.ohTrigger(RecalcTrigger,Trigger1Y)),NA())</f>
        <v>2.6812487029985732E-2</v>
      </c>
    </row>
    <row r="3259" spans="2:17" x14ac:dyDescent="0.2">
      <c r="B3259" s="46" t="s">
        <v>51</v>
      </c>
      <c r="D3259" s="49">
        <f>_xll.qlCalendarAdvance(LocalCalendar,$D3258,B3259,"f",FALSE)</f>
        <v>62249</v>
      </c>
      <c r="E3259" s="49">
        <f>_xll.qlInterestRateIndexValueDate(IndexON,D3259)</f>
        <v>62249</v>
      </c>
      <c r="F3259" s="52">
        <f>IFERROR(_xll.qlIndexFixing(IndexON,D3259,TRUE,_xll.ohTrigger(RecalcTrigger,TriggerON)),NA())</f>
        <v>2.53024622932152E-2</v>
      </c>
      <c r="H3259" s="49">
        <f>_xll.qlCalendarAdvance(IborCalendar,$H3258,B3259,"f",FALSE)</f>
        <v>62240</v>
      </c>
      <c r="I3259" s="49">
        <f>_xll.qlInterestRateIndexValueDate(Index1M,$H3259)</f>
        <v>62242</v>
      </c>
      <c r="J3259" s="52">
        <f>IFERROR(_xll.qlIndexFixing(Index1M,$H3259,TRUE,_xll.ohTrigger(RecalcTrigger,Trigger1M)),NA())</f>
        <v>2.3522122825095915E-2</v>
      </c>
      <c r="K3259" s="52">
        <f>IFERROR(_xll.qlIndexFixing(ONIndex1M,I3259,TRUE,_xll.ohTrigger(RecalcTrigger,Trigger1M)),NA())</f>
        <v>2.3498333241862568E-2</v>
      </c>
      <c r="L3259" s="52">
        <f>IFERROR(_xll.qlIndexFixing(Index3M,H3259,TRUE,_xll.ohTrigger(RecalcTrigger,Trigger3M)),NA())</f>
        <v>2.463139875708608E-2</v>
      </c>
      <c r="M3259" s="52">
        <f>IFERROR(_xll.qlIndexFixing(ONIndex3M,I3259,TRUE,_xll.ohTrigger(RecalcTrigger,Trigger3M)),NA())</f>
        <v>2.4555036426017196E-2</v>
      </c>
      <c r="N3259" s="52">
        <f>IFERROR(_xll.qlIndexFixing(Index6M,$H3259,TRUE,_xll.ohTrigger(RecalcTrigger,Trigger6M)),NA())</f>
        <v>2.569359094844428E-2</v>
      </c>
      <c r="O3259" s="52">
        <f>IFERROR(_xll.qlIndexFixing(ONIndex6M,I3259,TRUE,_xll.ohTrigger(RecalcTrigger,Trigger6M)),NA())</f>
        <v>2.5528156242744515E-2</v>
      </c>
      <c r="P3259" s="52">
        <f>IFERROR(_xll.qlIndexFixing(Index1Y,$H3259,TRUE,_xll.ohTrigger(RecalcTrigger,Trigger1Y)),NA())</f>
        <v>2.7179293462338869E-2</v>
      </c>
      <c r="Q3259" s="52">
        <f>IFERROR(_xll.qlIndexFixing(ONIndex1Y,I3259,TRUE,_xll.ohTrigger(RecalcTrigger,Trigger1Y)),NA())</f>
        <v>2.6812489343095436E-2</v>
      </c>
    </row>
    <row r="3260" spans="2:17" x14ac:dyDescent="0.2">
      <c r="B3260" s="46" t="s">
        <v>51</v>
      </c>
      <c r="D3260" s="49">
        <f>_xll.qlCalendarAdvance(LocalCalendar,$D3259,B3260,"f",FALSE)</f>
        <v>62256</v>
      </c>
      <c r="E3260" s="49">
        <f>_xll.qlInterestRateIndexValueDate(IndexON,D3260)</f>
        <v>62256</v>
      </c>
      <c r="F3260" s="52">
        <f>IFERROR(_xll.qlIndexFixing(IndexON,D3260,TRUE,_xll.ohTrigger(RecalcTrigger,TriggerON)),NA())</f>
        <v>2.53024622932152E-2</v>
      </c>
      <c r="H3260" s="49">
        <f>_xll.qlCalendarAdvance(IborCalendar,$H3259,B3260,"f",FALSE)</f>
        <v>62247</v>
      </c>
      <c r="I3260" s="49">
        <f>_xll.qlInterestRateIndexValueDate(Index1M,$H3260)</f>
        <v>62249</v>
      </c>
      <c r="J3260" s="52">
        <f>IFERROR(_xll.qlIndexFixing(Index1M,$H3260,TRUE,_xll.ohTrigger(RecalcTrigger,Trigger1M)),NA())</f>
        <v>2.3522122825095915E-2</v>
      </c>
      <c r="K3260" s="52">
        <f>IFERROR(_xll.qlIndexFixing(ONIndex1M,I3260,TRUE,_xll.ohTrigger(RecalcTrigger,Trigger1M)),NA())</f>
        <v>2.3498333241942504E-2</v>
      </c>
      <c r="L3260" s="52">
        <f>IFERROR(_xll.qlIndexFixing(Index3M,H3260,TRUE,_xll.ohTrigger(RecalcTrigger,Trigger3M)),NA())</f>
        <v>2.4631398757085209E-2</v>
      </c>
      <c r="M3260" s="52">
        <f>IFERROR(_xll.qlIndexFixing(ONIndex3M,I3260,TRUE,_xll.ohTrigger(RecalcTrigger,Trigger3M)),NA())</f>
        <v>2.4555036426017196E-2</v>
      </c>
      <c r="N3260" s="52">
        <f>IFERROR(_xll.qlIndexFixing(Index6M,$H3260,TRUE,_xll.ohTrigger(RecalcTrigger,Trigger6M)),NA())</f>
        <v>2.5693590626819151E-2</v>
      </c>
      <c r="O3260" s="52">
        <f>IFERROR(_xll.qlIndexFixing(ONIndex6M,I3260,TRUE,_xll.ohTrigger(RecalcTrigger,Trigger6M)),NA())</f>
        <v>2.5528155909571026E-2</v>
      </c>
      <c r="P3260" s="52">
        <f>IFERROR(_xll.qlIndexFixing(Index1Y,$H3260,TRUE,_xll.ohTrigger(RecalcTrigger,Trigger1Y)),NA())</f>
        <v>2.7179295606612669E-2</v>
      </c>
      <c r="Q3260" s="52">
        <f>IFERROR(_xll.qlIndexFixing(ONIndex1Y,I3260,TRUE,_xll.ohTrigger(RecalcTrigger,Trigger1Y)),NA())</f>
        <v>2.6812491647811854E-2</v>
      </c>
    </row>
    <row r="3261" spans="2:17" x14ac:dyDescent="0.2">
      <c r="B3261" s="46" t="s">
        <v>51</v>
      </c>
      <c r="D3261" s="49">
        <f>_xll.qlCalendarAdvance(LocalCalendar,$D3260,B3261,"f",FALSE)</f>
        <v>62263</v>
      </c>
      <c r="E3261" s="49">
        <f>_xll.qlInterestRateIndexValueDate(IndexON,D3261)</f>
        <v>62263</v>
      </c>
      <c r="F3261" s="52">
        <f>IFERROR(_xll.qlIndexFixing(IndexON,D3261,TRUE,_xll.ohTrigger(RecalcTrigger,TriggerON)),NA())</f>
        <v>2.5302462293295136E-2</v>
      </c>
      <c r="H3261" s="49">
        <f>_xll.qlCalendarAdvance(IborCalendar,$H3260,B3261,"f",FALSE)</f>
        <v>62254</v>
      </c>
      <c r="I3261" s="49">
        <f>_xll.qlInterestRateIndexValueDate(Index1M,$H3261)</f>
        <v>62256</v>
      </c>
      <c r="J3261" s="52">
        <f>IFERROR(_xll.qlIndexFixing(Index1M,$H3261,TRUE,_xll.ohTrigger(RecalcTrigger,Trigger1M)),NA())</f>
        <v>2.3522122825093417E-2</v>
      </c>
      <c r="K3261" s="52">
        <f>IFERROR(_xll.qlIndexFixing(ONIndex1M,I3261,TRUE,_xll.ohTrigger(RecalcTrigger,Trigger1M)),NA())</f>
        <v>2.3498333241862568E-2</v>
      </c>
      <c r="L3261" s="52">
        <f>IFERROR(_xll.qlIndexFixing(Index3M,H3261,TRUE,_xll.ohTrigger(RecalcTrigger,Trigger3M)),NA())</f>
        <v>2.4631398757086947E-2</v>
      </c>
      <c r="M3261" s="52">
        <f>IFERROR(_xll.qlIndexFixing(ONIndex3M,I3261,TRUE,_xll.ohTrigger(RecalcTrigger,Trigger3M)),NA())</f>
        <v>2.4555036426017196E-2</v>
      </c>
      <c r="N3261" s="52">
        <f>IFERROR(_xll.qlIndexFixing(Index6M,$H3261,TRUE,_xll.ohTrigger(RecalcTrigger,Trigger6M)),NA())</f>
        <v>2.5693590306419704E-2</v>
      </c>
      <c r="O3261" s="52">
        <f>IFERROR(_xll.qlIndexFixing(ONIndex6M,I3261,TRUE,_xll.ohTrigger(RecalcTrigger,Trigger6M)),NA())</f>
        <v>2.5528155577436706E-2</v>
      </c>
      <c r="P3261" s="52">
        <f>IFERROR(_xll.qlIndexFixing(Index1Y,$H3261,TRUE,_xll.ohTrigger(RecalcTrigger,Trigger1Y)),NA())</f>
        <v>2.7179297742279875E-2</v>
      </c>
      <c r="Q3261" s="52">
        <f>IFERROR(_xll.qlIndexFixing(ONIndex1Y,I3261,TRUE,_xll.ohTrigger(RecalcTrigger,Trigger1Y)),NA())</f>
        <v>2.6812493944055049E-2</v>
      </c>
    </row>
    <row r="3262" spans="2:17" x14ac:dyDescent="0.2">
      <c r="B3262" s="46" t="s">
        <v>51</v>
      </c>
      <c r="D3262" s="49">
        <f>_xll.qlCalendarAdvance(LocalCalendar,$D3261,B3262,"f",FALSE)</f>
        <v>62270</v>
      </c>
      <c r="E3262" s="49">
        <f>_xll.qlInterestRateIndexValueDate(IndexON,D3262)</f>
        <v>62270</v>
      </c>
      <c r="F3262" s="52">
        <f>IFERROR(_xll.qlIndexFixing(IndexON,D3262,TRUE,_xll.ohTrigger(RecalcTrigger,TriggerON)),NA())</f>
        <v>2.53024622932152E-2</v>
      </c>
      <c r="H3262" s="49">
        <f>_xll.qlCalendarAdvance(IborCalendar,$H3261,B3262,"f",FALSE)</f>
        <v>62261</v>
      </c>
      <c r="I3262" s="49">
        <f>_xll.qlInterestRateIndexValueDate(Index1M,$H3262)</f>
        <v>62263</v>
      </c>
      <c r="J3262" s="52">
        <f>IFERROR(_xll.qlIndexFixing(Index1M,$H3262,TRUE,_xll.ohTrigger(RecalcTrigger,Trigger1M)),NA())</f>
        <v>2.3522122825093417E-2</v>
      </c>
      <c r="K3262" s="52">
        <f>IFERROR(_xll.qlIndexFixing(ONIndex1M,I3262,TRUE,_xll.ohTrigger(RecalcTrigger,Trigger1M)),NA())</f>
        <v>2.3498333241862568E-2</v>
      </c>
      <c r="L3262" s="52">
        <f>IFERROR(_xll.qlIndexFixing(Index3M,H3262,TRUE,_xll.ohTrigger(RecalcTrigger,Trigger3M)),NA())</f>
        <v>2.463139875708608E-2</v>
      </c>
      <c r="M3262" s="52">
        <f>IFERROR(_xll.qlIndexFixing(ONIndex3M,I3262,TRUE,_xll.ohTrigger(RecalcTrigger,Trigger3M)),NA())</f>
        <v>2.4555036426017196E-2</v>
      </c>
      <c r="N3262" s="52">
        <f>IFERROR(_xll.qlIndexFixing(Index6M,$H3262,TRUE,_xll.ohTrigger(RecalcTrigger,Trigger6M)),NA())</f>
        <v>2.5693589987248567E-2</v>
      </c>
      <c r="O3262" s="52">
        <f>IFERROR(_xll.qlIndexFixing(ONIndex6M,I3262,TRUE,_xll.ohTrigger(RecalcTrigger,Trigger6M)),NA())</f>
        <v>2.5528155246581363E-2</v>
      </c>
      <c r="P3262" s="52">
        <f>IFERROR(_xll.qlIndexFixing(Index1Y,$H3262,TRUE,_xll.ohTrigger(RecalcTrigger,Trigger1Y)),NA())</f>
        <v>2.7179299869341141E-2</v>
      </c>
      <c r="Q3262" s="52">
        <f>IFERROR(_xll.qlIndexFixing(ONIndex1Y,I3262,TRUE,_xll.ohTrigger(RecalcTrigger,Trigger1Y)),NA())</f>
        <v>2.6812496232064831E-2</v>
      </c>
    </row>
    <row r="3263" spans="2:17" x14ac:dyDescent="0.2">
      <c r="B3263" s="46" t="s">
        <v>51</v>
      </c>
      <c r="D3263" s="49">
        <f>_xll.qlCalendarAdvance(LocalCalendar,$D3262,B3263,"f",FALSE)</f>
        <v>62277</v>
      </c>
      <c r="E3263" s="49">
        <f>_xll.qlInterestRateIndexValueDate(IndexON,D3263)</f>
        <v>62277</v>
      </c>
      <c r="F3263" s="52">
        <f>IFERROR(_xll.qlIndexFixing(IndexON,D3263,TRUE,_xll.ohTrigger(RecalcTrigger,TriggerON)),NA())</f>
        <v>2.5305129979047436E-2</v>
      </c>
      <c r="H3263" s="49">
        <f>_xll.qlCalendarAdvance(IborCalendar,$H3262,B3263,"f",FALSE)</f>
        <v>62268</v>
      </c>
      <c r="I3263" s="49">
        <f>_xll.qlInterestRateIndexValueDate(Index1M,$H3263)</f>
        <v>62270</v>
      </c>
      <c r="J3263" s="52">
        <f>IFERROR(_xll.qlIndexFixing(Index1M,$H3263,TRUE,_xll.ohTrigger(RecalcTrigger,Trigger1M)),NA())</f>
        <v>2.3522122825095915E-2</v>
      </c>
      <c r="K3263" s="52">
        <f>IFERROR(_xll.qlIndexFixing(ONIndex1M,I3263,TRUE,_xll.ohTrigger(RecalcTrigger,Trigger1M)),NA())</f>
        <v>2.3498333241862568E-2</v>
      </c>
      <c r="L3263" s="52">
        <f>IFERROR(_xll.qlIndexFixing(Index3M,H3263,TRUE,_xll.ohTrigger(RecalcTrigger,Trigger3M)),NA())</f>
        <v>2.463139875708608E-2</v>
      </c>
      <c r="M3263" s="52">
        <f>IFERROR(_xll.qlIndexFixing(ONIndex3M,I3263,TRUE,_xll.ohTrigger(RecalcTrigger,Trigger3M)),NA())</f>
        <v>2.4555036426017196E-2</v>
      </c>
      <c r="N3263" s="52">
        <f>IFERROR(_xll.qlIndexFixing(Index6M,$H3263,TRUE,_xll.ohTrigger(RecalcTrigger,Trigger6M)),NA())</f>
        <v>2.5696328568041014E-2</v>
      </c>
      <c r="O3263" s="52">
        <f>IFERROR(_xll.qlIndexFixing(ONIndex6M,I3263,TRUE,_xll.ohTrigger(RecalcTrigger,Trigger6M)),NA())</f>
        <v>2.5528154917004997E-2</v>
      </c>
      <c r="P3263" s="52">
        <f>IFERROR(_xll.qlIndexFixing(Index1Y,$H3263,TRUE,_xll.ohTrigger(RecalcTrigger,Trigger1Y)),NA())</f>
        <v>2.7179301987795154E-2</v>
      </c>
      <c r="Q3263" s="52">
        <f>IFERROR(_xll.qlIndexFixing(ONIndex1Y,I3263,TRUE,_xll.ohTrigger(RecalcTrigger,Trigger1Y)),NA())</f>
        <v>2.6812498511681326E-2</v>
      </c>
    </row>
    <row r="3264" spans="2:17" x14ac:dyDescent="0.2">
      <c r="B3264" s="46" t="s">
        <v>51</v>
      </c>
      <c r="D3264" s="49">
        <f>_xll.qlCalendarAdvance(LocalCalendar,$D3263,B3264,"f",FALSE)</f>
        <v>62284</v>
      </c>
      <c r="E3264" s="49">
        <f>_xll.qlInterestRateIndexValueDate(IndexON,D3264)</f>
        <v>62284</v>
      </c>
      <c r="F3264" s="52">
        <f>IFERROR(_xll.qlIndexFixing(IndexON,D3264,TRUE,_xll.ohTrigger(RecalcTrigger,TriggerON)),NA())</f>
        <v>2.53024622932152E-2</v>
      </c>
      <c r="H3264" s="49">
        <f>_xll.qlCalendarAdvance(IborCalendar,$H3263,B3264,"f",FALSE)</f>
        <v>62275</v>
      </c>
      <c r="I3264" s="49">
        <f>_xll.qlInterestRateIndexValueDate(Index1M,$H3264)</f>
        <v>62277</v>
      </c>
      <c r="J3264" s="52">
        <f>IFERROR(_xll.qlIndexFixing(Index1M,$H3264,TRUE,_xll.ohTrigger(RecalcTrigger,Trigger1M)),NA())</f>
        <v>2.3522122825095915E-2</v>
      </c>
      <c r="K3264" s="52">
        <f>IFERROR(_xll.qlIndexFixing(ONIndex1M,I3264,TRUE,_xll.ohTrigger(RecalcTrigger,Trigger1M)),NA())</f>
        <v>2.3500634057280756E-2</v>
      </c>
      <c r="L3264" s="52">
        <f>IFERROR(_xll.qlIndexFixing(Index3M,H3264,TRUE,_xll.ohTrigger(RecalcTrigger,Trigger3M)),NA())</f>
        <v>2.4631398757087818E-2</v>
      </c>
      <c r="M3264" s="52">
        <f>IFERROR(_xll.qlIndexFixing(ONIndex3M,I3264,TRUE,_xll.ohTrigger(RecalcTrigger,Trigger3M)),NA())</f>
        <v>2.4557548831181109E-2</v>
      </c>
      <c r="N3264" s="52">
        <f>IFERROR(_xll.qlIndexFixing(Index6M,$H3264,TRUE,_xll.ohTrigger(RecalcTrigger,Trigger6M)),NA())</f>
        <v>2.569632825151915E-2</v>
      </c>
      <c r="O3264" s="52">
        <f>IFERROR(_xll.qlIndexFixing(ONIndex6M,I3264,TRUE,_xll.ohTrigger(RecalcTrigger,Trigger6M)),NA())</f>
        <v>2.5530870007957063E-2</v>
      </c>
      <c r="P3264" s="52">
        <f>IFERROR(_xll.qlIndexFixing(Index1Y,$H3264,TRUE,_xll.ohTrigger(RecalcTrigger,Trigger1Y)),NA())</f>
        <v>2.7182354847872382E-2</v>
      </c>
      <c r="Q3264" s="52">
        <f>IFERROR(_xll.qlIndexFixing(ONIndex1Y,I3264,TRUE,_xll.ohTrigger(RecalcTrigger,Trigger1Y)),NA())</f>
        <v>2.6815496876357869E-2</v>
      </c>
    </row>
    <row r="3265" spans="2:17" x14ac:dyDescent="0.2">
      <c r="B3265" s="46" t="s">
        <v>51</v>
      </c>
      <c r="D3265" s="49">
        <f>_xll.qlCalendarAdvance(LocalCalendar,$D3264,B3265,"f",FALSE)</f>
        <v>62291</v>
      </c>
      <c r="E3265" s="49">
        <f>_xll.qlInterestRateIndexValueDate(IndexON,D3265)</f>
        <v>62291</v>
      </c>
      <c r="F3265" s="52">
        <f>IFERROR(_xll.qlIndexFixing(IndexON,D3265,TRUE,_xll.ohTrigger(RecalcTrigger,TriggerON)),NA())</f>
        <v>2.5302462293295136E-2</v>
      </c>
      <c r="H3265" s="49">
        <f>_xll.qlCalendarAdvance(IborCalendar,$H3264,B3265,"f",FALSE)</f>
        <v>62282</v>
      </c>
      <c r="I3265" s="49">
        <f>_xll.qlInterestRateIndexValueDate(Index1M,$H3265)</f>
        <v>62284</v>
      </c>
      <c r="J3265" s="52">
        <f>IFERROR(_xll.qlIndexFixing(Index1M,$H3265,TRUE,_xll.ohTrigger(RecalcTrigger,Trigger1M)),NA())</f>
        <v>2.3522122825095915E-2</v>
      </c>
      <c r="K3265" s="52">
        <f>IFERROR(_xll.qlIndexFixing(ONIndex1M,I3265,TRUE,_xll.ohTrigger(RecalcTrigger,Trigger1M)),NA())</f>
        <v>2.3498333241782632E-2</v>
      </c>
      <c r="L3265" s="52">
        <f>IFERROR(_xll.qlIndexFixing(Index3M,H3265,TRUE,_xll.ohTrigger(RecalcTrigger,Trigger3M)),NA())</f>
        <v>2.463139875708608E-2</v>
      </c>
      <c r="M3265" s="52">
        <f>IFERROR(_xll.qlIndexFixing(ONIndex3M,I3265,TRUE,_xll.ohTrigger(RecalcTrigger,Trigger3M)),NA())</f>
        <v>2.455503642593726E-2</v>
      </c>
      <c r="N3265" s="52">
        <f>IFERROR(_xll.qlIndexFixing(Index6M,$H3265,TRUE,_xll.ohTrigger(RecalcTrigger,Trigger6M)),NA())</f>
        <v>2.5696327936223406E-2</v>
      </c>
      <c r="O3265" s="52">
        <f>IFERROR(_xll.qlIndexFixing(ONIndex6M,I3265,TRUE,_xll.ohTrigger(RecalcTrigger,Trigger6M)),NA())</f>
        <v>2.5528154261529323E-2</v>
      </c>
      <c r="P3265" s="52">
        <f>IFERROR(_xll.qlIndexFixing(Index1Y,$H3265,TRUE,_xll.ohTrigger(RecalcTrigger,Trigger1Y)),NA())</f>
        <v>2.71793061988834E-2</v>
      </c>
      <c r="Q3265" s="52">
        <f>IFERROR(_xll.qlIndexFixing(ONIndex1Y,I3265,TRUE,_xll.ohTrigger(RecalcTrigger,Trigger1Y)),NA())</f>
        <v>2.6812503045654523E-2</v>
      </c>
    </row>
    <row r="3266" spans="2:17" x14ac:dyDescent="0.2">
      <c r="B3266" s="46" t="s">
        <v>51</v>
      </c>
      <c r="D3266" s="49">
        <f>_xll.qlCalendarAdvance(LocalCalendar,$D3265,B3266,"f",FALSE)</f>
        <v>62298</v>
      </c>
      <c r="E3266" s="49">
        <f>_xll.qlInterestRateIndexValueDate(IndexON,D3266)</f>
        <v>62298</v>
      </c>
      <c r="F3266" s="52">
        <f>IFERROR(_xll.qlIndexFixing(IndexON,D3266,TRUE,_xll.ohTrigger(RecalcTrigger,TriggerON)),NA())</f>
        <v>2.53024622932152E-2</v>
      </c>
      <c r="H3266" s="49">
        <f>_xll.qlCalendarAdvance(IborCalendar,$H3265,B3266,"f",FALSE)</f>
        <v>62289</v>
      </c>
      <c r="I3266" s="49">
        <f>_xll.qlInterestRateIndexValueDate(Index1M,$H3266)</f>
        <v>62291</v>
      </c>
      <c r="J3266" s="52">
        <f>IFERROR(_xll.qlIndexFixing(Index1M,$H3266,TRUE,_xll.ohTrigger(RecalcTrigger,Trigger1M)),NA())</f>
        <v>2.3522122825095915E-2</v>
      </c>
      <c r="K3266" s="52">
        <f>IFERROR(_xll.qlIndexFixing(ONIndex1M,I3266,TRUE,_xll.ohTrigger(RecalcTrigger,Trigger1M)),NA())</f>
        <v>2.3498333241942504E-2</v>
      </c>
      <c r="L3266" s="52">
        <f>IFERROR(_xll.qlIndexFixing(Index3M,H3266,TRUE,_xll.ohTrigger(RecalcTrigger,Trigger3M)),NA())</f>
        <v>2.463139875708608E-2</v>
      </c>
      <c r="M3266" s="52">
        <f>IFERROR(_xll.qlIndexFixing(ONIndex3M,I3266,TRUE,_xll.ohTrigger(RecalcTrigger,Trigger3M)),NA())</f>
        <v>2.4555036426017196E-2</v>
      </c>
      <c r="N3266" s="52">
        <f>IFERROR(_xll.qlIndexFixing(Index6M,$H3266,TRUE,_xll.ohTrigger(RecalcTrigger,Trigger6M)),NA())</f>
        <v>2.5697240675024161E-2</v>
      </c>
      <c r="O3266" s="52">
        <f>IFERROR(_xll.qlIndexFixing(ONIndex6M,I3266,TRUE,_xll.ohTrigger(RecalcTrigger,Trigger6M)),NA())</f>
        <v>2.552815393555008E-2</v>
      </c>
      <c r="P3266" s="52">
        <f>IFERROR(_xll.qlIndexFixing(Index1Y,$H3266,TRUE,_xll.ohTrigger(RecalcTrigger,Trigger1Y)),NA())</f>
        <v>2.7179308291517851E-2</v>
      </c>
      <c r="Q3266" s="52">
        <f>IFERROR(_xll.qlIndexFixing(ONIndex1Y,I3266,TRUE,_xll.ohTrigger(RecalcTrigger,Trigger1Y)),NA())</f>
        <v>2.6812505300251033E-2</v>
      </c>
    </row>
    <row r="3267" spans="2:17" x14ac:dyDescent="0.2">
      <c r="B3267" s="46" t="s">
        <v>51</v>
      </c>
      <c r="D3267" s="49">
        <f>_xll.qlCalendarAdvance(LocalCalendar,$D3266,B3267,"f",FALSE)</f>
        <v>62305</v>
      </c>
      <c r="E3267" s="49">
        <f>_xll.qlInterestRateIndexValueDate(IndexON,D3267)</f>
        <v>62305</v>
      </c>
      <c r="F3267" s="52">
        <f>IFERROR(_xll.qlIndexFixing(IndexON,D3267,TRUE,_xll.ohTrigger(RecalcTrigger,TriggerON)),NA())</f>
        <v>2.5302462293135264E-2</v>
      </c>
      <c r="H3267" s="49">
        <f>_xll.qlCalendarAdvance(IborCalendar,$H3266,B3267,"f",FALSE)</f>
        <v>62296</v>
      </c>
      <c r="I3267" s="49">
        <f>_xll.qlInterestRateIndexValueDate(Index1M,$H3267)</f>
        <v>62298</v>
      </c>
      <c r="J3267" s="52">
        <f>IFERROR(_xll.qlIndexFixing(Index1M,$H3267,TRUE,_xll.ohTrigger(RecalcTrigger,Trigger1M)),NA())</f>
        <v>2.3522890765482047E-2</v>
      </c>
      <c r="K3267" s="52">
        <f>IFERROR(_xll.qlIndexFixing(ONIndex1M,I3267,TRUE,_xll.ohTrigger(RecalcTrigger,Trigger1M)),NA())</f>
        <v>2.3498333241862568E-2</v>
      </c>
      <c r="L3267" s="52">
        <f>IFERROR(_xll.qlIndexFixing(Index3M,H3267,TRUE,_xll.ohTrigger(RecalcTrigger,Trigger3M)),NA())</f>
        <v>2.4631398757086947E-2</v>
      </c>
      <c r="M3267" s="52">
        <f>IFERROR(_xll.qlIndexFixing(ONIndex3M,I3267,TRUE,_xll.ohTrigger(RecalcTrigger,Trigger3M)),NA())</f>
        <v>2.4555036426097132E-2</v>
      </c>
      <c r="N3267" s="52">
        <f>IFERROR(_xll.qlIndexFixing(Index6M,$H3267,TRUE,_xll.ohTrigger(RecalcTrigger,Trigger6M)),NA())</f>
        <v>2.5696327309314558E-2</v>
      </c>
      <c r="O3267" s="52">
        <f>IFERROR(_xll.qlIndexFixing(ONIndex6M,I3267,TRUE,_xll.ohTrigger(RecalcTrigger,Trigger6M)),NA())</f>
        <v>2.5528153610769877E-2</v>
      </c>
      <c r="P3267" s="52">
        <f>IFERROR(_xll.qlIndexFixing(Index1Y,$H3267,TRUE,_xll.ohTrigger(RecalcTrigger,Trigger1Y)),NA())</f>
        <v>2.7179310375545485E-2</v>
      </c>
      <c r="Q3267" s="52">
        <f>IFERROR(_xll.qlIndexFixing(ONIndex1Y,I3267,TRUE,_xll.ohTrigger(RecalcTrigger,Trigger1Y)),NA())</f>
        <v>2.6812507546294384E-2</v>
      </c>
    </row>
    <row r="3268" spans="2:17" x14ac:dyDescent="0.2">
      <c r="B3268" s="46" t="s">
        <v>51</v>
      </c>
      <c r="D3268" s="49">
        <f>_xll.qlCalendarAdvance(LocalCalendar,$D3267,B3268,"f",FALSE)</f>
        <v>62312</v>
      </c>
      <c r="E3268" s="49">
        <f>_xll.qlInterestRateIndexValueDate(IndexON,D3268)</f>
        <v>62312</v>
      </c>
      <c r="F3268" s="52">
        <f>IFERROR(_xll.qlIndexFixing(IndexON,D3268,TRUE,_xll.ohTrigger(RecalcTrigger,TriggerON)),NA())</f>
        <v>2.53024622932152E-2</v>
      </c>
      <c r="H3268" s="49">
        <f>_xll.qlCalendarAdvance(IborCalendar,$H3267,B3268,"f",FALSE)</f>
        <v>62303</v>
      </c>
      <c r="I3268" s="49">
        <f>_xll.qlInterestRateIndexValueDate(Index1M,$H3268)</f>
        <v>62305</v>
      </c>
      <c r="J3268" s="52">
        <f>IFERROR(_xll.qlIndexFixing(Index1M,$H3268,TRUE,_xll.ohTrigger(RecalcTrigger,Trigger1M)),NA())</f>
        <v>2.3519819204446849E-2</v>
      </c>
      <c r="K3268" s="52">
        <f>IFERROR(_xll.qlIndexFixing(ONIndex1M,I3268,TRUE,_xll.ohTrigger(RecalcTrigger,Trigger1M)),NA())</f>
        <v>2.3498333241862568E-2</v>
      </c>
      <c r="L3268" s="52">
        <f>IFERROR(_xll.qlIndexFixing(Index3M,H3268,TRUE,_xll.ohTrigger(RecalcTrigger,Trigger3M)),NA())</f>
        <v>2.463139875708608E-2</v>
      </c>
      <c r="M3268" s="52">
        <f>IFERROR(_xll.qlIndexFixing(ONIndex3M,I3268,TRUE,_xll.ohTrigger(RecalcTrigger,Trigger3M)),NA())</f>
        <v>2.4555036426017196E-2</v>
      </c>
      <c r="N3268" s="52">
        <f>IFERROR(_xll.qlIndexFixing(Index6M,$H3268,TRUE,_xll.ohTrigger(RecalcTrigger,Trigger6M)),NA())</f>
        <v>2.5693588097982119E-2</v>
      </c>
      <c r="O3268" s="52">
        <f>IFERROR(_xll.qlIndexFixing(ONIndex6M,I3268,TRUE,_xll.ohTrigger(RecalcTrigger,Trigger6M)),NA())</f>
        <v>2.5528153287108779E-2</v>
      </c>
      <c r="P3268" s="52">
        <f>IFERROR(_xll.qlIndexFixing(Index1Y,$H3268,TRUE,_xll.ohTrigger(RecalcTrigger,Trigger1Y)),NA())</f>
        <v>2.7179312450966744E-2</v>
      </c>
      <c r="Q3268" s="52">
        <f>IFERROR(_xll.qlIndexFixing(ONIndex1Y,I3268,TRUE,_xll.ohTrigger(RecalcTrigger,Trigger1Y)),NA())</f>
        <v>2.6812509783864513E-2</v>
      </c>
    </row>
    <row r="3269" spans="2:17" x14ac:dyDescent="0.2">
      <c r="B3269" s="46" t="s">
        <v>51</v>
      </c>
      <c r="D3269" s="49">
        <f>_xll.qlCalendarAdvance(LocalCalendar,$D3268,B3269,"f",FALSE)</f>
        <v>62319</v>
      </c>
      <c r="E3269" s="49">
        <f>_xll.qlInterestRateIndexValueDate(IndexON,D3269)</f>
        <v>62319</v>
      </c>
      <c r="F3269" s="52">
        <f>IFERROR(_xll.qlIndexFixing(IndexON,D3269,TRUE,_xll.ohTrigger(RecalcTrigger,TriggerON)),NA())</f>
        <v>2.5302462293295136E-2</v>
      </c>
      <c r="H3269" s="49">
        <f>_xll.qlCalendarAdvance(IborCalendar,$H3268,B3269,"f",FALSE)</f>
        <v>62310</v>
      </c>
      <c r="I3269" s="49">
        <f>_xll.qlInterestRateIndexValueDate(Index1M,$H3269)</f>
        <v>62312</v>
      </c>
      <c r="J3269" s="52">
        <f>IFERROR(_xll.qlIndexFixing(Index1M,$H3269,TRUE,_xll.ohTrigger(RecalcTrigger,Trigger1M)),NA())</f>
        <v>2.3522122825093417E-2</v>
      </c>
      <c r="K3269" s="52">
        <f>IFERROR(_xll.qlIndexFixing(ONIndex1M,I3269,TRUE,_xll.ohTrigger(RecalcTrigger,Trigger1M)),NA())</f>
        <v>2.3498333241862568E-2</v>
      </c>
      <c r="L3269" s="52">
        <f>IFERROR(_xll.qlIndexFixing(Index3M,H3269,TRUE,_xll.ohTrigger(RecalcTrigger,Trigger3M)),NA())</f>
        <v>2.463139875708608E-2</v>
      </c>
      <c r="M3269" s="52">
        <f>IFERROR(_xll.qlIndexFixing(ONIndex3M,I3269,TRUE,_xll.ohTrigger(RecalcTrigger,Trigger3M)),NA())</f>
        <v>2.4555036426017196E-2</v>
      </c>
      <c r="N3269" s="52">
        <f>IFERROR(_xll.qlIndexFixing(Index6M,$H3269,TRUE,_xll.ohTrigger(RecalcTrigger,Trigger6M)),NA())</f>
        <v>2.5696326687314471E-2</v>
      </c>
      <c r="O3269" s="52">
        <f>IFERROR(_xll.qlIndexFixing(ONIndex6M,I3269,TRUE,_xll.ohTrigger(RecalcTrigger,Trigger6M)),NA())</f>
        <v>2.5528152964806594E-2</v>
      </c>
      <c r="P3269" s="52">
        <f>IFERROR(_xll.qlIndexFixing(Index1Y,$H3269,TRUE,_xll.ohTrigger(RecalcTrigger,Trigger1Y)),NA())</f>
        <v>2.7179314517781411E-2</v>
      </c>
      <c r="Q3269" s="52">
        <f>IFERROR(_xll.qlIndexFixing(ONIndex1Y,I3269,TRUE,_xll.ohTrigger(RecalcTrigger,Trigger1Y)),NA())</f>
        <v>2.6812512013281165E-2</v>
      </c>
    </row>
    <row r="3270" spans="2:17" x14ac:dyDescent="0.2">
      <c r="B3270" s="46" t="s">
        <v>51</v>
      </c>
      <c r="D3270" s="49">
        <f>_xll.qlCalendarAdvance(LocalCalendar,$D3269,B3270,"f",FALSE)</f>
        <v>62326</v>
      </c>
      <c r="E3270" s="49">
        <f>_xll.qlInterestRateIndexValueDate(IndexON,D3270)</f>
        <v>62326</v>
      </c>
      <c r="F3270" s="52">
        <f>IFERROR(_xll.qlIndexFixing(IndexON,D3270,TRUE,_xll.ohTrigger(RecalcTrigger,TriggerON)),NA())</f>
        <v>2.53024622932152E-2</v>
      </c>
      <c r="H3270" s="49">
        <f>_xll.qlCalendarAdvance(IborCalendar,$H3269,B3270,"f",FALSE)</f>
        <v>62317</v>
      </c>
      <c r="I3270" s="49">
        <f>_xll.qlInterestRateIndexValueDate(Index1M,$H3270)</f>
        <v>62319</v>
      </c>
      <c r="J3270" s="52">
        <f>IFERROR(_xll.qlIndexFixing(Index1M,$H3270,TRUE,_xll.ohTrigger(RecalcTrigger,Trigger1M)),NA())</f>
        <v>2.3522122825095915E-2</v>
      </c>
      <c r="K3270" s="52">
        <f>IFERROR(_xll.qlIndexFixing(ONIndex1M,I3270,TRUE,_xll.ohTrigger(RecalcTrigger,Trigger1M)),NA())</f>
        <v>2.3498333241862568E-2</v>
      </c>
      <c r="L3270" s="52">
        <f>IFERROR(_xll.qlIndexFixing(Index3M,H3270,TRUE,_xll.ohTrigger(RecalcTrigger,Trigger3M)),NA())</f>
        <v>2.463139875708608E-2</v>
      </c>
      <c r="M3270" s="52">
        <f>IFERROR(_xll.qlIndexFixing(ONIndex3M,I3270,TRUE,_xll.ohTrigger(RecalcTrigger,Trigger3M)),NA())</f>
        <v>2.4555036426017196E-2</v>
      </c>
      <c r="N3270" s="52">
        <f>IFERROR(_xll.qlIndexFixing(Index6M,$H3270,TRUE,_xll.ohTrigger(RecalcTrigger,Trigger6M)),NA())</f>
        <v>2.5697239431286212E-2</v>
      </c>
      <c r="O3270" s="52">
        <f>IFERROR(_xll.qlIndexFixing(ONIndex6M,I3270,TRUE,_xll.ohTrigger(RecalcTrigger,Trigger6M)),NA())</f>
        <v>2.552815264370345E-2</v>
      </c>
      <c r="P3270" s="52">
        <f>IFERROR(_xll.qlIndexFixing(Index1Y,$H3270,TRUE,_xll.ohTrigger(RecalcTrigger,Trigger1Y)),NA())</f>
        <v>2.7179316575989262E-2</v>
      </c>
      <c r="Q3270" s="52">
        <f>IFERROR(_xll.qlIndexFixing(ONIndex1Y,I3270,TRUE,_xll.ohTrigger(RecalcTrigger,Trigger1Y)),NA())</f>
        <v>2.6812514234224594E-2</v>
      </c>
    </row>
    <row r="3271" spans="2:17" x14ac:dyDescent="0.2">
      <c r="B3271" s="46" t="s">
        <v>51</v>
      </c>
      <c r="D3271" s="49">
        <f>_xll.qlCalendarAdvance(LocalCalendar,$D3270,B3271,"f",FALSE)</f>
        <v>62333</v>
      </c>
      <c r="E3271" s="49">
        <f>_xll.qlInterestRateIndexValueDate(IndexON,D3271)</f>
        <v>62333</v>
      </c>
      <c r="F3271" s="52">
        <f>IFERROR(_xll.qlIndexFixing(IndexON,D3271,TRUE,_xll.ohTrigger(RecalcTrigger,TriggerON)),NA())</f>
        <v>2.5302462293295136E-2</v>
      </c>
      <c r="H3271" s="49">
        <f>_xll.qlCalendarAdvance(IborCalendar,$H3270,B3271,"f",FALSE)</f>
        <v>62324</v>
      </c>
      <c r="I3271" s="49">
        <f>_xll.qlInterestRateIndexValueDate(Index1M,$H3271)</f>
        <v>62326</v>
      </c>
      <c r="J3271" s="52">
        <f>IFERROR(_xll.qlIndexFixing(Index1M,$H3271,TRUE,_xll.ohTrigger(RecalcTrigger,Trigger1M)),NA())</f>
        <v>2.3522122825095915E-2</v>
      </c>
      <c r="K3271" s="52">
        <f>IFERROR(_xll.qlIndexFixing(ONIndex1M,I3271,TRUE,_xll.ohTrigger(RecalcTrigger,Trigger1M)),NA())</f>
        <v>2.3498333241862568E-2</v>
      </c>
      <c r="L3271" s="52">
        <f>IFERROR(_xll.qlIndexFixing(Index3M,H3271,TRUE,_xll.ohTrigger(RecalcTrigger,Trigger3M)),NA())</f>
        <v>2.4631398757086947E-2</v>
      </c>
      <c r="M3271" s="52">
        <f>IFERROR(_xll.qlIndexFixing(ONIndex3M,I3271,TRUE,_xll.ohTrigger(RecalcTrigger,Trigger3M)),NA())</f>
        <v>2.4555036426017196E-2</v>
      </c>
      <c r="N3271" s="52">
        <f>IFERROR(_xll.qlIndexFixing(Index6M,$H3271,TRUE,_xll.ohTrigger(RecalcTrigger,Trigger6M)),NA())</f>
        <v>2.5696326070222719E-2</v>
      </c>
      <c r="O3271" s="52">
        <f>IFERROR(_xll.qlIndexFixing(ONIndex6M,I3271,TRUE,_xll.ohTrigger(RecalcTrigger,Trigger6M)),NA())</f>
        <v>2.5528152323799347E-2</v>
      </c>
      <c r="P3271" s="52">
        <f>IFERROR(_xll.qlIndexFixing(Index1Y,$H3271,TRUE,_xll.ohTrigger(RecalcTrigger,Trigger1Y)),NA())</f>
        <v>2.7179318625590518E-2</v>
      </c>
      <c r="Q3271" s="52">
        <f>IFERROR(_xll.qlIndexFixing(ONIndex1Y,I3271,TRUE,_xll.ohTrigger(RecalcTrigger,Trigger1Y)),NA())</f>
        <v>2.6812516446774737E-2</v>
      </c>
    </row>
    <row r="3272" spans="2:17" x14ac:dyDescent="0.2">
      <c r="B3272" s="46" t="s">
        <v>51</v>
      </c>
      <c r="D3272" s="49">
        <f>_xll.qlCalendarAdvance(LocalCalendar,$D3271,B3272,"f",FALSE)</f>
        <v>62340</v>
      </c>
      <c r="E3272" s="49">
        <f>_xll.qlInterestRateIndexValueDate(IndexON,D3272)</f>
        <v>62340</v>
      </c>
      <c r="F3272" s="52">
        <f>IFERROR(_xll.qlIndexFixing(IndexON,D3272,TRUE,_xll.ohTrigger(RecalcTrigger,TriggerON)),NA())</f>
        <v>2.53024622932152E-2</v>
      </c>
      <c r="H3272" s="49">
        <f>_xll.qlCalendarAdvance(IborCalendar,$H3271,B3272,"f",FALSE)</f>
        <v>62331</v>
      </c>
      <c r="I3272" s="49">
        <f>_xll.qlInterestRateIndexValueDate(Index1M,$H3272)</f>
        <v>62333</v>
      </c>
      <c r="J3272" s="52">
        <f>IFERROR(_xll.qlIndexFixing(Index1M,$H3272,TRUE,_xll.ohTrigger(RecalcTrigger,Trigger1M)),NA())</f>
        <v>2.3522122825093417E-2</v>
      </c>
      <c r="K3272" s="52">
        <f>IFERROR(_xll.qlIndexFixing(ONIndex1M,I3272,TRUE,_xll.ohTrigger(RecalcTrigger,Trigger1M)),NA())</f>
        <v>2.3498333241862568E-2</v>
      </c>
      <c r="L3272" s="52">
        <f>IFERROR(_xll.qlIndexFixing(Index3M,H3272,TRUE,_xll.ohTrigger(RecalcTrigger,Trigger3M)),NA())</f>
        <v>2.4631398757086947E-2</v>
      </c>
      <c r="M3272" s="52">
        <f>IFERROR(_xll.qlIndexFixing(ONIndex3M,I3272,TRUE,_xll.ohTrigger(RecalcTrigger,Trigger3M)),NA())</f>
        <v>2.4555036426017196E-2</v>
      </c>
      <c r="N3272" s="52">
        <f>IFERROR(_xll.qlIndexFixing(Index6M,$H3272,TRUE,_xll.ohTrigger(RecalcTrigger,Trigger6M)),NA())</f>
        <v>2.5693586863010213E-2</v>
      </c>
      <c r="O3272" s="52">
        <f>IFERROR(_xll.qlIndexFixing(ONIndex6M,I3272,TRUE,_xll.ohTrigger(RecalcTrigger,Trigger6M)),NA())</f>
        <v>2.5528152004934412E-2</v>
      </c>
      <c r="P3272" s="52">
        <f>IFERROR(_xll.qlIndexFixing(Index1Y,$H3272,TRUE,_xll.ohTrigger(RecalcTrigger,Trigger1Y)),NA())</f>
        <v>2.7179320666585176E-2</v>
      </c>
      <c r="Q3272" s="52">
        <f>IFERROR(_xll.qlIndexFixing(ONIndex1Y,I3272,TRUE,_xll.ohTrigger(RecalcTrigger,Trigger1Y)),NA())</f>
        <v>2.6812518650851658E-2</v>
      </c>
    </row>
    <row r="3273" spans="2:17" x14ac:dyDescent="0.2">
      <c r="B3273" s="46" t="s">
        <v>51</v>
      </c>
      <c r="D3273" s="49">
        <f>_xll.qlCalendarAdvance(LocalCalendar,$D3272,B3273,"f",FALSE)</f>
        <v>62347</v>
      </c>
      <c r="E3273" s="49">
        <f>_xll.qlInterestRateIndexValueDate(IndexON,D3273)</f>
        <v>62347</v>
      </c>
      <c r="F3273" s="52">
        <f>IFERROR(_xll.qlIndexFixing(IndexON,D3273,TRUE,_xll.ohTrigger(RecalcTrigger,TriggerON)),NA())</f>
        <v>2.5302462293295136E-2</v>
      </c>
      <c r="H3273" s="49">
        <f>_xll.qlCalendarAdvance(IborCalendar,$H3272,B3273,"f",FALSE)</f>
        <v>62338</v>
      </c>
      <c r="I3273" s="49">
        <f>_xll.qlInterestRateIndexValueDate(Index1M,$H3273)</f>
        <v>62340</v>
      </c>
      <c r="J3273" s="52">
        <f>IFERROR(_xll.qlIndexFixing(Index1M,$H3273,TRUE,_xll.ohTrigger(RecalcTrigger,Trigger1M)),NA())</f>
        <v>2.3522122825093417E-2</v>
      </c>
      <c r="K3273" s="52">
        <f>IFERROR(_xll.qlIndexFixing(ONIndex1M,I3273,TRUE,_xll.ohTrigger(RecalcTrigger,Trigger1M)),NA())</f>
        <v>2.3498333241862568E-2</v>
      </c>
      <c r="L3273" s="52">
        <f>IFERROR(_xll.qlIndexFixing(Index3M,H3273,TRUE,_xll.ohTrigger(RecalcTrigger,Trigger3M)),NA())</f>
        <v>2.4630557891785726E-2</v>
      </c>
      <c r="M3273" s="52">
        <f>IFERROR(_xll.qlIndexFixing(ONIndex3M,I3273,TRUE,_xll.ohTrigger(RecalcTrigger,Trigger3M)),NA())</f>
        <v>2.455503642593726E-2</v>
      </c>
      <c r="N3273" s="52">
        <f>IFERROR(_xll.qlIndexFixing(Index6M,$H3273,TRUE,_xll.ohTrigger(RecalcTrigger,Trigger6M)),NA())</f>
        <v>2.569176083957635E-2</v>
      </c>
      <c r="O3273" s="52">
        <f>IFERROR(_xll.qlIndexFixing(ONIndex6M,I3273,TRUE,_xll.ohTrigger(RecalcTrigger,Trigger6M)),NA())</f>
        <v>2.5528151687508327E-2</v>
      </c>
      <c r="P3273" s="52">
        <f>IFERROR(_xll.qlIndexFixing(Index1Y,$H3273,TRUE,_xll.ohTrigger(RecalcTrigger,Trigger1Y)),NA())</f>
        <v>2.717932269897368E-2</v>
      </c>
      <c r="Q3273" s="52">
        <f>IFERROR(_xll.qlIndexFixing(ONIndex1Y,I3273,TRUE,_xll.ohTrigger(RecalcTrigger,Trigger1Y)),NA())</f>
        <v>2.6812520846775101E-2</v>
      </c>
    </row>
    <row r="3274" spans="2:17" x14ac:dyDescent="0.2">
      <c r="B3274" s="46" t="s">
        <v>51</v>
      </c>
      <c r="D3274" s="49">
        <f>_xll.qlCalendarAdvance(LocalCalendar,$D3273,B3274,"f",FALSE)</f>
        <v>62354</v>
      </c>
      <c r="E3274" s="49">
        <f>_xll.qlInterestRateIndexValueDate(IndexON,D3274)</f>
        <v>62354</v>
      </c>
      <c r="F3274" s="52">
        <f>IFERROR(_xll.qlIndexFixing(IndexON,D3274,TRUE,_xll.ohTrigger(RecalcTrigger,TriggerON)),NA())</f>
        <v>2.5302462293135264E-2</v>
      </c>
      <c r="H3274" s="49">
        <f>_xll.qlCalendarAdvance(IborCalendar,$H3273,B3274,"f",FALSE)</f>
        <v>62345</v>
      </c>
      <c r="I3274" s="49">
        <f>_xll.qlInterestRateIndexValueDate(Index1M,$H3274)</f>
        <v>62347</v>
      </c>
      <c r="J3274" s="52">
        <f>IFERROR(_xll.qlIndexFixing(Index1M,$H3274,TRUE,_xll.ohTrigger(RecalcTrigger,Trigger1M)),NA())</f>
        <v>2.3522890765484469E-2</v>
      </c>
      <c r="K3274" s="52">
        <f>IFERROR(_xll.qlIndexFixing(ONIndex1M,I3274,TRUE,_xll.ohTrigger(RecalcTrigger,Trigger1M)),NA())</f>
        <v>2.3498333241862568E-2</v>
      </c>
      <c r="L3274" s="52">
        <f>IFERROR(_xll.qlIndexFixing(Index3M,H3274,TRUE,_xll.ohTrigger(RecalcTrigger,Trigger3M)),NA())</f>
        <v>2.4630557891786607E-2</v>
      </c>
      <c r="M3274" s="52">
        <f>IFERROR(_xll.qlIndexFixing(ONIndex3M,I3274,TRUE,_xll.ohTrigger(RecalcTrigger,Trigger3M)),NA())</f>
        <v>2.4555036426097132E-2</v>
      </c>
      <c r="N3274" s="52">
        <f>IFERROR(_xll.qlIndexFixing(Index6M,$H3274,TRUE,_xll.ohTrigger(RecalcTrigger,Trigger6M)),NA())</f>
        <v>2.5691760534996125E-2</v>
      </c>
      <c r="O3274" s="52">
        <f>IFERROR(_xll.qlIndexFixing(ONIndex6M,I3274,TRUE,_xll.ohTrigger(RecalcTrigger,Trigger6M)),NA())</f>
        <v>2.5528151371281282E-2</v>
      </c>
      <c r="P3274" s="52">
        <f>IFERROR(_xll.qlIndexFixing(Index1Y,$H3274,TRUE,_xll.ohTrigger(RecalcTrigger,Trigger1Y)),NA())</f>
        <v>2.7179324722755152E-2</v>
      </c>
      <c r="Q3274" s="52">
        <f>IFERROR(_xll.qlIndexFixing(ONIndex1Y,I3274,TRUE,_xll.ohTrigger(RecalcTrigger,Trigger1Y)),NA())</f>
        <v>2.6812523034225322E-2</v>
      </c>
    </row>
    <row r="3275" spans="2:17" x14ac:dyDescent="0.2">
      <c r="B3275" s="46" t="s">
        <v>51</v>
      </c>
      <c r="D3275" s="49">
        <f>_xll.qlCalendarAdvance(LocalCalendar,$D3274,B3275,"f",FALSE)</f>
        <v>62361</v>
      </c>
      <c r="E3275" s="49">
        <f>_xll.qlInterestRateIndexValueDate(IndexON,D3275)</f>
        <v>62361</v>
      </c>
      <c r="F3275" s="52">
        <f>IFERROR(_xll.qlIndexFixing(IndexON,D3275,TRUE,_xll.ohTrigger(RecalcTrigger,TriggerON)),NA())</f>
        <v>2.53024622932152E-2</v>
      </c>
      <c r="H3275" s="49">
        <f>_xll.qlCalendarAdvance(IborCalendar,$H3274,B3275,"f",FALSE)</f>
        <v>62352</v>
      </c>
      <c r="I3275" s="49">
        <f>_xll.qlInterestRateIndexValueDate(Index1M,$H3275)</f>
        <v>62354</v>
      </c>
      <c r="J3275" s="52">
        <f>IFERROR(_xll.qlIndexFixing(Index1M,$H3275,TRUE,_xll.ohTrigger(RecalcTrigger,Trigger1M)),NA())</f>
        <v>2.3522122825098413E-2</v>
      </c>
      <c r="K3275" s="52">
        <f>IFERROR(_xll.qlIndexFixing(ONIndex1M,I3275,TRUE,_xll.ohTrigger(RecalcTrigger,Trigger1M)),NA())</f>
        <v>2.3498333241942504E-2</v>
      </c>
      <c r="L3275" s="52">
        <f>IFERROR(_xll.qlIndexFixing(Index3M,H3275,TRUE,_xll.ohTrigger(RecalcTrigger,Trigger3M)),NA())</f>
        <v>2.4630557891786607E-2</v>
      </c>
      <c r="M3275" s="52">
        <f>IFERROR(_xll.qlIndexFixing(ONIndex3M,I3275,TRUE,_xll.ohTrigger(RecalcTrigger,Trigger3M)),NA())</f>
        <v>2.4555036426017196E-2</v>
      </c>
      <c r="N3275" s="52">
        <f>IFERROR(_xll.qlIndexFixing(Index6M,$H3275,TRUE,_xll.ohTrigger(RecalcTrigger,Trigger6M)),NA())</f>
        <v>2.5691760231641433E-2</v>
      </c>
      <c r="O3275" s="52">
        <f>IFERROR(_xll.qlIndexFixing(ONIndex6M,I3275,TRUE,_xll.ohTrigger(RecalcTrigger,Trigger6M)),NA())</f>
        <v>2.5528151056253279E-2</v>
      </c>
      <c r="P3275" s="52">
        <f>IFERROR(_xll.qlIndexFixing(Index1Y,$H3275,TRUE,_xll.ohTrigger(RecalcTrigger,Trigger1Y)),NA())</f>
        <v>2.717932673793003E-2</v>
      </c>
      <c r="Q3275" s="52">
        <f>IFERROR(_xll.qlIndexFixing(ONIndex1Y,I3275,TRUE,_xll.ohTrigger(RecalcTrigger,Trigger1Y)),NA())</f>
        <v>2.6812525213362193E-2</v>
      </c>
    </row>
    <row r="3276" spans="2:17" x14ac:dyDescent="0.2">
      <c r="B3276" s="46" t="s">
        <v>51</v>
      </c>
      <c r="D3276" s="49">
        <f>_xll.qlCalendarAdvance(LocalCalendar,$D3275,B3276,"f",FALSE)</f>
        <v>62368</v>
      </c>
      <c r="E3276" s="49">
        <f>_xll.qlInterestRateIndexValueDate(IndexON,D3276)</f>
        <v>62368</v>
      </c>
      <c r="F3276" s="52">
        <f>IFERROR(_xll.qlIndexFixing(IndexON,D3276,TRUE,_xll.ohTrigger(RecalcTrigger,TriggerON)),NA())</f>
        <v>2.5302462293295136E-2</v>
      </c>
      <c r="H3276" s="49">
        <f>_xll.qlCalendarAdvance(IborCalendar,$H3275,B3276,"f",FALSE)</f>
        <v>62359</v>
      </c>
      <c r="I3276" s="49">
        <f>_xll.qlInterestRateIndexValueDate(Index1M,$H3276)</f>
        <v>62361</v>
      </c>
      <c r="J3276" s="52">
        <f>IFERROR(_xll.qlIndexFixing(Index1M,$H3276,TRUE,_xll.ohTrigger(RecalcTrigger,Trigger1M)),NA())</f>
        <v>2.3522122825093417E-2</v>
      </c>
      <c r="K3276" s="52">
        <f>IFERROR(_xll.qlIndexFixing(ONIndex1M,I3276,TRUE,_xll.ohTrigger(RecalcTrigger,Trigger1M)),NA())</f>
        <v>2.3498333241862568E-2</v>
      </c>
      <c r="L3276" s="52">
        <f>IFERROR(_xll.qlIndexFixing(Index3M,H3276,TRUE,_xll.ohTrigger(RecalcTrigger,Trigger3M)),NA())</f>
        <v>2.4633921582528615E-2</v>
      </c>
      <c r="M3276" s="52">
        <f>IFERROR(_xll.qlIndexFixing(ONIndex3M,I3276,TRUE,_xll.ohTrigger(RecalcTrigger,Trigger3M)),NA())</f>
        <v>2.4555036426017196E-2</v>
      </c>
      <c r="N3276" s="52">
        <f>IFERROR(_xll.qlIndexFixing(Index6M,$H3276,TRUE,_xll.ohTrigger(RecalcTrigger,Trigger6M)),NA())</f>
        <v>2.5691759929513606E-2</v>
      </c>
      <c r="O3276" s="52">
        <f>IFERROR(_xll.qlIndexFixing(ONIndex6M,I3276,TRUE,_xll.ohTrigger(RecalcTrigger,Trigger6M)),NA())</f>
        <v>2.5528150742264444E-2</v>
      </c>
      <c r="P3276" s="52">
        <f>IFERROR(_xll.qlIndexFixing(Index1Y,$H3276,TRUE,_xll.ohTrigger(RecalcTrigger,Trigger1Y)),NA())</f>
        <v>2.7179328744498309E-2</v>
      </c>
      <c r="Q3276" s="52">
        <f>IFERROR(_xll.qlIndexFixing(ONIndex1Y,I3276,TRUE,_xll.ohTrigger(RecalcTrigger,Trigger1Y)),NA())</f>
        <v>2.6812527383945906E-2</v>
      </c>
    </row>
    <row r="3277" spans="2:17" x14ac:dyDescent="0.2">
      <c r="B3277" s="46" t="s">
        <v>51</v>
      </c>
      <c r="D3277" s="49">
        <f>_xll.qlCalendarAdvance(LocalCalendar,$D3276,B3277,"f",FALSE)</f>
        <v>62375</v>
      </c>
      <c r="E3277" s="49">
        <f>_xll.qlInterestRateIndexValueDate(IndexON,D3277)</f>
        <v>62375</v>
      </c>
      <c r="F3277" s="52">
        <f>IFERROR(_xll.qlIndexFixing(IndexON,D3277,TRUE,_xll.ohTrigger(RecalcTrigger,TriggerON)),NA())</f>
        <v>2.5302462293295136E-2</v>
      </c>
      <c r="H3277" s="49">
        <f>_xll.qlCalendarAdvance(IborCalendar,$H3276,B3277,"f",FALSE)</f>
        <v>62366</v>
      </c>
      <c r="I3277" s="49">
        <f>_xll.qlInterestRateIndexValueDate(Index1M,$H3277)</f>
        <v>62368</v>
      </c>
      <c r="J3277" s="52">
        <f>IFERROR(_xll.qlIndexFixing(Index1M,$H3277,TRUE,_xll.ohTrigger(RecalcTrigger,Trigger1M)),NA())</f>
        <v>2.3522122825095915E-2</v>
      </c>
      <c r="K3277" s="52">
        <f>IFERROR(_xll.qlIndexFixing(ONIndex1M,I3277,TRUE,_xll.ohTrigger(RecalcTrigger,Trigger1M)),NA())</f>
        <v>2.3498333241862568E-2</v>
      </c>
      <c r="L3277" s="52">
        <f>IFERROR(_xll.qlIndexFixing(Index3M,H3277,TRUE,_xll.ohTrigger(RecalcTrigger,Trigger3M)),NA())</f>
        <v>2.463139875708608E-2</v>
      </c>
      <c r="M3277" s="52">
        <f>IFERROR(_xll.qlIndexFixing(ONIndex3M,I3277,TRUE,_xll.ohTrigger(RecalcTrigger,Trigger3M)),NA())</f>
        <v>2.4555036426097132E-2</v>
      </c>
      <c r="N3277" s="52">
        <f>IFERROR(_xll.qlIndexFixing(Index6M,$H3277,TRUE,_xll.ohTrigger(RecalcTrigger,Trigger6M)),NA())</f>
        <v>2.5692672466153647E-2</v>
      </c>
      <c r="O3277" s="52">
        <f>IFERROR(_xll.qlIndexFixing(ONIndex6M,I3277,TRUE,_xll.ohTrigger(RecalcTrigger,Trigger6M)),NA())</f>
        <v>2.5528150429634522E-2</v>
      </c>
      <c r="P3277" s="52">
        <f>IFERROR(_xll.qlIndexFixing(Index1Y,$H3277,TRUE,_xll.ohTrigger(RecalcTrigger,Trigger1Y)),NA())</f>
        <v>2.7179330742460216E-2</v>
      </c>
      <c r="Q3277" s="52">
        <f>IFERROR(_xll.qlIndexFixing(ONIndex1Y,I3277,TRUE,_xll.ohTrigger(RecalcTrigger,Trigger1Y)),NA())</f>
        <v>2.6812529546296204E-2</v>
      </c>
    </row>
    <row r="3278" spans="2:17" x14ac:dyDescent="0.2">
      <c r="B3278" s="46" t="s">
        <v>51</v>
      </c>
      <c r="D3278" s="49">
        <f>_xll.qlCalendarAdvance(LocalCalendar,$D3277,B3278,"f",FALSE)</f>
        <v>62382</v>
      </c>
      <c r="E3278" s="49">
        <f>_xll.qlInterestRateIndexValueDate(IndexON,D3278)</f>
        <v>62382</v>
      </c>
      <c r="F3278" s="52">
        <f>IFERROR(_xll.qlIndexFixing(IndexON,D3278,TRUE,_xll.ohTrigger(RecalcTrigger,TriggerON)),NA())</f>
        <v>2.5302462293295136E-2</v>
      </c>
      <c r="H3278" s="49">
        <f>_xll.qlCalendarAdvance(IborCalendar,$H3277,B3278,"f",FALSE)</f>
        <v>62373</v>
      </c>
      <c r="I3278" s="49">
        <f>_xll.qlInterestRateIndexValueDate(Index1M,$H3278)</f>
        <v>62375</v>
      </c>
      <c r="J3278" s="52">
        <f>IFERROR(_xll.qlIndexFixing(Index1M,$H3278,TRUE,_xll.ohTrigger(RecalcTrigger,Trigger1M)),NA())</f>
        <v>2.3522122825095915E-2</v>
      </c>
      <c r="K3278" s="52">
        <f>IFERROR(_xll.qlIndexFixing(ONIndex1M,I3278,TRUE,_xll.ohTrigger(RecalcTrigger,Trigger1M)),NA())</f>
        <v>2.3498333241942504E-2</v>
      </c>
      <c r="L3278" s="52">
        <f>IFERROR(_xll.qlIndexFixing(Index3M,H3278,TRUE,_xll.ohTrigger(RecalcTrigger,Trigger3M)),NA())</f>
        <v>2.463139875708608E-2</v>
      </c>
      <c r="M3278" s="52">
        <f>IFERROR(_xll.qlIndexFixing(ONIndex3M,I3278,TRUE,_xll.ohTrigger(RecalcTrigger,Trigger3M)),NA())</f>
        <v>2.4555036426097132E-2</v>
      </c>
      <c r="N3278" s="52">
        <f>IFERROR(_xll.qlIndexFixing(Index6M,$H3278,TRUE,_xll.ohTrigger(RecalcTrigger,Trigger6M)),NA())</f>
        <v>2.5692672166546714E-2</v>
      </c>
      <c r="O3278" s="52">
        <f>IFERROR(_xll.qlIndexFixing(ONIndex6M,I3278,TRUE,_xll.ohTrigger(RecalcTrigger,Trigger6M)),NA())</f>
        <v>2.5528150118283577E-2</v>
      </c>
      <c r="P3278" s="52">
        <f>IFERROR(_xll.qlIndexFixing(Index1Y,$H3278,TRUE,_xll.ohTrigger(RecalcTrigger,Trigger1Y)),NA())</f>
        <v>2.7179332731815525E-2</v>
      </c>
      <c r="Q3278" s="52">
        <f>IFERROR(_xll.qlIndexFixing(ONIndex1Y,I3278,TRUE,_xll.ohTrigger(RecalcTrigger,Trigger1Y)),NA())</f>
        <v>2.6812531700253217E-2</v>
      </c>
    </row>
    <row r="3279" spans="2:17" x14ac:dyDescent="0.2">
      <c r="B3279" s="46" t="s">
        <v>51</v>
      </c>
      <c r="D3279" s="49">
        <f>_xll.qlCalendarAdvance(LocalCalendar,$D3278,B3279,"f",FALSE)</f>
        <v>62389</v>
      </c>
      <c r="E3279" s="49">
        <f>_xll.qlInterestRateIndexValueDate(IndexON,D3279)</f>
        <v>62389</v>
      </c>
      <c r="F3279" s="52">
        <f>IFERROR(_xll.qlIndexFixing(IndexON,D3279,TRUE,_xll.ohTrigger(RecalcTrigger,TriggerON)),NA())</f>
        <v>2.53024622932152E-2</v>
      </c>
      <c r="H3279" s="49">
        <f>_xll.qlCalendarAdvance(IborCalendar,$H3278,B3279,"f",FALSE)</f>
        <v>62380</v>
      </c>
      <c r="I3279" s="49">
        <f>_xll.qlInterestRateIndexValueDate(Index1M,$H3279)</f>
        <v>62382</v>
      </c>
      <c r="J3279" s="52">
        <f>IFERROR(_xll.qlIndexFixing(Index1M,$H3279,TRUE,_xll.ohTrigger(RecalcTrigger,Trigger1M)),NA())</f>
        <v>2.3522122825093417E-2</v>
      </c>
      <c r="K3279" s="52">
        <f>IFERROR(_xll.qlIndexFixing(ONIndex1M,I3279,TRUE,_xll.ohTrigger(RecalcTrigger,Trigger1M)),NA())</f>
        <v>2.3498333241782632E-2</v>
      </c>
      <c r="L3279" s="52">
        <f>IFERROR(_xll.qlIndexFixing(Index3M,H3279,TRUE,_xll.ohTrigger(RecalcTrigger,Trigger3M)),NA())</f>
        <v>2.463139875708608E-2</v>
      </c>
      <c r="M3279" s="52">
        <f>IFERROR(_xll.qlIndexFixing(ONIndex3M,I3279,TRUE,_xll.ohTrigger(RecalcTrigger,Trigger3M)),NA())</f>
        <v>2.4555036426017196E-2</v>
      </c>
      <c r="N3279" s="52">
        <f>IFERROR(_xll.qlIndexFixing(Index6M,$H3279,TRUE,_xll.ohTrigger(RecalcTrigger,Trigger6M)),NA())</f>
        <v>2.5692671868165613E-2</v>
      </c>
      <c r="O3279" s="52">
        <f>IFERROR(_xll.qlIndexFixing(ONIndex6M,I3279,TRUE,_xll.ohTrigger(RecalcTrigger,Trigger6M)),NA())</f>
        <v>2.5528149807971801E-2</v>
      </c>
      <c r="P3279" s="52">
        <f>IFERROR(_xll.qlIndexFixing(Index1Y,$H3279,TRUE,_xll.ohTrigger(RecalcTrigger,Trigger1Y)),NA())</f>
        <v>2.7179334712563803E-2</v>
      </c>
      <c r="Q3279" s="52">
        <f>IFERROR(_xll.qlIndexFixing(ONIndex1Y,I3279,TRUE,_xll.ohTrigger(RecalcTrigger,Trigger1Y)),NA())</f>
        <v>2.6812533845657072E-2</v>
      </c>
    </row>
    <row r="3280" spans="2:17" x14ac:dyDescent="0.2">
      <c r="B3280" s="46" t="s">
        <v>51</v>
      </c>
      <c r="D3280" s="49">
        <f>_xll.qlCalendarAdvance(LocalCalendar,$D3279,B3280,"f",FALSE)</f>
        <v>62396</v>
      </c>
      <c r="E3280" s="49">
        <f>_xll.qlInterestRateIndexValueDate(IndexON,D3280)</f>
        <v>62396</v>
      </c>
      <c r="F3280" s="52">
        <f>IFERROR(_xll.qlIndexFixing(IndexON,D3280,TRUE,_xll.ohTrigger(RecalcTrigger,TriggerON)),NA())</f>
        <v>2.5302462293295136E-2</v>
      </c>
      <c r="H3280" s="49">
        <f>_xll.qlCalendarAdvance(IborCalendar,$H3279,B3280,"f",FALSE)</f>
        <v>62387</v>
      </c>
      <c r="I3280" s="49">
        <f>_xll.qlInterestRateIndexValueDate(Index1M,$H3280)</f>
        <v>62389</v>
      </c>
      <c r="J3280" s="52">
        <f>IFERROR(_xll.qlIndexFixing(Index1M,$H3280,TRUE,_xll.ohTrigger(RecalcTrigger,Trigger1M)),NA())</f>
        <v>2.3522122825093417E-2</v>
      </c>
      <c r="K3280" s="52">
        <f>IFERROR(_xll.qlIndexFixing(ONIndex1M,I3280,TRUE,_xll.ohTrigger(RecalcTrigger,Trigger1M)),NA())</f>
        <v>2.3498333241782632E-2</v>
      </c>
      <c r="L3280" s="52">
        <f>IFERROR(_xll.qlIndexFixing(Index3M,H3280,TRUE,_xll.ohTrigger(RecalcTrigger,Trigger3M)),NA())</f>
        <v>2.4631398757085209E-2</v>
      </c>
      <c r="M3280" s="52">
        <f>IFERROR(_xll.qlIndexFixing(ONIndex3M,I3280,TRUE,_xll.ohTrigger(RecalcTrigger,Trigger3M)),NA())</f>
        <v>2.4555036426017196E-2</v>
      </c>
      <c r="N3280" s="52">
        <f>IFERROR(_xll.qlIndexFixing(Index6M,$H3280,TRUE,_xll.ohTrigger(RecalcTrigger,Trigger6M)),NA())</f>
        <v>2.5692671571011662E-2</v>
      </c>
      <c r="O3280" s="52">
        <f>IFERROR(_xll.qlIndexFixing(ONIndex6M,I3280,TRUE,_xll.ohTrigger(RecalcTrigger,Trigger6M)),NA())</f>
        <v>2.5528149498859065E-2</v>
      </c>
      <c r="P3280" s="52">
        <f>IFERROR(_xll.qlIndexFixing(Index1Y,$H3280,TRUE,_xll.ohTrigger(RecalcTrigger,Trigger1Y)),NA())</f>
        <v>2.7179336684705926E-2</v>
      </c>
      <c r="Q3280" s="52">
        <f>IFERROR(_xll.qlIndexFixing(ONIndex1Y,I3280,TRUE,_xll.ohTrigger(RecalcTrigger,Trigger1Y)),NA())</f>
        <v>2.6812535982907448E-2</v>
      </c>
    </row>
    <row r="3281" spans="2:17" x14ac:dyDescent="0.2">
      <c r="B3281" s="46" t="s">
        <v>51</v>
      </c>
      <c r="D3281" s="49">
        <f>_xll.qlCalendarAdvance(LocalCalendar,$D3280,B3281,"f",FALSE)</f>
        <v>62403</v>
      </c>
      <c r="E3281" s="49">
        <f>_xll.qlInterestRateIndexValueDate(IndexON,D3281)</f>
        <v>62403</v>
      </c>
      <c r="F3281" s="52">
        <f>IFERROR(_xll.qlIndexFixing(IndexON,D3281,TRUE,_xll.ohTrigger(RecalcTrigger,TriggerON)),NA())</f>
        <v>2.53024622932152E-2</v>
      </c>
      <c r="H3281" s="49">
        <f>_xll.qlCalendarAdvance(IborCalendar,$H3280,B3281,"f",FALSE)</f>
        <v>62394</v>
      </c>
      <c r="I3281" s="49">
        <f>_xll.qlInterestRateIndexValueDate(Index1M,$H3281)</f>
        <v>62396</v>
      </c>
      <c r="J3281" s="52">
        <f>IFERROR(_xll.qlIndexFixing(Index1M,$H3281,TRUE,_xll.ohTrigger(RecalcTrigger,Trigger1M)),NA())</f>
        <v>2.3519819204452362E-2</v>
      </c>
      <c r="K3281" s="52">
        <f>IFERROR(_xll.qlIndexFixing(ONIndex1M,I3281,TRUE,_xll.ohTrigger(RecalcTrigger,Trigger1M)),NA())</f>
        <v>2.3498333241862568E-2</v>
      </c>
      <c r="L3281" s="52">
        <f>IFERROR(_xll.qlIndexFixing(Index3M,H3281,TRUE,_xll.ohTrigger(RecalcTrigger,Trigger3M)),NA())</f>
        <v>2.4631398757086947E-2</v>
      </c>
      <c r="M3281" s="52">
        <f>IFERROR(_xll.qlIndexFixing(ONIndex3M,I3281,TRUE,_xll.ohTrigger(RecalcTrigger,Trigger3M)),NA())</f>
        <v>2.4555036426097132E-2</v>
      </c>
      <c r="N3281" s="52">
        <f>IFERROR(_xll.qlIndexFixing(Index6M,$H3281,TRUE,_xll.ohTrigger(RecalcTrigger,Trigger6M)),NA())</f>
        <v>2.5692671275084424E-2</v>
      </c>
      <c r="O3281" s="52">
        <f>IFERROR(_xll.qlIndexFixing(ONIndex6M,I3281,TRUE,_xll.ohTrigger(RecalcTrigger,Trigger6M)),NA())</f>
        <v>2.5528149191185179E-2</v>
      </c>
      <c r="P3281" s="52">
        <f>IFERROR(_xll.qlIndexFixing(Index1Y,$H3281,TRUE,_xll.ohTrigger(RecalcTrigger,Trigger1Y)),NA())</f>
        <v>2.7179338648241014E-2</v>
      </c>
      <c r="Q3281" s="52">
        <f>IFERROR(_xll.qlIndexFixing(ONIndex1Y,I3281,TRUE,_xll.ohTrigger(RecalcTrigger,Trigger1Y)),NA())</f>
        <v>2.6812538111764539E-2</v>
      </c>
    </row>
    <row r="3282" spans="2:17" x14ac:dyDescent="0.2">
      <c r="B3282" s="46" t="s">
        <v>51</v>
      </c>
      <c r="D3282" s="49">
        <f>_xll.qlCalendarAdvance(LocalCalendar,$D3281,B3282,"f",FALSE)</f>
        <v>62410</v>
      </c>
      <c r="E3282" s="49">
        <f>_xll.qlInterestRateIndexValueDate(IndexON,D3282)</f>
        <v>62410</v>
      </c>
      <c r="F3282" s="52">
        <f>IFERROR(_xll.qlIndexFixing(IndexON,D3282,TRUE,_xll.ohTrigger(RecalcTrigger,TriggerON)),NA())</f>
        <v>2.53024622932152E-2</v>
      </c>
      <c r="H3282" s="49">
        <f>_xll.qlCalendarAdvance(IborCalendar,$H3281,B3282,"f",FALSE)</f>
        <v>62401</v>
      </c>
      <c r="I3282" s="49">
        <f>_xll.qlInterestRateIndexValueDate(Index1M,$H3282)</f>
        <v>62403</v>
      </c>
      <c r="J3282" s="52">
        <f>IFERROR(_xll.qlIndexFixing(Index1M,$H3282,TRUE,_xll.ohTrigger(RecalcTrigger,Trigger1M)),NA())</f>
        <v>2.3522122825095915E-2</v>
      </c>
      <c r="K3282" s="52">
        <f>IFERROR(_xll.qlIndexFixing(ONIndex1M,I3282,TRUE,_xll.ohTrigger(RecalcTrigger,Trigger1M)),NA())</f>
        <v>2.3498333241942504E-2</v>
      </c>
      <c r="L3282" s="52">
        <f>IFERROR(_xll.qlIndexFixing(Index3M,H3282,TRUE,_xll.ohTrigger(RecalcTrigger,Trigger3M)),NA())</f>
        <v>2.4631398757086947E-2</v>
      </c>
      <c r="M3282" s="52">
        <f>IFERROR(_xll.qlIndexFixing(ONIndex3M,I3282,TRUE,_xll.ohTrigger(RecalcTrigger,Trigger3M)),NA())</f>
        <v>2.4555036426097132E-2</v>
      </c>
      <c r="N3282" s="52">
        <f>IFERROR(_xll.qlIndexFixing(Index6M,$H3282,TRUE,_xll.ohTrigger(RecalcTrigger,Trigger6M)),NA())</f>
        <v>2.5691758142510797E-2</v>
      </c>
      <c r="O3282" s="52">
        <f>IFERROR(_xll.qlIndexFixing(ONIndex6M,I3282,TRUE,_xll.ohTrigger(RecalcTrigger,Trigger6M)),NA())</f>
        <v>2.5528148884550461E-2</v>
      </c>
      <c r="P3282" s="52">
        <f>IFERROR(_xll.qlIndexFixing(Index1Y,$H3282,TRUE,_xll.ohTrigger(RecalcTrigger,Trigger1Y)),NA())</f>
        <v>2.7179340603170163E-2</v>
      </c>
      <c r="Q3282" s="52">
        <f>IFERROR(_xll.qlIndexFixing(ONIndex1Y,I3282,TRUE,_xll.ohTrigger(RecalcTrigger,Trigger1Y)),NA())</f>
        <v>2.6812540232228343E-2</v>
      </c>
    </row>
    <row r="3283" spans="2:17" x14ac:dyDescent="0.2">
      <c r="B3283" s="46" t="s">
        <v>51</v>
      </c>
      <c r="D3283" s="49">
        <f>_xll.qlCalendarAdvance(LocalCalendar,$D3282,B3283,"f",FALSE)</f>
        <v>62417</v>
      </c>
      <c r="E3283" s="49">
        <f>_xll.qlInterestRateIndexValueDate(IndexON,D3283)</f>
        <v>62417</v>
      </c>
      <c r="F3283" s="52">
        <f>IFERROR(_xll.qlIndexFixing(IndexON,D3283,TRUE,_xll.ohTrigger(RecalcTrigger,TriggerON)),NA())</f>
        <v>2.53024622932152E-2</v>
      </c>
      <c r="H3283" s="49">
        <f>_xll.qlCalendarAdvance(IborCalendar,$H3282,B3283,"f",FALSE)</f>
        <v>62408</v>
      </c>
      <c r="I3283" s="49">
        <f>_xll.qlInterestRateIndexValueDate(Index1M,$H3283)</f>
        <v>62410</v>
      </c>
      <c r="J3283" s="52">
        <f>IFERROR(_xll.qlIndexFixing(Index1M,$H3283,TRUE,_xll.ohTrigger(RecalcTrigger,Trigger1M)),NA())</f>
        <v>2.3522122825093417E-2</v>
      </c>
      <c r="K3283" s="52">
        <f>IFERROR(_xll.qlIndexFixing(ONIndex1M,I3283,TRUE,_xll.ohTrigger(RecalcTrigger,Trigger1M)),NA())</f>
        <v>2.3498333241782632E-2</v>
      </c>
      <c r="L3283" s="52">
        <f>IFERROR(_xll.qlIndexFixing(Index3M,H3283,TRUE,_xll.ohTrigger(RecalcTrigger,Trigger3M)),NA())</f>
        <v>2.463139875708608E-2</v>
      </c>
      <c r="M3283" s="52">
        <f>IFERROR(_xll.qlIndexFixing(ONIndex3M,I3283,TRUE,_xll.ohTrigger(RecalcTrigger,Trigger3M)),NA())</f>
        <v>2.455503642593726E-2</v>
      </c>
      <c r="N3283" s="52">
        <f>IFERROR(_xll.qlIndexFixing(Index6M,$H3283,TRUE,_xll.ohTrigger(RecalcTrigger,Trigger6M)),NA())</f>
        <v>2.5691757848970136E-2</v>
      </c>
      <c r="O3283" s="52">
        <f>IFERROR(_xll.qlIndexFixing(ONIndex6M,I3283,TRUE,_xll.ohTrigger(RecalcTrigger,Trigger6M)),NA())</f>
        <v>2.5528148579114784E-2</v>
      </c>
      <c r="P3283" s="52">
        <f>IFERROR(_xll.qlIndexFixing(Index1Y,$H3283,TRUE,_xll.ohTrigger(RecalcTrigger,Trigger1Y)),NA())</f>
        <v>2.7179342549491843E-2</v>
      </c>
      <c r="Q3283" s="52">
        <f>IFERROR(_xll.qlIndexFixing(ONIndex1Y,I3283,TRUE,_xll.ohTrigger(RecalcTrigger,Trigger1Y)),NA())</f>
        <v>2.6812542344218926E-2</v>
      </c>
    </row>
    <row r="3284" spans="2:17" x14ac:dyDescent="0.2">
      <c r="B3284" s="46" t="s">
        <v>51</v>
      </c>
      <c r="D3284" s="49">
        <f>_xll.qlCalendarAdvance(LocalCalendar,$D3283,B3284,"f",FALSE)</f>
        <v>62425</v>
      </c>
      <c r="E3284" s="49">
        <f>_xll.qlInterestRateIndexValueDate(IndexON,D3284)</f>
        <v>62425</v>
      </c>
      <c r="F3284" s="52">
        <f>IFERROR(_xll.qlIndexFixing(IndexON,D3284,TRUE,_xll.ohTrigger(RecalcTrigger,TriggerON)),NA())</f>
        <v>2.5304240708790005E-2</v>
      </c>
      <c r="H3284" s="49">
        <f>_xll.qlCalendarAdvance(IborCalendar,$H3283,B3284,"f",FALSE)</f>
        <v>62415</v>
      </c>
      <c r="I3284" s="49">
        <f>_xll.qlInterestRateIndexValueDate(Index1M,$H3284)</f>
        <v>62417</v>
      </c>
      <c r="J3284" s="52">
        <f>IFERROR(_xll.qlIndexFixing(Index1M,$H3284,TRUE,_xll.ohTrigger(RecalcTrigger,Trigger1M)),NA())</f>
        <v>2.3522122825093417E-2</v>
      </c>
      <c r="K3284" s="52">
        <f>IFERROR(_xll.qlIndexFixing(ONIndex1M,I3284,TRUE,_xll.ohTrigger(RecalcTrigger,Trigger1M)),NA())</f>
        <v>2.3498333241862568E-2</v>
      </c>
      <c r="L3284" s="52">
        <f>IFERROR(_xll.qlIndexFixing(Index3M,H3284,TRUE,_xll.ohTrigger(RecalcTrigger,Trigger3M)),NA())</f>
        <v>2.463139875708608E-2</v>
      </c>
      <c r="M3284" s="52">
        <f>IFERROR(_xll.qlIndexFixing(ONIndex3M,I3284,TRUE,_xll.ohTrigger(RecalcTrigger,Trigger3M)),NA())</f>
        <v>2.4555036426097132E-2</v>
      </c>
      <c r="N3284" s="52">
        <f>IFERROR(_xll.qlIndexFixing(Index6M,$H3284,TRUE,_xll.ohTrigger(RecalcTrigger,Trigger6M)),NA())</f>
        <v>2.5691757556656338E-2</v>
      </c>
      <c r="O3284" s="52">
        <f>IFERROR(_xll.qlIndexFixing(ONIndex6M,I3284,TRUE,_xll.ohTrigger(RecalcTrigger,Trigger6M)),NA())</f>
        <v>2.5528148274958085E-2</v>
      </c>
      <c r="P3284" s="52">
        <f>IFERROR(_xll.qlIndexFixing(Index1Y,$H3284,TRUE,_xll.ohTrigger(RecalcTrigger,Trigger1Y)),NA())</f>
        <v>2.7179344487207584E-2</v>
      </c>
      <c r="Q3284" s="52">
        <f>IFERROR(_xll.qlIndexFixing(ONIndex1Y,I3284,TRUE,_xll.ohTrigger(RecalcTrigger,Trigger1Y)),NA())</f>
        <v>2.6812544447976094E-2</v>
      </c>
    </row>
    <row r="3285" spans="2:17" x14ac:dyDescent="0.2">
      <c r="B3285" s="46" t="s">
        <v>51</v>
      </c>
      <c r="D3285" s="49">
        <f>_xll.qlCalendarAdvance(LocalCalendar,$D3284,B3285,"f",FALSE)</f>
        <v>62432</v>
      </c>
      <c r="E3285" s="49">
        <f>_xll.qlInterestRateIndexValueDate(IndexON,D3285)</f>
        <v>62432</v>
      </c>
      <c r="F3285" s="52">
        <f>IFERROR(_xll.qlIndexFixing(IndexON,D3285,TRUE,_xll.ohTrigger(RecalcTrigger,TriggerON)),NA())</f>
        <v>2.5304240708790005E-2</v>
      </c>
      <c r="H3285" s="49">
        <f>_xll.qlCalendarAdvance(IborCalendar,$H3284,B3285,"f",FALSE)</f>
        <v>62422</v>
      </c>
      <c r="I3285" s="49">
        <f>_xll.qlInterestRateIndexValueDate(Index1M,$H3285)</f>
        <v>62425</v>
      </c>
      <c r="J3285" s="52">
        <f>IFERROR(_xll.qlIndexFixing(Index1M,$H3285,TRUE,_xll.ohTrigger(RecalcTrigger,Trigger1M)),NA())</f>
        <v>2.3522890765484469E-2</v>
      </c>
      <c r="K3285" s="52">
        <f>IFERROR(_xll.qlIndexFixing(ONIndex1M,I3285,TRUE,_xll.ohTrigger(RecalcTrigger,Trigger1M)),NA())</f>
        <v>2.34998670854214E-2</v>
      </c>
      <c r="L3285" s="52">
        <f>IFERROR(_xll.qlIndexFixing(Index3M,H3285,TRUE,_xll.ohTrigger(RecalcTrigger,Trigger3M)),NA())</f>
        <v>2.4630557891785726E-2</v>
      </c>
      <c r="M3285" s="52">
        <f>IFERROR(_xll.qlIndexFixing(ONIndex3M,I3285,TRUE,_xll.ohTrigger(RecalcTrigger,Trigger3M)),NA())</f>
        <v>2.4556711324716929E-2</v>
      </c>
      <c r="N3285" s="52">
        <f>IFERROR(_xll.qlIndexFixing(Index6M,$H3285,TRUE,_xll.ohTrigger(RecalcTrigger,Trigger6M)),NA())</f>
        <v>2.5692670062169822E-2</v>
      </c>
      <c r="O3285" s="52">
        <f>IFERROR(_xll.qlIndexFixing(ONIndex6M,I3285,TRUE,_xll.ohTrigger(RecalcTrigger,Trigger6M)),NA())</f>
        <v>2.5529958168286626E-2</v>
      </c>
      <c r="P3285" s="52">
        <f>IFERROR(_xll.qlIndexFixing(Index1Y,$H3285,TRUE,_xll.ohTrigger(RecalcTrigger,Trigger1Y)),NA())</f>
        <v>2.7181380454471306E-2</v>
      </c>
      <c r="Q3285" s="52">
        <f>IFERROR(_xll.qlIndexFixing(ONIndex1Y,I3285,TRUE,_xll.ohTrigger(RecalcTrigger,Trigger1Y)),NA())</f>
        <v>2.6814544169591059E-2</v>
      </c>
    </row>
    <row r="3286" spans="2:17" x14ac:dyDescent="0.2">
      <c r="B3286" s="46" t="s">
        <v>51</v>
      </c>
      <c r="D3286" s="49">
        <f>_xll.qlCalendarAdvance(LocalCalendar,$D3285,B3286,"f",FALSE)</f>
        <v>62439</v>
      </c>
      <c r="E3286" s="49">
        <f>_xll.qlInterestRateIndexValueDate(IndexON,D3286)</f>
        <v>62439</v>
      </c>
      <c r="F3286" s="52">
        <f>IFERROR(_xll.qlIndexFixing(IndexON,D3286,TRUE,_xll.ohTrigger(RecalcTrigger,TriggerON)),NA())</f>
        <v>2.5304240708790005E-2</v>
      </c>
      <c r="H3286" s="49">
        <f>_xll.qlCalendarAdvance(IborCalendar,$H3285,B3286,"f",FALSE)</f>
        <v>62429</v>
      </c>
      <c r="I3286" s="49">
        <f>_xll.qlInterestRateIndexValueDate(Index1M,$H3286)</f>
        <v>62431</v>
      </c>
      <c r="J3286" s="52">
        <f>IFERROR(_xll.qlIndexFixing(Index1M,$H3286,TRUE,_xll.ohTrigger(RecalcTrigger,Trigger1M)),NA())</f>
        <v>2.3522122825093417E-2</v>
      </c>
      <c r="K3286" s="52">
        <f>IFERROR(_xll.qlIndexFixing(ONIndex1M,I3286,TRUE,_xll.ohTrigger(RecalcTrigger,Trigger1M)),NA())</f>
        <v>2.3498333241862568E-2</v>
      </c>
      <c r="L3286" s="52">
        <f>IFERROR(_xll.qlIndexFixing(Index3M,H3286,TRUE,_xll.ohTrigger(RecalcTrigger,Trigger3M)),NA())</f>
        <v>2.462971706474093E-2</v>
      </c>
      <c r="M3286" s="52">
        <f>IFERROR(_xll.qlIndexFixing(ONIndex3M,I3286,TRUE,_xll.ohTrigger(RecalcTrigger,Trigger3M)),NA())</f>
        <v>2.4555036426017196E-2</v>
      </c>
      <c r="N3286" s="52">
        <f>IFERROR(_xll.qlIndexFixing(Index6M,$H3286,TRUE,_xll.ohTrigger(RecalcTrigger,Trigger6M)),NA())</f>
        <v>2.5692669813851533E-2</v>
      </c>
      <c r="O3286" s="52">
        <f>IFERROR(_xll.qlIndexFixing(ONIndex6M,I3286,TRUE,_xll.ohTrigger(RecalcTrigger,Trigger6M)),NA())</f>
        <v>2.5528147670321744E-2</v>
      </c>
      <c r="P3286" s="52">
        <f>IFERROR(_xll.qlIndexFixing(Index1Y,$H3286,TRUE,_xll.ohTrigger(RecalcTrigger,Trigger1Y)),NA())</f>
        <v>2.7179348336819061E-2</v>
      </c>
      <c r="Q3286" s="52">
        <f>IFERROR(_xll.qlIndexFixing(ONIndex1Y,I3286,TRUE,_xll.ohTrigger(RecalcTrigger,Trigger1Y)),NA())</f>
        <v>2.6812548630230637E-2</v>
      </c>
    </row>
    <row r="3287" spans="2:17" x14ac:dyDescent="0.2">
      <c r="B3287" s="46" t="s">
        <v>51</v>
      </c>
      <c r="D3287" s="49">
        <f>_xll.qlCalendarAdvance(LocalCalendar,$D3286,B3287,"f",FALSE)</f>
        <v>62446</v>
      </c>
      <c r="E3287" s="49">
        <f>_xll.qlInterestRateIndexValueDate(IndexON,D3287)</f>
        <v>62446</v>
      </c>
      <c r="F3287" s="52">
        <f>IFERROR(_xll.qlIndexFixing(IndexON,D3287,TRUE,_xll.ohTrigger(RecalcTrigger,TriggerON)),NA())</f>
        <v>2.5304240708790005E-2</v>
      </c>
      <c r="H3287" s="49">
        <f>_xll.qlCalendarAdvance(IborCalendar,$H3286,B3287,"f",FALSE)</f>
        <v>62436</v>
      </c>
      <c r="I3287" s="49">
        <f>_xll.qlInterestRateIndexValueDate(Index1M,$H3287)</f>
        <v>62438</v>
      </c>
      <c r="J3287" s="52">
        <f>IFERROR(_xll.qlIndexFixing(Index1M,$H3287,TRUE,_xll.ohTrigger(RecalcTrigger,Trigger1M)),NA())</f>
        <v>2.3522122825093417E-2</v>
      </c>
      <c r="K3287" s="52">
        <f>IFERROR(_xll.qlIndexFixing(ONIndex1M,I3287,TRUE,_xll.ohTrigger(RecalcTrigger,Trigger1M)),NA())</f>
        <v>2.3498333241782632E-2</v>
      </c>
      <c r="L3287" s="52">
        <f>IFERROR(_xll.qlIndexFixing(Index3M,H3287,TRUE,_xll.ohTrigger(RecalcTrigger,Trigger3M)),NA())</f>
        <v>2.4629717064740042E-2</v>
      </c>
      <c r="M3287" s="52">
        <f>IFERROR(_xll.qlIndexFixing(ONIndex3M,I3287,TRUE,_xll.ohTrigger(RecalcTrigger,Trigger3M)),NA())</f>
        <v>2.4555036426017196E-2</v>
      </c>
      <c r="N3287" s="52">
        <f>IFERROR(_xll.qlIndexFixing(Index6M,$H3287,TRUE,_xll.ohTrigger(RecalcTrigger,Trigger6M)),NA())</f>
        <v>2.5692669525284997E-2</v>
      </c>
      <c r="O3287" s="52">
        <f>IFERROR(_xll.qlIndexFixing(ONIndex6M,I3287,TRUE,_xll.ohTrigger(RecalcTrigger,Trigger6M)),NA())</f>
        <v>2.5528147369602294E-2</v>
      </c>
      <c r="P3287" s="52">
        <f>IFERROR(_xll.qlIndexFixing(Index1Y,$H3287,TRUE,_xll.ohTrigger(RecalcTrigger,Trigger1Y)),NA())</f>
        <v>2.71793502487148E-2</v>
      </c>
      <c r="Q3287" s="52">
        <f>IFERROR(_xll.qlIndexFixing(ONIndex1Y,I3287,TRUE,_xll.ohTrigger(RecalcTrigger,Trigger1Y)),NA())</f>
        <v>2.6812550708728011E-2</v>
      </c>
    </row>
    <row r="3288" spans="2:17" x14ac:dyDescent="0.2">
      <c r="B3288" s="46" t="s">
        <v>51</v>
      </c>
      <c r="D3288" s="49">
        <f>_xll.qlCalendarAdvance(LocalCalendar,$D3287,B3288,"f",FALSE)</f>
        <v>62453</v>
      </c>
      <c r="E3288" s="49">
        <f>_xll.qlInterestRateIndexValueDate(IndexON,D3288)</f>
        <v>62453</v>
      </c>
      <c r="F3288" s="52">
        <f>IFERROR(_xll.qlIndexFixing(IndexON,D3288,TRUE,_xll.ohTrigger(RecalcTrigger,TriggerON)),NA())</f>
        <v>2.5304240708790005E-2</v>
      </c>
      <c r="H3288" s="49">
        <f>_xll.qlCalendarAdvance(IborCalendar,$H3287,B3288,"f",FALSE)</f>
        <v>62443</v>
      </c>
      <c r="I3288" s="49">
        <f>_xll.qlInterestRateIndexValueDate(Index1M,$H3288)</f>
        <v>62445</v>
      </c>
      <c r="J3288" s="52">
        <f>IFERROR(_xll.qlIndexFixing(Index1M,$H3288,TRUE,_xll.ohTrigger(RecalcTrigger,Trigger1M)),NA())</f>
        <v>2.3522890765484469E-2</v>
      </c>
      <c r="K3288" s="52">
        <f>IFERROR(_xll.qlIndexFixing(ONIndex1M,I3288,TRUE,_xll.ohTrigger(RecalcTrigger,Trigger1M)),NA())</f>
        <v>2.3498333241942504E-2</v>
      </c>
      <c r="L3288" s="52">
        <f>IFERROR(_xll.qlIndexFixing(Index3M,H3288,TRUE,_xll.ohTrigger(RecalcTrigger,Trigger3M)),NA())</f>
        <v>2.4629717064740042E-2</v>
      </c>
      <c r="M3288" s="52">
        <f>IFERROR(_xll.qlIndexFixing(ONIndex3M,I3288,TRUE,_xll.ohTrigger(RecalcTrigger,Trigger3M)),NA())</f>
        <v>2.4555036426097132E-2</v>
      </c>
      <c r="N3288" s="52">
        <f>IFERROR(_xll.qlIndexFixing(Index6M,$H3288,TRUE,_xll.ohTrigger(RecalcTrigger,Trigger6M)),NA())</f>
        <v>2.5692669237945616E-2</v>
      </c>
      <c r="O3288" s="52">
        <f>IFERROR(_xll.qlIndexFixing(ONIndex6M,I3288,TRUE,_xll.ohTrigger(RecalcTrigger,Trigger6M)),NA())</f>
        <v>2.552814707040163E-2</v>
      </c>
      <c r="P3288" s="52">
        <f>IFERROR(_xll.qlIndexFixing(Index1Y,$H3288,TRUE,_xll.ohTrigger(RecalcTrigger,Trigger1Y)),NA())</f>
        <v>2.7179352152003941E-2</v>
      </c>
      <c r="Q3288" s="52">
        <f>IFERROR(_xll.qlIndexFixing(ONIndex1Y,I3288,TRUE,_xll.ohTrigger(RecalcTrigger,Trigger1Y)),NA())</f>
        <v>2.6812552778912035E-2</v>
      </c>
    </row>
    <row r="3289" spans="2:17" x14ac:dyDescent="0.2">
      <c r="B3289" s="46" t="s">
        <v>51</v>
      </c>
      <c r="D3289" s="49">
        <f>_xll.qlCalendarAdvance(LocalCalendar,$D3288,B3289,"f",FALSE)</f>
        <v>62460</v>
      </c>
      <c r="E3289" s="49">
        <f>_xll.qlInterestRateIndexValueDate(IndexON,D3289)</f>
        <v>62460</v>
      </c>
      <c r="F3289" s="52">
        <f>IFERROR(_xll.qlIndexFixing(IndexON,D3289,TRUE,_xll.ohTrigger(RecalcTrigger,TriggerON)),NA())</f>
        <v>2.530424070881665E-2</v>
      </c>
      <c r="H3289" s="49">
        <f>_xll.qlCalendarAdvance(IborCalendar,$H3288,B3289,"f",FALSE)</f>
        <v>62450</v>
      </c>
      <c r="I3289" s="49">
        <f>_xll.qlInterestRateIndexValueDate(Index1M,$H3289)</f>
        <v>62456</v>
      </c>
      <c r="J3289" s="52">
        <f>IFERROR(_xll.qlIndexFixing(Index1M,$H3289,TRUE,_xll.ohTrigger(RecalcTrigger,Trigger1M)),NA())</f>
        <v>2.3521354918128547E-2</v>
      </c>
      <c r="K3289" s="52">
        <f>IFERROR(_xll.qlIndexFixing(ONIndex1M,I3289,TRUE,_xll.ohTrigger(RecalcTrigger,Trigger1M)),NA())</f>
        <v>2.3498333241782632E-2</v>
      </c>
      <c r="L3289" s="52">
        <f>IFERROR(_xll.qlIndexFixing(Index3M,H3289,TRUE,_xll.ohTrigger(RecalcTrigger,Trigger3M)),NA())</f>
        <v>2.4630557891785726E-2</v>
      </c>
      <c r="M3289" s="52">
        <f>IFERROR(_xll.qlIndexFixing(ONIndex3M,I3289,TRUE,_xll.ohTrigger(RecalcTrigger,Trigger3M)),NA())</f>
        <v>2.4555036426017196E-2</v>
      </c>
      <c r="N3289" s="52">
        <f>IFERROR(_xll.qlIndexFixing(Index6M,$H3289,TRUE,_xll.ohTrigger(RecalcTrigger,Trigger6M)),NA())</f>
        <v>2.5692668788890757E-2</v>
      </c>
      <c r="O3289" s="52">
        <f>IFERROR(_xll.qlIndexFixing(ONIndex6M,I3289,TRUE,_xll.ohTrigger(RecalcTrigger,Trigger6M)),NA())</f>
        <v>2.5528146602455948E-2</v>
      </c>
      <c r="P3289" s="52">
        <f>IFERROR(_xll.qlIndexFixing(Index1Y,$H3289,TRUE,_xll.ohTrigger(RecalcTrigger,Trigger1Y)),NA())</f>
        <v>2.7179355125497833E-2</v>
      </c>
      <c r="Q3289" s="52">
        <f>IFERROR(_xll.qlIndexFixing(ONIndex1Y,I3289,TRUE,_xll.ohTrigger(RecalcTrigger,Trigger1Y)),NA())</f>
        <v>2.6812556015043398E-2</v>
      </c>
    </row>
    <row r="3290" spans="2:17" x14ac:dyDescent="0.2">
      <c r="B3290" s="46" t="s">
        <v>51</v>
      </c>
      <c r="D3290" s="49">
        <f>_xll.qlCalendarAdvance(LocalCalendar,$D3289,B3290,"f",FALSE)</f>
        <v>62467</v>
      </c>
      <c r="E3290" s="49">
        <f>_xll.qlInterestRateIndexValueDate(IndexON,D3290)</f>
        <v>62467</v>
      </c>
      <c r="F3290" s="52">
        <f>IFERROR(_xll.qlIndexFixing(IndexON,D3290,TRUE,_xll.ohTrigger(RecalcTrigger,TriggerON)),NA())</f>
        <v>2.5304240708790005E-2</v>
      </c>
      <c r="H3290" s="49">
        <f>_xll.qlCalendarAdvance(IborCalendar,$H3289,B3290,"f",FALSE)</f>
        <v>62457</v>
      </c>
      <c r="I3290" s="49">
        <f>_xll.qlInterestRateIndexValueDate(Index1M,$H3290)</f>
        <v>62460</v>
      </c>
      <c r="J3290" s="52">
        <f>IFERROR(_xll.qlIndexFixing(Index1M,$H3290,TRUE,_xll.ohTrigger(RecalcTrigger,Trigger1M)),NA())</f>
        <v>2.3521354918128547E-2</v>
      </c>
      <c r="K3290" s="52">
        <f>IFERROR(_xll.qlIndexFixing(ONIndex1M,I3290,TRUE,_xll.ohTrigger(RecalcTrigger,Trigger1M)),NA())</f>
        <v>2.34998670854214E-2</v>
      </c>
      <c r="L3290" s="52">
        <f>IFERROR(_xll.qlIndexFixing(Index3M,H3290,TRUE,_xll.ohTrigger(RecalcTrigger,Trigger3M)),NA())</f>
        <v>2.4629717064740042E-2</v>
      </c>
      <c r="M3290" s="52">
        <f>IFERROR(_xll.qlIndexFixing(ONIndex3M,I3290,TRUE,_xll.ohTrigger(RecalcTrigger,Trigger3M)),NA())</f>
        <v>2.4556711324716929E-2</v>
      </c>
      <c r="N3290" s="52">
        <f>IFERROR(_xll.qlIndexFixing(Index6M,$H3290,TRUE,_xll.ohTrigger(RecalcTrigger,Trigger6M)),NA())</f>
        <v>2.5691755787928854E-2</v>
      </c>
      <c r="O3290" s="52">
        <f>IFERROR(_xll.qlIndexFixing(ONIndex6M,I3290,TRUE,_xll.ohTrigger(RecalcTrigger,Trigger6M)),NA())</f>
        <v>2.5529956673109311E-2</v>
      </c>
      <c r="P3290" s="52">
        <f>IFERROR(_xll.qlIndexFixing(Index1Y,$H3290,TRUE,_xll.ohTrigger(RecalcTrigger,Trigger1Y)),NA())</f>
        <v>2.7181389960037775E-2</v>
      </c>
      <c r="Q3290" s="52">
        <f>IFERROR(_xll.qlIndexFixing(ONIndex1Y,I3290,TRUE,_xll.ohTrigger(RecalcTrigger,Trigger1Y)),NA())</f>
        <v>2.6814554510012911E-2</v>
      </c>
    </row>
    <row r="3291" spans="2:17" x14ac:dyDescent="0.2">
      <c r="B3291" s="46" t="s">
        <v>51</v>
      </c>
      <c r="D3291" s="49">
        <f>_xll.qlCalendarAdvance(LocalCalendar,$D3290,B3291,"f",FALSE)</f>
        <v>62474</v>
      </c>
      <c r="E3291" s="49">
        <f>_xll.qlInterestRateIndexValueDate(IndexON,D3291)</f>
        <v>62474</v>
      </c>
      <c r="F3291" s="52">
        <f>IFERROR(_xll.qlIndexFixing(IndexON,D3291,TRUE,_xll.ohTrigger(RecalcTrigger,TriggerON)),NA())</f>
        <v>2.5305129979047436E-2</v>
      </c>
      <c r="H3291" s="49">
        <f>_xll.qlCalendarAdvance(IborCalendar,$H3290,B3291,"f",FALSE)</f>
        <v>62464</v>
      </c>
      <c r="I3291" s="49">
        <f>_xll.qlInterestRateIndexValueDate(Index1M,$H3291)</f>
        <v>62466</v>
      </c>
      <c r="J3291" s="52">
        <f>IFERROR(_xll.qlIndexFixing(Index1M,$H3291,TRUE,_xll.ohTrigger(RecalcTrigger,Trigger1M)),NA())</f>
        <v>2.3522122825095915E-2</v>
      </c>
      <c r="K3291" s="52">
        <f>IFERROR(_xll.qlIndexFixing(ONIndex1M,I3291,TRUE,_xll.ohTrigger(RecalcTrigger,Trigger1M)),NA())</f>
        <v>2.3498333241862568E-2</v>
      </c>
      <c r="L3291" s="52">
        <f>IFERROR(_xll.qlIndexFixing(Index3M,H3291,TRUE,_xll.ohTrigger(RecalcTrigger,Trigger3M)),NA())</f>
        <v>2.4629717064740042E-2</v>
      </c>
      <c r="M3291" s="52">
        <f>IFERROR(_xll.qlIndexFixing(ONIndex3M,I3291,TRUE,_xll.ohTrigger(RecalcTrigger,Trigger3M)),NA())</f>
        <v>2.455503642593726E-2</v>
      </c>
      <c r="N3291" s="52">
        <f>IFERROR(_xll.qlIndexFixing(Index6M,$H3291,TRUE,_xll.ohTrigger(RecalcTrigger,Trigger6M)),NA())</f>
        <v>2.5691755544809736E-2</v>
      </c>
      <c r="O3291" s="52">
        <f>IFERROR(_xll.qlIndexFixing(ONIndex6M,I3291,TRUE,_xll.ohTrigger(RecalcTrigger,Trigger6M)),NA())</f>
        <v>2.5528146179514266E-2</v>
      </c>
      <c r="P3291" s="52">
        <f>IFERROR(_xll.qlIndexFixing(Index1Y,$H3291,TRUE,_xll.ohTrigger(RecalcTrigger,Trigger1Y)),NA())</f>
        <v>2.7179357810231803E-2</v>
      </c>
      <c r="Q3291" s="52">
        <f>IFERROR(_xll.qlIndexFixing(ONIndex1Y,I3291,TRUE,_xll.ohTrigger(RecalcTrigger,Trigger1Y)),NA())</f>
        <v>2.6812558939184328E-2</v>
      </c>
    </row>
    <row r="3292" spans="2:17" x14ac:dyDescent="0.2">
      <c r="B3292" s="46" t="s">
        <v>51</v>
      </c>
      <c r="D3292" s="49">
        <f>_xll.qlCalendarAdvance(LocalCalendar,$D3291,B3292,"f",FALSE)</f>
        <v>62481</v>
      </c>
      <c r="E3292" s="49">
        <f>_xll.qlInterestRateIndexValueDate(IndexON,D3292)</f>
        <v>62481</v>
      </c>
      <c r="F3292" s="52">
        <f>IFERROR(_xll.qlIndexFixing(IndexON,D3292,TRUE,_xll.ohTrigger(RecalcTrigger,TriggerON)),NA())</f>
        <v>2.5304240708790005E-2</v>
      </c>
      <c r="H3292" s="49">
        <f>_xll.qlCalendarAdvance(IborCalendar,$H3291,B3292,"f",FALSE)</f>
        <v>62471</v>
      </c>
      <c r="I3292" s="49">
        <f>_xll.qlInterestRateIndexValueDate(Index1M,$H3292)</f>
        <v>62473</v>
      </c>
      <c r="J3292" s="52">
        <f>IFERROR(_xll.qlIndexFixing(Index1M,$H3292,TRUE,_xll.ohTrigger(RecalcTrigger,Trigger1M)),NA())</f>
        <v>2.3522890765484469E-2</v>
      </c>
      <c r="K3292" s="52">
        <f>IFERROR(_xll.qlIndexFixing(ONIndex1M,I3292,TRUE,_xll.ohTrigger(RecalcTrigger,Trigger1M)),NA())</f>
        <v>2.3498333241942504E-2</v>
      </c>
      <c r="L3292" s="52">
        <f>IFERROR(_xll.qlIndexFixing(Index3M,H3292,TRUE,_xll.ohTrigger(RecalcTrigger,Trigger3M)),NA())</f>
        <v>2.4629717064740042E-2</v>
      </c>
      <c r="M3292" s="52">
        <f>IFERROR(_xll.qlIndexFixing(ONIndex3M,I3292,TRUE,_xll.ohTrigger(RecalcTrigger,Trigger3M)),NA())</f>
        <v>2.4555036426097132E-2</v>
      </c>
      <c r="N3292" s="52">
        <f>IFERROR(_xll.qlIndexFixing(Index6M,$H3292,TRUE,_xll.ohTrigger(RecalcTrigger,Trigger6M)),NA())</f>
        <v>2.569175526231085E-2</v>
      </c>
      <c r="O3292" s="52">
        <f>IFERROR(_xll.qlIndexFixing(ONIndex6M,I3292,TRUE,_xll.ohTrigger(RecalcTrigger,Trigger6M)),NA())</f>
        <v>2.5528145885109765E-2</v>
      </c>
      <c r="P3292" s="52">
        <f>IFERROR(_xll.qlIndexFixing(Index1Y,$H3292,TRUE,_xll.ohTrigger(RecalcTrigger,Trigger1Y)),NA())</f>
        <v>2.7179359679094565E-2</v>
      </c>
      <c r="Q3292" s="52">
        <f>IFERROR(_xll.qlIndexFixing(ONIndex1Y,I3292,TRUE,_xll.ohTrigger(RecalcTrigger,Trigger1Y)),NA())</f>
        <v>2.6812560975875144E-2</v>
      </c>
    </row>
    <row r="3293" spans="2:17" x14ac:dyDescent="0.2">
      <c r="B3293" s="46" t="s">
        <v>51</v>
      </c>
      <c r="D3293" s="49">
        <f>_xll.qlCalendarAdvance(LocalCalendar,$D3292,B3293,"f",FALSE)</f>
        <v>62488</v>
      </c>
      <c r="E3293" s="49">
        <f>_xll.qlInterestRateIndexValueDate(IndexON,D3293)</f>
        <v>62488</v>
      </c>
      <c r="F3293" s="52">
        <f>IFERROR(_xll.qlIndexFixing(IndexON,D3293,TRUE,_xll.ohTrigger(RecalcTrigger,TriggerON)),NA())</f>
        <v>2.5304240708790005E-2</v>
      </c>
      <c r="H3293" s="49">
        <f>_xll.qlCalendarAdvance(IborCalendar,$H3292,B3293,"f",FALSE)</f>
        <v>62478</v>
      </c>
      <c r="I3293" s="49">
        <f>_xll.qlInterestRateIndexValueDate(Index1M,$H3293)</f>
        <v>62480</v>
      </c>
      <c r="J3293" s="52">
        <f>IFERROR(_xll.qlIndexFixing(Index1M,$H3293,TRUE,_xll.ohTrigger(RecalcTrigger,Trigger1M)),NA())</f>
        <v>2.3522122825095915E-2</v>
      </c>
      <c r="K3293" s="52">
        <f>IFERROR(_xll.qlIndexFixing(ONIndex1M,I3293,TRUE,_xll.ohTrigger(RecalcTrigger,Trigger1M)),NA())</f>
        <v>2.3498333241862568E-2</v>
      </c>
      <c r="L3293" s="52">
        <f>IFERROR(_xll.qlIndexFixing(Index3M,H3293,TRUE,_xll.ohTrigger(RecalcTrigger,Trigger3M)),NA())</f>
        <v>2.4629717064740042E-2</v>
      </c>
      <c r="M3293" s="52">
        <f>IFERROR(_xll.qlIndexFixing(ONIndex3M,I3293,TRUE,_xll.ohTrigger(RecalcTrigger,Trigger3M)),NA())</f>
        <v>2.4555036426017196E-2</v>
      </c>
      <c r="N3293" s="52">
        <f>IFERROR(_xll.qlIndexFixing(Index6M,$H3293,TRUE,_xll.ohTrigger(RecalcTrigger,Trigger6M)),NA())</f>
        <v>2.5691754981037505E-2</v>
      </c>
      <c r="O3293" s="52">
        <f>IFERROR(_xll.qlIndexFixing(ONIndex6M,I3293,TRUE,_xll.ohTrigger(RecalcTrigger,Trigger6M)),NA())</f>
        <v>2.5528145591904305E-2</v>
      </c>
      <c r="P3293" s="52">
        <f>IFERROR(_xll.qlIndexFixing(Index1Y,$H3293,TRUE,_xll.ohTrigger(RecalcTrigger,Trigger1Y)),NA())</f>
        <v>2.7179361539350515E-2</v>
      </c>
      <c r="Q3293" s="52">
        <f>IFERROR(_xll.qlIndexFixing(ONIndex1Y,I3293,TRUE,_xll.ohTrigger(RecalcTrigger,Trigger1Y)),NA())</f>
        <v>2.6812563004172674E-2</v>
      </c>
    </row>
    <row r="3294" spans="2:17" x14ac:dyDescent="0.2">
      <c r="B3294" s="46" t="s">
        <v>51</v>
      </c>
      <c r="D3294" s="49">
        <f>_xll.qlCalendarAdvance(LocalCalendar,$D3293,B3294,"f",FALSE)</f>
        <v>62495</v>
      </c>
      <c r="E3294" s="49">
        <f>_xll.qlInterestRateIndexValueDate(IndexON,D3294)</f>
        <v>62495</v>
      </c>
      <c r="F3294" s="52">
        <f>IFERROR(_xll.qlIndexFixing(IndexON,D3294,TRUE,_xll.ohTrigger(RecalcTrigger,TriggerON)),NA())</f>
        <v>2.5304240708790005E-2</v>
      </c>
      <c r="H3294" s="49">
        <f>_xll.qlCalendarAdvance(IborCalendar,$H3293,B3294,"f",FALSE)</f>
        <v>62485</v>
      </c>
      <c r="I3294" s="49">
        <f>_xll.qlInterestRateIndexValueDate(Index1M,$H3294)</f>
        <v>62487</v>
      </c>
      <c r="J3294" s="52">
        <f>IFERROR(_xll.qlIndexFixing(Index1M,$H3294,TRUE,_xll.ohTrigger(RecalcTrigger,Trigger1M)),NA())</f>
        <v>2.3519819204446849E-2</v>
      </c>
      <c r="K3294" s="52">
        <f>IFERROR(_xll.qlIndexFixing(ONIndex1M,I3294,TRUE,_xll.ohTrigger(RecalcTrigger,Trigger1M)),NA())</f>
        <v>2.3498333241862568E-2</v>
      </c>
      <c r="L3294" s="52">
        <f>IFERROR(_xll.qlIndexFixing(Index3M,H3294,TRUE,_xll.ohTrigger(RecalcTrigger,Trigger3M)),NA())</f>
        <v>2.4629717064740042E-2</v>
      </c>
      <c r="M3294" s="52">
        <f>IFERROR(_xll.qlIndexFixing(ONIndex3M,I3294,TRUE,_xll.ohTrigger(RecalcTrigger,Trigger3M)),NA())</f>
        <v>2.4555036426017196E-2</v>
      </c>
      <c r="N3294" s="52">
        <f>IFERROR(_xll.qlIndexFixing(Index6M,$H3294,TRUE,_xll.ohTrigger(RecalcTrigger,Trigger6M)),NA())</f>
        <v>2.5691754700991019E-2</v>
      </c>
      <c r="O3294" s="52">
        <f>IFERROR(_xll.qlIndexFixing(ONIndex6M,I3294,TRUE,_xll.ohTrigger(RecalcTrigger,Trigger6M)),NA())</f>
        <v>2.5528145299738014E-2</v>
      </c>
      <c r="P3294" s="52">
        <f>IFERROR(_xll.qlIndexFixing(Index1Y,$H3294,TRUE,_xll.ohTrigger(RecalcTrigger,Trigger1Y)),NA())</f>
        <v>2.7179363390999869E-2</v>
      </c>
      <c r="Q3294" s="52">
        <f>IFERROR(_xll.qlIndexFixing(ONIndex1Y,I3294,TRUE,_xll.ohTrigger(RecalcTrigger,Trigger1Y)),NA())</f>
        <v>2.6812565023917045E-2</v>
      </c>
    </row>
    <row r="3295" spans="2:17" x14ac:dyDescent="0.2">
      <c r="B3295" s="46" t="s">
        <v>51</v>
      </c>
      <c r="D3295" s="49">
        <f>_xll.qlCalendarAdvance(LocalCalendar,$D3294,B3295,"f",FALSE)</f>
        <v>62502</v>
      </c>
      <c r="E3295" s="49">
        <f>_xll.qlInterestRateIndexValueDate(IndexON,D3295)</f>
        <v>62502</v>
      </c>
      <c r="F3295" s="52">
        <f>IFERROR(_xll.qlIndexFixing(IndexON,D3295,TRUE,_xll.ohTrigger(RecalcTrigger,TriggerON)),NA())</f>
        <v>2.530512997906742E-2</v>
      </c>
      <c r="H3295" s="49">
        <f>_xll.qlCalendarAdvance(IborCalendar,$H3294,B3295,"f",FALSE)</f>
        <v>62492</v>
      </c>
      <c r="I3295" s="49">
        <f>_xll.qlInterestRateIndexValueDate(Index1M,$H3295)</f>
        <v>62494</v>
      </c>
      <c r="J3295" s="52">
        <f>IFERROR(_xll.qlIndexFixing(Index1M,$H3295,TRUE,_xll.ohTrigger(RecalcTrigger,Trigger1M)),NA())</f>
        <v>2.3519051397736326E-2</v>
      </c>
      <c r="K3295" s="52">
        <f>IFERROR(_xll.qlIndexFixing(ONIndex1M,I3295,TRUE,_xll.ohTrigger(RecalcTrigger,Trigger1M)),NA())</f>
        <v>2.3498333241862568E-2</v>
      </c>
      <c r="L3295" s="52">
        <f>IFERROR(_xll.qlIndexFixing(Index3M,H3295,TRUE,_xll.ohTrigger(RecalcTrigger,Trigger3M)),NA())</f>
        <v>2.462887627594516E-2</v>
      </c>
      <c r="M3295" s="52">
        <f>IFERROR(_xll.qlIndexFixing(ONIndex3M,I3295,TRUE,_xll.ohTrigger(RecalcTrigger,Trigger3M)),NA())</f>
        <v>2.4555036426017196E-2</v>
      </c>
      <c r="N3295" s="52">
        <f>IFERROR(_xll.qlIndexFixing(Index6M,$H3295,TRUE,_xll.ohTrigger(RecalcTrigger,Trigger6M)),NA())</f>
        <v>2.5691754422171843E-2</v>
      </c>
      <c r="O3295" s="52">
        <f>IFERROR(_xll.qlIndexFixing(ONIndex6M,I3295,TRUE,_xll.ohTrigger(RecalcTrigger,Trigger6M)),NA())</f>
        <v>2.5528145008930636E-2</v>
      </c>
      <c r="P3295" s="52">
        <f>IFERROR(_xll.qlIndexFixing(Index1Y,$H3295,TRUE,_xll.ohTrigger(RecalcTrigger,Trigger1Y)),NA())</f>
        <v>2.7179365234043285E-2</v>
      </c>
      <c r="Q3295" s="52">
        <f>IFERROR(_xll.qlIndexFixing(ONIndex1Y,I3295,TRUE,_xll.ohTrigger(RecalcTrigger,Trigger1Y)),NA())</f>
        <v>2.6812567035587875E-2</v>
      </c>
    </row>
    <row r="3296" spans="2:17" x14ac:dyDescent="0.2">
      <c r="B3296" s="46" t="s">
        <v>51</v>
      </c>
      <c r="D3296" s="49">
        <f>_xll.qlCalendarAdvance(LocalCalendar,$D3295,B3296,"f",FALSE)</f>
        <v>62509</v>
      </c>
      <c r="E3296" s="49">
        <f>_xll.qlInterestRateIndexValueDate(IndexON,D3296)</f>
        <v>62509</v>
      </c>
      <c r="F3296" s="52">
        <f>IFERROR(_xll.qlIndexFixing(IndexON,D3296,TRUE,_xll.ohTrigger(RecalcTrigger,TriggerON)),NA())</f>
        <v>2.5304240708790005E-2</v>
      </c>
      <c r="H3296" s="49">
        <f>_xll.qlCalendarAdvance(IborCalendar,$H3295,B3296,"f",FALSE)</f>
        <v>62499</v>
      </c>
      <c r="I3296" s="49">
        <f>_xll.qlInterestRateIndexValueDate(Index1M,$H3296)</f>
        <v>62501</v>
      </c>
      <c r="J3296" s="52">
        <f>IFERROR(_xll.qlIndexFixing(Index1M,$H3296,TRUE,_xll.ohTrigger(RecalcTrigger,Trigger1M)),NA())</f>
        <v>2.351905139773347E-2</v>
      </c>
      <c r="K3296" s="52">
        <f>IFERROR(_xll.qlIndexFixing(ONIndex1M,I3296,TRUE,_xll.ohTrigger(RecalcTrigger,Trigger1M)),NA())</f>
        <v>2.3498333241862568E-2</v>
      </c>
      <c r="L3296" s="52">
        <f>IFERROR(_xll.qlIndexFixing(Index3M,H3296,TRUE,_xll.ohTrigger(RecalcTrigger,Trigger3M)),NA())</f>
        <v>2.4628876275946059E-2</v>
      </c>
      <c r="M3296" s="52">
        <f>IFERROR(_xll.qlIndexFixing(ONIndex3M,I3296,TRUE,_xll.ohTrigger(RecalcTrigger,Trigger3M)),NA())</f>
        <v>2.4555036426017196E-2</v>
      </c>
      <c r="N3296" s="52">
        <f>IFERROR(_xll.qlIndexFixing(Index6M,$H3296,TRUE,_xll.ohTrigger(RecalcTrigger,Trigger6M)),NA())</f>
        <v>2.5691754144579089E-2</v>
      </c>
      <c r="O3296" s="52">
        <f>IFERROR(_xll.qlIndexFixing(ONIndex6M,I3296,TRUE,_xll.ohTrigger(RecalcTrigger,Trigger6M)),NA())</f>
        <v>2.5528144719322299E-2</v>
      </c>
      <c r="P3296" s="52">
        <f>IFERROR(_xll.qlIndexFixing(Index1Y,$H3296,TRUE,_xll.ohTrigger(RecalcTrigger,Trigger1Y)),NA())</f>
        <v>2.7179367068479232E-2</v>
      </c>
      <c r="Q3296" s="52">
        <f>IFERROR(_xll.qlIndexFixing(ONIndex1Y,I3296,TRUE,_xll.ohTrigger(RecalcTrigger,Trigger1Y)),NA())</f>
        <v>2.6812569038785483E-2</v>
      </c>
    </row>
    <row r="3297" spans="2:17" x14ac:dyDescent="0.2">
      <c r="B3297" s="46" t="s">
        <v>51</v>
      </c>
      <c r="D3297" s="49">
        <f>_xll.qlCalendarAdvance(LocalCalendar,$D3296,B3297,"f",FALSE)</f>
        <v>62516</v>
      </c>
      <c r="E3297" s="49">
        <f>_xll.qlInterestRateIndexValueDate(IndexON,D3297)</f>
        <v>62516</v>
      </c>
      <c r="F3297" s="52">
        <f>IFERROR(_xll.qlIndexFixing(IndexON,D3297,TRUE,_xll.ohTrigger(RecalcTrigger,TriggerON)),NA())</f>
        <v>2.5304240708790005E-2</v>
      </c>
      <c r="H3297" s="49">
        <f>_xll.qlCalendarAdvance(IborCalendar,$H3296,B3297,"f",FALSE)</f>
        <v>62506</v>
      </c>
      <c r="I3297" s="49">
        <f>_xll.qlInterestRateIndexValueDate(Index1M,$H3297)</f>
        <v>62508</v>
      </c>
      <c r="J3297" s="52">
        <f>IFERROR(_xll.qlIndexFixing(Index1M,$H3297,TRUE,_xll.ohTrigger(RecalcTrigger,Trigger1M)),NA())</f>
        <v>2.3519051397736326E-2</v>
      </c>
      <c r="K3297" s="52">
        <f>IFERROR(_xll.qlIndexFixing(ONIndex1M,I3297,TRUE,_xll.ohTrigger(RecalcTrigger,Trigger1M)),NA())</f>
        <v>2.3498333241862568E-2</v>
      </c>
      <c r="L3297" s="52">
        <f>IFERROR(_xll.qlIndexFixing(Index3M,H3297,TRUE,_xll.ohTrigger(RecalcTrigger,Trigger3M)),NA())</f>
        <v>2.4628876275946059E-2</v>
      </c>
      <c r="M3297" s="52">
        <f>IFERROR(_xll.qlIndexFixing(ONIndex3M,I3297,TRUE,_xll.ohTrigger(RecalcTrigger,Trigger3M)),NA())</f>
        <v>2.4555036426017196E-2</v>
      </c>
      <c r="N3297" s="52">
        <f>IFERROR(_xll.qlIndexFixing(Index6M,$H3297,TRUE,_xll.ohTrigger(RecalcTrigger,Trigger6M)),NA())</f>
        <v>2.5691753868212753E-2</v>
      </c>
      <c r="O3297" s="52">
        <f>IFERROR(_xll.qlIndexFixing(ONIndex6M,I3297,TRUE,_xll.ohTrigger(RecalcTrigger,Trigger6M)),NA())</f>
        <v>2.5528144430833066E-2</v>
      </c>
      <c r="P3297" s="52">
        <f>IFERROR(_xll.qlIndexFixing(Index1Y,$H3297,TRUE,_xll.ohTrigger(RecalcTrigger,Trigger1Y)),NA())</f>
        <v>2.7179368894309237E-2</v>
      </c>
      <c r="Q3297" s="52">
        <f>IFERROR(_xll.qlIndexFixing(ONIndex1Y,I3297,TRUE,_xll.ohTrigger(RecalcTrigger,Trigger1Y)),NA())</f>
        <v>2.6812571033509869E-2</v>
      </c>
    </row>
    <row r="3298" spans="2:17" x14ac:dyDescent="0.2">
      <c r="B3298" s="46" t="s">
        <v>51</v>
      </c>
      <c r="D3298" s="49">
        <f>_xll.qlCalendarAdvance(LocalCalendar,$D3297,B3298,"f",FALSE)</f>
        <v>62523</v>
      </c>
      <c r="E3298" s="49">
        <f>_xll.qlInterestRateIndexValueDate(IndexON,D3298)</f>
        <v>62523</v>
      </c>
      <c r="F3298" s="52">
        <f>IFERROR(_xll.qlIndexFixing(IndexON,D3298,TRUE,_xll.ohTrigger(RecalcTrigger,TriggerON)),NA())</f>
        <v>2.5304240708790005E-2</v>
      </c>
      <c r="H3298" s="49">
        <f>_xll.qlCalendarAdvance(IborCalendar,$H3297,B3298,"f",FALSE)</f>
        <v>62513</v>
      </c>
      <c r="I3298" s="49">
        <f>_xll.qlInterestRateIndexValueDate(Index1M,$H3298)</f>
        <v>62515</v>
      </c>
      <c r="J3298" s="52">
        <f>IFERROR(_xll.qlIndexFixing(Index1M,$H3298,TRUE,_xll.ohTrigger(RecalcTrigger,Trigger1M)),NA())</f>
        <v>2.3519051397736326E-2</v>
      </c>
      <c r="K3298" s="52">
        <f>IFERROR(_xll.qlIndexFixing(ONIndex1M,I3298,TRUE,_xll.ohTrigger(RecalcTrigger,Trigger1M)),NA())</f>
        <v>2.3498333241862568E-2</v>
      </c>
      <c r="L3298" s="52">
        <f>IFERROR(_xll.qlIndexFixing(Index3M,H3298,TRUE,_xll.ohTrigger(RecalcTrigger,Trigger3M)),NA())</f>
        <v>2.462887627594516E-2</v>
      </c>
      <c r="M3298" s="52">
        <f>IFERROR(_xll.qlIndexFixing(ONIndex3M,I3298,TRUE,_xll.ohTrigger(RecalcTrigger,Trigger3M)),NA())</f>
        <v>2.4555036426017196E-2</v>
      </c>
      <c r="N3298" s="52">
        <f>IFERROR(_xll.qlIndexFixing(Index6M,$H3298,TRUE,_xll.ohTrigger(RecalcTrigger,Trigger6M)),NA())</f>
        <v>2.5691753593073727E-2</v>
      </c>
      <c r="O3298" s="52">
        <f>IFERROR(_xll.qlIndexFixing(ONIndex6M,I3298,TRUE,_xll.ohTrigger(RecalcTrigger,Trigger6M)),NA())</f>
        <v>2.5528144143622811E-2</v>
      </c>
      <c r="P3298" s="52">
        <f>IFERROR(_xll.qlIndexFixing(Index1Y,$H3298,TRUE,_xll.ohTrigger(RecalcTrigger,Trigger1Y)),NA())</f>
        <v>2.7179370711532432E-2</v>
      </c>
      <c r="Q3298" s="52">
        <f>IFERROR(_xll.qlIndexFixing(ONIndex1Y,I3298,TRUE,_xll.ohTrigger(RecalcTrigger,Trigger1Y)),NA())</f>
        <v>2.6812573019920904E-2</v>
      </c>
    </row>
    <row r="3299" spans="2:17" x14ac:dyDescent="0.2">
      <c r="B3299" s="46" t="s">
        <v>51</v>
      </c>
      <c r="D3299" s="49">
        <f>_xll.qlCalendarAdvance(LocalCalendar,$D3298,B3299,"f",FALSE)</f>
        <v>62530</v>
      </c>
      <c r="E3299" s="49">
        <f>_xll.qlInterestRateIndexValueDate(IndexON,D3299)</f>
        <v>62530</v>
      </c>
      <c r="F3299" s="52">
        <f>IFERROR(_xll.qlIndexFixing(IndexON,D3299,TRUE,_xll.ohTrigger(RecalcTrigger,TriggerON)),NA())</f>
        <v>2.5304240708790005E-2</v>
      </c>
      <c r="H3299" s="49">
        <f>_xll.qlCalendarAdvance(IborCalendar,$H3298,B3299,"f",FALSE)</f>
        <v>62520</v>
      </c>
      <c r="I3299" s="49">
        <f>_xll.qlInterestRateIndexValueDate(Index1M,$H3299)</f>
        <v>62522</v>
      </c>
      <c r="J3299" s="52">
        <f>IFERROR(_xll.qlIndexFixing(Index1M,$H3299,TRUE,_xll.ohTrigger(RecalcTrigger,Trigger1M)),NA())</f>
        <v>2.3522122825095915E-2</v>
      </c>
      <c r="K3299" s="52">
        <f>IFERROR(_xll.qlIndexFixing(ONIndex1M,I3299,TRUE,_xll.ohTrigger(RecalcTrigger,Trigger1M)),NA())</f>
        <v>2.3498333241862568E-2</v>
      </c>
      <c r="L3299" s="52">
        <f>IFERROR(_xll.qlIndexFixing(Index3M,H3299,TRUE,_xll.ohTrigger(RecalcTrigger,Trigger3M)),NA())</f>
        <v>2.463139875708608E-2</v>
      </c>
      <c r="M3299" s="52">
        <f>IFERROR(_xll.qlIndexFixing(ONIndex3M,I3299,TRUE,_xll.ohTrigger(RecalcTrigger,Trigger3M)),NA())</f>
        <v>2.4555036426017196E-2</v>
      </c>
      <c r="N3299" s="52">
        <f>IFERROR(_xll.qlIndexFixing(Index6M,$H3299,TRUE,_xll.ohTrigger(RecalcTrigger,Trigger6M)),NA())</f>
        <v>2.5697231001428331E-2</v>
      </c>
      <c r="O3299" s="52">
        <f>IFERROR(_xll.qlIndexFixing(ONIndex6M,I3299,TRUE,_xll.ohTrigger(RecalcTrigger,Trigger6M)),NA())</f>
        <v>2.5528143857611596E-2</v>
      </c>
      <c r="P3299" s="52">
        <f>IFERROR(_xll.qlIndexFixing(Index1Y,$H3299,TRUE,_xll.ohTrigger(RecalcTrigger,Trigger1Y)),NA())</f>
        <v>2.7182423221104025E-2</v>
      </c>
      <c r="Q3299" s="52">
        <f>IFERROR(_xll.qlIndexFixing(ONIndex1Y,I3299,TRUE,_xll.ohTrigger(RecalcTrigger,Trigger1Y)),NA())</f>
        <v>2.681257499801859E-2</v>
      </c>
    </row>
    <row r="3300" spans="2:17" x14ac:dyDescent="0.2">
      <c r="B3300" s="46" t="s">
        <v>51</v>
      </c>
      <c r="D3300" s="49">
        <f>_xll.qlCalendarAdvance(LocalCalendar,$D3299,B3300,"f",FALSE)</f>
        <v>62537</v>
      </c>
      <c r="E3300" s="49">
        <f>_xll.qlInterestRateIndexValueDate(IndexON,D3300)</f>
        <v>62537</v>
      </c>
      <c r="F3300" s="52">
        <f>IFERROR(_xll.qlIndexFixing(IndexON,D3300,TRUE,_xll.ohTrigger(RecalcTrigger,TriggerON)),NA())</f>
        <v>2.5304240708790005E-2</v>
      </c>
      <c r="H3300" s="49">
        <f>_xll.qlCalendarAdvance(IborCalendar,$H3299,B3300,"f",FALSE)</f>
        <v>62527</v>
      </c>
      <c r="I3300" s="49">
        <f>_xll.qlInterestRateIndexValueDate(Index1M,$H3300)</f>
        <v>62529</v>
      </c>
      <c r="J3300" s="52">
        <f>IFERROR(_xll.qlIndexFixing(Index1M,$H3300,TRUE,_xll.ohTrigger(RecalcTrigger,Trigger1M)),NA())</f>
        <v>2.3522122825095915E-2</v>
      </c>
      <c r="K3300" s="52">
        <f>IFERROR(_xll.qlIndexFixing(ONIndex1M,I3300,TRUE,_xll.ohTrigger(RecalcTrigger,Trigger1M)),NA())</f>
        <v>2.3498333241862568E-2</v>
      </c>
      <c r="L3300" s="52">
        <f>IFERROR(_xll.qlIndexFixing(Index3M,H3300,TRUE,_xll.ohTrigger(RecalcTrigger,Trigger3M)),NA())</f>
        <v>2.4631398757086947E-2</v>
      </c>
      <c r="M3300" s="52">
        <f>IFERROR(_xll.qlIndexFixing(ONIndex3M,I3300,TRUE,_xll.ohTrigger(RecalcTrigger,Trigger3M)),NA())</f>
        <v>2.4555036426097132E-2</v>
      </c>
      <c r="N3300" s="52">
        <f>IFERROR(_xll.qlIndexFixing(Index6M,$H3300,TRUE,_xll.ohTrigger(RecalcTrigger,Trigger6M)),NA())</f>
        <v>2.5696317674008672E-2</v>
      </c>
      <c r="O3300" s="52">
        <f>IFERROR(_xll.qlIndexFixing(ONIndex6M,I3300,TRUE,_xll.ohTrigger(RecalcTrigger,Trigger6M)),NA())</f>
        <v>2.5528143572879358E-2</v>
      </c>
      <c r="P3300" s="52">
        <f>IFERROR(_xll.qlIndexFixing(Index1Y,$H3300,TRUE,_xll.ohTrigger(RecalcTrigger,Trigger1Y)),NA())</f>
        <v>2.7182425019671625E-2</v>
      </c>
      <c r="Q3300" s="52">
        <f>IFERROR(_xll.qlIndexFixing(ONIndex1Y,I3300,TRUE,_xll.ohTrigger(RecalcTrigger,Trigger1Y)),NA())</f>
        <v>2.6812576967643054E-2</v>
      </c>
    </row>
    <row r="3301" spans="2:17" x14ac:dyDescent="0.2">
      <c r="B3301" s="46" t="s">
        <v>51</v>
      </c>
      <c r="D3301" s="49">
        <f>_xll.qlCalendarAdvance(LocalCalendar,$D3300,B3301,"f",FALSE)</f>
        <v>62544</v>
      </c>
      <c r="E3301" s="49">
        <f>_xll.qlInterestRateIndexValueDate(IndexON,D3301)</f>
        <v>62544</v>
      </c>
      <c r="F3301" s="52">
        <f>IFERROR(_xll.qlIndexFixing(IndexON,D3301,TRUE,_xll.ohTrigger(RecalcTrigger,TriggerON)),NA())</f>
        <v>2.5304240708790005E-2</v>
      </c>
      <c r="H3301" s="49">
        <f>_xll.qlCalendarAdvance(IborCalendar,$H3300,B3301,"f",FALSE)</f>
        <v>62534</v>
      </c>
      <c r="I3301" s="49">
        <f>_xll.qlInterestRateIndexValueDate(Index1M,$H3301)</f>
        <v>62536</v>
      </c>
      <c r="J3301" s="52">
        <f>IFERROR(_xll.qlIndexFixing(Index1M,$H3301,TRUE,_xll.ohTrigger(RecalcTrigger,Trigger1M)),NA())</f>
        <v>2.3522890765484469E-2</v>
      </c>
      <c r="K3301" s="52">
        <f>IFERROR(_xll.qlIndexFixing(ONIndex1M,I3301,TRUE,_xll.ohTrigger(RecalcTrigger,Trigger1M)),NA())</f>
        <v>2.3498333241862568E-2</v>
      </c>
      <c r="L3301" s="52">
        <f>IFERROR(_xll.qlIndexFixing(Index3M,H3301,TRUE,_xll.ohTrigger(RecalcTrigger,Trigger3M)),NA())</f>
        <v>2.463139875708608E-2</v>
      </c>
      <c r="M3301" s="52">
        <f>IFERROR(_xll.qlIndexFixing(ONIndex3M,I3301,TRUE,_xll.ohTrigger(RecalcTrigger,Trigger3M)),NA())</f>
        <v>2.4555036426017196E-2</v>
      </c>
      <c r="N3301" s="52">
        <f>IFERROR(_xll.qlIndexFixing(Index6M,$H3301,TRUE,_xll.ohTrigger(RecalcTrigger,Trigger6M)),NA())</f>
        <v>2.5696317402891779E-2</v>
      </c>
      <c r="O3301" s="52">
        <f>IFERROR(_xll.qlIndexFixing(ONIndex6M,I3301,TRUE,_xll.ohTrigger(RecalcTrigger,Trigger6M)),NA())</f>
        <v>2.5528143289186289E-2</v>
      </c>
      <c r="P3301" s="52">
        <f>IFERROR(_xll.qlIndexFixing(Index1Y,$H3301,TRUE,_xll.ohTrigger(RecalcTrigger,Trigger1Y)),NA())</f>
        <v>2.718242680963024E-2</v>
      </c>
      <c r="Q3301" s="52">
        <f>IFERROR(_xll.qlIndexFixing(ONIndex1Y,I3301,TRUE,_xll.ohTrigger(RecalcTrigger,Trigger1Y)),NA())</f>
        <v>2.6812578928874231E-2</v>
      </c>
    </row>
    <row r="3302" spans="2:17" x14ac:dyDescent="0.2">
      <c r="B3302" s="46" t="s">
        <v>51</v>
      </c>
      <c r="D3302" s="49">
        <f>_xll.qlCalendarAdvance(LocalCalendar,$D3301,B3302,"f",FALSE)</f>
        <v>62551</v>
      </c>
      <c r="E3302" s="49">
        <f>_xll.qlInterestRateIndexValueDate(IndexON,D3302)</f>
        <v>62551</v>
      </c>
      <c r="F3302" s="52">
        <f>IFERROR(_xll.qlIndexFixing(IndexON,D3302,TRUE,_xll.ohTrigger(RecalcTrigger,TriggerON)),NA())</f>
        <v>2.5304240708790005E-2</v>
      </c>
      <c r="H3302" s="49">
        <f>_xll.qlCalendarAdvance(IborCalendar,$H3301,B3302,"f",FALSE)</f>
        <v>62541</v>
      </c>
      <c r="I3302" s="49">
        <f>_xll.qlInterestRateIndexValueDate(Index1M,$H3302)</f>
        <v>62543</v>
      </c>
      <c r="J3302" s="52">
        <f>IFERROR(_xll.qlIndexFixing(Index1M,$H3302,TRUE,_xll.ohTrigger(RecalcTrigger,Trigger1M)),NA())</f>
        <v>2.3522122825093417E-2</v>
      </c>
      <c r="K3302" s="52">
        <f>IFERROR(_xll.qlIndexFixing(ONIndex1M,I3302,TRUE,_xll.ohTrigger(RecalcTrigger,Trigger1M)),NA())</f>
        <v>2.3498333241862568E-2</v>
      </c>
      <c r="L3302" s="52">
        <f>IFERROR(_xll.qlIndexFixing(Index3M,H3302,TRUE,_xll.ohTrigger(RecalcTrigger,Trigger3M)),NA())</f>
        <v>2.4631398757086947E-2</v>
      </c>
      <c r="M3302" s="52">
        <f>IFERROR(_xll.qlIndexFixing(ONIndex3M,I3302,TRUE,_xll.ohTrigger(RecalcTrigger,Trigger3M)),NA())</f>
        <v>2.4555036426017196E-2</v>
      </c>
      <c r="N3302" s="52">
        <f>IFERROR(_xll.qlIndexFixing(Index6M,$H3302,TRUE,_xll.ohTrigger(RecalcTrigger,Trigger6M)),NA())</f>
        <v>2.5696317133002293E-2</v>
      </c>
      <c r="O3302" s="52">
        <f>IFERROR(_xll.qlIndexFixing(ONIndex6M,I3302,TRUE,_xll.ohTrigger(RecalcTrigger,Trigger6M)),NA())</f>
        <v>2.5528143006932069E-2</v>
      </c>
      <c r="P3302" s="52">
        <f>IFERROR(_xll.qlIndexFixing(Index1Y,$H3302,TRUE,_xll.ohTrigger(RecalcTrigger,Trigger1Y)),NA())</f>
        <v>2.718242859098096E-2</v>
      </c>
      <c r="Q3302" s="52">
        <f>IFERROR(_xll.qlIndexFixing(ONIndex1Y,I3302,TRUE,_xll.ohTrigger(RecalcTrigger,Trigger1Y)),NA())</f>
        <v>2.6812580881792059E-2</v>
      </c>
    </row>
    <row r="3303" spans="2:17" x14ac:dyDescent="0.2">
      <c r="B3303" s="46" t="s">
        <v>51</v>
      </c>
      <c r="D3303" s="49">
        <f>_xll.qlCalendarAdvance(LocalCalendar,$D3302,B3303,"f",FALSE)</f>
        <v>62558</v>
      </c>
      <c r="E3303" s="49">
        <f>_xll.qlInterestRateIndexValueDate(IndexON,D3303)</f>
        <v>62558</v>
      </c>
      <c r="F3303" s="52">
        <f>IFERROR(_xll.qlIndexFixing(IndexON,D3303,TRUE,_xll.ohTrigger(RecalcTrigger,TriggerON)),NA())</f>
        <v>2.5304240708790005E-2</v>
      </c>
      <c r="H3303" s="49">
        <f>_xll.qlCalendarAdvance(IborCalendar,$H3302,B3303,"f",FALSE)</f>
        <v>62548</v>
      </c>
      <c r="I3303" s="49">
        <f>_xll.qlInterestRateIndexValueDate(Index1M,$H3303)</f>
        <v>62550</v>
      </c>
      <c r="J3303" s="52">
        <f>IFERROR(_xll.qlIndexFixing(Index1M,$H3303,TRUE,_xll.ohTrigger(RecalcTrigger,Trigger1M)),NA())</f>
        <v>2.3522890765484469E-2</v>
      </c>
      <c r="K3303" s="52">
        <f>IFERROR(_xll.qlIndexFixing(ONIndex1M,I3303,TRUE,_xll.ohTrigger(RecalcTrigger,Trigger1M)),NA())</f>
        <v>2.3498333241942504E-2</v>
      </c>
      <c r="L3303" s="52">
        <f>IFERROR(_xll.qlIndexFixing(Index3M,H3303,TRUE,_xll.ohTrigger(RecalcTrigger,Trigger3M)),NA())</f>
        <v>2.4630557891787485E-2</v>
      </c>
      <c r="M3303" s="52">
        <f>IFERROR(_xll.qlIndexFixing(ONIndex3M,I3303,TRUE,_xll.ohTrigger(RecalcTrigger,Trigger3M)),NA())</f>
        <v>2.4555036426097132E-2</v>
      </c>
      <c r="N3303" s="52">
        <f>IFERROR(_xll.qlIndexFixing(Index6M,$H3303,TRUE,_xll.ohTrigger(RecalcTrigger,Trigger6M)),NA())</f>
        <v>2.5693577957574699E-2</v>
      </c>
      <c r="O3303" s="52">
        <f>IFERROR(_xll.qlIndexFixing(ONIndex6M,I3303,TRUE,_xll.ohTrigger(RecalcTrigger,Trigger6M)),NA())</f>
        <v>2.5528142725717018E-2</v>
      </c>
      <c r="P3303" s="52">
        <f>IFERROR(_xll.qlIndexFixing(Index1Y,$H3303,TRUE,_xll.ohTrigger(RecalcTrigger,Trigger1Y)),NA())</f>
        <v>2.7182430363722695E-2</v>
      </c>
      <c r="Q3303" s="52">
        <f>IFERROR(_xll.qlIndexFixing(ONIndex1Y,I3303,TRUE,_xll.ohTrigger(RecalcTrigger,Trigger1Y)),NA())</f>
        <v>2.68125828263166E-2</v>
      </c>
    </row>
    <row r="3304" spans="2:17" x14ac:dyDescent="0.2">
      <c r="B3304" s="46" t="s">
        <v>51</v>
      </c>
      <c r="D3304" s="49">
        <f>_xll.qlCalendarAdvance(LocalCalendar,$D3303,B3304,"f",FALSE)</f>
        <v>62565</v>
      </c>
      <c r="E3304" s="49">
        <f>_xll.qlInterestRateIndexValueDate(IndexON,D3304)</f>
        <v>62565</v>
      </c>
      <c r="F3304" s="52">
        <f>IFERROR(_xll.qlIndexFixing(IndexON,D3304,TRUE,_xll.ohTrigger(RecalcTrigger,TriggerON)),NA())</f>
        <v>2.5304240708763359E-2</v>
      </c>
      <c r="H3304" s="49">
        <f>_xll.qlCalendarAdvance(IborCalendar,$H3303,B3304,"f",FALSE)</f>
        <v>62555</v>
      </c>
      <c r="I3304" s="49">
        <f>_xll.qlInterestRateIndexValueDate(Index1M,$H3304)</f>
        <v>62557</v>
      </c>
      <c r="J3304" s="52">
        <f>IFERROR(_xll.qlIndexFixing(Index1M,$H3304,TRUE,_xll.ohTrigger(RecalcTrigger,Trigger1M)),NA())</f>
        <v>2.3522122825095915E-2</v>
      </c>
      <c r="K3304" s="52">
        <f>IFERROR(_xll.qlIndexFixing(ONIndex1M,I3304,TRUE,_xll.ohTrigger(RecalcTrigger,Trigger1M)),NA())</f>
        <v>2.3498333241862568E-2</v>
      </c>
      <c r="L3304" s="52">
        <f>IFERROR(_xll.qlIndexFixing(Index3M,H3304,TRUE,_xll.ohTrigger(RecalcTrigger,Trigger3M)),NA())</f>
        <v>2.4630557891786607E-2</v>
      </c>
      <c r="M3304" s="52">
        <f>IFERROR(_xll.qlIndexFixing(ONIndex3M,I3304,TRUE,_xll.ohTrigger(RecalcTrigger,Trigger3M)),NA())</f>
        <v>2.4555036426097132E-2</v>
      </c>
      <c r="N3304" s="52">
        <f>IFERROR(_xll.qlIndexFixing(Index6M,$H3304,TRUE,_xll.ohTrigger(RecalcTrigger,Trigger6M)),NA())</f>
        <v>2.5693577689932617E-2</v>
      </c>
      <c r="O3304" s="52">
        <f>IFERROR(_xll.qlIndexFixing(ONIndex6M,I3304,TRUE,_xll.ohTrigger(RecalcTrigger,Trigger6M)),NA())</f>
        <v>2.5528142445780944E-2</v>
      </c>
      <c r="P3304" s="52">
        <f>IFERROR(_xll.qlIndexFixing(Index1Y,$H3304,TRUE,_xll.ohTrigger(RecalcTrigger,Trigger1Y)),NA())</f>
        <v>2.7183449126885171E-2</v>
      </c>
      <c r="Q3304" s="52">
        <f>IFERROR(_xll.qlIndexFixing(ONIndex1Y,I3304,TRUE,_xll.ohTrigger(RecalcTrigger,Trigger1Y)),NA())</f>
        <v>2.6812584762447855E-2</v>
      </c>
    </row>
    <row r="3305" spans="2:17" x14ac:dyDescent="0.2">
      <c r="B3305" s="46" t="s">
        <v>51</v>
      </c>
      <c r="D3305" s="49">
        <f>_xll.qlCalendarAdvance(LocalCalendar,$D3304,B3305,"f",FALSE)</f>
        <v>62572</v>
      </c>
      <c r="E3305" s="49">
        <f>_xll.qlInterestRateIndexValueDate(IndexON,D3305)</f>
        <v>62572</v>
      </c>
      <c r="F3305" s="52">
        <f>IFERROR(_xll.qlIndexFixing(IndexON,D3305,TRUE,_xll.ohTrigger(RecalcTrigger,TriggerON)),NA())</f>
        <v>2.5304240708790005E-2</v>
      </c>
      <c r="H3305" s="49">
        <f>_xll.qlCalendarAdvance(IborCalendar,$H3304,B3305,"f",FALSE)</f>
        <v>62562</v>
      </c>
      <c r="I3305" s="49">
        <f>_xll.qlInterestRateIndexValueDate(Index1M,$H3305)</f>
        <v>62564</v>
      </c>
      <c r="J3305" s="52">
        <f>IFERROR(_xll.qlIndexFixing(Index1M,$H3305,TRUE,_xll.ohTrigger(RecalcTrigger,Trigger1M)),NA())</f>
        <v>2.3522122825093417E-2</v>
      </c>
      <c r="K3305" s="52">
        <f>IFERROR(_xll.qlIndexFixing(ONIndex1M,I3305,TRUE,_xll.ohTrigger(RecalcTrigger,Trigger1M)),NA())</f>
        <v>2.3501401062468119E-2</v>
      </c>
      <c r="L3305" s="52">
        <f>IFERROR(_xll.qlIndexFixing(Index3M,H3305,TRUE,_xll.ohTrigger(RecalcTrigger,Trigger3M)),NA())</f>
        <v>2.4630557891785726E-2</v>
      </c>
      <c r="M3305" s="52">
        <f>IFERROR(_xll.qlIndexFixing(ONIndex3M,I3305,TRUE,_xll.ohTrigger(RecalcTrigger,Trigger3M)),NA())</f>
        <v>2.4558386375710839E-2</v>
      </c>
      <c r="N3305" s="52">
        <f>IFERROR(_xll.qlIndexFixing(Index6M,$H3305,TRUE,_xll.ohTrigger(RecalcTrigger,Trigger6M)),NA())</f>
        <v>2.5693577423517966E-2</v>
      </c>
      <c r="O3305" s="52">
        <f>IFERROR(_xll.qlIndexFixing(ONIndex6M,I3305,TRUE,_xll.ohTrigger(RecalcTrigger,Trigger6M)),NA())</f>
        <v>2.55317628223235E-2</v>
      </c>
      <c r="P3305" s="52">
        <f>IFERROR(_xll.qlIndexFixing(Index1Y,$H3305,TRUE,_xll.ohTrigger(RecalcTrigger,Trigger1Y)),NA())</f>
        <v>2.7182433883380958E-2</v>
      </c>
      <c r="Q3305" s="52">
        <f>IFERROR(_xll.qlIndexFixing(ONIndex1Y,I3305,TRUE,_xll.ohTrigger(RecalcTrigger,Trigger1Y)),NA())</f>
        <v>2.6816581508086301E-2</v>
      </c>
    </row>
    <row r="3306" spans="2:17" x14ac:dyDescent="0.2">
      <c r="B3306" s="46" t="s">
        <v>51</v>
      </c>
      <c r="D3306" s="49">
        <f>_xll.qlCalendarAdvance(LocalCalendar,$D3305,B3306,"f",FALSE)</f>
        <v>62579</v>
      </c>
      <c r="E3306" s="49">
        <f>_xll.qlInterestRateIndexValueDate(IndexON,D3306)</f>
        <v>62579</v>
      </c>
      <c r="F3306" s="52">
        <f>IFERROR(_xll.qlIndexFixing(IndexON,D3306,TRUE,_xll.ohTrigger(RecalcTrigger,TriggerON)),NA())</f>
        <v>2.5304240708790005E-2</v>
      </c>
      <c r="H3306" s="49">
        <f>_xll.qlCalendarAdvance(IborCalendar,$H3305,B3306,"f",FALSE)</f>
        <v>62569</v>
      </c>
      <c r="I3306" s="49">
        <f>_xll.qlInterestRateIndexValueDate(Index1M,$H3306)</f>
        <v>62571</v>
      </c>
      <c r="J3306" s="52">
        <f>IFERROR(_xll.qlIndexFixing(Index1M,$H3306,TRUE,_xll.ohTrigger(RecalcTrigger,Trigger1M)),NA())</f>
        <v>2.3522890765482047E-2</v>
      </c>
      <c r="K3306" s="52">
        <f>IFERROR(_xll.qlIndexFixing(ONIndex1M,I3306,TRUE,_xll.ohTrigger(RecalcTrigger,Trigger1M)),NA())</f>
        <v>2.3498333241862568E-2</v>
      </c>
      <c r="L3306" s="52">
        <f>IFERROR(_xll.qlIndexFixing(Index3M,H3306,TRUE,_xll.ohTrigger(RecalcTrigger,Trigger3M)),NA())</f>
        <v>2.4630557891786607E-2</v>
      </c>
      <c r="M3306" s="52">
        <f>IFERROR(_xll.qlIndexFixing(ONIndex3M,I3306,TRUE,_xll.ohTrigger(RecalcTrigger,Trigger3M)),NA())</f>
        <v>2.4555036426097132E-2</v>
      </c>
      <c r="N3306" s="52">
        <f>IFERROR(_xll.qlIndexFixing(Index6M,$H3306,TRUE,_xll.ohTrigger(RecalcTrigger,Trigger6M)),NA())</f>
        <v>2.5693577158330313E-2</v>
      </c>
      <c r="O3306" s="52">
        <f>IFERROR(_xll.qlIndexFixing(ONIndex6M,I3306,TRUE,_xll.ohTrigger(RecalcTrigger,Trigger6M)),NA())</f>
        <v>2.5528141889425982E-2</v>
      </c>
      <c r="P3306" s="52">
        <f>IFERROR(_xll.qlIndexFixing(Index1Y,$H3306,TRUE,_xll.ohTrigger(RecalcTrigger,Trigger1Y)),NA())</f>
        <v>2.7182435630297264E-2</v>
      </c>
      <c r="Q3306" s="52">
        <f>IFERROR(_xll.qlIndexFixing(ONIndex1Y,I3306,TRUE,_xll.ohTrigger(RecalcTrigger,Trigger1Y)),NA())</f>
        <v>2.681258860969038E-2</v>
      </c>
    </row>
    <row r="3307" spans="2:17" x14ac:dyDescent="0.2">
      <c r="B3307" s="46" t="s">
        <v>51</v>
      </c>
      <c r="D3307" s="49">
        <f>_xll.qlCalendarAdvance(LocalCalendar,$D3306,B3307,"f",FALSE)</f>
        <v>62586</v>
      </c>
      <c r="E3307" s="49">
        <f>_xll.qlInterestRateIndexValueDate(IndexON,D3307)</f>
        <v>62586</v>
      </c>
      <c r="F3307" s="52">
        <f>IFERROR(_xll.qlIndexFixing(IndexON,D3307,TRUE,_xll.ohTrigger(RecalcTrigger,TriggerON)),NA())</f>
        <v>2.5304240708790005E-2</v>
      </c>
      <c r="H3307" s="49">
        <f>_xll.qlCalendarAdvance(IborCalendar,$H3306,B3307,"f",FALSE)</f>
        <v>62576</v>
      </c>
      <c r="I3307" s="49">
        <f>_xll.qlInterestRateIndexValueDate(Index1M,$H3307)</f>
        <v>62578</v>
      </c>
      <c r="J3307" s="52">
        <f>IFERROR(_xll.qlIndexFixing(Index1M,$H3307,TRUE,_xll.ohTrigger(RecalcTrigger,Trigger1M)),NA())</f>
        <v>2.3519819204449607E-2</v>
      </c>
      <c r="K3307" s="52">
        <f>IFERROR(_xll.qlIndexFixing(ONIndex1M,I3307,TRUE,_xll.ohTrigger(RecalcTrigger,Trigger1M)),NA())</f>
        <v>2.3498333241862568E-2</v>
      </c>
      <c r="L3307" s="52">
        <f>IFERROR(_xll.qlIndexFixing(Index3M,H3307,TRUE,_xll.ohTrigger(RecalcTrigger,Trigger3M)),NA())</f>
        <v>2.4631398757086947E-2</v>
      </c>
      <c r="M3307" s="52">
        <f>IFERROR(_xll.qlIndexFixing(ONIndex3M,I3307,TRUE,_xll.ohTrigger(RecalcTrigger,Trigger3M)),NA())</f>
        <v>2.4555036426097132E-2</v>
      </c>
      <c r="N3307" s="52">
        <f>IFERROR(_xll.qlIndexFixing(Index6M,$H3307,TRUE,_xll.ohTrigger(RecalcTrigger,Trigger6M)),NA())</f>
        <v>2.5693576894370091E-2</v>
      </c>
      <c r="O3307" s="52">
        <f>IFERROR(_xll.qlIndexFixing(ONIndex6M,I3307,TRUE,_xll.ohTrigger(RecalcTrigger,Trigger6M)),NA())</f>
        <v>2.552814161308703E-2</v>
      </c>
      <c r="P3307" s="52">
        <f>IFERROR(_xll.qlIndexFixing(Index1Y,$H3307,TRUE,_xll.ohTrigger(RecalcTrigger,Trigger1Y)),NA())</f>
        <v>2.7179386679243311E-2</v>
      </c>
      <c r="Q3307" s="52">
        <f>IFERROR(_xll.qlIndexFixing(ONIndex1Y,I3307,TRUE,_xll.ohTrigger(RecalcTrigger,Trigger1Y)),NA())</f>
        <v>2.6812590520721713E-2</v>
      </c>
    </row>
    <row r="3308" spans="2:17" x14ac:dyDescent="0.2">
      <c r="B3308" s="46" t="s">
        <v>51</v>
      </c>
      <c r="D3308" s="49">
        <f>_xll.qlCalendarAdvance(LocalCalendar,$D3307,B3308,"f",FALSE)</f>
        <v>62593</v>
      </c>
      <c r="E3308" s="49">
        <f>_xll.qlInterestRateIndexValueDate(IndexON,D3308)</f>
        <v>62593</v>
      </c>
      <c r="F3308" s="52">
        <f>IFERROR(_xll.qlIndexFixing(IndexON,D3308,TRUE,_xll.ohTrigger(RecalcTrigger,TriggerON)),NA())</f>
        <v>2.5304240708790005E-2</v>
      </c>
      <c r="H3308" s="49">
        <f>_xll.qlCalendarAdvance(IborCalendar,$H3307,B3308,"f",FALSE)</f>
        <v>62583</v>
      </c>
      <c r="I3308" s="49">
        <f>_xll.qlInterestRateIndexValueDate(Index1M,$H3308)</f>
        <v>62585</v>
      </c>
      <c r="J3308" s="52">
        <f>IFERROR(_xll.qlIndexFixing(Index1M,$H3308,TRUE,_xll.ohTrigger(RecalcTrigger,Trigger1M)),NA())</f>
        <v>2.3522122825095915E-2</v>
      </c>
      <c r="K3308" s="52">
        <f>IFERROR(_xll.qlIndexFixing(ONIndex1M,I3308,TRUE,_xll.ohTrigger(RecalcTrigger,Trigger1M)),NA())</f>
        <v>2.3498333241862568E-2</v>
      </c>
      <c r="L3308" s="52">
        <f>IFERROR(_xll.qlIndexFixing(Index3M,H3308,TRUE,_xll.ohTrigger(RecalcTrigger,Trigger3M)),NA())</f>
        <v>2.463139875708608E-2</v>
      </c>
      <c r="M3308" s="52">
        <f>IFERROR(_xll.qlIndexFixing(ONIndex3M,I3308,TRUE,_xll.ohTrigger(RecalcTrigger,Trigger3M)),NA())</f>
        <v>2.4555036426017196E-2</v>
      </c>
      <c r="N3308" s="52">
        <f>IFERROR(_xll.qlIndexFixing(Index6M,$H3308,TRUE,_xll.ohTrigger(RecalcTrigger,Trigger6M)),NA())</f>
        <v>2.5696315539432715E-2</v>
      </c>
      <c r="O3308" s="52">
        <f>IFERROR(_xll.qlIndexFixing(ONIndex6M,I3308,TRUE,_xll.ohTrigger(RecalcTrigger,Trigger6M)),NA())</f>
        <v>2.5528141338027055E-2</v>
      </c>
      <c r="P3308" s="52">
        <f>IFERROR(_xll.qlIndexFixing(Index1Y,$H3308,TRUE,_xll.ohTrigger(RecalcTrigger,Trigger1Y)),NA())</f>
        <v>2.7182439098304451E-2</v>
      </c>
      <c r="Q3308" s="52">
        <f>IFERROR(_xll.qlIndexFixing(ONIndex1Y,I3308,TRUE,_xll.ohTrigger(RecalcTrigger,Trigger1Y)),NA())</f>
        <v>2.6812592423279824E-2</v>
      </c>
    </row>
    <row r="3309" spans="2:17" x14ac:dyDescent="0.2">
      <c r="B3309" s="46" t="s">
        <v>51</v>
      </c>
      <c r="D3309" s="49">
        <f>_xll.qlCalendarAdvance(LocalCalendar,$D3308,B3309,"f",FALSE)</f>
        <v>62600</v>
      </c>
      <c r="E3309" s="49">
        <f>_xll.qlInterestRateIndexValueDate(IndexON,D3309)</f>
        <v>62600</v>
      </c>
      <c r="F3309" s="52">
        <f>IFERROR(_xll.qlIndexFixing(IndexON,D3309,TRUE,_xll.ohTrigger(RecalcTrigger,TriggerON)),NA())</f>
        <v>2.530512997906742E-2</v>
      </c>
      <c r="H3309" s="49">
        <f>_xll.qlCalendarAdvance(IborCalendar,$H3308,B3309,"f",FALSE)</f>
        <v>62590</v>
      </c>
      <c r="I3309" s="49">
        <f>_xll.qlInterestRateIndexValueDate(Index1M,$H3309)</f>
        <v>62592</v>
      </c>
      <c r="J3309" s="52">
        <f>IFERROR(_xll.qlIndexFixing(Index1M,$H3309,TRUE,_xll.ohTrigger(RecalcTrigger,Trigger1M)),NA())</f>
        <v>2.3522122825093417E-2</v>
      </c>
      <c r="K3309" s="52">
        <f>IFERROR(_xll.qlIndexFixing(ONIndex1M,I3309,TRUE,_xll.ohTrigger(RecalcTrigger,Trigger1M)),NA())</f>
        <v>2.3498333241862568E-2</v>
      </c>
      <c r="L3309" s="52">
        <f>IFERROR(_xll.qlIndexFixing(Index3M,H3309,TRUE,_xll.ohTrigger(RecalcTrigger,Trigger3M)),NA())</f>
        <v>2.463139875708608E-2</v>
      </c>
      <c r="M3309" s="52">
        <f>IFERROR(_xll.qlIndexFixing(ONIndex3M,I3309,TRUE,_xll.ohTrigger(RecalcTrigger,Trigger3M)),NA())</f>
        <v>2.4555036426017196E-2</v>
      </c>
      <c r="N3309" s="52">
        <f>IFERROR(_xll.qlIndexFixing(Index6M,$H3309,TRUE,_xll.ohTrigger(RecalcTrigger,Trigger6M)),NA())</f>
        <v>2.5696315278132917E-2</v>
      </c>
      <c r="O3309" s="52">
        <f>IFERROR(_xll.qlIndexFixing(ONIndex6M,I3309,TRUE,_xll.ohTrigger(RecalcTrigger,Trigger6M)),NA())</f>
        <v>2.5528141064086185E-2</v>
      </c>
      <c r="P3309" s="52">
        <f>IFERROR(_xll.qlIndexFixing(Index1Y,$H3309,TRUE,_xll.ohTrigger(RecalcTrigger,Trigger1Y)),NA())</f>
        <v>2.7182440819395109E-2</v>
      </c>
      <c r="Q3309" s="52">
        <f>IFERROR(_xll.qlIndexFixing(ONIndex1Y,I3309,TRUE,_xll.ohTrigger(RecalcTrigger,Trigger1Y)),NA())</f>
        <v>2.6812594317524585E-2</v>
      </c>
    </row>
    <row r="3310" spans="2:17" x14ac:dyDescent="0.2">
      <c r="B3310" s="46" t="s">
        <v>51</v>
      </c>
      <c r="D3310" s="49">
        <f>_xll.qlCalendarAdvance(LocalCalendar,$D3309,B3310,"f",FALSE)</f>
        <v>62607</v>
      </c>
      <c r="E3310" s="49">
        <f>_xll.qlInterestRateIndexValueDate(IndexON,D3310)</f>
        <v>62607</v>
      </c>
      <c r="F3310" s="52">
        <f>IFERROR(_xll.qlIndexFixing(IndexON,D3310,TRUE,_xll.ohTrigger(RecalcTrigger,TriggerON)),NA())</f>
        <v>2.5304240708790005E-2</v>
      </c>
      <c r="H3310" s="49">
        <f>_xll.qlCalendarAdvance(IborCalendar,$H3309,B3310,"f",FALSE)</f>
        <v>62597</v>
      </c>
      <c r="I3310" s="49">
        <f>_xll.qlInterestRateIndexValueDate(Index1M,$H3310)</f>
        <v>62599</v>
      </c>
      <c r="J3310" s="52">
        <f>IFERROR(_xll.qlIndexFixing(Index1M,$H3310,TRUE,_xll.ohTrigger(RecalcTrigger,Trigger1M)),NA())</f>
        <v>2.3522122825093417E-2</v>
      </c>
      <c r="K3310" s="52">
        <f>IFERROR(_xll.qlIndexFixing(ONIndex1M,I3310,TRUE,_xll.ohTrigger(RecalcTrigger,Trigger1M)),NA())</f>
        <v>2.3498333241862568E-2</v>
      </c>
      <c r="L3310" s="52">
        <f>IFERROR(_xll.qlIndexFixing(Index3M,H3310,TRUE,_xll.ohTrigger(RecalcTrigger,Trigger3M)),NA())</f>
        <v>2.463139875708608E-2</v>
      </c>
      <c r="M3310" s="52">
        <f>IFERROR(_xll.qlIndexFixing(ONIndex3M,I3310,TRUE,_xll.ohTrigger(RecalcTrigger,Trigger3M)),NA())</f>
        <v>2.4555036426017196E-2</v>
      </c>
      <c r="N3310" s="52">
        <f>IFERROR(_xll.qlIndexFixing(Index6M,$H3310,TRUE,_xll.ohTrigger(RecalcTrigger,Trigger6M)),NA())</f>
        <v>2.5696315018060953E-2</v>
      </c>
      <c r="O3310" s="52">
        <f>IFERROR(_xll.qlIndexFixing(ONIndex6M,I3310,TRUE,_xll.ohTrigger(RecalcTrigger,Trigger6M)),NA())</f>
        <v>2.5528140791424292E-2</v>
      </c>
      <c r="P3310" s="52">
        <f>IFERROR(_xll.qlIndexFixing(Index1Y,$H3310,TRUE,_xll.ohTrigger(RecalcTrigger,Trigger1Y)),NA())</f>
        <v>2.7182442531877439E-2</v>
      </c>
      <c r="Q3310" s="52">
        <f>IFERROR(_xll.qlIndexFixing(ONIndex1Y,I3310,TRUE,_xll.ohTrigger(RecalcTrigger,Trigger1Y)),NA())</f>
        <v>2.6812596203535932E-2</v>
      </c>
    </row>
    <row r="3311" spans="2:17" x14ac:dyDescent="0.2">
      <c r="B3311" s="46" t="s">
        <v>51</v>
      </c>
      <c r="D3311" s="49">
        <f>_xll.qlCalendarAdvance(LocalCalendar,$D3310,B3311,"f",FALSE)</f>
        <v>62614</v>
      </c>
      <c r="E3311" s="49">
        <f>_xll.qlInterestRateIndexValueDate(IndexON,D3311)</f>
        <v>62614</v>
      </c>
      <c r="F3311" s="52">
        <f>IFERROR(_xll.qlIndexFixing(IndexON,D3311,TRUE,_xll.ohTrigger(RecalcTrigger,TriggerON)),NA())</f>
        <v>2.5304240708763359E-2</v>
      </c>
      <c r="H3311" s="49">
        <f>_xll.qlCalendarAdvance(IborCalendar,$H3310,B3311,"f",FALSE)</f>
        <v>62604</v>
      </c>
      <c r="I3311" s="49">
        <f>_xll.qlInterestRateIndexValueDate(Index1M,$H3311)</f>
        <v>62606</v>
      </c>
      <c r="J3311" s="52">
        <f>IFERROR(_xll.qlIndexFixing(Index1M,$H3311,TRUE,_xll.ohTrigger(RecalcTrigger,Trigger1M)),NA())</f>
        <v>2.3522122825095915E-2</v>
      </c>
      <c r="K3311" s="52">
        <f>IFERROR(_xll.qlIndexFixing(ONIndex1M,I3311,TRUE,_xll.ohTrigger(RecalcTrigger,Trigger1M)),NA())</f>
        <v>2.3498333241942504E-2</v>
      </c>
      <c r="L3311" s="52">
        <f>IFERROR(_xll.qlIndexFixing(Index3M,H3311,TRUE,_xll.ohTrigger(RecalcTrigger,Trigger3M)),NA())</f>
        <v>2.4631398757086947E-2</v>
      </c>
      <c r="M3311" s="52">
        <f>IFERROR(_xll.qlIndexFixing(ONIndex3M,I3311,TRUE,_xll.ohTrigger(RecalcTrigger,Trigger3M)),NA())</f>
        <v>2.4555036426097132E-2</v>
      </c>
      <c r="N3311" s="52">
        <f>IFERROR(_xll.qlIndexFixing(Index6M,$H3311,TRUE,_xll.ohTrigger(RecalcTrigger,Trigger6M)),NA())</f>
        <v>2.5696314759215532E-2</v>
      </c>
      <c r="O3311" s="52">
        <f>IFERROR(_xll.qlIndexFixing(ONIndex6M,I3311,TRUE,_xll.ohTrigger(RecalcTrigger,Trigger6M)),NA())</f>
        <v>2.552814051996144E-2</v>
      </c>
      <c r="P3311" s="52">
        <f>IFERROR(_xll.qlIndexFixing(Index1Y,$H3311,TRUE,_xll.ohTrigger(RecalcTrigger,Trigger1Y)),NA())</f>
        <v>2.7183461231377538E-2</v>
      </c>
      <c r="Q3311" s="52">
        <f>IFERROR(_xll.qlIndexFixing(ONIndex1Y,I3311,TRUE,_xll.ohTrigger(RecalcTrigger,Trigger1Y)),NA())</f>
        <v>2.6812598080994121E-2</v>
      </c>
    </row>
    <row r="3312" spans="2:17" x14ac:dyDescent="0.2">
      <c r="B3312" s="46" t="s">
        <v>51</v>
      </c>
      <c r="D3312" s="49">
        <f>_xll.qlCalendarAdvance(LocalCalendar,$D3311,B3312,"f",FALSE)</f>
        <v>62621</v>
      </c>
      <c r="E3312" s="49">
        <f>_xll.qlInterestRateIndexValueDate(IndexON,D3312)</f>
        <v>62621</v>
      </c>
      <c r="F3312" s="52">
        <f>IFERROR(_xll.qlIndexFixing(IndexON,D3312,TRUE,_xll.ohTrigger(RecalcTrigger,TriggerON)),NA())</f>
        <v>2.5304240708790005E-2</v>
      </c>
      <c r="H3312" s="49">
        <f>_xll.qlCalendarAdvance(IborCalendar,$H3311,B3312,"f",FALSE)</f>
        <v>62611</v>
      </c>
      <c r="I3312" s="49">
        <f>_xll.qlInterestRateIndexValueDate(Index1M,$H3312)</f>
        <v>62613</v>
      </c>
      <c r="J3312" s="52">
        <f>IFERROR(_xll.qlIndexFixing(Index1M,$H3312,TRUE,_xll.ohTrigger(RecalcTrigger,Trigger1M)),NA())</f>
        <v>2.3522122825095915E-2</v>
      </c>
      <c r="K3312" s="52">
        <f>IFERROR(_xll.qlIndexFixing(ONIndex1M,I3312,TRUE,_xll.ohTrigger(RecalcTrigger,Trigger1M)),NA())</f>
        <v>2.3498333241862568E-2</v>
      </c>
      <c r="L3312" s="52">
        <f>IFERROR(_xll.qlIndexFixing(Index3M,H3312,TRUE,_xll.ohTrigger(RecalcTrigger,Trigger3M)),NA())</f>
        <v>2.463139875708608E-2</v>
      </c>
      <c r="M3312" s="52">
        <f>IFERROR(_xll.qlIndexFixing(ONIndex3M,I3312,TRUE,_xll.ohTrigger(RecalcTrigger,Trigger3M)),NA())</f>
        <v>2.4555036426017196E-2</v>
      </c>
      <c r="N3312" s="52">
        <f>IFERROR(_xll.qlIndexFixing(Index6M,$H3312,TRUE,_xll.ohTrigger(RecalcTrigger,Trigger6M)),NA())</f>
        <v>2.5693575592968702E-2</v>
      </c>
      <c r="O3312" s="52">
        <f>IFERROR(_xll.qlIndexFixing(ONIndex6M,I3312,TRUE,_xll.ohTrigger(RecalcTrigger,Trigger6M)),NA())</f>
        <v>2.5528140249617692E-2</v>
      </c>
      <c r="P3312" s="52">
        <f>IFERROR(_xll.qlIndexFixing(Index1Y,$H3312,TRUE,_xll.ohTrigger(RecalcTrigger,Trigger1Y)),NA())</f>
        <v>2.7182445931016236E-2</v>
      </c>
      <c r="Q3312" s="52">
        <f>IFERROR(_xll.qlIndexFixing(ONIndex1Y,I3312,TRUE,_xll.ohTrigger(RecalcTrigger,Trigger1Y)),NA())</f>
        <v>2.6812599950059024E-2</v>
      </c>
    </row>
    <row r="3313" spans="2:17" x14ac:dyDescent="0.2">
      <c r="B3313" s="46" t="s">
        <v>51</v>
      </c>
      <c r="D3313" s="49">
        <f>_xll.qlCalendarAdvance(LocalCalendar,$D3312,B3313,"f",FALSE)</f>
        <v>62628</v>
      </c>
      <c r="E3313" s="49">
        <f>_xll.qlInterestRateIndexValueDate(IndexON,D3313)</f>
        <v>62628</v>
      </c>
      <c r="F3313" s="52">
        <f>IFERROR(_xll.qlIndexFixing(IndexON,D3313,TRUE,_xll.ohTrigger(RecalcTrigger,TriggerON)),NA())</f>
        <v>2.5304240708790005E-2</v>
      </c>
      <c r="H3313" s="49">
        <f>_xll.qlCalendarAdvance(IborCalendar,$H3312,B3313,"f",FALSE)</f>
        <v>62618</v>
      </c>
      <c r="I3313" s="49">
        <f>_xll.qlInterestRateIndexValueDate(Index1M,$H3313)</f>
        <v>62620</v>
      </c>
      <c r="J3313" s="52">
        <f>IFERROR(_xll.qlIndexFixing(Index1M,$H3313,TRUE,_xll.ohTrigger(RecalcTrigger,Trigger1M)),NA())</f>
        <v>2.3522122825098413E-2</v>
      </c>
      <c r="K3313" s="52">
        <f>IFERROR(_xll.qlIndexFixing(ONIndex1M,I3313,TRUE,_xll.ohTrigger(RecalcTrigger,Trigger1M)),NA())</f>
        <v>2.3498333241862568E-2</v>
      </c>
      <c r="L3313" s="52">
        <f>IFERROR(_xll.qlIndexFixing(Index3M,H3313,TRUE,_xll.ohTrigger(RecalcTrigger,Trigger3M)),NA())</f>
        <v>2.463139875708608E-2</v>
      </c>
      <c r="M3313" s="52">
        <f>IFERROR(_xll.qlIndexFixing(ONIndex3M,I3313,TRUE,_xll.ohTrigger(RecalcTrigger,Trigger3M)),NA())</f>
        <v>2.4555036426017196E-2</v>
      </c>
      <c r="N3313" s="52">
        <f>IFERROR(_xll.qlIndexFixing(Index6M,$H3313,TRUE,_xll.ohTrigger(RecalcTrigger,Trigger6M)),NA())</f>
        <v>2.5693575336369588E-2</v>
      </c>
      <c r="O3313" s="52">
        <f>IFERROR(_xll.qlIndexFixing(ONIndex6M,I3313,TRUE,_xll.ohTrigger(RecalcTrigger,Trigger6M)),NA())</f>
        <v>2.5528139980552922E-2</v>
      </c>
      <c r="P3313" s="52">
        <f>IFERROR(_xll.qlIndexFixing(Index1Y,$H3313,TRUE,_xll.ohTrigger(RecalcTrigger,Trigger1Y)),NA())</f>
        <v>2.7182447617672703E-2</v>
      </c>
      <c r="Q3313" s="52">
        <f>IFERROR(_xll.qlIndexFixing(ONIndex1Y,I3313,TRUE,_xll.ohTrigger(RecalcTrigger,Trigger1Y)),NA())</f>
        <v>2.6812601810810577E-2</v>
      </c>
    </row>
    <row r="3314" spans="2:17" x14ac:dyDescent="0.2">
      <c r="B3314" s="46" t="s">
        <v>51</v>
      </c>
      <c r="D3314" s="49">
        <f>_xll.qlCalendarAdvance(LocalCalendar,$D3313,B3314,"f",FALSE)</f>
        <v>62635</v>
      </c>
      <c r="E3314" s="49">
        <f>_xll.qlInterestRateIndexValueDate(IndexON,D3314)</f>
        <v>62635</v>
      </c>
      <c r="F3314" s="52">
        <f>IFERROR(_xll.qlIndexFixing(IndexON,D3314,TRUE,_xll.ohTrigger(RecalcTrigger,TriggerON)),NA())</f>
        <v>2.5304240708790005E-2</v>
      </c>
      <c r="H3314" s="49">
        <f>_xll.qlCalendarAdvance(IborCalendar,$H3313,B3314,"f",FALSE)</f>
        <v>62625</v>
      </c>
      <c r="I3314" s="49">
        <f>_xll.qlInterestRateIndexValueDate(Index1M,$H3314)</f>
        <v>62627</v>
      </c>
      <c r="J3314" s="52">
        <f>IFERROR(_xll.qlIndexFixing(Index1M,$H3314,TRUE,_xll.ohTrigger(RecalcTrigger,Trigger1M)),NA())</f>
        <v>2.3522122825095915E-2</v>
      </c>
      <c r="K3314" s="52">
        <f>IFERROR(_xll.qlIndexFixing(ONIndex1M,I3314,TRUE,_xll.ohTrigger(RecalcTrigger,Trigger1M)),NA())</f>
        <v>2.3498333241942504E-2</v>
      </c>
      <c r="L3314" s="52">
        <f>IFERROR(_xll.qlIndexFixing(Index3M,H3314,TRUE,_xll.ohTrigger(RecalcTrigger,Trigger3M)),NA())</f>
        <v>2.463139875708608E-2</v>
      </c>
      <c r="M3314" s="52">
        <f>IFERROR(_xll.qlIndexFixing(ONIndex3M,I3314,TRUE,_xll.ohTrigger(RecalcTrigger,Trigger3M)),NA())</f>
        <v>2.4555036426017196E-2</v>
      </c>
      <c r="N3314" s="52">
        <f>IFERROR(_xll.qlIndexFixing(Index6M,$H3314,TRUE,_xll.ohTrigger(RecalcTrigger,Trigger6M)),NA())</f>
        <v>2.5693575080997035E-2</v>
      </c>
      <c r="O3314" s="52">
        <f>IFERROR(_xll.qlIndexFixing(ONIndex6M,I3314,TRUE,_xll.ohTrigger(RecalcTrigger,Trigger6M)),NA())</f>
        <v>2.5528139712687192E-2</v>
      </c>
      <c r="P3314" s="52">
        <f>IFERROR(_xll.qlIndexFixing(Index1Y,$H3314,TRUE,_xll.ohTrigger(RecalcTrigger,Trigger1Y)),NA())</f>
        <v>2.7182449295721275E-2</v>
      </c>
      <c r="Q3314" s="52">
        <f>IFERROR(_xll.qlIndexFixing(ONIndex1Y,I3314,TRUE,_xll.ohTrigger(RecalcTrigger,Trigger1Y)),NA())</f>
        <v>2.6812603663408652E-2</v>
      </c>
    </row>
    <row r="3315" spans="2:17" x14ac:dyDescent="0.2">
      <c r="B3315" s="46" t="s">
        <v>51</v>
      </c>
      <c r="D3315" s="49">
        <f>_xll.qlCalendarAdvance(LocalCalendar,$D3314,B3315,"f",FALSE)</f>
        <v>62645</v>
      </c>
      <c r="E3315" s="49">
        <f>_xll.qlInterestRateIndexValueDate(IndexON,D3315)</f>
        <v>62645</v>
      </c>
      <c r="F3315" s="52">
        <f>IFERROR(_xll.qlIndexFixing(IndexON,D3315,TRUE,_xll.ohTrigger(RecalcTrigger,TriggerON)),NA())</f>
        <v>2.53024622932152E-2</v>
      </c>
      <c r="H3315" s="49">
        <f>_xll.qlCalendarAdvance(IborCalendar,$H3314,B3315,"f",FALSE)</f>
        <v>62632</v>
      </c>
      <c r="I3315" s="49">
        <f>_xll.qlInterestRateIndexValueDate(Index1M,$H3315)</f>
        <v>62634</v>
      </c>
      <c r="J3315" s="52">
        <f>IFERROR(_xll.qlIndexFixing(Index1M,$H3315,TRUE,_xll.ohTrigger(RecalcTrigger,Trigger1M)),NA())</f>
        <v>2.3522122825093417E-2</v>
      </c>
      <c r="K3315" s="52">
        <f>IFERROR(_xll.qlIndexFixing(ONIndex1M,I3315,TRUE,_xll.ohTrigger(RecalcTrigger,Trigger1M)),NA())</f>
        <v>2.3498333241782632E-2</v>
      </c>
      <c r="L3315" s="52">
        <f>IFERROR(_xll.qlIndexFixing(Index3M,H3315,TRUE,_xll.ohTrigger(RecalcTrigger,Trigger3M)),NA())</f>
        <v>2.463139875708608E-2</v>
      </c>
      <c r="M3315" s="52">
        <f>IFERROR(_xll.qlIndexFixing(ONIndex3M,I3315,TRUE,_xll.ohTrigger(RecalcTrigger,Trigger3M)),NA())</f>
        <v>2.4555036426017196E-2</v>
      </c>
      <c r="N3315" s="52">
        <f>IFERROR(_xll.qlIndexFixing(Index6M,$H3315,TRUE,_xll.ohTrigger(RecalcTrigger,Trigger6M)),NA())</f>
        <v>2.5697226792285352E-2</v>
      </c>
      <c r="O3315" s="52">
        <f>IFERROR(_xll.qlIndexFixing(ONIndex6M,I3315,TRUE,_xll.ohTrigger(RecalcTrigger,Trigger6M)),NA())</f>
        <v>2.552813944610044E-2</v>
      </c>
      <c r="P3315" s="52">
        <f>IFERROR(_xll.qlIndexFixing(Index1Y,$H3315,TRUE,_xll.ohTrigger(RecalcTrigger,Trigger1Y)),NA())</f>
        <v>2.7182450965160209E-2</v>
      </c>
      <c r="Q3315" s="52">
        <f>IFERROR(_xll.qlIndexFixing(ONIndex1Y,I3315,TRUE,_xll.ohTrigger(RecalcTrigger,Trigger1Y)),NA())</f>
        <v>2.681260550721376E-2</v>
      </c>
    </row>
    <row r="3316" spans="2:17" x14ac:dyDescent="0.2">
      <c r="B3316" s="46" t="s">
        <v>51</v>
      </c>
      <c r="D3316" s="49">
        <f>_xll.qlCalendarAdvance(LocalCalendar,$D3315,B3316,"f",FALSE)</f>
        <v>62652</v>
      </c>
      <c r="E3316" s="49">
        <f>_xll.qlInterestRateIndexValueDate(IndexON,D3316)</f>
        <v>62652</v>
      </c>
      <c r="F3316" s="52">
        <f>IFERROR(_xll.qlIndexFixing(IndexON,D3316,TRUE,_xll.ohTrigger(RecalcTrigger,TriggerON)),NA())</f>
        <v>2.53024622932152E-2</v>
      </c>
      <c r="H3316" s="49">
        <f>_xll.qlCalendarAdvance(IborCalendar,$H3315,B3316,"f",FALSE)</f>
        <v>62639</v>
      </c>
      <c r="I3316" s="49">
        <f>_xll.qlInterestRateIndexValueDate(Index1M,$H3316)</f>
        <v>62641</v>
      </c>
      <c r="J3316" s="52">
        <f>IFERROR(_xll.qlIndexFixing(Index1M,$H3316,TRUE,_xll.ohTrigger(RecalcTrigger,Trigger1M)),NA())</f>
        <v>2.3522122825095915E-2</v>
      </c>
      <c r="K3316" s="52">
        <f>IFERROR(_xll.qlIndexFixing(ONIndex1M,I3316,TRUE,_xll.ohTrigger(RecalcTrigger,Trigger1M)),NA())</f>
        <v>2.3500634057260772E-2</v>
      </c>
      <c r="L3316" s="52">
        <f>IFERROR(_xll.qlIndexFixing(Index3M,H3316,TRUE,_xll.ohTrigger(RecalcTrigger,Trigger3M)),NA())</f>
        <v>2.463139875708608E-2</v>
      </c>
      <c r="M3316" s="52">
        <f>IFERROR(_xll.qlIndexFixing(ONIndex3M,I3316,TRUE,_xll.ohTrigger(RecalcTrigger,Trigger3M)),NA())</f>
        <v>2.4557548831161125E-2</v>
      </c>
      <c r="N3316" s="52">
        <f>IFERROR(_xll.qlIndexFixing(Index6M,$H3316,TRUE,_xll.ohTrigger(RecalcTrigger,Trigger6M)),NA())</f>
        <v>2.5696313483396082E-2</v>
      </c>
      <c r="O3316" s="52">
        <f>IFERROR(_xll.qlIndexFixing(ONIndex6M,I3316,TRUE,_xll.ohTrigger(RecalcTrigger,Trigger6M)),NA())</f>
        <v>2.5530854610293918E-2</v>
      </c>
      <c r="P3316" s="52">
        <f>IFERROR(_xll.qlIndexFixing(Index1Y,$H3316,TRUE,_xll.ohTrigger(RecalcTrigger,Trigger1Y)),NA())</f>
        <v>2.7183469619167729E-2</v>
      </c>
      <c r="Q3316" s="52">
        <f>IFERROR(_xll.qlIndexFixing(ONIndex1Y,I3316,TRUE,_xll.ohTrigger(RecalcTrigger,Trigger1Y)),NA())</f>
        <v>2.6815603366814322E-2</v>
      </c>
    </row>
    <row r="3317" spans="2:17" x14ac:dyDescent="0.2">
      <c r="B3317" s="46" t="s">
        <v>51</v>
      </c>
      <c r="D3317" s="49">
        <f>_xll.qlCalendarAdvance(LocalCalendar,$D3316,B3317,"f",FALSE)</f>
        <v>62659</v>
      </c>
      <c r="E3317" s="49">
        <f>_xll.qlInterestRateIndexValueDate(IndexON,D3317)</f>
        <v>62659</v>
      </c>
      <c r="F3317" s="52">
        <f>IFERROR(_xll.qlIndexFixing(IndexON,D3317,TRUE,_xll.ohTrigger(RecalcTrigger,TriggerON)),NA())</f>
        <v>2.5302462293295136E-2</v>
      </c>
      <c r="H3317" s="49">
        <f>_xll.qlCalendarAdvance(IborCalendar,$H3316,B3317,"f",FALSE)</f>
        <v>62646</v>
      </c>
      <c r="I3317" s="49">
        <f>_xll.qlInterestRateIndexValueDate(Index1M,$H3317)</f>
        <v>62648</v>
      </c>
      <c r="J3317" s="52">
        <f>IFERROR(_xll.qlIndexFixing(Index1M,$H3317,TRUE,_xll.ohTrigger(RecalcTrigger,Trigger1M)),NA())</f>
        <v>2.3522122825095915E-2</v>
      </c>
      <c r="K3317" s="52">
        <f>IFERROR(_xll.qlIndexFixing(ONIndex1M,I3317,TRUE,_xll.ohTrigger(RecalcTrigger,Trigger1M)),NA())</f>
        <v>2.3498333241862568E-2</v>
      </c>
      <c r="L3317" s="52">
        <f>IFERROR(_xll.qlIndexFixing(Index3M,H3317,TRUE,_xll.ohTrigger(RecalcTrigger,Trigger3M)),NA())</f>
        <v>2.463139875708608E-2</v>
      </c>
      <c r="M3317" s="52">
        <f>IFERROR(_xll.qlIndexFixing(ONIndex3M,I3317,TRUE,_xll.ohTrigger(RecalcTrigger,Trigger3M)),NA())</f>
        <v>2.4555036426017196E-2</v>
      </c>
      <c r="N3317" s="52">
        <f>IFERROR(_xll.qlIndexFixing(Index6M,$H3317,TRUE,_xll.ohTrigger(RecalcTrigger,Trigger6M)),NA())</f>
        <v>2.5696313231913806E-2</v>
      </c>
      <c r="O3317" s="52">
        <f>IFERROR(_xll.qlIndexFixing(ONIndex6M,I3317,TRUE,_xll.ohTrigger(RecalcTrigger,Trigger6M)),NA())</f>
        <v>2.5528138916524057E-2</v>
      </c>
      <c r="P3317" s="52">
        <f>IFERROR(_xll.qlIndexFixing(Index1Y,$H3317,TRUE,_xll.ohTrigger(RecalcTrigger,Trigger1Y)),NA())</f>
        <v>2.7182454278214169E-2</v>
      </c>
      <c r="Q3317" s="52">
        <f>IFERROR(_xll.qlIndexFixing(ONIndex1Y,I3317,TRUE,_xll.ohTrigger(RecalcTrigger,Trigger1Y)),NA())</f>
        <v>2.6812609170123736E-2</v>
      </c>
    </row>
    <row r="3318" spans="2:17" x14ac:dyDescent="0.2">
      <c r="B3318" s="46" t="s">
        <v>51</v>
      </c>
      <c r="D3318" s="49">
        <f>_xll.qlCalendarAdvance(LocalCalendar,$D3317,B3318,"f",FALSE)</f>
        <v>62666</v>
      </c>
      <c r="E3318" s="49">
        <f>_xll.qlInterestRateIndexValueDate(IndexON,D3318)</f>
        <v>62666</v>
      </c>
      <c r="F3318" s="52">
        <f>IFERROR(_xll.qlIndexFixing(IndexON,D3318,TRUE,_xll.ohTrigger(RecalcTrigger,TriggerON)),NA())</f>
        <v>2.5302462293295136E-2</v>
      </c>
      <c r="H3318" s="49">
        <f>_xll.qlCalendarAdvance(IborCalendar,$H3317,B3318,"f",FALSE)</f>
        <v>62653</v>
      </c>
      <c r="I3318" s="49">
        <f>_xll.qlInterestRateIndexValueDate(Index1M,$H3318)</f>
        <v>62655</v>
      </c>
      <c r="J3318" s="52">
        <f>IFERROR(_xll.qlIndexFixing(Index1M,$H3318,TRUE,_xll.ohTrigger(RecalcTrigger,Trigger1M)),NA())</f>
        <v>2.3522122825095915E-2</v>
      </c>
      <c r="K3318" s="52">
        <f>IFERROR(_xll.qlIndexFixing(ONIndex1M,I3318,TRUE,_xll.ohTrigger(RecalcTrigger,Trigger1M)),NA())</f>
        <v>2.3498333241942504E-2</v>
      </c>
      <c r="L3318" s="52">
        <f>IFERROR(_xll.qlIndexFixing(Index3M,H3318,TRUE,_xll.ohTrigger(RecalcTrigger,Trigger3M)),NA())</f>
        <v>2.4631398757086947E-2</v>
      </c>
      <c r="M3318" s="52">
        <f>IFERROR(_xll.qlIndexFixing(ONIndex3M,I3318,TRUE,_xll.ohTrigger(RecalcTrigger,Trigger3M)),NA())</f>
        <v>2.4555036426017196E-2</v>
      </c>
      <c r="N3318" s="52">
        <f>IFERROR(_xll.qlIndexFixing(Index6M,$H3318,TRUE,_xll.ohTrigger(RecalcTrigger,Trigger6M)),NA())</f>
        <v>2.5697226038048037E-2</v>
      </c>
      <c r="O3318" s="52">
        <f>IFERROR(_xll.qlIndexFixing(ONIndex6M,I3318,TRUE,_xll.ohTrigger(RecalcTrigger,Trigger6M)),NA())</f>
        <v>2.5528138653614363E-2</v>
      </c>
      <c r="P3318" s="52">
        <f>IFERROR(_xll.qlIndexFixing(Index1Y,$H3318,TRUE,_xll.ohTrigger(RecalcTrigger,Trigger1Y)),NA())</f>
        <v>2.7182455921827893E-2</v>
      </c>
      <c r="Q3318" s="52">
        <f>IFERROR(_xll.qlIndexFixing(ONIndex1Y,I3318,TRUE,_xll.ohTrigger(RecalcTrigger,Trigger1Y)),NA())</f>
        <v>2.6812610988988794E-2</v>
      </c>
    </row>
    <row r="3319" spans="2:17" x14ac:dyDescent="0.2">
      <c r="B3319" s="46" t="s">
        <v>51</v>
      </c>
      <c r="D3319" s="49">
        <f>_xll.qlCalendarAdvance(LocalCalendar,$D3318,B3319,"f",FALSE)</f>
        <v>62673</v>
      </c>
      <c r="E3319" s="49">
        <f>_xll.qlInterestRateIndexValueDate(IndexON,D3319)</f>
        <v>62673</v>
      </c>
      <c r="F3319" s="52">
        <f>IFERROR(_xll.qlIndexFixing(IndexON,D3319,TRUE,_xll.ohTrigger(RecalcTrigger,TriggerON)),NA())</f>
        <v>2.53024622932152E-2</v>
      </c>
      <c r="H3319" s="49">
        <f>_xll.qlCalendarAdvance(IborCalendar,$H3318,B3319,"f",FALSE)</f>
        <v>62660</v>
      </c>
      <c r="I3319" s="49">
        <f>_xll.qlInterestRateIndexValueDate(Index1M,$H3319)</f>
        <v>62662</v>
      </c>
      <c r="J3319" s="52">
        <f>IFERROR(_xll.qlIndexFixing(Index1M,$H3319,TRUE,_xll.ohTrigger(RecalcTrigger,Trigger1M)),NA())</f>
        <v>2.3522122825095915E-2</v>
      </c>
      <c r="K3319" s="52">
        <f>IFERROR(_xll.qlIndexFixing(ONIndex1M,I3319,TRUE,_xll.ohTrigger(RecalcTrigger,Trigger1M)),NA())</f>
        <v>2.3498333241862568E-2</v>
      </c>
      <c r="L3319" s="52">
        <f>IFERROR(_xll.qlIndexFixing(Index3M,H3319,TRUE,_xll.ohTrigger(RecalcTrigger,Trigger3M)),NA())</f>
        <v>2.463139875708608E-2</v>
      </c>
      <c r="M3319" s="52">
        <f>IFERROR(_xll.qlIndexFixing(ONIndex3M,I3319,TRUE,_xll.ohTrigger(RecalcTrigger,Trigger3M)),NA())</f>
        <v>2.455503642593726E-2</v>
      </c>
      <c r="N3319" s="52">
        <f>IFERROR(_xll.qlIndexFixing(Index6M,$H3319,TRUE,_xll.ohTrigger(RecalcTrigger,Trigger6M)),NA())</f>
        <v>2.5696312732631042E-2</v>
      </c>
      <c r="O3319" s="52">
        <f>IFERROR(_xll.qlIndexFixing(ONIndex6M,I3319,TRUE,_xll.ohTrigger(RecalcTrigger,Trigger6M)),NA())</f>
        <v>2.5528138391663902E-2</v>
      </c>
      <c r="P3319" s="52">
        <f>IFERROR(_xll.qlIndexFixing(Index1Y,$H3319,TRUE,_xll.ohTrigger(RecalcTrigger,Trigger1Y)),NA())</f>
        <v>2.7182457556833503E-2</v>
      </c>
      <c r="Q3319" s="52">
        <f>IFERROR(_xll.qlIndexFixing(ONIndex1Y,I3319,TRUE,_xll.ohTrigger(RecalcTrigger,Trigger1Y)),NA())</f>
        <v>2.6812612799460567E-2</v>
      </c>
    </row>
    <row r="3320" spans="2:17" x14ac:dyDescent="0.2">
      <c r="B3320" s="46" t="s">
        <v>51</v>
      </c>
      <c r="D3320" s="49">
        <f>_xll.qlCalendarAdvance(LocalCalendar,$D3319,B3320,"f",FALSE)</f>
        <v>62680</v>
      </c>
      <c r="E3320" s="49">
        <f>_xll.qlInterestRateIndexValueDate(IndexON,D3320)</f>
        <v>62680</v>
      </c>
      <c r="F3320" s="52">
        <f>IFERROR(_xll.qlIndexFixing(IndexON,D3320,TRUE,_xll.ohTrigger(RecalcTrigger,TriggerON)),NA())</f>
        <v>2.53024622932152E-2</v>
      </c>
      <c r="H3320" s="49">
        <f>_xll.qlCalendarAdvance(IborCalendar,$H3319,B3320,"f",FALSE)</f>
        <v>62667</v>
      </c>
      <c r="I3320" s="49">
        <f>_xll.qlInterestRateIndexValueDate(Index1M,$H3320)</f>
        <v>62669</v>
      </c>
      <c r="J3320" s="52">
        <f>IFERROR(_xll.qlIndexFixing(Index1M,$H3320,TRUE,_xll.ohTrigger(RecalcTrigger,Trigger1M)),NA())</f>
        <v>2.3519819204449607E-2</v>
      </c>
      <c r="K3320" s="52">
        <f>IFERROR(_xll.qlIndexFixing(ONIndex1M,I3320,TRUE,_xll.ohTrigger(RecalcTrigger,Trigger1M)),NA())</f>
        <v>2.3498333241862568E-2</v>
      </c>
      <c r="L3320" s="52">
        <f>IFERROR(_xll.qlIndexFixing(Index3M,H3320,TRUE,_xll.ohTrigger(RecalcTrigger,Trigger3M)),NA())</f>
        <v>2.463139875708608E-2</v>
      </c>
      <c r="M3320" s="52">
        <f>IFERROR(_xll.qlIndexFixing(ONIndex3M,I3320,TRUE,_xll.ohTrigger(RecalcTrigger,Trigger3M)),NA())</f>
        <v>2.4555036426097132E-2</v>
      </c>
      <c r="N3320" s="52">
        <f>IFERROR(_xll.qlIndexFixing(Index6M,$H3320,TRUE,_xll.ohTrigger(RecalcTrigger,Trigger6M)),NA())</f>
        <v>2.5693573574527766E-2</v>
      </c>
      <c r="O3320" s="52">
        <f>IFERROR(_xll.qlIndexFixing(ONIndex6M,I3320,TRUE,_xll.ohTrigger(RecalcTrigger,Trigger6M)),NA())</f>
        <v>2.5528138131232225E-2</v>
      </c>
      <c r="P3320" s="52">
        <f>IFERROR(_xll.qlIndexFixing(Index1Y,$H3320,TRUE,_xll.ohTrigger(RecalcTrigger,Trigger1Y)),NA())</f>
        <v>2.7179408512970685E-2</v>
      </c>
      <c r="Q3320" s="52">
        <f>IFERROR(_xll.qlIndexFixing(ONIndex1Y,I3320,TRUE,_xll.ohTrigger(RecalcTrigger,Trigger1Y)),NA())</f>
        <v>2.6812614601698925E-2</v>
      </c>
    </row>
    <row r="3321" spans="2:17" x14ac:dyDescent="0.2">
      <c r="B3321" s="46" t="s">
        <v>51</v>
      </c>
      <c r="D3321" s="49">
        <f>_xll.qlCalendarAdvance(LocalCalendar,$D3320,B3321,"f",FALSE)</f>
        <v>62687</v>
      </c>
      <c r="E3321" s="49">
        <f>_xll.qlInterestRateIndexValueDate(IndexON,D3321)</f>
        <v>62687</v>
      </c>
      <c r="F3321" s="52">
        <f>IFERROR(_xll.qlIndexFixing(IndexON,D3321,TRUE,_xll.ohTrigger(RecalcTrigger,TriggerON)),NA())</f>
        <v>2.53024622932152E-2</v>
      </c>
      <c r="H3321" s="49">
        <f>_xll.qlCalendarAdvance(IborCalendar,$H3320,B3321,"f",FALSE)</f>
        <v>62674</v>
      </c>
      <c r="I3321" s="49">
        <f>_xll.qlInterestRateIndexValueDate(Index1M,$H3321)</f>
        <v>62676</v>
      </c>
      <c r="J3321" s="52">
        <f>IFERROR(_xll.qlIndexFixing(Index1M,$H3321,TRUE,_xll.ohTrigger(RecalcTrigger,Trigger1M)),NA())</f>
        <v>2.3522890765484469E-2</v>
      </c>
      <c r="K3321" s="52">
        <f>IFERROR(_xll.qlIndexFixing(ONIndex1M,I3321,TRUE,_xll.ohTrigger(RecalcTrigger,Trigger1M)),NA())</f>
        <v>2.3498333241942504E-2</v>
      </c>
      <c r="L3321" s="52">
        <f>IFERROR(_xll.qlIndexFixing(Index3M,H3321,TRUE,_xll.ohTrigger(RecalcTrigger,Trigger3M)),NA())</f>
        <v>2.463139875708608E-2</v>
      </c>
      <c r="M3321" s="52">
        <f>IFERROR(_xll.qlIndexFixing(ONIndex3M,I3321,TRUE,_xll.ohTrigger(RecalcTrigger,Trigger3M)),NA())</f>
        <v>2.4555036426017196E-2</v>
      </c>
      <c r="N3321" s="52">
        <f>IFERROR(_xll.qlIndexFixing(Index6M,$H3321,TRUE,_xll.ohTrigger(RecalcTrigger,Trigger6M)),NA())</f>
        <v>2.5696312238256608E-2</v>
      </c>
      <c r="O3321" s="52">
        <f>IFERROR(_xll.qlIndexFixing(ONIndex6M,I3321,TRUE,_xll.ohTrigger(RecalcTrigger,Trigger6M)),NA())</f>
        <v>2.5528137871839718E-2</v>
      </c>
      <c r="P3321" s="52">
        <f>IFERROR(_xll.qlIndexFixing(Index1Y,$H3321,TRUE,_xll.ohTrigger(RecalcTrigger,Trigger1Y)),NA())</f>
        <v>2.7182460801019076E-2</v>
      </c>
      <c r="Q3321" s="52">
        <f>IFERROR(_xll.qlIndexFixing(ONIndex1Y,I3321,TRUE,_xll.ohTrigger(RecalcTrigger,Trigger1Y)),NA())</f>
        <v>2.6812616395384126E-2</v>
      </c>
    </row>
    <row r="3322" spans="2:17" x14ac:dyDescent="0.2">
      <c r="B3322" s="46" t="s">
        <v>51</v>
      </c>
      <c r="D3322" s="49">
        <f>_xll.qlCalendarAdvance(LocalCalendar,$D3321,B3322,"f",FALSE)</f>
        <v>62694</v>
      </c>
      <c r="E3322" s="49">
        <f>_xll.qlInterestRateIndexValueDate(IndexON,D3322)</f>
        <v>62694</v>
      </c>
      <c r="F3322" s="52">
        <f>IFERROR(_xll.qlIndexFixing(IndexON,D3322,TRUE,_xll.ohTrigger(RecalcTrigger,TriggerON)),NA())</f>
        <v>2.5302462293295136E-2</v>
      </c>
      <c r="H3322" s="49">
        <f>_xll.qlCalendarAdvance(IborCalendar,$H3321,B3322,"f",FALSE)</f>
        <v>62681</v>
      </c>
      <c r="I3322" s="49">
        <f>_xll.qlInterestRateIndexValueDate(Index1M,$H3322)</f>
        <v>62683</v>
      </c>
      <c r="J3322" s="52">
        <f>IFERROR(_xll.qlIndexFixing(Index1M,$H3322,TRUE,_xll.ohTrigger(RecalcTrigger,Trigger1M)),NA())</f>
        <v>2.3522122825095915E-2</v>
      </c>
      <c r="K3322" s="52">
        <f>IFERROR(_xll.qlIndexFixing(ONIndex1M,I3322,TRUE,_xll.ohTrigger(RecalcTrigger,Trigger1M)),NA())</f>
        <v>2.3498333241862568E-2</v>
      </c>
      <c r="L3322" s="52">
        <f>IFERROR(_xll.qlIndexFixing(Index3M,H3322,TRUE,_xll.ohTrigger(RecalcTrigger,Trigger3M)),NA())</f>
        <v>2.463139875708608E-2</v>
      </c>
      <c r="M3322" s="52">
        <f>IFERROR(_xll.qlIndexFixing(ONIndex3M,I3322,TRUE,_xll.ohTrigger(RecalcTrigger,Trigger3M)),NA())</f>
        <v>2.4555036426017196E-2</v>
      </c>
      <c r="N3322" s="52">
        <f>IFERROR(_xll.qlIndexFixing(Index6M,$H3322,TRUE,_xll.ohTrigger(RecalcTrigger,Trigger6M)),NA())</f>
        <v>2.5697225049580118E-2</v>
      </c>
      <c r="O3322" s="52">
        <f>IFERROR(_xll.qlIndexFixing(ONIndex6M,I3322,TRUE,_xll.ohTrigger(RecalcTrigger,Trigger6M)),NA())</f>
        <v>2.5528137613726187E-2</v>
      </c>
      <c r="P3322" s="52">
        <f>IFERROR(_xll.qlIndexFixing(Index1Y,$H3322,TRUE,_xll.ohTrigger(RecalcTrigger,Trigger1Y)),NA())</f>
        <v>2.718246241019882E-2</v>
      </c>
      <c r="Q3322" s="52">
        <f>IFERROR(_xll.qlIndexFixing(ONIndex1Y,I3322,TRUE,_xll.ohTrigger(RecalcTrigger,Trigger1Y)),NA())</f>
        <v>2.6812618180835912E-2</v>
      </c>
    </row>
    <row r="3323" spans="2:17" x14ac:dyDescent="0.2">
      <c r="B3323" s="46" t="s">
        <v>51</v>
      </c>
      <c r="D3323" s="49">
        <f>_xll.qlCalendarAdvance(LocalCalendar,$D3322,B3323,"f",FALSE)</f>
        <v>62701</v>
      </c>
      <c r="E3323" s="49">
        <f>_xll.qlInterestRateIndexValueDate(IndexON,D3323)</f>
        <v>62701</v>
      </c>
      <c r="F3323" s="52">
        <f>IFERROR(_xll.qlIndexFixing(IndexON,D3323,TRUE,_xll.ohTrigger(RecalcTrigger,TriggerON)),NA())</f>
        <v>2.53024622932152E-2</v>
      </c>
      <c r="H3323" s="49">
        <f>_xll.qlCalendarAdvance(IborCalendar,$H3322,B3323,"f",FALSE)</f>
        <v>62688</v>
      </c>
      <c r="I3323" s="49">
        <f>_xll.qlInterestRateIndexValueDate(Index1M,$H3323)</f>
        <v>62690</v>
      </c>
      <c r="J3323" s="52">
        <f>IFERROR(_xll.qlIndexFixing(Index1M,$H3323,TRUE,_xll.ohTrigger(RecalcTrigger,Trigger1M)),NA())</f>
        <v>2.3522122825095915E-2</v>
      </c>
      <c r="K3323" s="52">
        <f>IFERROR(_xll.qlIndexFixing(ONIndex1M,I3323,TRUE,_xll.ohTrigger(RecalcTrigger,Trigger1M)),NA())</f>
        <v>2.3498333241862568E-2</v>
      </c>
      <c r="L3323" s="52">
        <f>IFERROR(_xll.qlIndexFixing(Index3M,H3323,TRUE,_xll.ohTrigger(RecalcTrigger,Trigger3M)),NA())</f>
        <v>2.463139875708608E-2</v>
      </c>
      <c r="M3323" s="52">
        <f>IFERROR(_xll.qlIndexFixing(ONIndex3M,I3323,TRUE,_xll.ohTrigger(RecalcTrigger,Trigger3M)),NA())</f>
        <v>2.4555036426017196E-2</v>
      </c>
      <c r="N3323" s="52">
        <f>IFERROR(_xll.qlIndexFixing(Index6M,$H3323,TRUE,_xll.ohTrigger(RecalcTrigger,Trigger6M)),NA())</f>
        <v>2.5696311748790075E-2</v>
      </c>
      <c r="O3323" s="52">
        <f>IFERROR(_xll.qlIndexFixing(ONIndex6M,I3323,TRUE,_xll.ohTrigger(RecalcTrigger,Trigger6M)),NA())</f>
        <v>2.5528137356571889E-2</v>
      </c>
      <c r="P3323" s="52">
        <f>IFERROR(_xll.qlIndexFixing(Index1Y,$H3323,TRUE,_xll.ohTrigger(RecalcTrigger,Trigger1Y)),NA())</f>
        <v>2.7182464010770235E-2</v>
      </c>
      <c r="Q3323" s="52">
        <f>IFERROR(_xll.qlIndexFixing(ONIndex1Y,I3323,TRUE,_xll.ohTrigger(RecalcTrigger,Trigger1Y)),NA())</f>
        <v>2.6812619957654604E-2</v>
      </c>
    </row>
    <row r="3324" spans="2:17" x14ac:dyDescent="0.2">
      <c r="B3324" s="46" t="s">
        <v>51</v>
      </c>
      <c r="D3324" s="49">
        <f>_xll.qlCalendarAdvance(LocalCalendar,$D3323,B3324,"f",FALSE)</f>
        <v>62709</v>
      </c>
      <c r="E3324" s="49">
        <f>_xll.qlInterestRateIndexValueDate(IndexON,D3324)</f>
        <v>62709</v>
      </c>
      <c r="F3324" s="52">
        <f>IFERROR(_xll.qlIndexFixing(IndexON,D3324,TRUE,_xll.ohTrigger(RecalcTrigger,TriggerON)),NA())</f>
        <v>2.53024622932152E-2</v>
      </c>
      <c r="H3324" s="49">
        <f>_xll.qlCalendarAdvance(IborCalendar,$H3323,B3324,"f",FALSE)</f>
        <v>62695</v>
      </c>
      <c r="I3324" s="49">
        <f>_xll.qlInterestRateIndexValueDate(Index1M,$H3324)</f>
        <v>62697</v>
      </c>
      <c r="J3324" s="52">
        <f>IFERROR(_xll.qlIndexFixing(Index1M,$H3324,TRUE,_xll.ohTrigger(RecalcTrigger,Trigger1M)),NA())</f>
        <v>2.3522122825095915E-2</v>
      </c>
      <c r="K3324" s="52">
        <f>IFERROR(_xll.qlIndexFixing(ONIndex1M,I3324,TRUE,_xll.ohTrigger(RecalcTrigger,Trigger1M)),NA())</f>
        <v>2.3498333241862568E-2</v>
      </c>
      <c r="L3324" s="52">
        <f>IFERROR(_xll.qlIndexFixing(Index3M,H3324,TRUE,_xll.ohTrigger(RecalcTrigger,Trigger3M)),NA())</f>
        <v>2.463139875708608E-2</v>
      </c>
      <c r="M3324" s="52">
        <f>IFERROR(_xll.qlIndexFixing(ONIndex3M,I3324,TRUE,_xll.ohTrigger(RecalcTrigger,Trigger3M)),NA())</f>
        <v>2.4555036426017196E-2</v>
      </c>
      <c r="N3324" s="52">
        <f>IFERROR(_xll.qlIndexFixing(Index6M,$H3324,TRUE,_xll.ohTrigger(RecalcTrigger,Trigger6M)),NA())</f>
        <v>2.5696311505898347E-2</v>
      </c>
      <c r="O3324" s="52">
        <f>IFERROR(_xll.qlIndexFixing(ONIndex6M,I3324,TRUE,_xll.ohTrigger(RecalcTrigger,Trigger6M)),NA())</f>
        <v>2.5528137100936377E-2</v>
      </c>
      <c r="P3324" s="52">
        <f>IFERROR(_xll.qlIndexFixing(Index1Y,$H3324,TRUE,_xll.ohTrigger(RecalcTrigger,Trigger1Y)),NA())</f>
        <v>2.7183482591956319E-2</v>
      </c>
      <c r="Q3324" s="52">
        <f>IFERROR(_xll.qlIndexFixing(ONIndex1Y,I3324,TRUE,_xll.ohTrigger(RecalcTrigger,Trigger1Y)),NA())</f>
        <v>2.6812621726399755E-2</v>
      </c>
    </row>
    <row r="3325" spans="2:17" x14ac:dyDescent="0.2">
      <c r="B3325" s="46" t="s">
        <v>51</v>
      </c>
      <c r="D3325" s="49">
        <f>_xll.qlCalendarAdvance(LocalCalendar,$D3324,B3325,"f",FALSE)</f>
        <v>62716</v>
      </c>
      <c r="E3325" s="49">
        <f>_xll.qlInterestRateIndexValueDate(IndexON,D3325)</f>
        <v>62716</v>
      </c>
      <c r="F3325" s="52">
        <f>IFERROR(_xll.qlIndexFixing(IndexON,D3325,TRUE,_xll.ohTrigger(RecalcTrigger,TriggerON)),NA())</f>
        <v>2.53024622932152E-2</v>
      </c>
      <c r="H3325" s="49">
        <f>_xll.qlCalendarAdvance(IborCalendar,$H3324,B3325,"f",FALSE)</f>
        <v>62702</v>
      </c>
      <c r="I3325" s="49">
        <f>_xll.qlInterestRateIndexValueDate(Index1M,$H3325)</f>
        <v>62704</v>
      </c>
      <c r="J3325" s="52">
        <f>IFERROR(_xll.qlIndexFixing(Index1M,$H3325,TRUE,_xll.ohTrigger(RecalcTrigger,Trigger1M)),NA())</f>
        <v>2.3522122825095915E-2</v>
      </c>
      <c r="K3325" s="52">
        <f>IFERROR(_xll.qlIndexFixing(ONIndex1M,I3325,TRUE,_xll.ohTrigger(RecalcTrigger,Trigger1M)),NA())</f>
        <v>2.3498333241862568E-2</v>
      </c>
      <c r="L3325" s="52">
        <f>IFERROR(_xll.qlIndexFixing(Index3M,H3325,TRUE,_xll.ohTrigger(RecalcTrigger,Trigger3M)),NA())</f>
        <v>2.4630557891786607E-2</v>
      </c>
      <c r="M3325" s="52">
        <f>IFERROR(_xll.qlIndexFixing(ONIndex3M,I3325,TRUE,_xll.ohTrigger(RecalcTrigger,Trigger3M)),NA())</f>
        <v>2.4555036426017196E-2</v>
      </c>
      <c r="N3325" s="52">
        <f>IFERROR(_xll.qlIndexFixing(Index6M,$H3325,TRUE,_xll.ohTrigger(RecalcTrigger,Trigger6M)),NA())</f>
        <v>2.5692659468844484E-2</v>
      </c>
      <c r="O3325" s="52">
        <f>IFERROR(_xll.qlIndexFixing(ONIndex6M,I3325,TRUE,_xll.ohTrigger(RecalcTrigger,Trigger6M)),NA())</f>
        <v>2.5528136846499905E-2</v>
      </c>
      <c r="P3325" s="52">
        <f>IFERROR(_xll.qlIndexFixing(Index1Y,$H3325,TRUE,_xll.ohTrigger(RecalcTrigger,Trigger1Y)),NA())</f>
        <v>2.7183484174813956E-2</v>
      </c>
      <c r="Q3325" s="52">
        <f>IFERROR(_xll.qlIndexFixing(ONIndex1Y,I3325,TRUE,_xll.ohTrigger(RecalcTrigger,Trigger1Y)),NA())</f>
        <v>2.6812623486671683E-2</v>
      </c>
    </row>
    <row r="3326" spans="2:17" x14ac:dyDescent="0.2">
      <c r="B3326" s="46" t="s">
        <v>51</v>
      </c>
      <c r="D3326" s="49">
        <f>_xll.qlCalendarAdvance(LocalCalendar,$D3325,B3326,"f",FALSE)</f>
        <v>62723</v>
      </c>
      <c r="E3326" s="49">
        <f>_xll.qlInterestRateIndexValueDate(IndexON,D3326)</f>
        <v>62723</v>
      </c>
      <c r="F3326" s="52">
        <f>IFERROR(_xll.qlIndexFixing(IndexON,D3326,TRUE,_xll.ohTrigger(RecalcTrigger,TriggerON)),NA())</f>
        <v>2.5302462293295136E-2</v>
      </c>
      <c r="H3326" s="49">
        <f>_xll.qlCalendarAdvance(IborCalendar,$H3325,B3326,"f",FALSE)</f>
        <v>62709</v>
      </c>
      <c r="I3326" s="49">
        <f>_xll.qlInterestRateIndexValueDate(Index1M,$H3326)</f>
        <v>62711</v>
      </c>
      <c r="J3326" s="52">
        <f>IFERROR(_xll.qlIndexFixing(Index1M,$H3326,TRUE,_xll.ohTrigger(RecalcTrigger,Trigger1M)),NA())</f>
        <v>2.3522890765484469E-2</v>
      </c>
      <c r="K3326" s="52">
        <f>IFERROR(_xll.qlIndexFixing(ONIndex1M,I3326,TRUE,_xll.ohTrigger(RecalcTrigger,Trigger1M)),NA())</f>
        <v>2.3498333241782632E-2</v>
      </c>
      <c r="L3326" s="52">
        <f>IFERROR(_xll.qlIndexFixing(Index3M,H3326,TRUE,_xll.ohTrigger(RecalcTrigger,Trigger3M)),NA())</f>
        <v>2.4630557891785726E-2</v>
      </c>
      <c r="M3326" s="52">
        <f>IFERROR(_xll.qlIndexFixing(ONIndex3M,I3326,TRUE,_xll.ohTrigger(RecalcTrigger,Trigger3M)),NA())</f>
        <v>2.4555036426017196E-2</v>
      </c>
      <c r="N3326" s="52">
        <f>IFERROR(_xll.qlIndexFixing(Index6M,$H3326,TRUE,_xll.ohTrigger(RecalcTrigger,Trigger6M)),NA())</f>
        <v>2.5692659228124512E-2</v>
      </c>
      <c r="O3326" s="52">
        <f>IFERROR(_xll.qlIndexFixing(ONIndex6M,I3326,TRUE,_xll.ohTrigger(RecalcTrigger,Trigger6M)),NA())</f>
        <v>2.5528136593102602E-2</v>
      </c>
      <c r="P3326" s="52">
        <f>IFERROR(_xll.qlIndexFixing(Index1Y,$H3326,TRUE,_xll.ohTrigger(RecalcTrigger,Trigger1Y)),NA())</f>
        <v>2.7182468760833186E-2</v>
      </c>
      <c r="Q3326" s="52">
        <f>IFERROR(_xll.qlIndexFixing(ONIndex1Y,I3326,TRUE,_xll.ohTrigger(RecalcTrigger,Trigger1Y)),NA())</f>
        <v>2.6812625238470389E-2</v>
      </c>
    </row>
    <row r="3327" spans="2:17" x14ac:dyDescent="0.2">
      <c r="B3327" s="46" t="s">
        <v>51</v>
      </c>
      <c r="D3327" s="49">
        <f>_xll.qlCalendarAdvance(LocalCalendar,$D3326,B3327,"f",FALSE)</f>
        <v>62730</v>
      </c>
      <c r="E3327" s="49">
        <f>_xll.qlInterestRateIndexValueDate(IndexON,D3327)</f>
        <v>62730</v>
      </c>
      <c r="F3327" s="52">
        <f>IFERROR(_xll.qlIndexFixing(IndexON,D3327,TRUE,_xll.ohTrigger(RecalcTrigger,TriggerON)),NA())</f>
        <v>2.5302462293295136E-2</v>
      </c>
      <c r="H3327" s="49">
        <f>_xll.qlCalendarAdvance(IborCalendar,$H3326,B3327,"f",FALSE)</f>
        <v>62716</v>
      </c>
      <c r="I3327" s="49">
        <f>_xll.qlInterestRateIndexValueDate(Index1M,$H3327)</f>
        <v>62718</v>
      </c>
      <c r="J3327" s="52">
        <f>IFERROR(_xll.qlIndexFixing(Index1M,$H3327,TRUE,_xll.ohTrigger(RecalcTrigger,Trigger1M)),NA())</f>
        <v>2.3522122825093417E-2</v>
      </c>
      <c r="K3327" s="52">
        <f>IFERROR(_xll.qlIndexFixing(ONIndex1M,I3327,TRUE,_xll.ohTrigger(RecalcTrigger,Trigger1M)),NA())</f>
        <v>2.3498333241782632E-2</v>
      </c>
      <c r="L3327" s="52">
        <f>IFERROR(_xll.qlIndexFixing(Index3M,H3327,TRUE,_xll.ohTrigger(RecalcTrigger,Trigger3M)),NA())</f>
        <v>2.4630557891785726E-2</v>
      </c>
      <c r="M3327" s="52">
        <f>IFERROR(_xll.qlIndexFixing(ONIndex3M,I3327,TRUE,_xll.ohTrigger(RecalcTrigger,Trigger3M)),NA())</f>
        <v>2.4555036426017196E-2</v>
      </c>
      <c r="N3327" s="52">
        <f>IFERROR(_xll.qlIndexFixing(Index6M,$H3327,TRUE,_xll.ohTrigger(RecalcTrigger,Trigger6M)),NA())</f>
        <v>2.5692658988630813E-2</v>
      </c>
      <c r="O3327" s="52">
        <f>IFERROR(_xll.qlIndexFixing(ONIndex6M,I3327,TRUE,_xll.ohTrigger(RecalcTrigger,Trigger6M)),NA())</f>
        <v>2.5528136340984275E-2</v>
      </c>
      <c r="P3327" s="52">
        <f>IFERROR(_xll.qlIndexFixing(Index1Y,$H3327,TRUE,_xll.ohTrigger(RecalcTrigger,Trigger1Y)),NA())</f>
        <v>2.7182470326970624E-2</v>
      </c>
      <c r="Q3327" s="52">
        <f>IFERROR(_xll.qlIndexFixing(ONIndex1Y,I3327,TRUE,_xll.ohTrigger(RecalcTrigger,Trigger1Y)),NA())</f>
        <v>2.6812626981955745E-2</v>
      </c>
    </row>
    <row r="3328" spans="2:17" x14ac:dyDescent="0.2">
      <c r="B3328" s="46" t="s">
        <v>51</v>
      </c>
      <c r="D3328" s="49">
        <f>_xll.qlCalendarAdvance(LocalCalendar,$D3327,B3328,"f",FALSE)</f>
        <v>62737</v>
      </c>
      <c r="E3328" s="49">
        <f>_xll.qlInterestRateIndexValueDate(IndexON,D3328)</f>
        <v>62737</v>
      </c>
      <c r="F3328" s="52">
        <f>IFERROR(_xll.qlIndexFixing(IndexON,D3328,TRUE,_xll.ohTrigger(RecalcTrigger,TriggerON)),NA())</f>
        <v>2.53024622932152E-2</v>
      </c>
      <c r="H3328" s="49">
        <f>_xll.qlCalendarAdvance(IborCalendar,$H3327,B3328,"f",FALSE)</f>
        <v>62723</v>
      </c>
      <c r="I3328" s="49">
        <f>_xll.qlInterestRateIndexValueDate(Index1M,$H3328)</f>
        <v>62725</v>
      </c>
      <c r="J3328" s="52">
        <f>IFERROR(_xll.qlIndexFixing(Index1M,$H3328,TRUE,_xll.ohTrigger(RecalcTrigger,Trigger1M)),NA())</f>
        <v>2.3522122825095915E-2</v>
      </c>
      <c r="K3328" s="52">
        <f>IFERROR(_xll.qlIndexFixing(ONIndex1M,I3328,TRUE,_xll.ohTrigger(RecalcTrigger,Trigger1M)),NA())</f>
        <v>2.3498333241942504E-2</v>
      </c>
      <c r="L3328" s="52">
        <f>IFERROR(_xll.qlIndexFixing(Index3M,H3328,TRUE,_xll.ohTrigger(RecalcTrigger,Trigger3M)),NA())</f>
        <v>2.4630557891786607E-2</v>
      </c>
      <c r="M3328" s="52">
        <f>IFERROR(_xll.qlIndexFixing(ONIndex3M,I3328,TRUE,_xll.ohTrigger(RecalcTrigger,Trigger3M)),NA())</f>
        <v>2.4555036426017196E-2</v>
      </c>
      <c r="N3328" s="52">
        <f>IFERROR(_xll.qlIndexFixing(Index6M,$H3328,TRUE,_xll.ohTrigger(RecalcTrigger,Trigger6M)),NA())</f>
        <v>2.5692658750364264E-2</v>
      </c>
      <c r="O3328" s="52">
        <f>IFERROR(_xll.qlIndexFixing(ONIndex6M,I3328,TRUE,_xll.ohTrigger(RecalcTrigger,Trigger6M)),NA())</f>
        <v>2.5528136090224862E-2</v>
      </c>
      <c r="P3328" s="52">
        <f>IFERROR(_xll.qlIndexFixing(Index1Y,$H3328,TRUE,_xll.ohTrigger(RecalcTrigger,Trigger1Y)),NA())</f>
        <v>2.7182471884499296E-2</v>
      </c>
      <c r="Q3328" s="52">
        <f>IFERROR(_xll.qlIndexFixing(ONIndex1Y,I3328,TRUE,_xll.ohTrigger(RecalcTrigger,Trigger1Y)),NA())</f>
        <v>2.6812628717127751E-2</v>
      </c>
    </row>
    <row r="3329" spans="2:17" x14ac:dyDescent="0.2">
      <c r="B3329" s="46" t="s">
        <v>51</v>
      </c>
      <c r="D3329" s="49">
        <f>_xll.qlCalendarAdvance(LocalCalendar,$D3328,B3329,"f",FALSE)</f>
        <v>62744</v>
      </c>
      <c r="E3329" s="49">
        <f>_xll.qlInterestRateIndexValueDate(IndexON,D3329)</f>
        <v>62744</v>
      </c>
      <c r="F3329" s="52">
        <f>IFERROR(_xll.qlIndexFixing(IndexON,D3329,TRUE,_xll.ohTrigger(RecalcTrigger,TriggerON)),NA())</f>
        <v>2.5302462293295136E-2</v>
      </c>
      <c r="H3329" s="49">
        <f>_xll.qlCalendarAdvance(IborCalendar,$H3328,B3329,"f",FALSE)</f>
        <v>62730</v>
      </c>
      <c r="I3329" s="49">
        <f>_xll.qlInterestRateIndexValueDate(Index1M,$H3329)</f>
        <v>62732</v>
      </c>
      <c r="J3329" s="52">
        <f>IFERROR(_xll.qlIndexFixing(Index1M,$H3329,TRUE,_xll.ohTrigger(RecalcTrigger,Trigger1M)),NA())</f>
        <v>2.3522122825095915E-2</v>
      </c>
      <c r="K3329" s="52">
        <f>IFERROR(_xll.qlIndexFixing(ONIndex1M,I3329,TRUE,_xll.ohTrigger(RecalcTrigger,Trigger1M)),NA())</f>
        <v>2.3498333241862568E-2</v>
      </c>
      <c r="L3329" s="52">
        <f>IFERROR(_xll.qlIndexFixing(Index3M,H3329,TRUE,_xll.ohTrigger(RecalcTrigger,Trigger3M)),NA())</f>
        <v>2.4633921582527776E-2</v>
      </c>
      <c r="M3329" s="52">
        <f>IFERROR(_xll.qlIndexFixing(ONIndex3M,I3329,TRUE,_xll.ohTrigger(RecalcTrigger,Trigger3M)),NA())</f>
        <v>2.4555036426017196E-2</v>
      </c>
      <c r="N3329" s="52">
        <f>IFERROR(_xll.qlIndexFixing(Index6M,$H3329,TRUE,_xll.ohTrigger(RecalcTrigger,Trigger6M)),NA())</f>
        <v>2.5693571397639153E-2</v>
      </c>
      <c r="O3329" s="52">
        <f>IFERROR(_xll.qlIndexFixing(ONIndex6M,I3329,TRUE,_xll.ohTrigger(RecalcTrigger,Trigger6M)),NA())</f>
        <v>2.5528135840584554E-2</v>
      </c>
      <c r="P3329" s="52">
        <f>IFERROR(_xll.qlIndexFixing(Index1Y,$H3329,TRUE,_xll.ohTrigger(RecalcTrigger,Trigger1Y)),NA())</f>
        <v>2.7182473433419636E-2</v>
      </c>
      <c r="Q3329" s="52">
        <f>IFERROR(_xll.qlIndexFixing(ONIndex1Y,I3329,TRUE,_xll.ohTrigger(RecalcTrigger,Trigger1Y)),NA())</f>
        <v>2.6812630443826535E-2</v>
      </c>
    </row>
    <row r="3330" spans="2:17" x14ac:dyDescent="0.2">
      <c r="B3330" s="46" t="s">
        <v>51</v>
      </c>
      <c r="D3330" s="49">
        <f>_xll.qlCalendarAdvance(LocalCalendar,$D3329,B3330,"f",FALSE)</f>
        <v>62751</v>
      </c>
      <c r="E3330" s="49">
        <f>_xll.qlInterestRateIndexValueDate(IndexON,D3330)</f>
        <v>62751</v>
      </c>
      <c r="F3330" s="52">
        <f>IFERROR(_xll.qlIndexFixing(IndexON,D3330,TRUE,_xll.ohTrigger(RecalcTrigger,TriggerON)),NA())</f>
        <v>2.5302462293295136E-2</v>
      </c>
      <c r="H3330" s="49">
        <f>_xll.qlCalendarAdvance(IborCalendar,$H3329,B3330,"f",FALSE)</f>
        <v>62737</v>
      </c>
      <c r="I3330" s="49">
        <f>_xll.qlInterestRateIndexValueDate(Index1M,$H3330)</f>
        <v>62739</v>
      </c>
      <c r="J3330" s="52">
        <f>IFERROR(_xll.qlIndexFixing(Index1M,$H3330,TRUE,_xll.ohTrigger(RecalcTrigger,Trigger1M)),NA())</f>
        <v>2.3522122825093417E-2</v>
      </c>
      <c r="K3330" s="52">
        <f>IFERROR(_xll.qlIndexFixing(ONIndex1M,I3330,TRUE,_xll.ohTrigger(RecalcTrigger,Trigger1M)),NA())</f>
        <v>2.3498333241862568E-2</v>
      </c>
      <c r="L3330" s="52">
        <f>IFERROR(_xll.qlIndexFixing(Index3M,H3330,TRUE,_xll.ohTrigger(RecalcTrigger,Trigger3M)),NA())</f>
        <v>2.4631398757086947E-2</v>
      </c>
      <c r="M3330" s="52">
        <f>IFERROR(_xll.qlIndexFixing(ONIndex3M,I3330,TRUE,_xll.ohTrigger(RecalcTrigger,Trigger3M)),NA())</f>
        <v>2.4555036426017196E-2</v>
      </c>
      <c r="N3330" s="52">
        <f>IFERROR(_xll.qlIndexFixing(Index6M,$H3330,TRUE,_xll.ohTrigger(RecalcTrigger,Trigger6M)),NA())</f>
        <v>2.5697223131550748E-2</v>
      </c>
      <c r="O3330" s="52">
        <f>IFERROR(_xll.qlIndexFixing(ONIndex6M,I3330,TRUE,_xll.ohTrigger(RecalcTrigger,Trigger6M)),NA())</f>
        <v>2.5528135591903478E-2</v>
      </c>
      <c r="P3330" s="52">
        <f>IFERROR(_xll.qlIndexFixing(Index1Y,$H3330,TRUE,_xll.ohTrigger(RecalcTrigger,Trigger1Y)),NA())</f>
        <v>2.7183491959962742E-2</v>
      </c>
      <c r="Q3330" s="52">
        <f>IFERROR(_xll.qlIndexFixing(ONIndex1Y,I3330,TRUE,_xll.ohTrigger(RecalcTrigger,Trigger1Y)),NA())</f>
        <v>2.6812632162132033E-2</v>
      </c>
    </row>
    <row r="3331" spans="2:17" x14ac:dyDescent="0.2">
      <c r="B3331" s="46" t="s">
        <v>51</v>
      </c>
      <c r="D3331" s="49">
        <f>_xll.qlCalendarAdvance(LocalCalendar,$D3330,B3331,"f",FALSE)</f>
        <v>62758</v>
      </c>
      <c r="E3331" s="49">
        <f>_xll.qlInterestRateIndexValueDate(IndexON,D3331)</f>
        <v>62758</v>
      </c>
      <c r="F3331" s="52">
        <f>IFERROR(_xll.qlIndexFixing(IndexON,D3331,TRUE,_xll.ohTrigger(RecalcTrigger,TriggerON)),NA())</f>
        <v>2.53024622932152E-2</v>
      </c>
      <c r="H3331" s="49">
        <f>_xll.qlCalendarAdvance(IborCalendar,$H3330,B3331,"f",FALSE)</f>
        <v>62744</v>
      </c>
      <c r="I3331" s="49">
        <f>_xll.qlInterestRateIndexValueDate(Index1M,$H3331)</f>
        <v>62746</v>
      </c>
      <c r="J3331" s="52">
        <f>IFERROR(_xll.qlIndexFixing(Index1M,$H3331,TRUE,_xll.ohTrigger(RecalcTrigger,Trigger1M)),NA())</f>
        <v>2.3522122825093417E-2</v>
      </c>
      <c r="K3331" s="52">
        <f>IFERROR(_xll.qlIndexFixing(ONIndex1M,I3331,TRUE,_xll.ohTrigger(RecalcTrigger,Trigger1M)),NA())</f>
        <v>2.3498333241862568E-2</v>
      </c>
      <c r="L3331" s="52">
        <f>IFERROR(_xll.qlIndexFixing(Index3M,H3331,TRUE,_xll.ohTrigger(RecalcTrigger,Trigger3M)),NA())</f>
        <v>2.4631398757086947E-2</v>
      </c>
      <c r="M3331" s="52">
        <f>IFERROR(_xll.qlIndexFixing(ONIndex3M,I3331,TRUE,_xll.ohTrigger(RecalcTrigger,Trigger3M)),NA())</f>
        <v>2.4555036426097132E-2</v>
      </c>
      <c r="N3331" s="52">
        <f>IFERROR(_xll.qlIndexFixing(Index6M,$H3331,TRUE,_xll.ohTrigger(RecalcTrigger,Trigger6M)),NA())</f>
        <v>2.5693570927382316E-2</v>
      </c>
      <c r="O3331" s="52">
        <f>IFERROR(_xll.qlIndexFixing(ONIndex6M,I3331,TRUE,_xll.ohTrigger(RecalcTrigger,Trigger6M)),NA())</f>
        <v>2.5528135344821123E-2</v>
      </c>
      <c r="P3331" s="52">
        <f>IFERROR(_xll.qlIndexFixing(Index1Y,$H3331,TRUE,_xll.ohTrigger(RecalcTrigger,Trigger1Y)),NA())</f>
        <v>2.7182476505434452E-2</v>
      </c>
      <c r="Q3331" s="52">
        <f>IFERROR(_xll.qlIndexFixing(ONIndex1Y,I3331,TRUE,_xll.ohTrigger(RecalcTrigger,Trigger1Y)),NA())</f>
        <v>2.6812633872204117E-2</v>
      </c>
    </row>
    <row r="3332" spans="2:17" x14ac:dyDescent="0.2">
      <c r="B3332" s="46" t="s">
        <v>51</v>
      </c>
      <c r="D3332" s="49">
        <f>_xll.qlCalendarAdvance(LocalCalendar,$D3331,B3332,"f",FALSE)</f>
        <v>62765</v>
      </c>
      <c r="E3332" s="49">
        <f>_xll.qlInterestRateIndexValueDate(IndexON,D3332)</f>
        <v>62765</v>
      </c>
      <c r="F3332" s="52">
        <f>IFERROR(_xll.qlIndexFixing(IndexON,D3332,TRUE,_xll.ohTrigger(RecalcTrigger,TriggerON)),NA())</f>
        <v>2.53024622932152E-2</v>
      </c>
      <c r="H3332" s="49">
        <f>_xll.qlCalendarAdvance(IborCalendar,$H3331,B3332,"f",FALSE)</f>
        <v>62751</v>
      </c>
      <c r="I3332" s="49">
        <f>_xll.qlInterestRateIndexValueDate(Index1M,$H3332)</f>
        <v>62753</v>
      </c>
      <c r="J3332" s="52">
        <f>IFERROR(_xll.qlIndexFixing(Index1M,$H3332,TRUE,_xll.ohTrigger(RecalcTrigger,Trigger1M)),NA())</f>
        <v>2.3522122825095915E-2</v>
      </c>
      <c r="K3332" s="52">
        <f>IFERROR(_xll.qlIndexFixing(ONIndex1M,I3332,TRUE,_xll.ohTrigger(RecalcTrigger,Trigger1M)),NA())</f>
        <v>2.3498333241862568E-2</v>
      </c>
      <c r="L3332" s="52">
        <f>IFERROR(_xll.qlIndexFixing(Index3M,H3332,TRUE,_xll.ohTrigger(RecalcTrigger,Trigger3M)),NA())</f>
        <v>2.4631398757086947E-2</v>
      </c>
      <c r="M3332" s="52">
        <f>IFERROR(_xll.qlIndexFixing(ONIndex3M,I3332,TRUE,_xll.ohTrigger(RecalcTrigger,Trigger3M)),NA())</f>
        <v>2.4555036426097132E-2</v>
      </c>
      <c r="N3332" s="52">
        <f>IFERROR(_xll.qlIndexFixing(Index6M,$H3332,TRUE,_xll.ohTrigger(RecalcTrigger,Trigger6M)),NA())</f>
        <v>2.5693570694094389E-2</v>
      </c>
      <c r="O3332" s="52">
        <f>IFERROR(_xll.qlIndexFixing(ONIndex6M,I3332,TRUE,_xll.ohTrigger(RecalcTrigger,Trigger6M)),NA())</f>
        <v>2.5528135098698002E-2</v>
      </c>
      <c r="P3332" s="52">
        <f>IFERROR(_xll.qlIndexFixing(Index1Y,$H3332,TRUE,_xll.ohTrigger(RecalcTrigger,Trigger1Y)),NA())</f>
        <v>2.7182478028529144E-2</v>
      </c>
      <c r="Q3332" s="52">
        <f>IFERROR(_xll.qlIndexFixing(ONIndex1Y,I3332,TRUE,_xll.ohTrigger(RecalcTrigger,Trigger1Y)),NA())</f>
        <v>2.6812635573882915E-2</v>
      </c>
    </row>
    <row r="3333" spans="2:17" x14ac:dyDescent="0.2">
      <c r="B3333" s="46" t="s">
        <v>51</v>
      </c>
      <c r="D3333" s="49">
        <f>_xll.qlCalendarAdvance(LocalCalendar,$D3332,B3333,"f",FALSE)</f>
        <v>62772</v>
      </c>
      <c r="E3333" s="49">
        <f>_xll.qlInterestRateIndexValueDate(IndexON,D3333)</f>
        <v>62772</v>
      </c>
      <c r="F3333" s="52">
        <f>IFERROR(_xll.qlIndexFixing(IndexON,D3333,TRUE,_xll.ohTrigger(RecalcTrigger,TriggerON)),NA())</f>
        <v>2.5303351480179259E-2</v>
      </c>
      <c r="H3333" s="49">
        <f>_xll.qlCalendarAdvance(IborCalendar,$H3332,B3333,"f",FALSE)</f>
        <v>62758</v>
      </c>
      <c r="I3333" s="49">
        <f>_xll.qlInterestRateIndexValueDate(Index1M,$H3333)</f>
        <v>62760</v>
      </c>
      <c r="J3333" s="52">
        <f>IFERROR(_xll.qlIndexFixing(Index1M,$H3333,TRUE,_xll.ohTrigger(RecalcTrigger,Trigger1M)),NA())</f>
        <v>2.3522122825095915E-2</v>
      </c>
      <c r="K3333" s="52">
        <f>IFERROR(_xll.qlIndexFixing(ONIndex1M,I3333,TRUE,_xll.ohTrigger(RecalcTrigger,Trigger1M)),NA())</f>
        <v>2.3498333241862568E-2</v>
      </c>
      <c r="L3333" s="52">
        <f>IFERROR(_xll.qlIndexFixing(Index3M,H3333,TRUE,_xll.ohTrigger(RecalcTrigger,Trigger3M)),NA())</f>
        <v>2.4631398757086947E-2</v>
      </c>
      <c r="M3333" s="52">
        <f>IFERROR(_xll.qlIndexFixing(ONIndex3M,I3333,TRUE,_xll.ohTrigger(RecalcTrigger,Trigger3M)),NA())</f>
        <v>2.4555036426017196E-2</v>
      </c>
      <c r="N3333" s="52">
        <f>IFERROR(_xll.qlIndexFixing(Index6M,$H3333,TRUE,_xll.ohTrigger(RecalcTrigger,Trigger6M)),NA())</f>
        <v>2.5693570462033025E-2</v>
      </c>
      <c r="O3333" s="52">
        <f>IFERROR(_xll.qlIndexFixing(ONIndex6M,I3333,TRUE,_xll.ohTrigger(RecalcTrigger,Trigger6M)),NA())</f>
        <v>2.5528134853933793E-2</v>
      </c>
      <c r="P3333" s="52">
        <f>IFERROR(_xll.qlIndexFixing(Index1Y,$H3333,TRUE,_xll.ohTrigger(RecalcTrigger,Trigger1Y)),NA())</f>
        <v>2.7182479543015291E-2</v>
      </c>
      <c r="Q3333" s="52">
        <f>IFERROR(_xll.qlIndexFixing(ONIndex1Y,I3333,TRUE,_xll.ohTrigger(RecalcTrigger,Trigger1Y)),NA())</f>
        <v>2.681263726708849E-2</v>
      </c>
    </row>
    <row r="3334" spans="2:17" x14ac:dyDescent="0.2">
      <c r="B3334" s="46" t="s">
        <v>51</v>
      </c>
      <c r="D3334" s="49">
        <f>_xll.qlCalendarAdvance(LocalCalendar,$D3333,B3334,"f",FALSE)</f>
        <v>62779</v>
      </c>
      <c r="E3334" s="49">
        <f>_xll.qlInterestRateIndexValueDate(IndexON,D3334)</f>
        <v>62779</v>
      </c>
      <c r="F3334" s="52">
        <f>IFERROR(_xll.qlIndexFixing(IndexON,D3334,TRUE,_xll.ohTrigger(RecalcTrigger,TriggerON)),NA())</f>
        <v>2.5302462293295136E-2</v>
      </c>
      <c r="H3334" s="49">
        <f>_xll.qlCalendarAdvance(IborCalendar,$H3333,B3334,"f",FALSE)</f>
        <v>62765</v>
      </c>
      <c r="I3334" s="49">
        <f>_xll.qlInterestRateIndexValueDate(Index1M,$H3334)</f>
        <v>62767</v>
      </c>
      <c r="J3334" s="52">
        <f>IFERROR(_xll.qlIndexFixing(Index1M,$H3334,TRUE,_xll.ohTrigger(RecalcTrigger,Trigger1M)),NA())</f>
        <v>2.3522122825093417E-2</v>
      </c>
      <c r="K3334" s="52">
        <f>IFERROR(_xll.qlIndexFixing(ONIndex1M,I3334,TRUE,_xll.ohTrigger(RecalcTrigger,Trigger1M)),NA())</f>
        <v>2.3498333241862568E-2</v>
      </c>
      <c r="L3334" s="52">
        <f>IFERROR(_xll.qlIndexFixing(Index3M,H3334,TRUE,_xll.ohTrigger(RecalcTrigger,Trigger3M)),NA())</f>
        <v>2.463139875708608E-2</v>
      </c>
      <c r="M3334" s="52">
        <f>IFERROR(_xll.qlIndexFixing(ONIndex3M,I3334,TRUE,_xll.ohTrigger(RecalcTrigger,Trigger3M)),NA())</f>
        <v>2.4555036426017196E-2</v>
      </c>
      <c r="N3334" s="52">
        <f>IFERROR(_xll.qlIndexFixing(Index6M,$H3334,TRUE,_xll.ohTrigger(RecalcTrigger,Trigger6M)),NA())</f>
        <v>2.5692657346528973E-2</v>
      </c>
      <c r="O3334" s="52">
        <f>IFERROR(_xll.qlIndexFixing(ONIndex6M,I3334,TRUE,_xll.ohTrigger(RecalcTrigger,Trigger6M)),NA())</f>
        <v>2.5528134610208753E-2</v>
      </c>
      <c r="P3334" s="52">
        <f>IFERROR(_xll.qlIndexFixing(Index1Y,$H3334,TRUE,_xll.ohTrigger(RecalcTrigger,Trigger1Y)),NA())</f>
        <v>2.7182481048892888E-2</v>
      </c>
      <c r="Q3334" s="52">
        <f>IFERROR(_xll.qlIndexFixing(ONIndex1Y,I3334,TRUE,_xll.ohTrigger(RecalcTrigger,Trigger1Y)),NA())</f>
        <v>2.681263895190078E-2</v>
      </c>
    </row>
    <row r="3335" spans="2:17" x14ac:dyDescent="0.2">
      <c r="B3335" s="46" t="s">
        <v>51</v>
      </c>
      <c r="D3335" s="49">
        <f>_xll.qlCalendarAdvance(LocalCalendar,$D3334,B3335,"f",FALSE)</f>
        <v>62786</v>
      </c>
      <c r="E3335" s="49">
        <f>_xll.qlInterestRateIndexValueDate(IndexON,D3335)</f>
        <v>62786</v>
      </c>
      <c r="F3335" s="52">
        <f>IFERROR(_xll.qlIndexFixing(IndexON,D3335,TRUE,_xll.ohTrigger(RecalcTrigger,TriggerON)),NA())</f>
        <v>2.53024622932152E-2</v>
      </c>
      <c r="H3335" s="49">
        <f>_xll.qlCalendarAdvance(IborCalendar,$H3334,B3335,"f",FALSE)</f>
        <v>62772</v>
      </c>
      <c r="I3335" s="49">
        <f>_xll.qlInterestRateIndexValueDate(Index1M,$H3335)</f>
        <v>62774</v>
      </c>
      <c r="J3335" s="52">
        <f>IFERROR(_xll.qlIndexFixing(Index1M,$H3335,TRUE,_xll.ohTrigger(RecalcTrigger,Trigger1M)),NA())</f>
        <v>2.3522122825095915E-2</v>
      </c>
      <c r="K3335" s="52">
        <f>IFERROR(_xll.qlIndexFixing(ONIndex1M,I3335,TRUE,_xll.ohTrigger(RecalcTrigger,Trigger1M)),NA())</f>
        <v>2.3498333241862568E-2</v>
      </c>
      <c r="L3335" s="52">
        <f>IFERROR(_xll.qlIndexFixing(Index3M,H3335,TRUE,_xll.ohTrigger(RecalcTrigger,Trigger3M)),NA())</f>
        <v>2.4631398757086947E-2</v>
      </c>
      <c r="M3335" s="52">
        <f>IFERROR(_xll.qlIndexFixing(ONIndex3M,I3335,TRUE,_xll.ohTrigger(RecalcTrigger,Trigger3M)),NA())</f>
        <v>2.4555036426017196E-2</v>
      </c>
      <c r="N3335" s="52">
        <f>IFERROR(_xll.qlIndexFixing(Index6M,$H3335,TRUE,_xll.ohTrigger(RecalcTrigger,Trigger6M)),NA())</f>
        <v>2.569265711685028E-2</v>
      </c>
      <c r="O3335" s="52">
        <f>IFERROR(_xll.qlIndexFixing(ONIndex6M,I3335,TRUE,_xll.ohTrigger(RecalcTrigger,Trigger6M)),NA())</f>
        <v>2.5528134367922561E-2</v>
      </c>
      <c r="P3335" s="52">
        <f>IFERROR(_xll.qlIndexFixing(Index1Y,$H3335,TRUE,_xll.ohTrigger(RecalcTrigger,Trigger1Y)),NA())</f>
        <v>2.7182482546161936E-2</v>
      </c>
      <c r="Q3335" s="52">
        <f>IFERROR(_xll.qlIndexFixing(ONIndex1Y,I3335,TRUE,_xll.ohTrigger(RecalcTrigger,Trigger1Y)),NA())</f>
        <v>2.681264062839972E-2</v>
      </c>
    </row>
    <row r="3336" spans="2:17" x14ac:dyDescent="0.2">
      <c r="B3336" s="46" t="s">
        <v>51</v>
      </c>
      <c r="D3336" s="49">
        <f>_xll.qlCalendarAdvance(LocalCalendar,$D3335,B3336,"f",FALSE)</f>
        <v>62793</v>
      </c>
      <c r="E3336" s="49">
        <f>_xll.qlInterestRateIndexValueDate(IndexON,D3336)</f>
        <v>62793</v>
      </c>
      <c r="F3336" s="52">
        <f>IFERROR(_xll.qlIndexFixing(IndexON,D3336,TRUE,_xll.ohTrigger(RecalcTrigger,TriggerON)),NA())</f>
        <v>2.53024622932152E-2</v>
      </c>
      <c r="H3336" s="49">
        <f>_xll.qlCalendarAdvance(IborCalendar,$H3335,B3336,"f",FALSE)</f>
        <v>62779</v>
      </c>
      <c r="I3336" s="49">
        <f>_xll.qlInterestRateIndexValueDate(Index1M,$H3336)</f>
        <v>62781</v>
      </c>
      <c r="J3336" s="52">
        <f>IFERROR(_xll.qlIndexFixing(Index1M,$H3336,TRUE,_xll.ohTrigger(RecalcTrigger,Trigger1M)),NA())</f>
        <v>2.3522122825098413E-2</v>
      </c>
      <c r="K3336" s="52">
        <f>IFERROR(_xll.qlIndexFixing(ONIndex1M,I3336,TRUE,_xll.ohTrigger(RecalcTrigger,Trigger1M)),NA())</f>
        <v>2.3498333241942504E-2</v>
      </c>
      <c r="L3336" s="52">
        <f>IFERROR(_xll.qlIndexFixing(Index3M,H3336,TRUE,_xll.ohTrigger(RecalcTrigger,Trigger3M)),NA())</f>
        <v>2.4631398757086947E-2</v>
      </c>
      <c r="M3336" s="52">
        <f>IFERROR(_xll.qlIndexFixing(ONIndex3M,I3336,TRUE,_xll.ohTrigger(RecalcTrigger,Trigger3M)),NA())</f>
        <v>2.4555036426017196E-2</v>
      </c>
      <c r="N3336" s="52">
        <f>IFERROR(_xll.qlIndexFixing(Index6M,$H3336,TRUE,_xll.ohTrigger(RecalcTrigger,Trigger6M)),NA())</f>
        <v>2.5692656888398297E-2</v>
      </c>
      <c r="O3336" s="52">
        <f>IFERROR(_xll.qlIndexFixing(ONIndex6M,I3336,TRUE,_xll.ohTrigger(RecalcTrigger,Trigger6M)),NA())</f>
        <v>2.5528134126755475E-2</v>
      </c>
      <c r="P3336" s="52">
        <f>IFERROR(_xll.qlIndexFixing(Index1Y,$H3336,TRUE,_xll.ohTrigger(RecalcTrigger,Trigger1Y)),NA())</f>
        <v>2.7182484034822218E-2</v>
      </c>
      <c r="Q3336" s="52">
        <f>IFERROR(_xll.qlIndexFixing(ONIndex1Y,I3336,TRUE,_xll.ohTrigger(RecalcTrigger,Trigger1Y)),NA())</f>
        <v>2.6812642296425437E-2</v>
      </c>
    </row>
    <row r="3337" spans="2:17" x14ac:dyDescent="0.2">
      <c r="B3337" s="46" t="s">
        <v>51</v>
      </c>
      <c r="D3337" s="49">
        <f>_xll.qlCalendarAdvance(LocalCalendar,$D3336,B3337,"f",FALSE)</f>
        <v>62800</v>
      </c>
      <c r="E3337" s="49">
        <f>_xll.qlInterestRateIndexValueDate(IndexON,D3337)</f>
        <v>62800</v>
      </c>
      <c r="F3337" s="52">
        <f>IFERROR(_xll.qlIndexFixing(IndexON,D3337,TRUE,_xll.ohTrigger(RecalcTrigger,TriggerON)),NA())</f>
        <v>2.5302462293295136E-2</v>
      </c>
      <c r="H3337" s="49">
        <f>_xll.qlCalendarAdvance(IborCalendar,$H3336,B3337,"f",FALSE)</f>
        <v>62786</v>
      </c>
      <c r="I3337" s="49">
        <f>_xll.qlInterestRateIndexValueDate(Index1M,$H3337)</f>
        <v>62789</v>
      </c>
      <c r="J3337" s="52">
        <f>IFERROR(_xll.qlIndexFixing(Index1M,$H3337,TRUE,_xll.ohTrigger(RecalcTrigger,Trigger1M)),NA())</f>
        <v>2.3522122825095915E-2</v>
      </c>
      <c r="K3337" s="52">
        <f>IFERROR(_xll.qlIndexFixing(ONIndex1M,I3337,TRUE,_xll.ohTrigger(RecalcTrigger,Trigger1M)),NA())</f>
        <v>2.34998670854214E-2</v>
      </c>
      <c r="L3337" s="52">
        <f>IFERROR(_xll.qlIndexFixing(Index3M,H3337,TRUE,_xll.ohTrigger(RecalcTrigger,Trigger3M)),NA())</f>
        <v>2.4633080602456059E-2</v>
      </c>
      <c r="M3337" s="52">
        <f>IFERROR(_xll.qlIndexFixing(ONIndex3M,I3337,TRUE,_xll.ohTrigger(RecalcTrigger,Trigger3M)),NA())</f>
        <v>2.4556711324690284E-2</v>
      </c>
      <c r="N3337" s="52">
        <f>IFERROR(_xll.qlIndexFixing(Index6M,$H3337,TRUE,_xll.ohTrigger(RecalcTrigger,Trigger6M)),NA())</f>
        <v>2.5692656628812538E-2</v>
      </c>
      <c r="O3337" s="52">
        <f>IFERROR(_xll.qlIndexFixing(ONIndex6M,I3337,TRUE,_xll.ohTrigger(RecalcTrigger,Trigger6M)),NA())</f>
        <v>2.5529944098980906E-2</v>
      </c>
      <c r="P3337" s="52">
        <f>IFERROR(_xll.qlIndexFixing(Index1Y,$H3337,TRUE,_xll.ohTrigger(RecalcTrigger,Trigger1Y)),NA())</f>
        <v>2.718146879352705E-2</v>
      </c>
      <c r="Q3337" s="52">
        <f>IFERROR(_xll.qlIndexFixing(ONIndex1Y,I3337,TRUE,_xll.ohTrigger(RecalcTrigger,Trigger1Y)),NA())</f>
        <v>2.6814641472583389E-2</v>
      </c>
    </row>
    <row r="3338" spans="2:17" x14ac:dyDescent="0.2">
      <c r="B3338" s="46" t="s">
        <v>51</v>
      </c>
      <c r="D3338" s="49">
        <f>_xll.qlCalendarAdvance(LocalCalendar,$D3337,B3338,"f",FALSE)</f>
        <v>62807</v>
      </c>
      <c r="E3338" s="49">
        <f>_xll.qlInterestRateIndexValueDate(IndexON,D3338)</f>
        <v>62807</v>
      </c>
      <c r="F3338" s="52">
        <f>IFERROR(_xll.qlIndexFixing(IndexON,D3338,TRUE,_xll.ohTrigger(RecalcTrigger,TriggerON)),NA())</f>
        <v>2.53024622932152E-2</v>
      </c>
      <c r="H3338" s="49">
        <f>_xll.qlCalendarAdvance(IborCalendar,$H3337,B3338,"f",FALSE)</f>
        <v>62793</v>
      </c>
      <c r="I3338" s="49">
        <f>_xll.qlInterestRateIndexValueDate(Index1M,$H3338)</f>
        <v>62795</v>
      </c>
      <c r="J3338" s="52">
        <f>IFERROR(_xll.qlIndexFixing(Index1M,$H3338,TRUE,_xll.ohTrigger(RecalcTrigger,Trigger1M)),NA())</f>
        <v>2.3522122825093417E-2</v>
      </c>
      <c r="K3338" s="52">
        <f>IFERROR(_xll.qlIndexFixing(ONIndex1M,I3338,TRUE,_xll.ohTrigger(RecalcTrigger,Trigger1M)),NA())</f>
        <v>2.3498333241782632E-2</v>
      </c>
      <c r="L3338" s="52">
        <f>IFERROR(_xll.qlIndexFixing(Index3M,H3338,TRUE,_xll.ohTrigger(RecalcTrigger,Trigger3M)),NA())</f>
        <v>2.4630557891785726E-2</v>
      </c>
      <c r="M3338" s="52">
        <f>IFERROR(_xll.qlIndexFixing(ONIndex3M,I3338,TRUE,_xll.ohTrigger(RecalcTrigger,Trigger3M)),NA())</f>
        <v>2.4555036426017196E-2</v>
      </c>
      <c r="N3338" s="52">
        <f>IFERROR(_xll.qlIndexFixing(Index6M,$H3338,TRUE,_xll.ohTrigger(RecalcTrigger,Trigger6M)),NA())</f>
        <v>2.5693569320130713E-2</v>
      </c>
      <c r="O3338" s="52">
        <f>IFERROR(_xll.qlIndexFixing(ONIndex6M,I3338,TRUE,_xll.ohTrigger(RecalcTrigger,Trigger6M)),NA())</f>
        <v>2.5528133647938489E-2</v>
      </c>
      <c r="P3338" s="52">
        <f>IFERROR(_xll.qlIndexFixing(Index1Y,$H3338,TRUE,_xll.ohTrigger(RecalcTrigger,Trigger1Y)),NA())</f>
        <v>2.7182486986317787E-2</v>
      </c>
      <c r="Q3338" s="52">
        <f>IFERROR(_xll.qlIndexFixing(ONIndex1Y,I3338,TRUE,_xll.ohTrigger(RecalcTrigger,Trigger1Y)),NA())</f>
        <v>2.6812645607456886E-2</v>
      </c>
    </row>
    <row r="3339" spans="2:17" x14ac:dyDescent="0.2">
      <c r="B3339" s="46" t="s">
        <v>51</v>
      </c>
      <c r="D3339" s="49">
        <f>_xll.qlCalendarAdvance(LocalCalendar,$D3338,B3339,"f",FALSE)</f>
        <v>62814</v>
      </c>
      <c r="E3339" s="49">
        <f>_xll.qlInterestRateIndexValueDate(IndexON,D3339)</f>
        <v>62814</v>
      </c>
      <c r="F3339" s="52">
        <f>IFERROR(_xll.qlIndexFixing(IndexON,D3339,TRUE,_xll.ohTrigger(RecalcTrigger,TriggerON)),NA())</f>
        <v>2.5302462293295136E-2</v>
      </c>
      <c r="H3339" s="49">
        <f>_xll.qlCalendarAdvance(IborCalendar,$H3338,B3339,"f",FALSE)</f>
        <v>62800</v>
      </c>
      <c r="I3339" s="49">
        <f>_xll.qlInterestRateIndexValueDate(Index1M,$H3339)</f>
        <v>62802</v>
      </c>
      <c r="J3339" s="52">
        <f>IFERROR(_xll.qlIndexFixing(Index1M,$H3339,TRUE,_xll.ohTrigger(RecalcTrigger,Trigger1M)),NA())</f>
        <v>2.3522122825098413E-2</v>
      </c>
      <c r="K3339" s="52">
        <f>IFERROR(_xll.qlIndexFixing(ONIndex1M,I3339,TRUE,_xll.ohTrigger(RecalcTrigger,Trigger1M)),NA())</f>
        <v>2.3498333241862568E-2</v>
      </c>
      <c r="L3339" s="52">
        <f>IFERROR(_xll.qlIndexFixing(Index3M,H3339,TRUE,_xll.ohTrigger(RecalcTrigger,Trigger3M)),NA())</f>
        <v>2.4630557891786607E-2</v>
      </c>
      <c r="M3339" s="52">
        <f>IFERROR(_xll.qlIndexFixing(ONIndex3M,I3339,TRUE,_xll.ohTrigger(RecalcTrigger,Trigger3M)),NA())</f>
        <v>2.4555036426097132E-2</v>
      </c>
      <c r="N3339" s="52">
        <f>IFERROR(_xll.qlIndexFixing(Index6M,$H3339,TRUE,_xll.ohTrigger(RecalcTrigger,Trigger6M)),NA())</f>
        <v>2.5693569095431329E-2</v>
      </c>
      <c r="O3339" s="52">
        <f>IFERROR(_xll.qlIndexFixing(ONIndex6M,I3339,TRUE,_xll.ohTrigger(RecalcTrigger,Trigger6M)),NA())</f>
        <v>2.5528133410448461E-2</v>
      </c>
      <c r="P3339" s="52">
        <f>IFERROR(_xll.qlIndexFixing(Index1Y,$H3339,TRUE,_xll.ohTrigger(RecalcTrigger,Trigger1Y)),NA())</f>
        <v>2.7182488449152858E-2</v>
      </c>
      <c r="Q3339" s="52">
        <f>IFERROR(_xll.qlIndexFixing(ONIndex1Y,I3339,TRUE,_xll.ohTrigger(RecalcTrigger,Trigger1Y)),NA())</f>
        <v>2.6812647250542554E-2</v>
      </c>
    </row>
    <row r="3340" spans="2:17" x14ac:dyDescent="0.2">
      <c r="B3340" s="46" t="s">
        <v>51</v>
      </c>
      <c r="D3340" s="49">
        <f>_xll.qlCalendarAdvance(LocalCalendar,$D3339,B3340,"f",FALSE)</f>
        <v>62821</v>
      </c>
      <c r="E3340" s="49">
        <f>_xll.qlInterestRateIndexValueDate(IndexON,D3340)</f>
        <v>62821</v>
      </c>
      <c r="F3340" s="52">
        <f>IFERROR(_xll.qlIndexFixing(IndexON,D3340,TRUE,_xll.ohTrigger(RecalcTrigger,TriggerON)),NA())</f>
        <v>2.53024622932152E-2</v>
      </c>
      <c r="H3340" s="49">
        <f>_xll.qlCalendarAdvance(IborCalendar,$H3339,B3340,"f",FALSE)</f>
        <v>62807</v>
      </c>
      <c r="I3340" s="49">
        <f>_xll.qlInterestRateIndexValueDate(Index1M,$H3340)</f>
        <v>62809</v>
      </c>
      <c r="J3340" s="52">
        <f>IFERROR(_xll.qlIndexFixing(Index1M,$H3340,TRUE,_xll.ohTrigger(RecalcTrigger,Trigger1M)),NA())</f>
        <v>2.352289076548689E-2</v>
      </c>
      <c r="K3340" s="52">
        <f>IFERROR(_xll.qlIndexFixing(ONIndex1M,I3340,TRUE,_xll.ohTrigger(RecalcTrigger,Trigger1M)),NA())</f>
        <v>2.3498333241942504E-2</v>
      </c>
      <c r="L3340" s="52">
        <f>IFERROR(_xll.qlIndexFixing(Index3M,H3340,TRUE,_xll.ohTrigger(RecalcTrigger,Trigger3M)),NA())</f>
        <v>2.4630557891786607E-2</v>
      </c>
      <c r="M3340" s="52">
        <f>IFERROR(_xll.qlIndexFixing(ONIndex3M,I3340,TRUE,_xll.ohTrigger(RecalcTrigger,Trigger3M)),NA())</f>
        <v>2.4555036426097132E-2</v>
      </c>
      <c r="N3340" s="52">
        <f>IFERROR(_xll.qlIndexFixing(Index6M,$H3340,TRUE,_xll.ohTrigger(RecalcTrigger,Trigger6M)),NA())</f>
        <v>2.5693568871958068E-2</v>
      </c>
      <c r="O3340" s="52">
        <f>IFERROR(_xll.qlIndexFixing(ONIndex6M,I3340,TRUE,_xll.ohTrigger(RecalcTrigger,Trigger6M)),NA())</f>
        <v>2.5528133174077539E-2</v>
      </c>
      <c r="P3340" s="52">
        <f>IFERROR(_xll.qlIndexFixing(Index1Y,$H3340,TRUE,_xll.ohTrigger(RecalcTrigger,Trigger1Y)),NA())</f>
        <v>2.718248990337916E-2</v>
      </c>
      <c r="Q3340" s="52">
        <f>IFERROR(_xll.qlIndexFixing(ONIndex1Y,I3340,TRUE,_xll.ohTrigger(RecalcTrigger,Trigger1Y)),NA())</f>
        <v>2.6812648885075063E-2</v>
      </c>
    </row>
    <row r="3341" spans="2:17" x14ac:dyDescent="0.2">
      <c r="B3341" s="46" t="s">
        <v>51</v>
      </c>
      <c r="D3341" s="49">
        <f>_xll.qlCalendarAdvance(LocalCalendar,$D3340,B3341,"f",FALSE)</f>
        <v>62828</v>
      </c>
      <c r="E3341" s="49">
        <f>_xll.qlInterestRateIndexValueDate(IndexON,D3341)</f>
        <v>62828</v>
      </c>
      <c r="F3341" s="52">
        <f>IFERROR(_xll.qlIndexFixing(IndexON,D3341,TRUE,_xll.ohTrigger(RecalcTrigger,TriggerON)),NA())</f>
        <v>2.5302462293295136E-2</v>
      </c>
      <c r="H3341" s="49">
        <f>_xll.qlCalendarAdvance(IborCalendar,$H3340,B3341,"f",FALSE)</f>
        <v>62814</v>
      </c>
      <c r="I3341" s="49">
        <f>_xll.qlInterestRateIndexValueDate(Index1M,$H3341)</f>
        <v>62816</v>
      </c>
      <c r="J3341" s="52">
        <f>IFERROR(_xll.qlIndexFixing(Index1M,$H3341,TRUE,_xll.ohTrigger(RecalcTrigger,Trigger1M)),NA())</f>
        <v>2.3522122825093417E-2</v>
      </c>
      <c r="K3341" s="52">
        <f>IFERROR(_xll.qlIndexFixing(ONIndex1M,I3341,TRUE,_xll.ohTrigger(RecalcTrigger,Trigger1M)),NA())</f>
        <v>2.3501401062468119E-2</v>
      </c>
      <c r="L3341" s="52">
        <f>IFERROR(_xll.qlIndexFixing(Index3M,H3341,TRUE,_xll.ohTrigger(RecalcTrigger,Trigger3M)),NA())</f>
        <v>2.4630557891785726E-2</v>
      </c>
      <c r="M3341" s="52">
        <f>IFERROR(_xll.qlIndexFixing(ONIndex3M,I3341,TRUE,_xll.ohTrigger(RecalcTrigger,Trigger3M)),NA())</f>
        <v>2.4558386375710839E-2</v>
      </c>
      <c r="N3341" s="52">
        <f>IFERROR(_xll.qlIndexFixing(Index6M,$H3341,TRUE,_xll.ohTrigger(RecalcTrigger,Trigger6M)),NA())</f>
        <v>2.5693568649712239E-2</v>
      </c>
      <c r="O3341" s="52">
        <f>IFERROR(_xll.qlIndexFixing(ONIndex6M,I3341,TRUE,_xll.ohTrigger(RecalcTrigger,Trigger6M)),NA())</f>
        <v>2.5531753604033369E-2</v>
      </c>
      <c r="P3341" s="52">
        <f>IFERROR(_xll.qlIndexFixing(Index1Y,$H3341,TRUE,_xll.ohTrigger(RecalcTrigger,Trigger1Y)),NA())</f>
        <v>2.7184525360933378E-2</v>
      </c>
      <c r="Q3341" s="52">
        <f>IFERROR(_xll.qlIndexFixing(ONIndex1Y,I3341,TRUE,_xll.ohTrigger(RecalcTrigger,Trigger1Y)),NA())</f>
        <v>2.6816645262048411E-2</v>
      </c>
    </row>
    <row r="3342" spans="2:17" x14ac:dyDescent="0.2">
      <c r="B3342" s="46" t="s">
        <v>51</v>
      </c>
      <c r="D3342" s="49">
        <f>_xll.qlCalendarAdvance(LocalCalendar,$D3341,B3342,"f",FALSE)</f>
        <v>62835</v>
      </c>
      <c r="E3342" s="49">
        <f>_xll.qlInterestRateIndexValueDate(IndexON,D3342)</f>
        <v>62835</v>
      </c>
      <c r="F3342" s="52">
        <f>IFERROR(_xll.qlIndexFixing(IndexON,D3342,TRUE,_xll.ohTrigger(RecalcTrigger,TriggerON)),NA())</f>
        <v>2.53024622932152E-2</v>
      </c>
      <c r="H3342" s="49">
        <f>_xll.qlCalendarAdvance(IborCalendar,$H3341,B3342,"f",FALSE)</f>
        <v>62821</v>
      </c>
      <c r="I3342" s="49">
        <f>_xll.qlInterestRateIndexValueDate(Index1M,$H3342)</f>
        <v>62823</v>
      </c>
      <c r="J3342" s="52">
        <f>IFERROR(_xll.qlIndexFixing(Index1M,$H3342,TRUE,_xll.ohTrigger(RecalcTrigger,Trigger1M)),NA())</f>
        <v>2.3519819204449607E-2</v>
      </c>
      <c r="K3342" s="52">
        <f>IFERROR(_xll.qlIndexFixing(ONIndex1M,I3342,TRUE,_xll.ohTrigger(RecalcTrigger,Trigger1M)),NA())</f>
        <v>2.3500634057260772E-2</v>
      </c>
      <c r="L3342" s="52">
        <f>IFERROR(_xll.qlIndexFixing(Index3M,H3342,TRUE,_xll.ohTrigger(RecalcTrigger,Trigger3M)),NA())</f>
        <v>2.4630557891786607E-2</v>
      </c>
      <c r="M3342" s="52">
        <f>IFERROR(_xll.qlIndexFixing(ONIndex3M,I3342,TRUE,_xll.ohTrigger(RecalcTrigger,Trigger3M)),NA())</f>
        <v>2.4557548831161125E-2</v>
      </c>
      <c r="N3342" s="52">
        <f>IFERROR(_xll.qlIndexFixing(Index6M,$H3342,TRUE,_xll.ohTrigger(RecalcTrigger,Trigger6M)),NA())</f>
        <v>2.5692655543449967E-2</v>
      </c>
      <c r="O3342" s="52">
        <f>IFERROR(_xll.qlIndexFixing(ONIndex6M,I3342,TRUE,_xll.ohTrigger(RecalcTrigger,Trigger6M)),NA())</f>
        <v>2.553084813980977E-2</v>
      </c>
      <c r="P3342" s="52">
        <f>IFERROR(_xll.qlIndexFixing(Index1Y,$H3342,TRUE,_xll.ohTrigger(RecalcTrigger,Trigger1Y)),NA())</f>
        <v>2.7179442148813945E-2</v>
      </c>
      <c r="Q3342" s="52">
        <f>IFERROR(_xll.qlIndexFixing(ONIndex1Y,I3342,TRUE,_xll.ohTrigger(RecalcTrigger,Trigger1Y)),NA())</f>
        <v>2.6815648116478297E-2</v>
      </c>
    </row>
    <row r="3343" spans="2:17" x14ac:dyDescent="0.2">
      <c r="B3343" s="46" t="s">
        <v>51</v>
      </c>
      <c r="D3343" s="49">
        <f>_xll.qlCalendarAdvance(LocalCalendar,$D3342,B3343,"f",FALSE)</f>
        <v>62842</v>
      </c>
      <c r="E3343" s="49">
        <f>_xll.qlInterestRateIndexValueDate(IndexON,D3343)</f>
        <v>62842</v>
      </c>
      <c r="F3343" s="52">
        <f>IFERROR(_xll.qlIndexFixing(IndexON,D3343,TRUE,_xll.ohTrigger(RecalcTrigger,TriggerON)),NA())</f>
        <v>2.53024622932152E-2</v>
      </c>
      <c r="H3343" s="49">
        <f>_xll.qlCalendarAdvance(IborCalendar,$H3342,B3343,"f",FALSE)</f>
        <v>62828</v>
      </c>
      <c r="I3343" s="49">
        <f>_xll.qlInterestRateIndexValueDate(Index1M,$H3343)</f>
        <v>62830</v>
      </c>
      <c r="J3343" s="52">
        <f>IFERROR(_xll.qlIndexFixing(Index1M,$H3343,TRUE,_xll.ohTrigger(RecalcTrigger,Trigger1M)),NA())</f>
        <v>2.3522122825095915E-2</v>
      </c>
      <c r="K3343" s="52">
        <f>IFERROR(_xll.qlIndexFixing(ONIndex1M,I3343,TRUE,_xll.ohTrigger(RecalcTrigger,Trigger1M)),NA())</f>
        <v>2.3498333241862568E-2</v>
      </c>
      <c r="L3343" s="52">
        <f>IFERROR(_xll.qlIndexFixing(Index3M,H3343,TRUE,_xll.ohTrigger(RecalcTrigger,Trigger3M)),NA())</f>
        <v>2.4630557891786607E-2</v>
      </c>
      <c r="M3343" s="52">
        <f>IFERROR(_xll.qlIndexFixing(ONIndex3M,I3343,TRUE,_xll.ohTrigger(RecalcTrigger,Trigger3M)),NA())</f>
        <v>2.4555036426097132E-2</v>
      </c>
      <c r="N3343" s="52">
        <f>IFERROR(_xll.qlIndexFixing(Index6M,$H3343,TRUE,_xll.ohTrigger(RecalcTrigger,Trigger6M)),NA())</f>
        <v>2.5692655323585403E-2</v>
      </c>
      <c r="O3343" s="52">
        <f>IFERROR(_xll.qlIndexFixing(ONIndex6M,I3343,TRUE,_xll.ohTrigger(RecalcTrigger,Trigger6M)),NA())</f>
        <v>2.5528132472159015E-2</v>
      </c>
      <c r="P3343" s="52">
        <f>IFERROR(_xll.qlIndexFixing(Index1Y,$H3343,TRUE,_xll.ohTrigger(RecalcTrigger,Trigger1Y)),NA())</f>
        <v>2.7182494214407434E-2</v>
      </c>
      <c r="Q3343" s="52">
        <f>IFERROR(_xll.qlIndexFixing(ONIndex1Y,I3343,TRUE,_xll.ohTrigger(RecalcTrigger,Trigger1Y)),NA())</f>
        <v>2.6812653738712555E-2</v>
      </c>
    </row>
    <row r="3344" spans="2:17" x14ac:dyDescent="0.2">
      <c r="B3344" s="46" t="s">
        <v>51</v>
      </c>
      <c r="D3344" s="49">
        <f>_xll.qlCalendarAdvance(LocalCalendar,$D3343,B3344,"f",FALSE)</f>
        <v>62849</v>
      </c>
      <c r="E3344" s="49">
        <f>_xll.qlInterestRateIndexValueDate(IndexON,D3344)</f>
        <v>62849</v>
      </c>
      <c r="F3344" s="52">
        <f>IFERROR(_xll.qlIndexFixing(IndexON,D3344,TRUE,_xll.ohTrigger(RecalcTrigger,TriggerON)),NA())</f>
        <v>2.5302462293295136E-2</v>
      </c>
      <c r="H3344" s="49">
        <f>_xll.qlCalendarAdvance(IborCalendar,$H3343,B3344,"f",FALSE)</f>
        <v>62835</v>
      </c>
      <c r="I3344" s="49">
        <f>_xll.qlInterestRateIndexValueDate(Index1M,$H3344)</f>
        <v>62837</v>
      </c>
      <c r="J3344" s="52">
        <f>IFERROR(_xll.qlIndexFixing(Index1M,$H3344,TRUE,_xll.ohTrigger(RecalcTrigger,Trigger1M)),NA())</f>
        <v>2.3522890765484469E-2</v>
      </c>
      <c r="K3344" s="52">
        <f>IFERROR(_xll.qlIndexFixing(ONIndex1M,I3344,TRUE,_xll.ohTrigger(RecalcTrigger,Trigger1M)),NA())</f>
        <v>2.3498333241782632E-2</v>
      </c>
      <c r="L3344" s="52">
        <f>IFERROR(_xll.qlIndexFixing(Index3M,H3344,TRUE,_xll.ohTrigger(RecalcTrigger,Trigger3M)),NA())</f>
        <v>2.4630557891786607E-2</v>
      </c>
      <c r="M3344" s="52">
        <f>IFERROR(_xll.qlIndexFixing(ONIndex3M,I3344,TRUE,_xll.ohTrigger(RecalcTrigger,Trigger3M)),NA())</f>
        <v>2.4555036426017196E-2</v>
      </c>
      <c r="N3344" s="52">
        <f>IFERROR(_xll.qlIndexFixing(Index6M,$H3344,TRUE,_xll.ohTrigger(RecalcTrigger,Trigger6M)),NA())</f>
        <v>2.5692655104948864E-2</v>
      </c>
      <c r="O3344" s="52">
        <f>IFERROR(_xll.qlIndexFixing(ONIndex6M,I3344,TRUE,_xll.ohTrigger(RecalcTrigger,Trigger6M)),NA())</f>
        <v>2.5528132240664192E-2</v>
      </c>
      <c r="P3344" s="52">
        <f>IFERROR(_xll.qlIndexFixing(Index1Y,$H3344,TRUE,_xll.ohTrigger(RecalcTrigger,Trigger1Y)),NA())</f>
        <v>2.7183512613360869E-2</v>
      </c>
      <c r="Q3344" s="52">
        <f>IFERROR(_xll.qlIndexFixing(ONIndex1Y,I3344,TRUE,_xll.ohTrigger(RecalcTrigger,Trigger1Y)),NA())</f>
        <v>2.681265533967192E-2</v>
      </c>
    </row>
    <row r="3345" spans="2:17" x14ac:dyDescent="0.2">
      <c r="B3345" s="46" t="s">
        <v>51</v>
      </c>
      <c r="D3345" s="49">
        <f>_xll.qlCalendarAdvance(LocalCalendar,$D3344,B3345,"f",FALSE)</f>
        <v>62856</v>
      </c>
      <c r="E3345" s="49">
        <f>_xll.qlInterestRateIndexValueDate(IndexON,D3345)</f>
        <v>62856</v>
      </c>
      <c r="F3345" s="52">
        <f>IFERROR(_xll.qlIndexFixing(IndexON,D3345,TRUE,_xll.ohTrigger(RecalcTrigger,TriggerON)),NA())</f>
        <v>2.5302462293295136E-2</v>
      </c>
      <c r="H3345" s="49">
        <f>_xll.qlCalendarAdvance(IborCalendar,$H3344,B3345,"f",FALSE)</f>
        <v>62842</v>
      </c>
      <c r="I3345" s="49">
        <f>_xll.qlInterestRateIndexValueDate(Index1M,$H3345)</f>
        <v>62844</v>
      </c>
      <c r="J3345" s="52">
        <f>IFERROR(_xll.qlIndexFixing(Index1M,$H3345,TRUE,_xll.ohTrigger(RecalcTrigger,Trigger1M)),NA())</f>
        <v>2.3522122825093417E-2</v>
      </c>
      <c r="K3345" s="52">
        <f>IFERROR(_xll.qlIndexFixing(ONIndex1M,I3345,TRUE,_xll.ohTrigger(RecalcTrigger,Trigger1M)),NA())</f>
        <v>2.3498333241862568E-2</v>
      </c>
      <c r="L3345" s="52">
        <f>IFERROR(_xll.qlIndexFixing(Index3M,H3345,TRUE,_xll.ohTrigger(RecalcTrigger,Trigger3M)),NA())</f>
        <v>2.4630557891785726E-2</v>
      </c>
      <c r="M3345" s="52">
        <f>IFERROR(_xll.qlIndexFixing(ONIndex3M,I3345,TRUE,_xll.ohTrigger(RecalcTrigger,Trigger3M)),NA())</f>
        <v>2.4555036426017196E-2</v>
      </c>
      <c r="N3345" s="52">
        <f>IFERROR(_xll.qlIndexFixing(Index6M,$H3345,TRUE,_xll.ohTrigger(RecalcTrigger,Trigger6M)),NA())</f>
        <v>2.569265488753816E-2</v>
      </c>
      <c r="O3345" s="52">
        <f>IFERROR(_xll.qlIndexFixing(ONIndex6M,I3345,TRUE,_xll.ohTrigger(RecalcTrigger,Trigger6M)),NA())</f>
        <v>2.5528132010288473E-2</v>
      </c>
      <c r="P3345" s="52">
        <f>IFERROR(_xll.qlIndexFixing(Index1Y,$H3345,TRUE,_xll.ohTrigger(RecalcTrigger,Trigger1Y)),NA())</f>
        <v>2.7182497045383759E-2</v>
      </c>
      <c r="Q3345" s="52">
        <f>IFERROR(_xll.qlIndexFixing(ONIndex1Y,I3345,TRUE,_xll.ohTrigger(RecalcTrigger,Trigger1Y)),NA())</f>
        <v>2.6812656932397871E-2</v>
      </c>
    </row>
    <row r="3346" spans="2:17" x14ac:dyDescent="0.2">
      <c r="B3346" s="46" t="s">
        <v>51</v>
      </c>
      <c r="D3346" s="49">
        <f>_xll.qlCalendarAdvance(LocalCalendar,$D3345,B3346,"f",FALSE)</f>
        <v>62863</v>
      </c>
      <c r="E3346" s="49">
        <f>_xll.qlInterestRateIndexValueDate(IndexON,D3346)</f>
        <v>62863</v>
      </c>
      <c r="F3346" s="52">
        <f>IFERROR(_xll.qlIndexFixing(IndexON,D3346,TRUE,_xll.ohTrigger(RecalcTrigger,TriggerON)),NA())</f>
        <v>2.5302462293135264E-2</v>
      </c>
      <c r="H3346" s="49">
        <f>_xll.qlCalendarAdvance(IborCalendar,$H3345,B3346,"f",FALSE)</f>
        <v>62849</v>
      </c>
      <c r="I3346" s="49">
        <f>_xll.qlInterestRateIndexValueDate(Index1M,$H3346)</f>
        <v>62851</v>
      </c>
      <c r="J3346" s="52">
        <f>IFERROR(_xll.qlIndexFixing(Index1M,$H3346,TRUE,_xll.ohTrigger(RecalcTrigger,Trigger1M)),NA())</f>
        <v>2.3522122825093417E-2</v>
      </c>
      <c r="K3346" s="52">
        <f>IFERROR(_xll.qlIndexFixing(ONIndex1M,I3346,TRUE,_xll.ohTrigger(RecalcTrigger,Trigger1M)),NA())</f>
        <v>2.3498333241862568E-2</v>
      </c>
      <c r="L3346" s="52">
        <f>IFERROR(_xll.qlIndexFixing(Index3M,H3346,TRUE,_xll.ohTrigger(RecalcTrigger,Trigger3M)),NA())</f>
        <v>2.4630557891786607E-2</v>
      </c>
      <c r="M3346" s="52">
        <f>IFERROR(_xll.qlIndexFixing(ONIndex3M,I3346,TRUE,_xll.ohTrigger(RecalcTrigger,Trigger3M)),NA())</f>
        <v>2.4555036426017196E-2</v>
      </c>
      <c r="N3346" s="52">
        <f>IFERROR(_xll.qlIndexFixing(Index6M,$H3346,TRUE,_xll.ohTrigger(RecalcTrigger,Trigger6M)),NA())</f>
        <v>2.5692654671354606E-2</v>
      </c>
      <c r="O3346" s="52">
        <f>IFERROR(_xll.qlIndexFixing(ONIndex6M,I3346,TRUE,_xll.ohTrigger(RecalcTrigger,Trigger6M)),NA())</f>
        <v>2.5528131781351604E-2</v>
      </c>
      <c r="P3346" s="52">
        <f>IFERROR(_xll.qlIndexFixing(Index1Y,$H3346,TRUE,_xll.ohTrigger(RecalcTrigger,Trigger1Y)),NA())</f>
        <v>2.718249844795877E-2</v>
      </c>
      <c r="Q3346" s="52">
        <f>IFERROR(_xll.qlIndexFixing(ONIndex1Y,I3346,TRUE,_xll.ohTrigger(RecalcTrigger,Trigger1Y)),NA())</f>
        <v>2.6812658516810473E-2</v>
      </c>
    </row>
    <row r="3347" spans="2:17" x14ac:dyDescent="0.2">
      <c r="B3347" s="46" t="s">
        <v>51</v>
      </c>
      <c r="D3347" s="49">
        <f>_xll.qlCalendarAdvance(LocalCalendar,$D3346,B3347,"f",FALSE)</f>
        <v>62870</v>
      </c>
      <c r="E3347" s="49">
        <f>_xll.qlInterestRateIndexValueDate(IndexON,D3347)</f>
        <v>62870</v>
      </c>
      <c r="F3347" s="52">
        <f>IFERROR(_xll.qlIndexFixing(IndexON,D3347,TRUE,_xll.ohTrigger(RecalcTrigger,TriggerON)),NA())</f>
        <v>2.5302462293295136E-2</v>
      </c>
      <c r="H3347" s="49">
        <f>_xll.qlCalendarAdvance(IborCalendar,$H3346,B3347,"f",FALSE)</f>
        <v>62856</v>
      </c>
      <c r="I3347" s="49">
        <f>_xll.qlInterestRateIndexValueDate(Index1M,$H3347)</f>
        <v>62858</v>
      </c>
      <c r="J3347" s="52">
        <f>IFERROR(_xll.qlIndexFixing(Index1M,$H3347,TRUE,_xll.ohTrigger(RecalcTrigger,Trigger1M)),NA())</f>
        <v>2.3519819204449607E-2</v>
      </c>
      <c r="K3347" s="52">
        <f>IFERROR(_xll.qlIndexFixing(ONIndex1M,I3347,TRUE,_xll.ohTrigger(RecalcTrigger,Trigger1M)),NA())</f>
        <v>2.3498333241862568E-2</v>
      </c>
      <c r="L3347" s="52">
        <f>IFERROR(_xll.qlIndexFixing(Index3M,H3347,TRUE,_xll.ohTrigger(RecalcTrigger,Trigger3M)),NA())</f>
        <v>2.4629717064740042E-2</v>
      </c>
      <c r="M3347" s="52">
        <f>IFERROR(_xll.qlIndexFixing(ONIndex3M,I3347,TRUE,_xll.ohTrigger(RecalcTrigger,Trigger3M)),NA())</f>
        <v>2.4555036426017196E-2</v>
      </c>
      <c r="N3347" s="52">
        <f>IFERROR(_xll.qlIndexFixing(Index6M,$H3347,TRUE,_xll.ohTrigger(RecalcTrigger,Trigger6M)),NA())</f>
        <v>2.5692654456398199E-2</v>
      </c>
      <c r="O3347" s="52">
        <f>IFERROR(_xll.qlIndexFixing(ONIndex6M,I3347,TRUE,_xll.ohTrigger(RecalcTrigger,Trigger6M)),NA())</f>
        <v>2.5528131553453903E-2</v>
      </c>
      <c r="P3347" s="52">
        <f>IFERROR(_xll.qlIndexFixing(Index1Y,$H3347,TRUE,_xll.ohTrigger(RecalcTrigger,Trigger1Y)),NA())</f>
        <v>2.718249984192567E-2</v>
      </c>
      <c r="Q3347" s="52">
        <f>IFERROR(_xll.qlIndexFixing(ONIndex1Y,I3347,TRUE,_xll.ohTrigger(RecalcTrigger,Trigger1Y)),NA())</f>
        <v>2.6812660092829788E-2</v>
      </c>
    </row>
    <row r="3348" spans="2:17" x14ac:dyDescent="0.2">
      <c r="B3348" s="46" t="s">
        <v>51</v>
      </c>
      <c r="D3348" s="49">
        <f>_xll.qlCalendarAdvance(LocalCalendar,$D3347,B3348,"f",FALSE)</f>
        <v>62877</v>
      </c>
      <c r="E3348" s="49">
        <f>_xll.qlInterestRateIndexValueDate(IndexON,D3348)</f>
        <v>62877</v>
      </c>
      <c r="F3348" s="52">
        <f>IFERROR(_xll.qlIndexFixing(IndexON,D3348,TRUE,_xll.ohTrigger(RecalcTrigger,TriggerON)),NA())</f>
        <v>2.5302462293295136E-2</v>
      </c>
      <c r="H3348" s="49">
        <f>_xll.qlCalendarAdvance(IborCalendar,$H3347,B3348,"f",FALSE)</f>
        <v>62863</v>
      </c>
      <c r="I3348" s="49">
        <f>_xll.qlInterestRateIndexValueDate(Index1M,$H3348)</f>
        <v>62865</v>
      </c>
      <c r="J3348" s="52">
        <f>IFERROR(_xll.qlIndexFixing(Index1M,$H3348,TRUE,_xll.ohTrigger(RecalcTrigger,Trigger1M)),NA())</f>
        <v>2.3519819204449607E-2</v>
      </c>
      <c r="K3348" s="52">
        <f>IFERROR(_xll.qlIndexFixing(ONIndex1M,I3348,TRUE,_xll.ohTrigger(RecalcTrigger,Trigger1M)),NA())</f>
        <v>2.3498333241862568E-2</v>
      </c>
      <c r="L3348" s="52">
        <f>IFERROR(_xll.qlIndexFixing(Index3M,H3348,TRUE,_xll.ohTrigger(RecalcTrigger,Trigger3M)),NA())</f>
        <v>2.4629717064740042E-2</v>
      </c>
      <c r="M3348" s="52">
        <f>IFERROR(_xll.qlIndexFixing(ONIndex3M,I3348,TRUE,_xll.ohTrigger(RecalcTrigger,Trigger3M)),NA())</f>
        <v>2.4555036426017196E-2</v>
      </c>
      <c r="N3348" s="52">
        <f>IFERROR(_xll.qlIndexFixing(Index6M,$H3348,TRUE,_xll.ohTrigger(RecalcTrigger,Trigger6M)),NA())</f>
        <v>2.5692654242667191E-2</v>
      </c>
      <c r="O3348" s="52">
        <f>IFERROR(_xll.qlIndexFixing(ONIndex6M,I3348,TRUE,_xll.ohTrigger(RecalcTrigger,Trigger6M)),NA())</f>
        <v>2.5528131326675307E-2</v>
      </c>
      <c r="P3348" s="52">
        <f>IFERROR(_xll.qlIndexFixing(Index1Y,$H3348,TRUE,_xll.ohTrigger(RecalcTrigger,Trigger1Y)),NA())</f>
        <v>2.7182501227283586E-2</v>
      </c>
      <c r="Q3348" s="52">
        <f>IFERROR(_xll.qlIndexFixing(ONIndex1Y,I3348,TRUE,_xll.ohTrigger(RecalcTrigger,Trigger1Y)),NA())</f>
        <v>2.6812661660295944E-2</v>
      </c>
    </row>
    <row r="3349" spans="2:17" x14ac:dyDescent="0.2">
      <c r="B3349" s="46" t="s">
        <v>51</v>
      </c>
      <c r="D3349" s="49">
        <f>_xll.qlCalendarAdvance(LocalCalendar,$D3348,B3349,"f",FALSE)</f>
        <v>62884</v>
      </c>
      <c r="E3349" s="49">
        <f>_xll.qlInterestRateIndexValueDate(IndexON,D3349)</f>
        <v>62884</v>
      </c>
      <c r="F3349" s="52">
        <f>IFERROR(_xll.qlIndexFixing(IndexON,D3349,TRUE,_xll.ohTrigger(RecalcTrigger,TriggerON)),NA())</f>
        <v>2.53024622932152E-2</v>
      </c>
      <c r="H3349" s="49">
        <f>_xll.qlCalendarAdvance(IborCalendar,$H3348,B3349,"f",FALSE)</f>
        <v>62870</v>
      </c>
      <c r="I3349" s="49">
        <f>_xll.qlInterestRateIndexValueDate(Index1M,$H3349)</f>
        <v>62872</v>
      </c>
      <c r="J3349" s="52">
        <f>IFERROR(_xll.qlIndexFixing(Index1M,$H3349,TRUE,_xll.ohTrigger(RecalcTrigger,Trigger1M)),NA())</f>
        <v>2.3519819204449607E-2</v>
      </c>
      <c r="K3349" s="52">
        <f>IFERROR(_xll.qlIndexFixing(ONIndex1M,I3349,TRUE,_xll.ohTrigger(RecalcTrigger,Trigger1M)),NA())</f>
        <v>2.3498333241862568E-2</v>
      </c>
      <c r="L3349" s="52">
        <f>IFERROR(_xll.qlIndexFixing(Index3M,H3349,TRUE,_xll.ohTrigger(RecalcTrigger,Trigger3M)),NA())</f>
        <v>2.4629717064740042E-2</v>
      </c>
      <c r="M3349" s="52">
        <f>IFERROR(_xll.qlIndexFixing(ONIndex3M,I3349,TRUE,_xll.ohTrigger(RecalcTrigger,Trigger3M)),NA())</f>
        <v>2.4555036426097132E-2</v>
      </c>
      <c r="N3349" s="52">
        <f>IFERROR(_xll.qlIndexFixing(Index6M,$H3349,TRUE,_xll.ohTrigger(RecalcTrigger,Trigger6M)),NA())</f>
        <v>2.5692654030164647E-2</v>
      </c>
      <c r="O3349" s="52">
        <f>IFERROR(_xll.qlIndexFixing(ONIndex6M,I3349,TRUE,_xll.ohTrigger(RecalcTrigger,Trigger6M)),NA())</f>
        <v>2.5528131101415497E-2</v>
      </c>
      <c r="P3349" s="52">
        <f>IFERROR(_xll.qlIndexFixing(Index1Y,$H3349,TRUE,_xll.ohTrigger(RecalcTrigger,Trigger1Y)),NA())</f>
        <v>2.7183519580639005E-2</v>
      </c>
      <c r="Q3349" s="52">
        <f>IFERROR(_xll.qlIndexFixing(ONIndex1Y,I3349,TRUE,_xll.ohTrigger(RecalcTrigger,Trigger1Y)),NA())</f>
        <v>2.6812663219608623E-2</v>
      </c>
    </row>
    <row r="3350" spans="2:17" x14ac:dyDescent="0.2">
      <c r="B3350" s="46" t="s">
        <v>51</v>
      </c>
      <c r="D3350" s="49">
        <f>_xll.qlCalendarAdvance(LocalCalendar,$D3349,B3350,"f",FALSE)</f>
        <v>62891</v>
      </c>
      <c r="E3350" s="49">
        <f>_xll.qlInterestRateIndexValueDate(IndexON,D3350)</f>
        <v>62891</v>
      </c>
      <c r="F3350" s="52">
        <f>IFERROR(_xll.qlIndexFixing(IndexON,D3350,TRUE,_xll.ohTrigger(RecalcTrigger,TriggerON)),NA())</f>
        <v>2.53024622932152E-2</v>
      </c>
      <c r="H3350" s="49">
        <f>_xll.qlCalendarAdvance(IborCalendar,$H3349,B3350,"f",FALSE)</f>
        <v>62877</v>
      </c>
      <c r="I3350" s="49">
        <f>_xll.qlInterestRateIndexValueDate(Index1M,$H3350)</f>
        <v>62879</v>
      </c>
      <c r="J3350" s="52">
        <f>IFERROR(_xll.qlIndexFixing(Index1M,$H3350,TRUE,_xll.ohTrigger(RecalcTrigger,Trigger1M)),NA())</f>
        <v>2.3519819204452362E-2</v>
      </c>
      <c r="K3350" s="52">
        <f>IFERROR(_xll.qlIndexFixing(ONIndex1M,I3350,TRUE,_xll.ohTrigger(RecalcTrigger,Trigger1M)),NA())</f>
        <v>2.3498333241942504E-2</v>
      </c>
      <c r="L3350" s="52">
        <f>IFERROR(_xll.qlIndexFixing(Index3M,H3350,TRUE,_xll.ohTrigger(RecalcTrigger,Trigger3M)),NA())</f>
        <v>2.4629717064740042E-2</v>
      </c>
      <c r="M3350" s="52">
        <f>IFERROR(_xll.qlIndexFixing(ONIndex3M,I3350,TRUE,_xll.ohTrigger(RecalcTrigger,Trigger3M)),NA())</f>
        <v>2.4555036426017196E-2</v>
      </c>
      <c r="N3350" s="52">
        <f>IFERROR(_xll.qlIndexFixing(Index6M,$H3350,TRUE,_xll.ohTrigger(RecalcTrigger,Trigger6M)),NA())</f>
        <v>2.5692653818887499E-2</v>
      </c>
      <c r="O3350" s="52">
        <f>IFERROR(_xll.qlIndexFixing(ONIndex6M,I3350,TRUE,_xll.ohTrigger(RecalcTrigger,Trigger6M)),NA())</f>
        <v>2.5528130877114918E-2</v>
      </c>
      <c r="P3350" s="52">
        <f>IFERROR(_xll.qlIndexFixing(Index1Y,$H3350,TRUE,_xll.ohTrigger(RecalcTrigger,Trigger1Y)),NA())</f>
        <v>2.718250397217464E-2</v>
      </c>
      <c r="Q3350" s="52">
        <f>IFERROR(_xll.qlIndexFixing(ONIndex1Y,I3350,TRUE,_xll.ohTrigger(RecalcTrigger,Trigger1Y)),NA())</f>
        <v>2.681266477044808E-2</v>
      </c>
    </row>
    <row r="3351" spans="2:17" x14ac:dyDescent="0.2">
      <c r="B3351" s="46" t="s">
        <v>51</v>
      </c>
      <c r="D3351" s="49">
        <f>_xll.qlCalendarAdvance(LocalCalendar,$D3350,B3351,"f",FALSE)</f>
        <v>62898</v>
      </c>
      <c r="E3351" s="49">
        <f>_xll.qlInterestRateIndexValueDate(IndexON,D3351)</f>
        <v>62898</v>
      </c>
      <c r="F3351" s="52">
        <f>IFERROR(_xll.qlIndexFixing(IndexON,D3351,TRUE,_xll.ohTrigger(RecalcTrigger,TriggerON)),NA())</f>
        <v>2.5302462293295136E-2</v>
      </c>
      <c r="H3351" s="49">
        <f>_xll.qlCalendarAdvance(IborCalendar,$H3350,B3351,"f",FALSE)</f>
        <v>62884</v>
      </c>
      <c r="I3351" s="49">
        <f>_xll.qlInterestRateIndexValueDate(Index1M,$H3351)</f>
        <v>62886</v>
      </c>
      <c r="J3351" s="52">
        <f>IFERROR(_xll.qlIndexFixing(Index1M,$H3351,TRUE,_xll.ohTrigger(RecalcTrigger,Trigger1M)),NA())</f>
        <v>2.3522122825095915E-2</v>
      </c>
      <c r="K3351" s="52">
        <f>IFERROR(_xll.qlIndexFixing(ONIndex1M,I3351,TRUE,_xll.ohTrigger(RecalcTrigger,Trigger1M)),NA())</f>
        <v>2.3498333241862568E-2</v>
      </c>
      <c r="L3351" s="52">
        <f>IFERROR(_xll.qlIndexFixing(Index3M,H3351,TRUE,_xll.ohTrigger(RecalcTrigger,Trigger3M)),NA())</f>
        <v>2.4631398757087818E-2</v>
      </c>
      <c r="M3351" s="52">
        <f>IFERROR(_xll.qlIndexFixing(ONIndex3M,I3351,TRUE,_xll.ohTrigger(RecalcTrigger,Trigger3M)),NA())</f>
        <v>2.4555036426097132E-2</v>
      </c>
      <c r="N3351" s="52">
        <f>IFERROR(_xll.qlIndexFixing(Index6M,$H3351,TRUE,_xll.ohTrigger(RecalcTrigger,Trigger6M)),NA())</f>
        <v>2.5697218470426213E-2</v>
      </c>
      <c r="O3351" s="52">
        <f>IFERROR(_xll.qlIndexFixing(ONIndex6M,I3351,TRUE,_xll.ohTrigger(RecalcTrigger,Trigger6M)),NA())</f>
        <v>2.5528130654013381E-2</v>
      </c>
      <c r="P3351" s="52">
        <f>IFERROR(_xll.qlIndexFixing(Index1Y,$H3351,TRUE,_xll.ohTrigger(RecalcTrigger,Trigger1Y)),NA())</f>
        <v>2.7179454708310402E-2</v>
      </c>
      <c r="Q3351" s="52">
        <f>IFERROR(_xll.qlIndexFixing(ONIndex1Y,I3351,TRUE,_xll.ohTrigger(RecalcTrigger,Trigger1Y)),NA())</f>
        <v>2.6812666312974187E-2</v>
      </c>
    </row>
    <row r="3352" spans="2:17" x14ac:dyDescent="0.2">
      <c r="B3352" s="46" t="s">
        <v>51</v>
      </c>
      <c r="D3352" s="49">
        <f>_xll.qlCalendarAdvance(LocalCalendar,$D3351,B3352,"f",FALSE)</f>
        <v>62905</v>
      </c>
      <c r="E3352" s="49">
        <f>_xll.qlInterestRateIndexValueDate(IndexON,D3352)</f>
        <v>62905</v>
      </c>
      <c r="F3352" s="52">
        <f>IFERROR(_xll.qlIndexFixing(IndexON,D3352,TRUE,_xll.ohTrigger(RecalcTrigger,TriggerON)),NA())</f>
        <v>2.53024622932152E-2</v>
      </c>
      <c r="H3352" s="49">
        <f>_xll.qlCalendarAdvance(IborCalendar,$H3351,B3352,"f",FALSE)</f>
        <v>62891</v>
      </c>
      <c r="I3352" s="49">
        <f>_xll.qlInterestRateIndexValueDate(Index1M,$H3352)</f>
        <v>62893</v>
      </c>
      <c r="J3352" s="52">
        <f>IFERROR(_xll.qlIndexFixing(Index1M,$H3352,TRUE,_xll.ohTrigger(RecalcTrigger,Trigger1M)),NA())</f>
        <v>2.3522890765482047E-2</v>
      </c>
      <c r="K3352" s="52">
        <f>IFERROR(_xll.qlIndexFixing(ONIndex1M,I3352,TRUE,_xll.ohTrigger(RecalcTrigger,Trigger1M)),NA())</f>
        <v>2.3498333241782632E-2</v>
      </c>
      <c r="L3352" s="52">
        <f>IFERROR(_xll.qlIndexFixing(Index3M,H3352,TRUE,_xll.ohTrigger(RecalcTrigger,Trigger3M)),NA())</f>
        <v>2.463139875708608E-2</v>
      </c>
      <c r="M3352" s="52">
        <f>IFERROR(_xll.qlIndexFixing(ONIndex3M,I3352,TRUE,_xll.ohTrigger(RecalcTrigger,Trigger3M)),NA())</f>
        <v>2.4555036426017196E-2</v>
      </c>
      <c r="N3352" s="52">
        <f>IFERROR(_xll.qlIndexFixing(Index6M,$H3352,TRUE,_xll.ohTrigger(RecalcTrigger,Trigger6M)),NA())</f>
        <v>2.5696305203149059E-2</v>
      </c>
      <c r="O3352" s="52">
        <f>IFERROR(_xll.qlIndexFixing(ONIndex6M,I3352,TRUE,_xll.ohTrigger(RecalcTrigger,Trigger6M)),NA())</f>
        <v>2.5528130432110885E-2</v>
      </c>
      <c r="P3352" s="52">
        <f>IFERROR(_xll.qlIndexFixing(Index1Y,$H3352,TRUE,_xll.ohTrigger(RecalcTrigger,Trigger1Y)),NA())</f>
        <v>2.7179456060776378E-2</v>
      </c>
      <c r="Q3352" s="52">
        <f>IFERROR(_xll.qlIndexFixing(ONIndex1Y,I3352,TRUE,_xll.ohTrigger(RecalcTrigger,Trigger1Y)),NA())</f>
        <v>2.68126678468672E-2</v>
      </c>
    </row>
    <row r="3353" spans="2:17" x14ac:dyDescent="0.2">
      <c r="B3353" s="46" t="s">
        <v>51</v>
      </c>
      <c r="D3353" s="49">
        <f>_xll.qlCalendarAdvance(LocalCalendar,$D3352,B3353,"f",FALSE)</f>
        <v>62912</v>
      </c>
      <c r="E3353" s="49">
        <f>_xll.qlInterestRateIndexValueDate(IndexON,D3353)</f>
        <v>62912</v>
      </c>
      <c r="F3353" s="52">
        <f>IFERROR(_xll.qlIndexFixing(IndexON,D3353,TRUE,_xll.ohTrigger(RecalcTrigger,TriggerON)),NA())</f>
        <v>2.53024622932152E-2</v>
      </c>
      <c r="H3353" s="49">
        <f>_xll.qlCalendarAdvance(IborCalendar,$H3352,B3353,"f",FALSE)</f>
        <v>62898</v>
      </c>
      <c r="I3353" s="49">
        <f>_xll.qlInterestRateIndexValueDate(Index1M,$H3353)</f>
        <v>62900</v>
      </c>
      <c r="J3353" s="52">
        <f>IFERROR(_xll.qlIndexFixing(Index1M,$H3353,TRUE,_xll.ohTrigger(RecalcTrigger,Trigger1M)),NA())</f>
        <v>2.3522122825095915E-2</v>
      </c>
      <c r="K3353" s="52">
        <f>IFERROR(_xll.qlIndexFixing(ONIndex1M,I3353,TRUE,_xll.ohTrigger(RecalcTrigger,Trigger1M)),NA())</f>
        <v>2.3498333241862568E-2</v>
      </c>
      <c r="L3353" s="52">
        <f>IFERROR(_xll.qlIndexFixing(Index3M,H3353,TRUE,_xll.ohTrigger(RecalcTrigger,Trigger3M)),NA())</f>
        <v>2.463139875708608E-2</v>
      </c>
      <c r="M3353" s="52">
        <f>IFERROR(_xll.qlIndexFixing(ONIndex3M,I3353,TRUE,_xll.ohTrigger(RecalcTrigger,Trigger3M)),NA())</f>
        <v>2.4555036426097132E-2</v>
      </c>
      <c r="N3353" s="52">
        <f>IFERROR(_xll.qlIndexFixing(Index6M,$H3353,TRUE,_xll.ohTrigger(RecalcTrigger,Trigger6M)),NA())</f>
        <v>2.5696304995845635E-2</v>
      </c>
      <c r="O3353" s="52">
        <f>IFERROR(_xll.qlIndexFixing(ONIndex6M,I3353,TRUE,_xll.ohTrigger(RecalcTrigger,Trigger6M)),NA())</f>
        <v>2.5528130211647238E-2</v>
      </c>
      <c r="P3353" s="52">
        <f>IFERROR(_xll.qlIndexFixing(Index1Y,$H3353,TRUE,_xll.ohTrigger(RecalcTrigger,Trigger1Y)),NA())</f>
        <v>2.7179457404636634E-2</v>
      </c>
      <c r="Q3353" s="52">
        <f>IFERROR(_xll.qlIndexFixing(ONIndex1Y,I3353,TRUE,_xll.ohTrigger(RecalcTrigger,Trigger1Y)),NA())</f>
        <v>2.6812669372606734E-2</v>
      </c>
    </row>
    <row r="3354" spans="2:17" x14ac:dyDescent="0.2">
      <c r="B3354" s="46" t="s">
        <v>51</v>
      </c>
      <c r="D3354" s="49">
        <f>_xll.qlCalendarAdvance(LocalCalendar,$D3353,B3354,"f",FALSE)</f>
        <v>62919</v>
      </c>
      <c r="E3354" s="49">
        <f>_xll.qlInterestRateIndexValueDate(IndexON,D3354)</f>
        <v>62919</v>
      </c>
      <c r="F3354" s="52">
        <f>IFERROR(_xll.qlIndexFixing(IndexON,D3354,TRUE,_xll.ohTrigger(RecalcTrigger,TriggerON)),NA())</f>
        <v>2.53024622932152E-2</v>
      </c>
      <c r="H3354" s="49">
        <f>_xll.qlCalendarAdvance(IborCalendar,$H3353,B3354,"f",FALSE)</f>
        <v>62905</v>
      </c>
      <c r="I3354" s="49">
        <f>_xll.qlInterestRateIndexValueDate(Index1M,$H3354)</f>
        <v>62907</v>
      </c>
      <c r="J3354" s="52">
        <f>IFERROR(_xll.qlIndexFixing(Index1M,$H3354,TRUE,_xll.ohTrigger(RecalcTrigger,Trigger1M)),NA())</f>
        <v>2.3522122825095915E-2</v>
      </c>
      <c r="K3354" s="52">
        <f>IFERROR(_xll.qlIndexFixing(ONIndex1M,I3354,TRUE,_xll.ohTrigger(RecalcTrigger,Trigger1M)),NA())</f>
        <v>2.3498333241942504E-2</v>
      </c>
      <c r="L3354" s="52">
        <f>IFERROR(_xll.qlIndexFixing(Index3M,H3354,TRUE,_xll.ohTrigger(RecalcTrigger,Trigger3M)),NA())</f>
        <v>2.4631398757086947E-2</v>
      </c>
      <c r="M3354" s="52">
        <f>IFERROR(_xll.qlIndexFixing(ONIndex3M,I3354,TRUE,_xll.ohTrigger(RecalcTrigger,Trigger3M)),NA())</f>
        <v>2.4555036426097132E-2</v>
      </c>
      <c r="N3354" s="52">
        <f>IFERROR(_xll.qlIndexFixing(Index6M,$H3354,TRUE,_xll.ohTrigger(RecalcTrigger,Trigger6M)),NA())</f>
        <v>2.569630478976876E-2</v>
      </c>
      <c r="O3354" s="52">
        <f>IFERROR(_xll.qlIndexFixing(ONIndex6M,I3354,TRUE,_xll.ohTrigger(RecalcTrigger,Trigger6M)),NA())</f>
        <v>2.5528129992302695E-2</v>
      </c>
      <c r="P3354" s="52">
        <f>IFERROR(_xll.qlIndexFixing(Index1Y,$H3354,TRUE,_xll.ohTrigger(RecalcTrigger,Trigger1Y)),NA())</f>
        <v>2.7183526332688113E-2</v>
      </c>
      <c r="Q3354" s="52">
        <f>IFERROR(_xll.qlIndexFixing(ONIndex1Y,I3354,TRUE,_xll.ohTrigger(RecalcTrigger,Trigger1Y)),NA())</f>
        <v>2.6812670889952983E-2</v>
      </c>
    </row>
    <row r="3355" spans="2:17" x14ac:dyDescent="0.2">
      <c r="B3355" s="46" t="s">
        <v>51</v>
      </c>
      <c r="D3355" s="49">
        <f>_xll.qlCalendarAdvance(LocalCalendar,$D3354,B3355,"f",FALSE)</f>
        <v>62926</v>
      </c>
      <c r="E3355" s="49">
        <f>_xll.qlInterestRateIndexValueDate(IndexON,D3355)</f>
        <v>62926</v>
      </c>
      <c r="F3355" s="52">
        <f>IFERROR(_xll.qlIndexFixing(IndexON,D3355,TRUE,_xll.ohTrigger(RecalcTrigger,TriggerON)),NA())</f>
        <v>2.53024622932152E-2</v>
      </c>
      <c r="H3355" s="49">
        <f>_xll.qlCalendarAdvance(IborCalendar,$H3354,B3355,"f",FALSE)</f>
        <v>62912</v>
      </c>
      <c r="I3355" s="49">
        <f>_xll.qlInterestRateIndexValueDate(Index1M,$H3355)</f>
        <v>62914</v>
      </c>
      <c r="J3355" s="52">
        <f>IFERROR(_xll.qlIndexFixing(Index1M,$H3355,TRUE,_xll.ohTrigger(RecalcTrigger,Trigger1M)),NA())</f>
        <v>2.3519819204449607E-2</v>
      </c>
      <c r="K3355" s="52">
        <f>IFERROR(_xll.qlIndexFixing(ONIndex1M,I3355,TRUE,_xll.ohTrigger(RecalcTrigger,Trigger1M)),NA())</f>
        <v>2.3498333241782632E-2</v>
      </c>
      <c r="L3355" s="52">
        <f>IFERROR(_xll.qlIndexFixing(Index3M,H3355,TRUE,_xll.ohTrigger(RecalcTrigger,Trigger3M)),NA())</f>
        <v>2.4630557891786607E-2</v>
      </c>
      <c r="M3355" s="52">
        <f>IFERROR(_xll.qlIndexFixing(ONIndex3M,I3355,TRUE,_xll.ohTrigger(RecalcTrigger,Trigger3M)),NA())</f>
        <v>2.4555036426017196E-2</v>
      </c>
      <c r="N3355" s="52">
        <f>IFERROR(_xll.qlIndexFixing(Index6M,$H3355,TRUE,_xll.ohTrigger(RecalcTrigger,Trigger6M)),NA())</f>
        <v>2.5693565667094371E-2</v>
      </c>
      <c r="O3355" s="52">
        <f>IFERROR(_xll.qlIndexFixing(ONIndex6M,I3355,TRUE,_xll.ohTrigger(RecalcTrigger,Trigger6M)),NA())</f>
        <v>2.5528129773997321E-2</v>
      </c>
      <c r="P3355" s="52">
        <f>IFERROR(_xll.qlIndexFixing(Index1Y,$H3355,TRUE,_xll.ohTrigger(RecalcTrigger,Trigger1Y)),NA())</f>
        <v>2.7179460066536924E-2</v>
      </c>
      <c r="Q3355" s="52">
        <f>IFERROR(_xll.qlIndexFixing(ONIndex1Y,I3355,TRUE,_xll.ohTrigger(RecalcTrigger,Trigger1Y)),NA())</f>
        <v>2.681267239882601E-2</v>
      </c>
    </row>
    <row r="3356" spans="2:17" x14ac:dyDescent="0.2">
      <c r="B3356" s="46" t="s">
        <v>51</v>
      </c>
      <c r="D3356" s="49">
        <f>_xll.qlCalendarAdvance(LocalCalendar,$D3355,B3356,"f",FALSE)</f>
        <v>62933</v>
      </c>
      <c r="E3356" s="49">
        <f>_xll.qlInterestRateIndexValueDate(IndexON,D3356)</f>
        <v>62933</v>
      </c>
      <c r="F3356" s="52">
        <f>IFERROR(_xll.qlIndexFixing(IndexON,D3356,TRUE,_xll.ohTrigger(RecalcTrigger,TriggerON)),NA())</f>
        <v>2.5302462293295136E-2</v>
      </c>
      <c r="H3356" s="49">
        <f>_xll.qlCalendarAdvance(IborCalendar,$H3355,B3356,"f",FALSE)</f>
        <v>62919</v>
      </c>
      <c r="I3356" s="49">
        <f>_xll.qlInterestRateIndexValueDate(Index1M,$H3356)</f>
        <v>62921</v>
      </c>
      <c r="J3356" s="52">
        <f>IFERROR(_xll.qlIndexFixing(Index1M,$H3356,TRUE,_xll.ohTrigger(RecalcTrigger,Trigger1M)),NA())</f>
        <v>2.3522122825093417E-2</v>
      </c>
      <c r="K3356" s="52">
        <f>IFERROR(_xll.qlIndexFixing(ONIndex1M,I3356,TRUE,_xll.ohTrigger(RecalcTrigger,Trigger1M)),NA())</f>
        <v>2.3501401062468119E-2</v>
      </c>
      <c r="L3356" s="52">
        <f>IFERROR(_xll.qlIndexFixing(Index3M,H3356,TRUE,_xll.ohTrigger(RecalcTrigger,Trigger3M)),NA())</f>
        <v>2.4630557891785726E-2</v>
      </c>
      <c r="M3356" s="52">
        <f>IFERROR(_xll.qlIndexFixing(ONIndex3M,I3356,TRUE,_xll.ohTrigger(RecalcTrigger,Trigger3M)),NA())</f>
        <v>2.4558386375710839E-2</v>
      </c>
      <c r="N3356" s="52">
        <f>IFERROR(_xll.qlIndexFixing(Index6M,$H3356,TRUE,_xll.ohTrigger(RecalcTrigger,Trigger6M)),NA())</f>
        <v>2.5693565463252618E-2</v>
      </c>
      <c r="O3356" s="52">
        <f>IFERROR(_xll.qlIndexFixing(ONIndex6M,I3356,TRUE,_xll.ohTrigger(RecalcTrigger,Trigger6M)),NA())</f>
        <v>2.5531750226479133E-2</v>
      </c>
      <c r="P3356" s="52">
        <f>IFERROR(_xll.qlIndexFixing(Index1Y,$H3356,TRUE,_xll.ohTrigger(RecalcTrigger,Trigger1Y)),NA())</f>
        <v>2.7179461384577174E-2</v>
      </c>
      <c r="Q3356" s="52">
        <f>IFERROR(_xll.qlIndexFixing(ONIndex1Y,I3356,TRUE,_xll.ohTrigger(RecalcTrigger,Trigger1Y)),NA())</f>
        <v>2.681666862126697E-2</v>
      </c>
    </row>
    <row r="3357" spans="2:17" x14ac:dyDescent="0.2">
      <c r="B3357" s="46" t="s">
        <v>51</v>
      </c>
      <c r="D3357" s="49">
        <f>_xll.qlCalendarAdvance(LocalCalendar,$D3356,B3357,"f",FALSE)</f>
        <v>62940</v>
      </c>
      <c r="E3357" s="49">
        <f>_xll.qlInterestRateIndexValueDate(IndexON,D3357)</f>
        <v>62940</v>
      </c>
      <c r="F3357" s="52">
        <f>IFERROR(_xll.qlIndexFixing(IndexON,D3357,TRUE,_xll.ohTrigger(RecalcTrigger,TriggerON)),NA())</f>
        <v>2.53024622932152E-2</v>
      </c>
      <c r="H3357" s="49">
        <f>_xll.qlCalendarAdvance(IborCalendar,$H3356,B3357,"f",FALSE)</f>
        <v>62926</v>
      </c>
      <c r="I3357" s="49">
        <f>_xll.qlInterestRateIndexValueDate(Index1M,$H3357)</f>
        <v>62928</v>
      </c>
      <c r="J3357" s="52">
        <f>IFERROR(_xll.qlIndexFixing(Index1M,$H3357,TRUE,_xll.ohTrigger(RecalcTrigger,Trigger1M)),NA())</f>
        <v>2.3522122825095915E-2</v>
      </c>
      <c r="K3357" s="52">
        <f>IFERROR(_xll.qlIndexFixing(ONIndex1M,I3357,TRUE,_xll.ohTrigger(RecalcTrigger,Trigger1M)),NA())</f>
        <v>2.3498333241942504E-2</v>
      </c>
      <c r="L3357" s="52">
        <f>IFERROR(_xll.qlIndexFixing(Index3M,H3357,TRUE,_xll.ohTrigger(RecalcTrigger,Trigger3M)),NA())</f>
        <v>2.4630557891786607E-2</v>
      </c>
      <c r="M3357" s="52">
        <f>IFERROR(_xll.qlIndexFixing(ONIndex3M,I3357,TRUE,_xll.ohTrigger(RecalcTrigger,Trigger3M)),NA())</f>
        <v>2.4555036426017196E-2</v>
      </c>
      <c r="N3357" s="52">
        <f>IFERROR(_xll.qlIndexFixing(Index6M,$H3357,TRUE,_xll.ohTrigger(RecalcTrigger,Trigger6M)),NA())</f>
        <v>2.5693565260637426E-2</v>
      </c>
      <c r="O3357" s="52">
        <f>IFERROR(_xll.qlIndexFixing(ONIndex6M,I3357,TRUE,_xll.ohTrigger(RecalcTrigger,Trigger6M)),NA())</f>
        <v>2.552812934130344E-2</v>
      </c>
      <c r="P3357" s="52">
        <f>IFERROR(_xll.qlIndexFixing(Index1Y,$H3357,TRUE,_xll.ohTrigger(RecalcTrigger,Trigger1Y)),NA())</f>
        <v>2.7179462694010614E-2</v>
      </c>
      <c r="Q3357" s="52">
        <f>IFERROR(_xll.qlIndexFixing(ONIndex1Y,I3357,TRUE,_xll.ohTrigger(RecalcTrigger,Trigger1Y)),NA())</f>
        <v>2.6812675391791885E-2</v>
      </c>
    </row>
    <row r="3358" spans="2:17" x14ac:dyDescent="0.2">
      <c r="B3358" s="46" t="s">
        <v>51</v>
      </c>
      <c r="D3358" s="49">
        <f>_xll.qlCalendarAdvance(LocalCalendar,$D3357,B3358,"f",FALSE)</f>
        <v>62947</v>
      </c>
      <c r="E3358" s="49">
        <f>_xll.qlInterestRateIndexValueDate(IndexON,D3358)</f>
        <v>62947</v>
      </c>
      <c r="F3358" s="52">
        <f>IFERROR(_xll.qlIndexFixing(IndexON,D3358,TRUE,_xll.ohTrigger(RecalcTrigger,TriggerON)),NA())</f>
        <v>2.5302462293295136E-2</v>
      </c>
      <c r="H3358" s="49">
        <f>_xll.qlCalendarAdvance(IborCalendar,$H3357,B3358,"f",FALSE)</f>
        <v>62933</v>
      </c>
      <c r="I3358" s="49">
        <f>_xll.qlInterestRateIndexValueDate(Index1M,$H3358)</f>
        <v>62935</v>
      </c>
      <c r="J3358" s="52">
        <f>IFERROR(_xll.qlIndexFixing(Index1M,$H3358,TRUE,_xll.ohTrigger(RecalcTrigger,Trigger1M)),NA())</f>
        <v>2.3522122825093417E-2</v>
      </c>
      <c r="K3358" s="52">
        <f>IFERROR(_xll.qlIndexFixing(ONIndex1M,I3358,TRUE,_xll.ohTrigger(RecalcTrigger,Trigger1M)),NA())</f>
        <v>2.3498333241862568E-2</v>
      </c>
      <c r="L3358" s="52">
        <f>IFERROR(_xll.qlIndexFixing(Index3M,H3358,TRUE,_xll.ohTrigger(RecalcTrigger,Trigger3M)),NA())</f>
        <v>2.4630557891787485E-2</v>
      </c>
      <c r="M3358" s="52">
        <f>IFERROR(_xll.qlIndexFixing(ONIndex3M,I3358,TRUE,_xll.ohTrigger(RecalcTrigger,Trigger3M)),NA())</f>
        <v>2.4555036426097132E-2</v>
      </c>
      <c r="N3358" s="52">
        <f>IFERROR(_xll.qlIndexFixing(Index6M,$H3358,TRUE,_xll.ohTrigger(RecalcTrigger,Trigger6M)),NA())</f>
        <v>2.5693565059249232E-2</v>
      </c>
      <c r="O3358" s="52">
        <f>IFERROR(_xll.qlIndexFixing(ONIndex6M,I3358,TRUE,_xll.ohTrigger(RecalcTrigger,Trigger6M)),NA())</f>
        <v>2.5528129126755061E-2</v>
      </c>
      <c r="P3358" s="52">
        <f>IFERROR(_xll.qlIndexFixing(Index1Y,$H3358,TRUE,_xll.ohTrigger(RecalcTrigger,Trigger1Y)),NA())</f>
        <v>2.7179463994837675E-2</v>
      </c>
      <c r="Q3358" s="52">
        <f>IFERROR(_xll.qlIndexFixing(ONIndex1Y,I3358,TRUE,_xll.ohTrigger(RecalcTrigger,Trigger1Y)),NA())</f>
        <v>2.6812676875644925E-2</v>
      </c>
    </row>
    <row r="3359" spans="2:17" x14ac:dyDescent="0.2">
      <c r="B3359" s="46" t="s">
        <v>51</v>
      </c>
      <c r="D3359" s="49">
        <f>_xll.qlCalendarAdvance(LocalCalendar,$D3358,B3359,"f",FALSE)</f>
        <v>62954</v>
      </c>
      <c r="E3359" s="49">
        <f>_xll.qlInterestRateIndexValueDate(IndexON,D3359)</f>
        <v>62954</v>
      </c>
      <c r="F3359" s="52">
        <f>IFERROR(_xll.qlIndexFixing(IndexON,D3359,TRUE,_xll.ohTrigger(RecalcTrigger,TriggerON)),NA())</f>
        <v>2.5302462293295136E-2</v>
      </c>
      <c r="H3359" s="49">
        <f>_xll.qlCalendarAdvance(IborCalendar,$H3358,B3359,"f",FALSE)</f>
        <v>62940</v>
      </c>
      <c r="I3359" s="49">
        <f>_xll.qlInterestRateIndexValueDate(Index1M,$H3359)</f>
        <v>62942</v>
      </c>
      <c r="J3359" s="52">
        <f>IFERROR(_xll.qlIndexFixing(Index1M,$H3359,TRUE,_xll.ohTrigger(RecalcTrigger,Trigger1M)),NA())</f>
        <v>2.3522890765484469E-2</v>
      </c>
      <c r="K3359" s="52">
        <f>IFERROR(_xll.qlIndexFixing(ONIndex1M,I3359,TRUE,_xll.ohTrigger(RecalcTrigger,Trigger1M)),NA())</f>
        <v>2.3498333241862568E-2</v>
      </c>
      <c r="L3359" s="52">
        <f>IFERROR(_xll.qlIndexFixing(Index3M,H3359,TRUE,_xll.ohTrigger(RecalcTrigger,Trigger3M)),NA())</f>
        <v>2.4630557891785726E-2</v>
      </c>
      <c r="M3359" s="52">
        <f>IFERROR(_xll.qlIndexFixing(ONIndex3M,I3359,TRUE,_xll.ohTrigger(RecalcTrigger,Trigger3M)),NA())</f>
        <v>2.4555036426017196E-2</v>
      </c>
      <c r="N3359" s="52">
        <f>IFERROR(_xll.qlIndexFixing(Index6M,$H3359,TRUE,_xll.ohTrigger(RecalcTrigger,Trigger6M)),NA())</f>
        <v>2.5693564859087158E-2</v>
      </c>
      <c r="O3359" s="52">
        <f>IFERROR(_xll.qlIndexFixing(ONIndex6M,I3359,TRUE,_xll.ohTrigger(RecalcTrigger,Trigger6M)),NA())</f>
        <v>2.5528128913405723E-2</v>
      </c>
      <c r="P3359" s="52">
        <f>IFERROR(_xll.qlIndexFixing(Index1Y,$H3359,TRUE,_xll.ohTrigger(RecalcTrigger,Trigger1Y)),NA())</f>
        <v>2.7179465287057926E-2</v>
      </c>
      <c r="Q3359" s="52">
        <f>IFERROR(_xll.qlIndexFixing(ONIndex1Y,I3359,TRUE,_xll.ohTrigger(RecalcTrigger,Trigger1Y)),NA())</f>
        <v>2.6812678350944807E-2</v>
      </c>
    </row>
    <row r="3360" spans="2:17" x14ac:dyDescent="0.2">
      <c r="B3360" s="46" t="s">
        <v>51</v>
      </c>
      <c r="D3360" s="49">
        <f>_xll.qlCalendarAdvance(LocalCalendar,$D3359,B3360,"f",FALSE)</f>
        <v>62961</v>
      </c>
      <c r="E3360" s="49">
        <f>_xll.qlInterestRateIndexValueDate(IndexON,D3360)</f>
        <v>62961</v>
      </c>
      <c r="F3360" s="52">
        <f>IFERROR(_xll.qlIndexFixing(IndexON,D3360,TRUE,_xll.ohTrigger(RecalcTrigger,TriggerON)),NA())</f>
        <v>2.53024622932152E-2</v>
      </c>
      <c r="H3360" s="49">
        <f>_xll.qlCalendarAdvance(IborCalendar,$H3359,B3360,"f",FALSE)</f>
        <v>62947</v>
      </c>
      <c r="I3360" s="49">
        <f>_xll.qlInterestRateIndexValueDate(Index1M,$H3360)</f>
        <v>62949</v>
      </c>
      <c r="J3360" s="52">
        <f>IFERROR(_xll.qlIndexFixing(Index1M,$H3360,TRUE,_xll.ohTrigger(RecalcTrigger,Trigger1M)),NA())</f>
        <v>2.3522122825095915E-2</v>
      </c>
      <c r="K3360" s="52">
        <f>IFERROR(_xll.qlIndexFixing(ONIndex1M,I3360,TRUE,_xll.ohTrigger(RecalcTrigger,Trigger1M)),NA())</f>
        <v>2.3498333241862568E-2</v>
      </c>
      <c r="L3360" s="52">
        <f>IFERROR(_xll.qlIndexFixing(Index3M,H3360,TRUE,_xll.ohTrigger(RecalcTrigger,Trigger3M)),NA())</f>
        <v>2.463139875708608E-2</v>
      </c>
      <c r="M3360" s="52">
        <f>IFERROR(_xll.qlIndexFixing(ONIndex3M,I3360,TRUE,_xll.ohTrigger(RecalcTrigger,Trigger3M)),NA())</f>
        <v>2.4555036426017196E-2</v>
      </c>
      <c r="N3360" s="52">
        <f>IFERROR(_xll.qlIndexFixing(Index6M,$H3360,TRUE,_xll.ohTrigger(RecalcTrigger,Trigger6M)),NA())</f>
        <v>2.5696303579077429E-2</v>
      </c>
      <c r="O3360" s="52">
        <f>IFERROR(_xll.qlIndexFixing(ONIndex6M,I3360,TRUE,_xll.ohTrigger(RecalcTrigger,Trigger6M)),NA())</f>
        <v>2.5528128701335362E-2</v>
      </c>
      <c r="P3360" s="52">
        <f>IFERROR(_xll.qlIndexFixing(Index1Y,$H3360,TRUE,_xll.ohTrigger(RecalcTrigger,Trigger1Y)),NA())</f>
        <v>2.7179466570671579E-2</v>
      </c>
      <c r="Q3360" s="52">
        <f>IFERROR(_xll.qlIndexFixing(ONIndex1Y,I3360,TRUE,_xll.ohTrigger(RecalcTrigger,Trigger1Y)),NA())</f>
        <v>2.6812679818091212E-2</v>
      </c>
    </row>
    <row r="3361" spans="2:17" x14ac:dyDescent="0.2">
      <c r="B3361" s="46" t="s">
        <v>51</v>
      </c>
      <c r="D3361" s="49">
        <f>_xll.qlCalendarAdvance(LocalCalendar,$D3360,B3361,"f",FALSE)</f>
        <v>62968</v>
      </c>
      <c r="E3361" s="49">
        <f>_xll.qlInterestRateIndexValueDate(IndexON,D3361)</f>
        <v>62968</v>
      </c>
      <c r="F3361" s="52">
        <f>IFERROR(_xll.qlIndexFixing(IndexON,D3361,TRUE,_xll.ohTrigger(RecalcTrigger,TriggerON)),NA())</f>
        <v>2.5302462293135264E-2</v>
      </c>
      <c r="H3361" s="49">
        <f>_xll.qlCalendarAdvance(IborCalendar,$H3360,B3361,"f",FALSE)</f>
        <v>62954</v>
      </c>
      <c r="I3361" s="49">
        <f>_xll.qlInterestRateIndexValueDate(Index1M,$H3361)</f>
        <v>62956</v>
      </c>
      <c r="J3361" s="52">
        <f>IFERROR(_xll.qlIndexFixing(Index1M,$H3361,TRUE,_xll.ohTrigger(RecalcTrigger,Trigger1M)),NA())</f>
        <v>2.3522122825095915E-2</v>
      </c>
      <c r="K3361" s="52">
        <f>IFERROR(_xll.qlIndexFixing(ONIndex1M,I3361,TRUE,_xll.ohTrigger(RecalcTrigger,Trigger1M)),NA())</f>
        <v>2.3498333241862568E-2</v>
      </c>
      <c r="L3361" s="52">
        <f>IFERROR(_xll.qlIndexFixing(Index3M,H3361,TRUE,_xll.ohTrigger(RecalcTrigger,Trigger3M)),NA())</f>
        <v>2.463139875708608E-2</v>
      </c>
      <c r="M3361" s="52">
        <f>IFERROR(_xll.qlIndexFixing(ONIndex3M,I3361,TRUE,_xll.ohTrigger(RecalcTrigger,Trigger3M)),NA())</f>
        <v>2.4555036426017196E-2</v>
      </c>
      <c r="N3361" s="52">
        <f>IFERROR(_xll.qlIndexFixing(Index6M,$H3361,TRUE,_xll.ohTrigger(RecalcTrigger,Trigger6M)),NA())</f>
        <v>2.5696303381590669E-2</v>
      </c>
      <c r="O3361" s="52">
        <f>IFERROR(_xll.qlIndexFixing(ONIndex6M,I3361,TRUE,_xll.ohTrigger(RecalcTrigger,Trigger6M)),NA())</f>
        <v>2.5528128490384105E-2</v>
      </c>
      <c r="P3361" s="52">
        <f>IFERROR(_xll.qlIndexFixing(Index1Y,$H3361,TRUE,_xll.ohTrigger(RecalcTrigger,Trigger1Y)),NA())</f>
        <v>2.7179467845678856E-2</v>
      </c>
      <c r="Q3361" s="52">
        <f>IFERROR(_xll.qlIndexFixing(ONIndex1Y,I3361,TRUE,_xll.ohTrigger(RecalcTrigger,Trigger1Y)),NA())</f>
        <v>2.6812681276764394E-2</v>
      </c>
    </row>
    <row r="3362" spans="2:17" x14ac:dyDescent="0.2">
      <c r="B3362" s="46" t="s">
        <v>51</v>
      </c>
      <c r="D3362" s="49">
        <f>_xll.qlCalendarAdvance(LocalCalendar,$D3361,B3362,"f",FALSE)</f>
        <v>62975</v>
      </c>
      <c r="E3362" s="49">
        <f>_xll.qlInterestRateIndexValueDate(IndexON,D3362)</f>
        <v>62975</v>
      </c>
      <c r="F3362" s="52">
        <f>IFERROR(_xll.qlIndexFixing(IndexON,D3362,TRUE,_xll.ohTrigger(RecalcTrigger,TriggerON)),NA())</f>
        <v>2.53024622932152E-2</v>
      </c>
      <c r="H3362" s="49">
        <f>_xll.qlCalendarAdvance(IborCalendar,$H3361,B3362,"f",FALSE)</f>
        <v>62961</v>
      </c>
      <c r="I3362" s="49">
        <f>_xll.qlInterestRateIndexValueDate(Index1M,$H3362)</f>
        <v>62963</v>
      </c>
      <c r="J3362" s="52">
        <f>IFERROR(_xll.qlIndexFixing(Index1M,$H3362,TRUE,_xll.ohTrigger(RecalcTrigger,Trigger1M)),NA())</f>
        <v>2.3522122825093417E-2</v>
      </c>
      <c r="K3362" s="52">
        <f>IFERROR(_xll.qlIndexFixing(ONIndex1M,I3362,TRUE,_xll.ohTrigger(RecalcTrigger,Trigger1M)),NA())</f>
        <v>2.3498333241862568E-2</v>
      </c>
      <c r="L3362" s="52">
        <f>IFERROR(_xll.qlIndexFixing(Index3M,H3362,TRUE,_xll.ohTrigger(RecalcTrigger,Trigger3M)),NA())</f>
        <v>2.463139875708608E-2</v>
      </c>
      <c r="M3362" s="52">
        <f>IFERROR(_xll.qlIndexFixing(ONIndex3M,I3362,TRUE,_xll.ohTrigger(RecalcTrigger,Trigger3M)),NA())</f>
        <v>2.4555036426017196E-2</v>
      </c>
      <c r="N3362" s="52">
        <f>IFERROR(_xll.qlIndexFixing(Index6M,$H3362,TRUE,_xll.ohTrigger(RecalcTrigger,Trigger6M)),NA())</f>
        <v>2.5696303185330456E-2</v>
      </c>
      <c r="O3362" s="52">
        <f>IFERROR(_xll.qlIndexFixing(ONIndex6M,I3362,TRUE,_xll.ohTrigger(RecalcTrigger,Trigger6M)),NA())</f>
        <v>2.5528128280551954E-2</v>
      </c>
      <c r="P3362" s="52">
        <f>IFERROR(_xll.qlIndexFixing(Index1Y,$H3362,TRUE,_xll.ohTrigger(RecalcTrigger,Trigger1Y)),NA())</f>
        <v>2.7179469112079319E-2</v>
      </c>
      <c r="Q3362" s="52">
        <f>IFERROR(_xll.qlIndexFixing(ONIndex1Y,I3362,TRUE,_xll.ohTrigger(RecalcTrigger,Trigger1Y)),NA())</f>
        <v>2.681268272704429E-2</v>
      </c>
    </row>
    <row r="3363" spans="2:17" x14ac:dyDescent="0.2">
      <c r="B3363" s="46" t="s">
        <v>51</v>
      </c>
      <c r="D3363" s="49">
        <f>_xll.qlCalendarAdvance(LocalCalendar,$D3362,B3363,"f",FALSE)</f>
        <v>62982</v>
      </c>
      <c r="E3363" s="49">
        <f>_xll.qlInterestRateIndexValueDate(IndexON,D3363)</f>
        <v>62982</v>
      </c>
      <c r="F3363" s="52">
        <f>IFERROR(_xll.qlIndexFixing(IndexON,D3363,TRUE,_xll.ohTrigger(RecalcTrigger,TriggerON)),NA())</f>
        <v>2.5302462293295136E-2</v>
      </c>
      <c r="H3363" s="49">
        <f>_xll.qlCalendarAdvance(IborCalendar,$H3362,B3363,"f",FALSE)</f>
        <v>62968</v>
      </c>
      <c r="I3363" s="49">
        <f>_xll.qlInterestRateIndexValueDate(Index1M,$H3363)</f>
        <v>62970</v>
      </c>
      <c r="J3363" s="52">
        <f>IFERROR(_xll.qlIndexFixing(Index1M,$H3363,TRUE,_xll.ohTrigger(RecalcTrigger,Trigger1M)),NA())</f>
        <v>2.3522122825093417E-2</v>
      </c>
      <c r="K3363" s="52">
        <f>IFERROR(_xll.qlIndexFixing(ONIndex1M,I3363,TRUE,_xll.ohTrigger(RecalcTrigger,Trigger1M)),NA())</f>
        <v>2.3498333241862568E-2</v>
      </c>
      <c r="L3363" s="52">
        <f>IFERROR(_xll.qlIndexFixing(Index3M,H3363,TRUE,_xll.ohTrigger(RecalcTrigger,Trigger3M)),NA())</f>
        <v>2.463139875708608E-2</v>
      </c>
      <c r="M3363" s="52">
        <f>IFERROR(_xll.qlIndexFixing(ONIndex3M,I3363,TRUE,_xll.ohTrigger(RecalcTrigger,Trigger3M)),NA())</f>
        <v>2.4555036426017196E-2</v>
      </c>
      <c r="N3363" s="52">
        <f>IFERROR(_xll.qlIndexFixing(Index6M,$H3363,TRUE,_xll.ohTrigger(RecalcTrigger,Trigger6M)),NA())</f>
        <v>2.569630299029808E-2</v>
      </c>
      <c r="O3363" s="52">
        <f>IFERROR(_xll.qlIndexFixing(ONIndex6M,I3363,TRUE,_xll.ohTrigger(RecalcTrigger,Trigger6M)),NA())</f>
        <v>2.5528128072078715E-2</v>
      </c>
      <c r="P3363" s="52">
        <f>IFERROR(_xll.qlIndexFixing(Index1Y,$H3363,TRUE,_xll.ohTrigger(RecalcTrigger,Trigger1Y)),NA())</f>
        <v>2.7179470369873188E-2</v>
      </c>
      <c r="Q3363" s="52">
        <f>IFERROR(_xll.qlIndexFixing(ONIndex1Y,I3363,TRUE,_xll.ohTrigger(RecalcTrigger,Trigger1Y)),NA())</f>
        <v>2.68126841689309E-2</v>
      </c>
    </row>
    <row r="3364" spans="2:17" x14ac:dyDescent="0.2">
      <c r="B3364" s="46" t="s">
        <v>51</v>
      </c>
      <c r="D3364" s="49">
        <f>_xll.qlCalendarAdvance(LocalCalendar,$D3363,B3364,"f",FALSE)</f>
        <v>62989</v>
      </c>
      <c r="E3364" s="49">
        <f>_xll.qlInterestRateIndexValueDate(IndexON,D3364)</f>
        <v>62989</v>
      </c>
      <c r="F3364" s="52">
        <f>IFERROR(_xll.qlIndexFixing(IndexON,D3364,TRUE,_xll.ohTrigger(RecalcTrigger,TriggerON)),NA())</f>
        <v>2.53024622932152E-2</v>
      </c>
      <c r="H3364" s="49">
        <f>_xll.qlCalendarAdvance(IborCalendar,$H3363,B3364,"f",FALSE)</f>
        <v>62975</v>
      </c>
      <c r="I3364" s="49">
        <f>_xll.qlInterestRateIndexValueDate(Index1M,$H3364)</f>
        <v>62977</v>
      </c>
      <c r="J3364" s="52">
        <f>IFERROR(_xll.qlIndexFixing(Index1M,$H3364,TRUE,_xll.ohTrigger(RecalcTrigger,Trigger1M)),NA())</f>
        <v>2.3522890765482047E-2</v>
      </c>
      <c r="K3364" s="52">
        <f>IFERROR(_xll.qlIndexFixing(ONIndex1M,I3364,TRUE,_xll.ohTrigger(RecalcTrigger,Trigger1M)),NA())</f>
        <v>2.3498333241942504E-2</v>
      </c>
      <c r="L3364" s="52">
        <f>IFERROR(_xll.qlIndexFixing(Index3M,H3364,TRUE,_xll.ohTrigger(RecalcTrigger,Trigger3M)),NA())</f>
        <v>2.463139875708608E-2</v>
      </c>
      <c r="M3364" s="52">
        <f>IFERROR(_xll.qlIndexFixing(ONIndex3M,I3364,TRUE,_xll.ohTrigger(RecalcTrigger,Trigger3M)),NA())</f>
        <v>2.4555036426097132E-2</v>
      </c>
      <c r="N3364" s="52">
        <f>IFERROR(_xll.qlIndexFixing(Index6M,$H3364,TRUE,_xll.ohTrigger(RecalcTrigger,Trigger6M)),NA())</f>
        <v>2.5693563876682618E-2</v>
      </c>
      <c r="O3364" s="52">
        <f>IFERROR(_xll.qlIndexFixing(ONIndex6M,I3364,TRUE,_xll.ohTrigger(RecalcTrigger,Trigger6M)),NA())</f>
        <v>2.5528127864884453E-2</v>
      </c>
      <c r="P3364" s="52">
        <f>IFERROR(_xll.qlIndexFixing(Index1Y,$H3364,TRUE,_xll.ohTrigger(RecalcTrigger,Trigger1Y)),NA())</f>
        <v>2.7179471619060681E-2</v>
      </c>
      <c r="Q3364" s="52">
        <f>IFERROR(_xll.qlIndexFixing(ONIndex1Y,I3364,TRUE,_xll.ohTrigger(RecalcTrigger,Trigger1Y)),NA())</f>
        <v>2.6812685602584097E-2</v>
      </c>
    </row>
    <row r="3365" spans="2:17" x14ac:dyDescent="0.2">
      <c r="B3365" s="46" t="s">
        <v>51</v>
      </c>
      <c r="D3365" s="49">
        <f>_xll.qlCalendarAdvance(LocalCalendar,$D3364,B3365,"f",FALSE)</f>
        <v>62996</v>
      </c>
      <c r="E3365" s="49">
        <f>_xll.qlInterestRateIndexValueDate(IndexON,D3365)</f>
        <v>62996</v>
      </c>
      <c r="F3365" s="52">
        <f>IFERROR(_xll.qlIndexFixing(IndexON,D3365,TRUE,_xll.ohTrigger(RecalcTrigger,TriggerON)),NA())</f>
        <v>2.5302462293295136E-2</v>
      </c>
      <c r="H3365" s="49">
        <f>_xll.qlCalendarAdvance(IborCalendar,$H3364,B3365,"f",FALSE)</f>
        <v>62982</v>
      </c>
      <c r="I3365" s="49">
        <f>_xll.qlInterestRateIndexValueDate(Index1M,$H3365)</f>
        <v>62984</v>
      </c>
      <c r="J3365" s="52">
        <f>IFERROR(_xll.qlIndexFixing(Index1M,$H3365,TRUE,_xll.ohTrigger(RecalcTrigger,Trigger1M)),NA())</f>
        <v>2.3522122825095915E-2</v>
      </c>
      <c r="K3365" s="52">
        <f>IFERROR(_xll.qlIndexFixing(ONIndex1M,I3365,TRUE,_xll.ohTrigger(RecalcTrigger,Trigger1M)),NA())</f>
        <v>2.3498333241862568E-2</v>
      </c>
      <c r="L3365" s="52">
        <f>IFERROR(_xll.qlIndexFixing(Index3M,H3365,TRUE,_xll.ohTrigger(RecalcTrigger,Trigger3M)),NA())</f>
        <v>2.4631398757086947E-2</v>
      </c>
      <c r="M3365" s="52">
        <f>IFERROR(_xll.qlIndexFixing(ONIndex3M,I3365,TRUE,_xll.ohTrigger(RecalcTrigger,Trigger3M)),NA())</f>
        <v>2.4555036426097132E-2</v>
      </c>
      <c r="N3365" s="52">
        <f>IFERROR(_xll.qlIndexFixing(Index6M,$H3365,TRUE,_xll.ohTrigger(RecalcTrigger,Trigger6M)),NA())</f>
        <v>2.56935636838834E-2</v>
      </c>
      <c r="O3365" s="52">
        <f>IFERROR(_xll.qlIndexFixing(ONIndex6M,I3365,TRUE,_xll.ohTrigger(RecalcTrigger,Trigger6M)),NA())</f>
        <v>2.5528127658889233E-2</v>
      </c>
      <c r="P3365" s="52">
        <f>IFERROR(_xll.qlIndexFixing(Index1Y,$H3365,TRUE,_xll.ohTrigger(RecalcTrigger,Trigger1Y)),NA())</f>
        <v>2.7179472859641361E-2</v>
      </c>
      <c r="Q3365" s="52">
        <f>IFERROR(_xll.qlIndexFixing(ONIndex1Y,I3365,TRUE,_xll.ohTrigger(RecalcTrigger,Trigger1Y)),NA())</f>
        <v>2.6812687027764071E-2</v>
      </c>
    </row>
    <row r="3366" spans="2:17" x14ac:dyDescent="0.2">
      <c r="B3366" s="46" t="s">
        <v>51</v>
      </c>
      <c r="D3366" s="49">
        <f>_xll.qlCalendarAdvance(LocalCalendar,$D3365,B3366,"f",FALSE)</f>
        <v>63003</v>
      </c>
      <c r="E3366" s="49">
        <f>_xll.qlInterestRateIndexValueDate(IndexON,D3366)</f>
        <v>63003</v>
      </c>
      <c r="F3366" s="52">
        <f>IFERROR(_xll.qlIndexFixing(IndexON,D3366,TRUE,_xll.ohTrigger(RecalcTrigger,TriggerON)),NA())</f>
        <v>2.5302462293295136E-2</v>
      </c>
      <c r="H3366" s="49">
        <f>_xll.qlCalendarAdvance(IborCalendar,$H3365,B3366,"f",FALSE)</f>
        <v>62989</v>
      </c>
      <c r="I3366" s="49">
        <f>_xll.qlInterestRateIndexValueDate(Index1M,$H3366)</f>
        <v>62991</v>
      </c>
      <c r="J3366" s="52">
        <f>IFERROR(_xll.qlIndexFixing(Index1M,$H3366,TRUE,_xll.ohTrigger(RecalcTrigger,Trigger1M)),NA())</f>
        <v>2.3522122825093417E-2</v>
      </c>
      <c r="K3366" s="52">
        <f>IFERROR(_xll.qlIndexFixing(ONIndex1M,I3366,TRUE,_xll.ohTrigger(RecalcTrigger,Trigger1M)),NA())</f>
        <v>2.3498333241782632E-2</v>
      </c>
      <c r="L3366" s="52">
        <f>IFERROR(_xll.qlIndexFixing(Index3M,H3366,TRUE,_xll.ohTrigger(RecalcTrigger,Trigger3M)),NA())</f>
        <v>2.4631398757086947E-2</v>
      </c>
      <c r="M3366" s="52">
        <f>IFERROR(_xll.qlIndexFixing(ONIndex3M,I3366,TRUE,_xll.ohTrigger(RecalcTrigger,Trigger3M)),NA())</f>
        <v>2.4555036426017196E-2</v>
      </c>
      <c r="N3366" s="52">
        <f>IFERROR(_xll.qlIndexFixing(Index6M,$H3366,TRUE,_xll.ohTrigger(RecalcTrigger,Trigger6M)),NA())</f>
        <v>2.5693563492309428E-2</v>
      </c>
      <c r="O3366" s="52">
        <f>IFERROR(_xll.qlIndexFixing(ONIndex6M,I3366,TRUE,_xll.ohTrigger(RecalcTrigger,Trigger6M)),NA())</f>
        <v>2.5528127453853244E-2</v>
      </c>
      <c r="P3366" s="52">
        <f>IFERROR(_xll.qlIndexFixing(Index1Y,$H3366,TRUE,_xll.ohTrigger(RecalcTrigger,Trigger1Y)),NA())</f>
        <v>2.7179474091615446E-2</v>
      </c>
      <c r="Q3366" s="52">
        <f>IFERROR(_xll.qlIndexFixing(ONIndex1Y,I3366,TRUE,_xll.ohTrigger(RecalcTrigger,Trigger1Y)),NA())</f>
        <v>2.6812688444550759E-2</v>
      </c>
    </row>
    <row r="3367" spans="2:17" x14ac:dyDescent="0.2">
      <c r="B3367" s="46" t="s">
        <v>51</v>
      </c>
      <c r="D3367" s="49">
        <f>_xll.qlCalendarAdvance(LocalCalendar,$D3366,B3367,"f",FALSE)</f>
        <v>63010</v>
      </c>
      <c r="E3367" s="49">
        <f>_xll.qlInterestRateIndexValueDate(IndexON,D3367)</f>
        <v>63010</v>
      </c>
      <c r="F3367" s="52">
        <f>IFERROR(_xll.qlIndexFixing(IndexON,D3367,TRUE,_xll.ohTrigger(RecalcTrigger,TriggerON)),NA())</f>
        <v>2.53024622932152E-2</v>
      </c>
      <c r="H3367" s="49">
        <f>_xll.qlCalendarAdvance(IborCalendar,$H3366,B3367,"f",FALSE)</f>
        <v>62996</v>
      </c>
      <c r="I3367" s="49">
        <f>_xll.qlInterestRateIndexValueDate(Index1M,$H3367)</f>
        <v>62998</v>
      </c>
      <c r="J3367" s="52">
        <f>IFERROR(_xll.qlIndexFixing(Index1M,$H3367,TRUE,_xll.ohTrigger(RecalcTrigger,Trigger1M)),NA())</f>
        <v>2.3522122825093417E-2</v>
      </c>
      <c r="K3367" s="52">
        <f>IFERROR(_xll.qlIndexFixing(ONIndex1M,I3367,TRUE,_xll.ohTrigger(RecalcTrigger,Trigger1M)),NA())</f>
        <v>2.3498333241942504E-2</v>
      </c>
      <c r="L3367" s="52">
        <f>IFERROR(_xll.qlIndexFixing(Index3M,H3367,TRUE,_xll.ohTrigger(RecalcTrigger,Trigger3M)),NA())</f>
        <v>2.463139875708608E-2</v>
      </c>
      <c r="M3367" s="52">
        <f>IFERROR(_xll.qlIndexFixing(ONIndex3M,I3367,TRUE,_xll.ohTrigger(RecalcTrigger,Trigger3M)),NA())</f>
        <v>2.4555036426017196E-2</v>
      </c>
      <c r="N3367" s="52">
        <f>IFERROR(_xll.qlIndexFixing(Index6M,$H3367,TRUE,_xll.ohTrigger(RecalcTrigger,Trigger6M)),NA())</f>
        <v>2.5693563301963766E-2</v>
      </c>
      <c r="O3367" s="52">
        <f>IFERROR(_xll.qlIndexFixing(ONIndex6M,I3367,TRUE,_xll.ohTrigger(RecalcTrigger,Trigger6M)),NA())</f>
        <v>2.5528127250336041E-2</v>
      </c>
      <c r="P3367" s="52">
        <f>IFERROR(_xll.qlIndexFixing(Index1Y,$H3367,TRUE,_xll.ohTrigger(RecalcTrigger,Trigger1Y)),NA())</f>
        <v>2.7179475314982937E-2</v>
      </c>
      <c r="Q3367" s="52">
        <f>IFERROR(_xll.qlIndexFixing(ONIndex1Y,I3367,TRUE,_xll.ohTrigger(RecalcTrigger,Trigger1Y)),NA())</f>
        <v>2.6812689853024096E-2</v>
      </c>
    </row>
    <row r="3368" spans="2:17" x14ac:dyDescent="0.2">
      <c r="B3368" s="46" t="s">
        <v>51</v>
      </c>
      <c r="D3368" s="49">
        <f>_xll.qlCalendarAdvance(LocalCalendar,$D3367,B3368,"f",FALSE)</f>
        <v>63017</v>
      </c>
      <c r="E3368" s="49">
        <f>_xll.qlInterestRateIndexValueDate(IndexON,D3368)</f>
        <v>63017</v>
      </c>
      <c r="F3368" s="52">
        <f>IFERROR(_xll.qlIndexFixing(IndexON,D3368,TRUE,_xll.ohTrigger(RecalcTrigger,TriggerON)),NA())</f>
        <v>2.5302462293135264E-2</v>
      </c>
      <c r="H3368" s="49">
        <f>_xll.qlCalendarAdvance(IborCalendar,$H3367,B3368,"f",FALSE)</f>
        <v>63003</v>
      </c>
      <c r="I3368" s="49">
        <f>_xll.qlInterestRateIndexValueDate(Index1M,$H3368)</f>
        <v>63005</v>
      </c>
      <c r="J3368" s="52">
        <f>IFERROR(_xll.qlIndexFixing(Index1M,$H3368,TRUE,_xll.ohTrigger(RecalcTrigger,Trigger1M)),NA())</f>
        <v>2.3519819204449607E-2</v>
      </c>
      <c r="K3368" s="52">
        <f>IFERROR(_xll.qlIndexFixing(ONIndex1M,I3368,TRUE,_xll.ohTrigger(RecalcTrigger,Trigger1M)),NA())</f>
        <v>2.3498333241862568E-2</v>
      </c>
      <c r="L3368" s="52">
        <f>IFERROR(_xll.qlIndexFixing(Index3M,H3368,TRUE,_xll.ohTrigger(RecalcTrigger,Trigger3M)),NA())</f>
        <v>2.463139875708608E-2</v>
      </c>
      <c r="M3368" s="52">
        <f>IFERROR(_xll.qlIndexFixing(ONIndex3M,I3368,TRUE,_xll.ohTrigger(RecalcTrigger,Trigger3M)),NA())</f>
        <v>2.4555036426017196E-2</v>
      </c>
      <c r="N3368" s="52">
        <f>IFERROR(_xll.qlIndexFixing(Index6M,$H3368,TRUE,_xll.ohTrigger(RecalcTrigger,Trigger6M)),NA())</f>
        <v>2.5693563112844226E-2</v>
      </c>
      <c r="O3368" s="52">
        <f>IFERROR(_xll.qlIndexFixing(ONIndex6M,I3368,TRUE,_xll.ohTrigger(RecalcTrigger,Trigger6M)),NA())</f>
        <v>2.5528127047858007E-2</v>
      </c>
      <c r="P3368" s="52">
        <f>IFERROR(_xll.qlIndexFixing(Index1Y,$H3368,TRUE,_xll.ohTrigger(RecalcTrigger,Trigger1Y)),NA())</f>
        <v>2.717947652974383E-2</v>
      </c>
      <c r="Q3368" s="52">
        <f>IFERROR(_xll.qlIndexFixing(ONIndex1Y,I3368,TRUE,_xll.ohTrigger(RecalcTrigger,Trigger1Y)),NA())</f>
        <v>2.6812691253024212E-2</v>
      </c>
    </row>
    <row r="3369" spans="2:17" x14ac:dyDescent="0.2">
      <c r="B3369" s="46" t="s">
        <v>51</v>
      </c>
      <c r="D3369" s="49">
        <f>_xll.qlCalendarAdvance(LocalCalendar,$D3368,B3369,"f",FALSE)</f>
        <v>63024</v>
      </c>
      <c r="E3369" s="49">
        <f>_xll.qlInterestRateIndexValueDate(IndexON,D3369)</f>
        <v>63024</v>
      </c>
      <c r="F3369" s="52">
        <f>IFERROR(_xll.qlIndexFixing(IndexON,D3369,TRUE,_xll.ohTrigger(RecalcTrigger,TriggerON)),NA())</f>
        <v>2.5302462293295136E-2</v>
      </c>
      <c r="H3369" s="49">
        <f>_xll.qlCalendarAdvance(IborCalendar,$H3368,B3369,"f",FALSE)</f>
        <v>63010</v>
      </c>
      <c r="I3369" s="49">
        <f>_xll.qlInterestRateIndexValueDate(Index1M,$H3369)</f>
        <v>63012</v>
      </c>
      <c r="J3369" s="52">
        <f>IFERROR(_xll.qlIndexFixing(Index1M,$H3369,TRUE,_xll.ohTrigger(RecalcTrigger,Trigger1M)),NA())</f>
        <v>2.3522122825095915E-2</v>
      </c>
      <c r="K3369" s="52">
        <f>IFERROR(_xll.qlIndexFixing(ONIndex1M,I3369,TRUE,_xll.ohTrigger(RecalcTrigger,Trigger1M)),NA())</f>
        <v>2.3498333241862568E-2</v>
      </c>
      <c r="L3369" s="52">
        <f>IFERROR(_xll.qlIndexFixing(Index3M,H3369,TRUE,_xll.ohTrigger(RecalcTrigger,Trigger3M)),NA())</f>
        <v>2.4631398757086947E-2</v>
      </c>
      <c r="M3369" s="52">
        <f>IFERROR(_xll.qlIndexFixing(ONIndex3M,I3369,TRUE,_xll.ohTrigger(RecalcTrigger,Trigger3M)),NA())</f>
        <v>2.4555036426097132E-2</v>
      </c>
      <c r="N3369" s="52">
        <f>IFERROR(_xll.qlIndexFixing(Index6M,$H3369,TRUE,_xll.ohTrigger(RecalcTrigger,Trigger6M)),NA())</f>
        <v>2.5696301845874171E-2</v>
      </c>
      <c r="O3369" s="52">
        <f>IFERROR(_xll.qlIndexFixing(ONIndex6M,I3369,TRUE,_xll.ohTrigger(RecalcTrigger,Trigger6M)),NA())</f>
        <v>2.5528126846658949E-2</v>
      </c>
      <c r="P3369" s="52">
        <f>IFERROR(_xll.qlIndexFixing(Index1Y,$H3369,TRUE,_xll.ohTrigger(RecalcTrigger,Trigger1Y)),NA())</f>
        <v>2.7179477735898131E-2</v>
      </c>
      <c r="Q3369" s="52">
        <f>IFERROR(_xll.qlIndexFixing(ONIndex1Y,I3369,TRUE,_xll.ohTrigger(RecalcTrigger,Trigger1Y)),NA())</f>
        <v>2.6812692644790914E-2</v>
      </c>
    </row>
    <row r="3370" spans="2:17" x14ac:dyDescent="0.2">
      <c r="B3370" s="46" t="s">
        <v>51</v>
      </c>
      <c r="D3370" s="49">
        <f>_xll.qlCalendarAdvance(LocalCalendar,$D3369,B3370,"f",FALSE)</f>
        <v>63031</v>
      </c>
      <c r="E3370" s="49">
        <f>_xll.qlInterestRateIndexValueDate(IndexON,D3370)</f>
        <v>63031</v>
      </c>
      <c r="F3370" s="52">
        <f>IFERROR(_xll.qlIndexFixing(IndexON,D3370,TRUE,_xll.ohTrigger(RecalcTrigger,TriggerON)),NA())</f>
        <v>2.53024622932152E-2</v>
      </c>
      <c r="H3370" s="49">
        <f>_xll.qlCalendarAdvance(IborCalendar,$H3369,B3370,"f",FALSE)</f>
        <v>63017</v>
      </c>
      <c r="I3370" s="49">
        <f>_xll.qlInterestRateIndexValueDate(Index1M,$H3370)</f>
        <v>63019</v>
      </c>
      <c r="J3370" s="52">
        <f>IFERROR(_xll.qlIndexFixing(Index1M,$H3370,TRUE,_xll.ohTrigger(RecalcTrigger,Trigger1M)),NA())</f>
        <v>2.3522122825095915E-2</v>
      </c>
      <c r="K3370" s="52">
        <f>IFERROR(_xll.qlIndexFixing(ONIndex1M,I3370,TRUE,_xll.ohTrigger(RecalcTrigger,Trigger1M)),NA())</f>
        <v>2.3498333241862568E-2</v>
      </c>
      <c r="L3370" s="52">
        <f>IFERROR(_xll.qlIndexFixing(Index3M,H3370,TRUE,_xll.ohTrigger(RecalcTrigger,Trigger3M)),NA())</f>
        <v>2.463139875708608E-2</v>
      </c>
      <c r="M3370" s="52">
        <f>IFERROR(_xll.qlIndexFixing(ONIndex3M,I3370,TRUE,_xll.ohTrigger(RecalcTrigger,Trigger3M)),NA())</f>
        <v>2.4555036426017196E-2</v>
      </c>
      <c r="N3370" s="52">
        <f>IFERROR(_xll.qlIndexFixing(Index6M,$H3370,TRUE,_xll.ohTrigger(RecalcTrigger,Trigger6M)),NA())</f>
        <v>2.5697214719575888E-2</v>
      </c>
      <c r="O3370" s="52">
        <f>IFERROR(_xll.qlIndexFixing(ONIndex6M,I3370,TRUE,_xll.ohTrigger(RecalcTrigger,Trigger6M)),NA())</f>
        <v>2.5528126646499061E-2</v>
      </c>
      <c r="P3370" s="52">
        <f>IFERROR(_xll.qlIndexFixing(Index1Y,$H3370,TRUE,_xll.ohTrigger(RecalcTrigger,Trigger1Y)),NA())</f>
        <v>2.7179478933445834E-2</v>
      </c>
      <c r="Q3370" s="52">
        <f>IFERROR(_xll.qlIndexFixing(ONIndex1Y,I3370,TRUE,_xll.ohTrigger(RecalcTrigger,Trigger1Y)),NA())</f>
        <v>2.6812694028004458E-2</v>
      </c>
    </row>
    <row r="3371" spans="2:17" x14ac:dyDescent="0.2">
      <c r="B3371" s="46" t="s">
        <v>51</v>
      </c>
      <c r="D3371" s="49">
        <f>_xll.qlCalendarAdvance(LocalCalendar,$D3370,B3371,"f",FALSE)</f>
        <v>63038</v>
      </c>
      <c r="E3371" s="49">
        <f>_xll.qlInterestRateIndexValueDate(IndexON,D3371)</f>
        <v>63038</v>
      </c>
      <c r="F3371" s="52">
        <f>IFERROR(_xll.qlIndexFixing(IndexON,D3371,TRUE,_xll.ohTrigger(RecalcTrigger,TriggerON)),NA())</f>
        <v>2.53024622932152E-2</v>
      </c>
      <c r="H3371" s="49">
        <f>_xll.qlCalendarAdvance(IborCalendar,$H3370,B3371,"f",FALSE)</f>
        <v>63024</v>
      </c>
      <c r="I3371" s="49">
        <f>_xll.qlInterestRateIndexValueDate(Index1M,$H3371)</f>
        <v>63026</v>
      </c>
      <c r="J3371" s="52">
        <f>IFERROR(_xll.qlIndexFixing(Index1M,$H3371,TRUE,_xll.ohTrigger(RecalcTrigger,Trigger1M)),NA())</f>
        <v>2.3522122825095915E-2</v>
      </c>
      <c r="K3371" s="52">
        <f>IFERROR(_xll.qlIndexFixing(ONIndex1M,I3371,TRUE,_xll.ohTrigger(RecalcTrigger,Trigger1M)),NA())</f>
        <v>2.3498333241862568E-2</v>
      </c>
      <c r="L3371" s="52">
        <f>IFERROR(_xll.qlIndexFixing(Index3M,H3371,TRUE,_xll.ohTrigger(RecalcTrigger,Trigger3M)),NA())</f>
        <v>2.463139875708608E-2</v>
      </c>
      <c r="M3371" s="52">
        <f>IFERROR(_xll.qlIndexFixing(ONIndex3M,I3371,TRUE,_xll.ohTrigger(RecalcTrigger,Trigger3M)),NA())</f>
        <v>2.4555036426017196E-2</v>
      </c>
      <c r="N3371" s="52">
        <f>IFERROR(_xll.qlIndexFixing(Index6M,$H3371,TRUE,_xll.ohTrigger(RecalcTrigger,Trigger6M)),NA())</f>
        <v>2.5696301474216195E-2</v>
      </c>
      <c r="O3371" s="52">
        <f>IFERROR(_xll.qlIndexFixing(ONIndex6M,I3371,TRUE,_xll.ohTrigger(RecalcTrigger,Trigger6M)),NA())</f>
        <v>2.5528126447778021E-2</v>
      </c>
      <c r="P3371" s="52">
        <f>IFERROR(_xll.qlIndexFixing(Index1Y,$H3371,TRUE,_xll.ohTrigger(RecalcTrigger,Trigger1Y)),NA())</f>
        <v>2.7179480122386947E-2</v>
      </c>
      <c r="Q3371" s="52">
        <f>IFERROR(_xll.qlIndexFixing(ONIndex1Y,I3371,TRUE,_xll.ohTrigger(RecalcTrigger,Trigger1Y)),NA())</f>
        <v>2.6812695402984588E-2</v>
      </c>
    </row>
    <row r="3372" spans="2:17" x14ac:dyDescent="0.2">
      <c r="B3372" s="46" t="s">
        <v>51</v>
      </c>
      <c r="D3372" s="49">
        <f>_xll.qlCalendarAdvance(LocalCalendar,$D3371,B3372,"f",FALSE)</f>
        <v>63045</v>
      </c>
      <c r="E3372" s="49">
        <f>_xll.qlInterestRateIndexValueDate(IndexON,D3372)</f>
        <v>63045</v>
      </c>
      <c r="F3372" s="52">
        <f>IFERROR(_xll.qlIndexFixing(IndexON,D3372,TRUE,_xll.ohTrigger(RecalcTrigger,TriggerON)),NA())</f>
        <v>2.5302462293135264E-2</v>
      </c>
      <c r="H3372" s="49">
        <f>_xll.qlCalendarAdvance(IborCalendar,$H3371,B3372,"f",FALSE)</f>
        <v>63031</v>
      </c>
      <c r="I3372" s="49">
        <f>_xll.qlInterestRateIndexValueDate(Index1M,$H3372)</f>
        <v>63033</v>
      </c>
      <c r="J3372" s="52">
        <f>IFERROR(_xll.qlIndexFixing(Index1M,$H3372,TRUE,_xll.ohTrigger(RecalcTrigger,Trigger1M)),NA())</f>
        <v>2.3522890765484469E-2</v>
      </c>
      <c r="K3372" s="52">
        <f>IFERROR(_xll.qlIndexFixing(ONIndex1M,I3372,TRUE,_xll.ohTrigger(RecalcTrigger,Trigger1M)),NA())</f>
        <v>2.3498333241942504E-2</v>
      </c>
      <c r="L3372" s="52">
        <f>IFERROR(_xll.qlIndexFixing(Index3M,H3372,TRUE,_xll.ohTrigger(RecalcTrigger,Trigger3M)),NA())</f>
        <v>2.4631398757086947E-2</v>
      </c>
      <c r="M3372" s="52">
        <f>IFERROR(_xll.qlIndexFixing(ONIndex3M,I3372,TRUE,_xll.ohTrigger(RecalcTrigger,Trigger3M)),NA())</f>
        <v>2.4555036426097132E-2</v>
      </c>
      <c r="N3372" s="52">
        <f>IFERROR(_xll.qlIndexFixing(Index6M,$H3372,TRUE,_xll.ohTrigger(RecalcTrigger,Trigger6M)),NA())</f>
        <v>2.5696301290228749E-2</v>
      </c>
      <c r="O3372" s="52">
        <f>IFERROR(_xll.qlIndexFixing(ONIndex6M,I3372,TRUE,_xll.ohTrigger(RecalcTrigger,Trigger6M)),NA())</f>
        <v>2.5528126250256022E-2</v>
      </c>
      <c r="P3372" s="52">
        <f>IFERROR(_xll.qlIndexFixing(Index1Y,$H3372,TRUE,_xll.ohTrigger(RecalcTrigger,Trigger1Y)),NA())</f>
        <v>2.7179481302721461E-2</v>
      </c>
      <c r="Q3372" s="52">
        <f>IFERROR(_xll.qlIndexFixing(ONIndex1Y,I3372,TRUE,_xll.ohTrigger(RecalcTrigger,Trigger1Y)),NA())</f>
        <v>2.6812696769571431E-2</v>
      </c>
    </row>
    <row r="3373" spans="2:17" x14ac:dyDescent="0.2">
      <c r="B3373" s="46" t="s">
        <v>51</v>
      </c>
      <c r="D3373" s="49">
        <f>_xll.qlCalendarAdvance(LocalCalendar,$D3372,B3373,"f",FALSE)</f>
        <v>63052</v>
      </c>
      <c r="E3373" s="49">
        <f>_xll.qlInterestRateIndexValueDate(IndexON,D3373)</f>
        <v>63052</v>
      </c>
      <c r="F3373" s="52">
        <f>IFERROR(_xll.qlIndexFixing(IndexON,D3373,TRUE,_xll.ohTrigger(RecalcTrigger,TriggerON)),NA())</f>
        <v>2.5302462293295136E-2</v>
      </c>
      <c r="H3373" s="49">
        <f>_xll.qlCalendarAdvance(IborCalendar,$H3372,B3373,"f",FALSE)</f>
        <v>63038</v>
      </c>
      <c r="I3373" s="49">
        <f>_xll.qlInterestRateIndexValueDate(Index1M,$H3373)</f>
        <v>63040</v>
      </c>
      <c r="J3373" s="52">
        <f>IFERROR(_xll.qlIndexFixing(Index1M,$H3373,TRUE,_xll.ohTrigger(RecalcTrigger,Trigger1M)),NA())</f>
        <v>2.3522890765484469E-2</v>
      </c>
      <c r="K3373" s="52">
        <f>IFERROR(_xll.qlIndexFixing(ONIndex1M,I3373,TRUE,_xll.ohTrigger(RecalcTrigger,Trigger1M)),NA())</f>
        <v>2.3498333241862568E-2</v>
      </c>
      <c r="L3373" s="52">
        <f>IFERROR(_xll.qlIndexFixing(Index3M,H3373,TRUE,_xll.ohTrigger(RecalcTrigger,Trigger3M)),NA())</f>
        <v>2.4631398757086947E-2</v>
      </c>
      <c r="M3373" s="52">
        <f>IFERROR(_xll.qlIndexFixing(ONIndex3M,I3373,TRUE,_xll.ohTrigger(RecalcTrigger,Trigger3M)),NA())</f>
        <v>2.4555036426017196E-2</v>
      </c>
      <c r="N3373" s="52">
        <f>IFERROR(_xll.qlIndexFixing(Index6M,$H3373,TRUE,_xll.ohTrigger(RecalcTrigger,Trigger6M)),NA())</f>
        <v>2.5696301107467415E-2</v>
      </c>
      <c r="O3373" s="52">
        <f>IFERROR(_xll.qlIndexFixing(ONIndex6M,I3373,TRUE,_xll.ohTrigger(RecalcTrigger,Trigger6M)),NA())</f>
        <v>2.5528126053853128E-2</v>
      </c>
      <c r="P3373" s="52">
        <f>IFERROR(_xll.qlIndexFixing(Index1Y,$H3373,TRUE,_xll.ohTrigger(RecalcTrigger,Trigger1Y)),NA())</f>
        <v>2.717948247444938E-2</v>
      </c>
      <c r="Q3373" s="52">
        <f>IFERROR(_xll.qlIndexFixing(ONIndex1Y,I3373,TRUE,_xll.ohTrigger(RecalcTrigger,Trigger1Y)),NA())</f>
        <v>2.6812698127605117E-2</v>
      </c>
    </row>
    <row r="3374" spans="2:17" x14ac:dyDescent="0.2">
      <c r="B3374" s="46" t="s">
        <v>51</v>
      </c>
      <c r="D3374" s="49">
        <f>_xll.qlCalendarAdvance(LocalCalendar,$D3373,B3374,"f",FALSE)</f>
        <v>63059</v>
      </c>
      <c r="E3374" s="49">
        <f>_xll.qlInterestRateIndexValueDate(IndexON,D3374)</f>
        <v>63059</v>
      </c>
      <c r="F3374" s="52">
        <f>IFERROR(_xll.qlIndexFixing(IndexON,D3374,TRUE,_xll.ohTrigger(RecalcTrigger,TriggerON)),NA())</f>
        <v>2.5302462293295136E-2</v>
      </c>
      <c r="H3374" s="49">
        <f>_xll.qlCalendarAdvance(IborCalendar,$H3373,B3374,"f",FALSE)</f>
        <v>63045</v>
      </c>
      <c r="I3374" s="49">
        <f>_xll.qlInterestRateIndexValueDate(Index1M,$H3374)</f>
        <v>63047</v>
      </c>
      <c r="J3374" s="52">
        <f>IFERROR(_xll.qlIndexFixing(Index1M,$H3374,TRUE,_xll.ohTrigger(RecalcTrigger,Trigger1M)),NA())</f>
        <v>2.3522122825095915E-2</v>
      </c>
      <c r="K3374" s="52">
        <f>IFERROR(_xll.qlIndexFixing(ONIndex1M,I3374,TRUE,_xll.ohTrigger(RecalcTrigger,Trigger1M)),NA())</f>
        <v>2.3498333241862568E-2</v>
      </c>
      <c r="L3374" s="52">
        <f>IFERROR(_xll.qlIndexFixing(Index3M,H3374,TRUE,_xll.ohTrigger(RecalcTrigger,Trigger3M)),NA())</f>
        <v>2.4633921582527776E-2</v>
      </c>
      <c r="M3374" s="52">
        <f>IFERROR(_xll.qlIndexFixing(ONIndex3M,I3374,TRUE,_xll.ohTrigger(RecalcTrigger,Trigger3M)),NA())</f>
        <v>2.4555036426017196E-2</v>
      </c>
      <c r="N3374" s="52">
        <f>IFERROR(_xll.qlIndexFixing(Index6M,$H3374,TRUE,_xll.ohTrigger(RecalcTrigger,Trigger6M)),NA())</f>
        <v>2.5696300925933488E-2</v>
      </c>
      <c r="O3374" s="52">
        <f>IFERROR(_xll.qlIndexFixing(ONIndex6M,I3374,TRUE,_xll.ohTrigger(RecalcTrigger,Trigger6M)),NA())</f>
        <v>2.5528125858569339E-2</v>
      </c>
      <c r="P3374" s="52">
        <f>IFERROR(_xll.qlIndexFixing(Index1Y,$H3374,TRUE,_xll.ohTrigger(RecalcTrigger,Trigger1Y)),NA())</f>
        <v>2.7179483637570705E-2</v>
      </c>
      <c r="Q3374" s="52">
        <f>IFERROR(_xll.qlIndexFixing(ONIndex1Y,I3374,TRUE,_xll.ohTrigger(RecalcTrigger,Trigger1Y)),NA())</f>
        <v>2.6812699477485324E-2</v>
      </c>
    </row>
    <row r="3375" spans="2:17" x14ac:dyDescent="0.2">
      <c r="B3375" s="46" t="s">
        <v>51</v>
      </c>
      <c r="D3375" s="49">
        <f>_xll.qlCalendarAdvance(LocalCalendar,$D3374,B3375,"f",FALSE)</f>
        <v>63066</v>
      </c>
      <c r="E3375" s="49">
        <f>_xll.qlInterestRateIndexValueDate(IndexON,D3375)</f>
        <v>63066</v>
      </c>
      <c r="F3375" s="52">
        <f>IFERROR(_xll.qlIndexFixing(IndexON,D3375,TRUE,_xll.ohTrigger(RecalcTrigger,TriggerON)),NA())</f>
        <v>2.5302462293135264E-2</v>
      </c>
      <c r="H3375" s="49">
        <f>_xll.qlCalendarAdvance(IborCalendar,$H3374,B3375,"f",FALSE)</f>
        <v>63052</v>
      </c>
      <c r="I3375" s="49">
        <f>_xll.qlInterestRateIndexValueDate(Index1M,$H3375)</f>
        <v>63054</v>
      </c>
      <c r="J3375" s="52">
        <f>IFERROR(_xll.qlIndexFixing(Index1M,$H3375,TRUE,_xll.ohTrigger(RecalcTrigger,Trigger1M)),NA())</f>
        <v>2.3522122825095915E-2</v>
      </c>
      <c r="K3375" s="52">
        <f>IFERROR(_xll.qlIndexFixing(ONIndex1M,I3375,TRUE,_xll.ohTrigger(RecalcTrigger,Trigger1M)),NA())</f>
        <v>2.3498333241862568E-2</v>
      </c>
      <c r="L3375" s="52">
        <f>IFERROR(_xll.qlIndexFixing(Index3M,H3375,TRUE,_xll.ohTrigger(RecalcTrigger,Trigger3M)),NA())</f>
        <v>2.4631398757086947E-2</v>
      </c>
      <c r="M3375" s="52">
        <f>IFERROR(_xll.qlIndexFixing(ONIndex3M,I3375,TRUE,_xll.ohTrigger(RecalcTrigger,Trigger3M)),NA())</f>
        <v>2.4555036426017196E-2</v>
      </c>
      <c r="N3375" s="52">
        <f>IFERROR(_xll.qlIndexFixing(Index6M,$H3375,TRUE,_xll.ohTrigger(RecalcTrigger,Trigger6M)),NA())</f>
        <v>2.5697213806145702E-2</v>
      </c>
      <c r="O3375" s="52">
        <f>IFERROR(_xll.qlIndexFixing(ONIndex6M,I3375,TRUE,_xll.ohTrigger(RecalcTrigger,Trigger6M)),NA())</f>
        <v>2.5528125664724399E-2</v>
      </c>
      <c r="P3375" s="52">
        <f>IFERROR(_xll.qlIndexFixing(Index1Y,$H3375,TRUE,_xll.ohTrigger(RecalcTrigger,Trigger1Y)),NA())</f>
        <v>2.7179484792085654E-2</v>
      </c>
      <c r="Q3375" s="52">
        <f>IFERROR(_xll.qlIndexFixing(ONIndex1Y,I3375,TRUE,_xll.ohTrigger(RecalcTrigger,Trigger1Y)),NA())</f>
        <v>2.6812700818972246E-2</v>
      </c>
    </row>
    <row r="3376" spans="2:17" x14ac:dyDescent="0.2">
      <c r="B3376" s="46" t="s">
        <v>51</v>
      </c>
      <c r="D3376" s="49">
        <f>_xll.qlCalendarAdvance(LocalCalendar,$D3375,B3376,"f",FALSE)</f>
        <v>63073</v>
      </c>
      <c r="E3376" s="49">
        <f>_xll.qlInterestRateIndexValueDate(IndexON,D3376)</f>
        <v>63073</v>
      </c>
      <c r="F3376" s="52">
        <f>IFERROR(_xll.qlIndexFixing(IndexON,D3376,TRUE,_xll.ohTrigger(RecalcTrigger,TriggerON)),NA())</f>
        <v>2.53024622932152E-2</v>
      </c>
      <c r="H3376" s="49">
        <f>_xll.qlCalendarAdvance(IborCalendar,$H3375,B3376,"f",FALSE)</f>
        <v>63059</v>
      </c>
      <c r="I3376" s="49">
        <f>_xll.qlInterestRateIndexValueDate(Index1M,$H3376)</f>
        <v>63061</v>
      </c>
      <c r="J3376" s="52">
        <f>IFERROR(_xll.qlIndexFixing(Index1M,$H3376,TRUE,_xll.ohTrigger(RecalcTrigger,Trigger1M)),NA())</f>
        <v>2.3522122825095915E-2</v>
      </c>
      <c r="K3376" s="52">
        <f>IFERROR(_xll.qlIndexFixing(ONIndex1M,I3376,TRUE,_xll.ohTrigger(RecalcTrigger,Trigger1M)),NA())</f>
        <v>2.3498333241862568E-2</v>
      </c>
      <c r="L3376" s="52">
        <f>IFERROR(_xll.qlIndexFixing(Index3M,H3376,TRUE,_xll.ohTrigger(RecalcTrigger,Trigger3M)),NA())</f>
        <v>2.4631398757086947E-2</v>
      </c>
      <c r="M3376" s="52">
        <f>IFERROR(_xll.qlIndexFixing(ONIndex3M,I3376,TRUE,_xll.ohTrigger(RecalcTrigger,Trigger3M)),NA())</f>
        <v>2.4555036426017196E-2</v>
      </c>
      <c r="N3376" s="52">
        <f>IFERROR(_xll.qlIndexFixing(Index6M,$H3376,TRUE,_xll.ohTrigger(RecalcTrigger,Trigger6M)),NA())</f>
        <v>2.5696300566548706E-2</v>
      </c>
      <c r="O3376" s="52">
        <f>IFERROR(_xll.qlIndexFixing(ONIndex6M,I3376,TRUE,_xll.ohTrigger(RecalcTrigger,Trigger6M)),NA())</f>
        <v>2.5528125471998564E-2</v>
      </c>
      <c r="P3376" s="52">
        <f>IFERROR(_xll.qlIndexFixing(Index1Y,$H3376,TRUE,_xll.ohTrigger(RecalcTrigger,Trigger1Y)),NA())</f>
        <v>2.7179485937993571E-2</v>
      </c>
      <c r="Q3376" s="52">
        <f>IFERROR(_xll.qlIndexFixing(ONIndex1Y,I3376,TRUE,_xll.ohTrigger(RecalcTrigger,Trigger1Y)),NA())</f>
        <v>2.6812702151985945E-2</v>
      </c>
    </row>
    <row r="3377" spans="2:17" x14ac:dyDescent="0.2">
      <c r="B3377" s="46" t="s">
        <v>51</v>
      </c>
      <c r="D3377" s="49">
        <f>_xll.qlCalendarAdvance(LocalCalendar,$D3376,B3377,"f",FALSE)</f>
        <v>63080</v>
      </c>
      <c r="E3377" s="49">
        <f>_xll.qlInterestRateIndexValueDate(IndexON,D3377)</f>
        <v>63080</v>
      </c>
      <c r="F3377" s="52">
        <f>IFERROR(_xll.qlIndexFixing(IndexON,D3377,TRUE,_xll.ohTrigger(RecalcTrigger,TriggerON)),NA())</f>
        <v>2.5302462293295136E-2</v>
      </c>
      <c r="H3377" s="49">
        <f>_xll.qlCalendarAdvance(IborCalendar,$H3376,B3377,"f",FALSE)</f>
        <v>63066</v>
      </c>
      <c r="I3377" s="49">
        <f>_xll.qlInterestRateIndexValueDate(Index1M,$H3377)</f>
        <v>63068</v>
      </c>
      <c r="J3377" s="52">
        <f>IFERROR(_xll.qlIndexFixing(Index1M,$H3377,TRUE,_xll.ohTrigger(RecalcTrigger,Trigger1M)),NA())</f>
        <v>2.3522122825093417E-2</v>
      </c>
      <c r="K3377" s="52">
        <f>IFERROR(_xll.qlIndexFixing(ONIndex1M,I3377,TRUE,_xll.ohTrigger(RecalcTrigger,Trigger1M)),NA())</f>
        <v>2.3498333241862568E-2</v>
      </c>
      <c r="L3377" s="52">
        <f>IFERROR(_xll.qlIndexFixing(Index3M,H3377,TRUE,_xll.ohTrigger(RecalcTrigger,Trigger3M)),NA())</f>
        <v>2.4630557891785726E-2</v>
      </c>
      <c r="M3377" s="52">
        <f>IFERROR(_xll.qlIndexFixing(ONIndex3M,I3377,TRUE,_xll.ohTrigger(RecalcTrigger,Trigger3M)),NA())</f>
        <v>2.4555036426017196E-2</v>
      </c>
      <c r="N3377" s="52">
        <f>IFERROR(_xll.qlIndexFixing(Index6M,$H3377,TRUE,_xll.ohTrigger(RecalcTrigger,Trigger6M)),NA())</f>
        <v>2.5691735733555224E-2</v>
      </c>
      <c r="O3377" s="52">
        <f>IFERROR(_xll.qlIndexFixing(ONIndex6M,I3377,TRUE,_xll.ohTrigger(RecalcTrigger,Trigger6M)),NA())</f>
        <v>2.5528125280391833E-2</v>
      </c>
      <c r="P3377" s="52">
        <f>IFERROR(_xll.qlIndexFixing(Index1Y,$H3377,TRUE,_xll.ohTrigger(RecalcTrigger,Trigger1Y)),NA())</f>
        <v>2.7179487075294894E-2</v>
      </c>
      <c r="Q3377" s="52">
        <f>IFERROR(_xll.qlIndexFixing(ONIndex1Y,I3377,TRUE,_xll.ohTrigger(RecalcTrigger,Trigger1Y)),NA())</f>
        <v>2.6812703476686295E-2</v>
      </c>
    </row>
    <row r="3378" spans="2:17" x14ac:dyDescent="0.2">
      <c r="B3378" s="46" t="s">
        <v>51</v>
      </c>
      <c r="D3378" s="49">
        <f>_xll.qlCalendarAdvance(LocalCalendar,$D3377,B3378,"f",FALSE)</f>
        <v>63087</v>
      </c>
      <c r="E3378" s="49">
        <f>_xll.qlInterestRateIndexValueDate(IndexON,D3378)</f>
        <v>63087</v>
      </c>
      <c r="F3378" s="52">
        <f>IFERROR(_xll.qlIndexFixing(IndexON,D3378,TRUE,_xll.ohTrigger(RecalcTrigger,TriggerON)),NA())</f>
        <v>2.5302462293295136E-2</v>
      </c>
      <c r="H3378" s="49">
        <f>_xll.qlCalendarAdvance(IborCalendar,$H3377,B3378,"f",FALSE)</f>
        <v>63073</v>
      </c>
      <c r="I3378" s="49">
        <f>_xll.qlInterestRateIndexValueDate(Index1M,$H3378)</f>
        <v>63075</v>
      </c>
      <c r="J3378" s="52">
        <f>IFERROR(_xll.qlIndexFixing(Index1M,$H3378,TRUE,_xll.ohTrigger(RecalcTrigger,Trigger1M)),NA())</f>
        <v>2.3522890765482047E-2</v>
      </c>
      <c r="K3378" s="52">
        <f>IFERROR(_xll.qlIndexFixing(ONIndex1M,I3378,TRUE,_xll.ohTrigger(RecalcTrigger,Trigger1M)),NA())</f>
        <v>2.3498333241862568E-2</v>
      </c>
      <c r="L3378" s="52">
        <f>IFERROR(_xll.qlIndexFixing(Index3M,H3378,TRUE,_xll.ohTrigger(RecalcTrigger,Trigger3M)),NA())</f>
        <v>2.4630557891786607E-2</v>
      </c>
      <c r="M3378" s="52">
        <f>IFERROR(_xll.qlIndexFixing(ONIndex3M,I3378,TRUE,_xll.ohTrigger(RecalcTrigger,Trigger3M)),NA())</f>
        <v>2.4555036426017196E-2</v>
      </c>
      <c r="N3378" s="52">
        <f>IFERROR(_xll.qlIndexFixing(Index6M,$H3378,TRUE,_xll.ohTrigger(RecalcTrigger,Trigger6M)),NA())</f>
        <v>2.5691735556554709E-2</v>
      </c>
      <c r="O3378" s="52">
        <f>IFERROR(_xll.qlIndexFixing(ONIndex6M,I3378,TRUE,_xll.ohTrigger(RecalcTrigger,Trigger6M)),NA())</f>
        <v>2.552812509006408E-2</v>
      </c>
      <c r="P3378" s="52">
        <f>IFERROR(_xll.qlIndexFixing(Index1Y,$H3378,TRUE,_xll.ohTrigger(RecalcTrigger,Trigger1Y)),NA())</f>
        <v>2.7179488203990059E-2</v>
      </c>
      <c r="Q3378" s="52">
        <f>IFERROR(_xll.qlIndexFixing(ONIndex1Y,I3378,TRUE,_xll.ohTrigger(RecalcTrigger,Trigger1Y)),NA())</f>
        <v>2.6812704792993358E-2</v>
      </c>
    </row>
    <row r="3379" spans="2:17" x14ac:dyDescent="0.2">
      <c r="B3379" s="46" t="s">
        <v>51</v>
      </c>
      <c r="D3379" s="49">
        <f>_xll.qlCalendarAdvance(LocalCalendar,$D3378,B3379,"f",FALSE)</f>
        <v>63094</v>
      </c>
      <c r="E3379" s="49">
        <f>_xll.qlInterestRateIndexValueDate(IndexON,D3379)</f>
        <v>63094</v>
      </c>
      <c r="F3379" s="52">
        <f>IFERROR(_xll.qlIndexFixing(IndexON,D3379,TRUE,_xll.ohTrigger(RecalcTrigger,TriggerON)),NA())</f>
        <v>2.53024622932152E-2</v>
      </c>
      <c r="H3379" s="49">
        <f>_xll.qlCalendarAdvance(IborCalendar,$H3378,B3379,"f",FALSE)</f>
        <v>63080</v>
      </c>
      <c r="I3379" s="49">
        <f>_xll.qlInterestRateIndexValueDate(Index1M,$H3379)</f>
        <v>63082</v>
      </c>
      <c r="J3379" s="52">
        <f>IFERROR(_xll.qlIndexFixing(Index1M,$H3379,TRUE,_xll.ohTrigger(RecalcTrigger,Trigger1M)),NA())</f>
        <v>2.3522122825095915E-2</v>
      </c>
      <c r="K3379" s="52">
        <f>IFERROR(_xll.qlIndexFixing(ONIndex1M,I3379,TRUE,_xll.ohTrigger(RecalcTrigger,Trigger1M)),NA())</f>
        <v>2.3498333241862568E-2</v>
      </c>
      <c r="L3379" s="52">
        <f>IFERROR(_xll.qlIndexFixing(Index3M,H3379,TRUE,_xll.ohTrigger(RecalcTrigger,Trigger3M)),NA())</f>
        <v>2.4630557891786607E-2</v>
      </c>
      <c r="M3379" s="52">
        <f>IFERROR(_xll.qlIndexFixing(ONIndex3M,I3379,TRUE,_xll.ohTrigger(RecalcTrigger,Trigger3M)),NA())</f>
        <v>2.4555036426097132E-2</v>
      </c>
      <c r="N3379" s="52">
        <f>IFERROR(_xll.qlIndexFixing(Index6M,$H3379,TRUE,_xll.ohTrigger(RecalcTrigger,Trigger6M)),NA())</f>
        <v>2.56917353807815E-2</v>
      </c>
      <c r="O3379" s="52">
        <f>IFERROR(_xll.qlIndexFixing(ONIndex6M,I3379,TRUE,_xll.ohTrigger(RecalcTrigger,Trigger6M)),NA())</f>
        <v>2.5528124901095239E-2</v>
      </c>
      <c r="P3379" s="52">
        <f>IFERROR(_xll.qlIndexFixing(Index1Y,$H3379,TRUE,_xll.ohTrigger(RecalcTrigger,Trigger1Y)),NA())</f>
        <v>2.7179489324078408E-2</v>
      </c>
      <c r="Q3379" s="52">
        <f>IFERROR(_xll.qlIndexFixing(ONIndex1Y,I3379,TRUE,_xll.ohTrigger(RecalcTrigger,Trigger1Y)),NA())</f>
        <v>2.6812706100907135E-2</v>
      </c>
    </row>
    <row r="3380" spans="2:17" x14ac:dyDescent="0.2">
      <c r="B3380" s="46" t="s">
        <v>51</v>
      </c>
      <c r="D3380" s="49">
        <f>_xll.qlCalendarAdvance(LocalCalendar,$D3379,B3380,"f",FALSE)</f>
        <v>63101</v>
      </c>
      <c r="E3380" s="49">
        <f>_xll.qlInterestRateIndexValueDate(IndexON,D3380)</f>
        <v>63101</v>
      </c>
      <c r="F3380" s="52">
        <f>IFERROR(_xll.qlIndexFixing(IndexON,D3380,TRUE,_xll.ohTrigger(RecalcTrigger,TriggerON)),NA())</f>
        <v>2.5302462293295136E-2</v>
      </c>
      <c r="H3380" s="49">
        <f>_xll.qlCalendarAdvance(IborCalendar,$H3379,B3380,"f",FALSE)</f>
        <v>63087</v>
      </c>
      <c r="I3380" s="49">
        <f>_xll.qlInterestRateIndexValueDate(Index1M,$H3380)</f>
        <v>63089</v>
      </c>
      <c r="J3380" s="52">
        <f>IFERROR(_xll.qlIndexFixing(Index1M,$H3380,TRUE,_xll.ohTrigger(RecalcTrigger,Trigger1M)),NA())</f>
        <v>2.3522122825095915E-2</v>
      </c>
      <c r="K3380" s="52">
        <f>IFERROR(_xll.qlIndexFixing(ONIndex1M,I3380,TRUE,_xll.ohTrigger(RecalcTrigger,Trigger1M)),NA())</f>
        <v>2.3498333241862568E-2</v>
      </c>
      <c r="L3380" s="52">
        <f>IFERROR(_xll.qlIndexFixing(Index3M,H3380,TRUE,_xll.ohTrigger(RecalcTrigger,Trigger3M)),NA())</f>
        <v>2.4630557891786607E-2</v>
      </c>
      <c r="M3380" s="52">
        <f>IFERROR(_xll.qlIndexFixing(ONIndex3M,I3380,TRUE,_xll.ohTrigger(RecalcTrigger,Trigger3M)),NA())</f>
        <v>2.4555036426017196E-2</v>
      </c>
      <c r="N3380" s="52">
        <f>IFERROR(_xll.qlIndexFixing(Index6M,$H3380,TRUE,_xll.ohTrigger(RecalcTrigger,Trigger6M)),NA())</f>
        <v>2.5691735206234273E-2</v>
      </c>
      <c r="O3380" s="52">
        <f>IFERROR(_xll.qlIndexFixing(ONIndex6M,I3380,TRUE,_xll.ohTrigger(RecalcTrigger,Trigger6M)),NA())</f>
        <v>2.5528124713085631E-2</v>
      </c>
      <c r="P3380" s="52">
        <f>IFERROR(_xll.qlIndexFixing(Index1Y,$H3380,TRUE,_xll.ohTrigger(RecalcTrigger,Trigger1Y)),NA())</f>
        <v>2.7179490435559946E-2</v>
      </c>
      <c r="Q3380" s="52">
        <f>IFERROR(_xll.qlIndexFixing(ONIndex1Y,I3380,TRUE,_xll.ohTrigger(RecalcTrigger,Trigger1Y)),NA())</f>
        <v>2.6812707400427627E-2</v>
      </c>
    </row>
    <row r="3381" spans="2:17" x14ac:dyDescent="0.2">
      <c r="B3381" s="46" t="s">
        <v>51</v>
      </c>
      <c r="D3381" s="49">
        <f>_xll.qlCalendarAdvance(LocalCalendar,$D3380,B3381,"f",FALSE)</f>
        <v>63108</v>
      </c>
      <c r="E3381" s="49">
        <f>_xll.qlInterestRateIndexValueDate(IndexON,D3381)</f>
        <v>63108</v>
      </c>
      <c r="F3381" s="52">
        <f>IFERROR(_xll.qlIndexFixing(IndexON,D3381,TRUE,_xll.ohTrigger(RecalcTrigger,TriggerON)),NA())</f>
        <v>2.5302462293295136E-2</v>
      </c>
      <c r="H3381" s="49">
        <f>_xll.qlCalendarAdvance(IborCalendar,$H3380,B3381,"f",FALSE)</f>
        <v>63094</v>
      </c>
      <c r="I3381" s="49">
        <f>_xll.qlInterestRateIndexValueDate(Index1M,$H3381)</f>
        <v>63096</v>
      </c>
      <c r="J3381" s="52">
        <f>IFERROR(_xll.qlIndexFixing(Index1M,$H3381,TRUE,_xll.ohTrigger(RecalcTrigger,Trigger1M)),NA())</f>
        <v>2.3522122825093417E-2</v>
      </c>
      <c r="K3381" s="52">
        <f>IFERROR(_xll.qlIndexFixing(ONIndex1M,I3381,TRUE,_xll.ohTrigger(RecalcTrigger,Trigger1M)),NA())</f>
        <v>2.3498333241782632E-2</v>
      </c>
      <c r="L3381" s="52">
        <f>IFERROR(_xll.qlIndexFixing(Index3M,H3381,TRUE,_xll.ohTrigger(RecalcTrigger,Trigger3M)),NA())</f>
        <v>2.4630557891786607E-2</v>
      </c>
      <c r="M3381" s="52">
        <f>IFERROR(_xll.qlIndexFixing(ONIndex3M,I3381,TRUE,_xll.ohTrigger(RecalcTrigger,Trigger3M)),NA())</f>
        <v>2.4555036426017196E-2</v>
      </c>
      <c r="N3381" s="52">
        <f>IFERROR(_xll.qlIndexFixing(Index6M,$H3381,TRUE,_xll.ohTrigger(RecalcTrigger,Trigger6M)),NA())</f>
        <v>2.5691735032913467E-2</v>
      </c>
      <c r="O3381" s="52">
        <f>IFERROR(_xll.qlIndexFixing(ONIndex6M,I3381,TRUE,_xll.ohTrigger(RecalcTrigger,Trigger6M)),NA())</f>
        <v>2.5528124526275064E-2</v>
      </c>
      <c r="P3381" s="52">
        <f>IFERROR(_xll.qlIndexFixing(Index1Y,$H3381,TRUE,_xll.ohTrigger(RecalcTrigger,Trigger1Y)),NA())</f>
        <v>2.7179491538434887E-2</v>
      </c>
      <c r="Q3381" s="52">
        <f>IFERROR(_xll.qlIndexFixing(ONIndex1Y,I3381,TRUE,_xll.ohTrigger(RecalcTrigger,Trigger1Y)),NA())</f>
        <v>2.6812708691554832E-2</v>
      </c>
    </row>
    <row r="3382" spans="2:17" x14ac:dyDescent="0.2">
      <c r="B3382" s="46" t="s">
        <v>51</v>
      </c>
      <c r="D3382" s="49">
        <f>_xll.qlCalendarAdvance(LocalCalendar,$D3381,B3382,"f",FALSE)</f>
        <v>63115</v>
      </c>
      <c r="E3382" s="49">
        <f>_xll.qlInterestRateIndexValueDate(IndexON,D3382)</f>
        <v>63115</v>
      </c>
      <c r="F3382" s="52">
        <f>IFERROR(_xll.qlIndexFixing(IndexON,D3382,TRUE,_xll.ohTrigger(RecalcTrigger,TriggerON)),NA())</f>
        <v>2.53024622932152E-2</v>
      </c>
      <c r="H3382" s="49">
        <f>_xll.qlCalendarAdvance(IborCalendar,$H3381,B3382,"f",FALSE)</f>
        <v>63101</v>
      </c>
      <c r="I3382" s="49">
        <f>_xll.qlInterestRateIndexValueDate(Index1M,$H3382)</f>
        <v>63103</v>
      </c>
      <c r="J3382" s="52">
        <f>IFERROR(_xll.qlIndexFixing(Index1M,$H3382,TRUE,_xll.ohTrigger(RecalcTrigger,Trigger1M)),NA())</f>
        <v>2.3522122825095915E-2</v>
      </c>
      <c r="K3382" s="52">
        <f>IFERROR(_xll.qlIndexFixing(ONIndex1M,I3382,TRUE,_xll.ohTrigger(RecalcTrigger,Trigger1M)),NA())</f>
        <v>2.3498333241862568E-2</v>
      </c>
      <c r="L3382" s="52">
        <f>IFERROR(_xll.qlIndexFixing(Index3M,H3382,TRUE,_xll.ohTrigger(RecalcTrigger,Trigger3M)),NA())</f>
        <v>2.463139875708608E-2</v>
      </c>
      <c r="M3382" s="52">
        <f>IFERROR(_xll.qlIndexFixing(ONIndex3M,I3382,TRUE,_xll.ohTrigger(RecalcTrigger,Trigger3M)),NA())</f>
        <v>2.4555036426017196E-2</v>
      </c>
      <c r="N3382" s="52">
        <f>IFERROR(_xll.qlIndexFixing(Index6M,$H3382,TRUE,_xll.ohTrigger(RecalcTrigger,Trigger6M)),NA())</f>
        <v>2.5692647705806027E-2</v>
      </c>
      <c r="O3382" s="52">
        <f>IFERROR(_xll.qlIndexFixing(ONIndex6M,I3382,TRUE,_xll.ohTrigger(RecalcTrigger,Trigger6M)),NA())</f>
        <v>2.5528124340903346E-2</v>
      </c>
      <c r="P3382" s="52">
        <f>IFERROR(_xll.qlIndexFixing(Index1Y,$H3382,TRUE,_xll.ohTrigger(RecalcTrigger,Trigger1Y)),NA())</f>
        <v>2.7179492632703455E-2</v>
      </c>
      <c r="Q3382" s="52">
        <f>IFERROR(_xll.qlIndexFixing(ONIndex1Y,I3382,TRUE,_xll.ohTrigger(RecalcTrigger,Trigger1Y)),NA())</f>
        <v>2.6812709974368687E-2</v>
      </c>
    </row>
    <row r="3383" spans="2:17" x14ac:dyDescent="0.2">
      <c r="B3383" s="46" t="s">
        <v>51</v>
      </c>
      <c r="D3383" s="49">
        <f>_xll.qlCalendarAdvance(LocalCalendar,$D3382,B3383,"f",FALSE)</f>
        <v>63122</v>
      </c>
      <c r="E3383" s="49">
        <f>_xll.qlInterestRateIndexValueDate(IndexON,D3383)</f>
        <v>63122</v>
      </c>
      <c r="F3383" s="52">
        <f>IFERROR(_xll.qlIndexFixing(IndexON,D3383,TRUE,_xll.ohTrigger(RecalcTrigger,TriggerON)),NA())</f>
        <v>2.53024622932152E-2</v>
      </c>
      <c r="H3383" s="49">
        <f>_xll.qlCalendarAdvance(IborCalendar,$H3382,B3383,"f",FALSE)</f>
        <v>63108</v>
      </c>
      <c r="I3383" s="49">
        <f>_xll.qlInterestRateIndexValueDate(Index1M,$H3383)</f>
        <v>63110</v>
      </c>
      <c r="J3383" s="52">
        <f>IFERROR(_xll.qlIndexFixing(Index1M,$H3383,TRUE,_xll.ohTrigger(RecalcTrigger,Trigger1M)),NA())</f>
        <v>2.3522122825095915E-2</v>
      </c>
      <c r="K3383" s="52">
        <f>IFERROR(_xll.qlIndexFixing(ONIndex1M,I3383,TRUE,_xll.ohTrigger(RecalcTrigger,Trigger1M)),NA())</f>
        <v>2.3498333241942504E-2</v>
      </c>
      <c r="L3383" s="52">
        <f>IFERROR(_xll.qlIndexFixing(Index3M,H3383,TRUE,_xll.ohTrigger(RecalcTrigger,Trigger3M)),NA())</f>
        <v>2.4631398757086947E-2</v>
      </c>
      <c r="M3383" s="52">
        <f>IFERROR(_xll.qlIndexFixing(ONIndex3M,I3383,TRUE,_xll.ohTrigger(RecalcTrigger,Trigger3M)),NA())</f>
        <v>2.4555036426097132E-2</v>
      </c>
      <c r="N3383" s="52">
        <f>IFERROR(_xll.qlIndexFixing(Index6M,$H3383,TRUE,_xll.ohTrigger(RecalcTrigger,Trigger6M)),NA())</f>
        <v>2.5692647535014733E-2</v>
      </c>
      <c r="O3383" s="52">
        <f>IFERROR(_xll.qlIndexFixing(ONIndex6M,I3383,TRUE,_xll.ohTrigger(RecalcTrigger,Trigger6M)),NA())</f>
        <v>2.5528124156570797E-2</v>
      </c>
      <c r="P3383" s="52">
        <f>IFERROR(_xll.qlIndexFixing(Index1Y,$H3383,TRUE,_xll.ohTrigger(RecalcTrigger,Trigger1Y)),NA())</f>
        <v>2.7179493718365207E-2</v>
      </c>
      <c r="Q3383" s="52">
        <f>IFERROR(_xll.qlIndexFixing(ONIndex1Y,I3383,TRUE,_xll.ohTrigger(RecalcTrigger,Trigger1Y)),NA())</f>
        <v>2.681271124870932E-2</v>
      </c>
    </row>
    <row r="3384" spans="2:17" x14ac:dyDescent="0.2">
      <c r="B3384" s="46" t="s">
        <v>51</v>
      </c>
      <c r="D3384" s="49">
        <f>_xll.qlCalendarAdvance(LocalCalendar,$D3383,B3384,"f",FALSE)</f>
        <v>63129</v>
      </c>
      <c r="E3384" s="49">
        <f>_xll.qlInterestRateIndexValueDate(IndexON,D3384)</f>
        <v>63129</v>
      </c>
      <c r="F3384" s="52">
        <f>IFERROR(_xll.qlIndexFixing(IndexON,D3384,TRUE,_xll.ohTrigger(RecalcTrigger,TriggerON)),NA())</f>
        <v>2.5302462293295136E-2</v>
      </c>
      <c r="H3384" s="49">
        <f>_xll.qlCalendarAdvance(IborCalendar,$H3383,B3384,"f",FALSE)</f>
        <v>63115</v>
      </c>
      <c r="I3384" s="49">
        <f>_xll.qlInterestRateIndexValueDate(Index1M,$H3384)</f>
        <v>63117</v>
      </c>
      <c r="J3384" s="52">
        <f>IFERROR(_xll.qlIndexFixing(Index1M,$H3384,TRUE,_xll.ohTrigger(RecalcTrigger,Trigger1M)),NA())</f>
        <v>2.3522122825093417E-2</v>
      </c>
      <c r="K3384" s="52">
        <f>IFERROR(_xll.qlIndexFixing(ONIndex1M,I3384,TRUE,_xll.ohTrigger(RecalcTrigger,Trigger1M)),NA())</f>
        <v>2.3498333241862568E-2</v>
      </c>
      <c r="L3384" s="52">
        <f>IFERROR(_xll.qlIndexFixing(Index3M,H3384,TRUE,_xll.ohTrigger(RecalcTrigger,Trigger3M)),NA())</f>
        <v>2.463139875708608E-2</v>
      </c>
      <c r="M3384" s="52">
        <f>IFERROR(_xll.qlIndexFixing(ONIndex3M,I3384,TRUE,_xll.ohTrigger(RecalcTrigger,Trigger3M)),NA())</f>
        <v>2.4555036426017196E-2</v>
      </c>
      <c r="N3384" s="52">
        <f>IFERROR(_xll.qlIndexFixing(Index6M,$H3384,TRUE,_xll.ohTrigger(RecalcTrigger,Trigger6M)),NA())</f>
        <v>2.5692647365450152E-2</v>
      </c>
      <c r="O3384" s="52">
        <f>IFERROR(_xll.qlIndexFixing(ONIndex6M,I3384,TRUE,_xll.ohTrigger(RecalcTrigger,Trigger6M)),NA())</f>
        <v>2.5528123973517225E-2</v>
      </c>
      <c r="P3384" s="52">
        <f>IFERROR(_xll.qlIndexFixing(Index1Y,$H3384,TRUE,_xll.ohTrigger(RecalcTrigger,Trigger1Y)),NA())</f>
        <v>2.7179494795420363E-2</v>
      </c>
      <c r="Q3384" s="52">
        <f>IFERROR(_xll.qlIndexFixing(ONIndex1Y,I3384,TRUE,_xll.ohTrigger(RecalcTrigger,Trigger1Y)),NA())</f>
        <v>2.6812712514736603E-2</v>
      </c>
    </row>
    <row r="3385" spans="2:17" x14ac:dyDescent="0.2">
      <c r="B3385" s="46" t="s">
        <v>51</v>
      </c>
      <c r="D3385" s="49">
        <f>_xll.qlCalendarAdvance(LocalCalendar,$D3384,B3385,"f",FALSE)</f>
        <v>63136</v>
      </c>
      <c r="E3385" s="49">
        <f>_xll.qlInterestRateIndexValueDate(IndexON,D3385)</f>
        <v>63136</v>
      </c>
      <c r="F3385" s="52">
        <f>IFERROR(_xll.qlIndexFixing(IndexON,D3385,TRUE,_xll.ohTrigger(RecalcTrigger,TriggerON)),NA())</f>
        <v>2.5302462293295136E-2</v>
      </c>
      <c r="H3385" s="49">
        <f>_xll.qlCalendarAdvance(IborCalendar,$H3384,B3385,"f",FALSE)</f>
        <v>63122</v>
      </c>
      <c r="I3385" s="49">
        <f>_xll.qlInterestRateIndexValueDate(Index1M,$H3385)</f>
        <v>63124</v>
      </c>
      <c r="J3385" s="52">
        <f>IFERROR(_xll.qlIndexFixing(Index1M,$H3385,TRUE,_xll.ohTrigger(RecalcTrigger,Trigger1M)),NA())</f>
        <v>2.3522122825095915E-2</v>
      </c>
      <c r="K3385" s="52">
        <f>IFERROR(_xll.qlIndexFixing(ONIndex1M,I3385,TRUE,_xll.ohTrigger(RecalcTrigger,Trigger1M)),NA())</f>
        <v>2.3498333241862568E-2</v>
      </c>
      <c r="L3385" s="52">
        <f>IFERROR(_xll.qlIndexFixing(Index3M,H3385,TRUE,_xll.ohTrigger(RecalcTrigger,Trigger3M)),NA())</f>
        <v>2.463139875708608E-2</v>
      </c>
      <c r="M3385" s="52">
        <f>IFERROR(_xll.qlIndexFixing(ONIndex3M,I3385,TRUE,_xll.ohTrigger(RecalcTrigger,Trigger3M)),NA())</f>
        <v>2.455503642593726E-2</v>
      </c>
      <c r="N3385" s="52">
        <f>IFERROR(_xll.qlIndexFixing(Index6M,$H3385,TRUE,_xll.ohTrigger(RecalcTrigger,Trigger6M)),NA())</f>
        <v>2.5692647197112721E-2</v>
      </c>
      <c r="O3385" s="52">
        <f>IFERROR(_xll.qlIndexFixing(ONIndex6M,I3385,TRUE,_xll.ohTrigger(RecalcTrigger,Trigger6M)),NA())</f>
        <v>2.5528123791662694E-2</v>
      </c>
      <c r="P3385" s="52">
        <f>IFERROR(_xll.qlIndexFixing(Index1Y,$H3385,TRUE,_xll.ohTrigger(RecalcTrigger,Trigger1Y)),NA())</f>
        <v>2.7179495863869144E-2</v>
      </c>
      <c r="Q3385" s="52">
        <f>IFERROR(_xll.qlIndexFixing(ONIndex1Y,I3385,TRUE,_xll.ohTrigger(RecalcTrigger,Trigger1Y)),NA())</f>
        <v>2.68127137723706E-2</v>
      </c>
    </row>
    <row r="3386" spans="2:17" x14ac:dyDescent="0.2">
      <c r="B3386" s="46" t="s">
        <v>51</v>
      </c>
      <c r="D3386" s="49">
        <f>_xll.qlCalendarAdvance(LocalCalendar,$D3385,B3386,"f",FALSE)</f>
        <v>63143</v>
      </c>
      <c r="E3386" s="49">
        <f>_xll.qlInterestRateIndexValueDate(IndexON,D3386)</f>
        <v>63143</v>
      </c>
      <c r="F3386" s="52">
        <f>IFERROR(_xll.qlIndexFixing(IndexON,D3386,TRUE,_xll.ohTrigger(RecalcTrigger,TriggerON)),NA())</f>
        <v>2.53024622932152E-2</v>
      </c>
      <c r="H3386" s="49">
        <f>_xll.qlCalendarAdvance(IborCalendar,$H3385,B3386,"f",FALSE)</f>
        <v>63129</v>
      </c>
      <c r="I3386" s="49">
        <f>_xll.qlInterestRateIndexValueDate(Index1M,$H3386)</f>
        <v>63131</v>
      </c>
      <c r="J3386" s="52">
        <f>IFERROR(_xll.qlIndexFixing(Index1M,$H3386,TRUE,_xll.ohTrigger(RecalcTrigger,Trigger1M)),NA())</f>
        <v>2.3522122825095915E-2</v>
      </c>
      <c r="K3386" s="52">
        <f>IFERROR(_xll.qlIndexFixing(ONIndex1M,I3386,TRUE,_xll.ohTrigger(RecalcTrigger,Trigger1M)),NA())</f>
        <v>2.3498333241942504E-2</v>
      </c>
      <c r="L3386" s="52">
        <f>IFERROR(_xll.qlIndexFixing(Index3M,H3386,TRUE,_xll.ohTrigger(RecalcTrigger,Trigger3M)),NA())</f>
        <v>2.463139875708608E-2</v>
      </c>
      <c r="M3386" s="52">
        <f>IFERROR(_xll.qlIndexFixing(ONIndex3M,I3386,TRUE,_xll.ohTrigger(RecalcTrigger,Trigger3M)),NA())</f>
        <v>2.4555036426097132E-2</v>
      </c>
      <c r="N3386" s="52">
        <f>IFERROR(_xll.qlIndexFixing(Index6M,$H3386,TRUE,_xll.ohTrigger(RecalcTrigger,Trigger6M)),NA())</f>
        <v>2.5691734184713724E-2</v>
      </c>
      <c r="O3386" s="52">
        <f>IFERROR(_xll.qlIndexFixing(ONIndex6M,I3386,TRUE,_xll.ohTrigger(RecalcTrigger,Trigger6M)),NA())</f>
        <v>2.5528123611087139E-2</v>
      </c>
      <c r="P3386" s="52">
        <f>IFERROR(_xll.qlIndexFixing(Index1Y,$H3386,TRUE,_xll.ohTrigger(RecalcTrigger,Trigger1Y)),NA())</f>
        <v>2.7179496923711112E-2</v>
      </c>
      <c r="Q3386" s="52">
        <f>IFERROR(_xll.qlIndexFixing(ONIndex1Y,I3386,TRUE,_xll.ohTrigger(RecalcTrigger,Trigger1Y)),NA())</f>
        <v>2.6812715021771183E-2</v>
      </c>
    </row>
    <row r="3387" spans="2:17" x14ac:dyDescent="0.2">
      <c r="B3387" s="46" t="s">
        <v>51</v>
      </c>
      <c r="D3387" s="49">
        <f>_xll.qlCalendarAdvance(LocalCalendar,$D3386,B3387,"f",FALSE)</f>
        <v>63150</v>
      </c>
      <c r="E3387" s="49">
        <f>_xll.qlInterestRateIndexValueDate(IndexON,D3387)</f>
        <v>63150</v>
      </c>
      <c r="F3387" s="52">
        <f>IFERROR(_xll.qlIndexFixing(IndexON,D3387,TRUE,_xll.ohTrigger(RecalcTrigger,TriggerON)),NA())</f>
        <v>2.5302462293295136E-2</v>
      </c>
      <c r="H3387" s="49">
        <f>_xll.qlCalendarAdvance(IborCalendar,$H3386,B3387,"f",FALSE)</f>
        <v>63136</v>
      </c>
      <c r="I3387" s="49">
        <f>_xll.qlInterestRateIndexValueDate(Index1M,$H3387)</f>
        <v>63138</v>
      </c>
      <c r="J3387" s="52">
        <f>IFERROR(_xll.qlIndexFixing(Index1M,$H3387,TRUE,_xll.ohTrigger(RecalcTrigger,Trigger1M)),NA())</f>
        <v>2.3522122825095915E-2</v>
      </c>
      <c r="K3387" s="52">
        <f>IFERROR(_xll.qlIndexFixing(ONIndex1M,I3387,TRUE,_xll.ohTrigger(RecalcTrigger,Trigger1M)),NA())</f>
        <v>2.3500634057260772E-2</v>
      </c>
      <c r="L3387" s="52">
        <f>IFERROR(_xll.qlIndexFixing(Index3M,H3387,TRUE,_xll.ohTrigger(RecalcTrigger,Trigger3M)),NA())</f>
        <v>2.4631398757086947E-2</v>
      </c>
      <c r="M3387" s="52">
        <f>IFERROR(_xll.qlIndexFixing(ONIndex3M,I3387,TRUE,_xll.ohTrigger(RecalcTrigger,Trigger3M)),NA())</f>
        <v>2.4557548831181109E-2</v>
      </c>
      <c r="N3387" s="52">
        <f>IFERROR(_xll.qlIndexFixing(Index6M,$H3387,TRUE,_xll.ohTrigger(RecalcTrigger,Trigger6M)),NA())</f>
        <v>2.5691734018754103E-2</v>
      </c>
      <c r="O3387" s="52">
        <f>IFERROR(_xll.qlIndexFixing(ONIndex6M,I3387,TRUE,_xll.ohTrigger(RecalcTrigger,Trigger6M)),NA())</f>
        <v>2.5530838876259843E-2</v>
      </c>
      <c r="P3387" s="52">
        <f>IFERROR(_xll.qlIndexFixing(Index1Y,$H3387,TRUE,_xll.ohTrigger(RecalcTrigger,Trigger1Y)),NA())</f>
        <v>2.7182548541603437E-2</v>
      </c>
      <c r="Q3387" s="52">
        <f>IFERROR(_xll.qlIndexFixing(ONIndex1Y,I3387,TRUE,_xll.ohTrigger(RecalcTrigger,Trigger1Y)),NA())</f>
        <v>2.6815712183470009E-2</v>
      </c>
    </row>
    <row r="3388" spans="2:17" x14ac:dyDescent="0.2">
      <c r="B3388" s="46" t="s">
        <v>51</v>
      </c>
      <c r="D3388" s="49">
        <f>_xll.qlCalendarAdvance(LocalCalendar,$D3387,B3388,"f",FALSE)</f>
        <v>63157</v>
      </c>
      <c r="E3388" s="49">
        <f>_xll.qlInterestRateIndexValueDate(IndexON,D3388)</f>
        <v>63157</v>
      </c>
      <c r="F3388" s="52">
        <f>IFERROR(_xll.qlIndexFixing(IndexON,D3388,TRUE,_xll.ohTrigger(RecalcTrigger,TriggerON)),NA())</f>
        <v>2.5302462293295136E-2</v>
      </c>
      <c r="H3388" s="49">
        <f>_xll.qlCalendarAdvance(IborCalendar,$H3387,B3388,"f",FALSE)</f>
        <v>63143</v>
      </c>
      <c r="I3388" s="49">
        <f>_xll.qlInterestRateIndexValueDate(Index1M,$H3388)</f>
        <v>63145</v>
      </c>
      <c r="J3388" s="52">
        <f>IFERROR(_xll.qlIndexFixing(Index1M,$H3388,TRUE,_xll.ohTrigger(RecalcTrigger,Trigger1M)),NA())</f>
        <v>2.3522122825090919E-2</v>
      </c>
      <c r="K3388" s="52">
        <f>IFERROR(_xll.qlIndexFixing(ONIndex1M,I3388,TRUE,_xll.ohTrigger(RecalcTrigger,Trigger1M)),NA())</f>
        <v>2.3498333241782632E-2</v>
      </c>
      <c r="L3388" s="52">
        <f>IFERROR(_xll.qlIndexFixing(Index3M,H3388,TRUE,_xll.ohTrigger(RecalcTrigger,Trigger3M)),NA())</f>
        <v>2.463139875708608E-2</v>
      </c>
      <c r="M3388" s="52">
        <f>IFERROR(_xll.qlIndexFixing(ONIndex3M,I3388,TRUE,_xll.ohTrigger(RecalcTrigger,Trigger3M)),NA())</f>
        <v>2.455503642593726E-2</v>
      </c>
      <c r="N3388" s="52">
        <f>IFERROR(_xll.qlIndexFixing(Index6M,$H3388,TRUE,_xll.ohTrigger(RecalcTrigger,Trigger6M)),NA())</f>
        <v>2.5691733854020463E-2</v>
      </c>
      <c r="O3388" s="52">
        <f>IFERROR(_xll.qlIndexFixing(ONIndex6M,I3388,TRUE,_xll.ohTrigger(RecalcTrigger,Trigger6M)),NA())</f>
        <v>2.5528123253213408E-2</v>
      </c>
      <c r="P3388" s="52">
        <f>IFERROR(_xll.qlIndexFixing(Index1Y,$H3388,TRUE,_xll.ohTrigger(RecalcTrigger,Trigger1Y)),NA())</f>
        <v>2.7179499017575263E-2</v>
      </c>
      <c r="Q3388" s="52">
        <f>IFERROR(_xll.qlIndexFixing(ONIndex1Y,I3388,TRUE,_xll.ohTrigger(RecalcTrigger,Trigger1Y)),NA())</f>
        <v>2.6812717495072746E-2</v>
      </c>
    </row>
    <row r="3389" spans="2:17" x14ac:dyDescent="0.2">
      <c r="B3389" s="46" t="s">
        <v>51</v>
      </c>
      <c r="D3389" s="49">
        <f>_xll.qlCalendarAdvance(LocalCalendar,$D3388,B3389,"f",FALSE)</f>
        <v>63164</v>
      </c>
      <c r="E3389" s="49">
        <f>_xll.qlInterestRateIndexValueDate(IndexON,D3389)</f>
        <v>63164</v>
      </c>
      <c r="F3389" s="52">
        <f>IFERROR(_xll.qlIndexFixing(IndexON,D3389,TRUE,_xll.ohTrigger(RecalcTrigger,TriggerON)),NA())</f>
        <v>2.53024622932152E-2</v>
      </c>
      <c r="H3389" s="49">
        <f>_xll.qlCalendarAdvance(IborCalendar,$H3388,B3389,"f",FALSE)</f>
        <v>63150</v>
      </c>
      <c r="I3389" s="49">
        <f>_xll.qlInterestRateIndexValueDate(Index1M,$H3389)</f>
        <v>63153</v>
      </c>
      <c r="J3389" s="52">
        <f>IFERROR(_xll.qlIndexFixing(Index1M,$H3389,TRUE,_xll.ohTrigger(RecalcTrigger,Trigger1M)),NA())</f>
        <v>2.3522890765484469E-2</v>
      </c>
      <c r="K3389" s="52">
        <f>IFERROR(_xll.qlIndexFixing(ONIndex1M,I3389,TRUE,_xll.ohTrigger(RecalcTrigger,Trigger1M)),NA())</f>
        <v>2.34998670854214E-2</v>
      </c>
      <c r="L3389" s="52">
        <f>IFERROR(_xll.qlIndexFixing(Index3M,H3389,TRUE,_xll.ohTrigger(RecalcTrigger,Trigger3M)),NA())</f>
        <v>2.4633080602455209E-2</v>
      </c>
      <c r="M3389" s="52">
        <f>IFERROR(_xll.qlIndexFixing(ONIndex3M,I3389,TRUE,_xll.ohTrigger(RecalcTrigger,Trigger3M)),NA())</f>
        <v>2.4556711324690284E-2</v>
      </c>
      <c r="N3389" s="52">
        <f>IFERROR(_xll.qlIndexFixing(Index6M,$H3389,TRUE,_xll.ohTrigger(RecalcTrigger,Trigger6M)),NA())</f>
        <v>2.5691733667255825E-2</v>
      </c>
      <c r="O3389" s="52">
        <f>IFERROR(_xll.qlIndexFixing(ONIndex6M,I3389,TRUE,_xll.ohTrigger(RecalcTrigger,Trigger6M)),NA())</f>
        <v>2.5529933305135089E-2</v>
      </c>
      <c r="P3389" s="52">
        <f>IFERROR(_xll.qlIndexFixing(Index1Y,$H3389,TRUE,_xll.ohTrigger(RecalcTrigger,Trigger1Y)),NA())</f>
        <v>2.718153385686117E-2</v>
      </c>
      <c r="Q3389" s="52">
        <f>IFERROR(_xll.qlIndexFixing(ONIndex1Y,I3389,TRUE,_xll.ohTrigger(RecalcTrigger,Trigger1Y)),NA())</f>
        <v>2.681471612230979E-2</v>
      </c>
    </row>
    <row r="3390" spans="2:17" x14ac:dyDescent="0.2">
      <c r="B3390" s="46" t="s">
        <v>51</v>
      </c>
      <c r="D3390" s="49">
        <f>_xll.qlCalendarAdvance(LocalCalendar,$D3389,B3390,"f",FALSE)</f>
        <v>63171</v>
      </c>
      <c r="E3390" s="49">
        <f>_xll.qlInterestRateIndexValueDate(IndexON,D3390)</f>
        <v>63171</v>
      </c>
      <c r="F3390" s="52">
        <f>IFERROR(_xll.qlIndexFixing(IndexON,D3390,TRUE,_xll.ohTrigger(RecalcTrigger,TriggerON)),NA())</f>
        <v>2.5302462293135264E-2</v>
      </c>
      <c r="H3390" s="49">
        <f>_xll.qlCalendarAdvance(IborCalendar,$H3389,B3390,"f",FALSE)</f>
        <v>63157</v>
      </c>
      <c r="I3390" s="49">
        <f>_xll.qlInterestRateIndexValueDate(Index1M,$H3390)</f>
        <v>63159</v>
      </c>
      <c r="J3390" s="52">
        <f>IFERROR(_xll.qlIndexFixing(Index1M,$H3390,TRUE,_xll.ohTrigger(RecalcTrigger,Trigger1M)),NA())</f>
        <v>2.3522890765484469E-2</v>
      </c>
      <c r="K3390" s="52">
        <f>IFERROR(_xll.qlIndexFixing(ONIndex1M,I3390,TRUE,_xll.ohTrigger(RecalcTrigger,Trigger1M)),NA())</f>
        <v>2.3498333241862568E-2</v>
      </c>
      <c r="L3390" s="52">
        <f>IFERROR(_xll.qlIndexFixing(Index3M,H3390,TRUE,_xll.ohTrigger(RecalcTrigger,Trigger3M)),NA())</f>
        <v>2.462971706474093E-2</v>
      </c>
      <c r="M3390" s="52">
        <f>IFERROR(_xll.qlIndexFixing(ONIndex3M,I3390,TRUE,_xll.ohTrigger(RecalcTrigger,Trigger3M)),NA())</f>
        <v>2.4555036426097132E-2</v>
      </c>
      <c r="N3390" s="52">
        <f>IFERROR(_xll.qlIndexFixing(Index6M,$H3390,TRUE,_xll.ohTrigger(RecalcTrigger,Trigger6M)),NA())</f>
        <v>2.5692646373827104E-2</v>
      </c>
      <c r="O3390" s="52">
        <f>IFERROR(_xll.qlIndexFixing(ONIndex6M,I3390,TRUE,_xll.ohTrigger(RecalcTrigger,Trigger6M)),NA())</f>
        <v>2.5528122900615458E-2</v>
      </c>
      <c r="P3390" s="52">
        <f>IFERROR(_xll.qlIndexFixing(Index1Y,$H3390,TRUE,_xll.ohTrigger(RecalcTrigger,Trigger1Y)),NA())</f>
        <v>2.7179501077013252E-2</v>
      </c>
      <c r="Q3390" s="52">
        <f>IFERROR(_xll.qlIndexFixing(ONIndex1Y,I3390,TRUE,_xll.ohTrigger(RecalcTrigger,Trigger1Y)),NA())</f>
        <v>2.6812719935200846E-2</v>
      </c>
    </row>
    <row r="3391" spans="2:17" x14ac:dyDescent="0.2">
      <c r="B3391" s="46" t="s">
        <v>51</v>
      </c>
      <c r="D3391" s="49">
        <f>_xll.qlCalendarAdvance(LocalCalendar,$D3390,B3391,"f",FALSE)</f>
        <v>63178</v>
      </c>
      <c r="E3391" s="49">
        <f>_xll.qlInterestRateIndexValueDate(IndexON,D3391)</f>
        <v>63178</v>
      </c>
      <c r="F3391" s="52">
        <f>IFERROR(_xll.qlIndexFixing(IndexON,D3391,TRUE,_xll.ohTrigger(RecalcTrigger,TriggerON)),NA())</f>
        <v>2.5302462293295136E-2</v>
      </c>
      <c r="H3391" s="49">
        <f>_xll.qlCalendarAdvance(IborCalendar,$H3390,B3391,"f",FALSE)</f>
        <v>63164</v>
      </c>
      <c r="I3391" s="49">
        <f>_xll.qlInterestRateIndexValueDate(Index1M,$H3391)</f>
        <v>63166</v>
      </c>
      <c r="J3391" s="52">
        <f>IFERROR(_xll.qlIndexFixing(Index1M,$H3391,TRUE,_xll.ohTrigger(RecalcTrigger,Trigger1M)),NA())</f>
        <v>2.3522122825093417E-2</v>
      </c>
      <c r="K3391" s="52">
        <f>IFERROR(_xll.qlIndexFixing(ONIndex1M,I3391,TRUE,_xll.ohTrigger(RecalcTrigger,Trigger1M)),NA())</f>
        <v>2.3498333241782632E-2</v>
      </c>
      <c r="L3391" s="52">
        <f>IFERROR(_xll.qlIndexFixing(Index3M,H3391,TRUE,_xll.ohTrigger(RecalcTrigger,Trigger3M)),NA())</f>
        <v>2.4629717064740042E-2</v>
      </c>
      <c r="M3391" s="52">
        <f>IFERROR(_xll.qlIndexFixing(ONIndex3M,I3391,TRUE,_xll.ohTrigger(RecalcTrigger,Trigger3M)),NA())</f>
        <v>2.4555036426017196E-2</v>
      </c>
      <c r="N3391" s="52">
        <f>IFERROR(_xll.qlIndexFixing(Index6M,$H3391,TRUE,_xll.ohTrigger(RecalcTrigger,Trigger6M)),NA())</f>
        <v>2.5692646212850379E-2</v>
      </c>
      <c r="O3391" s="52">
        <f>IFERROR(_xll.qlIndexFixing(ONIndex6M,I3391,TRUE,_xll.ohTrigger(RecalcTrigger,Trigger6M)),NA())</f>
        <v>2.5528122726035107E-2</v>
      </c>
      <c r="P3391" s="52">
        <f>IFERROR(_xll.qlIndexFixing(Index1Y,$H3391,TRUE,_xll.ohTrigger(RecalcTrigger,Trigger1Y)),NA())</f>
        <v>2.7179502093822246E-2</v>
      </c>
      <c r="Q3391" s="52">
        <f>IFERROR(_xll.qlIndexFixing(ONIndex1Y,I3391,TRUE,_xll.ohTrigger(RecalcTrigger,Trigger1Y)),NA())</f>
        <v>2.6812721142475127E-2</v>
      </c>
    </row>
    <row r="3392" spans="2:17" x14ac:dyDescent="0.2">
      <c r="B3392" s="46" t="s">
        <v>51</v>
      </c>
      <c r="D3392" s="49">
        <f>_xll.qlCalendarAdvance(LocalCalendar,$D3391,B3392,"f",FALSE)</f>
        <v>63185</v>
      </c>
      <c r="E3392" s="49">
        <f>_xll.qlInterestRateIndexValueDate(IndexON,D3392)</f>
        <v>63185</v>
      </c>
      <c r="F3392" s="52">
        <f>IFERROR(_xll.qlIndexFixing(IndexON,D3392,TRUE,_xll.ohTrigger(RecalcTrigger,TriggerON)),NA())</f>
        <v>2.53024622932152E-2</v>
      </c>
      <c r="H3392" s="49">
        <f>_xll.qlCalendarAdvance(IborCalendar,$H3391,B3392,"f",FALSE)</f>
        <v>63171</v>
      </c>
      <c r="I3392" s="49">
        <f>_xll.qlInterestRateIndexValueDate(Index1M,$H3392)</f>
        <v>63173</v>
      </c>
      <c r="J3392" s="52">
        <f>IFERROR(_xll.qlIndexFixing(Index1M,$H3392,TRUE,_xll.ohTrigger(RecalcTrigger,Trigger1M)),NA())</f>
        <v>2.3522890765484469E-2</v>
      </c>
      <c r="K3392" s="52">
        <f>IFERROR(_xll.qlIndexFixing(ONIndex1M,I3392,TRUE,_xll.ohTrigger(RecalcTrigger,Trigger1M)),NA())</f>
        <v>2.3498333241862568E-2</v>
      </c>
      <c r="L3392" s="52">
        <f>IFERROR(_xll.qlIndexFixing(Index3M,H3392,TRUE,_xll.ohTrigger(RecalcTrigger,Trigger3M)),NA())</f>
        <v>2.4629717064740042E-2</v>
      </c>
      <c r="M3392" s="52">
        <f>IFERROR(_xll.qlIndexFixing(ONIndex3M,I3392,TRUE,_xll.ohTrigger(RecalcTrigger,Trigger3M)),NA())</f>
        <v>2.455503642593726E-2</v>
      </c>
      <c r="N3392" s="52">
        <f>IFERROR(_xll.qlIndexFixing(Index6M,$H3392,TRUE,_xll.ohTrigger(RecalcTrigger,Trigger6M)),NA())</f>
        <v>2.5692646053100801E-2</v>
      </c>
      <c r="O3392" s="52">
        <f>IFERROR(_xll.qlIndexFixing(ONIndex6M,I3392,TRUE,_xll.ohTrigger(RecalcTrigger,Trigger6M)),NA())</f>
        <v>2.5528122552653798E-2</v>
      </c>
      <c r="P3392" s="52">
        <f>IFERROR(_xll.qlIndexFixing(Index1Y,$H3392,TRUE,_xll.ohTrigger(RecalcTrigger,Trigger1Y)),NA())</f>
        <v>2.7179503102024865E-2</v>
      </c>
      <c r="Q3392" s="52">
        <f>IFERROR(_xll.qlIndexFixing(ONIndex1Y,I3392,TRUE,_xll.ohTrigger(RecalcTrigger,Trigger1Y)),NA())</f>
        <v>2.6812722341515993E-2</v>
      </c>
    </row>
    <row r="3393" spans="2:17" x14ac:dyDescent="0.2">
      <c r="B3393" s="46" t="s">
        <v>51</v>
      </c>
      <c r="D3393" s="49">
        <f>_xll.qlCalendarAdvance(LocalCalendar,$D3392,B3393,"f",FALSE)</f>
        <v>63192</v>
      </c>
      <c r="E3393" s="49">
        <f>_xll.qlInterestRateIndexValueDate(IndexON,D3393)</f>
        <v>63192</v>
      </c>
      <c r="F3393" s="52">
        <f>IFERROR(_xll.qlIndexFixing(IndexON,D3393,TRUE,_xll.ohTrigger(RecalcTrigger,TriggerON)),NA())</f>
        <v>2.53024622932152E-2</v>
      </c>
      <c r="H3393" s="49">
        <f>_xll.qlCalendarAdvance(IborCalendar,$H3392,B3393,"f",FALSE)</f>
        <v>63178</v>
      </c>
      <c r="I3393" s="49">
        <f>_xll.qlInterestRateIndexValueDate(Index1M,$H3393)</f>
        <v>63180</v>
      </c>
      <c r="J3393" s="52">
        <f>IFERROR(_xll.qlIndexFixing(Index1M,$H3393,TRUE,_xll.ohTrigger(RecalcTrigger,Trigger1M)),NA())</f>
        <v>2.3522122825095915E-2</v>
      </c>
      <c r="K3393" s="52">
        <f>IFERROR(_xll.qlIndexFixing(ONIndex1M,I3393,TRUE,_xll.ohTrigger(RecalcTrigger,Trigger1M)),NA())</f>
        <v>2.3498333241942504E-2</v>
      </c>
      <c r="L3393" s="52">
        <f>IFERROR(_xll.qlIndexFixing(Index3M,H3393,TRUE,_xll.ohTrigger(RecalcTrigger,Trigger3M)),NA())</f>
        <v>2.4629717064740042E-2</v>
      </c>
      <c r="M3393" s="52">
        <f>IFERROR(_xll.qlIndexFixing(ONIndex3M,I3393,TRUE,_xll.ohTrigger(RecalcTrigger,Trigger3M)),NA())</f>
        <v>2.4555036426017196E-2</v>
      </c>
      <c r="N3393" s="52">
        <f>IFERROR(_xll.qlIndexFixing(Index6M,$H3393,TRUE,_xll.ohTrigger(RecalcTrigger,Trigger6M)),NA())</f>
        <v>2.5692645894577499E-2</v>
      </c>
      <c r="O3393" s="52">
        <f>IFERROR(_xll.qlIndexFixing(ONIndex6M,I3393,TRUE,_xll.ohTrigger(RecalcTrigger,Trigger6M)),NA())</f>
        <v>2.552812238047153E-2</v>
      </c>
      <c r="P3393" s="52">
        <f>IFERROR(_xll.qlIndexFixing(Index1Y,$H3393,TRUE,_xll.ohTrigger(RecalcTrigger,Trigger1Y)),NA())</f>
        <v>2.717950410162023E-2</v>
      </c>
      <c r="Q3393" s="52">
        <f>IFERROR(_xll.qlIndexFixing(ONIndex1Y,I3393,TRUE,_xll.ohTrigger(RecalcTrigger,Trigger1Y)),NA())</f>
        <v>2.6812723532163574E-2</v>
      </c>
    </row>
    <row r="3394" spans="2:17" x14ac:dyDescent="0.2">
      <c r="B3394" s="46" t="s">
        <v>51</v>
      </c>
      <c r="D3394" s="49">
        <f>_xll.qlCalendarAdvance(LocalCalendar,$D3393,B3394,"f",FALSE)</f>
        <v>63199</v>
      </c>
      <c r="E3394" s="49">
        <f>_xll.qlInterestRateIndexValueDate(IndexON,D3394)</f>
        <v>63199</v>
      </c>
      <c r="F3394" s="52">
        <f>IFERROR(_xll.qlIndexFixing(IndexON,D3394,TRUE,_xll.ohTrigger(RecalcTrigger,TriggerON)),NA())</f>
        <v>2.53024622932152E-2</v>
      </c>
      <c r="H3394" s="49">
        <f>_xll.qlCalendarAdvance(IborCalendar,$H3393,B3394,"f",FALSE)</f>
        <v>63186</v>
      </c>
      <c r="I3394" s="49">
        <f>_xll.qlInterestRateIndexValueDate(Index1M,$H3394)</f>
        <v>63188</v>
      </c>
      <c r="J3394" s="52">
        <f>IFERROR(_xll.qlIndexFixing(Index1M,$H3394,TRUE,_xll.ohTrigger(RecalcTrigger,Trigger1M)),NA())</f>
        <v>2.3522122825095915E-2</v>
      </c>
      <c r="K3394" s="52">
        <f>IFERROR(_xll.qlIndexFixing(ONIndex1M,I3394,TRUE,_xll.ohTrigger(RecalcTrigger,Trigger1M)),NA())</f>
        <v>2.3500634057260772E-2</v>
      </c>
      <c r="L3394" s="52">
        <f>IFERROR(_xll.qlIndexFixing(Index3M,H3394,TRUE,_xll.ohTrigger(RecalcTrigger,Trigger3M)),NA())</f>
        <v>2.4630557891786607E-2</v>
      </c>
      <c r="M3394" s="52">
        <f>IFERROR(_xll.qlIndexFixing(ONIndex3M,I3394,TRUE,_xll.ohTrigger(RecalcTrigger,Trigger3M)),NA())</f>
        <v>2.4557548831161125E-2</v>
      </c>
      <c r="N3394" s="52">
        <f>IFERROR(_xll.qlIndexFixing(Index6M,$H3394,TRUE,_xll.ohTrigger(RecalcTrigger,Trigger6M)),NA())</f>
        <v>2.5692645714910665E-2</v>
      </c>
      <c r="O3394" s="52">
        <f>IFERROR(_xll.qlIndexFixing(ONIndex6M,I3394,TRUE,_xll.ohTrigger(RecalcTrigger,Trigger6M)),NA())</f>
        <v>2.5530837631415615E-2</v>
      </c>
      <c r="P3394" s="52">
        <f>IFERROR(_xll.qlIndexFixing(Index1Y,$H3394,TRUE,_xll.ohTrigger(RecalcTrigger,Trigger1Y)),NA())</f>
        <v>2.7178488482872503E-2</v>
      </c>
      <c r="Q3394" s="52">
        <f>IFERROR(_xll.qlIndexFixing(ONIndex1Y,I3394,TRUE,_xll.ohTrigger(RecalcTrigger,Trigger1Y)),NA())</f>
        <v>2.6815720792563447E-2</v>
      </c>
    </row>
    <row r="3395" spans="2:17" x14ac:dyDescent="0.2">
      <c r="B3395" s="46" t="s">
        <v>51</v>
      </c>
      <c r="D3395" s="49">
        <f>_xll.qlCalendarAdvance(LocalCalendar,$D3394,B3395,"f",FALSE)</f>
        <v>63206</v>
      </c>
      <c r="E3395" s="49">
        <f>_xll.qlInterestRateIndexValueDate(IndexON,D3395)</f>
        <v>63206</v>
      </c>
      <c r="F3395" s="52">
        <f>IFERROR(_xll.qlIndexFixing(IndexON,D3395,TRUE,_xll.ohTrigger(RecalcTrigger,TriggerON)),NA())</f>
        <v>2.53024622932152E-2</v>
      </c>
      <c r="H3395" s="49">
        <f>_xll.qlCalendarAdvance(IborCalendar,$H3394,B3395,"f",FALSE)</f>
        <v>63193</v>
      </c>
      <c r="I3395" s="49">
        <f>_xll.qlInterestRateIndexValueDate(Index1M,$H3395)</f>
        <v>63195</v>
      </c>
      <c r="J3395" s="52">
        <f>IFERROR(_xll.qlIndexFixing(Index1M,$H3395,TRUE,_xll.ohTrigger(RecalcTrigger,Trigger1M)),NA())</f>
        <v>2.3521354918128547E-2</v>
      </c>
      <c r="K3395" s="52">
        <f>IFERROR(_xll.qlIndexFixing(ONIndex1M,I3395,TRUE,_xll.ohTrigger(RecalcTrigger,Trigger1M)),NA())</f>
        <v>2.34998670854214E-2</v>
      </c>
      <c r="L3395" s="52">
        <f>IFERROR(_xll.qlIndexFixing(Index3M,H3395,TRUE,_xll.ohTrigger(RecalcTrigger,Trigger3M)),NA())</f>
        <v>2.4629717064740042E-2</v>
      </c>
      <c r="M3395" s="52">
        <f>IFERROR(_xll.qlIndexFixing(ONIndex3M,I3395,TRUE,_xll.ohTrigger(RecalcTrigger,Trigger3M)),NA())</f>
        <v>2.4556711324716929E-2</v>
      </c>
      <c r="N3395" s="52">
        <f>IFERROR(_xll.qlIndexFixing(Index6M,$H3395,TRUE,_xll.ohTrigger(RecalcTrigger,Trigger6M)),NA())</f>
        <v>2.5691732713031722E-2</v>
      </c>
      <c r="O3395" s="52">
        <f>IFERROR(_xll.qlIndexFixing(ONIndex6M,I3395,TRUE,_xll.ohTrigger(RecalcTrigger,Trigger6M)),NA())</f>
        <v>2.5529932270469402E-2</v>
      </c>
      <c r="P3395" s="52">
        <f>IFERROR(_xll.qlIndexFixing(Index1Y,$H3395,TRUE,_xll.ohTrigger(RecalcTrigger,Trigger1Y)),NA())</f>
        <v>2.7181539866397143E-2</v>
      </c>
      <c r="Q3395" s="52">
        <f>IFERROR(_xll.qlIndexFixing(ONIndex1Y,I3395,TRUE,_xll.ohTrigger(RecalcTrigger,Trigger1Y)),NA())</f>
        <v>2.6814723278105745E-2</v>
      </c>
    </row>
    <row r="3396" spans="2:17" x14ac:dyDescent="0.2">
      <c r="B3396" s="46" t="s">
        <v>51</v>
      </c>
      <c r="D3396" s="49">
        <f>_xll.qlCalendarAdvance(LocalCalendar,$D3395,B3396,"f",FALSE)</f>
        <v>63213</v>
      </c>
      <c r="E3396" s="49">
        <f>_xll.qlInterestRateIndexValueDate(IndexON,D3396)</f>
        <v>63213</v>
      </c>
      <c r="F3396" s="52">
        <f>IFERROR(_xll.qlIndexFixing(IndexON,D3396,TRUE,_xll.ohTrigger(RecalcTrigger,TriggerON)),NA())</f>
        <v>2.5302462293295136E-2</v>
      </c>
      <c r="H3396" s="49">
        <f>_xll.qlCalendarAdvance(IborCalendar,$H3395,B3396,"f",FALSE)</f>
        <v>63200</v>
      </c>
      <c r="I3396" s="49">
        <f>_xll.qlInterestRateIndexValueDate(Index1M,$H3396)</f>
        <v>63202</v>
      </c>
      <c r="J3396" s="52">
        <f>IFERROR(_xll.qlIndexFixing(Index1M,$H3396,TRUE,_xll.ohTrigger(RecalcTrigger,Trigger1M)),NA())</f>
        <v>2.3521354918125969E-2</v>
      </c>
      <c r="K3396" s="52">
        <f>IFERROR(_xll.qlIndexFixing(ONIndex1M,I3396,TRUE,_xll.ohTrigger(RecalcTrigger,Trigger1M)),NA())</f>
        <v>2.3500634057260772E-2</v>
      </c>
      <c r="L3396" s="52">
        <f>IFERROR(_xll.qlIndexFixing(Index3M,H3396,TRUE,_xll.ohTrigger(RecalcTrigger,Trigger3M)),NA())</f>
        <v>2.4629717064740042E-2</v>
      </c>
      <c r="M3396" s="52">
        <f>IFERROR(_xll.qlIndexFixing(ONIndex3M,I3396,TRUE,_xll.ohTrigger(RecalcTrigger,Trigger3M)),NA())</f>
        <v>2.4557548831161125E-2</v>
      </c>
      <c r="N3396" s="52">
        <f>IFERROR(_xll.qlIndexFixing(Index6M,$H3396,TRUE,_xll.ohTrigger(RecalcTrigger,Trigger6M)),NA())</f>
        <v>2.5691732558287439E-2</v>
      </c>
      <c r="O3396" s="52">
        <f>IFERROR(_xll.qlIndexFixing(ONIndex6M,I3396,TRUE,_xll.ohTrigger(RecalcTrigger,Trigger6M)),NA())</f>
        <v>2.5530837293925579E-2</v>
      </c>
      <c r="P3396" s="52">
        <f>IFERROR(_xll.qlIndexFixing(Index1Y,$H3396,TRUE,_xll.ohTrigger(RecalcTrigger,Trigger1Y)),NA())</f>
        <v>2.7182557739026045E-2</v>
      </c>
      <c r="Q3396" s="52">
        <f>IFERROR(_xll.qlIndexFixing(ONIndex1Y,I3396,TRUE,_xll.ohTrigger(RecalcTrigger,Trigger1Y)),NA())</f>
        <v>2.6815723126516477E-2</v>
      </c>
    </row>
    <row r="3397" spans="2:17" x14ac:dyDescent="0.2">
      <c r="B3397" s="46" t="s">
        <v>51</v>
      </c>
      <c r="D3397" s="49">
        <f>_xll.qlCalendarAdvance(LocalCalendar,$D3396,B3397,"f",FALSE)</f>
        <v>63220</v>
      </c>
      <c r="E3397" s="49">
        <f>_xll.qlInterestRateIndexValueDate(IndexON,D3397)</f>
        <v>63220</v>
      </c>
      <c r="F3397" s="52">
        <f>IFERROR(_xll.qlIndexFixing(IndexON,D3397,TRUE,_xll.ohTrigger(RecalcTrigger,TriggerON)),NA())</f>
        <v>2.53024622932152E-2</v>
      </c>
      <c r="H3397" s="49">
        <f>_xll.qlCalendarAdvance(IborCalendar,$H3396,B3397,"f",FALSE)</f>
        <v>63207</v>
      </c>
      <c r="I3397" s="49">
        <f>_xll.qlInterestRateIndexValueDate(Index1M,$H3397)</f>
        <v>63209</v>
      </c>
      <c r="J3397" s="52">
        <f>IFERROR(_xll.qlIndexFixing(Index1M,$H3397,TRUE,_xll.ohTrigger(RecalcTrigger,Trigger1M)),NA())</f>
        <v>2.3522122825095915E-2</v>
      </c>
      <c r="K3397" s="52">
        <f>IFERROR(_xll.qlIndexFixing(ONIndex1M,I3397,TRUE,_xll.ohTrigger(RecalcTrigger,Trigger1M)),NA())</f>
        <v>2.34998670854214E-2</v>
      </c>
      <c r="L3397" s="52">
        <f>IFERROR(_xll.qlIndexFixing(Index3M,H3397,TRUE,_xll.ohTrigger(RecalcTrigger,Trigger3M)),NA())</f>
        <v>2.4629717064740042E-2</v>
      </c>
      <c r="M3397" s="52">
        <f>IFERROR(_xll.qlIndexFixing(ONIndex3M,I3397,TRUE,_xll.ohTrigger(RecalcTrigger,Trigger3M)),NA())</f>
        <v>2.4556711324690284E-2</v>
      </c>
      <c r="N3397" s="52">
        <f>IFERROR(_xll.qlIndexFixing(Index6M,$H3397,TRUE,_xll.ohTrigger(RecalcTrigger,Trigger6M)),NA())</f>
        <v>2.5691732404770018E-2</v>
      </c>
      <c r="O3397" s="52">
        <f>IFERROR(_xll.qlIndexFixing(ONIndex6M,I3397,TRUE,_xll.ohTrigger(RecalcTrigger,Trigger6M)),NA())</f>
        <v>2.5529931935270866E-2</v>
      </c>
      <c r="P3397" s="52">
        <f>IFERROR(_xll.qlIndexFixing(Index1Y,$H3397,TRUE,_xll.ohTrigger(RecalcTrigger,Trigger1Y)),NA())</f>
        <v>2.7181541800712087E-2</v>
      </c>
      <c r="Q3397" s="52">
        <f>IFERROR(_xll.qlIndexFixing(ONIndex1Y,I3397,TRUE,_xll.ohTrigger(RecalcTrigger,Trigger1Y)),NA())</f>
        <v>2.6814725596304712E-2</v>
      </c>
    </row>
    <row r="3398" spans="2:17" x14ac:dyDescent="0.2">
      <c r="B3398" s="46" t="s">
        <v>51</v>
      </c>
      <c r="D3398" s="49">
        <f>_xll.qlCalendarAdvance(LocalCalendar,$D3397,B3398,"f",FALSE)</f>
        <v>63227</v>
      </c>
      <c r="E3398" s="49">
        <f>_xll.qlInterestRateIndexValueDate(IndexON,D3398)</f>
        <v>63227</v>
      </c>
      <c r="F3398" s="52">
        <f>IFERROR(_xll.qlIndexFixing(IndexON,D3398,TRUE,_xll.ohTrigger(RecalcTrigger,TriggerON)),NA())</f>
        <v>2.53024622932152E-2</v>
      </c>
      <c r="H3398" s="49">
        <f>_xll.qlCalendarAdvance(IborCalendar,$H3397,B3398,"f",FALSE)</f>
        <v>63214</v>
      </c>
      <c r="I3398" s="49">
        <f>_xll.qlInterestRateIndexValueDate(Index1M,$H3398)</f>
        <v>63216</v>
      </c>
      <c r="J3398" s="52">
        <f>IFERROR(_xll.qlIndexFixing(Index1M,$H3398,TRUE,_xll.ohTrigger(RecalcTrigger,Trigger1M)),NA())</f>
        <v>2.3521354918125969E-2</v>
      </c>
      <c r="K3398" s="52">
        <f>IFERROR(_xll.qlIndexFixing(ONIndex1M,I3398,TRUE,_xll.ohTrigger(RecalcTrigger,Trigger1M)),NA())</f>
        <v>2.34998670854214E-2</v>
      </c>
      <c r="L3398" s="52">
        <f>IFERROR(_xll.qlIndexFixing(Index3M,H3398,TRUE,_xll.ohTrigger(RecalcTrigger,Trigger3M)),NA())</f>
        <v>2.4629717064740042E-2</v>
      </c>
      <c r="M3398" s="52">
        <f>IFERROR(_xll.qlIndexFixing(ONIndex3M,I3398,TRUE,_xll.ohTrigger(RecalcTrigger,Trigger3M)),NA())</f>
        <v>2.4556711324716929E-2</v>
      </c>
      <c r="N3398" s="52">
        <f>IFERROR(_xll.qlIndexFixing(Index6M,$H3398,TRUE,_xll.ohTrigger(RecalcTrigger,Trigger6M)),NA())</f>
        <v>2.5691732252480348E-2</v>
      </c>
      <c r="O3398" s="52">
        <f>IFERROR(_xll.qlIndexFixing(ONIndex6M,I3398,TRUE,_xll.ohTrigger(RecalcTrigger,Trigger6M)),NA())</f>
        <v>2.5529931769536773E-2</v>
      </c>
      <c r="P3398" s="52">
        <f>IFERROR(_xll.qlIndexFixing(Index1Y,$H3398,TRUE,_xll.ohTrigger(RecalcTrigger,Trigger1Y)),NA())</f>
        <v>2.7181542754958252E-2</v>
      </c>
      <c r="Q3398" s="52">
        <f>IFERROR(_xll.qlIndexFixing(ONIndex1Y,I3398,TRUE,_xll.ohTrigger(RecalcTrigger,Trigger1Y)),NA())</f>
        <v>2.6814726742827588E-2</v>
      </c>
    </row>
    <row r="3399" spans="2:17" x14ac:dyDescent="0.2">
      <c r="B3399" s="46" t="s">
        <v>51</v>
      </c>
      <c r="D3399" s="49">
        <f>_xll.qlCalendarAdvance(LocalCalendar,$D3398,B3399,"f",FALSE)</f>
        <v>63234</v>
      </c>
      <c r="E3399" s="49">
        <f>_xll.qlInterestRateIndexValueDate(IndexON,D3399)</f>
        <v>63234</v>
      </c>
      <c r="F3399" s="52">
        <f>IFERROR(_xll.qlIndexFixing(IndexON,D3399,TRUE,_xll.ohTrigger(RecalcTrigger,TriggerON)),NA())</f>
        <v>2.53024622932152E-2</v>
      </c>
      <c r="H3399" s="49">
        <f>_xll.qlCalendarAdvance(IborCalendar,$H3398,B3399,"f",FALSE)</f>
        <v>63221</v>
      </c>
      <c r="I3399" s="49">
        <f>_xll.qlInterestRateIndexValueDate(Index1M,$H3399)</f>
        <v>63223</v>
      </c>
      <c r="J3399" s="52">
        <f>IFERROR(_xll.qlIndexFixing(Index1M,$H3399,TRUE,_xll.ohTrigger(RecalcTrigger,Trigger1M)),NA())</f>
        <v>2.3519051397736326E-2</v>
      </c>
      <c r="K3399" s="52">
        <f>IFERROR(_xll.qlIndexFixing(ONIndex1M,I3399,TRUE,_xll.ohTrigger(RecalcTrigger,Trigger1M)),NA())</f>
        <v>2.34998670854214E-2</v>
      </c>
      <c r="L3399" s="52">
        <f>IFERROR(_xll.qlIndexFixing(Index3M,H3399,TRUE,_xll.ohTrigger(RecalcTrigger,Trigger3M)),NA())</f>
        <v>2.4628876275946059E-2</v>
      </c>
      <c r="M3399" s="52">
        <f>IFERROR(_xll.qlIndexFixing(ONIndex3M,I3399,TRUE,_xll.ohTrigger(RecalcTrigger,Trigger3M)),NA())</f>
        <v>2.4556711324716929E-2</v>
      </c>
      <c r="N3399" s="52">
        <f>IFERROR(_xll.qlIndexFixing(Index6M,$H3399,TRUE,_xll.ohTrigger(RecalcTrigger,Trigger6M)),NA())</f>
        <v>2.5691732101416655E-2</v>
      </c>
      <c r="O3399" s="52">
        <f>IFERROR(_xll.qlIndexFixing(ONIndex6M,I3399,TRUE,_xll.ohTrigger(RecalcTrigger,Trigger6M)),NA())</f>
        <v>2.5529931604921785E-2</v>
      </c>
      <c r="P3399" s="52">
        <f>IFERROR(_xll.qlIndexFixing(Index1Y,$H3399,TRUE,_xll.ohTrigger(RecalcTrigger,Trigger1Y)),NA())</f>
        <v>2.7181543700596368E-2</v>
      </c>
      <c r="Q3399" s="52">
        <f>IFERROR(_xll.qlIndexFixing(ONIndex1Y,I3399,TRUE,_xll.ohTrigger(RecalcTrigger,Trigger1Y)),NA())</f>
        <v>2.6814727881010469E-2</v>
      </c>
    </row>
    <row r="3400" spans="2:17" x14ac:dyDescent="0.2">
      <c r="B3400" s="46" t="s">
        <v>51</v>
      </c>
      <c r="D3400" s="49">
        <f>_xll.qlCalendarAdvance(LocalCalendar,$D3399,B3400,"f",FALSE)</f>
        <v>63241</v>
      </c>
      <c r="E3400" s="49">
        <f>_xll.qlInterestRateIndexValueDate(IndexON,D3400)</f>
        <v>63241</v>
      </c>
      <c r="F3400" s="52">
        <f>IFERROR(_xll.qlIndexFixing(IndexON,D3400,TRUE,_xll.ohTrigger(RecalcTrigger,TriggerON)),NA())</f>
        <v>2.5302462293135264E-2</v>
      </c>
      <c r="H3400" s="49">
        <f>_xll.qlCalendarAdvance(IborCalendar,$H3399,B3400,"f",FALSE)</f>
        <v>63228</v>
      </c>
      <c r="I3400" s="49">
        <f>_xll.qlInterestRateIndexValueDate(Index1M,$H3400)</f>
        <v>63230</v>
      </c>
      <c r="J3400" s="52">
        <f>IFERROR(_xll.qlIndexFixing(Index1M,$H3400,TRUE,_xll.ohTrigger(RecalcTrigger,Trigger1M)),NA())</f>
        <v>2.351905139773347E-2</v>
      </c>
      <c r="K3400" s="52">
        <f>IFERROR(_xll.qlIndexFixing(ONIndex1M,I3400,TRUE,_xll.ohTrigger(RecalcTrigger,Trigger1M)),NA())</f>
        <v>2.3499867085394754E-2</v>
      </c>
      <c r="L3400" s="52">
        <f>IFERROR(_xll.qlIndexFixing(Index3M,H3400,TRUE,_xll.ohTrigger(RecalcTrigger,Trigger3M)),NA())</f>
        <v>2.462887627594516E-2</v>
      </c>
      <c r="M3400" s="52">
        <f>IFERROR(_xll.qlIndexFixing(ONIndex3M,I3400,TRUE,_xll.ohTrigger(RecalcTrigger,Trigger3M)),NA())</f>
        <v>2.4556711324690284E-2</v>
      </c>
      <c r="N3400" s="52">
        <f>IFERROR(_xll.qlIndexFixing(Index6M,$H3400,TRUE,_xll.ohTrigger(RecalcTrigger,Trigger6M)),NA())</f>
        <v>2.5691731951578502E-2</v>
      </c>
      <c r="O3400" s="52">
        <f>IFERROR(_xll.qlIndexFixing(ONIndex6M,I3400,TRUE,_xll.ohTrigger(RecalcTrigger,Trigger6M)),NA())</f>
        <v>2.5529931441532483E-2</v>
      </c>
      <c r="P3400" s="52">
        <f>IFERROR(_xll.qlIndexFixing(Index1Y,$H3400,TRUE,_xll.ohTrigger(RecalcTrigger,Trigger1Y)),NA())</f>
        <v>2.7181544637626443E-2</v>
      </c>
      <c r="Q3400" s="52">
        <f>IFERROR(_xll.qlIndexFixing(ONIndex1Y,I3400,TRUE,_xll.ohTrigger(RecalcTrigger,Trigger1Y)),NA())</f>
        <v>2.6814729010800065E-2</v>
      </c>
    </row>
    <row r="3401" spans="2:17" x14ac:dyDescent="0.2">
      <c r="B3401" s="46" t="s">
        <v>51</v>
      </c>
      <c r="D3401" s="49">
        <f>_xll.qlCalendarAdvance(LocalCalendar,$D3400,B3401,"f",FALSE)</f>
        <v>63248</v>
      </c>
      <c r="E3401" s="49">
        <f>_xll.qlInterestRateIndexValueDate(IndexON,D3401)</f>
        <v>63248</v>
      </c>
      <c r="F3401" s="52">
        <f>IFERROR(_xll.qlIndexFixing(IndexON,D3401,TRUE,_xll.ohTrigger(RecalcTrigger,TriggerON)),NA())</f>
        <v>2.53024622932152E-2</v>
      </c>
      <c r="H3401" s="49">
        <f>_xll.qlCalendarAdvance(IborCalendar,$H3400,B3401,"f",FALSE)</f>
        <v>63235</v>
      </c>
      <c r="I3401" s="49">
        <f>_xll.qlInterestRateIndexValueDate(Index1M,$H3401)</f>
        <v>63237</v>
      </c>
      <c r="J3401" s="52">
        <f>IFERROR(_xll.qlIndexFixing(Index1M,$H3401,TRUE,_xll.ohTrigger(RecalcTrigger,Trigger1M)),NA())</f>
        <v>2.3519051397736326E-2</v>
      </c>
      <c r="K3401" s="52">
        <f>IFERROR(_xll.qlIndexFixing(ONIndex1M,I3401,TRUE,_xll.ohTrigger(RecalcTrigger,Trigger1M)),NA())</f>
        <v>2.3500634057260772E-2</v>
      </c>
      <c r="L3401" s="52">
        <f>IFERROR(_xll.qlIndexFixing(Index3M,H3401,TRUE,_xll.ohTrigger(RecalcTrigger,Trigger3M)),NA())</f>
        <v>2.462887627594516E-2</v>
      </c>
      <c r="M3401" s="52">
        <f>IFERROR(_xll.qlIndexFixing(ONIndex3M,I3401,TRUE,_xll.ohTrigger(RecalcTrigger,Trigger3M)),NA())</f>
        <v>2.4557548831161125E-2</v>
      </c>
      <c r="N3401" s="52">
        <f>IFERROR(_xll.qlIndexFixing(Index6M,$H3401,TRUE,_xll.ohTrigger(RecalcTrigger,Trigger6M)),NA())</f>
        <v>2.5691731802968978E-2</v>
      </c>
      <c r="O3401" s="52">
        <f>IFERROR(_xll.qlIndexFixing(ONIndex6M,I3401,TRUE,_xll.ohTrigger(RecalcTrigger,Trigger6M)),NA())</f>
        <v>2.5530836471463481E-2</v>
      </c>
      <c r="P3401" s="52">
        <f>IFERROR(_xll.qlIndexFixing(Index1Y,$H3401,TRUE,_xll.ohTrigger(RecalcTrigger,Trigger1Y)),NA())</f>
        <v>2.7182562464493888E-2</v>
      </c>
      <c r="Q3401" s="52">
        <f>IFERROR(_xll.qlIndexFixing(ONIndex1Y,I3401,TRUE,_xll.ohTrigger(RecalcTrigger,Trigger1Y)),NA())</f>
        <v>2.6815728814786333E-2</v>
      </c>
    </row>
    <row r="3402" spans="2:17" x14ac:dyDescent="0.2">
      <c r="B3402" s="46" t="s">
        <v>51</v>
      </c>
      <c r="D3402" s="49">
        <f>_xll.qlCalendarAdvance(LocalCalendar,$D3401,B3402,"f",FALSE)</f>
        <v>63255</v>
      </c>
      <c r="E3402" s="49">
        <f>_xll.qlInterestRateIndexValueDate(IndexON,D3402)</f>
        <v>63255</v>
      </c>
      <c r="F3402" s="52">
        <f>IFERROR(_xll.qlIndexFixing(IndexON,D3402,TRUE,_xll.ohTrigger(RecalcTrigger,TriggerON)),NA())</f>
        <v>2.53024622932152E-2</v>
      </c>
      <c r="H3402" s="49">
        <f>_xll.qlCalendarAdvance(IborCalendar,$H3401,B3402,"f",FALSE)</f>
        <v>63242</v>
      </c>
      <c r="I3402" s="49">
        <f>_xll.qlInterestRateIndexValueDate(Index1M,$H3402)</f>
        <v>63244</v>
      </c>
      <c r="J3402" s="52">
        <f>IFERROR(_xll.qlIndexFixing(Index1M,$H3402,TRUE,_xll.ohTrigger(RecalcTrigger,Trigger1M)),NA())</f>
        <v>2.3522122825093417E-2</v>
      </c>
      <c r="K3402" s="52">
        <f>IFERROR(_xll.qlIndexFixing(ONIndex1M,I3402,TRUE,_xll.ohTrigger(RecalcTrigger,Trigger1M)),NA())</f>
        <v>2.3499867085394754E-2</v>
      </c>
      <c r="L3402" s="52">
        <f>IFERROR(_xll.qlIndexFixing(Index3M,H3402,TRUE,_xll.ohTrigger(RecalcTrigger,Trigger3M)),NA())</f>
        <v>2.4628876275946059E-2</v>
      </c>
      <c r="M3402" s="52">
        <f>IFERROR(_xll.qlIndexFixing(ONIndex3M,I3402,TRUE,_xll.ohTrigger(RecalcTrigger,Trigger3M)),NA())</f>
        <v>2.4556711324716929E-2</v>
      </c>
      <c r="N3402" s="52">
        <f>IFERROR(_xll.qlIndexFixing(Index6M,$H3402,TRUE,_xll.ohTrigger(RecalcTrigger,Trigger6M)),NA())</f>
        <v>2.5691731655585436E-2</v>
      </c>
      <c r="O3402" s="52">
        <f>IFERROR(_xll.qlIndexFixing(ONIndex6M,I3402,TRUE,_xll.ohTrigger(RecalcTrigger,Trigger6M)),NA())</f>
        <v>2.5529931118457583E-2</v>
      </c>
      <c r="P3402" s="52">
        <f>IFERROR(_xll.qlIndexFixing(Index1Y,$H3402,TRUE,_xll.ohTrigger(RecalcTrigger,Trigger1Y)),NA())</f>
        <v>2.7181546485862882E-2</v>
      </c>
      <c r="Q3402" s="52">
        <f>IFERROR(_xll.qlIndexFixing(ONIndex1Y,I3402,TRUE,_xll.ohTrigger(RecalcTrigger,Trigger1Y)),NA())</f>
        <v>2.6814731245252688E-2</v>
      </c>
    </row>
    <row r="3403" spans="2:17" x14ac:dyDescent="0.2">
      <c r="B3403" s="46" t="s">
        <v>51</v>
      </c>
      <c r="D3403" s="49">
        <f>_xll.qlCalendarAdvance(LocalCalendar,$D3402,B3403,"f",FALSE)</f>
        <v>63262</v>
      </c>
      <c r="E3403" s="49">
        <f>_xll.qlInterestRateIndexValueDate(IndexON,D3403)</f>
        <v>63262</v>
      </c>
      <c r="F3403" s="52">
        <f>IFERROR(_xll.qlIndexFixing(IndexON,D3403,TRUE,_xll.ohTrigger(RecalcTrigger,TriggerON)),NA())</f>
        <v>2.53024622932152E-2</v>
      </c>
      <c r="H3403" s="49">
        <f>_xll.qlCalendarAdvance(IborCalendar,$H3402,B3403,"f",FALSE)</f>
        <v>63249</v>
      </c>
      <c r="I3403" s="49">
        <f>_xll.qlInterestRateIndexValueDate(Index1M,$H3403)</f>
        <v>63251</v>
      </c>
      <c r="J3403" s="52">
        <f>IFERROR(_xll.qlIndexFixing(Index1M,$H3403,TRUE,_xll.ohTrigger(RecalcTrigger,Trigger1M)),NA())</f>
        <v>2.3521354918128547E-2</v>
      </c>
      <c r="K3403" s="52">
        <f>IFERROR(_xll.qlIndexFixing(ONIndex1M,I3403,TRUE,_xll.ohTrigger(RecalcTrigger,Trigger1M)),NA())</f>
        <v>2.34998670854214E-2</v>
      </c>
      <c r="L3403" s="52">
        <f>IFERROR(_xll.qlIndexFixing(Index3M,H3403,TRUE,_xll.ohTrigger(RecalcTrigger,Trigger3M)),NA())</f>
        <v>2.4633080602456059E-2</v>
      </c>
      <c r="M3403" s="52">
        <f>IFERROR(_xll.qlIndexFixing(ONIndex3M,I3403,TRUE,_xll.ohTrigger(RecalcTrigger,Trigger3M)),NA())</f>
        <v>2.4556711324716929E-2</v>
      </c>
      <c r="N3403" s="52">
        <f>IFERROR(_xll.qlIndexFixing(Index6M,$H3403,TRUE,_xll.ohTrigger(RecalcTrigger,Trigger6M)),NA())</f>
        <v>2.5696296174529915E-2</v>
      </c>
      <c r="O3403" s="52">
        <f>IFERROR(_xll.qlIndexFixing(ONIndex6M,I3403,TRUE,_xll.ohTrigger(RecalcTrigger,Trigger6M)),NA())</f>
        <v>2.5529930958771985E-2</v>
      </c>
      <c r="P3403" s="52">
        <f>IFERROR(_xll.qlIndexFixing(Index1Y,$H3403,TRUE,_xll.ohTrigger(RecalcTrigger,Trigger1Y)),NA())</f>
        <v>2.7181547397069253E-2</v>
      </c>
      <c r="Q3403" s="52">
        <f>IFERROR(_xll.qlIndexFixing(ONIndex1Y,I3403,TRUE,_xll.ohTrigger(RecalcTrigger,Trigger1Y)),NA())</f>
        <v>2.6814732349862425E-2</v>
      </c>
    </row>
    <row r="3404" spans="2:17" x14ac:dyDescent="0.2">
      <c r="B3404" s="46" t="s">
        <v>51</v>
      </c>
      <c r="D3404" s="49">
        <f>_xll.qlCalendarAdvance(LocalCalendar,$D3403,B3404,"f",FALSE)</f>
        <v>63269</v>
      </c>
      <c r="E3404" s="49">
        <f>_xll.qlInterestRateIndexValueDate(IndexON,D3404)</f>
        <v>63269</v>
      </c>
      <c r="F3404" s="52">
        <f>IFERROR(_xll.qlIndexFixing(IndexON,D3404,TRUE,_xll.ohTrigger(RecalcTrigger,TriggerON)),NA())</f>
        <v>2.53024622932152E-2</v>
      </c>
      <c r="H3404" s="49">
        <f>_xll.qlCalendarAdvance(IborCalendar,$H3403,B3404,"f",FALSE)</f>
        <v>63256</v>
      </c>
      <c r="I3404" s="49">
        <f>_xll.qlInterestRateIndexValueDate(Index1M,$H3404)</f>
        <v>63258</v>
      </c>
      <c r="J3404" s="52">
        <f>IFERROR(_xll.qlIndexFixing(Index1M,$H3404,TRUE,_xll.ohTrigger(RecalcTrigger,Trigger1M)),NA())</f>
        <v>2.3521354918128547E-2</v>
      </c>
      <c r="K3404" s="52">
        <f>IFERROR(_xll.qlIndexFixing(ONIndex1M,I3404,TRUE,_xll.ohTrigger(RecalcTrigger,Trigger1M)),NA())</f>
        <v>2.3499867085448045E-2</v>
      </c>
      <c r="L3404" s="52">
        <f>IFERROR(_xll.qlIndexFixing(Index3M,H3404,TRUE,_xll.ohTrigger(RecalcTrigger,Trigger3M)),NA())</f>
        <v>2.4633080602454359E-2</v>
      </c>
      <c r="M3404" s="52">
        <f>IFERROR(_xll.qlIndexFixing(ONIndex3M,I3404,TRUE,_xll.ohTrigger(RecalcTrigger,Trigger3M)),NA())</f>
        <v>2.4556711324716929E-2</v>
      </c>
      <c r="N3404" s="52">
        <f>IFERROR(_xll.qlIndexFixing(Index6M,$H3404,TRUE,_xll.ohTrigger(RecalcTrigger,Trigger6M)),NA())</f>
        <v>2.5695383010465166E-2</v>
      </c>
      <c r="O3404" s="52">
        <f>IFERROR(_xll.qlIndexFixing(ONIndex6M,I3404,TRUE,_xll.ohTrigger(RecalcTrigger,Trigger6M)),NA())</f>
        <v>2.5529930800258782E-2</v>
      </c>
      <c r="P3404" s="52">
        <f>IFERROR(_xll.qlIndexFixing(Index1Y,$H3404,TRUE,_xll.ohTrigger(RecalcTrigger,Trigger1Y)),NA())</f>
        <v>2.7181548299668009E-2</v>
      </c>
      <c r="Q3404" s="52">
        <f>IFERROR(_xll.qlIndexFixing(ONIndex1Y,I3404,TRUE,_xll.ohTrigger(RecalcTrigger,Trigger1Y)),NA())</f>
        <v>2.6814733446185457E-2</v>
      </c>
    </row>
    <row r="3405" spans="2:17" x14ac:dyDescent="0.2">
      <c r="B3405" s="46" t="s">
        <v>51</v>
      </c>
      <c r="D3405" s="49">
        <f>_xll.qlCalendarAdvance(LocalCalendar,$D3404,B3405,"f",FALSE)</f>
        <v>63276</v>
      </c>
      <c r="E3405" s="49">
        <f>_xll.qlInterestRateIndexValueDate(IndexON,D3405)</f>
        <v>63276</v>
      </c>
      <c r="F3405" s="52">
        <f>IFERROR(_xll.qlIndexFixing(IndexON,D3405,TRUE,_xll.ohTrigger(RecalcTrigger,TriggerON)),NA())</f>
        <v>2.53024622932152E-2</v>
      </c>
      <c r="H3405" s="49">
        <f>_xll.qlCalendarAdvance(IborCalendar,$H3404,B3405,"f",FALSE)</f>
        <v>63263</v>
      </c>
      <c r="I3405" s="49">
        <f>_xll.qlInterestRateIndexValueDate(Index1M,$H3405)</f>
        <v>63265</v>
      </c>
      <c r="J3405" s="52">
        <f>IFERROR(_xll.qlIndexFixing(Index1M,$H3405,TRUE,_xll.ohTrigger(RecalcTrigger,Trigger1M)),NA())</f>
        <v>2.3521354918128547E-2</v>
      </c>
      <c r="K3405" s="52">
        <f>IFERROR(_xll.qlIndexFixing(ONIndex1M,I3405,TRUE,_xll.ohTrigger(RecalcTrigger,Trigger1M)),NA())</f>
        <v>2.34998670854214E-2</v>
      </c>
      <c r="L3405" s="52">
        <f>IFERROR(_xll.qlIndexFixing(Index3M,H3405,TRUE,_xll.ohTrigger(RecalcTrigger,Trigger3M)),NA())</f>
        <v>2.4633080602455209E-2</v>
      </c>
      <c r="M3405" s="52">
        <f>IFERROR(_xll.qlIndexFixing(ONIndex3M,I3405,TRUE,_xll.ohTrigger(RecalcTrigger,Trigger3M)),NA())</f>
        <v>2.4556711324716929E-2</v>
      </c>
      <c r="N3405" s="52">
        <f>IFERROR(_xll.qlIndexFixing(Index6M,$H3405,TRUE,_xll.ohTrigger(RecalcTrigger,Trigger6M)),NA())</f>
        <v>2.5695382867071112E-2</v>
      </c>
      <c r="O3405" s="52">
        <f>IFERROR(_xll.qlIndexFixing(ONIndex6M,I3405,TRUE,_xll.ohTrigger(RecalcTrigger,Trigger6M)),NA())</f>
        <v>2.552993064294462E-2</v>
      </c>
      <c r="P3405" s="52">
        <f>IFERROR(_xll.qlIndexFixing(Index1Y,$H3405,TRUE,_xll.ohTrigger(RecalcTrigger,Trigger1Y)),NA())</f>
        <v>2.7181549193658505E-2</v>
      </c>
      <c r="Q3405" s="52">
        <f>IFERROR(_xll.qlIndexFixing(ONIndex1Y,I3405,TRUE,_xll.ohTrigger(RecalcTrigger,Trigger1Y)),NA())</f>
        <v>2.6814734534061913E-2</v>
      </c>
    </row>
    <row r="3406" spans="2:17" x14ac:dyDescent="0.2">
      <c r="B3406" s="46" t="s">
        <v>51</v>
      </c>
      <c r="D3406" s="49">
        <f>_xll.qlCalendarAdvance(LocalCalendar,$D3405,B3406,"f",FALSE)</f>
        <v>63283</v>
      </c>
      <c r="E3406" s="49">
        <f>_xll.qlInterestRateIndexValueDate(IndexON,D3406)</f>
        <v>63283</v>
      </c>
      <c r="F3406" s="52">
        <f>IFERROR(_xll.qlIndexFixing(IndexON,D3406,TRUE,_xll.ohTrigger(RecalcTrigger,TriggerON)),NA())</f>
        <v>2.53024622932152E-2</v>
      </c>
      <c r="H3406" s="49">
        <f>_xll.qlCalendarAdvance(IborCalendar,$H3405,B3406,"f",FALSE)</f>
        <v>63270</v>
      </c>
      <c r="I3406" s="49">
        <f>_xll.qlInterestRateIndexValueDate(Index1M,$H3406)</f>
        <v>63276</v>
      </c>
      <c r="J3406" s="52">
        <f>IFERROR(_xll.qlIndexFixing(Index1M,$H3406,TRUE,_xll.ohTrigger(RecalcTrigger,Trigger1M)),NA())</f>
        <v>2.3521354918128547E-2</v>
      </c>
      <c r="K3406" s="52">
        <f>IFERROR(_xll.qlIndexFixing(ONIndex1M,I3406,TRUE,_xll.ohTrigger(RecalcTrigger,Trigger1M)),NA())</f>
        <v>2.3498333241862568E-2</v>
      </c>
      <c r="L3406" s="52">
        <f>IFERROR(_xll.qlIndexFixing(Index3M,H3406,TRUE,_xll.ohTrigger(RecalcTrigger,Trigger3M)),NA())</f>
        <v>2.463139875708608E-2</v>
      </c>
      <c r="M3406" s="52">
        <f>IFERROR(_xll.qlIndexFixing(ONIndex3M,I3406,TRUE,_xll.ohTrigger(RecalcTrigger,Trigger3M)),NA())</f>
        <v>2.455503642593726E-2</v>
      </c>
      <c r="N3406" s="52">
        <f>IFERROR(_xll.qlIndexFixing(Index6M,$H3406,TRUE,_xll.ohTrigger(RecalcTrigger,Trigger6M)),NA())</f>
        <v>2.5694469667711169E-2</v>
      </c>
      <c r="O3406" s="52">
        <f>IFERROR(_xll.qlIndexFixing(ONIndex6M,I3406,TRUE,_xll.ohTrigger(RecalcTrigger,Trigger6M)),NA())</f>
        <v>2.5528120141542487E-2</v>
      </c>
      <c r="P3406" s="52">
        <f>IFERROR(_xll.qlIndexFixing(Index1Y,$H3406,TRUE,_xll.ohTrigger(RecalcTrigger,Trigger1Y)),NA())</f>
        <v>2.7179516941974104E-2</v>
      </c>
      <c r="Q3406" s="52">
        <f>IFERROR(_xll.qlIndexFixing(ONIndex1Y,I3406,TRUE,_xll.ohTrigger(RecalcTrigger,Trigger1Y)),NA())</f>
        <v>2.68127390158579E-2</v>
      </c>
    </row>
    <row r="3407" spans="2:17" x14ac:dyDescent="0.2">
      <c r="B3407" s="46" t="s">
        <v>51</v>
      </c>
      <c r="D3407" s="49">
        <f>_xll.qlCalendarAdvance(LocalCalendar,$D3406,B3407,"f",FALSE)</f>
        <v>63290</v>
      </c>
      <c r="E3407" s="49">
        <f>_xll.qlInterestRateIndexValueDate(IndexON,D3407)</f>
        <v>63290</v>
      </c>
      <c r="F3407" s="52">
        <f>IFERROR(_xll.qlIndexFixing(IndexON,D3407,TRUE,_xll.ohTrigger(RecalcTrigger,TriggerON)),NA())</f>
        <v>2.53024622932152E-2</v>
      </c>
      <c r="H3407" s="49">
        <f>_xll.qlCalendarAdvance(IborCalendar,$H3406,B3407,"f",FALSE)</f>
        <v>63277</v>
      </c>
      <c r="I3407" s="49">
        <f>_xll.qlInterestRateIndexValueDate(Index1M,$H3407)</f>
        <v>63279</v>
      </c>
      <c r="J3407" s="52">
        <f>IFERROR(_xll.qlIndexFixing(Index1M,$H3407,TRUE,_xll.ohTrigger(RecalcTrigger,Trigger1M)),NA())</f>
        <v>2.351905139773347E-2</v>
      </c>
      <c r="K3407" s="52">
        <f>IFERROR(_xll.qlIndexFixing(ONIndex1M,I3407,TRUE,_xll.ohTrigger(RecalcTrigger,Trigger1M)),NA())</f>
        <v>2.3499867085394754E-2</v>
      </c>
      <c r="L3407" s="52">
        <f>IFERROR(_xll.qlIndexFixing(Index3M,H3407,TRUE,_xll.ohTrigger(RecalcTrigger,Trigger3M)),NA())</f>
        <v>2.4630557891785726E-2</v>
      </c>
      <c r="M3407" s="52">
        <f>IFERROR(_xll.qlIndexFixing(ONIndex3M,I3407,TRUE,_xll.ohTrigger(RecalcTrigger,Trigger3M)),NA())</f>
        <v>2.4556711324690284E-2</v>
      </c>
      <c r="N3407" s="52">
        <f>IFERROR(_xll.qlIndexFixing(Index6M,$H3407,TRUE,_xll.ohTrigger(RecalcTrigger,Trigger6M)),NA())</f>
        <v>2.5692643783979646E-2</v>
      </c>
      <c r="O3407" s="52">
        <f>IFERROR(_xll.qlIndexFixing(ONIndex6M,I3407,TRUE,_xll.ohTrigger(RecalcTrigger,Trigger6M)),NA())</f>
        <v>2.5529930331940065E-2</v>
      </c>
      <c r="P3407" s="52">
        <f>IFERROR(_xll.qlIndexFixing(Index1Y,$H3407,TRUE,_xll.ohTrigger(RecalcTrigger,Trigger1Y)),NA())</f>
        <v>2.7178500573638912E-2</v>
      </c>
      <c r="Q3407" s="52">
        <f>IFERROR(_xll.qlIndexFixing(ONIndex1Y,I3407,TRUE,_xll.ohTrigger(RecalcTrigger,Trigger1Y)),NA())</f>
        <v>2.6814736684714902E-2</v>
      </c>
    </row>
    <row r="3408" spans="2:17" x14ac:dyDescent="0.2">
      <c r="B3408" s="46" t="s">
        <v>51</v>
      </c>
      <c r="D3408" s="49">
        <f>_xll.qlCalendarAdvance(LocalCalendar,$D3407,B3408,"f",FALSE)</f>
        <v>63297</v>
      </c>
      <c r="E3408" s="49">
        <f>_xll.qlInterestRateIndexValueDate(IndexON,D3408)</f>
        <v>63297</v>
      </c>
      <c r="F3408" s="52">
        <f>IFERROR(_xll.qlIndexFixing(IndexON,D3408,TRUE,_xll.ohTrigger(RecalcTrigger,TriggerON)),NA())</f>
        <v>2.5302462293295136E-2</v>
      </c>
      <c r="H3408" s="49">
        <f>_xll.qlCalendarAdvance(IborCalendar,$H3407,B3408,"f",FALSE)</f>
        <v>63284</v>
      </c>
      <c r="I3408" s="49">
        <f>_xll.qlInterestRateIndexValueDate(Index1M,$H3408)</f>
        <v>63286</v>
      </c>
      <c r="J3408" s="52">
        <f>IFERROR(_xll.qlIndexFixing(Index1M,$H3408,TRUE,_xll.ohTrigger(RecalcTrigger,Trigger1M)),NA())</f>
        <v>2.3521354918128547E-2</v>
      </c>
      <c r="K3408" s="52">
        <f>IFERROR(_xll.qlIndexFixing(ONIndex1M,I3408,TRUE,_xll.ohTrigger(RecalcTrigger,Trigger1M)),NA())</f>
        <v>2.34998670854214E-2</v>
      </c>
      <c r="L3408" s="52">
        <f>IFERROR(_xll.qlIndexFixing(Index3M,H3408,TRUE,_xll.ohTrigger(RecalcTrigger,Trigger3M)),NA())</f>
        <v>2.4630557891786607E-2</v>
      </c>
      <c r="M3408" s="52">
        <f>IFERROR(_xll.qlIndexFixing(ONIndex3M,I3408,TRUE,_xll.ohTrigger(RecalcTrigger,Trigger3M)),NA())</f>
        <v>2.4556711324716929E-2</v>
      </c>
      <c r="N3408" s="52">
        <f>IFERROR(_xll.qlIndexFixing(Index6M,$H3408,TRUE,_xll.ohTrigger(RecalcTrigger,Trigger6M)),NA())</f>
        <v>2.5696295464085309E-2</v>
      </c>
      <c r="O3408" s="52">
        <f>IFERROR(_xll.qlIndexFixing(ONIndex6M,I3408,TRUE,_xll.ohTrigger(RecalcTrigger,Trigger6M)),NA())</f>
        <v>2.5529930178302962E-2</v>
      </c>
      <c r="P3408" s="52">
        <f>IFERROR(_xll.qlIndexFixing(Index1Y,$H3408,TRUE,_xll.ohTrigger(RecalcTrigger,Trigger1Y)),NA())</f>
        <v>2.7181551823983238E-2</v>
      </c>
      <c r="Q3408" s="52">
        <f>IFERROR(_xll.qlIndexFixing(ONIndex1Y,I3408,TRUE,_xll.ohTrigger(RecalcTrigger,Trigger1Y)),NA())</f>
        <v>2.681473774751808E-2</v>
      </c>
    </row>
    <row r="3409" spans="2:17" x14ac:dyDescent="0.2">
      <c r="B3409" s="46" t="s">
        <v>51</v>
      </c>
      <c r="D3409" s="49">
        <f>_xll.qlCalendarAdvance(LocalCalendar,$D3408,B3409,"f",FALSE)</f>
        <v>63304</v>
      </c>
      <c r="E3409" s="49">
        <f>_xll.qlInterestRateIndexValueDate(IndexON,D3409)</f>
        <v>63304</v>
      </c>
      <c r="F3409" s="52">
        <f>IFERROR(_xll.qlIndexFixing(IndexON,D3409,TRUE,_xll.ohTrigger(RecalcTrigger,TriggerON)),NA())</f>
        <v>2.5302462293295136E-2</v>
      </c>
      <c r="H3409" s="49">
        <f>_xll.qlCalendarAdvance(IborCalendar,$H3408,B3409,"f",FALSE)</f>
        <v>63291</v>
      </c>
      <c r="I3409" s="49">
        <f>_xll.qlInterestRateIndexValueDate(Index1M,$H3409)</f>
        <v>63293</v>
      </c>
      <c r="J3409" s="52">
        <f>IFERROR(_xll.qlIndexFixing(Index1M,$H3409,TRUE,_xll.ohTrigger(RecalcTrigger,Trigger1M)),NA())</f>
        <v>2.3521354918128547E-2</v>
      </c>
      <c r="K3409" s="52">
        <f>IFERROR(_xll.qlIndexFixing(ONIndex1M,I3409,TRUE,_xll.ohTrigger(RecalcTrigger,Trigger1M)),NA())</f>
        <v>2.34998670854214E-2</v>
      </c>
      <c r="L3409" s="52">
        <f>IFERROR(_xll.qlIndexFixing(Index3M,H3409,TRUE,_xll.ohTrigger(RecalcTrigger,Trigger3M)),NA())</f>
        <v>2.4630557891786607E-2</v>
      </c>
      <c r="M3409" s="52">
        <f>IFERROR(_xll.qlIndexFixing(ONIndex3M,I3409,TRUE,_xll.ohTrigger(RecalcTrigger,Trigger3M)),NA())</f>
        <v>2.4556711324716929E-2</v>
      </c>
      <c r="N3409" s="52">
        <f>IFERROR(_xll.qlIndexFixing(Index6M,$H3409,TRUE,_xll.ohTrigger(RecalcTrigger,Trigger6M)),NA())</f>
        <v>2.5695382305767893E-2</v>
      </c>
      <c r="O3409" s="52">
        <f>IFERROR(_xll.qlIndexFixing(ONIndex6M,I3409,TRUE,_xll.ohTrigger(RecalcTrigger,Trigger6M)),NA())</f>
        <v>2.55299300258649E-2</v>
      </c>
      <c r="P3409" s="52">
        <f>IFERROR(_xll.qlIndexFixing(Index1Y,$H3409,TRUE,_xll.ohTrigger(RecalcTrigger,Trigger1Y)),NA())</f>
        <v>2.7182569577598556E-2</v>
      </c>
      <c r="Q3409" s="52">
        <f>IFERROR(_xll.qlIndexFixing(ONIndex1Y,I3409,TRUE,_xll.ohTrigger(RecalcTrigger,Trigger1Y)),NA())</f>
        <v>2.6814738801901328E-2</v>
      </c>
    </row>
    <row r="3410" spans="2:17" x14ac:dyDescent="0.2">
      <c r="B3410" s="46" t="s">
        <v>51</v>
      </c>
      <c r="D3410" s="49">
        <f>_xll.qlCalendarAdvance(LocalCalendar,$D3409,B3410,"f",FALSE)</f>
        <v>63311</v>
      </c>
      <c r="E3410" s="49">
        <f>_xll.qlInterestRateIndexValueDate(IndexON,D3410)</f>
        <v>63311</v>
      </c>
      <c r="F3410" s="52">
        <f>IFERROR(_xll.qlIndexFixing(IndexON,D3410,TRUE,_xll.ohTrigger(RecalcTrigger,TriggerON)),NA())</f>
        <v>2.5302462293295136E-2</v>
      </c>
      <c r="H3410" s="49">
        <f>_xll.qlCalendarAdvance(IborCalendar,$H3409,B3410,"f",FALSE)</f>
        <v>63298</v>
      </c>
      <c r="I3410" s="49">
        <f>_xll.qlInterestRateIndexValueDate(Index1M,$H3410)</f>
        <v>63300</v>
      </c>
      <c r="J3410" s="52">
        <f>IFERROR(_xll.qlIndexFixing(Index1M,$H3410,TRUE,_xll.ohTrigger(RecalcTrigger,Trigger1M)),NA())</f>
        <v>2.3521354918131124E-2</v>
      </c>
      <c r="K3410" s="52">
        <f>IFERROR(_xll.qlIndexFixing(ONIndex1M,I3410,TRUE,_xll.ohTrigger(RecalcTrigger,Trigger1M)),NA())</f>
        <v>2.34998670854214E-2</v>
      </c>
      <c r="L3410" s="52">
        <f>IFERROR(_xll.qlIndexFixing(Index3M,H3410,TRUE,_xll.ohTrigger(RecalcTrigger,Trigger3M)),NA())</f>
        <v>2.4630557891786607E-2</v>
      </c>
      <c r="M3410" s="52">
        <f>IFERROR(_xll.qlIndexFixing(ONIndex3M,I3410,TRUE,_xll.ohTrigger(RecalcTrigger,Trigger3M)),NA())</f>
        <v>2.4556711324716929E-2</v>
      </c>
      <c r="N3410" s="52">
        <f>IFERROR(_xll.qlIndexFixing(Index6M,$H3410,TRUE,_xll.ohTrigger(RecalcTrigger,Trigger6M)),NA())</f>
        <v>2.5695382168509903E-2</v>
      </c>
      <c r="O3410" s="52">
        <f>IFERROR(_xll.qlIndexFixing(ONIndex6M,I3410,TRUE,_xll.ohTrigger(RecalcTrigger,Trigger6M)),NA())</f>
        <v>2.5529929874572588E-2</v>
      </c>
      <c r="P3410" s="52">
        <f>IFERROR(_xll.qlIndexFixing(Index1Y,$H3410,TRUE,_xll.ohTrigger(RecalcTrigger,Trigger1Y)),NA())</f>
        <v>2.7181553534493773E-2</v>
      </c>
      <c r="Q3410" s="52">
        <f>IFERROR(_xll.qlIndexFixing(ONIndex1Y,I3410,TRUE,_xll.ohTrigger(RecalcTrigger,Trigger1Y)),NA())</f>
        <v>2.6814739847917934E-2</v>
      </c>
    </row>
    <row r="3411" spans="2:17" x14ac:dyDescent="0.2">
      <c r="B3411" s="46" t="s">
        <v>51</v>
      </c>
      <c r="D3411" s="49">
        <f>_xll.qlCalendarAdvance(LocalCalendar,$D3410,B3411,"f",FALSE)</f>
        <v>63318</v>
      </c>
      <c r="E3411" s="49">
        <f>_xll.qlInterestRateIndexValueDate(IndexON,D3411)</f>
        <v>63318</v>
      </c>
      <c r="F3411" s="52">
        <f>IFERROR(_xll.qlIndexFixing(IndexON,D3411,TRUE,_xll.ohTrigger(RecalcTrigger,TriggerON)),NA())</f>
        <v>2.53024622932152E-2</v>
      </c>
      <c r="H3411" s="49">
        <f>_xll.qlCalendarAdvance(IborCalendar,$H3410,B3411,"f",FALSE)</f>
        <v>63305</v>
      </c>
      <c r="I3411" s="49">
        <f>_xll.qlInterestRateIndexValueDate(Index1M,$H3411)</f>
        <v>63307</v>
      </c>
      <c r="J3411" s="52">
        <f>IFERROR(_xll.qlIndexFixing(Index1M,$H3411,TRUE,_xll.ohTrigger(RecalcTrigger,Trigger1M)),NA())</f>
        <v>2.3522890765484469E-2</v>
      </c>
      <c r="K3411" s="52">
        <f>IFERROR(_xll.qlIndexFixing(ONIndex1M,I3411,TRUE,_xll.ohTrigger(RecalcTrigger,Trigger1M)),NA())</f>
        <v>2.3500634057260772E-2</v>
      </c>
      <c r="L3411" s="52">
        <f>IFERROR(_xll.qlIndexFixing(Index3M,H3411,TRUE,_xll.ohTrigger(RecalcTrigger,Trigger3M)),NA())</f>
        <v>2.4633080602455209E-2</v>
      </c>
      <c r="M3411" s="52">
        <f>IFERROR(_xll.qlIndexFixing(ONIndex3M,I3411,TRUE,_xll.ohTrigger(RecalcTrigger,Trigger3M)),NA())</f>
        <v>2.4557548831161125E-2</v>
      </c>
      <c r="N3411" s="52">
        <f>IFERROR(_xll.qlIndexFixing(Index6M,$H3411,TRUE,_xll.ohTrigger(RecalcTrigger,Trigger6M)),NA())</f>
        <v>2.5696295052544831E-2</v>
      </c>
      <c r="O3411" s="52">
        <f>IFERROR(_xll.qlIndexFixing(ONIndex6M,I3411,TRUE,_xll.ohTrigger(RecalcTrigger,Trigger6M)),NA())</f>
        <v>2.5530834917366629E-2</v>
      </c>
      <c r="P3411" s="52">
        <f>IFERROR(_xll.qlIndexFixing(Index1Y,$H3411,TRUE,_xll.ohTrigger(RecalcTrigger,Trigger1Y)),NA())</f>
        <v>2.7181554376837079E-2</v>
      </c>
      <c r="Q3411" s="52">
        <f>IFERROR(_xll.qlIndexFixing(ONIndex1Y,I3411,TRUE,_xll.ohTrigger(RecalcTrigger,Trigger1Y)),NA())</f>
        <v>2.6815739562948693E-2</v>
      </c>
    </row>
    <row r="3412" spans="2:17" x14ac:dyDescent="0.2">
      <c r="B3412" s="46" t="s">
        <v>51</v>
      </c>
      <c r="D3412" s="49">
        <f>_xll.qlCalendarAdvance(LocalCalendar,$D3411,B3412,"f",FALSE)</f>
        <v>63325</v>
      </c>
      <c r="E3412" s="49">
        <f>_xll.qlInterestRateIndexValueDate(IndexON,D3412)</f>
        <v>63325</v>
      </c>
      <c r="F3412" s="52">
        <f>IFERROR(_xll.qlIndexFixing(IndexON,D3412,TRUE,_xll.ohTrigger(RecalcTrigger,TriggerON)),NA())</f>
        <v>2.53024622932152E-2</v>
      </c>
      <c r="H3412" s="49">
        <f>_xll.qlCalendarAdvance(IborCalendar,$H3411,B3412,"f",FALSE)</f>
        <v>63312</v>
      </c>
      <c r="I3412" s="49">
        <f>_xll.qlInterestRateIndexValueDate(Index1M,$H3412)</f>
        <v>63314</v>
      </c>
      <c r="J3412" s="52">
        <f>IFERROR(_xll.qlIndexFixing(Index1M,$H3412,TRUE,_xll.ohTrigger(RecalcTrigger,Trigger1M)),NA())</f>
        <v>2.3521354918125969E-2</v>
      </c>
      <c r="K3412" s="52">
        <f>IFERROR(_xll.qlIndexFixing(ONIndex1M,I3412,TRUE,_xll.ohTrigger(RecalcTrigger,Trigger1M)),NA())</f>
        <v>2.34998670854214E-2</v>
      </c>
      <c r="L3412" s="52">
        <f>IFERROR(_xll.qlIndexFixing(Index3M,H3412,TRUE,_xll.ohTrigger(RecalcTrigger,Trigger3M)),NA())</f>
        <v>2.4633080602455209E-2</v>
      </c>
      <c r="M3412" s="52">
        <f>IFERROR(_xll.qlIndexFixing(ONIndex3M,I3412,TRUE,_xll.ohTrigger(RecalcTrigger,Trigger3M)),NA())</f>
        <v>2.4556711324716929E-2</v>
      </c>
      <c r="N3412" s="52">
        <f>IFERROR(_xll.qlIndexFixing(Index6M,$H3412,TRUE,_xll.ohTrigger(RecalcTrigger,Trigger6M)),NA())</f>
        <v>2.5695381897675305E-2</v>
      </c>
      <c r="O3412" s="52">
        <f>IFERROR(_xll.qlIndexFixing(ONIndex6M,I3412,TRUE,_xll.ohTrigger(RecalcTrigger,Trigger6M)),NA())</f>
        <v>2.5529929575744958E-2</v>
      </c>
      <c r="P3412" s="52">
        <f>IFERROR(_xll.qlIndexFixing(Index1Y,$H3412,TRUE,_xll.ohTrigger(RecalcTrigger,Trigger1Y)),NA())</f>
        <v>2.7182572102972164E-2</v>
      </c>
      <c r="Q3412" s="52">
        <f>IFERROR(_xll.qlIndexFixing(ONIndex1Y,I3412,TRUE,_xll.ohTrigger(RecalcTrigger,Trigger1Y)),NA())</f>
        <v>2.681474191482458E-2</v>
      </c>
    </row>
    <row r="3413" spans="2:17" x14ac:dyDescent="0.2">
      <c r="B3413" s="46" t="s">
        <v>51</v>
      </c>
      <c r="D3413" s="49">
        <f>_xll.qlCalendarAdvance(LocalCalendar,$D3412,B3413,"f",FALSE)</f>
        <v>63332</v>
      </c>
      <c r="E3413" s="49">
        <f>_xll.qlInterestRateIndexValueDate(IndexON,D3413)</f>
        <v>63332</v>
      </c>
      <c r="F3413" s="52">
        <f>IFERROR(_xll.qlIndexFixing(IndexON,D3413,TRUE,_xll.ohTrigger(RecalcTrigger,TriggerON)),NA())</f>
        <v>2.53024622932152E-2</v>
      </c>
      <c r="H3413" s="49">
        <f>_xll.qlCalendarAdvance(IborCalendar,$H3412,B3413,"f",FALSE)</f>
        <v>63319</v>
      </c>
      <c r="I3413" s="49">
        <f>_xll.qlInterestRateIndexValueDate(Index1M,$H3413)</f>
        <v>63321</v>
      </c>
      <c r="J3413" s="52">
        <f>IFERROR(_xll.qlIndexFixing(Index1M,$H3413,TRUE,_xll.ohTrigger(RecalcTrigger,Trigger1M)),NA())</f>
        <v>2.3521354918125969E-2</v>
      </c>
      <c r="K3413" s="52">
        <f>IFERROR(_xll.qlIndexFixing(ONIndex1M,I3413,TRUE,_xll.ohTrigger(RecalcTrigger,Trigger1M)),NA())</f>
        <v>2.34998670854214E-2</v>
      </c>
      <c r="L3413" s="52">
        <f>IFERROR(_xll.qlIndexFixing(Index3M,H3413,TRUE,_xll.ohTrigger(RecalcTrigger,Trigger3M)),NA())</f>
        <v>2.4633080602456059E-2</v>
      </c>
      <c r="M3413" s="52">
        <f>IFERROR(_xll.qlIndexFixing(ONIndex3M,I3413,TRUE,_xll.ohTrigger(RecalcTrigger,Trigger3M)),NA())</f>
        <v>2.4556711324716929E-2</v>
      </c>
      <c r="N3413" s="52">
        <f>IFERROR(_xll.qlIndexFixing(Index6M,$H3413,TRUE,_xll.ohTrigger(RecalcTrigger,Trigger6M)),NA())</f>
        <v>2.5695381764098264E-2</v>
      </c>
      <c r="O3413" s="52">
        <f>IFERROR(_xll.qlIndexFixing(ONIndex6M,I3413,TRUE,_xll.ohTrigger(RecalcTrigger,Trigger6M)),NA())</f>
        <v>2.5529929428129705E-2</v>
      </c>
      <c r="P3413" s="52">
        <f>IFERROR(_xll.qlIndexFixing(Index1Y,$H3413,TRUE,_xll.ohTrigger(RecalcTrigger,Trigger1Y)),NA())</f>
        <v>2.7181556035699991E-2</v>
      </c>
      <c r="Q3413" s="52">
        <f>IFERROR(_xll.qlIndexFixing(ONIndex1Y,I3413,TRUE,_xll.ohTrigger(RecalcTrigger,Trigger1Y)),NA())</f>
        <v>2.6814742935687974E-2</v>
      </c>
    </row>
    <row r="3414" spans="2:17" x14ac:dyDescent="0.2">
      <c r="B3414" s="46" t="s">
        <v>51</v>
      </c>
      <c r="D3414" s="49">
        <f>_xll.qlCalendarAdvance(LocalCalendar,$D3413,B3414,"f",FALSE)</f>
        <v>63339</v>
      </c>
      <c r="E3414" s="49">
        <f>_xll.qlInterestRateIndexValueDate(IndexON,D3414)</f>
        <v>63339</v>
      </c>
      <c r="F3414" s="52">
        <f>IFERROR(_xll.qlIndexFixing(IndexON,D3414,TRUE,_xll.ohTrigger(RecalcTrigger,TriggerON)),NA())</f>
        <v>2.5302462293295136E-2</v>
      </c>
      <c r="H3414" s="49">
        <f>_xll.qlCalendarAdvance(IborCalendar,$H3413,B3414,"f",FALSE)</f>
        <v>63326</v>
      </c>
      <c r="I3414" s="49">
        <f>_xll.qlInterestRateIndexValueDate(Index1M,$H3414)</f>
        <v>63328</v>
      </c>
      <c r="J3414" s="52">
        <f>IFERROR(_xll.qlIndexFixing(Index1M,$H3414,TRUE,_xll.ohTrigger(RecalcTrigger,Trigger1M)),NA())</f>
        <v>2.3521354918125969E-2</v>
      </c>
      <c r="K3414" s="52">
        <f>IFERROR(_xll.qlIndexFixing(ONIndex1M,I3414,TRUE,_xll.ohTrigger(RecalcTrigger,Trigger1M)),NA())</f>
        <v>2.34998670854214E-2</v>
      </c>
      <c r="L3414" s="52">
        <f>IFERROR(_xll.qlIndexFixing(Index3M,H3414,TRUE,_xll.ohTrigger(RecalcTrigger,Trigger3M)),NA())</f>
        <v>2.4633080602454359E-2</v>
      </c>
      <c r="M3414" s="52">
        <f>IFERROR(_xll.qlIndexFixing(ONIndex3M,I3414,TRUE,_xll.ohTrigger(RecalcTrigger,Trigger3M)),NA())</f>
        <v>2.4556711324690284E-2</v>
      </c>
      <c r="N3414" s="52">
        <f>IFERROR(_xll.qlIndexFixing(Index6M,$H3414,TRUE,_xll.ohTrigger(RecalcTrigger,Trigger6M)),NA())</f>
        <v>2.5695381631748782E-2</v>
      </c>
      <c r="O3414" s="52">
        <f>IFERROR(_xll.qlIndexFixing(ONIndex6M,I3414,TRUE,_xll.ohTrigger(RecalcTrigger,Trigger6M)),NA())</f>
        <v>2.5529929281713493E-2</v>
      </c>
      <c r="P3414" s="52">
        <f>IFERROR(_xll.qlIndexFixing(Index1Y,$H3414,TRUE,_xll.ohTrigger(RecalcTrigger,Trigger1Y)),NA())</f>
        <v>2.7181556852219593E-2</v>
      </c>
      <c r="Q3414" s="52">
        <f>IFERROR(_xll.qlIndexFixing(ONIndex1Y,I3414,TRUE,_xll.ohTrigger(RecalcTrigger,Trigger1Y)),NA())</f>
        <v>2.6814743948158082E-2</v>
      </c>
    </row>
    <row r="3415" spans="2:17" x14ac:dyDescent="0.2">
      <c r="B3415" s="46" t="s">
        <v>51</v>
      </c>
      <c r="D3415" s="49">
        <f>_xll.qlCalendarAdvance(LocalCalendar,$D3414,B3415,"f",FALSE)</f>
        <v>63346</v>
      </c>
      <c r="E3415" s="49">
        <f>_xll.qlInterestRateIndexValueDate(IndexON,D3415)</f>
        <v>63346</v>
      </c>
      <c r="F3415" s="52">
        <f>IFERROR(_xll.qlIndexFixing(IndexON,D3415,TRUE,_xll.ohTrigger(RecalcTrigger,TriggerON)),NA())</f>
        <v>2.53024622932152E-2</v>
      </c>
      <c r="H3415" s="49">
        <f>_xll.qlCalendarAdvance(IborCalendar,$H3414,B3415,"f",FALSE)</f>
        <v>63333</v>
      </c>
      <c r="I3415" s="49">
        <f>_xll.qlInterestRateIndexValueDate(Index1M,$H3415)</f>
        <v>63335</v>
      </c>
      <c r="J3415" s="52">
        <f>IFERROR(_xll.qlIndexFixing(Index1M,$H3415,TRUE,_xll.ohTrigger(RecalcTrigger,Trigger1M)),NA())</f>
        <v>2.3521354918128547E-2</v>
      </c>
      <c r="K3415" s="52">
        <f>IFERROR(_xll.qlIndexFixing(ONIndex1M,I3415,TRUE,_xll.ohTrigger(RecalcTrigger,Trigger1M)),NA())</f>
        <v>2.3500634057260772E-2</v>
      </c>
      <c r="L3415" s="52">
        <f>IFERROR(_xll.qlIndexFixing(Index3M,H3415,TRUE,_xll.ohTrigger(RecalcTrigger,Trigger3M)),NA())</f>
        <v>2.4633921582527776E-2</v>
      </c>
      <c r="M3415" s="52">
        <f>IFERROR(_xll.qlIndexFixing(ONIndex3M,I3415,TRUE,_xll.ohTrigger(RecalcTrigger,Trigger3M)),NA())</f>
        <v>2.4557548831161125E-2</v>
      </c>
      <c r="N3415" s="52">
        <f>IFERROR(_xll.qlIndexFixing(Index6M,$H3415,TRUE,_xll.ohTrigger(RecalcTrigger,Trigger6M)),NA())</f>
        <v>2.5695381500625992E-2</v>
      </c>
      <c r="O3415" s="52">
        <f>IFERROR(_xll.qlIndexFixing(ONIndex6M,I3415,TRUE,_xll.ohTrigger(RecalcTrigger,Trigger6M)),NA())</f>
        <v>2.5530834329636765E-2</v>
      </c>
      <c r="P3415" s="52">
        <f>IFERROR(_xll.qlIndexFixing(Index1Y,$H3415,TRUE,_xll.ohTrigger(RecalcTrigger,Trigger1Y)),NA())</f>
        <v>2.7182574550868831E-2</v>
      </c>
      <c r="Q3415" s="52">
        <f>IFERROR(_xll.qlIndexFixing(ONIndex1Y,I3415,TRUE,_xll.ohTrigger(RecalcTrigger,Trigger1Y)),NA())</f>
        <v>2.681574362759731E-2</v>
      </c>
    </row>
    <row r="3416" spans="2:17" x14ac:dyDescent="0.2">
      <c r="B3416" s="46" t="s">
        <v>51</v>
      </c>
      <c r="D3416" s="49">
        <f>_xll.qlCalendarAdvance(LocalCalendar,$D3415,B3416,"f",FALSE)</f>
        <v>63353</v>
      </c>
      <c r="E3416" s="49">
        <f>_xll.qlInterestRateIndexValueDate(IndexON,D3416)</f>
        <v>63353</v>
      </c>
      <c r="F3416" s="52">
        <f>IFERROR(_xll.qlIndexFixing(IndexON,D3416,TRUE,_xll.ohTrigger(RecalcTrigger,TriggerON)),NA())</f>
        <v>2.5302462293295136E-2</v>
      </c>
      <c r="H3416" s="49">
        <f>_xll.qlCalendarAdvance(IborCalendar,$H3415,B3416,"f",FALSE)</f>
        <v>63340</v>
      </c>
      <c r="I3416" s="49">
        <f>_xll.qlInterestRateIndexValueDate(Index1M,$H3416)</f>
        <v>63342</v>
      </c>
      <c r="J3416" s="52">
        <f>IFERROR(_xll.qlIndexFixing(Index1M,$H3416,TRUE,_xll.ohTrigger(RecalcTrigger,Trigger1M)),NA())</f>
        <v>2.3521354918128547E-2</v>
      </c>
      <c r="K3416" s="52">
        <f>IFERROR(_xll.qlIndexFixing(ONIndex1M,I3416,TRUE,_xll.ohTrigger(RecalcTrigger,Trigger1M)),NA())</f>
        <v>2.34998670854214E-2</v>
      </c>
      <c r="L3416" s="52">
        <f>IFERROR(_xll.qlIndexFixing(Index3M,H3416,TRUE,_xll.ohTrigger(RecalcTrigger,Trigger3M)),NA())</f>
        <v>2.4633921582527776E-2</v>
      </c>
      <c r="M3416" s="52">
        <f>IFERROR(_xll.qlIndexFixing(ONIndex3M,I3416,TRUE,_xll.ohTrigger(RecalcTrigger,Trigger3M)),NA())</f>
        <v>2.4556711324716929E-2</v>
      </c>
      <c r="N3416" s="52">
        <f>IFERROR(_xll.qlIndexFixing(Index6M,$H3416,TRUE,_xll.ohTrigger(RecalcTrigger,Trigger6M)),NA())</f>
        <v>2.5695381370730332E-2</v>
      </c>
      <c r="O3416" s="52">
        <f>IFERROR(_xll.qlIndexFixing(ONIndex6M,I3416,TRUE,_xll.ohTrigger(RecalcTrigger,Trigger6M)),NA())</f>
        <v>2.5529928992558126E-2</v>
      </c>
      <c r="P3416" s="52">
        <f>IFERROR(_xll.qlIndexFixing(Index1Y,$H3416,TRUE,_xll.ohTrigger(RecalcTrigger,Trigger1Y)),NA())</f>
        <v>2.7181558459435318E-2</v>
      </c>
      <c r="Q3416" s="52">
        <f>IFERROR(_xll.qlIndexFixing(ONIndex1Y,I3416,TRUE,_xll.ohTrigger(RecalcTrigger,Trigger1Y)),NA())</f>
        <v>2.6814745948051666E-2</v>
      </c>
    </row>
    <row r="3417" spans="2:17" x14ac:dyDescent="0.2">
      <c r="B3417" s="46" t="s">
        <v>51</v>
      </c>
      <c r="D3417" s="49">
        <f>_xll.qlCalendarAdvance(LocalCalendar,$D3416,B3417,"f",FALSE)</f>
        <v>63360</v>
      </c>
      <c r="E3417" s="49">
        <f>_xll.qlInterestRateIndexValueDate(IndexON,D3417)</f>
        <v>63360</v>
      </c>
      <c r="F3417" s="52">
        <f>IFERROR(_xll.qlIndexFixing(IndexON,D3417,TRUE,_xll.ohTrigger(RecalcTrigger,TriggerON)),NA())</f>
        <v>2.53024622932152E-2</v>
      </c>
      <c r="H3417" s="49">
        <f>_xll.qlCalendarAdvance(IborCalendar,$H3416,B3417,"f",FALSE)</f>
        <v>63347</v>
      </c>
      <c r="I3417" s="49">
        <f>_xll.qlInterestRateIndexValueDate(Index1M,$H3417)</f>
        <v>63349</v>
      </c>
      <c r="J3417" s="52">
        <f>IFERROR(_xll.qlIndexFixing(Index1M,$H3417,TRUE,_xll.ohTrigger(RecalcTrigger,Trigger1M)),NA())</f>
        <v>2.3521354918128547E-2</v>
      </c>
      <c r="K3417" s="52">
        <f>IFERROR(_xll.qlIndexFixing(ONIndex1M,I3417,TRUE,_xll.ohTrigger(RecalcTrigger,Trigger1M)),NA())</f>
        <v>2.34998670854214E-2</v>
      </c>
      <c r="L3417" s="52">
        <f>IFERROR(_xll.qlIndexFixing(Index3M,H3417,TRUE,_xll.ohTrigger(RecalcTrigger,Trigger3M)),NA())</f>
        <v>2.4633080602455209E-2</v>
      </c>
      <c r="M3417" s="52">
        <f>IFERROR(_xll.qlIndexFixing(ONIndex3M,I3417,TRUE,_xll.ohTrigger(RecalcTrigger,Trigger3M)),NA())</f>
        <v>2.4556711324690284E-2</v>
      </c>
      <c r="N3417" s="52">
        <f>IFERROR(_xll.qlIndexFixing(Index6M,$H3417,TRUE,_xll.ohTrigger(RecalcTrigger,Trigger6M)),NA())</f>
        <v>2.5695381242062228E-2</v>
      </c>
      <c r="O3417" s="52">
        <f>IFERROR(_xll.qlIndexFixing(ONIndex6M,I3417,TRUE,_xll.ohTrigger(RecalcTrigger,Trigger6M)),NA())</f>
        <v>2.5529928849792327E-2</v>
      </c>
      <c r="P3417" s="52">
        <f>IFERROR(_xll.qlIndexFixing(Index1Y,$H3417,TRUE,_xll.ohTrigger(RecalcTrigger,Trigger1Y)),NA())</f>
        <v>2.7181559250131434E-2</v>
      </c>
      <c r="Q3417" s="52">
        <f>IFERROR(_xll.qlIndexFixing(ONIndex1Y,I3417,TRUE,_xll.ohTrigger(RecalcTrigger,Trigger1Y)),NA())</f>
        <v>2.6814746935421852E-2</v>
      </c>
    </row>
    <row r="3418" spans="2:17" x14ac:dyDescent="0.2">
      <c r="B3418" s="46" t="s">
        <v>51</v>
      </c>
      <c r="D3418" s="49">
        <f>_xll.qlCalendarAdvance(LocalCalendar,$D3417,B3418,"f",FALSE)</f>
        <v>63367</v>
      </c>
      <c r="E3418" s="49">
        <f>_xll.qlInterestRateIndexValueDate(IndexON,D3418)</f>
        <v>63367</v>
      </c>
      <c r="F3418" s="52">
        <f>IFERROR(_xll.qlIndexFixing(IndexON,D3418,TRUE,_xll.ohTrigger(RecalcTrigger,TriggerON)),NA())</f>
        <v>2.5302462293135264E-2</v>
      </c>
      <c r="H3418" s="49">
        <f>_xll.qlCalendarAdvance(IborCalendar,$H3417,B3418,"f",FALSE)</f>
        <v>63354</v>
      </c>
      <c r="I3418" s="49">
        <f>_xll.qlInterestRateIndexValueDate(Index1M,$H3418)</f>
        <v>63356</v>
      </c>
      <c r="J3418" s="52">
        <f>IFERROR(_xll.qlIndexFixing(Index1M,$H3418,TRUE,_xll.ohTrigger(RecalcTrigger,Trigger1M)),NA())</f>
        <v>2.3521354918125969E-2</v>
      </c>
      <c r="K3418" s="52">
        <f>IFERROR(_xll.qlIndexFixing(ONIndex1M,I3418,TRUE,_xll.ohTrigger(RecalcTrigger,Trigger1M)),NA())</f>
        <v>2.3499867085394754E-2</v>
      </c>
      <c r="L3418" s="52">
        <f>IFERROR(_xll.qlIndexFixing(Index3M,H3418,TRUE,_xll.ohTrigger(RecalcTrigger,Trigger3M)),NA())</f>
        <v>2.4633080602455209E-2</v>
      </c>
      <c r="M3418" s="52">
        <f>IFERROR(_xll.qlIndexFixing(ONIndex3M,I3418,TRUE,_xll.ohTrigger(RecalcTrigger,Trigger3M)),NA())</f>
        <v>2.4556711324690284E-2</v>
      </c>
      <c r="N3418" s="52">
        <f>IFERROR(_xll.qlIndexFixing(Index6M,$H3418,TRUE,_xll.ohTrigger(RecalcTrigger,Trigger6M)),NA())</f>
        <v>2.569538111462082E-2</v>
      </c>
      <c r="O3418" s="52">
        <f>IFERROR(_xll.qlIndexFixing(ONIndex6M,I3418,TRUE,_xll.ohTrigger(RecalcTrigger,Trigger6M)),NA())</f>
        <v>2.5529928708225569E-2</v>
      </c>
      <c r="P3418" s="52">
        <f>IFERROR(_xll.qlIndexFixing(Index1Y,$H3418,TRUE,_xll.ohTrigger(RecalcTrigger,Trigger1Y)),NA())</f>
        <v>2.7181560032219509E-2</v>
      </c>
      <c r="Q3418" s="52">
        <f>IFERROR(_xll.qlIndexFixing(ONIndex1Y,I3418,TRUE,_xll.ohTrigger(RecalcTrigger,Trigger1Y)),NA())</f>
        <v>2.6814747914398751E-2</v>
      </c>
    </row>
    <row r="3419" spans="2:17" x14ac:dyDescent="0.2">
      <c r="B3419" s="46" t="s">
        <v>51</v>
      </c>
      <c r="D3419" s="49">
        <f>_xll.qlCalendarAdvance(LocalCalendar,$D3418,B3419,"f",FALSE)</f>
        <v>63375</v>
      </c>
      <c r="E3419" s="49">
        <f>_xll.qlInterestRateIndexValueDate(IndexON,D3419)</f>
        <v>63375</v>
      </c>
      <c r="F3419" s="52">
        <f>IFERROR(_xll.qlIndexFixing(IndexON,D3419,TRUE,_xll.ohTrigger(RecalcTrigger,TriggerON)),NA())</f>
        <v>2.53024622932152E-2</v>
      </c>
      <c r="H3419" s="49">
        <f>_xll.qlCalendarAdvance(IborCalendar,$H3418,B3419,"f",FALSE)</f>
        <v>63361</v>
      </c>
      <c r="I3419" s="49">
        <f>_xll.qlInterestRateIndexValueDate(Index1M,$H3419)</f>
        <v>63363</v>
      </c>
      <c r="J3419" s="52">
        <f>IFERROR(_xll.qlIndexFixing(Index1M,$H3419,TRUE,_xll.ohTrigger(RecalcTrigger,Trigger1M)),NA())</f>
        <v>2.3521354918128547E-2</v>
      </c>
      <c r="K3419" s="52">
        <f>IFERROR(_xll.qlIndexFixing(ONIndex1M,I3419,TRUE,_xll.ohTrigger(RecalcTrigger,Trigger1M)),NA())</f>
        <v>2.34998670854214E-2</v>
      </c>
      <c r="L3419" s="52">
        <f>IFERROR(_xll.qlIndexFixing(Index3M,H3419,TRUE,_xll.ohTrigger(RecalcTrigger,Trigger3M)),NA())</f>
        <v>2.4633080602455209E-2</v>
      </c>
      <c r="M3419" s="52">
        <f>IFERROR(_xll.qlIndexFixing(ONIndex3M,I3419,TRUE,_xll.ohTrigger(RecalcTrigger,Trigger3M)),NA())</f>
        <v>2.4556711324716929E-2</v>
      </c>
      <c r="N3419" s="52">
        <f>IFERROR(_xll.qlIndexFixing(Index6M,$H3419,TRUE,_xll.ohTrigger(RecalcTrigger,Trigger6M)),NA())</f>
        <v>2.5697207073009726E-2</v>
      </c>
      <c r="O3419" s="52">
        <f>IFERROR(_xll.qlIndexFixing(ONIndex6M,I3419,TRUE,_xll.ohTrigger(RecalcTrigger,Trigger6M)),NA())</f>
        <v>2.5529928567911142E-2</v>
      </c>
      <c r="P3419" s="52">
        <f>IFERROR(_xll.qlIndexFixing(Index1Y,$H3419,TRUE,_xll.ohTrigger(RecalcTrigger,Trigger1Y)),NA())</f>
        <v>2.7181560805699754E-2</v>
      </c>
      <c r="Q3419" s="52">
        <f>IFERROR(_xll.qlIndexFixing(ONIndex1Y,I3419,TRUE,_xll.ohTrigger(RecalcTrigger,Trigger1Y)),NA())</f>
        <v>2.6814748885035655E-2</v>
      </c>
    </row>
    <row r="3420" spans="2:17" x14ac:dyDescent="0.2">
      <c r="B3420" s="46" t="s">
        <v>51</v>
      </c>
      <c r="D3420" s="49">
        <f>_xll.qlCalendarAdvance(LocalCalendar,$D3419,B3420,"f",FALSE)</f>
        <v>63382</v>
      </c>
      <c r="E3420" s="49">
        <f>_xll.qlInterestRateIndexValueDate(IndexON,D3420)</f>
        <v>63382</v>
      </c>
      <c r="F3420" s="52">
        <f>IFERROR(_xll.qlIndexFixing(IndexON,D3420,TRUE,_xll.ohTrigger(RecalcTrigger,TriggerON)),NA())</f>
        <v>2.53024622932152E-2</v>
      </c>
      <c r="H3420" s="49">
        <f>_xll.qlCalendarAdvance(IborCalendar,$H3419,B3420,"f",FALSE)</f>
        <v>63368</v>
      </c>
      <c r="I3420" s="49">
        <f>_xll.qlInterestRateIndexValueDate(Index1M,$H3420)</f>
        <v>63370</v>
      </c>
      <c r="J3420" s="52">
        <f>IFERROR(_xll.qlIndexFixing(Index1M,$H3420,TRUE,_xll.ohTrigger(RecalcTrigger,Trigger1M)),NA())</f>
        <v>2.3521354918128547E-2</v>
      </c>
      <c r="K3420" s="52">
        <f>IFERROR(_xll.qlIndexFixing(ONIndex1M,I3420,TRUE,_xll.ohTrigger(RecalcTrigger,Trigger1M)),NA())</f>
        <v>2.34998670854214E-2</v>
      </c>
      <c r="L3420" s="52">
        <f>IFERROR(_xll.qlIndexFixing(Index3M,H3420,TRUE,_xll.ohTrigger(RecalcTrigger,Trigger3M)),NA())</f>
        <v>2.4630557891786607E-2</v>
      </c>
      <c r="M3420" s="52">
        <f>IFERROR(_xll.qlIndexFixing(ONIndex3M,I3420,TRUE,_xll.ohTrigger(RecalcTrigger,Trigger3M)),NA())</f>
        <v>2.4556711324716929E-2</v>
      </c>
      <c r="N3420" s="52">
        <f>IFERROR(_xll.qlIndexFixing(Index6M,$H3420,TRUE,_xll.ohTrigger(RecalcTrigger,Trigger6M)),NA())</f>
        <v>2.569264206038124E-2</v>
      </c>
      <c r="O3420" s="52">
        <f>IFERROR(_xll.qlIndexFixing(ONIndex6M,I3420,TRUE,_xll.ohTrigger(RecalcTrigger,Trigger6M)),NA())</f>
        <v>2.5529928428795756E-2</v>
      </c>
      <c r="P3420" s="52">
        <f>IFERROR(_xll.qlIndexFixing(Index1Y,$H3420,TRUE,_xll.ohTrigger(RecalcTrigger,Trigger1Y)),NA())</f>
        <v>2.71785112099973E-2</v>
      </c>
      <c r="Q3420" s="52">
        <f>IFERROR(_xll.qlIndexFixing(ONIndex1Y,I3420,TRUE,_xll.ohTrigger(RecalcTrigger,Trigger1Y)),NA())</f>
        <v>2.6814749847279273E-2</v>
      </c>
    </row>
    <row r="3421" spans="2:17" x14ac:dyDescent="0.2">
      <c r="B3421" s="46" t="s">
        <v>51</v>
      </c>
      <c r="D3421" s="49">
        <f>_xll.qlCalendarAdvance(LocalCalendar,$D3420,B3421,"f",FALSE)</f>
        <v>63389</v>
      </c>
      <c r="E3421" s="49">
        <f>_xll.qlInterestRateIndexValueDate(IndexON,D3421)</f>
        <v>63389</v>
      </c>
      <c r="F3421" s="52">
        <f>IFERROR(_xll.qlIndexFixing(IndexON,D3421,TRUE,_xll.ohTrigger(RecalcTrigger,TriggerON)),NA())</f>
        <v>2.53024622932152E-2</v>
      </c>
      <c r="H3421" s="49">
        <f>_xll.qlCalendarAdvance(IborCalendar,$H3420,B3421,"f",FALSE)</f>
        <v>63375</v>
      </c>
      <c r="I3421" s="49">
        <f>_xll.qlInterestRateIndexValueDate(Index1M,$H3421)</f>
        <v>63377</v>
      </c>
      <c r="J3421" s="52">
        <f>IFERROR(_xll.qlIndexFixing(Index1M,$H3421,TRUE,_xll.ohTrigger(RecalcTrigger,Trigger1M)),NA())</f>
        <v>2.3521354918128547E-2</v>
      </c>
      <c r="K3421" s="52">
        <f>IFERROR(_xll.qlIndexFixing(ONIndex1M,I3421,TRUE,_xll.ohTrigger(RecalcTrigger,Trigger1M)),NA())</f>
        <v>2.34998670854214E-2</v>
      </c>
      <c r="L3421" s="52">
        <f>IFERROR(_xll.qlIndexFixing(Index3M,H3421,TRUE,_xll.ohTrigger(RecalcTrigger,Trigger3M)),NA())</f>
        <v>2.4633921582527776E-2</v>
      </c>
      <c r="M3421" s="52">
        <f>IFERROR(_xll.qlIndexFixing(ONIndex3M,I3421,TRUE,_xll.ohTrigger(RecalcTrigger,Trigger3M)),NA())</f>
        <v>2.4556711324690284E-2</v>
      </c>
      <c r="N3421" s="52">
        <f>IFERROR(_xll.qlIndexFixing(Index6M,$H3421,TRUE,_xll.ohTrigger(RecalcTrigger,Trigger6M)),NA())</f>
        <v>2.5695380739658921E-2</v>
      </c>
      <c r="O3421" s="52">
        <f>IFERROR(_xll.qlIndexFixing(ONIndex6M,I3421,TRUE,_xll.ohTrigger(RecalcTrigger,Trigger6M)),NA())</f>
        <v>2.5529928290879411E-2</v>
      </c>
      <c r="P3421" s="52">
        <f>IFERROR(_xll.qlIndexFixing(Index1Y,$H3421,TRUE,_xll.ohTrigger(RecalcTrigger,Trigger1Y)),NA())</f>
        <v>2.7181562326836755E-2</v>
      </c>
      <c r="Q3421" s="52">
        <f>IFERROR(_xll.qlIndexFixing(ONIndex1Y,I3421,TRUE,_xll.ohTrigger(RecalcTrigger,Trigger1Y)),NA())</f>
        <v>2.681475080110296E-2</v>
      </c>
    </row>
    <row r="3422" spans="2:17" x14ac:dyDescent="0.2">
      <c r="B3422" s="46" t="s">
        <v>51</v>
      </c>
      <c r="D3422" s="49">
        <f>_xll.qlCalendarAdvance(LocalCalendar,$D3421,B3422,"f",FALSE)</f>
        <v>63396</v>
      </c>
      <c r="E3422" s="49">
        <f>_xll.qlInterestRateIndexValueDate(IndexON,D3422)</f>
        <v>63396</v>
      </c>
      <c r="F3422" s="52">
        <f>IFERROR(_xll.qlIndexFixing(IndexON,D3422,TRUE,_xll.ohTrigger(RecalcTrigger,TriggerON)),NA())</f>
        <v>2.5302462293295136E-2</v>
      </c>
      <c r="H3422" s="49">
        <f>_xll.qlCalendarAdvance(IborCalendar,$H3421,B3422,"f",FALSE)</f>
        <v>63382</v>
      </c>
      <c r="I3422" s="49">
        <f>_xll.qlInterestRateIndexValueDate(Index1M,$H3422)</f>
        <v>63384</v>
      </c>
      <c r="J3422" s="52">
        <f>IFERROR(_xll.qlIndexFixing(Index1M,$H3422,TRUE,_xll.ohTrigger(RecalcTrigger,Trigger1M)),NA())</f>
        <v>2.3521354918125969E-2</v>
      </c>
      <c r="K3422" s="52">
        <f>IFERROR(_xll.qlIndexFixing(ONIndex1M,I3422,TRUE,_xll.ohTrigger(RecalcTrigger,Trigger1M)),NA())</f>
        <v>2.34998670854214E-2</v>
      </c>
      <c r="L3422" s="52">
        <f>IFERROR(_xll.qlIndexFixing(Index3M,H3422,TRUE,_xll.ohTrigger(RecalcTrigger,Trigger3M)),NA())</f>
        <v>2.4633080602455209E-2</v>
      </c>
      <c r="M3422" s="52">
        <f>IFERROR(_xll.qlIndexFixing(ONIndex3M,I3422,TRUE,_xll.ohTrigger(RecalcTrigger,Trigger3M)),NA())</f>
        <v>2.4556711324716929E-2</v>
      </c>
      <c r="N3422" s="52">
        <f>IFERROR(_xll.qlIndexFixing(Index6M,$H3422,TRUE,_xll.ohTrigger(RecalcTrigger,Trigger6M)),NA())</f>
        <v>2.5696293638055659E-2</v>
      </c>
      <c r="O3422" s="52">
        <f>IFERROR(_xll.qlIndexFixing(ONIndex6M,I3422,TRUE,_xll.ohTrigger(RecalcTrigger,Trigger6M)),NA())</f>
        <v>2.5529928154162107E-2</v>
      </c>
      <c r="P3422" s="52">
        <f>IFERROR(_xll.qlIndexFixing(Index1Y,$H3422,TRUE,_xll.ohTrigger(RecalcTrigger,Trigger1Y)),NA())</f>
        <v>2.7181563074493081E-2</v>
      </c>
      <c r="Q3422" s="52">
        <f>IFERROR(_xll.qlIndexFixing(ONIndex1Y,I3422,TRUE,_xll.ohTrigger(RecalcTrigger,Trigger1Y)),NA())</f>
        <v>2.6814751746613297E-2</v>
      </c>
    </row>
    <row r="3423" spans="2:17" x14ac:dyDescent="0.2">
      <c r="B3423" s="46" t="s">
        <v>51</v>
      </c>
      <c r="D3423" s="49">
        <f>_xll.qlCalendarAdvance(LocalCalendar,$D3422,B3423,"f",FALSE)</f>
        <v>63403</v>
      </c>
      <c r="E3423" s="49">
        <f>_xll.qlInterestRateIndexValueDate(IndexON,D3423)</f>
        <v>63403</v>
      </c>
      <c r="F3423" s="52">
        <f>IFERROR(_xll.qlIndexFixing(IndexON,D3423,TRUE,_xll.ohTrigger(RecalcTrigger,TriggerON)),NA())</f>
        <v>2.53024622932152E-2</v>
      </c>
      <c r="H3423" s="49">
        <f>_xll.qlCalendarAdvance(IborCalendar,$H3422,B3423,"f",FALSE)</f>
        <v>63389</v>
      </c>
      <c r="I3423" s="49">
        <f>_xll.qlInterestRateIndexValueDate(Index1M,$H3423)</f>
        <v>63391</v>
      </c>
      <c r="J3423" s="52">
        <f>IFERROR(_xll.qlIndexFixing(Index1M,$H3423,TRUE,_xll.ohTrigger(RecalcTrigger,Trigger1M)),NA())</f>
        <v>2.3521354918125969E-2</v>
      </c>
      <c r="K3423" s="52">
        <f>IFERROR(_xll.qlIndexFixing(ONIndex1M,I3423,TRUE,_xll.ohTrigger(RecalcTrigger,Trigger1M)),NA())</f>
        <v>2.34998670854214E-2</v>
      </c>
      <c r="L3423" s="52">
        <f>IFERROR(_xll.qlIndexFixing(Index3M,H3423,TRUE,_xll.ohTrigger(RecalcTrigger,Trigger3M)),NA())</f>
        <v>2.4633080602455209E-2</v>
      </c>
      <c r="M3423" s="52">
        <f>IFERROR(_xll.qlIndexFixing(ONIndex3M,I3423,TRUE,_xll.ohTrigger(RecalcTrigger,Trigger3M)),NA())</f>
        <v>2.4556711324716929E-2</v>
      </c>
      <c r="N3423" s="52">
        <f>IFERROR(_xll.qlIndexFixing(Index6M,$H3423,TRUE,_xll.ohTrigger(RecalcTrigger,Trigger6M)),NA())</f>
        <v>2.5695380495819809E-2</v>
      </c>
      <c r="O3423" s="52">
        <f>IFERROR(_xll.qlIndexFixing(ONIndex6M,I3423,TRUE,_xll.ohTrigger(RecalcTrigger,Trigger6M)),NA())</f>
        <v>2.5529928018643844E-2</v>
      </c>
      <c r="P3423" s="52">
        <f>IFERROR(_xll.qlIndexFixing(Index1Y,$H3423,TRUE,_xll.ohTrigger(RecalcTrigger,Trigger1Y)),NA())</f>
        <v>2.7181563813541792E-2</v>
      </c>
      <c r="Q3423" s="52">
        <f>IFERROR(_xll.qlIndexFixing(ONIndex1Y,I3423,TRUE,_xll.ohTrigger(RecalcTrigger,Trigger1Y)),NA())</f>
        <v>2.6814752683703702E-2</v>
      </c>
    </row>
    <row r="3424" spans="2:17" x14ac:dyDescent="0.2">
      <c r="B3424" s="46" t="s">
        <v>51</v>
      </c>
      <c r="D3424" s="49">
        <f>_xll.qlCalendarAdvance(LocalCalendar,$D3423,B3424,"f",FALSE)</f>
        <v>63410</v>
      </c>
      <c r="E3424" s="49">
        <f>_xll.qlInterestRateIndexValueDate(IndexON,D3424)</f>
        <v>63410</v>
      </c>
      <c r="F3424" s="52">
        <f>IFERROR(_xll.qlIndexFixing(IndexON,D3424,TRUE,_xll.ohTrigger(RecalcTrigger,TriggerON)),NA())</f>
        <v>2.53024622932152E-2</v>
      </c>
      <c r="H3424" s="49">
        <f>_xll.qlCalendarAdvance(IborCalendar,$H3423,B3424,"f",FALSE)</f>
        <v>63396</v>
      </c>
      <c r="I3424" s="49">
        <f>_xll.qlInterestRateIndexValueDate(Index1M,$H3424)</f>
        <v>63398</v>
      </c>
      <c r="J3424" s="52">
        <f>IFERROR(_xll.qlIndexFixing(Index1M,$H3424,TRUE,_xll.ohTrigger(RecalcTrigger,Trigger1M)),NA())</f>
        <v>2.3522122825095915E-2</v>
      </c>
      <c r="K3424" s="52">
        <f>IFERROR(_xll.qlIndexFixing(ONIndex1M,I3424,TRUE,_xll.ohTrigger(RecalcTrigger,Trigger1M)),NA())</f>
        <v>2.34998670854214E-2</v>
      </c>
      <c r="L3424" s="52">
        <f>IFERROR(_xll.qlIndexFixing(Index3M,H3424,TRUE,_xll.ohTrigger(RecalcTrigger,Trigger3M)),NA())</f>
        <v>2.4633080602455209E-2</v>
      </c>
      <c r="M3424" s="52">
        <f>IFERROR(_xll.qlIndexFixing(ONIndex3M,I3424,TRUE,_xll.ohTrigger(RecalcTrigger,Trigger3M)),NA())</f>
        <v>2.4556711324690284E-2</v>
      </c>
      <c r="N3424" s="52">
        <f>IFERROR(_xll.qlIndexFixing(Index6M,$H3424,TRUE,_xll.ohTrigger(RecalcTrigger,Trigger6M)),NA())</f>
        <v>2.5695380375740727E-2</v>
      </c>
      <c r="O3424" s="52">
        <f>IFERROR(_xll.qlIndexFixing(ONIndex6M,I3424,TRUE,_xll.ohTrigger(RecalcTrigger,Trigger6M)),NA())</f>
        <v>2.5529927884351267E-2</v>
      </c>
      <c r="P3424" s="52">
        <f>IFERROR(_xll.qlIndexFixing(Index1Y,$H3424,TRUE,_xll.ohTrigger(RecalcTrigger,Trigger1Y)),NA())</f>
        <v>2.7181564543982895E-2</v>
      </c>
      <c r="Q3424" s="52">
        <f>IFERROR(_xll.qlIndexFixing(ONIndex1Y,I3424,TRUE,_xll.ohTrigger(RecalcTrigger,Trigger1Y)),NA())</f>
        <v>2.6814753612427467E-2</v>
      </c>
    </row>
    <row r="3425" spans="2:17" x14ac:dyDescent="0.2">
      <c r="B3425" s="46" t="s">
        <v>51</v>
      </c>
      <c r="D3425" s="49">
        <f>_xll.qlCalendarAdvance(LocalCalendar,$D3424,B3425,"f",FALSE)</f>
        <v>63417</v>
      </c>
      <c r="E3425" s="49">
        <f>_xll.qlInterestRateIndexValueDate(IndexON,D3425)</f>
        <v>63417</v>
      </c>
      <c r="F3425" s="52">
        <f>IFERROR(_xll.qlIndexFixing(IndexON,D3425,TRUE,_xll.ohTrigger(RecalcTrigger,TriggerON)),NA())</f>
        <v>2.5302462293295136E-2</v>
      </c>
      <c r="H3425" s="49">
        <f>_xll.qlCalendarAdvance(IborCalendar,$H3424,B3425,"f",FALSE)</f>
        <v>63403</v>
      </c>
      <c r="I3425" s="49">
        <f>_xll.qlInterestRateIndexValueDate(Index1M,$H3425)</f>
        <v>63405</v>
      </c>
      <c r="J3425" s="52">
        <f>IFERROR(_xll.qlIndexFixing(Index1M,$H3425,TRUE,_xll.ohTrigger(RecalcTrigger,Trigger1M)),NA())</f>
        <v>2.3522122825095915E-2</v>
      </c>
      <c r="K3425" s="52">
        <f>IFERROR(_xll.qlIndexFixing(ONIndex1M,I3425,TRUE,_xll.ohTrigger(RecalcTrigger,Trigger1M)),NA())</f>
        <v>2.34998670854214E-2</v>
      </c>
      <c r="L3425" s="52">
        <f>IFERROR(_xll.qlIndexFixing(Index3M,H3425,TRUE,_xll.ohTrigger(RecalcTrigger,Trigger3M)),NA())</f>
        <v>2.4633080602455209E-2</v>
      </c>
      <c r="M3425" s="52">
        <f>IFERROR(_xll.qlIndexFixing(ONIndex3M,I3425,TRUE,_xll.ohTrigger(RecalcTrigger,Trigger3M)),NA())</f>
        <v>2.4556711324690284E-2</v>
      </c>
      <c r="N3425" s="52">
        <f>IFERROR(_xll.qlIndexFixing(Index6M,$H3425,TRUE,_xll.ohTrigger(RecalcTrigger,Trigger6M)),NA())</f>
        <v>2.5695380256889205E-2</v>
      </c>
      <c r="O3425" s="52">
        <f>IFERROR(_xll.qlIndexFixing(ONIndex6M,I3425,TRUE,_xll.ohTrigger(RecalcTrigger,Trigger6M)),NA())</f>
        <v>2.5529927751257731E-2</v>
      </c>
      <c r="P3425" s="52">
        <f>IFERROR(_xll.qlIndexFixing(Index1Y,$H3425,TRUE,_xll.ohTrigger(RecalcTrigger,Trigger1Y)),NA())</f>
        <v>2.7181565265815735E-2</v>
      </c>
      <c r="Q3425" s="52">
        <f>IFERROR(_xll.qlIndexFixing(ONIndex1Y,I3425,TRUE,_xll.ohTrigger(RecalcTrigger,Trigger1Y)),NA())</f>
        <v>2.6814754532757945E-2</v>
      </c>
    </row>
    <row r="3426" spans="2:17" x14ac:dyDescent="0.2">
      <c r="B3426" s="46" t="s">
        <v>51</v>
      </c>
      <c r="D3426" s="49">
        <f>_xll.qlCalendarAdvance(LocalCalendar,$D3425,B3426,"f",FALSE)</f>
        <v>63424</v>
      </c>
      <c r="E3426" s="49">
        <f>_xll.qlInterestRateIndexValueDate(IndexON,D3426)</f>
        <v>63424</v>
      </c>
      <c r="F3426" s="52">
        <f>IFERROR(_xll.qlIndexFixing(IndexON,D3426,TRUE,_xll.ohTrigger(RecalcTrigger,TriggerON)),NA())</f>
        <v>2.53024622932152E-2</v>
      </c>
      <c r="H3426" s="49">
        <f>_xll.qlCalendarAdvance(IborCalendar,$H3425,B3426,"f",FALSE)</f>
        <v>63410</v>
      </c>
      <c r="I3426" s="49">
        <f>_xll.qlInterestRateIndexValueDate(Index1M,$H3426)</f>
        <v>63412</v>
      </c>
      <c r="J3426" s="52">
        <f>IFERROR(_xll.qlIndexFixing(Index1M,$H3426,TRUE,_xll.ohTrigger(RecalcTrigger,Trigger1M)),NA())</f>
        <v>2.3521354918125969E-2</v>
      </c>
      <c r="K3426" s="52">
        <f>IFERROR(_xll.qlIndexFixing(ONIndex1M,I3426,TRUE,_xll.ohTrigger(RecalcTrigger,Trigger1M)),NA())</f>
        <v>2.34998670854214E-2</v>
      </c>
      <c r="L3426" s="52">
        <f>IFERROR(_xll.qlIndexFixing(Index3M,H3426,TRUE,_xll.ohTrigger(RecalcTrigger,Trigger3M)),NA())</f>
        <v>2.4633080602455209E-2</v>
      </c>
      <c r="M3426" s="52">
        <f>IFERROR(_xll.qlIndexFixing(ONIndex3M,I3426,TRUE,_xll.ohTrigger(RecalcTrigger,Trigger3M)),NA())</f>
        <v>2.4556711324743574E-2</v>
      </c>
      <c r="N3426" s="52">
        <f>IFERROR(_xll.qlIndexFixing(Index6M,$H3426,TRUE,_xll.ohTrigger(RecalcTrigger,Trigger6M)),NA())</f>
        <v>2.5695380139264808E-2</v>
      </c>
      <c r="O3426" s="52">
        <f>IFERROR(_xll.qlIndexFixing(ONIndex6M,I3426,TRUE,_xll.ohTrigger(RecalcTrigger,Trigger6M)),NA())</f>
        <v>2.5529927619443171E-2</v>
      </c>
      <c r="P3426" s="52">
        <f>IFERROR(_xll.qlIndexFixing(Index1Y,$H3426,TRUE,_xll.ohTrigger(RecalcTrigger,Trigger1Y)),NA())</f>
        <v>2.7181565979040308E-2</v>
      </c>
      <c r="Q3426" s="52">
        <f>IFERROR(_xll.qlIndexFixing(ONIndex1Y,I3426,TRUE,_xll.ohTrigger(RecalcTrigger,Trigger1Y)),NA())</f>
        <v>2.6814755444748428E-2</v>
      </c>
    </row>
    <row r="3427" spans="2:17" x14ac:dyDescent="0.2">
      <c r="B3427" s="46" t="s">
        <v>51</v>
      </c>
      <c r="D3427" s="49">
        <f>_xll.qlCalendarAdvance(LocalCalendar,$D3426,B3427,"f",FALSE)</f>
        <v>63431</v>
      </c>
      <c r="E3427" s="49">
        <f>_xll.qlInterestRateIndexValueDate(IndexON,D3427)</f>
        <v>63431</v>
      </c>
      <c r="F3427" s="52">
        <f>IFERROR(_xll.qlIndexFixing(IndexON,D3427,TRUE,_xll.ohTrigger(RecalcTrigger,TriggerON)),NA())</f>
        <v>2.53024622932152E-2</v>
      </c>
      <c r="H3427" s="49">
        <f>_xll.qlCalendarAdvance(IborCalendar,$H3426,B3427,"f",FALSE)</f>
        <v>63417</v>
      </c>
      <c r="I3427" s="49">
        <f>_xll.qlInterestRateIndexValueDate(Index1M,$H3427)</f>
        <v>63419</v>
      </c>
      <c r="J3427" s="52">
        <f>IFERROR(_xll.qlIndexFixing(Index1M,$H3427,TRUE,_xll.ohTrigger(RecalcTrigger,Trigger1M)),NA())</f>
        <v>2.3521354918128547E-2</v>
      </c>
      <c r="K3427" s="52">
        <f>IFERROR(_xll.qlIndexFixing(ONIndex1M,I3427,TRUE,_xll.ohTrigger(RecalcTrigger,Trigger1M)),NA())</f>
        <v>2.34998670854214E-2</v>
      </c>
      <c r="L3427" s="52">
        <f>IFERROR(_xll.qlIndexFixing(Index3M,H3427,TRUE,_xll.ohTrigger(RecalcTrigger,Trigger3M)),NA())</f>
        <v>2.4633080602456059E-2</v>
      </c>
      <c r="M3427" s="52">
        <f>IFERROR(_xll.qlIndexFixing(ONIndex3M,I3427,TRUE,_xll.ohTrigger(RecalcTrigger,Trigger3M)),NA())</f>
        <v>2.4556711324716929E-2</v>
      </c>
      <c r="N3427" s="52">
        <f>IFERROR(_xll.qlIndexFixing(Index6M,$H3427,TRUE,_xll.ohTrigger(RecalcTrigger,Trigger6M)),NA())</f>
        <v>2.5696293044192634E-2</v>
      </c>
      <c r="O3427" s="52">
        <f>IFERROR(_xll.qlIndexFixing(ONIndex6M,I3427,TRUE,_xll.ohTrigger(RecalcTrigger,Trigger6M)),NA())</f>
        <v>2.5529927488747717E-2</v>
      </c>
      <c r="P3427" s="52">
        <f>IFERROR(_xll.qlIndexFixing(Index1Y,$H3427,TRUE,_xll.ohTrigger(RecalcTrigger,Trigger1Y)),NA())</f>
        <v>2.7181566683657708E-2</v>
      </c>
      <c r="Q3427" s="52">
        <f>IFERROR(_xll.qlIndexFixing(ONIndex1Y,I3427,TRUE,_xll.ohTrigger(RecalcTrigger,Trigger1Y)),NA())</f>
        <v>2.681475634831898E-2</v>
      </c>
    </row>
    <row r="3428" spans="2:17" x14ac:dyDescent="0.2">
      <c r="B3428" s="46" t="s">
        <v>51</v>
      </c>
      <c r="D3428" s="49">
        <f>_xll.qlCalendarAdvance(LocalCalendar,$D3427,B3428,"f",FALSE)</f>
        <v>63438</v>
      </c>
      <c r="E3428" s="49">
        <f>_xll.qlInterestRateIndexValueDate(IndexON,D3428)</f>
        <v>63438</v>
      </c>
      <c r="F3428" s="52">
        <f>IFERROR(_xll.qlIndexFixing(IndexON,D3428,TRUE,_xll.ohTrigger(RecalcTrigger,TriggerON)),NA())</f>
        <v>2.5302462293295136E-2</v>
      </c>
      <c r="H3428" s="49">
        <f>_xll.qlCalendarAdvance(IborCalendar,$H3427,B3428,"f",FALSE)</f>
        <v>63424</v>
      </c>
      <c r="I3428" s="49">
        <f>_xll.qlInterestRateIndexValueDate(Index1M,$H3428)</f>
        <v>63426</v>
      </c>
      <c r="J3428" s="52">
        <f>IFERROR(_xll.qlIndexFixing(Index1M,$H3428,TRUE,_xll.ohTrigger(RecalcTrigger,Trigger1M)),NA())</f>
        <v>2.3521354918128547E-2</v>
      </c>
      <c r="K3428" s="52">
        <f>IFERROR(_xll.qlIndexFixing(ONIndex1M,I3428,TRUE,_xll.ohTrigger(RecalcTrigger,Trigger1M)),NA())</f>
        <v>2.3500634057260772E-2</v>
      </c>
      <c r="L3428" s="52">
        <f>IFERROR(_xll.qlIndexFixing(Index3M,H3428,TRUE,_xll.ohTrigger(RecalcTrigger,Trigger3M)),NA())</f>
        <v>2.4633080602456059E-2</v>
      </c>
      <c r="M3428" s="52">
        <f>IFERROR(_xll.qlIndexFixing(ONIndex3M,I3428,TRUE,_xll.ohTrigger(RecalcTrigger,Trigger3M)),NA())</f>
        <v>2.4557548831181109E-2</v>
      </c>
      <c r="N3428" s="52">
        <f>IFERROR(_xll.qlIndexFixing(Index6M,$H3428,TRUE,_xll.ohTrigger(RecalcTrigger,Trigger6M)),NA())</f>
        <v>2.569537990769653E-2</v>
      </c>
      <c r="O3428" s="52">
        <f>IFERROR(_xll.qlIndexFixing(ONIndex6M,I3428,TRUE,_xll.ohTrigger(RecalcTrigger,Trigger6M)),NA())</f>
        <v>2.5530832553437577E-2</v>
      </c>
      <c r="P3428" s="52">
        <f>IFERROR(_xll.qlIndexFixing(Index1Y,$H3428,TRUE,_xll.ohTrigger(RecalcTrigger,Trigger1Y)),NA())</f>
        <v>2.7182584263134822E-2</v>
      </c>
      <c r="Q3428" s="52">
        <f>IFERROR(_xll.qlIndexFixing(ONIndex1Y,I3428,TRUE,_xll.ohTrigger(RecalcTrigger,Trigger1Y)),NA())</f>
        <v>2.6815755911990813E-2</v>
      </c>
    </row>
    <row r="3429" spans="2:17" x14ac:dyDescent="0.2">
      <c r="B3429" s="46" t="s">
        <v>51</v>
      </c>
      <c r="D3429" s="49">
        <f>_xll.qlCalendarAdvance(LocalCalendar,$D3428,B3429,"f",FALSE)</f>
        <v>63445</v>
      </c>
      <c r="E3429" s="49">
        <f>_xll.qlInterestRateIndexValueDate(IndexON,D3429)</f>
        <v>63445</v>
      </c>
      <c r="F3429" s="52">
        <f>IFERROR(_xll.qlIndexFixing(IndexON,D3429,TRUE,_xll.ohTrigger(RecalcTrigger,TriggerON)),NA())</f>
        <v>2.53024622932152E-2</v>
      </c>
      <c r="H3429" s="49">
        <f>_xll.qlCalendarAdvance(IborCalendar,$H3428,B3429,"f",FALSE)</f>
        <v>63431</v>
      </c>
      <c r="I3429" s="49">
        <f>_xll.qlInterestRateIndexValueDate(Index1M,$H3429)</f>
        <v>63433</v>
      </c>
      <c r="J3429" s="52">
        <f>IFERROR(_xll.qlIndexFixing(Index1M,$H3429,TRUE,_xll.ohTrigger(RecalcTrigger,Trigger1M)),NA())</f>
        <v>2.3521354918128547E-2</v>
      </c>
      <c r="K3429" s="52">
        <f>IFERROR(_xll.qlIndexFixing(ONIndex1M,I3429,TRUE,_xll.ohTrigger(RecalcTrigger,Trigger1M)),NA())</f>
        <v>2.3500634057260772E-2</v>
      </c>
      <c r="L3429" s="52">
        <f>IFERROR(_xll.qlIndexFixing(Index3M,H3429,TRUE,_xll.ohTrigger(RecalcTrigger,Trigger3M)),NA())</f>
        <v>2.4630557891786607E-2</v>
      </c>
      <c r="M3429" s="52">
        <f>IFERROR(_xll.qlIndexFixing(ONIndex3M,I3429,TRUE,_xll.ohTrigger(RecalcTrigger,Trigger3M)),NA())</f>
        <v>2.4557548831181109E-2</v>
      </c>
      <c r="N3429" s="52">
        <f>IFERROR(_xll.qlIndexFixing(Index6M,$H3429,TRUE,_xll.ohTrigger(RecalcTrigger,Trigger6M)),NA())</f>
        <v>2.5691728139935786E-2</v>
      </c>
      <c r="O3429" s="52">
        <f>IFERROR(_xll.qlIndexFixing(ONIndex6M,I3429,TRUE,_xll.ohTrigger(RecalcTrigger,Trigger6M)),NA())</f>
        <v>2.5530832425260108E-2</v>
      </c>
      <c r="P3429" s="52">
        <f>IFERROR(_xll.qlIndexFixing(Index1Y,$H3429,TRUE,_xll.ohTrigger(RecalcTrigger,Trigger1Y)),NA())</f>
        <v>2.7182584949972367E-2</v>
      </c>
      <c r="Q3429" s="52">
        <f>IFERROR(_xll.qlIndexFixing(ONIndex1Y,I3429,TRUE,_xll.ohTrigger(RecalcTrigger,Trigger1Y)),NA())</f>
        <v>2.6815756798281853E-2</v>
      </c>
    </row>
    <row r="3430" spans="2:17" x14ac:dyDescent="0.2">
      <c r="B3430" s="46" t="s">
        <v>51</v>
      </c>
      <c r="D3430" s="49">
        <f>_xll.qlCalendarAdvance(LocalCalendar,$D3429,B3430,"f",FALSE)</f>
        <v>63452</v>
      </c>
      <c r="E3430" s="49">
        <f>_xll.qlInterestRateIndexValueDate(IndexON,D3430)</f>
        <v>63452</v>
      </c>
      <c r="F3430" s="52">
        <f>IFERROR(_xll.qlIndexFixing(IndexON,D3430,TRUE,_xll.ohTrigger(RecalcTrigger,TriggerON)),NA())</f>
        <v>2.53024622932152E-2</v>
      </c>
      <c r="H3430" s="49">
        <f>_xll.qlCalendarAdvance(IborCalendar,$H3429,B3430,"f",FALSE)</f>
        <v>63438</v>
      </c>
      <c r="I3430" s="49">
        <f>_xll.qlInterestRateIndexValueDate(Index1M,$H3430)</f>
        <v>63440</v>
      </c>
      <c r="J3430" s="52">
        <f>IFERROR(_xll.qlIndexFixing(Index1M,$H3430,TRUE,_xll.ohTrigger(RecalcTrigger,Trigger1M)),NA())</f>
        <v>2.3522122825093417E-2</v>
      </c>
      <c r="K3430" s="52">
        <f>IFERROR(_xll.qlIndexFixing(ONIndex1M,I3430,TRUE,_xll.ohTrigger(RecalcTrigger,Trigger1M)),NA())</f>
        <v>2.34998670854214E-2</v>
      </c>
      <c r="L3430" s="52">
        <f>IFERROR(_xll.qlIndexFixing(Index3M,H3430,TRUE,_xll.ohTrigger(RecalcTrigger,Trigger3M)),NA())</f>
        <v>2.4630557891786607E-2</v>
      </c>
      <c r="M3430" s="52">
        <f>IFERROR(_xll.qlIndexFixing(ONIndex3M,I3430,TRUE,_xll.ohTrigger(RecalcTrigger,Trigger3M)),NA())</f>
        <v>2.4556711324690284E-2</v>
      </c>
      <c r="N3430" s="52">
        <f>IFERROR(_xll.qlIndexFixing(Index6M,$H3430,TRUE,_xll.ohTrigger(RecalcTrigger,Trigger6M)),NA())</f>
        <v>2.5691728026900902E-2</v>
      </c>
      <c r="O3430" s="52">
        <f>IFERROR(_xll.qlIndexFixing(ONIndex6M,I3430,TRUE,_xll.ohTrigger(RecalcTrigger,Trigger6M)),NA())</f>
        <v>2.5529927104068761E-2</v>
      </c>
      <c r="P3430" s="52">
        <f>IFERROR(_xll.qlIndexFixing(Index1Y,$H3430,TRUE,_xll.ohTrigger(RecalcTrigger,Trigger1Y)),NA())</f>
        <v>2.7181568745861851E-2</v>
      </c>
      <c r="Q3430" s="52">
        <f>IFERROR(_xll.qlIndexFixing(ONIndex1Y,I3430,TRUE,_xll.ohTrigger(RecalcTrigger,Trigger1Y)),NA())</f>
        <v>2.6814759008830791E-2</v>
      </c>
    </row>
    <row r="3431" spans="2:17" x14ac:dyDescent="0.2">
      <c r="B3431" s="46" t="s">
        <v>51</v>
      </c>
      <c r="D3431" s="49">
        <f>_xll.qlCalendarAdvance(LocalCalendar,$D3430,B3431,"f",FALSE)</f>
        <v>63459</v>
      </c>
      <c r="E3431" s="49">
        <f>_xll.qlInterestRateIndexValueDate(IndexON,D3431)</f>
        <v>63459</v>
      </c>
      <c r="F3431" s="52">
        <f>IFERROR(_xll.qlIndexFixing(IndexON,D3431,TRUE,_xll.ohTrigger(RecalcTrigger,TriggerON)),NA())</f>
        <v>2.53024622932152E-2</v>
      </c>
      <c r="H3431" s="49">
        <f>_xll.qlCalendarAdvance(IborCalendar,$H3430,B3431,"f",FALSE)</f>
        <v>63445</v>
      </c>
      <c r="I3431" s="49">
        <f>_xll.qlInterestRateIndexValueDate(Index1M,$H3431)</f>
        <v>63447</v>
      </c>
      <c r="J3431" s="52">
        <f>IFERROR(_xll.qlIndexFixing(Index1M,$H3431,TRUE,_xll.ohTrigger(RecalcTrigger,Trigger1M)),NA())</f>
        <v>2.3521354918125969E-2</v>
      </c>
      <c r="K3431" s="52">
        <f>IFERROR(_xll.qlIndexFixing(ONIndex1M,I3431,TRUE,_xll.ohTrigger(RecalcTrigger,Trigger1M)),NA())</f>
        <v>2.34998670854214E-2</v>
      </c>
      <c r="L3431" s="52">
        <f>IFERROR(_xll.qlIndexFixing(Index3M,H3431,TRUE,_xll.ohTrigger(RecalcTrigger,Trigger3M)),NA())</f>
        <v>2.4630557891786607E-2</v>
      </c>
      <c r="M3431" s="52">
        <f>IFERROR(_xll.qlIndexFixing(ONIndex3M,I3431,TRUE,_xll.ohTrigger(RecalcTrigger,Trigger3M)),NA())</f>
        <v>2.4556711324716929E-2</v>
      </c>
      <c r="N3431" s="52">
        <f>IFERROR(_xll.qlIndexFixing(Index6M,$H3431,TRUE,_xll.ohTrigger(RecalcTrigger,Trigger6M)),NA())</f>
        <v>2.5691727915093322E-2</v>
      </c>
      <c r="O3431" s="52">
        <f>IFERROR(_xll.qlIndexFixing(ONIndex6M,I3431,TRUE,_xll.ohTrigger(RecalcTrigger,Trigger6M)),NA())</f>
        <v>2.5529926978249406E-2</v>
      </c>
      <c r="P3431" s="52">
        <f>IFERROR(_xll.qlIndexFixing(Index1Y,$H3431,TRUE,_xll.ohTrigger(RecalcTrigger,Trigger1Y)),NA())</f>
        <v>2.7181569416047064E-2</v>
      </c>
      <c r="Q3431" s="52">
        <f>IFERROR(_xll.qlIndexFixing(ONIndex1Y,I3431,TRUE,_xll.ohTrigger(RecalcTrigger,Trigger1Y)),NA())</f>
        <v>2.6814759878881489E-2</v>
      </c>
    </row>
    <row r="3432" spans="2:17" x14ac:dyDescent="0.2">
      <c r="B3432" s="46" t="s">
        <v>51</v>
      </c>
      <c r="D3432" s="49">
        <f>_xll.qlCalendarAdvance(LocalCalendar,$D3431,B3432,"f",FALSE)</f>
        <v>63466</v>
      </c>
      <c r="E3432" s="49">
        <f>_xll.qlInterestRateIndexValueDate(IndexON,D3432)</f>
        <v>63466</v>
      </c>
      <c r="F3432" s="52">
        <f>IFERROR(_xll.qlIndexFixing(IndexON,D3432,TRUE,_xll.ohTrigger(RecalcTrigger,TriggerON)),NA())</f>
        <v>2.5302462293295136E-2</v>
      </c>
      <c r="H3432" s="49">
        <f>_xll.qlCalendarAdvance(IborCalendar,$H3431,B3432,"f",FALSE)</f>
        <v>63452</v>
      </c>
      <c r="I3432" s="49">
        <f>_xll.qlInterestRateIndexValueDate(Index1M,$H3432)</f>
        <v>63454</v>
      </c>
      <c r="J3432" s="52">
        <f>IFERROR(_xll.qlIndexFixing(Index1M,$H3432,TRUE,_xll.ohTrigger(RecalcTrigger,Trigger1M)),NA())</f>
        <v>2.3521354918128547E-2</v>
      </c>
      <c r="K3432" s="52">
        <f>IFERROR(_xll.qlIndexFixing(ONIndex1M,I3432,TRUE,_xll.ohTrigger(RecalcTrigger,Trigger1M)),NA())</f>
        <v>2.3499867085448045E-2</v>
      </c>
      <c r="L3432" s="52">
        <f>IFERROR(_xll.qlIndexFixing(Index3M,H3432,TRUE,_xll.ohTrigger(RecalcTrigger,Trigger3M)),NA())</f>
        <v>2.4630557891786607E-2</v>
      </c>
      <c r="M3432" s="52">
        <f>IFERROR(_xll.qlIndexFixing(ONIndex3M,I3432,TRUE,_xll.ohTrigger(RecalcTrigger,Trigger3M)),NA())</f>
        <v>2.4556711324716929E-2</v>
      </c>
      <c r="N3432" s="52">
        <f>IFERROR(_xll.qlIndexFixing(Index6M,$H3432,TRUE,_xll.ohTrigger(RecalcTrigger,Trigger6M)),NA())</f>
        <v>2.5691727804511722E-2</v>
      </c>
      <c r="O3432" s="52">
        <f>IFERROR(_xll.qlIndexFixing(ONIndex6M,I3432,TRUE,_xll.ohTrigger(RecalcTrigger,Trigger6M)),NA())</f>
        <v>2.5529926853682383E-2</v>
      </c>
      <c r="P3432" s="52">
        <f>IFERROR(_xll.qlIndexFixing(Index1Y,$H3432,TRUE,_xll.ohTrigger(RecalcTrigger,Trigger1Y)),NA())</f>
        <v>2.7181570077625106E-2</v>
      </c>
      <c r="Q3432" s="52">
        <f>IFERROR(_xll.qlIndexFixing(ONIndex1Y,I3432,TRUE,_xll.ohTrigger(RecalcTrigger,Trigger1Y)),NA())</f>
        <v>2.6814760740618837E-2</v>
      </c>
    </row>
    <row r="3433" spans="2:17" x14ac:dyDescent="0.2">
      <c r="B3433" s="46" t="s">
        <v>51</v>
      </c>
      <c r="D3433" s="49">
        <f>_xll.qlCalendarAdvance(LocalCalendar,$D3432,B3433,"f",FALSE)</f>
        <v>63473</v>
      </c>
      <c r="E3433" s="49">
        <f>_xll.qlInterestRateIndexValueDate(IndexON,D3433)</f>
        <v>63473</v>
      </c>
      <c r="F3433" s="52">
        <f>IFERROR(_xll.qlIndexFixing(IndexON,D3433,TRUE,_xll.ohTrigger(RecalcTrigger,TriggerON)),NA())</f>
        <v>2.5302462293295136E-2</v>
      </c>
      <c r="H3433" s="49">
        <f>_xll.qlCalendarAdvance(IborCalendar,$H3432,B3433,"f",FALSE)</f>
        <v>63459</v>
      </c>
      <c r="I3433" s="49">
        <f>_xll.qlInterestRateIndexValueDate(Index1M,$H3433)</f>
        <v>63461</v>
      </c>
      <c r="J3433" s="52">
        <f>IFERROR(_xll.qlIndexFixing(Index1M,$H3433,TRUE,_xll.ohTrigger(RecalcTrigger,Trigger1M)),NA())</f>
        <v>2.3522122825093417E-2</v>
      </c>
      <c r="K3433" s="52">
        <f>IFERROR(_xll.qlIndexFixing(ONIndex1M,I3433,TRUE,_xll.ohTrigger(RecalcTrigger,Trigger1M)),NA())</f>
        <v>2.34998670854214E-2</v>
      </c>
      <c r="L3433" s="52">
        <f>IFERROR(_xll.qlIndexFixing(Index3M,H3433,TRUE,_xll.ohTrigger(RecalcTrigger,Trigger3M)),NA())</f>
        <v>2.4630557891785726E-2</v>
      </c>
      <c r="M3433" s="52">
        <f>IFERROR(_xll.qlIndexFixing(ONIndex3M,I3433,TRUE,_xll.ohTrigger(RecalcTrigger,Trigger3M)),NA())</f>
        <v>2.4556711324716929E-2</v>
      </c>
      <c r="N3433" s="52">
        <f>IFERROR(_xll.qlIndexFixing(Index6M,$H3433,TRUE,_xll.ohTrigger(RecalcTrigger,Trigger6M)),NA())</f>
        <v>2.5692640544115887E-2</v>
      </c>
      <c r="O3433" s="52">
        <f>IFERROR(_xll.qlIndexFixing(ONIndex6M,I3433,TRUE,_xll.ohTrigger(RecalcTrigger,Trigger6M)),NA())</f>
        <v>2.552992673026111E-2</v>
      </c>
      <c r="P3433" s="52">
        <f>IFERROR(_xll.qlIndexFixing(Index1Y,$H3433,TRUE,_xll.ohTrigger(RecalcTrigger,Trigger1Y)),NA())</f>
        <v>2.7178520391947226E-2</v>
      </c>
      <c r="Q3433" s="52">
        <f>IFERROR(_xll.qlIndexFixing(ONIndex1Y,I3433,TRUE,_xll.ohTrigger(RecalcTrigger,Trigger1Y)),NA())</f>
        <v>2.6814761593936254E-2</v>
      </c>
    </row>
    <row r="3434" spans="2:17" x14ac:dyDescent="0.2">
      <c r="B3434" s="46" t="s">
        <v>51</v>
      </c>
      <c r="D3434" s="49">
        <f>_xll.qlCalendarAdvance(LocalCalendar,$D3433,B3434,"f",FALSE)</f>
        <v>63480</v>
      </c>
      <c r="E3434" s="49">
        <f>_xll.qlInterestRateIndexValueDate(IndexON,D3434)</f>
        <v>63480</v>
      </c>
      <c r="F3434" s="52">
        <f>IFERROR(_xll.qlIndexFixing(IndexON,D3434,TRUE,_xll.ohTrigger(RecalcTrigger,TriggerON)),NA())</f>
        <v>2.53024622932152E-2</v>
      </c>
      <c r="H3434" s="49">
        <f>_xll.qlCalendarAdvance(IborCalendar,$H3433,B3434,"f",FALSE)</f>
        <v>63466</v>
      </c>
      <c r="I3434" s="49">
        <f>_xll.qlInterestRateIndexValueDate(Index1M,$H3434)</f>
        <v>63468</v>
      </c>
      <c r="J3434" s="52">
        <f>IFERROR(_xll.qlIndexFixing(Index1M,$H3434,TRUE,_xll.ohTrigger(RecalcTrigger,Trigger1M)),NA())</f>
        <v>2.3521354918128547E-2</v>
      </c>
      <c r="K3434" s="52">
        <f>IFERROR(_xll.qlIndexFixing(ONIndex1M,I3434,TRUE,_xll.ohTrigger(RecalcTrigger,Trigger1M)),NA())</f>
        <v>2.3500634057260772E-2</v>
      </c>
      <c r="L3434" s="52">
        <f>IFERROR(_xll.qlIndexFixing(Index3M,H3434,TRUE,_xll.ohTrigger(RecalcTrigger,Trigger3M)),NA())</f>
        <v>2.4633080602454359E-2</v>
      </c>
      <c r="M3434" s="52">
        <f>IFERROR(_xll.qlIndexFixing(ONIndex3M,I3434,TRUE,_xll.ohTrigger(RecalcTrigger,Trigger3M)),NA())</f>
        <v>2.4557548831161125E-2</v>
      </c>
      <c r="N3434" s="52">
        <f>IFERROR(_xll.qlIndexFixing(Index6M,$H3434,TRUE,_xll.ohTrigger(RecalcTrigger,Trigger6M)),NA())</f>
        <v>2.569264043606825E-2</v>
      </c>
      <c r="O3434" s="52">
        <f>IFERROR(_xll.qlIndexFixing(ONIndex6M,I3434,TRUE,_xll.ohTrigger(RecalcTrigger,Trigger6M)),NA())</f>
        <v>2.5530831802678122E-2</v>
      </c>
      <c r="P3434" s="52">
        <f>IFERROR(_xll.qlIndexFixing(Index1Y,$H3434,TRUE,_xll.ohTrigger(RecalcTrigger,Trigger1Y)),NA())</f>
        <v>2.7182588255032721E-2</v>
      </c>
      <c r="Q3434" s="52">
        <f>IFERROR(_xll.qlIndexFixing(ONIndex1Y,I3434,TRUE,_xll.ohTrigger(RecalcTrigger,Trigger1Y)),NA())</f>
        <v>2.6815761104097557E-2</v>
      </c>
    </row>
    <row r="3435" spans="2:17" x14ac:dyDescent="0.2">
      <c r="B3435" s="46" t="s">
        <v>51</v>
      </c>
      <c r="D3435" s="49">
        <f>_xll.qlCalendarAdvance(LocalCalendar,$D3434,B3435,"f",FALSE)</f>
        <v>63487</v>
      </c>
      <c r="E3435" s="49">
        <f>_xll.qlInterestRateIndexValueDate(IndexON,D3435)</f>
        <v>63487</v>
      </c>
      <c r="F3435" s="52">
        <f>IFERROR(_xll.qlIndexFixing(IndexON,D3435,TRUE,_xll.ohTrigger(RecalcTrigger,TriggerON)),NA())</f>
        <v>2.53024622932152E-2</v>
      </c>
      <c r="H3435" s="49">
        <f>_xll.qlCalendarAdvance(IborCalendar,$H3434,B3435,"f",FALSE)</f>
        <v>63473</v>
      </c>
      <c r="I3435" s="49">
        <f>_xll.qlInterestRateIndexValueDate(Index1M,$H3435)</f>
        <v>63475</v>
      </c>
      <c r="J3435" s="52">
        <f>IFERROR(_xll.qlIndexFixing(Index1M,$H3435,TRUE,_xll.ohTrigger(RecalcTrigger,Trigger1M)),NA())</f>
        <v>2.3521354918128547E-2</v>
      </c>
      <c r="K3435" s="52">
        <f>IFERROR(_xll.qlIndexFixing(ONIndex1M,I3435,TRUE,_xll.ohTrigger(RecalcTrigger,Trigger1M)),NA())</f>
        <v>2.34998670854214E-2</v>
      </c>
      <c r="L3435" s="52">
        <f>IFERROR(_xll.qlIndexFixing(Index3M,H3435,TRUE,_xll.ohTrigger(RecalcTrigger,Trigger3M)),NA())</f>
        <v>2.4633921582528615E-2</v>
      </c>
      <c r="M3435" s="52">
        <f>IFERROR(_xll.qlIndexFixing(ONIndex3M,I3435,TRUE,_xll.ohTrigger(RecalcTrigger,Trigger3M)),NA())</f>
        <v>2.4556711324716929E-2</v>
      </c>
      <c r="N3435" s="52">
        <f>IFERROR(_xll.qlIndexFixing(Index6M,$H3435,TRUE,_xll.ohTrigger(RecalcTrigger,Trigger6M)),NA())</f>
        <v>2.5696292157825096E-2</v>
      </c>
      <c r="O3435" s="52">
        <f>IFERROR(_xll.qlIndexFixing(ONIndex6M,I3435,TRUE,_xll.ohTrigger(RecalcTrigger,Trigger6M)),NA())</f>
        <v>2.5529926487148913E-2</v>
      </c>
      <c r="P3435" s="52">
        <f>IFERROR(_xll.qlIndexFixing(Index1Y,$H3435,TRUE,_xll.ohTrigger(RecalcTrigger,Trigger1Y)),NA())</f>
        <v>2.7181572010711166E-2</v>
      </c>
      <c r="Q3435" s="52">
        <f>IFERROR(_xll.qlIndexFixing(ONIndex1Y,I3435,TRUE,_xll.ohTrigger(RecalcTrigger,Trigger1Y)),NA())</f>
        <v>2.681476327544452E-2</v>
      </c>
    </row>
    <row r="3436" spans="2:17" x14ac:dyDescent="0.2">
      <c r="B3436" s="46" t="s">
        <v>51</v>
      </c>
      <c r="D3436" s="49">
        <f>_xll.qlCalendarAdvance(LocalCalendar,$D3435,B3436,"f",FALSE)</f>
        <v>63494</v>
      </c>
      <c r="E3436" s="49">
        <f>_xll.qlInterestRateIndexValueDate(IndexON,D3436)</f>
        <v>63494</v>
      </c>
      <c r="F3436" s="52">
        <f>IFERROR(_xll.qlIndexFixing(IndexON,D3436,TRUE,_xll.ohTrigger(RecalcTrigger,TriggerON)),NA())</f>
        <v>2.53024622932152E-2</v>
      </c>
      <c r="H3436" s="49">
        <f>_xll.qlCalendarAdvance(IborCalendar,$H3435,B3436,"f",FALSE)</f>
        <v>63480</v>
      </c>
      <c r="I3436" s="49">
        <f>_xll.qlInterestRateIndexValueDate(Index1M,$H3436)</f>
        <v>63482</v>
      </c>
      <c r="J3436" s="52">
        <f>IFERROR(_xll.qlIndexFixing(Index1M,$H3436,TRUE,_xll.ohTrigger(RecalcTrigger,Trigger1M)),NA())</f>
        <v>2.3521354918128547E-2</v>
      </c>
      <c r="K3436" s="52">
        <f>IFERROR(_xll.qlIndexFixing(ONIndex1M,I3436,TRUE,_xll.ohTrigger(RecalcTrigger,Trigger1M)),NA())</f>
        <v>2.3499867085394754E-2</v>
      </c>
      <c r="L3436" s="52">
        <f>IFERROR(_xll.qlIndexFixing(Index3M,H3436,TRUE,_xll.ohTrigger(RecalcTrigger,Trigger3M)),NA())</f>
        <v>2.4633080602455209E-2</v>
      </c>
      <c r="M3436" s="52">
        <f>IFERROR(_xll.qlIndexFixing(ONIndex3M,I3436,TRUE,_xll.ohTrigger(RecalcTrigger,Trigger3M)),NA())</f>
        <v>2.4556711324690284E-2</v>
      </c>
      <c r="N3436" s="52">
        <f>IFERROR(_xll.qlIndexFixing(Index6M,$H3436,TRUE,_xll.ohTrigger(RecalcTrigger,Trigger6M)),NA())</f>
        <v>2.5692640223651791E-2</v>
      </c>
      <c r="O3436" s="52">
        <f>IFERROR(_xll.qlIndexFixing(ONIndex6M,I3436,TRUE,_xll.ohTrigger(RecalcTrigger,Trigger6M)),NA())</f>
        <v>2.5529926367351408E-2</v>
      </c>
      <c r="P3436" s="52">
        <f>IFERROR(_xll.qlIndexFixing(Index1Y,$H3436,TRUE,_xll.ohTrigger(RecalcTrigger,Trigger1Y)),NA())</f>
        <v>2.7181572637857022E-2</v>
      </c>
      <c r="Q3436" s="52">
        <f>IFERROR(_xll.qlIndexFixing(ONIndex1Y,I3436,TRUE,_xll.ohTrigger(RecalcTrigger,Trigger1Y)),NA())</f>
        <v>2.6814764103635369E-2</v>
      </c>
    </row>
    <row r="3437" spans="2:17" x14ac:dyDescent="0.2">
      <c r="B3437" s="46" t="s">
        <v>51</v>
      </c>
      <c r="D3437" s="49">
        <f>_xll.qlCalendarAdvance(LocalCalendar,$D3436,B3437,"f",FALSE)</f>
        <v>63501</v>
      </c>
      <c r="E3437" s="49">
        <f>_xll.qlInterestRateIndexValueDate(IndexON,D3437)</f>
        <v>63501</v>
      </c>
      <c r="F3437" s="52">
        <f>IFERROR(_xll.qlIndexFixing(IndexON,D3437,TRUE,_xll.ohTrigger(RecalcTrigger,TriggerON)),NA())</f>
        <v>2.53024622932152E-2</v>
      </c>
      <c r="H3437" s="49">
        <f>_xll.qlCalendarAdvance(IborCalendar,$H3436,B3437,"f",FALSE)</f>
        <v>63487</v>
      </c>
      <c r="I3437" s="49">
        <f>_xll.qlInterestRateIndexValueDate(Index1M,$H3437)</f>
        <v>63489</v>
      </c>
      <c r="J3437" s="52">
        <f>IFERROR(_xll.qlIndexFixing(Index1M,$H3437,TRUE,_xll.ohTrigger(RecalcTrigger,Trigger1M)),NA())</f>
        <v>2.3521354918128547E-2</v>
      </c>
      <c r="K3437" s="52">
        <f>IFERROR(_xll.qlIndexFixing(ONIndex1M,I3437,TRUE,_xll.ohTrigger(RecalcTrigger,Trigger1M)),NA())</f>
        <v>2.34998670854214E-2</v>
      </c>
      <c r="L3437" s="52">
        <f>IFERROR(_xll.qlIndexFixing(Index3M,H3437,TRUE,_xll.ohTrigger(RecalcTrigger,Trigger3M)),NA())</f>
        <v>2.4633080602454359E-2</v>
      </c>
      <c r="M3437" s="52">
        <f>IFERROR(_xll.qlIndexFixing(ONIndex3M,I3437,TRUE,_xll.ohTrigger(RecalcTrigger,Trigger3M)),NA())</f>
        <v>2.4556711324716929E-2</v>
      </c>
      <c r="N3437" s="52">
        <f>IFERROR(_xll.qlIndexFixing(Index6M,$H3437,TRUE,_xll.ohTrigger(RecalcTrigger,Trigger6M)),NA())</f>
        <v>2.5692640119284727E-2</v>
      </c>
      <c r="O3437" s="52">
        <f>IFERROR(_xll.qlIndexFixing(ONIndex6M,I3437,TRUE,_xll.ohTrigger(RecalcTrigger,Trigger6M)),NA())</f>
        <v>2.5529926248859525E-2</v>
      </c>
      <c r="P3437" s="52">
        <f>IFERROR(_xll.qlIndexFixing(Index1Y,$H3437,TRUE,_xll.ohTrigger(RecalcTrigger,Trigger1Y)),NA())</f>
        <v>2.7181573256395267E-2</v>
      </c>
      <c r="Q3437" s="52">
        <f>IFERROR(_xll.qlIndexFixing(ONIndex1Y,I3437,TRUE,_xll.ohTrigger(RecalcTrigger,Trigger1Y)),NA())</f>
        <v>2.6814764923432932E-2</v>
      </c>
    </row>
    <row r="3438" spans="2:17" x14ac:dyDescent="0.2">
      <c r="B3438" s="46" t="s">
        <v>51</v>
      </c>
      <c r="D3438" s="49">
        <f>_xll.qlCalendarAdvance(LocalCalendar,$D3437,B3438,"f",FALSE)</f>
        <v>63508</v>
      </c>
      <c r="E3438" s="49">
        <f>_xll.qlInterestRateIndexValueDate(IndexON,D3438)</f>
        <v>63508</v>
      </c>
      <c r="F3438" s="52">
        <f>IFERROR(_xll.qlIndexFixing(IndexON,D3438,TRUE,_xll.ohTrigger(RecalcTrigger,TriggerON)),NA())</f>
        <v>2.53024622932152E-2</v>
      </c>
      <c r="H3438" s="49">
        <f>_xll.qlCalendarAdvance(IborCalendar,$H3437,B3438,"f",FALSE)</f>
        <v>63494</v>
      </c>
      <c r="I3438" s="49">
        <f>_xll.qlInterestRateIndexValueDate(Index1M,$H3438)</f>
        <v>63496</v>
      </c>
      <c r="J3438" s="52">
        <f>IFERROR(_xll.qlIndexFixing(Index1M,$H3438,TRUE,_xll.ohTrigger(RecalcTrigger,Trigger1M)),NA())</f>
        <v>2.3521354918128547E-2</v>
      </c>
      <c r="K3438" s="52">
        <f>IFERROR(_xll.qlIndexFixing(ONIndex1M,I3438,TRUE,_xll.ohTrigger(RecalcTrigger,Trigger1M)),NA())</f>
        <v>2.34998670854214E-2</v>
      </c>
      <c r="L3438" s="52">
        <f>IFERROR(_xll.qlIndexFixing(Index3M,H3438,TRUE,_xll.ohTrigger(RecalcTrigger,Trigger3M)),NA())</f>
        <v>2.4633080602455209E-2</v>
      </c>
      <c r="M3438" s="52">
        <f>IFERROR(_xll.qlIndexFixing(ONIndex3M,I3438,TRUE,_xll.ohTrigger(RecalcTrigger,Trigger3M)),NA())</f>
        <v>2.4556711324716929E-2</v>
      </c>
      <c r="N3438" s="52">
        <f>IFERROR(_xll.qlIndexFixing(Index6M,$H3438,TRUE,_xll.ohTrigger(RecalcTrigger,Trigger6M)),NA())</f>
        <v>2.5691727166784504E-2</v>
      </c>
      <c r="O3438" s="52">
        <f>IFERROR(_xll.qlIndexFixing(ONIndex6M,I3438,TRUE,_xll.ohTrigger(RecalcTrigger,Trigger6M)),NA())</f>
        <v>2.5529926131513392E-2</v>
      </c>
      <c r="P3438" s="52">
        <f>IFERROR(_xll.qlIndexFixing(Index1Y,$H3438,TRUE,_xll.ohTrigger(RecalcTrigger,Trigger1Y)),NA())</f>
        <v>2.7181573866325904E-2</v>
      </c>
      <c r="Q3438" s="52">
        <f>IFERROR(_xll.qlIndexFixing(ONIndex1Y,I3438,TRUE,_xll.ohTrigger(RecalcTrigger,Trigger1Y)),NA())</f>
        <v>2.6814765734917145E-2</v>
      </c>
    </row>
    <row r="3439" spans="2:17" x14ac:dyDescent="0.2">
      <c r="B3439" s="46" t="s">
        <v>51</v>
      </c>
      <c r="D3439" s="49">
        <f>_xll.qlCalendarAdvance(LocalCalendar,$D3438,B3439,"f",FALSE)</f>
        <v>63515</v>
      </c>
      <c r="E3439" s="49">
        <f>_xll.qlInterestRateIndexValueDate(IndexON,D3439)</f>
        <v>63515</v>
      </c>
      <c r="F3439" s="52">
        <f>IFERROR(_xll.qlIndexFixing(IndexON,D3439,TRUE,_xll.ohTrigger(RecalcTrigger,TriggerON)),NA())</f>
        <v>2.5303351480179259E-2</v>
      </c>
      <c r="H3439" s="49">
        <f>_xll.qlCalendarAdvance(IborCalendar,$H3438,B3439,"f",FALSE)</f>
        <v>63501</v>
      </c>
      <c r="I3439" s="49">
        <f>_xll.qlInterestRateIndexValueDate(Index1M,$H3439)</f>
        <v>63506</v>
      </c>
      <c r="J3439" s="52">
        <f>IFERROR(_xll.qlIndexFixing(Index1M,$H3439,TRUE,_xll.ohTrigger(RecalcTrigger,Trigger1M)),NA())</f>
        <v>2.3520587044577823E-2</v>
      </c>
      <c r="K3439" s="52">
        <f>IFERROR(_xll.qlIndexFixing(ONIndex1M,I3439,TRUE,_xll.ohTrigger(RecalcTrigger,Trigger1M)),NA())</f>
        <v>2.3498333241862568E-2</v>
      </c>
      <c r="L3439" s="52">
        <f>IFERROR(_xll.qlIndexFixing(Index3M,H3439,TRUE,_xll.ohTrigger(RecalcTrigger,Trigger3M)),NA())</f>
        <v>2.463139875708608E-2</v>
      </c>
      <c r="M3439" s="52">
        <f>IFERROR(_xll.qlIndexFixing(ONIndex3M,I3439,TRUE,_xll.ohTrigger(RecalcTrigger,Trigger3M)),NA())</f>
        <v>2.4555036426097132E-2</v>
      </c>
      <c r="N3439" s="52">
        <f>IFERROR(_xll.qlIndexFixing(Index6M,$H3439,TRUE,_xll.ohTrigger(RecalcTrigger,Trigger6M)),NA())</f>
        <v>2.5692639870928666E-2</v>
      </c>
      <c r="O3439" s="52">
        <f>IFERROR(_xll.qlIndexFixing(ONIndex6M,I3439,TRUE,_xll.ohTrigger(RecalcTrigger,Trigger6M)),NA())</f>
        <v>2.5528115704531729E-2</v>
      </c>
      <c r="P3439" s="52">
        <f>IFERROR(_xll.qlIndexFixing(Index1Y,$H3439,TRUE,_xll.ohTrigger(RecalcTrigger,Trigger1Y)),NA())</f>
        <v>2.7179541120389866E-2</v>
      </c>
      <c r="Q3439" s="52">
        <f>IFERROR(_xll.qlIndexFixing(ONIndex1Y,I3439,TRUE,_xll.ohTrigger(RecalcTrigger,Trigger1Y)),NA())</f>
        <v>2.6812769703550288E-2</v>
      </c>
    </row>
    <row r="3440" spans="2:17" x14ac:dyDescent="0.2">
      <c r="B3440" s="46" t="s">
        <v>51</v>
      </c>
      <c r="D3440" s="49">
        <f>_xll.qlCalendarAdvance(LocalCalendar,$D3439,B3440,"f",FALSE)</f>
        <v>63522</v>
      </c>
      <c r="E3440" s="49">
        <f>_xll.qlInterestRateIndexValueDate(IndexON,D3440)</f>
        <v>63522</v>
      </c>
      <c r="F3440" s="52">
        <f>IFERROR(_xll.qlIndexFixing(IndexON,D3440,TRUE,_xll.ohTrigger(RecalcTrigger,TriggerON)),NA())</f>
        <v>2.5302462293295136E-2</v>
      </c>
      <c r="H3440" s="49">
        <f>_xll.qlCalendarAdvance(IborCalendar,$H3439,B3440,"f",FALSE)</f>
        <v>63508</v>
      </c>
      <c r="I3440" s="49">
        <f>_xll.qlInterestRateIndexValueDate(Index1M,$H3440)</f>
        <v>63510</v>
      </c>
      <c r="J3440" s="52">
        <f>IFERROR(_xll.qlIndexFixing(Index1M,$H3440,TRUE,_xll.ohTrigger(RecalcTrigger,Trigger1M)),NA())</f>
        <v>2.3521354918128547E-2</v>
      </c>
      <c r="K3440" s="52">
        <f>IFERROR(_xll.qlIndexFixing(ONIndex1M,I3440,TRUE,_xll.ohTrigger(RecalcTrigger,Trigger1M)),NA())</f>
        <v>2.34998670854214E-2</v>
      </c>
      <c r="L3440" s="52">
        <f>IFERROR(_xll.qlIndexFixing(Index3M,H3440,TRUE,_xll.ohTrigger(RecalcTrigger,Trigger3M)),NA())</f>
        <v>2.4633921582527776E-2</v>
      </c>
      <c r="M3440" s="52">
        <f>IFERROR(_xll.qlIndexFixing(ONIndex3M,I3440,TRUE,_xll.ohTrigger(RecalcTrigger,Trigger3M)),NA())</f>
        <v>2.4556711324716929E-2</v>
      </c>
      <c r="N3440" s="52">
        <f>IFERROR(_xll.qlIndexFixing(Index6M,$H3440,TRUE,_xll.ohTrigger(RecalcTrigger,Trigger6M)),NA())</f>
        <v>2.5691726964022499E-2</v>
      </c>
      <c r="O3440" s="52">
        <f>IFERROR(_xll.qlIndexFixing(ONIndex6M,I3440,TRUE,_xll.ohTrigger(RecalcTrigger,Trigger6M)),NA())</f>
        <v>2.5529925900498185E-2</v>
      </c>
      <c r="P3440" s="52">
        <f>IFERROR(_xll.qlIndexFixing(Index1Y,$H3440,TRUE,_xll.ohTrigger(RecalcTrigger,Trigger1Y)),NA())</f>
        <v>2.7181575060362815E-2</v>
      </c>
      <c r="Q3440" s="52">
        <f>IFERROR(_xll.qlIndexFixing(ONIndex1Y,I3440,TRUE,_xll.ohTrigger(RecalcTrigger,Trigger1Y)),NA())</f>
        <v>2.6814767332652423E-2</v>
      </c>
    </row>
    <row r="3441" spans="2:17" x14ac:dyDescent="0.2">
      <c r="B3441" s="46" t="s">
        <v>51</v>
      </c>
      <c r="D3441" s="49">
        <f>_xll.qlCalendarAdvance(LocalCalendar,$D3440,B3441,"f",FALSE)</f>
        <v>63529</v>
      </c>
      <c r="E3441" s="49">
        <f>_xll.qlInterestRateIndexValueDate(IndexON,D3441)</f>
        <v>63529</v>
      </c>
      <c r="F3441" s="52">
        <f>IFERROR(_xll.qlIndexFixing(IndexON,D3441,TRUE,_xll.ohTrigger(RecalcTrigger,TriggerON)),NA())</f>
        <v>2.5302462293135264E-2</v>
      </c>
      <c r="H3441" s="49">
        <f>_xll.qlCalendarAdvance(IborCalendar,$H3440,B3441,"f",FALSE)</f>
        <v>63515</v>
      </c>
      <c r="I3441" s="49">
        <f>_xll.qlInterestRateIndexValueDate(Index1M,$H3441)</f>
        <v>63517</v>
      </c>
      <c r="J3441" s="52">
        <f>IFERROR(_xll.qlIndexFixing(Index1M,$H3441,TRUE,_xll.ohTrigger(RecalcTrigger,Trigger1M)),NA())</f>
        <v>2.3522890765484469E-2</v>
      </c>
      <c r="K3441" s="52">
        <f>IFERROR(_xll.qlIndexFixing(ONIndex1M,I3441,TRUE,_xll.ohTrigger(RecalcTrigger,Trigger1M)),NA())</f>
        <v>2.34998670854214E-2</v>
      </c>
      <c r="L3441" s="52">
        <f>IFERROR(_xll.qlIndexFixing(Index3M,H3441,TRUE,_xll.ohTrigger(RecalcTrigger,Trigger3M)),NA())</f>
        <v>2.4633080602454359E-2</v>
      </c>
      <c r="M3441" s="52">
        <f>IFERROR(_xll.qlIndexFixing(ONIndex3M,I3441,TRUE,_xll.ohTrigger(RecalcTrigger,Trigger3M)),NA())</f>
        <v>2.4556711324690284E-2</v>
      </c>
      <c r="N3441" s="52">
        <f>IFERROR(_xll.qlIndexFixing(Index6M,$H3441,TRUE,_xll.ohTrigger(RecalcTrigger,Trigger6M)),NA())</f>
        <v>2.569172686448179E-2</v>
      </c>
      <c r="O3441" s="52">
        <f>IFERROR(_xll.qlIndexFixing(ONIndex6M,I3441,TRUE,_xll.ohTrigger(RecalcTrigger,Trigger6M)),NA())</f>
        <v>2.5529925786802465E-2</v>
      </c>
      <c r="P3441" s="52">
        <f>IFERROR(_xll.qlIndexFixing(Index1Y,$H3441,TRUE,_xll.ohTrigger(RecalcTrigger,Trigger1Y)),NA())</f>
        <v>2.7181575644469529E-2</v>
      </c>
      <c r="Q3441" s="52">
        <f>IFERROR(_xll.qlIndexFixing(ONIndex1Y,I3441,TRUE,_xll.ohTrigger(RecalcTrigger,Trigger1Y)),NA())</f>
        <v>2.6814768118930132E-2</v>
      </c>
    </row>
    <row r="3442" spans="2:17" x14ac:dyDescent="0.2">
      <c r="B3442" s="46" t="s">
        <v>51</v>
      </c>
      <c r="D3442" s="49">
        <f>_xll.qlCalendarAdvance(LocalCalendar,$D3441,B3442,"f",FALSE)</f>
        <v>63536</v>
      </c>
      <c r="E3442" s="49">
        <f>_xll.qlInterestRateIndexValueDate(IndexON,D3442)</f>
        <v>63536</v>
      </c>
      <c r="F3442" s="52">
        <f>IFERROR(_xll.qlIndexFixing(IndexON,D3442,TRUE,_xll.ohTrigger(RecalcTrigger,TriggerON)),NA())</f>
        <v>2.53024622932152E-2</v>
      </c>
      <c r="H3442" s="49">
        <f>_xll.qlCalendarAdvance(IborCalendar,$H3441,B3442,"f",FALSE)</f>
        <v>63522</v>
      </c>
      <c r="I3442" s="49">
        <f>_xll.qlInterestRateIndexValueDate(Index1M,$H3442)</f>
        <v>63524</v>
      </c>
      <c r="J3442" s="52">
        <f>IFERROR(_xll.qlIndexFixing(Index1M,$H3442,TRUE,_xll.ohTrigger(RecalcTrigger,Trigger1M)),NA())</f>
        <v>2.3522122825095915E-2</v>
      </c>
      <c r="K3442" s="52">
        <f>IFERROR(_xll.qlIndexFixing(ONIndex1M,I3442,TRUE,_xll.ohTrigger(RecalcTrigger,Trigger1M)),NA())</f>
        <v>2.34998670854214E-2</v>
      </c>
      <c r="L3442" s="52">
        <f>IFERROR(_xll.qlIndexFixing(Index3M,H3442,TRUE,_xll.ohTrigger(RecalcTrigger,Trigger3M)),NA())</f>
        <v>2.462971706474093E-2</v>
      </c>
      <c r="M3442" s="52">
        <f>IFERROR(_xll.qlIndexFixing(ONIndex3M,I3442,TRUE,_xll.ohTrigger(RecalcTrigger,Trigger3M)),NA())</f>
        <v>2.4556711324716929E-2</v>
      </c>
      <c r="N3442" s="52">
        <f>IFERROR(_xll.qlIndexFixing(Index6M,$H3442,TRUE,_xll.ohTrigger(RecalcTrigger,Trigger6M)),NA())</f>
        <v>2.5692639615849631E-2</v>
      </c>
      <c r="O3442" s="52">
        <f>IFERROR(_xll.qlIndexFixing(ONIndex6M,I3442,TRUE,_xll.ohTrigger(RecalcTrigger,Trigger6M)),NA())</f>
        <v>2.5529925674332432E-2</v>
      </c>
      <c r="P3442" s="52">
        <f>IFERROR(_xll.qlIndexFixing(Index1Y,$H3442,TRUE,_xll.ohTrigger(RecalcTrigger,Trigger1Y)),NA())</f>
        <v>2.7181576219968195E-2</v>
      </c>
      <c r="Q3442" s="52">
        <f>IFERROR(_xll.qlIndexFixing(ONIndex1Y,I3442,TRUE,_xll.ohTrigger(RecalcTrigger,Trigger1Y)),NA())</f>
        <v>2.6814768896867847E-2</v>
      </c>
    </row>
    <row r="3443" spans="2:17" x14ac:dyDescent="0.2">
      <c r="B3443" s="46" t="s">
        <v>51</v>
      </c>
      <c r="D3443" s="49">
        <f>_xll.qlCalendarAdvance(LocalCalendar,$D3442,B3443,"f",FALSE)</f>
        <v>63543</v>
      </c>
      <c r="E3443" s="49">
        <f>_xll.qlInterestRateIndexValueDate(IndexON,D3443)</f>
        <v>63543</v>
      </c>
      <c r="F3443" s="52">
        <f>IFERROR(_xll.qlIndexFixing(IndexON,D3443,TRUE,_xll.ohTrigger(RecalcTrigger,TriggerON)),NA())</f>
        <v>2.5302462293295136E-2</v>
      </c>
      <c r="H3443" s="49">
        <f>_xll.qlCalendarAdvance(IborCalendar,$H3442,B3443,"f",FALSE)</f>
        <v>63529</v>
      </c>
      <c r="I3443" s="49">
        <f>_xll.qlInterestRateIndexValueDate(Index1M,$H3443)</f>
        <v>63531</v>
      </c>
      <c r="J3443" s="52">
        <f>IFERROR(_xll.qlIndexFixing(Index1M,$H3443,TRUE,_xll.ohTrigger(RecalcTrigger,Trigger1M)),NA())</f>
        <v>2.3521354918123388E-2</v>
      </c>
      <c r="K3443" s="52">
        <f>IFERROR(_xll.qlIndexFixing(ONIndex1M,I3443,TRUE,_xll.ohTrigger(RecalcTrigger,Trigger1M)),NA())</f>
        <v>2.3499867085394754E-2</v>
      </c>
      <c r="L3443" s="52">
        <f>IFERROR(_xll.qlIndexFixing(Index3M,H3443,TRUE,_xll.ohTrigger(RecalcTrigger,Trigger3M)),NA())</f>
        <v>2.462971706474093E-2</v>
      </c>
      <c r="M3443" s="52">
        <f>IFERROR(_xll.qlIndexFixing(ONIndex3M,I3443,TRUE,_xll.ohTrigger(RecalcTrigger,Trigger3M)),NA())</f>
        <v>2.4556711324716929E-2</v>
      </c>
      <c r="N3443" s="52">
        <f>IFERROR(_xll.qlIndexFixing(Index6M,$H3443,TRUE,_xll.ohTrigger(RecalcTrigger,Trigger6M)),NA())</f>
        <v>2.5692639518842833E-2</v>
      </c>
      <c r="O3443" s="52">
        <f>IFERROR(_xll.qlIndexFixing(ONIndex6M,I3443,TRUE,_xll.ohTrigger(RecalcTrigger,Trigger6M)),NA())</f>
        <v>2.5529925563034794E-2</v>
      </c>
      <c r="P3443" s="52">
        <f>IFERROR(_xll.qlIndexFixing(Index1Y,$H3443,TRUE,_xll.ohTrigger(RecalcTrigger,Trigger1Y)),NA())</f>
        <v>2.7181576786859254E-2</v>
      </c>
      <c r="Q3443" s="52">
        <f>IFERROR(_xll.qlIndexFixing(ONIndex1Y,I3443,TRUE,_xll.ohTrigger(RecalcTrigger,Trigger1Y)),NA())</f>
        <v>2.6814769666385629E-2</v>
      </c>
    </row>
    <row r="3444" spans="2:17" x14ac:dyDescent="0.2">
      <c r="B3444" s="46" t="s">
        <v>51</v>
      </c>
      <c r="D3444" s="49">
        <f>_xll.qlCalendarAdvance(LocalCalendar,$D3443,B3444,"f",FALSE)</f>
        <v>63550</v>
      </c>
      <c r="E3444" s="49">
        <f>_xll.qlInterestRateIndexValueDate(IndexON,D3444)</f>
        <v>63550</v>
      </c>
      <c r="F3444" s="52">
        <f>IFERROR(_xll.qlIndexFixing(IndexON,D3444,TRUE,_xll.ohTrigger(RecalcTrigger,TriggerON)),NA())</f>
        <v>2.53024622932152E-2</v>
      </c>
      <c r="H3444" s="49">
        <f>_xll.qlCalendarAdvance(IborCalendar,$H3443,B3444,"f",FALSE)</f>
        <v>63536</v>
      </c>
      <c r="I3444" s="49">
        <f>_xll.qlInterestRateIndexValueDate(Index1M,$H3444)</f>
        <v>63538</v>
      </c>
      <c r="J3444" s="52">
        <f>IFERROR(_xll.qlIndexFixing(Index1M,$H3444,TRUE,_xll.ohTrigger(RecalcTrigger,Trigger1M)),NA())</f>
        <v>2.3522122825093417E-2</v>
      </c>
      <c r="K3444" s="52">
        <f>IFERROR(_xll.qlIndexFixing(ONIndex1M,I3444,TRUE,_xll.ohTrigger(RecalcTrigger,Trigger1M)),NA())</f>
        <v>2.34998670854214E-2</v>
      </c>
      <c r="L3444" s="52">
        <f>IFERROR(_xll.qlIndexFixing(Index3M,H3444,TRUE,_xll.ohTrigger(RecalcTrigger,Trigger3M)),NA())</f>
        <v>2.4629717064740042E-2</v>
      </c>
      <c r="M3444" s="52">
        <f>IFERROR(_xll.qlIndexFixing(ONIndex3M,I3444,TRUE,_xll.ohTrigger(RecalcTrigger,Trigger3M)),NA())</f>
        <v>2.4556711324716929E-2</v>
      </c>
      <c r="N3444" s="52">
        <f>IFERROR(_xll.qlIndexFixing(Index6M,$H3444,TRUE,_xll.ohTrigger(RecalcTrigger,Trigger6M)),NA())</f>
        <v>2.5692639423063185E-2</v>
      </c>
      <c r="O3444" s="52">
        <f>IFERROR(_xll.qlIndexFixing(ONIndex6M,I3444,TRUE,_xll.ohTrigger(RecalcTrigger,Trigger6M)),NA())</f>
        <v>2.5529925453016133E-2</v>
      </c>
      <c r="P3444" s="52">
        <f>IFERROR(_xll.qlIndexFixing(Index1Y,$H3444,TRUE,_xll.ohTrigger(RecalcTrigger,Trigger1Y)),NA())</f>
        <v>2.7181577345142049E-2</v>
      </c>
      <c r="Q3444" s="52">
        <f>IFERROR(_xll.qlIndexFixing(ONIndex1Y,I3444,TRUE,_xll.ohTrigger(RecalcTrigger,Trigger1Y)),NA())</f>
        <v>2.6814770427590062E-2</v>
      </c>
    </row>
    <row r="3445" spans="2:17" x14ac:dyDescent="0.2">
      <c r="B3445" s="46" t="s">
        <v>51</v>
      </c>
      <c r="D3445" s="49">
        <f>_xll.qlCalendarAdvance(LocalCalendar,$D3444,B3445,"f",FALSE)</f>
        <v>63557</v>
      </c>
      <c r="E3445" s="49">
        <f>_xll.qlInterestRateIndexValueDate(IndexON,D3445)</f>
        <v>63557</v>
      </c>
      <c r="F3445" s="52">
        <f>IFERROR(_xll.qlIndexFixing(IndexON,D3445,TRUE,_xll.ohTrigger(RecalcTrigger,TriggerON)),NA())</f>
        <v>2.53024622932152E-2</v>
      </c>
      <c r="H3445" s="49">
        <f>_xll.qlCalendarAdvance(IborCalendar,$H3444,B3445,"f",FALSE)</f>
        <v>63543</v>
      </c>
      <c r="I3445" s="49">
        <f>_xll.qlInterestRateIndexValueDate(Index1M,$H3445)</f>
        <v>63545</v>
      </c>
      <c r="J3445" s="52">
        <f>IFERROR(_xll.qlIndexFixing(Index1M,$H3445,TRUE,_xll.ohTrigger(RecalcTrigger,Trigger1M)),NA())</f>
        <v>2.3521354918125969E-2</v>
      </c>
      <c r="K3445" s="52">
        <f>IFERROR(_xll.qlIndexFixing(ONIndex1M,I3445,TRUE,_xll.ohTrigger(RecalcTrigger,Trigger1M)),NA())</f>
        <v>2.3501401062468119E-2</v>
      </c>
      <c r="L3445" s="52">
        <f>IFERROR(_xll.qlIndexFixing(Index3M,H3445,TRUE,_xll.ohTrigger(RecalcTrigger,Trigger3M)),NA())</f>
        <v>2.4629717064740042E-2</v>
      </c>
      <c r="M3445" s="52">
        <f>IFERROR(_xll.qlIndexFixing(ONIndex3M,I3445,TRUE,_xll.ohTrigger(RecalcTrigger,Trigger3M)),NA())</f>
        <v>2.4558386375710839E-2</v>
      </c>
      <c r="N3445" s="52">
        <f>IFERROR(_xll.qlIndexFixing(Index6M,$H3445,TRUE,_xll.ohTrigger(RecalcTrigger,Trigger6M)),NA())</f>
        <v>2.5692639328509809E-2</v>
      </c>
      <c r="O3445" s="52">
        <f>IFERROR(_xll.qlIndexFixing(ONIndex6M,I3445,TRUE,_xll.ohTrigger(RecalcTrigger,Trigger6M)),NA())</f>
        <v>2.5531735777828857E-2</v>
      </c>
      <c r="P3445" s="52">
        <f>IFERROR(_xll.qlIndexFixing(Index1Y,$H3445,TRUE,_xll.ohTrigger(RecalcTrigger,Trigger1Y)),NA())</f>
        <v>2.7181577894817448E-2</v>
      </c>
      <c r="Q3445" s="52">
        <f>IFERROR(_xll.qlIndexFixing(ONIndex1Y,I3445,TRUE,_xll.ohTrigger(RecalcTrigger,Trigger1Y)),NA())</f>
        <v>2.6816768548533432E-2</v>
      </c>
    </row>
    <row r="3446" spans="2:17" x14ac:dyDescent="0.2">
      <c r="B3446" s="46" t="s">
        <v>51</v>
      </c>
      <c r="D3446" s="49">
        <f>_xll.qlCalendarAdvance(LocalCalendar,$D3445,B3446,"f",FALSE)</f>
        <v>63564</v>
      </c>
      <c r="E3446" s="49">
        <f>_xll.qlInterestRateIndexValueDate(IndexON,D3446)</f>
        <v>63564</v>
      </c>
      <c r="F3446" s="52">
        <f>IFERROR(_xll.qlIndexFixing(IndexON,D3446,TRUE,_xll.ohTrigger(RecalcTrigger,TriggerON)),NA())</f>
        <v>2.5302462293295136E-2</v>
      </c>
      <c r="H3446" s="49">
        <f>_xll.qlCalendarAdvance(IborCalendar,$H3445,B3446,"f",FALSE)</f>
        <v>63550</v>
      </c>
      <c r="I3446" s="49">
        <f>_xll.qlInterestRateIndexValueDate(Index1M,$H3446)</f>
        <v>63552</v>
      </c>
      <c r="J3446" s="52">
        <f>IFERROR(_xll.qlIndexFixing(Index1M,$H3446,TRUE,_xll.ohTrigger(RecalcTrigger,Trigger1M)),NA())</f>
        <v>2.3522890765484469E-2</v>
      </c>
      <c r="K3446" s="52">
        <f>IFERROR(_xll.qlIndexFixing(ONIndex1M,I3446,TRUE,_xll.ohTrigger(RecalcTrigger,Trigger1M)),NA())</f>
        <v>2.3500634057260772E-2</v>
      </c>
      <c r="L3446" s="52">
        <f>IFERROR(_xll.qlIndexFixing(Index3M,H3446,TRUE,_xll.ohTrigger(RecalcTrigger,Trigger3M)),NA())</f>
        <v>2.4630557891786607E-2</v>
      </c>
      <c r="M3446" s="52">
        <f>IFERROR(_xll.qlIndexFixing(ONIndex3M,I3446,TRUE,_xll.ohTrigger(RecalcTrigger,Trigger3M)),NA())</f>
        <v>2.4557548831181109E-2</v>
      </c>
      <c r="N3446" s="52">
        <f>IFERROR(_xll.qlIndexFixing(Index6M,$H3446,TRUE,_xll.ohTrigger(RecalcTrigger,Trigger6M)),NA())</f>
        <v>2.5692639235184462E-2</v>
      </c>
      <c r="O3446" s="52">
        <f>IFERROR(_xll.qlIndexFixing(ONIndex6M,I3446,TRUE,_xll.ohTrigger(RecalcTrigger,Trigger6M)),NA())</f>
        <v>2.5530830432054508E-2</v>
      </c>
      <c r="P3446" s="52">
        <f>IFERROR(_xll.qlIndexFixing(Index1Y,$H3446,TRUE,_xll.ohTrigger(RecalcTrigger,Trigger1Y)),NA())</f>
        <v>2.7181578435884802E-2</v>
      </c>
      <c r="Q3446" s="52">
        <f>IFERROR(_xll.qlIndexFixing(ONIndex1Y,I3446,TRUE,_xll.ohTrigger(RecalcTrigger,Trigger1Y)),NA())</f>
        <v>2.6815770583594745E-2</v>
      </c>
    </row>
    <row r="3447" spans="2:17" x14ac:dyDescent="0.2">
      <c r="B3447" s="46" t="s">
        <v>51</v>
      </c>
      <c r="D3447" s="49">
        <f>_xll.qlCalendarAdvance(LocalCalendar,$D3446,B3447,"f",FALSE)</f>
        <v>63571</v>
      </c>
      <c r="E3447" s="49">
        <f>_xll.qlInterestRateIndexValueDate(IndexON,D3447)</f>
        <v>63571</v>
      </c>
      <c r="F3447" s="52">
        <f>IFERROR(_xll.qlIndexFixing(IndexON,D3447,TRUE,_xll.ohTrigger(RecalcTrigger,TriggerON)),NA())</f>
        <v>2.5302462293295136E-2</v>
      </c>
      <c r="H3447" s="49">
        <f>_xll.qlCalendarAdvance(IborCalendar,$H3446,B3447,"f",FALSE)</f>
        <v>63557</v>
      </c>
      <c r="I3447" s="49">
        <f>_xll.qlInterestRateIndexValueDate(Index1M,$H3447)</f>
        <v>63559</v>
      </c>
      <c r="J3447" s="52">
        <f>IFERROR(_xll.qlIndexFixing(Index1M,$H3447,TRUE,_xll.ohTrigger(RecalcTrigger,Trigger1M)),NA())</f>
        <v>2.3521354918128547E-2</v>
      </c>
      <c r="K3447" s="52">
        <f>IFERROR(_xll.qlIndexFixing(ONIndex1M,I3447,TRUE,_xll.ohTrigger(RecalcTrigger,Trigger1M)),NA())</f>
        <v>2.3499867085394754E-2</v>
      </c>
      <c r="L3447" s="52">
        <f>IFERROR(_xll.qlIndexFixing(Index3M,H3447,TRUE,_xll.ohTrigger(RecalcTrigger,Trigger3M)),NA())</f>
        <v>2.4629717064740042E-2</v>
      </c>
      <c r="M3447" s="52">
        <f>IFERROR(_xll.qlIndexFixing(ONIndex3M,I3447,TRUE,_xll.ohTrigger(RecalcTrigger,Trigger3M)),NA())</f>
        <v>2.4556711324690284E-2</v>
      </c>
      <c r="N3447" s="52">
        <f>IFERROR(_xll.qlIndexFixing(Index6M,$H3447,TRUE,_xll.ohTrigger(RecalcTrigger,Trigger6M)),NA())</f>
        <v>2.5691726292998155E-2</v>
      </c>
      <c r="O3447" s="52">
        <f>IFERROR(_xll.qlIndexFixing(ONIndex6M,I3447,TRUE,_xll.ohTrigger(RecalcTrigger,Trigger6M)),NA())</f>
        <v>2.552992513007446E-2</v>
      </c>
      <c r="P3447" s="52">
        <f>IFERROR(_xll.qlIndexFixing(Index1Y,$H3447,TRUE,_xll.ohTrigger(RecalcTrigger,Trigger1Y)),NA())</f>
        <v>2.7181578968344111E-2</v>
      </c>
      <c r="Q3447" s="52">
        <f>IFERROR(_xll.qlIndexFixing(ONIndex1Y,I3447,TRUE,_xll.ohTrigger(RecalcTrigger,Trigger1Y)),NA())</f>
        <v>2.6814772660816999E-2</v>
      </c>
    </row>
    <row r="3448" spans="2:17" x14ac:dyDescent="0.2">
      <c r="B3448" s="46" t="s">
        <v>51</v>
      </c>
      <c r="D3448" s="49">
        <f>_xll.qlCalendarAdvance(LocalCalendar,$D3447,B3448,"f",FALSE)</f>
        <v>63578</v>
      </c>
      <c r="E3448" s="49">
        <f>_xll.qlInterestRateIndexValueDate(IndexON,D3448)</f>
        <v>63578</v>
      </c>
      <c r="F3448" s="52">
        <f>IFERROR(_xll.qlIndexFixing(IndexON,D3448,TRUE,_xll.ohTrigger(RecalcTrigger,TriggerON)),NA())</f>
        <v>2.5302462293295136E-2</v>
      </c>
      <c r="H3448" s="49">
        <f>_xll.qlCalendarAdvance(IborCalendar,$H3447,B3448,"f",FALSE)</f>
        <v>63564</v>
      </c>
      <c r="I3448" s="49">
        <f>_xll.qlInterestRateIndexValueDate(Index1M,$H3448)</f>
        <v>63566</v>
      </c>
      <c r="J3448" s="52">
        <f>IFERROR(_xll.qlIndexFixing(Index1M,$H3448,TRUE,_xll.ohTrigger(RecalcTrigger,Trigger1M)),NA())</f>
        <v>2.3521354918125969E-2</v>
      </c>
      <c r="K3448" s="52">
        <f>IFERROR(_xll.qlIndexFixing(ONIndex1M,I3448,TRUE,_xll.ohTrigger(RecalcTrigger,Trigger1M)),NA())</f>
        <v>2.3500634057240788E-2</v>
      </c>
      <c r="L3448" s="52">
        <f>IFERROR(_xll.qlIndexFixing(Index3M,H3448,TRUE,_xll.ohTrigger(RecalcTrigger,Trigger3M)),NA())</f>
        <v>2.462971706474093E-2</v>
      </c>
      <c r="M3448" s="52">
        <f>IFERROR(_xll.qlIndexFixing(ONIndex3M,I3448,TRUE,_xll.ohTrigger(RecalcTrigger,Trigger3M)),NA())</f>
        <v>2.4557548831181109E-2</v>
      </c>
      <c r="N3448" s="52">
        <f>IFERROR(_xll.qlIndexFixing(Index6M,$H3448,TRUE,_xll.ohTrigger(RecalcTrigger,Trigger6M)),NA())</f>
        <v>2.5691726202045056E-2</v>
      </c>
      <c r="O3448" s="52">
        <f>IFERROR(_xll.qlIndexFixing(ONIndex6M,I3448,TRUE,_xll.ohTrigger(RecalcTrigger,Trigger6M)),NA())</f>
        <v>2.5530830220543699E-2</v>
      </c>
      <c r="P3448" s="52">
        <f>IFERROR(_xll.qlIndexFixing(Index1Y,$H3448,TRUE,_xll.ohTrigger(RecalcTrigger,Trigger1Y)),NA())</f>
        <v>2.7181579492195372E-2</v>
      </c>
      <c r="Q3448" s="52">
        <f>IFERROR(_xll.qlIndexFixing(ONIndex1Y,I3448,TRUE,_xll.ohTrigger(RecalcTrigger,Trigger1Y)),NA())</f>
        <v>2.681577204616481E-2</v>
      </c>
    </row>
    <row r="3449" spans="2:17" x14ac:dyDescent="0.2">
      <c r="B3449" s="46" t="s">
        <v>51</v>
      </c>
      <c r="D3449" s="49">
        <f>_xll.qlCalendarAdvance(LocalCalendar,$D3448,B3449,"f",FALSE)</f>
        <v>63585</v>
      </c>
      <c r="E3449" s="49">
        <f>_xll.qlInterestRateIndexValueDate(IndexON,D3449)</f>
        <v>63585</v>
      </c>
      <c r="F3449" s="52">
        <f>IFERROR(_xll.qlIndexFixing(IndexON,D3449,TRUE,_xll.ohTrigger(RecalcTrigger,TriggerON)),NA())</f>
        <v>2.53024622932152E-2</v>
      </c>
      <c r="H3449" s="49">
        <f>_xll.qlCalendarAdvance(IborCalendar,$H3448,B3449,"f",FALSE)</f>
        <v>63571</v>
      </c>
      <c r="I3449" s="49">
        <f>_xll.qlInterestRateIndexValueDate(Index1M,$H3449)</f>
        <v>63573</v>
      </c>
      <c r="J3449" s="52">
        <f>IFERROR(_xll.qlIndexFixing(Index1M,$H3449,TRUE,_xll.ohTrigger(RecalcTrigger,Trigger1M)),NA())</f>
        <v>2.3522122825098413E-2</v>
      </c>
      <c r="K3449" s="52">
        <f>IFERROR(_xll.qlIndexFixing(ONIndex1M,I3449,TRUE,_xll.ohTrigger(RecalcTrigger,Trigger1M)),NA())</f>
        <v>2.34998670854214E-2</v>
      </c>
      <c r="L3449" s="52">
        <f>IFERROR(_xll.qlIndexFixing(Index3M,H3449,TRUE,_xll.ohTrigger(RecalcTrigger,Trigger3M)),NA())</f>
        <v>2.462971706474093E-2</v>
      </c>
      <c r="M3449" s="52">
        <f>IFERROR(_xll.qlIndexFixing(ONIndex3M,I3449,TRUE,_xll.ohTrigger(RecalcTrigger,Trigger3M)),NA())</f>
        <v>2.4556711324716929E-2</v>
      </c>
      <c r="N3449" s="52">
        <f>IFERROR(_xll.qlIndexFixing(Index6M,$H3449,TRUE,_xll.ohTrigger(RecalcTrigger,Trigger6M)),NA())</f>
        <v>2.5691726112317494E-2</v>
      </c>
      <c r="O3449" s="52">
        <f>IFERROR(_xll.qlIndexFixing(ONIndex6M,I3449,TRUE,_xll.ohTrigger(RecalcTrigger,Trigger6M)),NA())</f>
        <v>2.5529924920881797E-2</v>
      </c>
      <c r="P3449" s="52">
        <f>IFERROR(_xll.qlIndexFixing(Index1Y,$H3449,TRUE,_xll.ohTrigger(RecalcTrigger,Trigger1Y)),NA())</f>
        <v>2.7182596878934533E-2</v>
      </c>
      <c r="Q3449" s="52">
        <f>IFERROR(_xll.qlIndexFixing(ONIndex1Y,I3449,TRUE,_xll.ohTrigger(RecalcTrigger,Trigger1Y)),NA())</f>
        <v>2.6814774107766226E-2</v>
      </c>
    </row>
    <row r="3450" spans="2:17" x14ac:dyDescent="0.2">
      <c r="B3450" s="46" t="s">
        <v>51</v>
      </c>
      <c r="D3450" s="49">
        <f>_xll.qlCalendarAdvance(LocalCalendar,$D3449,B3450,"f",FALSE)</f>
        <v>63592</v>
      </c>
      <c r="E3450" s="49">
        <f>_xll.qlInterestRateIndexValueDate(IndexON,D3450)</f>
        <v>63592</v>
      </c>
      <c r="F3450" s="52">
        <f>IFERROR(_xll.qlIndexFixing(IndexON,D3450,TRUE,_xll.ohTrigger(RecalcTrigger,TriggerON)),NA())</f>
        <v>2.5302462293295136E-2</v>
      </c>
      <c r="H3450" s="49">
        <f>_xll.qlCalendarAdvance(IborCalendar,$H3449,B3450,"f",FALSE)</f>
        <v>63578</v>
      </c>
      <c r="I3450" s="49">
        <f>_xll.qlInterestRateIndexValueDate(Index1M,$H3450)</f>
        <v>63580</v>
      </c>
      <c r="J3450" s="52">
        <f>IFERROR(_xll.qlIndexFixing(Index1M,$H3450,TRUE,_xll.ohTrigger(RecalcTrigger,Trigger1M)),NA())</f>
        <v>2.3521354918128547E-2</v>
      </c>
      <c r="K3450" s="52">
        <f>IFERROR(_xll.qlIndexFixing(ONIndex1M,I3450,TRUE,_xll.ohTrigger(RecalcTrigger,Trigger1M)),NA())</f>
        <v>2.34998670854214E-2</v>
      </c>
      <c r="L3450" s="52">
        <f>IFERROR(_xll.qlIndexFixing(Index3M,H3450,TRUE,_xll.ohTrigger(RecalcTrigger,Trigger3M)),NA())</f>
        <v>2.4629717064740042E-2</v>
      </c>
      <c r="M3450" s="52">
        <f>IFERROR(_xll.qlIndexFixing(ONIndex3M,I3450,TRUE,_xll.ohTrigger(RecalcTrigger,Trigger3M)),NA())</f>
        <v>2.4556711324716929E-2</v>
      </c>
      <c r="N3450" s="52">
        <f>IFERROR(_xll.qlIndexFixing(Index6M,$H3450,TRUE,_xll.ohTrigger(RecalcTrigger,Trigger6M)),NA())</f>
        <v>2.5691726023817679E-2</v>
      </c>
      <c r="O3450" s="52">
        <f>IFERROR(_xll.qlIndexFixing(ONIndex6M,I3450,TRUE,_xll.ohTrigger(RecalcTrigger,Trigger6M)),NA())</f>
        <v>2.5529924818057381E-2</v>
      </c>
      <c r="P3450" s="52">
        <f>IFERROR(_xll.qlIndexFixing(Index1Y,$H3450,TRUE,_xll.ohTrigger(RecalcTrigger,Trigger1Y)),NA())</f>
        <v>2.7181580514075064E-2</v>
      </c>
      <c r="Q3450" s="52">
        <f>IFERROR(_xll.qlIndexFixing(ONIndex1Y,I3450,TRUE,_xll.ohTrigger(RecalcTrigger,Trigger1Y)),NA())</f>
        <v>2.6814774818664233E-2</v>
      </c>
    </row>
    <row r="3451" spans="2:17" x14ac:dyDescent="0.2">
      <c r="B3451" s="46" t="s">
        <v>51</v>
      </c>
      <c r="D3451" s="49">
        <f>_xll.qlCalendarAdvance(LocalCalendar,$D3450,B3451,"f",FALSE)</f>
        <v>63599</v>
      </c>
      <c r="E3451" s="49">
        <f>_xll.qlInterestRateIndexValueDate(IndexON,D3451)</f>
        <v>63599</v>
      </c>
      <c r="F3451" s="52">
        <f>IFERROR(_xll.qlIndexFixing(IndexON,D3451,TRUE,_xll.ohTrigger(RecalcTrigger,TriggerON)),NA())</f>
        <v>2.53024622932152E-2</v>
      </c>
      <c r="H3451" s="49">
        <f>_xll.qlCalendarAdvance(IborCalendar,$H3450,B3451,"f",FALSE)</f>
        <v>63585</v>
      </c>
      <c r="I3451" s="49">
        <f>_xll.qlInterestRateIndexValueDate(Index1M,$H3451)</f>
        <v>63587</v>
      </c>
      <c r="J3451" s="52">
        <f>IFERROR(_xll.qlIndexFixing(Index1M,$H3451,TRUE,_xll.ohTrigger(RecalcTrigger,Trigger1M)),NA())</f>
        <v>2.3519051397736326E-2</v>
      </c>
      <c r="K3451" s="52">
        <f>IFERROR(_xll.qlIndexFixing(ONIndex1M,I3451,TRUE,_xll.ohTrigger(RecalcTrigger,Trigger1M)),NA())</f>
        <v>2.34998670854214E-2</v>
      </c>
      <c r="L3451" s="52">
        <f>IFERROR(_xll.qlIndexFixing(Index3M,H3451,TRUE,_xll.ohTrigger(RecalcTrigger,Trigger3M)),NA())</f>
        <v>2.4628876275944261E-2</v>
      </c>
      <c r="M3451" s="52">
        <f>IFERROR(_xll.qlIndexFixing(ONIndex3M,I3451,TRUE,_xll.ohTrigger(RecalcTrigger,Trigger3M)),NA())</f>
        <v>2.4556711324716929E-2</v>
      </c>
      <c r="N3451" s="52">
        <f>IFERROR(_xll.qlIndexFixing(Index6M,$H3451,TRUE,_xll.ohTrigger(RecalcTrigger,Trigger6M)),NA())</f>
        <v>2.5691725936543845E-2</v>
      </c>
      <c r="O3451" s="52">
        <f>IFERROR(_xll.qlIndexFixing(ONIndex6M,I3451,TRUE,_xll.ohTrigger(RecalcTrigger,Trigger6M)),NA())</f>
        <v>2.5529924716511943E-2</v>
      </c>
      <c r="P3451" s="52">
        <f>IFERROR(_xll.qlIndexFixing(Index1Y,$H3451,TRUE,_xll.ohTrigger(RecalcTrigger,Trigger1Y)),NA())</f>
        <v>2.7181581012102624E-2</v>
      </c>
      <c r="Q3451" s="52">
        <f>IFERROR(_xll.qlIndexFixing(ONIndex1Y,I3451,TRUE,_xll.ohTrigger(RecalcTrigger,Trigger1Y)),NA())</f>
        <v>2.6814775521222245E-2</v>
      </c>
    </row>
    <row r="3452" spans="2:17" x14ac:dyDescent="0.2">
      <c r="B3452" s="46" t="s">
        <v>51</v>
      </c>
      <c r="D3452" s="49">
        <f>_xll.qlCalendarAdvance(LocalCalendar,$D3451,B3452,"f",FALSE)</f>
        <v>63606</v>
      </c>
      <c r="E3452" s="49">
        <f>_xll.qlInterestRateIndexValueDate(IndexON,D3452)</f>
        <v>63606</v>
      </c>
      <c r="F3452" s="52">
        <f>IFERROR(_xll.qlIndexFixing(IndexON,D3452,TRUE,_xll.ohTrigger(RecalcTrigger,TriggerON)),NA())</f>
        <v>2.53024622932152E-2</v>
      </c>
      <c r="H3452" s="49">
        <f>_xll.qlCalendarAdvance(IborCalendar,$H3451,B3452,"f",FALSE)</f>
        <v>63592</v>
      </c>
      <c r="I3452" s="49">
        <f>_xll.qlInterestRateIndexValueDate(Index1M,$H3452)</f>
        <v>63594</v>
      </c>
      <c r="J3452" s="52">
        <f>IFERROR(_xll.qlIndexFixing(Index1M,$H3452,TRUE,_xll.ohTrigger(RecalcTrigger,Trigger1M)),NA())</f>
        <v>2.3519051397736326E-2</v>
      </c>
      <c r="K3452" s="52">
        <f>IFERROR(_xll.qlIndexFixing(ONIndex1M,I3452,TRUE,_xll.ohTrigger(RecalcTrigger,Trigger1M)),NA())</f>
        <v>2.34998670854214E-2</v>
      </c>
      <c r="L3452" s="52">
        <f>IFERROR(_xll.qlIndexFixing(Index3M,H3452,TRUE,_xll.ohTrigger(RecalcTrigger,Trigger3M)),NA())</f>
        <v>2.462887627594516E-2</v>
      </c>
      <c r="M3452" s="52">
        <f>IFERROR(_xll.qlIndexFixing(ONIndex3M,I3452,TRUE,_xll.ohTrigger(RecalcTrigger,Trigger3M)),NA())</f>
        <v>2.4556711324690284E-2</v>
      </c>
      <c r="N3452" s="52">
        <f>IFERROR(_xll.qlIndexFixing(Index6M,$H3452,TRUE,_xll.ohTrigger(RecalcTrigger,Trigger6M)),NA())</f>
        <v>2.5691725850497314E-2</v>
      </c>
      <c r="O3452" s="52">
        <f>IFERROR(_xll.qlIndexFixing(ONIndex6M,I3452,TRUE,_xll.ohTrigger(RecalcTrigger,Trigger6M)),NA())</f>
        <v>2.5529924616138899E-2</v>
      </c>
      <c r="P3452" s="52">
        <f>IFERROR(_xll.qlIndexFixing(Index1Y,$H3452,TRUE,_xll.ohTrigger(RecalcTrigger,Trigger1Y)),NA())</f>
        <v>2.7181581501522573E-2</v>
      </c>
      <c r="Q3452" s="52">
        <f>IFERROR(_xll.qlIndexFixing(ONIndex1Y,I3452,TRUE,_xll.ohTrigger(RecalcTrigger,Trigger1Y)),NA())</f>
        <v>2.681477621533368E-2</v>
      </c>
    </row>
    <row r="3453" spans="2:17" x14ac:dyDescent="0.2">
      <c r="B3453" s="46" t="s">
        <v>51</v>
      </c>
      <c r="D3453" s="49">
        <f>_xll.qlCalendarAdvance(LocalCalendar,$D3452,B3453,"f",FALSE)</f>
        <v>63613</v>
      </c>
      <c r="E3453" s="49">
        <f>_xll.qlInterestRateIndexValueDate(IndexON,D3453)</f>
        <v>63613</v>
      </c>
      <c r="F3453" s="52">
        <f>IFERROR(_xll.qlIndexFixing(IndexON,D3453,TRUE,_xll.ohTrigger(RecalcTrigger,TriggerON)),NA())</f>
        <v>2.53024622932152E-2</v>
      </c>
      <c r="H3453" s="49">
        <f>_xll.qlCalendarAdvance(IborCalendar,$H3452,B3453,"f",FALSE)</f>
        <v>63599</v>
      </c>
      <c r="I3453" s="49">
        <f>_xll.qlInterestRateIndexValueDate(Index1M,$H3453)</f>
        <v>63601</v>
      </c>
      <c r="J3453" s="52">
        <f>IFERROR(_xll.qlIndexFixing(Index1M,$H3453,TRUE,_xll.ohTrigger(RecalcTrigger,Trigger1M)),NA())</f>
        <v>2.3519051397736326E-2</v>
      </c>
      <c r="K3453" s="52">
        <f>IFERROR(_xll.qlIndexFixing(ONIndex1M,I3453,TRUE,_xll.ohTrigger(RecalcTrigger,Trigger1M)),NA())</f>
        <v>2.3500634057260772E-2</v>
      </c>
      <c r="L3453" s="52">
        <f>IFERROR(_xll.qlIndexFixing(Index3M,H3453,TRUE,_xll.ohTrigger(RecalcTrigger,Trigger3M)),NA())</f>
        <v>2.4628876275946059E-2</v>
      </c>
      <c r="M3453" s="52">
        <f>IFERROR(_xll.qlIndexFixing(ONIndex3M,I3453,TRUE,_xll.ohTrigger(RecalcTrigger,Trigger3M)),NA())</f>
        <v>2.4557548831161125E-2</v>
      </c>
      <c r="N3453" s="52">
        <f>IFERROR(_xll.qlIndexFixing(Index6M,$H3453,TRUE,_xll.ohTrigger(RecalcTrigger,Trigger6M)),NA())</f>
        <v>2.5691725765677208E-2</v>
      </c>
      <c r="O3453" s="52">
        <f>IFERROR(_xll.qlIndexFixing(ONIndex6M,I3453,TRUE,_xll.ohTrigger(RecalcTrigger,Trigger6M)),NA())</f>
        <v>2.5530829713049652E-2</v>
      </c>
      <c r="P3453" s="52">
        <f>IFERROR(_xll.qlIndexFixing(Index1Y,$H3453,TRUE,_xll.ohTrigger(RecalcTrigger,Trigger1Y)),NA())</f>
        <v>2.7182598851517716E-2</v>
      </c>
      <c r="Q3453" s="52">
        <f>IFERROR(_xll.qlIndexFixing(ONIndex1Y,I3453,TRUE,_xll.ohTrigger(RecalcTrigger,Trigger1Y)),NA())</f>
        <v>2.6815775556097154E-2</v>
      </c>
    </row>
    <row r="3454" spans="2:17" x14ac:dyDescent="0.2">
      <c r="B3454" s="46" t="s">
        <v>51</v>
      </c>
      <c r="D3454" s="49">
        <f>_xll.qlCalendarAdvance(LocalCalendar,$D3453,B3454,"f",FALSE)</f>
        <v>63620</v>
      </c>
      <c r="E3454" s="49">
        <f>_xll.qlInterestRateIndexValueDate(IndexON,D3454)</f>
        <v>63620</v>
      </c>
      <c r="F3454" s="52">
        <f>IFERROR(_xll.qlIndexFixing(IndexON,D3454,TRUE,_xll.ohTrigger(RecalcTrigger,TriggerON)),NA())</f>
        <v>2.5302462293295136E-2</v>
      </c>
      <c r="H3454" s="49">
        <f>_xll.qlCalendarAdvance(IborCalendar,$H3453,B3454,"f",FALSE)</f>
        <v>63606</v>
      </c>
      <c r="I3454" s="49">
        <f>_xll.qlInterestRateIndexValueDate(Index1M,$H3454)</f>
        <v>63608</v>
      </c>
      <c r="J3454" s="52">
        <f>IFERROR(_xll.qlIndexFixing(Index1M,$H3454,TRUE,_xll.ohTrigger(RecalcTrigger,Trigger1M)),NA())</f>
        <v>2.3519051397736326E-2</v>
      </c>
      <c r="K3454" s="52">
        <f>IFERROR(_xll.qlIndexFixing(ONIndex1M,I3454,TRUE,_xll.ohTrigger(RecalcTrigger,Trigger1M)),NA())</f>
        <v>2.3499867085394754E-2</v>
      </c>
      <c r="L3454" s="52">
        <f>IFERROR(_xll.qlIndexFixing(Index3M,H3454,TRUE,_xll.ohTrigger(RecalcTrigger,Trigger3M)),NA())</f>
        <v>2.462887627594516E-2</v>
      </c>
      <c r="M3454" s="52">
        <f>IFERROR(_xll.qlIndexFixing(ONIndex3M,I3454,TRUE,_xll.ohTrigger(RecalcTrigger,Trigger3M)),NA())</f>
        <v>2.4556711324690284E-2</v>
      </c>
      <c r="N3454" s="52">
        <f>IFERROR(_xll.qlIndexFixing(Index6M,$H3454,TRUE,_xll.ohTrigger(RecalcTrigger,Trigger6M)),NA())</f>
        <v>2.5691725682083524E-2</v>
      </c>
      <c r="O3454" s="52">
        <f>IFERROR(_xll.qlIndexFixing(ONIndex6M,I3454,TRUE,_xll.ohTrigger(RecalcTrigger,Trigger6M)),NA())</f>
        <v>2.5529924419016581E-2</v>
      </c>
      <c r="P3454" s="52">
        <f>IFERROR(_xll.qlIndexFixing(Index1Y,$H3454,TRUE,_xll.ohTrigger(RecalcTrigger,Trigger1Y)),NA())</f>
        <v>2.7181582454538986E-2</v>
      </c>
      <c r="Q3454" s="52">
        <f>IFERROR(_xll.qlIndexFixing(ONIndex1Y,I3454,TRUE,_xll.ohTrigger(RecalcTrigger,Trigger1Y)),NA())</f>
        <v>2.6814777578483273E-2</v>
      </c>
    </row>
    <row r="3455" spans="2:17" x14ac:dyDescent="0.2">
      <c r="B3455" s="46" t="s">
        <v>51</v>
      </c>
      <c r="D3455" s="49">
        <f>_xll.qlCalendarAdvance(LocalCalendar,$D3454,B3455,"f",FALSE)</f>
        <v>63627</v>
      </c>
      <c r="E3455" s="49">
        <f>_xll.qlInterestRateIndexValueDate(IndexON,D3455)</f>
        <v>63627</v>
      </c>
      <c r="F3455" s="52">
        <f>IFERROR(_xll.qlIndexFixing(IndexON,D3455,TRUE,_xll.ohTrigger(RecalcTrigger,TriggerON)),NA())</f>
        <v>2.5302462293295136E-2</v>
      </c>
      <c r="H3455" s="49">
        <f>_xll.qlCalendarAdvance(IborCalendar,$H3454,B3455,"f",FALSE)</f>
        <v>63613</v>
      </c>
      <c r="I3455" s="49">
        <f>_xll.qlInterestRateIndexValueDate(Index1M,$H3455)</f>
        <v>63615</v>
      </c>
      <c r="J3455" s="52">
        <f>IFERROR(_xll.qlIndexFixing(Index1M,$H3455,TRUE,_xll.ohTrigger(RecalcTrigger,Trigger1M)),NA())</f>
        <v>2.3521354918125969E-2</v>
      </c>
      <c r="K3455" s="52">
        <f>IFERROR(_xll.qlIndexFixing(ONIndex1M,I3455,TRUE,_xll.ohTrigger(RecalcTrigger,Trigger1M)),NA())</f>
        <v>2.34998670854214E-2</v>
      </c>
      <c r="L3455" s="52">
        <f>IFERROR(_xll.qlIndexFixing(Index3M,H3455,TRUE,_xll.ohTrigger(RecalcTrigger,Trigger3M)),NA())</f>
        <v>2.4633080602454359E-2</v>
      </c>
      <c r="M3455" s="52">
        <f>IFERROR(_xll.qlIndexFixing(ONIndex3M,I3455,TRUE,_xll.ohTrigger(RecalcTrigger,Trigger3M)),NA())</f>
        <v>2.4556711324716929E-2</v>
      </c>
      <c r="N3455" s="52">
        <f>IFERROR(_xll.qlIndexFixing(Index6M,$H3455,TRUE,_xll.ohTrigger(RecalcTrigger,Trigger6M)),NA())</f>
        <v>2.5696290285512468E-2</v>
      </c>
      <c r="O3455" s="52">
        <f>IFERROR(_xll.qlIndexFixing(ONIndex6M,I3455,TRUE,_xll.ohTrigger(RecalcTrigger,Trigger6M)),NA())</f>
        <v>2.5529924322293951E-2</v>
      </c>
      <c r="P3455" s="52">
        <f>IFERROR(_xll.qlIndexFixing(Index1Y,$H3455,TRUE,_xll.ohTrigger(RecalcTrigger,Trigger1Y)),NA())</f>
        <v>2.718158291813523E-2</v>
      </c>
      <c r="Q3455" s="52">
        <f>IFERROR(_xll.qlIndexFixing(ONIndex1Y,I3455,TRUE,_xll.ohTrigger(RecalcTrigger,Trigger1Y)),NA())</f>
        <v>2.6814778247521431E-2</v>
      </c>
    </row>
    <row r="3456" spans="2:17" x14ac:dyDescent="0.2">
      <c r="B3456" s="46" t="s">
        <v>51</v>
      </c>
      <c r="D3456" s="49">
        <f>_xll.qlCalendarAdvance(LocalCalendar,$D3455,B3456,"f",FALSE)</f>
        <v>63634</v>
      </c>
      <c r="E3456" s="49">
        <f>_xll.qlInterestRateIndexValueDate(IndexON,D3456)</f>
        <v>63634</v>
      </c>
      <c r="F3456" s="52">
        <f>IFERROR(_xll.qlIndexFixing(IndexON,D3456,TRUE,_xll.ohTrigger(RecalcTrigger,TriggerON)),NA())</f>
        <v>2.53024622932152E-2</v>
      </c>
      <c r="H3456" s="49">
        <f>_xll.qlCalendarAdvance(IborCalendar,$H3455,B3456,"f",FALSE)</f>
        <v>63620</v>
      </c>
      <c r="I3456" s="49">
        <f>_xll.qlInterestRateIndexValueDate(Index1M,$H3456)</f>
        <v>63622</v>
      </c>
      <c r="J3456" s="52">
        <f>IFERROR(_xll.qlIndexFixing(Index1M,$H3456,TRUE,_xll.ohTrigger(RecalcTrigger,Trigger1M)),NA())</f>
        <v>2.3521354918128547E-2</v>
      </c>
      <c r="K3456" s="52">
        <f>IFERROR(_xll.qlIndexFixing(ONIndex1M,I3456,TRUE,_xll.ohTrigger(RecalcTrigger,Trigger1M)),NA())</f>
        <v>2.34998670854214E-2</v>
      </c>
      <c r="L3456" s="52">
        <f>IFERROR(_xll.qlIndexFixing(Index3M,H3456,TRUE,_xll.ohTrigger(RecalcTrigger,Trigger3M)),NA())</f>
        <v>2.4633080602455209E-2</v>
      </c>
      <c r="M3456" s="52">
        <f>IFERROR(_xll.qlIndexFixing(ONIndex3M,I3456,TRUE,_xll.ohTrigger(RecalcTrigger,Trigger3M)),NA())</f>
        <v>2.4556711324716929E-2</v>
      </c>
      <c r="N3456" s="52">
        <f>IFERROR(_xll.qlIndexFixing(Index6M,$H3456,TRUE,_xll.ohTrigger(RecalcTrigger,Trigger6M)),NA())</f>
        <v>2.5695377181116485E-2</v>
      </c>
      <c r="O3456" s="52">
        <f>IFERROR(_xll.qlIndexFixing(ONIndex6M,I3456,TRUE,_xll.ohTrigger(RecalcTrigger,Trigger6M)),NA())</f>
        <v>2.5529924226770362E-2</v>
      </c>
      <c r="P3456" s="52">
        <f>IFERROR(_xll.qlIndexFixing(Index1Y,$H3456,TRUE,_xll.ohTrigger(RecalcTrigger,Trigger1Y)),NA())</f>
        <v>2.718158337312343E-2</v>
      </c>
      <c r="Q3456" s="52">
        <f>IFERROR(_xll.qlIndexFixing(ONIndex1Y,I3456,TRUE,_xll.ohTrigger(RecalcTrigger,Trigger1Y)),NA())</f>
        <v>2.6814778908166303E-2</v>
      </c>
    </row>
    <row r="3457" spans="2:17" x14ac:dyDescent="0.2">
      <c r="B3457" s="46" t="s">
        <v>51</v>
      </c>
      <c r="D3457" s="49">
        <f>_xll.qlCalendarAdvance(LocalCalendar,$D3456,B3457,"f",FALSE)</f>
        <v>63641</v>
      </c>
      <c r="E3457" s="49">
        <f>_xll.qlInterestRateIndexValueDate(IndexON,D3457)</f>
        <v>63641</v>
      </c>
      <c r="F3457" s="52">
        <f>IFERROR(_xll.qlIndexFixing(IndexON,D3457,TRUE,_xll.ohTrigger(RecalcTrigger,TriggerON)),NA())</f>
        <v>2.5302462293295136E-2</v>
      </c>
      <c r="H3457" s="49">
        <f>_xll.qlCalendarAdvance(IborCalendar,$H3456,B3457,"f",FALSE)</f>
        <v>63627</v>
      </c>
      <c r="I3457" s="49">
        <f>_xll.qlInterestRateIndexValueDate(Index1M,$H3457)</f>
        <v>63629</v>
      </c>
      <c r="J3457" s="52">
        <f>IFERROR(_xll.qlIndexFixing(Index1M,$H3457,TRUE,_xll.ohTrigger(RecalcTrigger,Trigger1M)),NA())</f>
        <v>2.3522122825095915E-2</v>
      </c>
      <c r="K3457" s="52">
        <f>IFERROR(_xll.qlIndexFixing(ONIndex1M,I3457,TRUE,_xll.ohTrigger(RecalcTrigger,Trigger1M)),NA())</f>
        <v>2.34998670854214E-2</v>
      </c>
      <c r="L3457" s="52">
        <f>IFERROR(_xll.qlIndexFixing(Index3M,H3457,TRUE,_xll.ohTrigger(RecalcTrigger,Trigger3M)),NA())</f>
        <v>2.4633080602456059E-2</v>
      </c>
      <c r="M3457" s="52">
        <f>IFERROR(_xll.qlIndexFixing(ONIndex3M,I3457,TRUE,_xll.ohTrigger(RecalcTrigger,Trigger3M)),NA())</f>
        <v>2.4556711324716929E-2</v>
      </c>
      <c r="N3457" s="52">
        <f>IFERROR(_xll.qlIndexFixing(Index6M,$H3457,TRUE,_xll.ohTrigger(RecalcTrigger,Trigger6M)),NA())</f>
        <v>2.5695377101531282E-2</v>
      </c>
      <c r="O3457" s="52">
        <f>IFERROR(_xll.qlIndexFixing(ONIndex6M,I3457,TRUE,_xll.ohTrigger(RecalcTrigger,Trigger6M)),NA())</f>
        <v>2.5529924132445814E-2</v>
      </c>
      <c r="P3457" s="52">
        <f>IFERROR(_xll.qlIndexFixing(Index1Y,$H3457,TRUE,_xll.ohTrigger(RecalcTrigger,Trigger1Y)),NA())</f>
        <v>2.7181583819504456E-2</v>
      </c>
      <c r="Q3457" s="52">
        <f>IFERROR(_xll.qlIndexFixing(ONIndex1Y,I3457,TRUE,_xll.ohTrigger(RecalcTrigger,Trigger1Y)),NA())</f>
        <v>2.6814779560444535E-2</v>
      </c>
    </row>
    <row r="3458" spans="2:17" x14ac:dyDescent="0.2">
      <c r="B3458" s="46" t="s">
        <v>51</v>
      </c>
      <c r="D3458" s="49">
        <f>_xll.qlCalendarAdvance(LocalCalendar,$D3457,B3458,"f",FALSE)</f>
        <v>63648</v>
      </c>
      <c r="E3458" s="49">
        <f>_xll.qlInterestRateIndexValueDate(IndexON,D3458)</f>
        <v>63648</v>
      </c>
      <c r="F3458" s="52">
        <f>IFERROR(_xll.qlIndexFixing(IndexON,D3458,TRUE,_xll.ohTrigger(RecalcTrigger,TriggerON)),NA())</f>
        <v>2.5302462293295136E-2</v>
      </c>
      <c r="H3458" s="49">
        <f>_xll.qlCalendarAdvance(IborCalendar,$H3457,B3458,"f",FALSE)</f>
        <v>63634</v>
      </c>
      <c r="I3458" s="49">
        <f>_xll.qlInterestRateIndexValueDate(Index1M,$H3458)</f>
        <v>63636</v>
      </c>
      <c r="J3458" s="52">
        <f>IFERROR(_xll.qlIndexFixing(Index1M,$H3458,TRUE,_xll.ohTrigger(RecalcTrigger,Trigger1M)),NA())</f>
        <v>2.3521354918125969E-2</v>
      </c>
      <c r="K3458" s="52">
        <f>IFERROR(_xll.qlIndexFixing(ONIndex1M,I3458,TRUE,_xll.ohTrigger(RecalcTrigger,Trigger1M)),NA())</f>
        <v>2.3499867085448045E-2</v>
      </c>
      <c r="L3458" s="52">
        <f>IFERROR(_xll.qlIndexFixing(Index3M,H3458,TRUE,_xll.ohTrigger(RecalcTrigger,Trigger3M)),NA())</f>
        <v>2.4633080602455209E-2</v>
      </c>
      <c r="M3458" s="52">
        <f>IFERROR(_xll.qlIndexFixing(ONIndex3M,I3458,TRUE,_xll.ohTrigger(RecalcTrigger,Trigger3M)),NA())</f>
        <v>2.4556711324743574E-2</v>
      </c>
      <c r="N3458" s="52">
        <f>IFERROR(_xll.qlIndexFixing(Index6M,$H3458,TRUE,_xll.ohTrigger(RecalcTrigger,Trigger6M)),NA())</f>
        <v>2.5695377023172775E-2</v>
      </c>
      <c r="O3458" s="52">
        <f>IFERROR(_xll.qlIndexFixing(ONIndex6M,I3458,TRUE,_xll.ohTrigger(RecalcTrigger,Trigger6M)),NA())</f>
        <v>2.5529924039373597E-2</v>
      </c>
      <c r="P3458" s="52">
        <f>IFERROR(_xll.qlIndexFixing(Index1Y,$H3458,TRUE,_xll.ohTrigger(RecalcTrigger,Trigger1Y)),NA())</f>
        <v>2.7181584257276563E-2</v>
      </c>
      <c r="Q3458" s="52">
        <f>IFERROR(_xll.qlIndexFixing(ONIndex1Y,I3458,TRUE,_xll.ohTrigger(RecalcTrigger,Trigger1Y)),NA())</f>
        <v>2.681478020432948E-2</v>
      </c>
    </row>
    <row r="3459" spans="2:17" x14ac:dyDescent="0.2">
      <c r="B3459" s="46" t="s">
        <v>51</v>
      </c>
      <c r="D3459" s="49">
        <f>_xll.qlCalendarAdvance(LocalCalendar,$D3458,B3459,"f",FALSE)</f>
        <v>63655</v>
      </c>
      <c r="E3459" s="49">
        <f>_xll.qlInterestRateIndexValueDate(IndexON,D3459)</f>
        <v>63655</v>
      </c>
      <c r="F3459" s="52">
        <f>IFERROR(_xll.qlIndexFixing(IndexON,D3459,TRUE,_xll.ohTrigger(RecalcTrigger,TriggerON)),NA())</f>
        <v>2.53024622932152E-2</v>
      </c>
      <c r="H3459" s="49">
        <f>_xll.qlCalendarAdvance(IborCalendar,$H3458,B3459,"f",FALSE)</f>
        <v>63641</v>
      </c>
      <c r="I3459" s="49">
        <f>_xll.qlInterestRateIndexValueDate(Index1M,$H3459)</f>
        <v>63643</v>
      </c>
      <c r="J3459" s="52">
        <f>IFERROR(_xll.qlIndexFixing(Index1M,$H3459,TRUE,_xll.ohTrigger(RecalcTrigger,Trigger1M)),NA())</f>
        <v>2.3521354918128547E-2</v>
      </c>
      <c r="K3459" s="52">
        <f>IFERROR(_xll.qlIndexFixing(ONIndex1M,I3459,TRUE,_xll.ohTrigger(RecalcTrigger,Trigger1M)),NA())</f>
        <v>2.34998670854214E-2</v>
      </c>
      <c r="L3459" s="52">
        <f>IFERROR(_xll.qlIndexFixing(Index3M,H3459,TRUE,_xll.ohTrigger(RecalcTrigger,Trigger3M)),NA())</f>
        <v>2.4630557891787485E-2</v>
      </c>
      <c r="M3459" s="52">
        <f>IFERROR(_xll.qlIndexFixing(ONIndex3M,I3459,TRUE,_xll.ohTrigger(RecalcTrigger,Trigger3M)),NA())</f>
        <v>2.4556711324716929E-2</v>
      </c>
      <c r="N3459" s="52">
        <f>IFERROR(_xll.qlIndexFixing(Index6M,$H3459,TRUE,_xll.ohTrigger(RecalcTrigger,Trigger6M)),NA())</f>
        <v>2.5692638133584331E-2</v>
      </c>
      <c r="O3459" s="52">
        <f>IFERROR(_xll.qlIndexFixing(ONIndex6M,I3459,TRUE,_xll.ohTrigger(RecalcTrigger,Trigger6M)),NA())</f>
        <v>2.5529923947447131E-2</v>
      </c>
      <c r="P3459" s="52">
        <f>IFERROR(_xll.qlIndexFixing(Index1Y,$H3459,TRUE,_xll.ohTrigger(RecalcTrigger,Trigger1Y)),NA())</f>
        <v>2.717853439262323E-2</v>
      </c>
      <c r="Q3459" s="52">
        <f>IFERROR(_xll.qlIndexFixing(ONIndex1Y,I3459,TRUE,_xll.ohTrigger(RecalcTrigger,Trigger1Y)),NA())</f>
        <v>2.681478083982114E-2</v>
      </c>
    </row>
    <row r="3460" spans="2:17" x14ac:dyDescent="0.2">
      <c r="B3460" s="46" t="s">
        <v>51</v>
      </c>
      <c r="D3460" s="49">
        <f>_xll.qlCalendarAdvance(LocalCalendar,$D3459,B3460,"f",FALSE)</f>
        <v>63662</v>
      </c>
      <c r="E3460" s="49">
        <f>_xll.qlInterestRateIndexValueDate(IndexON,D3460)</f>
        <v>63662</v>
      </c>
      <c r="F3460" s="52">
        <f>IFERROR(_xll.qlIndexFixing(IndexON,D3460,TRUE,_xll.ohTrigger(RecalcTrigger,TriggerON)),NA())</f>
        <v>2.53024622932152E-2</v>
      </c>
      <c r="H3460" s="49">
        <f>_xll.qlCalendarAdvance(IborCalendar,$H3459,B3460,"f",FALSE)</f>
        <v>63648</v>
      </c>
      <c r="I3460" s="49">
        <f>_xll.qlInterestRateIndexValueDate(Index1M,$H3460)</f>
        <v>63650</v>
      </c>
      <c r="J3460" s="52">
        <f>IFERROR(_xll.qlIndexFixing(Index1M,$H3460,TRUE,_xll.ohTrigger(RecalcTrigger,Trigger1M)),NA())</f>
        <v>2.3522122825095915E-2</v>
      </c>
      <c r="K3460" s="52">
        <f>IFERROR(_xll.qlIndexFixing(ONIndex1M,I3460,TRUE,_xll.ohTrigger(RecalcTrigger,Trigger1M)),NA())</f>
        <v>2.34998670854214E-2</v>
      </c>
      <c r="L3460" s="52">
        <f>IFERROR(_xll.qlIndexFixing(Index3M,H3460,TRUE,_xll.ohTrigger(RecalcTrigger,Trigger3M)),NA())</f>
        <v>2.4630557891786607E-2</v>
      </c>
      <c r="M3460" s="52">
        <f>IFERROR(_xll.qlIndexFixing(ONIndex3M,I3460,TRUE,_xll.ohTrigger(RecalcTrigger,Trigger3M)),NA())</f>
        <v>2.4556711324716929E-2</v>
      </c>
      <c r="N3460" s="52">
        <f>IFERROR(_xll.qlIndexFixing(Index6M,$H3460,TRUE,_xll.ohTrigger(RecalcTrigger,Trigger6M)),NA())</f>
        <v>2.5696289894133497E-2</v>
      </c>
      <c r="O3460" s="52">
        <f>IFERROR(_xll.qlIndexFixing(ONIndex6M,I3460,TRUE,_xll.ohTrigger(RecalcTrigger,Trigger6M)),NA())</f>
        <v>2.5529923856799641E-2</v>
      </c>
      <c r="P3460" s="52">
        <f>IFERROR(_xll.qlIndexFixing(Index1Y,$H3460,TRUE,_xll.ohTrigger(RecalcTrigger,Trigger1Y)),NA())</f>
        <v>2.7182601972109543E-2</v>
      </c>
      <c r="Q3460" s="52">
        <f>IFERROR(_xll.qlIndexFixing(ONIndex1Y,I3460,TRUE,_xll.ohTrigger(RecalcTrigger,Trigger1Y)),NA())</f>
        <v>2.6814781466972804E-2</v>
      </c>
    </row>
    <row r="3461" spans="2:17" x14ac:dyDescent="0.2">
      <c r="B3461" s="46" t="s">
        <v>51</v>
      </c>
      <c r="D3461" s="49">
        <f>_xll.qlCalendarAdvance(LocalCalendar,$D3460,B3461,"f",FALSE)</f>
        <v>63669</v>
      </c>
      <c r="E3461" s="49">
        <f>_xll.qlInterestRateIndexValueDate(IndexON,D3461)</f>
        <v>63669</v>
      </c>
      <c r="F3461" s="52">
        <f>IFERROR(_xll.qlIndexFixing(IndexON,D3461,TRUE,_xll.ohTrigger(RecalcTrigger,TriggerON)),NA())</f>
        <v>2.5302462293295136E-2</v>
      </c>
      <c r="H3461" s="49">
        <f>_xll.qlCalendarAdvance(IborCalendar,$H3460,B3461,"f",FALSE)</f>
        <v>63655</v>
      </c>
      <c r="I3461" s="49">
        <f>_xll.qlInterestRateIndexValueDate(Index1M,$H3461)</f>
        <v>63661</v>
      </c>
      <c r="J3461" s="52">
        <f>IFERROR(_xll.qlIndexFixing(Index1M,$H3461,TRUE,_xll.ohTrigger(RecalcTrigger,Trigger1M)),NA())</f>
        <v>2.3520587044580488E-2</v>
      </c>
      <c r="K3461" s="52">
        <f>IFERROR(_xll.qlIndexFixing(ONIndex1M,I3461,TRUE,_xll.ohTrigger(RecalcTrigger,Trigger1M)),NA())</f>
        <v>2.3498333241862568E-2</v>
      </c>
      <c r="L3461" s="52">
        <f>IFERROR(_xll.qlIndexFixing(Index3M,H3461,TRUE,_xll.ohTrigger(RecalcTrigger,Trigger3M)),NA())</f>
        <v>2.4630557891786607E-2</v>
      </c>
      <c r="M3461" s="52">
        <f>IFERROR(_xll.qlIndexFixing(ONIndex3M,I3461,TRUE,_xll.ohTrigger(RecalcTrigger,Trigger3M)),NA())</f>
        <v>2.4555036426097132E-2</v>
      </c>
      <c r="N3461" s="52">
        <f>IFERROR(_xll.qlIndexFixing(Index6M,$H3461,TRUE,_xll.ohTrigger(RecalcTrigger,Trigger6M)),NA())</f>
        <v>2.5693550834733896E-2</v>
      </c>
      <c r="O3461" s="52">
        <f>IFERROR(_xll.qlIndexFixing(ONIndex6M,I3461,TRUE,_xll.ohTrigger(RecalcTrigger,Trigger6M)),NA())</f>
        <v>2.5528113451613876E-2</v>
      </c>
      <c r="P3461" s="52">
        <f>IFERROR(_xll.qlIndexFixing(Index1Y,$H3461,TRUE,_xll.ohTrigger(RecalcTrigger,Trigger1Y)),NA())</f>
        <v>2.7179552173731344E-2</v>
      </c>
      <c r="Q3461" s="52">
        <f>IFERROR(_xll.qlIndexFixing(ONIndex1Y,I3461,TRUE,_xll.ohTrigger(RecalcTrigger,Trigger1Y)),NA())</f>
        <v>2.68127852836475E-2</v>
      </c>
    </row>
    <row r="3462" spans="2:17" x14ac:dyDescent="0.2">
      <c r="B3462" s="46" t="s">
        <v>51</v>
      </c>
      <c r="D3462" s="49">
        <f>_xll.qlCalendarAdvance(LocalCalendar,$D3461,B3462,"f",FALSE)</f>
        <v>63676</v>
      </c>
      <c r="E3462" s="49">
        <f>_xll.qlInterestRateIndexValueDate(IndexON,D3462)</f>
        <v>63676</v>
      </c>
      <c r="F3462" s="52">
        <f>IFERROR(_xll.qlIndexFixing(IndexON,D3462,TRUE,_xll.ohTrigger(RecalcTrigger,TriggerON)),NA())</f>
        <v>2.53024622932152E-2</v>
      </c>
      <c r="H3462" s="49">
        <f>_xll.qlCalendarAdvance(IborCalendar,$H3461,B3462,"f",FALSE)</f>
        <v>63662</v>
      </c>
      <c r="I3462" s="49">
        <f>_xll.qlInterestRateIndexValueDate(Index1M,$H3462)</f>
        <v>63664</v>
      </c>
      <c r="J3462" s="52">
        <f>IFERROR(_xll.qlIndexFixing(Index1M,$H3462,TRUE,_xll.ohTrigger(RecalcTrigger,Trigger1M)),NA())</f>
        <v>2.3521354918128547E-2</v>
      </c>
      <c r="K3462" s="52">
        <f>IFERROR(_xll.qlIndexFixing(ONIndex1M,I3462,TRUE,_xll.ohTrigger(RecalcTrigger,Trigger1M)),NA())</f>
        <v>2.34998670854214E-2</v>
      </c>
      <c r="L3462" s="52">
        <f>IFERROR(_xll.qlIndexFixing(Index3M,H3462,TRUE,_xll.ohTrigger(RecalcTrigger,Trigger3M)),NA())</f>
        <v>2.4630557891786607E-2</v>
      </c>
      <c r="M3462" s="52">
        <f>IFERROR(_xll.qlIndexFixing(ONIndex3M,I3462,TRUE,_xll.ohTrigger(RecalcTrigger,Trigger3M)),NA())</f>
        <v>2.4556711324716929E-2</v>
      </c>
      <c r="N3462" s="52">
        <f>IFERROR(_xll.qlIndexFixing(Index6M,$H3462,TRUE,_xll.ohTrigger(RecalcTrigger,Trigger6M)),NA())</f>
        <v>2.5695376722012164E-2</v>
      </c>
      <c r="O3462" s="52">
        <f>IFERROR(_xll.qlIndexFixing(ONIndex6M,I3462,TRUE,_xll.ohTrigger(RecalcTrigger,Trigger6M)),NA())</f>
        <v>2.5529923679075139E-2</v>
      </c>
      <c r="P3462" s="52">
        <f>IFERROR(_xll.qlIndexFixing(Index1Y,$H3462,TRUE,_xll.ohTrigger(RecalcTrigger,Trigger1Y)),NA())</f>
        <v>2.7181585922288452E-2</v>
      </c>
      <c r="Q3462" s="52">
        <f>IFERROR(_xll.qlIndexFixing(ONIndex1Y,I3462,TRUE,_xll.ohTrigger(RecalcTrigger,Trigger1Y)),NA())</f>
        <v>2.6814782696096273E-2</v>
      </c>
    </row>
    <row r="3463" spans="2:17" x14ac:dyDescent="0.2">
      <c r="B3463" s="46" t="s">
        <v>51</v>
      </c>
      <c r="D3463" s="49">
        <f>_xll.qlCalendarAdvance(LocalCalendar,$D3462,B3463,"f",FALSE)</f>
        <v>63683</v>
      </c>
      <c r="E3463" s="49">
        <f>_xll.qlInterestRateIndexValueDate(IndexON,D3463)</f>
        <v>63683</v>
      </c>
      <c r="F3463" s="52">
        <f>IFERROR(_xll.qlIndexFixing(IndexON,D3463,TRUE,_xll.ohTrigger(RecalcTrigger,TriggerON)),NA())</f>
        <v>2.5302462293135264E-2</v>
      </c>
      <c r="H3463" s="49">
        <f>_xll.qlCalendarAdvance(IborCalendar,$H3462,B3463,"f",FALSE)</f>
        <v>63669</v>
      </c>
      <c r="I3463" s="49">
        <f>_xll.qlInterestRateIndexValueDate(Index1M,$H3463)</f>
        <v>63671</v>
      </c>
      <c r="J3463" s="52">
        <f>IFERROR(_xll.qlIndexFixing(Index1M,$H3463,TRUE,_xll.ohTrigger(RecalcTrigger,Trigger1M)),NA())</f>
        <v>2.3522122825095915E-2</v>
      </c>
      <c r="K3463" s="52">
        <f>IFERROR(_xll.qlIndexFixing(ONIndex1M,I3463,TRUE,_xll.ohTrigger(RecalcTrigger,Trigger1M)),NA())</f>
        <v>2.34998670854214E-2</v>
      </c>
      <c r="L3463" s="52">
        <f>IFERROR(_xll.qlIndexFixing(Index3M,H3463,TRUE,_xll.ohTrigger(RecalcTrigger,Trigger3M)),NA())</f>
        <v>2.4630557891786607E-2</v>
      </c>
      <c r="M3463" s="52">
        <f>IFERROR(_xll.qlIndexFixing(ONIndex3M,I3463,TRUE,_xll.ohTrigger(RecalcTrigger,Trigger3M)),NA())</f>
        <v>2.4556711324716929E-2</v>
      </c>
      <c r="N3463" s="52">
        <f>IFERROR(_xll.qlIndexFixing(Index6M,$H3463,TRUE,_xll.ohTrigger(RecalcTrigger,Trigger6M)),NA())</f>
        <v>2.5695376649789287E-2</v>
      </c>
      <c r="O3463" s="52">
        <f>IFERROR(_xll.qlIndexFixing(ONIndex6M,I3463,TRUE,_xll.ohTrigger(RecalcTrigger,Trigger6M)),NA())</f>
        <v>2.5529923592051418E-2</v>
      </c>
      <c r="P3463" s="52">
        <f>IFERROR(_xll.qlIndexFixing(Index1Y,$H3463,TRUE,_xll.ohTrigger(RecalcTrigger,Trigger1Y)),NA())</f>
        <v>2.7181586317021417E-2</v>
      </c>
      <c r="Q3463" s="52">
        <f>IFERROR(_xll.qlIndexFixing(ONIndex1Y,I3463,TRUE,_xll.ohTrigger(RecalcTrigger,Trigger1Y)),NA())</f>
        <v>2.6814783298094724E-2</v>
      </c>
    </row>
    <row r="3464" spans="2:17" x14ac:dyDescent="0.2">
      <c r="B3464" s="46" t="s">
        <v>51</v>
      </c>
      <c r="D3464" s="49">
        <f>_xll.qlCalendarAdvance(LocalCalendar,$D3463,B3464,"f",FALSE)</f>
        <v>63690</v>
      </c>
      <c r="E3464" s="49">
        <f>_xll.qlInterestRateIndexValueDate(IndexON,D3464)</f>
        <v>63690</v>
      </c>
      <c r="F3464" s="52">
        <f>IFERROR(_xll.qlIndexFixing(IndexON,D3464,TRUE,_xll.ohTrigger(RecalcTrigger,TriggerON)),NA())</f>
        <v>2.5302462293295136E-2</v>
      </c>
      <c r="H3464" s="49">
        <f>_xll.qlCalendarAdvance(IborCalendar,$H3463,B3464,"f",FALSE)</f>
        <v>63676</v>
      </c>
      <c r="I3464" s="49">
        <f>_xll.qlInterestRateIndexValueDate(Index1M,$H3464)</f>
        <v>63678</v>
      </c>
      <c r="J3464" s="52">
        <f>IFERROR(_xll.qlIndexFixing(Index1M,$H3464,TRUE,_xll.ohTrigger(RecalcTrigger,Trigger1M)),NA())</f>
        <v>2.3521354918128547E-2</v>
      </c>
      <c r="K3464" s="52">
        <f>IFERROR(_xll.qlIndexFixing(ONIndex1M,I3464,TRUE,_xll.ohTrigger(RecalcTrigger,Trigger1M)),NA())</f>
        <v>2.3500634057260772E-2</v>
      </c>
      <c r="L3464" s="52">
        <f>IFERROR(_xll.qlIndexFixing(Index3M,H3464,TRUE,_xll.ohTrigger(RecalcTrigger,Trigger3M)),NA())</f>
        <v>2.4633080602455209E-2</v>
      </c>
      <c r="M3464" s="52">
        <f>IFERROR(_xll.qlIndexFixing(ONIndex3M,I3464,TRUE,_xll.ohTrigger(RecalcTrigger,Trigger3M)),NA())</f>
        <v>2.4557548831181109E-2</v>
      </c>
      <c r="N3464" s="52">
        <f>IFERROR(_xll.qlIndexFixing(Index6M,$H3464,TRUE,_xll.ohTrigger(RecalcTrigger,Trigger6M)),NA())</f>
        <v>2.5695376578793536E-2</v>
      </c>
      <c r="O3464" s="52">
        <f>IFERROR(_xll.qlIndexFixing(ONIndex6M,I3464,TRUE,_xll.ohTrigger(RecalcTrigger,Trigger6M)),NA())</f>
        <v>2.5530828703157482E-2</v>
      </c>
      <c r="P3464" s="52">
        <f>IFERROR(_xll.qlIndexFixing(Index1Y,$H3464,TRUE,_xll.ohTrigger(RecalcTrigger,Trigger1Y)),NA())</f>
        <v>2.7182603565917455E-2</v>
      </c>
      <c r="Q3464" s="52">
        <f>IFERROR(_xll.qlIndexFixing(ONIndex1Y,I3464,TRUE,_xll.ohTrigger(RecalcTrigger,Trigger1Y)),NA())</f>
        <v>2.6815782540590138E-2</v>
      </c>
    </row>
    <row r="3465" spans="2:17" x14ac:dyDescent="0.2">
      <c r="B3465" s="46" t="s">
        <v>51</v>
      </c>
      <c r="D3465" s="49">
        <f>_xll.qlCalendarAdvance(LocalCalendar,$D3464,B3465,"f",FALSE)</f>
        <v>63697</v>
      </c>
      <c r="E3465" s="49">
        <f>_xll.qlInterestRateIndexValueDate(IndexON,D3465)</f>
        <v>63697</v>
      </c>
      <c r="F3465" s="52">
        <f>IFERROR(_xll.qlIndexFixing(IndexON,D3465,TRUE,_xll.ohTrigger(RecalcTrigger,TriggerON)),NA())</f>
        <v>2.53024622932152E-2</v>
      </c>
      <c r="H3465" s="49">
        <f>_xll.qlCalendarAdvance(IborCalendar,$H3464,B3465,"f",FALSE)</f>
        <v>63683</v>
      </c>
      <c r="I3465" s="49">
        <f>_xll.qlInterestRateIndexValueDate(Index1M,$H3465)</f>
        <v>63685</v>
      </c>
      <c r="J3465" s="52">
        <f>IFERROR(_xll.qlIndexFixing(Index1M,$H3465,TRUE,_xll.ohTrigger(RecalcTrigger,Trigger1M)),NA())</f>
        <v>2.3521354918125969E-2</v>
      </c>
      <c r="K3465" s="52">
        <f>IFERROR(_xll.qlIndexFixing(ONIndex1M,I3465,TRUE,_xll.ohTrigger(RecalcTrigger,Trigger1M)),NA())</f>
        <v>2.3499867085394754E-2</v>
      </c>
      <c r="L3465" s="52">
        <f>IFERROR(_xll.qlIndexFixing(Index3M,H3465,TRUE,_xll.ohTrigger(RecalcTrigger,Trigger3M)),NA())</f>
        <v>2.4633080602454359E-2</v>
      </c>
      <c r="M3465" s="52">
        <f>IFERROR(_xll.qlIndexFixing(ONIndex3M,I3465,TRUE,_xll.ohTrigger(RecalcTrigger,Trigger3M)),NA())</f>
        <v>2.4556711324690284E-2</v>
      </c>
      <c r="N3465" s="52">
        <f>IFERROR(_xll.qlIndexFixing(Index6M,$H3465,TRUE,_xll.ohTrigger(RecalcTrigger,Trigger6M)),NA())</f>
        <v>2.5696289533432351E-2</v>
      </c>
      <c r="O3465" s="52">
        <f>IFERROR(_xll.qlIndexFixing(ONIndex6M,I3465,TRUE,_xll.ohTrigger(RecalcTrigger,Trigger6M)),NA())</f>
        <v>2.5529923421574452E-2</v>
      </c>
      <c r="P3465" s="52">
        <f>IFERROR(_xll.qlIndexFixing(Index1Y,$H3465,TRUE,_xll.ohTrigger(RecalcTrigger,Trigger1Y)),NA())</f>
        <v>2.7181587080664083E-2</v>
      </c>
      <c r="Q3465" s="52">
        <f>IFERROR(_xll.qlIndexFixing(ONIndex1Y,I3465,TRUE,_xll.ohTrigger(RecalcTrigger,Trigger1Y)),NA())</f>
        <v>2.6814784476911768E-2</v>
      </c>
    </row>
    <row r="3466" spans="2:17" x14ac:dyDescent="0.2">
      <c r="B3466" s="46" t="s">
        <v>51</v>
      </c>
      <c r="D3466" s="49">
        <f>_xll.qlCalendarAdvance(LocalCalendar,$D3465,B3466,"f",FALSE)</f>
        <v>63704</v>
      </c>
      <c r="E3466" s="49">
        <f>_xll.qlInterestRateIndexValueDate(IndexON,D3466)</f>
        <v>63704</v>
      </c>
      <c r="F3466" s="52">
        <f>IFERROR(_xll.qlIndexFixing(IndexON,D3466,TRUE,_xll.ohTrigger(RecalcTrigger,TriggerON)),NA())</f>
        <v>2.5302462293295136E-2</v>
      </c>
      <c r="H3466" s="49">
        <f>_xll.qlCalendarAdvance(IborCalendar,$H3465,B3466,"f",FALSE)</f>
        <v>63690</v>
      </c>
      <c r="I3466" s="49">
        <f>_xll.qlInterestRateIndexValueDate(Index1M,$H3466)</f>
        <v>63692</v>
      </c>
      <c r="J3466" s="52">
        <f>IFERROR(_xll.qlIndexFixing(Index1M,$H3466,TRUE,_xll.ohTrigger(RecalcTrigger,Trigger1M)),NA())</f>
        <v>2.3521354918128547E-2</v>
      </c>
      <c r="K3466" s="52">
        <f>IFERROR(_xll.qlIndexFixing(ONIndex1M,I3466,TRUE,_xll.ohTrigger(RecalcTrigger,Trigger1M)),NA())</f>
        <v>2.34998670854214E-2</v>
      </c>
      <c r="L3466" s="52">
        <f>IFERROR(_xll.qlIndexFixing(Index3M,H3466,TRUE,_xll.ohTrigger(RecalcTrigger,Trigger3M)),NA())</f>
        <v>2.4633080602455209E-2</v>
      </c>
      <c r="M3466" s="52">
        <f>IFERROR(_xll.qlIndexFixing(ONIndex3M,I3466,TRUE,_xll.ohTrigger(RecalcTrigger,Trigger3M)),NA())</f>
        <v>2.4556711324690284E-2</v>
      </c>
      <c r="N3466" s="52">
        <f>IFERROR(_xll.qlIndexFixing(Index6M,$H3466,TRUE,_xll.ohTrigger(RecalcTrigger,Trigger6M)),NA())</f>
        <v>2.5695376440483416E-2</v>
      </c>
      <c r="O3466" s="52">
        <f>IFERROR(_xll.qlIndexFixing(ONIndex6M,I3466,TRUE,_xll.ohTrigger(RecalcTrigger,Trigger6M)),NA())</f>
        <v>2.5529923338147853E-2</v>
      </c>
      <c r="P3466" s="52">
        <f>IFERROR(_xll.qlIndexFixing(Index1Y,$H3466,TRUE,_xll.ohTrigger(RecalcTrigger,Trigger1Y)),NA())</f>
        <v>2.7181587449573781E-2</v>
      </c>
      <c r="Q3466" s="52">
        <f>IFERROR(_xll.qlIndexFixing(ONIndex1Y,I3466,TRUE,_xll.ohTrigger(RecalcTrigger,Trigger1Y)),NA())</f>
        <v>2.6814785053810297E-2</v>
      </c>
    </row>
    <row r="3467" spans="2:17" x14ac:dyDescent="0.2">
      <c r="B3467" s="46" t="s">
        <v>51</v>
      </c>
      <c r="D3467" s="49">
        <f>_xll.qlCalendarAdvance(LocalCalendar,$D3466,B3467,"f",FALSE)</f>
        <v>63711</v>
      </c>
      <c r="E3467" s="49">
        <f>_xll.qlInterestRateIndexValueDate(IndexON,D3467)</f>
        <v>63711</v>
      </c>
      <c r="F3467" s="52">
        <f>IFERROR(_xll.qlIndexFixing(IndexON,D3467,TRUE,_xll.ohTrigger(RecalcTrigger,TriggerON)),NA())</f>
        <v>2.5302462293135264E-2</v>
      </c>
      <c r="H3467" s="49">
        <f>_xll.qlCalendarAdvance(IborCalendar,$H3466,B3467,"f",FALSE)</f>
        <v>63697</v>
      </c>
      <c r="I3467" s="49">
        <f>_xll.qlInterestRateIndexValueDate(Index1M,$H3467)</f>
        <v>63699</v>
      </c>
      <c r="J3467" s="52">
        <f>IFERROR(_xll.qlIndexFixing(Index1M,$H3467,TRUE,_xll.ohTrigger(RecalcTrigger,Trigger1M)),NA())</f>
        <v>2.3521354918125969E-2</v>
      </c>
      <c r="K3467" s="52">
        <f>IFERROR(_xll.qlIndexFixing(ONIndex1M,I3467,TRUE,_xll.ohTrigger(RecalcTrigger,Trigger1M)),NA())</f>
        <v>2.3500634057260772E-2</v>
      </c>
      <c r="L3467" s="52">
        <f>IFERROR(_xll.qlIndexFixing(Index3M,H3467,TRUE,_xll.ohTrigger(RecalcTrigger,Trigger3M)),NA())</f>
        <v>2.4633921582527776E-2</v>
      </c>
      <c r="M3467" s="52">
        <f>IFERROR(_xll.qlIndexFixing(ONIndex3M,I3467,TRUE,_xll.ohTrigger(RecalcTrigger,Trigger3M)),NA())</f>
        <v>2.4557548831161125E-2</v>
      </c>
      <c r="N3467" s="52">
        <f>IFERROR(_xll.qlIndexFixing(Index6M,$H3467,TRUE,_xll.ohTrigger(RecalcTrigger,Trigger6M)),NA())</f>
        <v>2.569537637316948E-2</v>
      </c>
      <c r="O3467" s="52">
        <f>IFERROR(_xll.qlIndexFixing(ONIndex6M,I3467,TRUE,_xll.ohTrigger(RecalcTrigger,Trigger6M)),NA())</f>
        <v>2.5530828453157461E-2</v>
      </c>
      <c r="P3467" s="52">
        <f>IFERROR(_xll.qlIndexFixing(Index1Y,$H3467,TRUE,_xll.ohTrigger(RecalcTrigger,Trigger1Y)),NA())</f>
        <v>2.7182604670883573E-2</v>
      </c>
      <c r="Q3467" s="52">
        <f>IFERROR(_xll.qlIndexFixing(ONIndex1Y,I3467,TRUE,_xll.ohTrigger(RecalcTrigger,Trigger1Y)),NA())</f>
        <v>2.6815784269487164E-2</v>
      </c>
    </row>
    <row r="3468" spans="2:17" x14ac:dyDescent="0.2">
      <c r="B3468" s="46" t="s">
        <v>51</v>
      </c>
      <c r="D3468" s="49">
        <f>_xll.qlCalendarAdvance(LocalCalendar,$D3467,B3468,"f",FALSE)</f>
        <v>63718</v>
      </c>
      <c r="E3468" s="49">
        <f>_xll.qlInterestRateIndexValueDate(IndexON,D3468)</f>
        <v>63718</v>
      </c>
      <c r="F3468" s="52">
        <f>IFERROR(_xll.qlIndexFixing(IndexON,D3468,TRUE,_xll.ohTrigger(RecalcTrigger,TriggerON)),NA())</f>
        <v>2.53024622932152E-2</v>
      </c>
      <c r="H3468" s="49">
        <f>_xll.qlCalendarAdvance(IborCalendar,$H3467,B3468,"f",FALSE)</f>
        <v>63704</v>
      </c>
      <c r="I3468" s="49">
        <f>_xll.qlInterestRateIndexValueDate(Index1M,$H3468)</f>
        <v>63706</v>
      </c>
      <c r="J3468" s="52">
        <f>IFERROR(_xll.qlIndexFixing(Index1M,$H3468,TRUE,_xll.ohTrigger(RecalcTrigger,Trigger1M)),NA())</f>
        <v>2.3521354918128547E-2</v>
      </c>
      <c r="K3468" s="52">
        <f>IFERROR(_xll.qlIndexFixing(ONIndex1M,I3468,TRUE,_xll.ohTrigger(RecalcTrigger,Trigger1M)),NA())</f>
        <v>2.34998670854214E-2</v>
      </c>
      <c r="L3468" s="52">
        <f>IFERROR(_xll.qlIndexFixing(Index3M,H3468,TRUE,_xll.ohTrigger(RecalcTrigger,Trigger3M)),NA())</f>
        <v>2.4633921582527776E-2</v>
      </c>
      <c r="M3468" s="52">
        <f>IFERROR(_xll.qlIndexFixing(ONIndex3M,I3468,TRUE,_xll.ohTrigger(RecalcTrigger,Trigger3M)),NA())</f>
        <v>2.4556711324716929E-2</v>
      </c>
      <c r="N3468" s="52">
        <f>IFERROR(_xll.qlIndexFixing(Index6M,$H3468,TRUE,_xll.ohTrigger(RecalcTrigger,Trigger6M)),NA())</f>
        <v>2.5695376307082237E-2</v>
      </c>
      <c r="O3468" s="52">
        <f>IFERROR(_xll.qlIndexFixing(ONIndex6M,I3468,TRUE,_xll.ohTrigger(RecalcTrigger,Trigger6M)),NA())</f>
        <v>2.5529923174998359E-2</v>
      </c>
      <c r="P3468" s="52">
        <f>IFERROR(_xll.qlIndexFixing(Index1Y,$H3468,TRUE,_xll.ohTrigger(RecalcTrigger,Trigger1Y)),NA())</f>
        <v>2.7181588161569039E-2</v>
      </c>
      <c r="Q3468" s="52">
        <f>IFERROR(_xll.qlIndexFixing(ONIndex1Y,I3468,TRUE,_xll.ohTrigger(RecalcTrigger,Trigger1Y)),NA())</f>
        <v>2.6814786182374206E-2</v>
      </c>
    </row>
    <row r="3469" spans="2:17" x14ac:dyDescent="0.2">
      <c r="B3469" s="46" t="s">
        <v>51</v>
      </c>
      <c r="D3469" s="49">
        <f>_xll.qlCalendarAdvance(LocalCalendar,$D3468,B3469,"f",FALSE)</f>
        <v>63725</v>
      </c>
      <c r="E3469" s="49">
        <f>_xll.qlInterestRateIndexValueDate(IndexON,D3469)</f>
        <v>63725</v>
      </c>
      <c r="F3469" s="52">
        <f>IFERROR(_xll.qlIndexFixing(IndexON,D3469,TRUE,_xll.ohTrigger(RecalcTrigger,TriggerON)),NA())</f>
        <v>2.5302462293295136E-2</v>
      </c>
      <c r="H3469" s="49">
        <f>_xll.qlCalendarAdvance(IborCalendar,$H3468,B3469,"f",FALSE)</f>
        <v>63711</v>
      </c>
      <c r="I3469" s="49">
        <f>_xll.qlInterestRateIndexValueDate(Index1M,$H3469)</f>
        <v>63713</v>
      </c>
      <c r="J3469" s="52">
        <f>IFERROR(_xll.qlIndexFixing(Index1M,$H3469,TRUE,_xll.ohTrigger(RecalcTrigger,Trigger1M)),NA())</f>
        <v>2.3521354918128547E-2</v>
      </c>
      <c r="K3469" s="52">
        <f>IFERROR(_xll.qlIndexFixing(ONIndex1M,I3469,TRUE,_xll.ohTrigger(RecalcTrigger,Trigger1M)),NA())</f>
        <v>2.34998670854214E-2</v>
      </c>
      <c r="L3469" s="52">
        <f>IFERROR(_xll.qlIndexFixing(Index3M,H3469,TRUE,_xll.ohTrigger(RecalcTrigger,Trigger3M)),NA())</f>
        <v>2.4633080602455209E-2</v>
      </c>
      <c r="M3469" s="52">
        <f>IFERROR(_xll.qlIndexFixing(ONIndex3M,I3469,TRUE,_xll.ohTrigger(RecalcTrigger,Trigger3M)),NA())</f>
        <v>2.4556711324716929E-2</v>
      </c>
      <c r="N3469" s="52">
        <f>IFERROR(_xll.qlIndexFixing(Index6M,$H3469,TRUE,_xll.ohTrigger(RecalcTrigger,Trigger6M)),NA())</f>
        <v>2.569537624222212E-2</v>
      </c>
      <c r="O3469" s="52">
        <f>IFERROR(_xll.qlIndexFixing(ONIndex6M,I3469,TRUE,_xll.ohTrigger(RecalcTrigger,Trigger6M)),NA())</f>
        <v>2.5529923095195528E-2</v>
      </c>
      <c r="P3469" s="52">
        <f>IFERROR(_xll.qlIndexFixing(Index1Y,$H3469,TRUE,_xll.ohTrigger(RecalcTrigger,Trigger1Y)),NA())</f>
        <v>2.7181588504654818E-2</v>
      </c>
      <c r="Q3469" s="52">
        <f>IFERROR(_xll.qlIndexFixing(ONIndex1Y,I3469,TRUE,_xll.ohTrigger(RecalcTrigger,Trigger1Y)),NA())</f>
        <v>2.6814786734119522E-2</v>
      </c>
    </row>
    <row r="3470" spans="2:17" x14ac:dyDescent="0.2">
      <c r="B3470" s="46" t="s">
        <v>51</v>
      </c>
      <c r="D3470" s="49">
        <f>_xll.qlCalendarAdvance(LocalCalendar,$D3469,B3470,"f",FALSE)</f>
        <v>63732</v>
      </c>
      <c r="E3470" s="49">
        <f>_xll.qlInterestRateIndexValueDate(IndexON,D3470)</f>
        <v>63732</v>
      </c>
      <c r="F3470" s="52">
        <f>IFERROR(_xll.qlIndexFixing(IndexON,D3470,TRUE,_xll.ohTrigger(RecalcTrigger,TriggerON)),NA())</f>
        <v>2.53024622932152E-2</v>
      </c>
      <c r="H3470" s="49">
        <f>_xll.qlCalendarAdvance(IborCalendar,$H3469,B3470,"f",FALSE)</f>
        <v>63718</v>
      </c>
      <c r="I3470" s="49">
        <f>_xll.qlInterestRateIndexValueDate(Index1M,$H3470)</f>
        <v>63720</v>
      </c>
      <c r="J3470" s="52">
        <f>IFERROR(_xll.qlIndexFixing(Index1M,$H3470,TRUE,_xll.ohTrigger(RecalcTrigger,Trigger1M)),NA())</f>
        <v>2.3521354918128547E-2</v>
      </c>
      <c r="K3470" s="52">
        <f>IFERROR(_xll.qlIndexFixing(ONIndex1M,I3470,TRUE,_xll.ohTrigger(RecalcTrigger,Trigger1M)),NA())</f>
        <v>2.34998670854214E-2</v>
      </c>
      <c r="L3470" s="52">
        <f>IFERROR(_xll.qlIndexFixing(Index3M,H3470,TRUE,_xll.ohTrigger(RecalcTrigger,Trigger3M)),NA())</f>
        <v>2.4633080602455209E-2</v>
      </c>
      <c r="M3470" s="52">
        <f>IFERROR(_xll.qlIndexFixing(ONIndex3M,I3470,TRUE,_xll.ohTrigger(RecalcTrigger,Trigger3M)),NA())</f>
        <v>2.4556711324716929E-2</v>
      </c>
      <c r="N3470" s="52">
        <f>IFERROR(_xll.qlIndexFixing(Index6M,$H3470,TRUE,_xll.ohTrigger(RecalcTrigger,Trigger6M)),NA())</f>
        <v>2.5695376178589129E-2</v>
      </c>
      <c r="O3470" s="52">
        <f>IFERROR(_xll.qlIndexFixing(ONIndex6M,I3470,TRUE,_xll.ohTrigger(RecalcTrigger,Trigger6M)),NA())</f>
        <v>2.5529923016645029E-2</v>
      </c>
      <c r="P3470" s="52">
        <f>IFERROR(_xll.qlIndexFixing(Index1Y,$H3470,TRUE,_xll.ohTrigger(RecalcTrigger,Trigger1Y)),NA())</f>
        <v>2.7181588839132766E-2</v>
      </c>
      <c r="Q3470" s="52">
        <f>IFERROR(_xll.qlIndexFixing(ONIndex1Y,I3470,TRUE,_xll.ohTrigger(RecalcTrigger,Trigger1Y)),NA())</f>
        <v>2.6814787277444907E-2</v>
      </c>
    </row>
    <row r="3471" spans="2:17" x14ac:dyDescent="0.2">
      <c r="B3471" s="46" t="s">
        <v>51</v>
      </c>
      <c r="D3471" s="49">
        <f>_xll.qlCalendarAdvance(LocalCalendar,$D3470,B3471,"f",FALSE)</f>
        <v>63740</v>
      </c>
      <c r="E3471" s="49">
        <f>_xll.qlInterestRateIndexValueDate(IndexON,D3471)</f>
        <v>63740</v>
      </c>
      <c r="F3471" s="52">
        <f>IFERROR(_xll.qlIndexFixing(IndexON,D3471,TRUE,_xll.ohTrigger(RecalcTrigger,TriggerON)),NA())</f>
        <v>2.5302462293295136E-2</v>
      </c>
      <c r="H3471" s="49">
        <f>_xll.qlCalendarAdvance(IborCalendar,$H3470,B3471,"f",FALSE)</f>
        <v>63725</v>
      </c>
      <c r="I3471" s="49">
        <f>_xll.qlInterestRateIndexValueDate(Index1M,$H3471)</f>
        <v>63727</v>
      </c>
      <c r="J3471" s="52">
        <f>IFERROR(_xll.qlIndexFixing(Index1M,$H3471,TRUE,_xll.ohTrigger(RecalcTrigger,Trigger1M)),NA())</f>
        <v>2.3521354918128547E-2</v>
      </c>
      <c r="K3471" s="52">
        <f>IFERROR(_xll.qlIndexFixing(ONIndex1M,I3471,TRUE,_xll.ohTrigger(RecalcTrigger,Trigger1M)),NA())</f>
        <v>2.34998670854214E-2</v>
      </c>
      <c r="L3471" s="52">
        <f>IFERROR(_xll.qlIndexFixing(Index3M,H3471,TRUE,_xll.ohTrigger(RecalcTrigger,Trigger3M)),NA())</f>
        <v>2.4633080602455209E-2</v>
      </c>
      <c r="M3471" s="52">
        <f>IFERROR(_xll.qlIndexFixing(ONIndex3M,I3471,TRUE,_xll.ohTrigger(RecalcTrigger,Trigger3M)),NA())</f>
        <v>2.4556711324716929E-2</v>
      </c>
      <c r="N3471" s="52">
        <f>IFERROR(_xll.qlIndexFixing(Index6M,$H3471,TRUE,_xll.ohTrigger(RecalcTrigger,Trigger6M)),NA())</f>
        <v>2.5695376116183694E-2</v>
      </c>
      <c r="O3471" s="52">
        <f>IFERROR(_xll.qlIndexFixing(ONIndex6M,I3471,TRUE,_xll.ohTrigger(RecalcTrigger,Trigger6M)),NA())</f>
        <v>2.552992293929357E-2</v>
      </c>
      <c r="P3471" s="52">
        <f>IFERROR(_xll.qlIndexFixing(Index1Y,$H3471,TRUE,_xll.ohTrigger(RecalcTrigger,Trigger1Y)),NA())</f>
        <v>2.7181589165003104E-2</v>
      </c>
      <c r="Q3471" s="52">
        <f>IFERROR(_xll.qlIndexFixing(ONIndex1Y,I3471,TRUE,_xll.ohTrigger(RecalcTrigger,Trigger1Y)),NA())</f>
        <v>2.6814787812456942E-2</v>
      </c>
    </row>
    <row r="3472" spans="2:17" x14ac:dyDescent="0.2">
      <c r="B3472" s="46" t="s">
        <v>51</v>
      </c>
      <c r="D3472" s="49">
        <f>_xll.qlCalendarAdvance(LocalCalendar,$D3471,B3472,"f",FALSE)</f>
        <v>63747</v>
      </c>
      <c r="E3472" s="49">
        <f>_xll.qlInterestRateIndexValueDate(IndexON,D3472)</f>
        <v>63747</v>
      </c>
      <c r="F3472" s="52">
        <f>IFERROR(_xll.qlIndexFixing(IndexON,D3472,TRUE,_xll.ohTrigger(RecalcTrigger,TriggerON)),NA())</f>
        <v>2.53024622932152E-2</v>
      </c>
      <c r="H3472" s="49">
        <f>_xll.qlCalendarAdvance(IborCalendar,$H3471,B3472,"f",FALSE)</f>
        <v>63732</v>
      </c>
      <c r="I3472" s="49">
        <f>_xll.qlInterestRateIndexValueDate(Index1M,$H3472)</f>
        <v>63734</v>
      </c>
      <c r="J3472" s="52">
        <f>IFERROR(_xll.qlIndexFixing(Index1M,$H3472,TRUE,_xll.ohTrigger(RecalcTrigger,Trigger1M)),NA())</f>
        <v>2.3522122825093417E-2</v>
      </c>
      <c r="K3472" s="52">
        <f>IFERROR(_xll.qlIndexFixing(ONIndex1M,I3472,TRUE,_xll.ohTrigger(RecalcTrigger,Trigger1M)),NA())</f>
        <v>2.34998670854214E-2</v>
      </c>
      <c r="L3472" s="52">
        <f>IFERROR(_xll.qlIndexFixing(Index3M,H3472,TRUE,_xll.ohTrigger(RecalcTrigger,Trigger3M)),NA())</f>
        <v>2.4630557891785726E-2</v>
      </c>
      <c r="M3472" s="52">
        <f>IFERROR(_xll.qlIndexFixing(ONIndex3M,I3472,TRUE,_xll.ohTrigger(RecalcTrigger,Trigger3M)),NA())</f>
        <v>2.4556711324663638E-2</v>
      </c>
      <c r="N3472" s="52">
        <f>IFERROR(_xll.qlIndexFixing(Index6M,$H3472,TRUE,_xll.ohTrigger(RecalcTrigger,Trigger6M)),NA())</f>
        <v>2.5695376055004094E-2</v>
      </c>
      <c r="O3472" s="52">
        <f>IFERROR(_xll.qlIndexFixing(ONIndex6M,I3472,TRUE,_xll.ohTrigger(RecalcTrigger,Trigger6M)),NA())</f>
        <v>2.5529922863114507E-2</v>
      </c>
      <c r="P3472" s="52">
        <f>IFERROR(_xll.qlIndexFixing(Index1Y,$H3472,TRUE,_xll.ohTrigger(RecalcTrigger,Trigger1Y)),NA())</f>
        <v>2.7178539211349304E-2</v>
      </c>
      <c r="Q3472" s="52">
        <f>IFERROR(_xll.qlIndexFixing(ONIndex1Y,I3472,TRUE,_xll.ohTrigger(RecalcTrigger,Trigger1Y)),NA())</f>
        <v>2.68147883390224E-2</v>
      </c>
    </row>
    <row r="3473" spans="2:17" x14ac:dyDescent="0.2">
      <c r="B3473" s="46" t="s">
        <v>51</v>
      </c>
      <c r="D3473" s="49">
        <f>_xll.qlCalendarAdvance(LocalCalendar,$D3472,B3473,"f",FALSE)</f>
        <v>63754</v>
      </c>
      <c r="E3473" s="49">
        <f>_xll.qlInterestRateIndexValueDate(IndexON,D3473)</f>
        <v>63754</v>
      </c>
      <c r="F3473" s="52">
        <f>IFERROR(_xll.qlIndexFixing(IndexON,D3473,TRUE,_xll.ohTrigger(RecalcTrigger,TriggerON)),NA())</f>
        <v>2.5302462293295136E-2</v>
      </c>
      <c r="H3473" s="49">
        <f>_xll.qlCalendarAdvance(IborCalendar,$H3472,B3473,"f",FALSE)</f>
        <v>63739</v>
      </c>
      <c r="I3473" s="49">
        <f>_xll.qlInterestRateIndexValueDate(Index1M,$H3473)</f>
        <v>63741</v>
      </c>
      <c r="J3473" s="52">
        <f>IFERROR(_xll.qlIndexFixing(Index1M,$H3473,TRUE,_xll.ohTrigger(RecalcTrigger,Trigger1M)),NA())</f>
        <v>2.3521354918125969E-2</v>
      </c>
      <c r="K3473" s="52">
        <f>IFERROR(_xll.qlIndexFixing(ONIndex1M,I3473,TRUE,_xll.ohTrigger(RecalcTrigger,Trigger1M)),NA())</f>
        <v>2.34998670854214E-2</v>
      </c>
      <c r="L3473" s="52">
        <f>IFERROR(_xll.qlIndexFixing(Index3M,H3473,TRUE,_xll.ohTrigger(RecalcTrigger,Trigger3M)),NA())</f>
        <v>2.4633921582528615E-2</v>
      </c>
      <c r="M3473" s="52">
        <f>IFERROR(_xll.qlIndexFixing(ONIndex3M,I3473,TRUE,_xll.ohTrigger(RecalcTrigger,Trigger3M)),NA())</f>
        <v>2.4556711324716929E-2</v>
      </c>
      <c r="N3473" s="52">
        <f>IFERROR(_xll.qlIndexFixing(Index6M,$H3473,TRUE,_xll.ohTrigger(RecalcTrigger,Trigger6M)),NA())</f>
        <v>2.5695375995052481E-2</v>
      </c>
      <c r="O3473" s="52">
        <f>IFERROR(_xll.qlIndexFixing(ONIndex6M,I3473,TRUE,_xll.ohTrigger(RecalcTrigger,Trigger6M)),NA())</f>
        <v>2.5529922788214421E-2</v>
      </c>
      <c r="P3473" s="52">
        <f>IFERROR(_xll.qlIndexFixing(Index1Y,$H3473,TRUE,_xll.ohTrigger(RecalcTrigger,Trigger1Y)),NA())</f>
        <v>2.7181589790919208E-2</v>
      </c>
      <c r="Q3473" s="52">
        <f>IFERROR(_xll.qlIndexFixing(ONIndex1Y,I3473,TRUE,_xll.ohTrigger(RecalcTrigger,Trigger1Y)),NA())</f>
        <v>2.6814788857247862E-2</v>
      </c>
    </row>
    <row r="3474" spans="2:17" x14ac:dyDescent="0.2">
      <c r="B3474" s="46" t="s">
        <v>51</v>
      </c>
      <c r="D3474" s="49">
        <f>_xll.qlCalendarAdvance(LocalCalendar,$D3473,B3474,"f",FALSE)</f>
        <v>63761</v>
      </c>
      <c r="E3474" s="49">
        <f>_xll.qlInterestRateIndexValueDate(IndexON,D3474)</f>
        <v>63761</v>
      </c>
      <c r="F3474" s="52">
        <f>IFERROR(_xll.qlIndexFixing(IndexON,D3474,TRUE,_xll.ohTrigger(RecalcTrigger,TriggerON)),NA())</f>
        <v>2.5302462293295136E-2</v>
      </c>
      <c r="H3474" s="49">
        <f>_xll.qlCalendarAdvance(IborCalendar,$H3473,B3474,"f",FALSE)</f>
        <v>63746</v>
      </c>
      <c r="I3474" s="49">
        <f>_xll.qlInterestRateIndexValueDate(Index1M,$H3474)</f>
        <v>63748</v>
      </c>
      <c r="J3474" s="52">
        <f>IFERROR(_xll.qlIndexFixing(Index1M,$H3474,TRUE,_xll.ohTrigger(RecalcTrigger,Trigger1M)),NA())</f>
        <v>2.3521354918125969E-2</v>
      </c>
      <c r="K3474" s="52">
        <f>IFERROR(_xll.qlIndexFixing(ONIndex1M,I3474,TRUE,_xll.ohTrigger(RecalcTrigger,Trigger1M)),NA())</f>
        <v>2.34998670854214E-2</v>
      </c>
      <c r="L3474" s="52">
        <f>IFERROR(_xll.qlIndexFixing(Index3M,H3474,TRUE,_xll.ohTrigger(RecalcTrigger,Trigger3M)),NA())</f>
        <v>2.4633080602455209E-2</v>
      </c>
      <c r="M3474" s="52">
        <f>IFERROR(_xll.qlIndexFixing(ONIndex3M,I3474,TRUE,_xll.ohTrigger(RecalcTrigger,Trigger3M)),NA())</f>
        <v>2.4556711324716929E-2</v>
      </c>
      <c r="N3474" s="52">
        <f>IFERROR(_xll.qlIndexFixing(Index6M,$H3474,TRUE,_xll.ohTrigger(RecalcTrigger,Trigger6M)),NA())</f>
        <v>2.5695375936327564E-2</v>
      </c>
      <c r="O3474" s="52">
        <f>IFERROR(_xll.qlIndexFixing(ONIndex6M,I3474,TRUE,_xll.ohTrigger(RecalcTrigger,Trigger6M)),NA())</f>
        <v>2.552992271448673E-2</v>
      </c>
      <c r="P3474" s="52">
        <f>IFERROR(_xll.qlIndexFixing(Index1Y,$H3474,TRUE,_xll.ohTrigger(RecalcTrigger,Trigger1Y)),NA())</f>
        <v>2.7181590090965407E-2</v>
      </c>
      <c r="Q3474" s="52">
        <f>IFERROR(_xll.qlIndexFixing(ONIndex1Y,I3474,TRUE,_xll.ohTrigger(RecalcTrigger,Trigger1Y)),NA())</f>
        <v>2.6814789367080039E-2</v>
      </c>
    </row>
    <row r="3475" spans="2:17" x14ac:dyDescent="0.2">
      <c r="B3475" s="46" t="s">
        <v>51</v>
      </c>
      <c r="D3475" s="49">
        <f>_xll.qlCalendarAdvance(LocalCalendar,$D3474,B3475,"f",FALSE)</f>
        <v>63768</v>
      </c>
      <c r="E3475" s="49">
        <f>_xll.qlInterestRateIndexValueDate(IndexON,D3475)</f>
        <v>63768</v>
      </c>
      <c r="F3475" s="52">
        <f>IFERROR(_xll.qlIndexFixing(IndexON,D3475,TRUE,_xll.ohTrigger(RecalcTrigger,TriggerON)),NA())</f>
        <v>2.53024622932152E-2</v>
      </c>
      <c r="H3475" s="49">
        <f>_xll.qlCalendarAdvance(IborCalendar,$H3474,B3475,"f",FALSE)</f>
        <v>63753</v>
      </c>
      <c r="I3475" s="49">
        <f>_xll.qlInterestRateIndexValueDate(Index1M,$H3475)</f>
        <v>63755</v>
      </c>
      <c r="J3475" s="52">
        <f>IFERROR(_xll.qlIndexFixing(Index1M,$H3475,TRUE,_xll.ohTrigger(RecalcTrigger,Trigger1M)),NA())</f>
        <v>2.3521354918128547E-2</v>
      </c>
      <c r="K3475" s="52">
        <f>IFERROR(_xll.qlIndexFixing(ONIndex1M,I3475,TRUE,_xll.ohTrigger(RecalcTrigger,Trigger1M)),NA())</f>
        <v>2.34998670854214E-2</v>
      </c>
      <c r="L3475" s="52">
        <f>IFERROR(_xll.qlIndexFixing(Index3M,H3475,TRUE,_xll.ohTrigger(RecalcTrigger,Trigger3M)),NA())</f>
        <v>2.4633080602456059E-2</v>
      </c>
      <c r="M3475" s="52">
        <f>IFERROR(_xll.qlIndexFixing(ONIndex3M,I3475,TRUE,_xll.ohTrigger(RecalcTrigger,Trigger3M)),NA())</f>
        <v>2.4556711324716929E-2</v>
      </c>
      <c r="N3475" s="52">
        <f>IFERROR(_xll.qlIndexFixing(Index6M,$H3475,TRUE,_xll.ohTrigger(RecalcTrigger,Trigger6M)),NA())</f>
        <v>2.5696288904069553E-2</v>
      </c>
      <c r="O3475" s="52">
        <f>IFERROR(_xll.qlIndexFixing(ONIndex6M,I3475,TRUE,_xll.ohTrigger(RecalcTrigger,Trigger6M)),NA())</f>
        <v>2.552992264195808E-2</v>
      </c>
      <c r="P3475" s="52">
        <f>IFERROR(_xll.qlIndexFixing(Index1Y,$H3475,TRUE,_xll.ohTrigger(RecalcTrigger,Trigger1Y)),NA())</f>
        <v>2.7181590382404433E-2</v>
      </c>
      <c r="Q3475" s="52">
        <f>IFERROR(_xll.qlIndexFixing(ONIndex1Y,I3475,TRUE,_xll.ohTrigger(RecalcTrigger,Trigger1Y)),NA())</f>
        <v>2.681478986857222E-2</v>
      </c>
    </row>
    <row r="3476" spans="2:17" x14ac:dyDescent="0.2">
      <c r="B3476" s="46" t="s">
        <v>51</v>
      </c>
      <c r="D3476" s="49">
        <f>_xll.qlCalendarAdvance(LocalCalendar,$D3475,B3476,"f",FALSE)</f>
        <v>63775</v>
      </c>
      <c r="E3476" s="49">
        <f>_xll.qlInterestRateIndexValueDate(IndexON,D3476)</f>
        <v>63775</v>
      </c>
      <c r="F3476" s="52">
        <f>IFERROR(_xll.qlIndexFixing(IndexON,D3476,TRUE,_xll.ohTrigger(RecalcTrigger,TriggerON)),NA())</f>
        <v>2.53024622932152E-2</v>
      </c>
      <c r="H3476" s="49">
        <f>_xll.qlCalendarAdvance(IborCalendar,$H3475,B3476,"f",FALSE)</f>
        <v>63760</v>
      </c>
      <c r="I3476" s="49">
        <f>_xll.qlInterestRateIndexValueDate(Index1M,$H3476)</f>
        <v>63762</v>
      </c>
      <c r="J3476" s="52">
        <f>IFERROR(_xll.qlIndexFixing(Index1M,$H3476,TRUE,_xll.ohTrigger(RecalcTrigger,Trigger1M)),NA())</f>
        <v>2.3522122825095915E-2</v>
      </c>
      <c r="K3476" s="52">
        <f>IFERROR(_xll.qlIndexFixing(ONIndex1M,I3476,TRUE,_xll.ohTrigger(RecalcTrigger,Trigger1M)),NA())</f>
        <v>2.3499867085448045E-2</v>
      </c>
      <c r="L3476" s="52">
        <f>IFERROR(_xll.qlIndexFixing(Index3M,H3476,TRUE,_xll.ohTrigger(RecalcTrigger,Trigger3M)),NA())</f>
        <v>2.4633080602455209E-2</v>
      </c>
      <c r="M3476" s="52">
        <f>IFERROR(_xll.qlIndexFixing(ONIndex3M,I3476,TRUE,_xll.ohTrigger(RecalcTrigger,Trigger3M)),NA())</f>
        <v>2.4556711324716929E-2</v>
      </c>
      <c r="N3476" s="52">
        <f>IFERROR(_xll.qlIndexFixing(Index6M,$H3476,TRUE,_xll.ohTrigger(RecalcTrigger,Trigger6M)),NA())</f>
        <v>2.5695375822559544E-2</v>
      </c>
      <c r="O3476" s="52">
        <f>IFERROR(_xll.qlIndexFixing(ONIndex6M,I3476,TRUE,_xll.ohTrigger(RecalcTrigger,Trigger6M)),NA())</f>
        <v>2.5529922570681762E-2</v>
      </c>
      <c r="P3476" s="52">
        <f>IFERROR(_xll.qlIndexFixing(Index1Y,$H3476,TRUE,_xll.ohTrigger(RecalcTrigger,Trigger1Y)),NA())</f>
        <v>2.7181590665234977E-2</v>
      </c>
      <c r="Q3476" s="52">
        <f>IFERROR(_xll.qlIndexFixing(ONIndex1Y,I3476,TRUE,_xll.ohTrigger(RecalcTrigger,Trigger1Y)),NA())</f>
        <v>2.6814790361644469E-2</v>
      </c>
    </row>
    <row r="3477" spans="2:17" x14ac:dyDescent="0.2">
      <c r="B3477" s="46" t="s">
        <v>51</v>
      </c>
      <c r="D3477" s="49">
        <f>_xll.qlCalendarAdvance(LocalCalendar,$D3476,B3477,"f",FALSE)</f>
        <v>63782</v>
      </c>
      <c r="E3477" s="49">
        <f>_xll.qlInterestRateIndexValueDate(IndexON,D3477)</f>
        <v>63782</v>
      </c>
      <c r="F3477" s="52">
        <f>IFERROR(_xll.qlIndexFixing(IndexON,D3477,TRUE,_xll.ohTrigger(RecalcTrigger,TriggerON)),NA())</f>
        <v>2.5302462293295136E-2</v>
      </c>
      <c r="H3477" s="49">
        <f>_xll.qlCalendarAdvance(IborCalendar,$H3476,B3477,"f",FALSE)</f>
        <v>63767</v>
      </c>
      <c r="I3477" s="49">
        <f>_xll.qlInterestRateIndexValueDate(Index1M,$H3477)</f>
        <v>63769</v>
      </c>
      <c r="J3477" s="52">
        <f>IFERROR(_xll.qlIndexFixing(Index1M,$H3477,TRUE,_xll.ohTrigger(RecalcTrigger,Trigger1M)),NA())</f>
        <v>2.3522122825093417E-2</v>
      </c>
      <c r="K3477" s="52">
        <f>IFERROR(_xll.qlIndexFixing(ONIndex1M,I3477,TRUE,_xll.ohTrigger(RecalcTrigger,Trigger1M)),NA())</f>
        <v>2.34998670854214E-2</v>
      </c>
      <c r="L3477" s="52">
        <f>IFERROR(_xll.qlIndexFixing(Index3M,H3477,TRUE,_xll.ohTrigger(RecalcTrigger,Trigger3M)),NA())</f>
        <v>2.4633080602454359E-2</v>
      </c>
      <c r="M3477" s="52">
        <f>IFERROR(_xll.qlIndexFixing(ONIndex3M,I3477,TRUE,_xll.ohTrigger(RecalcTrigger,Trigger3M)),NA())</f>
        <v>2.4556711324716929E-2</v>
      </c>
      <c r="N3477" s="52">
        <f>IFERROR(_xll.qlIndexFixing(Index6M,$H3477,TRUE,_xll.ohTrigger(RecalcTrigger,Trigger6M)),NA())</f>
        <v>2.5695375767516005E-2</v>
      </c>
      <c r="O3477" s="52">
        <f>IFERROR(_xll.qlIndexFixing(ONIndex6M,I3477,TRUE,_xll.ohTrigger(RecalcTrigger,Trigger6M)),NA())</f>
        <v>2.5529922500604485E-2</v>
      </c>
      <c r="P3477" s="52">
        <f>IFERROR(_xll.qlIndexFixing(Index1Y,$H3477,TRUE,_xll.ohTrigger(RecalcTrigger,Trigger1Y)),NA())</f>
        <v>2.7181590939457694E-2</v>
      </c>
      <c r="Q3477" s="52">
        <f>IFERROR(_xll.qlIndexFixing(ONIndex1Y,I3477,TRUE,_xll.ohTrigger(RecalcTrigger,Trigger1Y)),NA())</f>
        <v>2.6814790846376724E-2</v>
      </c>
    </row>
    <row r="3478" spans="2:17" x14ac:dyDescent="0.2">
      <c r="B3478" s="46" t="s">
        <v>51</v>
      </c>
      <c r="D3478" s="49">
        <f>_xll.qlCalendarAdvance(LocalCalendar,$D3477,B3478,"f",FALSE)</f>
        <v>63789</v>
      </c>
      <c r="E3478" s="49">
        <f>_xll.qlInterestRateIndexValueDate(IndexON,D3478)</f>
        <v>63789</v>
      </c>
      <c r="F3478" s="52">
        <f>IFERROR(_xll.qlIndexFixing(IndexON,D3478,TRUE,_xll.ohTrigger(RecalcTrigger,TriggerON)),NA())</f>
        <v>2.5302462293295136E-2</v>
      </c>
      <c r="H3478" s="49">
        <f>_xll.qlCalendarAdvance(IborCalendar,$H3477,B3478,"f",FALSE)</f>
        <v>63774</v>
      </c>
      <c r="I3478" s="49">
        <f>_xll.qlInterestRateIndexValueDate(Index1M,$H3478)</f>
        <v>63776</v>
      </c>
      <c r="J3478" s="52">
        <f>IFERROR(_xll.qlIndexFixing(Index1M,$H3478,TRUE,_xll.ohTrigger(RecalcTrigger,Trigger1M)),NA())</f>
        <v>2.3521354918128547E-2</v>
      </c>
      <c r="K3478" s="52">
        <f>IFERROR(_xll.qlIndexFixing(ONIndex1M,I3478,TRUE,_xll.ohTrigger(RecalcTrigger,Trigger1M)),NA())</f>
        <v>2.3499867085448045E-2</v>
      </c>
      <c r="L3478" s="52">
        <f>IFERROR(_xll.qlIndexFixing(Index3M,H3478,TRUE,_xll.ohTrigger(RecalcTrigger,Trigger3M)),NA())</f>
        <v>2.4633921582528615E-2</v>
      </c>
      <c r="M3478" s="52">
        <f>IFERROR(_xll.qlIndexFixing(ONIndex3M,I3478,TRUE,_xll.ohTrigger(RecalcTrigger,Trigger3M)),NA())</f>
        <v>2.4556711324716929E-2</v>
      </c>
      <c r="N3478" s="52">
        <f>IFERROR(_xll.qlIndexFixing(Index6M,$H3478,TRUE,_xll.ohTrigger(RecalcTrigger,Trigger6M)),NA())</f>
        <v>2.5695375713699595E-2</v>
      </c>
      <c r="O3478" s="52">
        <f>IFERROR(_xll.qlIndexFixing(ONIndex6M,I3478,TRUE,_xll.ohTrigger(RecalcTrigger,Trigger6M)),NA())</f>
        <v>2.5529922431752894E-2</v>
      </c>
      <c r="P3478" s="52">
        <f>IFERROR(_xll.qlIndexFixing(Index1Y,$H3478,TRUE,_xll.ohTrigger(RecalcTrigger,Trigger1Y)),NA())</f>
        <v>2.7181591205072363E-2</v>
      </c>
      <c r="Q3478" s="52">
        <f>IFERROR(_xll.qlIndexFixing(ONIndex1Y,I3478,TRUE,_xll.ohTrigger(RecalcTrigger,Trigger1Y)),NA())</f>
        <v>2.6814791322662401E-2</v>
      </c>
    </row>
    <row r="3479" spans="2:17" x14ac:dyDescent="0.2">
      <c r="B3479" s="46" t="s">
        <v>51</v>
      </c>
      <c r="D3479" s="49">
        <f>_xll.qlCalendarAdvance(LocalCalendar,$D3478,B3479,"f",FALSE)</f>
        <v>63796</v>
      </c>
      <c r="E3479" s="49">
        <f>_xll.qlInterestRateIndexValueDate(IndexON,D3479)</f>
        <v>63796</v>
      </c>
      <c r="F3479" s="52">
        <f>IFERROR(_xll.qlIndexFixing(IndexON,D3479,TRUE,_xll.ohTrigger(RecalcTrigger,TriggerON)),NA())</f>
        <v>2.53024622932152E-2</v>
      </c>
      <c r="H3479" s="49">
        <f>_xll.qlCalendarAdvance(IborCalendar,$H3478,B3479,"f",FALSE)</f>
        <v>63781</v>
      </c>
      <c r="I3479" s="49">
        <f>_xll.qlInterestRateIndexValueDate(Index1M,$H3479)</f>
        <v>63783</v>
      </c>
      <c r="J3479" s="52">
        <f>IFERROR(_xll.qlIndexFixing(Index1M,$H3479,TRUE,_xll.ohTrigger(RecalcTrigger,Trigger1M)),NA())</f>
        <v>2.3521354918125969E-2</v>
      </c>
      <c r="K3479" s="52">
        <f>IFERROR(_xll.qlIndexFixing(ONIndex1M,I3479,TRUE,_xll.ohTrigger(RecalcTrigger,Trigger1M)),NA())</f>
        <v>2.34998670854214E-2</v>
      </c>
      <c r="L3479" s="52">
        <f>IFERROR(_xll.qlIndexFixing(Index3M,H3479,TRUE,_xll.ohTrigger(RecalcTrigger,Trigger3M)),NA())</f>
        <v>2.4633080602455209E-2</v>
      </c>
      <c r="M3479" s="52">
        <f>IFERROR(_xll.qlIndexFixing(ONIndex3M,I3479,TRUE,_xll.ohTrigger(RecalcTrigger,Trigger3M)),NA())</f>
        <v>2.4556711324716929E-2</v>
      </c>
      <c r="N3479" s="52">
        <f>IFERROR(_xll.qlIndexFixing(Index6M,$H3479,TRUE,_xll.ohTrigger(RecalcTrigger,Trigger6M)),NA())</f>
        <v>2.5696288686684731E-2</v>
      </c>
      <c r="O3479" s="52">
        <f>IFERROR(_xll.qlIndexFixing(ONIndex6M,I3479,TRUE,_xll.ohTrigger(RecalcTrigger,Trigger6M)),NA())</f>
        <v>2.5529922364073698E-2</v>
      </c>
      <c r="P3479" s="52">
        <f>IFERROR(_xll.qlIndexFixing(Index1Y,$H3479,TRUE,_xll.ohTrigger(RecalcTrigger,Trigger1Y)),NA())</f>
        <v>2.7181591462079203E-2</v>
      </c>
      <c r="Q3479" s="52">
        <f>IFERROR(_xll.qlIndexFixing(ONIndex1Y,I3479,TRUE,_xll.ohTrigger(RecalcTrigger,Trigger1Y)),NA())</f>
        <v>2.6814791790608083E-2</v>
      </c>
    </row>
    <row r="3480" spans="2:17" x14ac:dyDescent="0.2">
      <c r="B3480" s="46" t="s">
        <v>51</v>
      </c>
      <c r="D3480" s="49">
        <f>_xll.qlCalendarAdvance(LocalCalendar,$D3479,B3480,"f",FALSE)</f>
        <v>63803</v>
      </c>
      <c r="E3480" s="49">
        <f>_xll.qlInterestRateIndexValueDate(IndexON,D3480)</f>
        <v>63803</v>
      </c>
      <c r="F3480" s="52">
        <f>IFERROR(_xll.qlIndexFixing(IndexON,D3480,TRUE,_xll.ohTrigger(RecalcTrigger,TriggerON)),NA())</f>
        <v>2.53024622932152E-2</v>
      </c>
      <c r="H3480" s="49">
        <f>_xll.qlCalendarAdvance(IborCalendar,$H3479,B3480,"f",FALSE)</f>
        <v>63788</v>
      </c>
      <c r="I3480" s="49">
        <f>_xll.qlInterestRateIndexValueDate(Index1M,$H3480)</f>
        <v>63790</v>
      </c>
      <c r="J3480" s="52">
        <f>IFERROR(_xll.qlIndexFixing(Index1M,$H3480,TRUE,_xll.ohTrigger(RecalcTrigger,Trigger1M)),NA())</f>
        <v>2.3521354918128547E-2</v>
      </c>
      <c r="K3480" s="52">
        <f>IFERROR(_xll.qlIndexFixing(ONIndex1M,I3480,TRUE,_xll.ohTrigger(RecalcTrigger,Trigger1M)),NA())</f>
        <v>2.3500634057260772E-2</v>
      </c>
      <c r="L3480" s="52">
        <f>IFERROR(_xll.qlIndexFixing(Index3M,H3480,TRUE,_xll.ohTrigger(RecalcTrigger,Trigger3M)),NA())</f>
        <v>2.4633080602455209E-2</v>
      </c>
      <c r="M3480" s="52">
        <f>IFERROR(_xll.qlIndexFixing(ONIndex3M,I3480,TRUE,_xll.ohTrigger(RecalcTrigger,Trigger3M)),NA())</f>
        <v>2.4557548831161125E-2</v>
      </c>
      <c r="N3480" s="52">
        <f>IFERROR(_xll.qlIndexFixing(Index6M,$H3480,TRUE,_xll.ohTrigger(RecalcTrigger,Trigger6M)),NA())</f>
        <v>2.5695375609747721E-2</v>
      </c>
      <c r="O3480" s="52">
        <f>IFERROR(_xll.qlIndexFixing(ONIndex6M,I3480,TRUE,_xll.ohTrigger(RecalcTrigger,Trigger6M)),NA())</f>
        <v>2.5530827495843234E-2</v>
      </c>
      <c r="P3480" s="52">
        <f>IFERROR(_xll.qlIndexFixing(Index1Y,$H3480,TRUE,_xll.ohTrigger(RecalcTrigger,Trigger1Y)),NA())</f>
        <v>2.7182608563783708E-2</v>
      </c>
      <c r="Q3480" s="52">
        <f>IFERROR(_xll.qlIndexFixing(ONIndex1Y,I3480,TRUE,_xll.ohTrigger(RecalcTrigger,Trigger1Y)),NA())</f>
        <v>2.6815790890131197E-2</v>
      </c>
    </row>
    <row r="3481" spans="2:17" x14ac:dyDescent="0.2">
      <c r="B3481" s="46" t="s">
        <v>51</v>
      </c>
      <c r="D3481" s="49">
        <f>_xll.qlCalendarAdvance(LocalCalendar,$D3480,B3481,"f",FALSE)</f>
        <v>63810</v>
      </c>
      <c r="E3481" s="49">
        <f>_xll.qlInterestRateIndexValueDate(IndexON,D3481)</f>
        <v>63810</v>
      </c>
      <c r="F3481" s="52">
        <f>IFERROR(_xll.qlIndexFixing(IndexON,D3481,TRUE,_xll.ohTrigger(RecalcTrigger,TriggerON)),NA())</f>
        <v>2.53024622932152E-2</v>
      </c>
      <c r="H3481" s="49">
        <f>_xll.qlCalendarAdvance(IborCalendar,$H3480,B3481,"f",FALSE)</f>
        <v>63795</v>
      </c>
      <c r="I3481" s="49">
        <f>_xll.qlInterestRateIndexValueDate(Index1M,$H3481)</f>
        <v>63797</v>
      </c>
      <c r="J3481" s="52">
        <f>IFERROR(_xll.qlIndexFixing(Index1M,$H3481,TRUE,_xll.ohTrigger(RecalcTrigger,Trigger1M)),NA())</f>
        <v>2.3519051397736326E-2</v>
      </c>
      <c r="K3481" s="52">
        <f>IFERROR(_xll.qlIndexFixing(ONIndex1M,I3481,TRUE,_xll.ohTrigger(RecalcTrigger,Trigger1M)),NA())</f>
        <v>2.3500634057260772E-2</v>
      </c>
      <c r="L3481" s="52">
        <f>IFERROR(_xll.qlIndexFixing(Index3M,H3481,TRUE,_xll.ohTrigger(RecalcTrigger,Trigger3M)),NA())</f>
        <v>2.4630557891787485E-2</v>
      </c>
      <c r="M3481" s="52">
        <f>IFERROR(_xll.qlIndexFixing(ONIndex3M,I3481,TRUE,_xll.ohTrigger(RecalcTrigger,Trigger3M)),NA())</f>
        <v>2.4557548831161125E-2</v>
      </c>
      <c r="N3481" s="52">
        <f>IFERROR(_xll.qlIndexFixing(Index6M,$H3481,TRUE,_xll.ohTrigger(RecalcTrigger,Trigger6M)),NA())</f>
        <v>2.5691723888771945E-2</v>
      </c>
      <c r="O3481" s="52">
        <f>IFERROR(_xll.qlIndexFixing(ONIndex6M,I3481,TRUE,_xll.ohTrigger(RecalcTrigger,Trigger6M)),NA())</f>
        <v>2.5530827430695346E-2</v>
      </c>
      <c r="P3481" s="52">
        <f>IFERROR(_xll.qlIndexFixing(Index1Y,$H3481,TRUE,_xll.ohTrigger(RecalcTrigger,Trigger1Y)),NA())</f>
        <v>2.7178541695399634E-2</v>
      </c>
      <c r="Q3481" s="52">
        <f>IFERROR(_xll.qlIndexFixing(ONIndex1Y,I3481,TRUE,_xll.ohTrigger(RecalcTrigger,Trigger1Y)),NA())</f>
        <v>2.6815791340750739E-2</v>
      </c>
    </row>
    <row r="3482" spans="2:17" x14ac:dyDescent="0.2">
      <c r="B3482" s="46" t="s">
        <v>51</v>
      </c>
      <c r="D3482" s="49">
        <f>_xll.qlCalendarAdvance(LocalCalendar,$D3481,B3482,"f",FALSE)</f>
        <v>63817</v>
      </c>
      <c r="E3482" s="49">
        <f>_xll.qlInterestRateIndexValueDate(IndexON,D3482)</f>
        <v>63817</v>
      </c>
      <c r="F3482" s="52">
        <f>IFERROR(_xll.qlIndexFixing(IndexON,D3482,TRUE,_xll.ohTrigger(RecalcTrigger,TriggerON)),NA())</f>
        <v>2.5302462293295136E-2</v>
      </c>
      <c r="H3482" s="49">
        <f>_xll.qlCalendarAdvance(IborCalendar,$H3481,B3482,"f",FALSE)</f>
        <v>63802</v>
      </c>
      <c r="I3482" s="49">
        <f>_xll.qlInterestRateIndexValueDate(Index1M,$H3482)</f>
        <v>63804</v>
      </c>
      <c r="J3482" s="52">
        <f>IFERROR(_xll.qlIndexFixing(Index1M,$H3482,TRUE,_xll.ohTrigger(RecalcTrigger,Trigger1M)),NA())</f>
        <v>2.3522122825095915E-2</v>
      </c>
      <c r="K3482" s="52">
        <f>IFERROR(_xll.qlIndexFixing(ONIndex1M,I3482,TRUE,_xll.ohTrigger(RecalcTrigger,Trigger1M)),NA())</f>
        <v>2.34998670854214E-2</v>
      </c>
      <c r="L3482" s="52">
        <f>IFERROR(_xll.qlIndexFixing(Index3M,H3482,TRUE,_xll.ohTrigger(RecalcTrigger,Trigger3M)),NA())</f>
        <v>2.4630557891786607E-2</v>
      </c>
      <c r="M3482" s="52">
        <f>IFERROR(_xll.qlIndexFixing(ONIndex3M,I3482,TRUE,_xll.ohTrigger(RecalcTrigger,Trigger3M)),NA())</f>
        <v>2.4556711324690284E-2</v>
      </c>
      <c r="N3482" s="52">
        <f>IFERROR(_xll.qlIndexFixing(Index6M,$H3482,TRUE,_xll.ohTrigger(RecalcTrigger,Trigger6M)),NA())</f>
        <v>2.569172383952692E-2</v>
      </c>
      <c r="O3482" s="52">
        <f>IFERROR(_xll.qlIndexFixing(ONIndex6M,I3482,TRUE,_xll.ohTrigger(RecalcTrigger,Trigger6M)),NA())</f>
        <v>2.5529922168336938E-2</v>
      </c>
      <c r="P3482" s="52">
        <f>IFERROR(_xll.qlIndexFixing(Index1Y,$H3482,TRUE,_xll.ohTrigger(RecalcTrigger,Trigger1Y)),NA())</f>
        <v>2.718159218145319E-2</v>
      </c>
      <c r="Q3482" s="52">
        <f>IFERROR(_xll.qlIndexFixing(ONIndex1Y,I3482,TRUE,_xll.ohTrigger(RecalcTrigger,Trigger1Y)),NA())</f>
        <v>2.681479314421864E-2</v>
      </c>
    </row>
    <row r="3483" spans="2:17" x14ac:dyDescent="0.2">
      <c r="B3483" s="46" t="s">
        <v>51</v>
      </c>
      <c r="D3483" s="49">
        <f>_xll.qlCalendarAdvance(LocalCalendar,$D3482,B3483,"f",FALSE)</f>
        <v>63824</v>
      </c>
      <c r="E3483" s="49">
        <f>_xll.qlInterestRateIndexValueDate(IndexON,D3483)</f>
        <v>63824</v>
      </c>
      <c r="F3483" s="52">
        <f>IFERROR(_xll.qlIndexFixing(IndexON,D3483,TRUE,_xll.ohTrigger(RecalcTrigger,TriggerON)),NA())</f>
        <v>2.53024622932152E-2</v>
      </c>
      <c r="H3483" s="49">
        <f>_xll.qlCalendarAdvance(IborCalendar,$H3482,B3483,"f",FALSE)</f>
        <v>63809</v>
      </c>
      <c r="I3483" s="49">
        <f>_xll.qlInterestRateIndexValueDate(Index1M,$H3483)</f>
        <v>63811</v>
      </c>
      <c r="J3483" s="52">
        <f>IFERROR(_xll.qlIndexFixing(Index1M,$H3483,TRUE,_xll.ohTrigger(RecalcTrigger,Trigger1M)),NA())</f>
        <v>2.3521354918128547E-2</v>
      </c>
      <c r="K3483" s="52">
        <f>IFERROR(_xll.qlIndexFixing(ONIndex1M,I3483,TRUE,_xll.ohTrigger(RecalcTrigger,Trigger1M)),NA())</f>
        <v>2.3499867085394754E-2</v>
      </c>
      <c r="L3483" s="52">
        <f>IFERROR(_xll.qlIndexFixing(Index3M,H3483,TRUE,_xll.ohTrigger(RecalcTrigger,Trigger3M)),NA())</f>
        <v>2.4630557891786607E-2</v>
      </c>
      <c r="M3483" s="52">
        <f>IFERROR(_xll.qlIndexFixing(ONIndex3M,I3483,TRUE,_xll.ohTrigger(RecalcTrigger,Trigger3M)),NA())</f>
        <v>2.4556711324716929E-2</v>
      </c>
      <c r="N3483" s="52">
        <f>IFERROR(_xll.qlIndexFixing(Index6M,$H3483,TRUE,_xll.ohTrigger(RecalcTrigger,Trigger6M)),NA())</f>
        <v>2.5691723791509195E-2</v>
      </c>
      <c r="O3483" s="52">
        <f>IFERROR(_xll.qlIndexFixing(ONIndex6M,I3483,TRUE,_xll.ohTrigger(RecalcTrigger,Trigger6M)),NA())</f>
        <v>2.5529922105533842E-2</v>
      </c>
      <c r="P3483" s="52">
        <f>IFERROR(_xll.qlIndexFixing(Index1Y,$H3483,TRUE,_xll.ohTrigger(RecalcTrigger,Trigger1Y)),NA())</f>
        <v>2.7181592404045708E-2</v>
      </c>
      <c r="Q3483" s="52">
        <f>IFERROR(_xll.qlIndexFixing(ONIndex1Y,I3483,TRUE,_xll.ohTrigger(RecalcTrigger,Trigger1Y)),NA())</f>
        <v>2.6814793578644469E-2</v>
      </c>
    </row>
    <row r="3484" spans="2:17" x14ac:dyDescent="0.2">
      <c r="B3484" s="46" t="s">
        <v>51</v>
      </c>
      <c r="D3484" s="49">
        <f>_xll.qlCalendarAdvance(LocalCalendar,$D3483,B3484,"f",FALSE)</f>
        <v>63831</v>
      </c>
      <c r="E3484" s="49">
        <f>_xll.qlInterestRateIndexValueDate(IndexON,D3484)</f>
        <v>63831</v>
      </c>
      <c r="F3484" s="52">
        <f>IFERROR(_xll.qlIndexFixing(IndexON,D3484,TRUE,_xll.ohTrigger(RecalcTrigger,TriggerON)),NA())</f>
        <v>2.53024622932152E-2</v>
      </c>
      <c r="H3484" s="49">
        <f>_xll.qlCalendarAdvance(IborCalendar,$H3483,B3484,"f",FALSE)</f>
        <v>63816</v>
      </c>
      <c r="I3484" s="49">
        <f>_xll.qlInterestRateIndexValueDate(Index1M,$H3484)</f>
        <v>63818</v>
      </c>
      <c r="J3484" s="52">
        <f>IFERROR(_xll.qlIndexFixing(Index1M,$H3484,TRUE,_xll.ohTrigger(RecalcTrigger,Trigger1M)),NA())</f>
        <v>2.3521354918125969E-2</v>
      </c>
      <c r="K3484" s="52">
        <f>IFERROR(_xll.qlIndexFixing(ONIndex1M,I3484,TRUE,_xll.ohTrigger(RecalcTrigger,Trigger1M)),NA())</f>
        <v>2.34998670854214E-2</v>
      </c>
      <c r="L3484" s="52">
        <f>IFERROR(_xll.qlIndexFixing(Index3M,H3484,TRUE,_xll.ohTrigger(RecalcTrigger,Trigger3M)),NA())</f>
        <v>2.4630557891786607E-2</v>
      </c>
      <c r="M3484" s="52">
        <f>IFERROR(_xll.qlIndexFixing(ONIndex3M,I3484,TRUE,_xll.ohTrigger(RecalcTrigger,Trigger3M)),NA())</f>
        <v>2.4556711324716929E-2</v>
      </c>
      <c r="N3484" s="52">
        <f>IFERROR(_xll.qlIndexFixing(Index6M,$H3484,TRUE,_xll.ohTrigger(RecalcTrigger,Trigger6M)),NA())</f>
        <v>2.5691723744717454E-2</v>
      </c>
      <c r="O3484" s="52">
        <f>IFERROR(_xll.qlIndexFixing(ONIndex6M,I3484,TRUE,_xll.ohTrigger(RecalcTrigger,Trigger6M)),NA())</f>
        <v>2.5529922043929787E-2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2.6814794004756948E-2</v>
      </c>
    </row>
    <row r="3485" spans="2:17" x14ac:dyDescent="0.2">
      <c r="B3485" s="46" t="s">
        <v>51</v>
      </c>
      <c r="D3485" s="49">
        <f>_xll.qlCalendarAdvance(LocalCalendar,$D3484,B3485,"f",FALSE)</f>
        <v>63838</v>
      </c>
      <c r="E3485" s="49">
        <f>_xll.qlInterestRateIndexValueDate(IndexON,D3485)</f>
        <v>63838</v>
      </c>
      <c r="F3485" s="52">
        <f>IFERROR(_xll.qlIndexFixing(IndexON,D3485,TRUE,_xll.ohTrigger(RecalcTrigger,TriggerON)),NA())</f>
        <v>2.5302462293295136E-2</v>
      </c>
      <c r="H3485" s="49">
        <f>_xll.qlCalendarAdvance(IborCalendar,$H3484,B3485,"f",FALSE)</f>
        <v>63823</v>
      </c>
      <c r="I3485" s="49">
        <f>_xll.qlInterestRateIndexValueDate(Index1M,$H3485)</f>
        <v>63825</v>
      </c>
      <c r="J3485" s="52">
        <f>IFERROR(_xll.qlIndexFixing(Index1M,$H3485,TRUE,_xll.ohTrigger(RecalcTrigger,Trigger1M)),NA())</f>
        <v>2.3522890765484469E-2</v>
      </c>
      <c r="K3485" s="52">
        <f>IFERROR(_xll.qlIndexFixing(ONIndex1M,I3485,TRUE,_xll.ohTrigger(RecalcTrigger,Trigger1M)),NA())</f>
        <v>2.34998670854214E-2</v>
      </c>
      <c r="L3485" s="52">
        <f>IFERROR(_xll.qlIndexFixing(Index3M,H3485,TRUE,_xll.ohTrigger(RecalcTrigger,Trigger3M)),NA())</f>
        <v>2.4633080602456059E-2</v>
      </c>
      <c r="M3485" s="52">
        <f>IFERROR(_xll.qlIndexFixing(ONIndex3M,I3485,TRUE,_xll.ohTrigger(RecalcTrigger,Trigger3M)),NA())</f>
        <v>2.4556711324716929E-2</v>
      </c>
      <c r="N3485" s="52">
        <f>IFERROR(_xll.qlIndexFixing(Index6M,$H3485,TRUE,_xll.ohTrigger(RecalcTrigger,Trigger6M)),NA())</f>
        <v>2.5692636552385861E-2</v>
      </c>
      <c r="O3485" s="52">
        <f>IFERROR(_xll.qlIndexFixing(ONIndex6M,I3485,TRUE,_xll.ohTrigger(RecalcTrigger,Trigger6M)),NA())</f>
        <v>2.5529921983524773E-2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2.681479442242285E-2</v>
      </c>
    </row>
    <row r="3486" spans="2:17" x14ac:dyDescent="0.2">
      <c r="B3486" s="46" t="s">
        <v>51</v>
      </c>
      <c r="D3486" s="49">
        <f>_xll.qlCalendarAdvance(LocalCalendar,$D3485,B3486,"f",FALSE)</f>
        <v>63845</v>
      </c>
      <c r="E3486" s="49">
        <f>_xll.qlInterestRateIndexValueDate(IndexON,D3486)</f>
        <v>63845</v>
      </c>
      <c r="F3486" s="52">
        <f>IFERROR(_xll.qlIndexFixing(IndexON,D3486,TRUE,_xll.ohTrigger(RecalcTrigger,TriggerON)),NA())</f>
        <v>2.5302462293295136E-2</v>
      </c>
      <c r="H3486" s="49">
        <f>_xll.qlCalendarAdvance(IborCalendar,$H3485,B3486,"f",FALSE)</f>
        <v>63830</v>
      </c>
      <c r="I3486" s="49">
        <f>_xll.qlInterestRateIndexValueDate(Index1M,$H3486)</f>
        <v>63832</v>
      </c>
      <c r="J3486" s="52">
        <f>IFERROR(_xll.qlIndexFixing(Index1M,$H3486,TRUE,_xll.ohTrigger(RecalcTrigger,Trigger1M)),NA())</f>
        <v>2.3521354918128547E-2</v>
      </c>
      <c r="K3486" s="52">
        <f>IFERROR(_xll.qlIndexFixing(ONIndex1M,I3486,TRUE,_xll.ohTrigger(RecalcTrigger,Trigger1M)),NA())</f>
        <v>2.3500634057260772E-2</v>
      </c>
      <c r="L3486" s="52">
        <f>IFERROR(_xll.qlIndexFixing(Index3M,H3486,TRUE,_xll.ohTrigger(RecalcTrigger,Trigger3M)),NA())</f>
        <v>2.4633080602455209E-2</v>
      </c>
      <c r="M3486" s="52">
        <f>IFERROR(_xll.qlIndexFixing(ONIndex3M,I3486,TRUE,_xll.ohTrigger(RecalcTrigger,Trigger3M)),NA())</f>
        <v>2.4557548831181109E-2</v>
      </c>
      <c r="N3486" s="52">
        <f>IFERROR(_xll.qlIndexFixing(Index6M,$H3486,TRUE,_xll.ohTrigger(RecalcTrigger,Trigger6M)),NA())</f>
        <v>2.5696288353508234E-2</v>
      </c>
      <c r="O3486" s="52">
        <f>IFERROR(_xll.qlIndexFixing(ONIndex6M,I3486,TRUE,_xll.ohTrigger(RecalcTrigger,Trigger6M)),NA())</f>
        <v>2.5530827123101396E-2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2.6815793468248916E-2</v>
      </c>
    </row>
    <row r="3487" spans="2:17" x14ac:dyDescent="0.2">
      <c r="B3487" s="46" t="s">
        <v>51</v>
      </c>
      <c r="D3487" s="49">
        <f>_xll.qlCalendarAdvance(LocalCalendar,$D3486,B3487,"f",FALSE)</f>
        <v>63852</v>
      </c>
      <c r="E3487" s="49">
        <f>_xll.qlInterestRateIndexValueDate(IndexON,D3487)</f>
        <v>63852</v>
      </c>
      <c r="F3487" s="52">
        <f>IFERROR(_xll.qlIndexFixing(IndexON,D3487,TRUE,_xll.ohTrigger(RecalcTrigger,TriggerON)),NA())</f>
        <v>2.53024622932152E-2</v>
      </c>
      <c r="H3487" s="49">
        <f>_xll.qlCalendarAdvance(IborCalendar,$H3486,B3487,"f",FALSE)</f>
        <v>63837</v>
      </c>
      <c r="I3487" s="49">
        <f>_xll.qlInterestRateIndexValueDate(Index1M,$H3487)</f>
        <v>63839</v>
      </c>
      <c r="J3487" s="52">
        <f>IFERROR(_xll.qlIndexFixing(Index1M,$H3487,TRUE,_xll.ohTrigger(RecalcTrigger,Trigger1M)),NA())</f>
        <v>2.3522122825093417E-2</v>
      </c>
      <c r="K3487" s="52">
        <f>IFERROR(_xll.qlIndexFixing(ONIndex1M,I3487,TRUE,_xll.ohTrigger(RecalcTrigger,Trigger1M)),NA())</f>
        <v>2.34998670854214E-2</v>
      </c>
      <c r="L3487" s="52">
        <f>IFERROR(_xll.qlIndexFixing(Index3M,H3487,TRUE,_xll.ohTrigger(RecalcTrigger,Trigger3M)),NA())</f>
        <v>2.4633080602455209E-2</v>
      </c>
      <c r="M3487" s="52">
        <f>IFERROR(_xll.qlIndexFixing(ONIndex3M,I3487,TRUE,_xll.ohTrigger(RecalcTrigger,Trigger3M)),NA())</f>
        <v>2.4556711324716929E-2</v>
      </c>
      <c r="N3487" s="52">
        <f>IFERROR(_xll.qlIndexFixing(Index6M,$H3487,TRUE,_xll.ohTrigger(RecalcTrigger,Trigger6M)),NA())</f>
        <v>2.5692636465106229E-2</v>
      </c>
      <c r="O3487" s="52">
        <f>IFERROR(_xll.qlIndexFixing(ONIndex6M,I3487,TRUE,_xll.ohTrigger(RecalcTrigger,Trigger6M)),NA())</f>
        <v>2.5529921866391803E-2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2.6814795232654731E-2</v>
      </c>
    </row>
    <row r="3488" spans="2:17" x14ac:dyDescent="0.2">
      <c r="B3488" s="46" t="s">
        <v>51</v>
      </c>
      <c r="D3488" s="49">
        <f>_xll.qlCalendarAdvance(LocalCalendar,$D3487,B3488,"f",FALSE)</f>
        <v>63859</v>
      </c>
      <c r="E3488" s="49">
        <f>_xll.qlInterestRateIndexValueDate(IndexON,D3488)</f>
        <v>63859</v>
      </c>
      <c r="F3488" s="52">
        <f>IFERROR(_xll.qlIndexFixing(IndexON,D3488,TRUE,_xll.ohTrigger(RecalcTrigger,TriggerON)),NA())</f>
        <v>2.5302462293295136E-2</v>
      </c>
      <c r="H3488" s="49">
        <f>_xll.qlCalendarAdvance(IborCalendar,$H3487,B3488,"f",FALSE)</f>
        <v>63844</v>
      </c>
      <c r="I3488" s="49">
        <f>_xll.qlInterestRateIndexValueDate(Index1M,$H3488)</f>
        <v>63846</v>
      </c>
      <c r="J3488" s="52">
        <f>IFERROR(_xll.qlIndexFixing(Index1M,$H3488,TRUE,_xll.ohTrigger(RecalcTrigger,Trigger1M)),NA())</f>
        <v>2.3521354918128547E-2</v>
      </c>
      <c r="K3488" s="52">
        <f>IFERROR(_xll.qlIndexFixing(ONIndex1M,I3488,TRUE,_xll.ohTrigger(RecalcTrigger,Trigger1M)),NA())</f>
        <v>2.34998670854214E-2</v>
      </c>
      <c r="L3488" s="52">
        <f>IFERROR(_xll.qlIndexFixing(Index3M,H3488,TRUE,_xll.ohTrigger(RecalcTrigger,Trigger3M)),NA())</f>
        <v>2.4633921582528615E-2</v>
      </c>
      <c r="M3488" s="52">
        <f>IFERROR(_xll.qlIndexFixing(ONIndex3M,I3488,TRUE,_xll.ohTrigger(RecalcTrigger,Trigger3M)),NA())</f>
        <v>2.4556711324716929E-2</v>
      </c>
      <c r="N3488" s="52">
        <f>IFERROR(_xll.qlIndexFixing(Index6M,$H3488,TRUE,_xll.ohTrigger(RecalcTrigger,Trigger6M)),NA())</f>
        <v>2.5692636423306697E-2</v>
      </c>
      <c r="O3488" s="52">
        <f>IFERROR(_xll.qlIndexFixing(ONIndex6M,I3488,TRUE,_xll.ohTrigger(RecalcTrigger,Trigger6M)),NA())</f>
        <v>2.5529921809610556E-2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2.6814795625220711E-2</v>
      </c>
    </row>
    <row r="3489" spans="2:17" x14ac:dyDescent="0.2">
      <c r="B3489" s="46" t="s">
        <v>51</v>
      </c>
      <c r="D3489" s="49">
        <f>_xll.qlCalendarAdvance(LocalCalendar,$D3488,B3489,"f",FALSE)</f>
        <v>63866</v>
      </c>
      <c r="E3489" s="49">
        <f>_xll.qlInterestRateIndexValueDate(IndexON,D3489)</f>
        <v>63866</v>
      </c>
      <c r="F3489" s="52">
        <f>IFERROR(_xll.qlIndexFixing(IndexON,D3489,TRUE,_xll.ohTrigger(RecalcTrigger,TriggerON)),NA())</f>
        <v>2.5302462293295136E-2</v>
      </c>
      <c r="H3489" s="49">
        <f>_xll.qlCalendarAdvance(IborCalendar,$H3488,B3489,"f",FALSE)</f>
        <v>63851</v>
      </c>
      <c r="I3489" s="49">
        <f>_xll.qlInterestRateIndexValueDate(Index1M,$H3489)</f>
        <v>63853</v>
      </c>
      <c r="J3489" s="52">
        <f>IFERROR(_xll.qlIndexFixing(Index1M,$H3489,TRUE,_xll.ohTrigger(RecalcTrigger,Trigger1M)),NA())</f>
        <v>2.3521354918125969E-2</v>
      </c>
      <c r="K3489" s="52">
        <f>IFERROR(_xll.qlIndexFixing(ONIndex1M,I3489,TRUE,_xll.ohTrigger(RecalcTrigger,Trigger1M)),NA())</f>
        <v>2.34998670854214E-2</v>
      </c>
      <c r="L3489" s="52">
        <f>IFERROR(_xll.qlIndexFixing(Index3M,H3489,TRUE,_xll.ohTrigger(RecalcTrigger,Trigger3M)),NA())</f>
        <v>2.4633080602456059E-2</v>
      </c>
      <c r="M3489" s="52">
        <f>IFERROR(_xll.qlIndexFixing(ONIndex3M,I3489,TRUE,_xll.ohTrigger(RecalcTrigger,Trigger3M)),NA())</f>
        <v>2.4556711324716929E-2</v>
      </c>
      <c r="N3489" s="52">
        <f>IFERROR(_xll.qlIndexFixing(Index6M,$H3489,TRUE,_xll.ohTrigger(RecalcTrigger,Trigger6M)),NA())</f>
        <v>2.5692636382733437E-2</v>
      </c>
      <c r="O3489" s="52">
        <f>IFERROR(_xll.qlIndexFixing(ONIndex6M,I3489,TRUE,_xll.ohTrigger(RecalcTrigger,Trigger6M)),NA())</f>
        <v>2.5529921754054996E-2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2.681479600942005E-2</v>
      </c>
    </row>
    <row r="3490" spans="2:17" x14ac:dyDescent="0.2">
      <c r="B3490" s="46" t="s">
        <v>51</v>
      </c>
      <c r="D3490" s="49">
        <f>_xll.qlCalendarAdvance(LocalCalendar,$D3489,B3490,"f",FALSE)</f>
        <v>63873</v>
      </c>
      <c r="E3490" s="49">
        <f>_xll.qlInterestRateIndexValueDate(IndexON,D3490)</f>
        <v>63873</v>
      </c>
      <c r="F3490" s="52">
        <f>IFERROR(_xll.qlIndexFixing(IndexON,D3490,TRUE,_xll.ohTrigger(RecalcTrigger,TriggerON)),NA())</f>
        <v>2.53024622932152E-2</v>
      </c>
      <c r="H3490" s="49">
        <f>_xll.qlCalendarAdvance(IborCalendar,$H3489,B3490,"f",FALSE)</f>
        <v>63858</v>
      </c>
      <c r="I3490" s="49">
        <f>_xll.qlInterestRateIndexValueDate(Index1M,$H3490)</f>
        <v>63860</v>
      </c>
      <c r="J3490" s="52">
        <f>IFERROR(_xll.qlIndexFixing(Index1M,$H3490,TRUE,_xll.ohTrigger(RecalcTrigger,Trigger1M)),NA())</f>
        <v>2.3521354918125969E-2</v>
      </c>
      <c r="K3490" s="52">
        <f>IFERROR(_xll.qlIndexFixing(ONIndex1M,I3490,TRUE,_xll.ohTrigger(RecalcTrigger,Trigger1M)),NA())</f>
        <v>2.34998670854214E-2</v>
      </c>
      <c r="L3490" s="52">
        <f>IFERROR(_xll.qlIndexFixing(Index3M,H3490,TRUE,_xll.ohTrigger(RecalcTrigger,Trigger3M)),NA())</f>
        <v>2.4633080602455209E-2</v>
      </c>
      <c r="M3490" s="52">
        <f>IFERROR(_xll.qlIndexFixing(ONIndex3M,I3490,TRUE,_xll.ohTrigger(RecalcTrigger,Trigger3M)),NA())</f>
        <v>2.4556711324690284E-2</v>
      </c>
      <c r="N3490" s="52">
        <f>IFERROR(_xll.qlIndexFixing(Index6M,$H3490,TRUE,_xll.ohTrigger(RecalcTrigger,Trigger6M)),NA())</f>
        <v>2.5691723489732029E-2</v>
      </c>
      <c r="O3490" s="52">
        <f>IFERROR(_xll.qlIndexFixing(ONIndex6M,I3490,TRUE,_xll.ohTrigger(RecalcTrigger,Trigger6M)),NA())</f>
        <v>2.5529921699725122E-2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2.6814796385172812E-2</v>
      </c>
    </row>
    <row r="3491" spans="2:17" x14ac:dyDescent="0.2">
      <c r="B3491" s="46" t="s">
        <v>51</v>
      </c>
      <c r="D3491" s="49">
        <f>_xll.qlCalendarAdvance(LocalCalendar,$D3490,B3491,"f",FALSE)</f>
        <v>63881</v>
      </c>
      <c r="E3491" s="49">
        <f>_xll.qlInterestRateIndexValueDate(IndexON,D3491)</f>
        <v>63881</v>
      </c>
      <c r="F3491" s="52">
        <f>IFERROR(_xll.qlIndexFixing(IndexON,D3491,TRUE,_xll.ohTrigger(RecalcTrigger,TriggerON)),NA())</f>
        <v>2.5304240708763359E-2</v>
      </c>
      <c r="H3491" s="49">
        <f>_xll.qlCalendarAdvance(IborCalendar,$H3490,B3491,"f",FALSE)</f>
        <v>63865</v>
      </c>
      <c r="I3491" s="49">
        <f>_xll.qlInterestRateIndexValueDate(Index1M,$H3491)</f>
        <v>63867</v>
      </c>
      <c r="J3491" s="52">
        <f>IFERROR(_xll.qlIndexFixing(Index1M,$H3491,TRUE,_xll.ohTrigger(RecalcTrigger,Trigger1M)),NA())</f>
        <v>2.3521354918128547E-2</v>
      </c>
      <c r="K3491" s="52">
        <f>IFERROR(_xll.qlIndexFixing(ONIndex1M,I3491,TRUE,_xll.ohTrigger(RecalcTrigger,Trigger1M)),NA())</f>
        <v>2.3500634057240788E-2</v>
      </c>
      <c r="L3491" s="52">
        <f>IFERROR(_xll.qlIndexFixing(Index3M,H3491,TRUE,_xll.ohTrigger(RecalcTrigger,Trigger3M)),NA())</f>
        <v>2.4633080602455209E-2</v>
      </c>
      <c r="M3491" s="52">
        <f>IFERROR(_xll.qlIndexFixing(ONIndex3M,I3491,TRUE,_xll.ohTrigger(RecalcTrigger,Trigger3M)),NA())</f>
        <v>2.4557548831161125E-2</v>
      </c>
      <c r="N3491" s="52">
        <f>IFERROR(_xll.qlIndexFixing(Index6M,$H3491,TRUE,_xll.ohTrigger(RecalcTrigger,Trigger6M)),NA())</f>
        <v>2.5691723451527895E-2</v>
      </c>
      <c r="O3491" s="52">
        <f>IFERROR(_xll.qlIndexFixing(ONIndex6M,I3491,TRUE,_xll.ohTrigger(RecalcTrigger,Trigger6M)),NA())</f>
        <v>2.553082684574326E-2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2.6815795386294639E-2</v>
      </c>
    </row>
    <row r="3492" spans="2:17" x14ac:dyDescent="0.2">
      <c r="B3492" s="46" t="s">
        <v>51</v>
      </c>
      <c r="D3492" s="49">
        <f>_xll.qlCalendarAdvance(LocalCalendar,$D3491,B3492,"f",FALSE)</f>
        <v>63888</v>
      </c>
      <c r="E3492" s="49">
        <f>_xll.qlInterestRateIndexValueDate(IndexON,D3492)</f>
        <v>63888</v>
      </c>
      <c r="F3492" s="52">
        <f>IFERROR(_xll.qlIndexFixing(IndexON,D3492,TRUE,_xll.ohTrigger(RecalcTrigger,TriggerON)),NA())</f>
        <v>2.5304240708790005E-2</v>
      </c>
      <c r="H3492" s="49">
        <f>_xll.qlCalendarAdvance(IborCalendar,$H3491,B3492,"f",FALSE)</f>
        <v>63872</v>
      </c>
      <c r="I3492" s="49">
        <f>_xll.qlInterestRateIndexValueDate(Index1M,$H3492)</f>
        <v>63874</v>
      </c>
      <c r="J3492" s="52">
        <f>IFERROR(_xll.qlIndexFixing(Index1M,$H3492,TRUE,_xll.ohTrigger(RecalcTrigger,Trigger1M)),NA())</f>
        <v>2.3521354918128547E-2</v>
      </c>
      <c r="K3492" s="52">
        <f>IFERROR(_xll.qlIndexFixing(ONIndex1M,I3492,TRUE,_xll.ohTrigger(RecalcTrigger,Trigger1M)),NA())</f>
        <v>2.3499867085448045E-2</v>
      </c>
      <c r="L3492" s="52">
        <f>IFERROR(_xll.qlIndexFixing(Index3M,H3492,TRUE,_xll.ohTrigger(RecalcTrigger,Trigger3M)),NA())</f>
        <v>2.4633921582527776E-2</v>
      </c>
      <c r="M3492" s="52">
        <f>IFERROR(_xll.qlIndexFixing(ONIndex3M,I3492,TRUE,_xll.ohTrigger(RecalcTrigger,Trigger3M)),NA())</f>
        <v>2.4556711324716929E-2</v>
      </c>
      <c r="N3492" s="52">
        <f>IFERROR(_xll.qlIndexFixing(Index6M,$H3492,TRUE,_xll.ohTrigger(RecalcTrigger,Trigger6M)),NA())</f>
        <v>2.5691723414550623E-2</v>
      </c>
      <c r="O3492" s="52">
        <f>IFERROR(_xll.qlIndexFixing(ONIndex6M,I3492,TRUE,_xll.ohTrigger(RecalcTrigger,Trigger6M)),NA())</f>
        <v>2.5529921594689142E-2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2.6814797111658351E-2</v>
      </c>
    </row>
    <row r="3493" spans="2:17" x14ac:dyDescent="0.2">
      <c r="B3493" s="46" t="s">
        <v>51</v>
      </c>
      <c r="D3493" s="49">
        <f>_xll.qlCalendarAdvance(LocalCalendar,$D3492,B3493,"f",FALSE)</f>
        <v>63895</v>
      </c>
      <c r="E3493" s="49">
        <f>_xll.qlInterestRateIndexValueDate(IndexON,D3493)</f>
        <v>63895</v>
      </c>
      <c r="F3493" s="52">
        <f>IFERROR(_xll.qlIndexFixing(IndexON,D3493,TRUE,_xll.ohTrigger(RecalcTrigger,TriggerON)),NA())</f>
        <v>2.5304240708763359E-2</v>
      </c>
      <c r="H3493" s="49">
        <f>_xll.qlCalendarAdvance(IborCalendar,$H3492,B3493,"f",FALSE)</f>
        <v>63879</v>
      </c>
      <c r="I3493" s="49">
        <f>_xll.qlInterestRateIndexValueDate(Index1M,$H3493)</f>
        <v>63881</v>
      </c>
      <c r="J3493" s="52">
        <f>IFERROR(_xll.qlIndexFixing(Index1M,$H3493,TRUE,_xll.ohTrigger(RecalcTrigger,Trigger1M)),NA())</f>
        <v>2.3521354918128547E-2</v>
      </c>
      <c r="K3493" s="52">
        <f>IFERROR(_xll.qlIndexFixing(ONIndex1M,I3493,TRUE,_xll.ohTrigger(RecalcTrigger,Trigger1M)),NA())</f>
        <v>2.34998670854214E-2</v>
      </c>
      <c r="L3493" s="52">
        <f>IFERROR(_xll.qlIndexFixing(Index3M,H3493,TRUE,_xll.ohTrigger(RecalcTrigger,Trigger3M)),NA())</f>
        <v>2.4633080602456059E-2</v>
      </c>
      <c r="M3493" s="52">
        <f>IFERROR(_xll.qlIndexFixing(ONIndex3M,I3493,TRUE,_xll.ohTrigger(RecalcTrigger,Trigger3M)),NA())</f>
        <v>2.4556711324716929E-2</v>
      </c>
      <c r="N3493" s="52">
        <f>IFERROR(_xll.qlIndexFixing(Index6M,$H3493,TRUE,_xll.ohTrigger(RecalcTrigger,Trigger6M)),NA())</f>
        <v>2.5691723378800213E-2</v>
      </c>
      <c r="O3493" s="52">
        <f>IFERROR(_xll.qlIndexFixing(ONIndex6M,I3493,TRUE,_xll.ohTrigger(RecalcTrigger,Trigger6M)),NA())</f>
        <v>2.5529921543983036E-2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2.6814797462311191E-2</v>
      </c>
    </row>
    <row r="3494" spans="2:17" x14ac:dyDescent="0.2">
      <c r="B3494" s="46" t="s">
        <v>51</v>
      </c>
      <c r="D3494" s="49">
        <f>_xll.qlCalendarAdvance(LocalCalendar,$D3493,B3494,"f",FALSE)</f>
        <v>63902</v>
      </c>
      <c r="E3494" s="49">
        <f>_xll.qlInterestRateIndexValueDate(IndexON,D3494)</f>
        <v>63902</v>
      </c>
      <c r="F3494" s="52">
        <f>IFERROR(_xll.qlIndexFixing(IndexON,D3494,TRUE,_xll.ohTrigger(RecalcTrigger,TriggerON)),NA())</f>
        <v>2.5304240708790005E-2</v>
      </c>
      <c r="H3494" s="49">
        <f>_xll.qlCalendarAdvance(IborCalendar,$H3493,B3494,"f",FALSE)</f>
        <v>63886</v>
      </c>
      <c r="I3494" s="49">
        <f>_xll.qlInterestRateIndexValueDate(Index1M,$H3494)</f>
        <v>63888</v>
      </c>
      <c r="J3494" s="52">
        <f>IFERROR(_xll.qlIndexFixing(Index1M,$H3494,TRUE,_xll.ohTrigger(RecalcTrigger,Trigger1M)),NA())</f>
        <v>2.3521354918128547E-2</v>
      </c>
      <c r="K3494" s="52">
        <f>IFERROR(_xll.qlIndexFixing(ONIndex1M,I3494,TRUE,_xll.ohTrigger(RecalcTrigger,Trigger1M)),NA())</f>
        <v>2.3499867085394754E-2</v>
      </c>
      <c r="L3494" s="52">
        <f>IFERROR(_xll.qlIndexFixing(Index3M,H3494,TRUE,_xll.ohTrigger(RecalcTrigger,Trigger3M)),NA())</f>
        <v>2.4629717064740042E-2</v>
      </c>
      <c r="M3494" s="52">
        <f>IFERROR(_xll.qlIndexFixing(ONIndex3M,I3494,TRUE,_xll.ohTrigger(RecalcTrigger,Trigger3M)),NA())</f>
        <v>2.4556711324663638E-2</v>
      </c>
      <c r="N3494" s="52">
        <f>IFERROR(_xll.qlIndexFixing(Index6M,$H3494,TRUE,_xll.ohTrigger(RecalcTrigger,Trigger6M)),NA())</f>
        <v>2.5692636198272202E-2</v>
      </c>
      <c r="O3494" s="52">
        <f>IFERROR(_xll.qlIndexFixing(ONIndex6M,I3494,TRUE,_xll.ohTrigger(RecalcTrigger,Trigger6M)),NA())</f>
        <v>2.5529921494449326E-2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2.6814797804570745E-2</v>
      </c>
    </row>
    <row r="3495" spans="2:17" x14ac:dyDescent="0.2">
      <c r="B3495" s="46" t="s">
        <v>51</v>
      </c>
      <c r="D3495" s="49">
        <f>_xll.qlCalendarAdvance(LocalCalendar,$D3494,B3495,"f",FALSE)</f>
        <v>63909</v>
      </c>
      <c r="E3495" s="49">
        <f>_xll.qlInterestRateIndexValueDate(IndexON,D3495)</f>
        <v>63909</v>
      </c>
      <c r="F3495" s="52">
        <f>IFERROR(_xll.qlIndexFixing(IndexON,D3495,TRUE,_xll.ohTrigger(RecalcTrigger,TriggerON)),NA())</f>
        <v>2.5304240708790005E-2</v>
      </c>
      <c r="H3495" s="49">
        <f>_xll.qlCalendarAdvance(IborCalendar,$H3494,B3495,"f",FALSE)</f>
        <v>63893</v>
      </c>
      <c r="I3495" s="49">
        <f>_xll.qlInterestRateIndexValueDate(Index1M,$H3495)</f>
        <v>63895</v>
      </c>
      <c r="J3495" s="52">
        <f>IFERROR(_xll.qlIndexFixing(Index1M,$H3495,TRUE,_xll.ohTrigger(RecalcTrigger,Trigger1M)),NA())</f>
        <v>2.3521354918128547E-2</v>
      </c>
      <c r="K3495" s="52">
        <f>IFERROR(_xll.qlIndexFixing(ONIndex1M,I3495,TRUE,_xll.ohTrigger(RecalcTrigger,Trigger1M)),NA())</f>
        <v>2.34998670854214E-2</v>
      </c>
      <c r="L3495" s="52">
        <f>IFERROR(_xll.qlIndexFixing(Index3M,H3495,TRUE,_xll.ohTrigger(RecalcTrigger,Trigger3M)),NA())</f>
        <v>2.4629717064740042E-2</v>
      </c>
      <c r="M3495" s="52">
        <f>IFERROR(_xll.qlIndexFixing(ONIndex3M,I3495,TRUE,_xll.ohTrigger(RecalcTrigger,Trigger3M)),NA())</f>
        <v>2.4556711324716929E-2</v>
      </c>
      <c r="N3495" s="52">
        <f>IFERROR(_xll.qlIndexFixing(Index6M,$H3495,TRUE,_xll.ohTrigger(RecalcTrigger,Trigger6M)),NA())</f>
        <v>2.5692636165060085E-2</v>
      </c>
      <c r="O3495" s="52">
        <f>IFERROR(_xll.qlIndexFixing(ONIndex6M,I3495,TRUE,_xll.ohTrigger(RecalcTrigger,Trigger6M)),NA())</f>
        <v>2.5529921446194592E-2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2.6814798138516949E-2</v>
      </c>
    </row>
    <row r="3496" spans="2:17" x14ac:dyDescent="0.2">
      <c r="B3496" s="46" t="s">
        <v>51</v>
      </c>
      <c r="D3496" s="49">
        <f>_xll.qlCalendarAdvance(LocalCalendar,$D3495,B3496,"f",FALSE)</f>
        <v>63916</v>
      </c>
      <c r="E3496" s="49">
        <f>_xll.qlInterestRateIndexValueDate(IndexON,D3496)</f>
        <v>63916</v>
      </c>
      <c r="F3496" s="52">
        <f>IFERROR(_xll.qlIndexFixing(IndexON,D3496,TRUE,_xll.ohTrigger(RecalcTrigger,TriggerON)),NA())</f>
        <v>2.5304240708790005E-2</v>
      </c>
      <c r="H3496" s="49">
        <f>_xll.qlCalendarAdvance(IborCalendar,$H3495,B3496,"f",FALSE)</f>
        <v>63900</v>
      </c>
      <c r="I3496" s="49">
        <f>_xll.qlInterestRateIndexValueDate(Index1M,$H3496)</f>
        <v>63902</v>
      </c>
      <c r="J3496" s="52">
        <f>IFERROR(_xll.qlIndexFixing(Index1M,$H3496,TRUE,_xll.ohTrigger(RecalcTrigger,Trigger1M)),NA())</f>
        <v>2.3521354918128547E-2</v>
      </c>
      <c r="K3496" s="52">
        <f>IFERROR(_xll.qlIndexFixing(ONIndex1M,I3496,TRUE,_xll.ohTrigger(RecalcTrigger,Trigger1M)),NA())</f>
        <v>2.34998670854214E-2</v>
      </c>
      <c r="L3496" s="52">
        <f>IFERROR(_xll.qlIndexFixing(Index3M,H3496,TRUE,_xll.ohTrigger(RecalcTrigger,Trigger3M)),NA())</f>
        <v>2.462971706474093E-2</v>
      </c>
      <c r="M3496" s="52">
        <f>IFERROR(_xll.qlIndexFixing(ONIndex3M,I3496,TRUE,_xll.ohTrigger(RecalcTrigger,Trigger3M)),NA())</f>
        <v>2.4556711324716929E-2</v>
      </c>
      <c r="N3496" s="52">
        <f>IFERROR(_xll.qlIndexFixing(Index6M,$H3496,TRUE,_xll.ohTrigger(RecalcTrigger,Trigger6M)),NA())</f>
        <v>2.5692636133075122E-2</v>
      </c>
      <c r="O3496" s="52">
        <f>IFERROR(_xll.qlIndexFixing(ONIndex6M,I3496,TRUE,_xll.ohTrigger(RecalcTrigger,Trigger6M)),NA())</f>
        <v>2.5529921399112254E-2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2.6814798464043221E-2</v>
      </c>
    </row>
    <row r="3497" spans="2:17" x14ac:dyDescent="0.2">
      <c r="B3497" s="46" t="s">
        <v>51</v>
      </c>
      <c r="D3497" s="49">
        <f>_xll.qlCalendarAdvance(LocalCalendar,$D3496,B3497,"f",FALSE)</f>
        <v>63923</v>
      </c>
      <c r="E3497" s="49">
        <f>_xll.qlInterestRateIndexValueDate(IndexON,D3497)</f>
        <v>63923</v>
      </c>
      <c r="F3497" s="52">
        <f>IFERROR(_xll.qlIndexFixing(IndexON,D3497,TRUE,_xll.ohTrigger(RecalcTrigger,TriggerON)),NA())</f>
        <v>2.5304240708790005E-2</v>
      </c>
      <c r="H3497" s="49">
        <f>_xll.qlCalendarAdvance(IborCalendar,$H3496,B3497,"f",FALSE)</f>
        <v>63907</v>
      </c>
      <c r="I3497" s="49">
        <f>_xll.qlInterestRateIndexValueDate(Index1M,$H3497)</f>
        <v>63909</v>
      </c>
      <c r="J3497" s="52">
        <f>IFERROR(_xll.qlIndexFixing(Index1M,$H3497,TRUE,_xll.ohTrigger(RecalcTrigger,Trigger1M)),NA())</f>
        <v>2.3522122825095915E-2</v>
      </c>
      <c r="K3497" s="52">
        <f>IFERROR(_xll.qlIndexFixing(ONIndex1M,I3497,TRUE,_xll.ohTrigger(RecalcTrigger,Trigger1M)),NA())</f>
        <v>2.34998670854214E-2</v>
      </c>
      <c r="L3497" s="52">
        <f>IFERROR(_xll.qlIndexFixing(Index3M,H3497,TRUE,_xll.ohTrigger(RecalcTrigger,Trigger3M)),NA())</f>
        <v>2.4629717064740042E-2</v>
      </c>
      <c r="M3497" s="52">
        <f>IFERROR(_xll.qlIndexFixing(ONIndex3M,I3497,TRUE,_xll.ohTrigger(RecalcTrigger,Trigger3M)),NA())</f>
        <v>2.4556711324690284E-2</v>
      </c>
      <c r="N3497" s="52">
        <f>IFERROR(_xll.qlIndexFixing(Index6M,$H3497,TRUE,_xll.ohTrigger(RecalcTrigger,Trigger6M)),NA())</f>
        <v>2.5692636102317309E-2</v>
      </c>
      <c r="O3497" s="52">
        <f>IFERROR(_xll.qlIndexFixing(ONIndex6M,I3497,TRUE,_xll.ohTrigger(RecalcTrigger,Trigger6M)),NA())</f>
        <v>2.5529921353282248E-2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2.6814798781202853E-2</v>
      </c>
    </row>
    <row r="3498" spans="2:17" x14ac:dyDescent="0.2">
      <c r="B3498" s="46" t="s">
        <v>51</v>
      </c>
      <c r="D3498" s="49">
        <f>_xll.qlCalendarAdvance(LocalCalendar,$D3497,B3498,"f",FALSE)</f>
        <v>63930</v>
      </c>
      <c r="E3498" s="49">
        <f>_xll.qlInterestRateIndexValueDate(IndexON,D3498)</f>
        <v>63930</v>
      </c>
      <c r="F3498" s="52">
        <f>IFERROR(_xll.qlIndexFixing(IndexON,D3498,TRUE,_xll.ohTrigger(RecalcTrigger,TriggerON)),NA())</f>
        <v>2.5304240708763359E-2</v>
      </c>
      <c r="H3498" s="49">
        <f>_xll.qlCalendarAdvance(IborCalendar,$H3497,B3498,"f",FALSE)</f>
        <v>63915</v>
      </c>
      <c r="I3498" s="49">
        <f>_xll.qlInterestRateIndexValueDate(Index1M,$H3498)</f>
        <v>63919</v>
      </c>
      <c r="J3498" s="52">
        <f>IFERROR(_xll.qlIndexFixing(Index1M,$H3498,TRUE,_xll.ohTrigger(RecalcTrigger,Trigger1M)),NA())</f>
        <v>2.3521354918125969E-2</v>
      </c>
      <c r="K3498" s="52">
        <f>IFERROR(_xll.qlIndexFixing(ONIndex1M,I3498,TRUE,_xll.ohTrigger(RecalcTrigger,Trigger1M)),NA())</f>
        <v>2.3499100146961993E-2</v>
      </c>
      <c r="L3498" s="52">
        <f>IFERROR(_xll.qlIndexFixing(Index3M,H3498,TRUE,_xll.ohTrigger(RecalcTrigger,Trigger3M)),NA())</f>
        <v>2.4628035525399768E-2</v>
      </c>
      <c r="M3498" s="52">
        <f>IFERROR(_xll.qlIndexFixing(ONIndex3M,I3498,TRUE,_xll.ohTrigger(RecalcTrigger,Trigger3M)),NA())</f>
        <v>2.4555873856302313E-2</v>
      </c>
      <c r="N3498" s="52">
        <f>IFERROR(_xll.qlIndexFixing(Index6M,$H3498,TRUE,_xll.ohTrigger(RecalcTrigger,Trigger6M)),NA())</f>
        <v>2.5689897626998626E-2</v>
      </c>
      <c r="O3498" s="52">
        <f>IFERROR(_xll.qlIndexFixing(ONIndex6M,I3498,TRUE,_xll.ohTrigger(RecalcTrigger,Trigger6M)),NA())</f>
        <v>2.5529016132903593E-2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2.6813800639886587E-2</v>
      </c>
    </row>
    <row r="3499" spans="2:17" x14ac:dyDescent="0.2">
      <c r="B3499" s="46" t="s">
        <v>51</v>
      </c>
      <c r="D3499" s="49">
        <f>_xll.qlCalendarAdvance(LocalCalendar,$D3498,B3499,"f",FALSE)</f>
        <v>63937</v>
      </c>
      <c r="E3499" s="49">
        <f>_xll.qlInterestRateIndexValueDate(IndexON,D3499)</f>
        <v>63937</v>
      </c>
      <c r="F3499" s="52">
        <f>IFERROR(_xll.qlIndexFixing(IndexON,D3499,TRUE,_xll.ohTrigger(RecalcTrigger,TriggerON)),NA())</f>
        <v>2.5305129979047436E-2</v>
      </c>
      <c r="H3499" s="49">
        <f>_xll.qlCalendarAdvance(IborCalendar,$H3498,B3499,"f",FALSE)</f>
        <v>63922</v>
      </c>
      <c r="I3499" s="49">
        <f>_xll.qlInterestRateIndexValueDate(Index1M,$H3499)</f>
        <v>63926</v>
      </c>
      <c r="J3499" s="52">
        <f>IFERROR(_xll.qlIndexFixing(Index1M,$H3499,TRUE,_xll.ohTrigger(RecalcTrigger,Trigger1M)),NA())</f>
        <v>2.3521354918125969E-2</v>
      </c>
      <c r="K3499" s="52">
        <f>IFERROR(_xll.qlIndexFixing(ONIndex1M,I3499,TRUE,_xll.ohTrigger(RecalcTrigger,Trigger1M)),NA())</f>
        <v>2.3498333241782632E-2</v>
      </c>
      <c r="L3499" s="52">
        <f>IFERROR(_xll.qlIndexFixing(Index3M,H3499,TRUE,_xll.ohTrigger(RecalcTrigger,Trigger3M)),NA())</f>
        <v>2.463139875708608E-2</v>
      </c>
      <c r="M3499" s="52">
        <f>IFERROR(_xll.qlIndexFixing(ONIndex3M,I3499,TRUE,_xll.ohTrigger(RecalcTrigger,Trigger3M)),NA())</f>
        <v>2.4555036426017196E-2</v>
      </c>
      <c r="N3499" s="52">
        <f>IFERROR(_xll.qlIndexFixing(Index6M,$H3499,TRUE,_xll.ohTrigger(RecalcTrigger,Trigger6M)),NA())</f>
        <v>2.5692636032726382E-2</v>
      </c>
      <c r="O3499" s="52">
        <f>IFERROR(_xll.qlIndexFixing(ONIndex6M,I3499,TRUE,_xll.ohTrigger(RecalcTrigger,Trigger6M)),NA())</f>
        <v>2.5528110975674423E-2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2.6812802407309988E-2</v>
      </c>
    </row>
    <row r="3500" spans="2:17" x14ac:dyDescent="0.2">
      <c r="B3500" s="46" t="s">
        <v>51</v>
      </c>
      <c r="D3500" s="49">
        <f>_xll.qlCalendarAdvance(LocalCalendar,$D3499,B3500,"f",FALSE)</f>
        <v>63944</v>
      </c>
      <c r="E3500" s="49">
        <f>_xll.qlInterestRateIndexValueDate(IndexON,D3500)</f>
        <v>63944</v>
      </c>
      <c r="F3500" s="52">
        <f>IFERROR(_xll.qlIndexFixing(IndexON,D3500,TRUE,_xll.ohTrigger(RecalcTrigger,TriggerON)),NA())</f>
        <v>2.5304240708790005E-2</v>
      </c>
      <c r="H3500" s="49">
        <f>_xll.qlCalendarAdvance(IborCalendar,$H3499,B3500,"f",FALSE)</f>
        <v>63929</v>
      </c>
      <c r="I3500" s="49">
        <f>_xll.qlInterestRateIndexValueDate(Index1M,$H3500)</f>
        <v>63933</v>
      </c>
      <c r="J3500" s="52">
        <f>IFERROR(_xll.qlIndexFixing(Index1M,$H3500,TRUE,_xll.ohTrigger(RecalcTrigger,Trigger1M)),NA())</f>
        <v>2.3521354918128547E-2</v>
      </c>
      <c r="K3500" s="52">
        <f>IFERROR(_xll.qlIndexFixing(ONIndex1M,I3500,TRUE,_xll.ohTrigger(RecalcTrigger,Trigger1M)),NA())</f>
        <v>2.3498333241862568E-2</v>
      </c>
      <c r="L3500" s="52">
        <f>IFERROR(_xll.qlIndexFixing(Index3M,H3500,TRUE,_xll.ohTrigger(RecalcTrigger,Trigger3M)),NA())</f>
        <v>2.4630557891787485E-2</v>
      </c>
      <c r="M3500" s="52">
        <f>IFERROR(_xll.qlIndexFixing(ONIndex3M,I3500,TRUE,_xll.ohTrigger(RecalcTrigger,Trigger3M)),NA())</f>
        <v>2.4555036426097132E-2</v>
      </c>
      <c r="N3500" s="52">
        <f>IFERROR(_xll.qlIndexFixing(Index6M,$H3500,TRUE,_xll.ohTrigger(RecalcTrigger,Trigger6M)),NA())</f>
        <v>2.5692636006174434E-2</v>
      </c>
      <c r="O3500" s="52">
        <f>IFERROR(_xll.qlIndexFixing(ONIndex6M,I3500,TRUE,_xll.ohTrigger(RecalcTrigger,Trigger6M)),NA())</f>
        <v>2.5528110933787929E-2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2.6812802697078197E-2</v>
      </c>
    </row>
    <row r="3501" spans="2:17" x14ac:dyDescent="0.2">
      <c r="B3501" s="46" t="s">
        <v>51</v>
      </c>
      <c r="D3501" s="49">
        <f>_xll.qlCalendarAdvance(LocalCalendar,$D3500,B3501,"f",FALSE)</f>
        <v>63951</v>
      </c>
      <c r="E3501" s="49">
        <f>_xll.qlInterestRateIndexValueDate(IndexON,D3501)</f>
        <v>63951</v>
      </c>
      <c r="F3501" s="52">
        <f>IFERROR(_xll.qlIndexFixing(IndexON,D3501,TRUE,_xll.ohTrigger(RecalcTrigger,TriggerON)),NA())</f>
        <v>2.5304240708790005E-2</v>
      </c>
      <c r="H3501" s="49">
        <f>_xll.qlCalendarAdvance(IborCalendar,$H3500,B3501,"f",FALSE)</f>
        <v>63936</v>
      </c>
      <c r="I3501" s="49">
        <f>_xll.qlInterestRateIndexValueDate(Index1M,$H3501)</f>
        <v>63941</v>
      </c>
      <c r="J3501" s="52">
        <f>IFERROR(_xll.qlIndexFixing(Index1M,$H3501,TRUE,_xll.ohTrigger(RecalcTrigger,Trigger1M)),NA())</f>
        <v>2.3521354918128547E-2</v>
      </c>
      <c r="K3501" s="52">
        <f>IFERROR(_xll.qlIndexFixing(ONIndex1M,I3501,TRUE,_xll.ohTrigger(RecalcTrigger,Trigger1M)),NA())</f>
        <v>2.3498333241942504E-2</v>
      </c>
      <c r="L3501" s="52">
        <f>IFERROR(_xll.qlIndexFixing(Index3M,H3501,TRUE,_xll.ohTrigger(RecalcTrigger,Trigger3M)),NA())</f>
        <v>2.4629717064740042E-2</v>
      </c>
      <c r="M3501" s="52">
        <f>IFERROR(_xll.qlIndexFixing(ONIndex3M,I3501,TRUE,_xll.ohTrigger(RecalcTrigger,Trigger3M)),NA())</f>
        <v>2.4555036426017196E-2</v>
      </c>
      <c r="N3501" s="52">
        <f>IFERROR(_xll.qlIndexFixing(Index6M,$H3501,TRUE,_xll.ohTrigger(RecalcTrigger,Trigger6M)),NA())</f>
        <v>2.5691723122687735E-2</v>
      </c>
      <c r="O3501" s="52">
        <f>IFERROR(_xll.qlIndexFixing(ONIndex6M,I3501,TRUE,_xll.ohTrigger(RecalcTrigger,Trigger6M)),NA())</f>
        <v>2.5528110887425015E-2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2.6812803017781661E-2</v>
      </c>
    </row>
    <row r="3502" spans="2:17" x14ac:dyDescent="0.2">
      <c r="B3502" s="46" t="s">
        <v>51</v>
      </c>
      <c r="D3502" s="49">
        <f>_xll.qlCalendarAdvance(LocalCalendar,$D3501,B3502,"f",FALSE)</f>
        <v>63958</v>
      </c>
      <c r="E3502" s="49">
        <f>_xll.qlInterestRateIndexValueDate(IndexON,D3502)</f>
        <v>63958</v>
      </c>
      <c r="F3502" s="52">
        <f>IFERROR(_xll.qlIndexFixing(IndexON,D3502,TRUE,_xll.ohTrigger(RecalcTrigger,TriggerON)),NA())</f>
        <v>2.5304240708763359E-2</v>
      </c>
      <c r="H3502" s="49">
        <f>_xll.qlCalendarAdvance(IborCalendar,$H3501,B3502,"f",FALSE)</f>
        <v>63943</v>
      </c>
      <c r="I3502" s="49">
        <f>_xll.qlInterestRateIndexValueDate(Index1M,$H3502)</f>
        <v>63947</v>
      </c>
      <c r="J3502" s="52">
        <f>IFERROR(_xll.qlIndexFixing(Index1M,$H3502,TRUE,_xll.ohTrigger(RecalcTrigger,Trigger1M)),NA())</f>
        <v>2.3521354918128547E-2</v>
      </c>
      <c r="K3502" s="52">
        <f>IFERROR(_xll.qlIndexFixing(ONIndex1M,I3502,TRUE,_xll.ohTrigger(RecalcTrigger,Trigger1M)),NA())</f>
        <v>2.3498333241782632E-2</v>
      </c>
      <c r="L3502" s="52">
        <f>IFERROR(_xll.qlIndexFixing(Index3M,H3502,TRUE,_xll.ohTrigger(RecalcTrigger,Trigger3M)),NA())</f>
        <v>2.4630557891785726E-2</v>
      </c>
      <c r="M3502" s="52">
        <f>IFERROR(_xll.qlIndexFixing(ONIndex3M,I3502,TRUE,_xll.ohTrigger(RecalcTrigger,Trigger3M)),NA())</f>
        <v>2.455503642593726E-2</v>
      </c>
      <c r="N3502" s="52">
        <f>IFERROR(_xll.qlIndexFixing(Index6M,$H3502,TRUE,_xll.ohTrigger(RecalcTrigger,Trigger6M)),NA())</f>
        <v>2.5692635956751111E-2</v>
      </c>
      <c r="O3502" s="52">
        <f>IFERROR(_xll.qlIndexFixing(ONIndex6M,I3502,TRUE,_xll.ohTrigger(RecalcTrigger,Trigger6M)),NA())</f>
        <v>2.5528110853612063E-2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2.6812803251035078E-2</v>
      </c>
    </row>
    <row r="3503" spans="2:17" x14ac:dyDescent="0.2">
      <c r="B3503" s="46" t="s">
        <v>51</v>
      </c>
      <c r="D3503" s="49">
        <f>_xll.qlCalendarAdvance(LocalCalendar,$D3502,B3503,"f",FALSE)</f>
        <v>63965</v>
      </c>
      <c r="E3503" s="49">
        <f>_xll.qlInterestRateIndexValueDate(IndexON,D3503)</f>
        <v>63965</v>
      </c>
      <c r="F3503" s="52">
        <f>IFERROR(_xll.qlIndexFixing(IndexON,D3503,TRUE,_xll.ohTrigger(RecalcTrigger,TriggerON)),NA())</f>
        <v>2.530512997906742E-2</v>
      </c>
      <c r="H3503" s="49">
        <f>_xll.qlCalendarAdvance(IborCalendar,$H3502,B3503,"f",FALSE)</f>
        <v>63950</v>
      </c>
      <c r="I3503" s="49">
        <f>_xll.qlInterestRateIndexValueDate(Index1M,$H3503)</f>
        <v>63954</v>
      </c>
      <c r="J3503" s="52">
        <f>IFERROR(_xll.qlIndexFixing(Index1M,$H3503,TRUE,_xll.ohTrigger(RecalcTrigger,Trigger1M)),NA())</f>
        <v>2.3519051397736326E-2</v>
      </c>
      <c r="K3503" s="52">
        <f>IFERROR(_xll.qlIndexFixing(ONIndex1M,I3503,TRUE,_xll.ohTrigger(RecalcTrigger,Trigger1M)),NA())</f>
        <v>2.3498333241942504E-2</v>
      </c>
      <c r="L3503" s="52">
        <f>IFERROR(_xll.qlIndexFixing(Index3M,H3503,TRUE,_xll.ohTrigger(RecalcTrigger,Trigger3M)),NA())</f>
        <v>2.463139875708608E-2</v>
      </c>
      <c r="M3503" s="52">
        <f>IFERROR(_xll.qlIndexFixing(ONIndex3M,I3503,TRUE,_xll.ohTrigger(RecalcTrigger,Trigger3M)),NA())</f>
        <v>2.4555036426017196E-2</v>
      </c>
      <c r="N3503" s="52">
        <f>IFERROR(_xll.qlIndexFixing(Index6M,$H3503,TRUE,_xll.ohTrigger(RecalcTrigger,Trigger6M)),NA())</f>
        <v>2.5692635933879299E-2</v>
      </c>
      <c r="O3503" s="52">
        <f>IFERROR(_xll.qlIndexFixing(ONIndex6M,I3503,TRUE,_xll.ohTrigger(RecalcTrigger,Trigger6M)),NA())</f>
        <v>2.5528110815482563E-2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2.6812803515543493E-2</v>
      </c>
    </row>
    <row r="3504" spans="2:17" x14ac:dyDescent="0.2">
      <c r="B3504" s="46" t="s">
        <v>51</v>
      </c>
      <c r="D3504" s="49">
        <f>_xll.qlCalendarAdvance(LocalCalendar,$D3503,B3504,"f",FALSE)</f>
        <v>63972</v>
      </c>
      <c r="E3504" s="49">
        <f>_xll.qlInterestRateIndexValueDate(IndexON,D3504)</f>
        <v>63972</v>
      </c>
      <c r="F3504" s="52">
        <f>IFERROR(_xll.qlIndexFixing(IndexON,D3504,TRUE,_xll.ohTrigger(RecalcTrigger,TriggerON)),NA())</f>
        <v>2.5304240708790005E-2</v>
      </c>
      <c r="H3504" s="49">
        <f>_xll.qlCalendarAdvance(IborCalendar,$H3503,B3504,"f",FALSE)</f>
        <v>63957</v>
      </c>
      <c r="I3504" s="49">
        <f>_xll.qlInterestRateIndexValueDate(Index1M,$H3504)</f>
        <v>63961</v>
      </c>
      <c r="J3504" s="52">
        <f>IFERROR(_xll.qlIndexFixing(Index1M,$H3504,TRUE,_xll.ohTrigger(RecalcTrigger,Trigger1M)),NA())</f>
        <v>2.3519051397736326E-2</v>
      </c>
      <c r="K3504" s="52">
        <f>IFERROR(_xll.qlIndexFixing(ONIndex1M,I3504,TRUE,_xll.ohTrigger(RecalcTrigger,Trigger1M)),NA())</f>
        <v>2.3498333241862568E-2</v>
      </c>
      <c r="L3504" s="52">
        <f>IFERROR(_xll.qlIndexFixing(Index3M,H3504,TRUE,_xll.ohTrigger(RecalcTrigger,Trigger3M)),NA())</f>
        <v>2.4630557891785726E-2</v>
      </c>
      <c r="M3504" s="52">
        <f>IFERROR(_xll.qlIndexFixing(ONIndex3M,I3504,TRUE,_xll.ohTrigger(RecalcTrigger,Trigger3M)),NA())</f>
        <v>2.4555036426017196E-2</v>
      </c>
      <c r="N3504" s="52">
        <f>IFERROR(_xll.qlIndexFixing(Index6M,$H3504,TRUE,_xll.ohTrigger(RecalcTrigger,Trigger6M)),NA())</f>
        <v>2.5692635912235074E-2</v>
      </c>
      <c r="O3504" s="52">
        <f>IFERROR(_xll.qlIndexFixing(ONIndex6M,I3504,TRUE,_xll.ohTrigger(RecalcTrigger,Trigger6M)),NA())</f>
        <v>2.5528110778392232E-2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2.6812803771658622E-2</v>
      </c>
    </row>
    <row r="3505" spans="2:17" x14ac:dyDescent="0.2">
      <c r="B3505" s="46" t="s">
        <v>51</v>
      </c>
      <c r="D3505" s="49">
        <f>_xll.qlCalendarAdvance(LocalCalendar,$D3504,B3505,"f",FALSE)</f>
        <v>63979</v>
      </c>
      <c r="E3505" s="49">
        <f>_xll.qlInterestRateIndexValueDate(IndexON,D3505)</f>
        <v>63979</v>
      </c>
      <c r="F3505" s="52">
        <f>IFERROR(_xll.qlIndexFixing(IndexON,D3505,TRUE,_xll.ohTrigger(RecalcTrigger,TriggerON)),NA())</f>
        <v>2.5304240708790005E-2</v>
      </c>
      <c r="H3505" s="49">
        <f>_xll.qlCalendarAdvance(IborCalendar,$H3504,B3505,"f",FALSE)</f>
        <v>63964</v>
      </c>
      <c r="I3505" s="49">
        <f>_xll.qlInterestRateIndexValueDate(Index1M,$H3505)</f>
        <v>63969</v>
      </c>
      <c r="J3505" s="52">
        <f>IFERROR(_xll.qlIndexFixing(Index1M,$H3505,TRUE,_xll.ohTrigger(RecalcTrigger,Trigger1M)),NA())</f>
        <v>2.3519051397736326E-2</v>
      </c>
      <c r="K3505" s="52">
        <f>IFERROR(_xll.qlIndexFixing(ONIndex1M,I3505,TRUE,_xll.ohTrigger(RecalcTrigger,Trigger1M)),NA())</f>
        <v>2.3498333241942504E-2</v>
      </c>
      <c r="L3505" s="52">
        <f>IFERROR(_xll.qlIndexFixing(Index3M,H3505,TRUE,_xll.ohTrigger(RecalcTrigger,Trigger3M)),NA())</f>
        <v>2.4629717064740042E-2</v>
      </c>
      <c r="M3505" s="52">
        <f>IFERROR(_xll.qlIndexFixing(ONIndex3M,I3505,TRUE,_xll.ohTrigger(RecalcTrigger,Trigger3M)),NA())</f>
        <v>2.4555036426017196E-2</v>
      </c>
      <c r="N3505" s="52">
        <f>IFERROR(_xll.qlIndexFixing(Index6M,$H3505,TRUE,_xll.ohTrigger(RecalcTrigger,Trigger6M)),NA())</f>
        <v>2.5691723034012588E-2</v>
      </c>
      <c r="O3505" s="52">
        <f>IFERROR(_xll.qlIndexFixing(ONIndex6M,I3505,TRUE,_xll.ohTrigger(RecalcTrigger,Trigger6M)),NA())</f>
        <v>2.5528110737624843E-2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2.6812804053992778E-2</v>
      </c>
    </row>
    <row r="3506" spans="2:17" x14ac:dyDescent="0.2">
      <c r="B3506" s="46" t="s">
        <v>51</v>
      </c>
      <c r="D3506" s="49">
        <f>_xll.qlCalendarAdvance(LocalCalendar,$D3505,B3506,"f",FALSE)</f>
        <v>63986</v>
      </c>
      <c r="E3506" s="49">
        <f>_xll.qlInterestRateIndexValueDate(IndexON,D3506)</f>
        <v>63986</v>
      </c>
      <c r="F3506" s="52">
        <f>IFERROR(_xll.qlIndexFixing(IndexON,D3506,TRUE,_xll.ohTrigger(RecalcTrigger,TriggerON)),NA())</f>
        <v>2.5304240708790005E-2</v>
      </c>
      <c r="H3506" s="49">
        <f>_xll.qlCalendarAdvance(IborCalendar,$H3505,B3506,"f",FALSE)</f>
        <v>63971</v>
      </c>
      <c r="I3506" s="49">
        <f>_xll.qlInterestRateIndexValueDate(Index1M,$H3506)</f>
        <v>63975</v>
      </c>
      <c r="J3506" s="52">
        <f>IFERROR(_xll.qlIndexFixing(Index1M,$H3506,TRUE,_xll.ohTrigger(RecalcTrigger,Trigger1M)),NA())</f>
        <v>2.351905139773347E-2</v>
      </c>
      <c r="K3506" s="52">
        <f>IFERROR(_xll.qlIndexFixing(ONIndex1M,I3506,TRUE,_xll.ohTrigger(RecalcTrigger,Trigger1M)),NA())</f>
        <v>2.3498333241862568E-2</v>
      </c>
      <c r="L3506" s="52">
        <f>IFERROR(_xll.qlIndexFixing(Index3M,H3506,TRUE,_xll.ohTrigger(RecalcTrigger,Trigger3M)),NA())</f>
        <v>2.463139875708608E-2</v>
      </c>
      <c r="M3506" s="52">
        <f>IFERROR(_xll.qlIndexFixing(ONIndex3M,I3506,TRUE,_xll.ohTrigger(RecalcTrigger,Trigger3M)),NA())</f>
        <v>2.4555036426017196E-2</v>
      </c>
      <c r="N3506" s="52">
        <f>IFERROR(_xll.qlIndexFixing(Index6M,$H3506,TRUE,_xll.ohTrigger(RecalcTrigger,Trigger6M)),NA())</f>
        <v>2.5693548770897145E-2</v>
      </c>
      <c r="O3506" s="52">
        <f>IFERROR(_xll.qlIndexFixing(ONIndex6M,I3506,TRUE,_xll.ohTrigger(RecalcTrigger,Trigger6M)),NA())</f>
        <v>2.5528110707968565E-2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2.681280425854915E-2</v>
      </c>
    </row>
    <row r="3507" spans="2:17" x14ac:dyDescent="0.2">
      <c r="B3507" s="46" t="s">
        <v>51</v>
      </c>
      <c r="D3507" s="49">
        <f>_xll.qlCalendarAdvance(LocalCalendar,$D3506,B3507,"f",FALSE)</f>
        <v>63993</v>
      </c>
      <c r="E3507" s="49">
        <f>_xll.qlInterestRateIndexValueDate(IndexON,D3507)</f>
        <v>63993</v>
      </c>
      <c r="F3507" s="52">
        <f>IFERROR(_xll.qlIndexFixing(IndexON,D3507,TRUE,_xll.ohTrigger(RecalcTrigger,TriggerON)),NA())</f>
        <v>2.5304240708790005E-2</v>
      </c>
      <c r="H3507" s="49">
        <f>_xll.qlCalendarAdvance(IborCalendar,$H3506,B3507,"f",FALSE)</f>
        <v>63978</v>
      </c>
      <c r="I3507" s="49">
        <f>_xll.qlInterestRateIndexValueDate(Index1M,$H3507)</f>
        <v>63982</v>
      </c>
      <c r="J3507" s="52">
        <f>IFERROR(_xll.qlIndexFixing(Index1M,$H3507,TRUE,_xll.ohTrigger(RecalcTrigger,Trigger1M)),NA())</f>
        <v>2.3521354918128547E-2</v>
      </c>
      <c r="K3507" s="52">
        <f>IFERROR(_xll.qlIndexFixing(ONIndex1M,I3507,TRUE,_xll.ohTrigger(RecalcTrigger,Trigger1M)),NA())</f>
        <v>2.3498333241942504E-2</v>
      </c>
      <c r="L3507" s="52">
        <f>IFERROR(_xll.qlIndexFixing(Index3M,H3507,TRUE,_xll.ohTrigger(RecalcTrigger,Trigger3M)),NA())</f>
        <v>2.463139875708608E-2</v>
      </c>
      <c r="M3507" s="52">
        <f>IFERROR(_xll.qlIndexFixing(ONIndex3M,I3507,TRUE,_xll.ohTrigger(RecalcTrigger,Trigger3M)),NA())</f>
        <v>2.4555036426017196E-2</v>
      </c>
      <c r="N3507" s="52">
        <f>IFERROR(_xll.qlIndexFixing(Index6M,$H3507,TRUE,_xll.ohTrigger(RecalcTrigger,Trigger6M)),NA())</f>
        <v>2.5694461694586834E-2</v>
      </c>
      <c r="O3507" s="52">
        <f>IFERROR(_xll.qlIndexFixing(ONIndex6M,I3507,TRUE,_xll.ohTrigger(RecalcTrigger,Trigger6M)),NA())</f>
        <v>2.5528110674635229E-2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2.6812804489564357E-2</v>
      </c>
    </row>
    <row r="3508" spans="2:17" x14ac:dyDescent="0.2">
      <c r="B3508" s="46" t="s">
        <v>51</v>
      </c>
      <c r="D3508" s="49">
        <f>_xll.qlCalendarAdvance(LocalCalendar,$D3507,B3508,"f",FALSE)</f>
        <v>64000</v>
      </c>
      <c r="E3508" s="49">
        <f>_xll.qlInterestRateIndexValueDate(IndexON,D3508)</f>
        <v>64000</v>
      </c>
      <c r="F3508" s="52">
        <f>IFERROR(_xll.qlIndexFixing(IndexON,D3508,TRUE,_xll.ohTrigger(RecalcTrigger,TriggerON)),NA())</f>
        <v>2.5304240708790005E-2</v>
      </c>
      <c r="H3508" s="49">
        <f>_xll.qlCalendarAdvance(IborCalendar,$H3507,B3508,"f",FALSE)</f>
        <v>63985</v>
      </c>
      <c r="I3508" s="49">
        <f>_xll.qlInterestRateIndexValueDate(Index1M,$H3508)</f>
        <v>63989</v>
      </c>
      <c r="J3508" s="52">
        <f>IFERROR(_xll.qlIndexFixing(Index1M,$H3508,TRUE,_xll.ohTrigger(RecalcTrigger,Trigger1M)),NA())</f>
        <v>2.3521354918128547E-2</v>
      </c>
      <c r="K3508" s="52">
        <f>IFERROR(_xll.qlIndexFixing(ONIndex1M,I3508,TRUE,_xll.ohTrigger(RecalcTrigger,Trigger1M)),NA())</f>
        <v>2.3498333241942504E-2</v>
      </c>
      <c r="L3508" s="52">
        <f>IFERROR(_xll.qlIndexFixing(Index3M,H3508,TRUE,_xll.ohTrigger(RecalcTrigger,Trigger3M)),NA())</f>
        <v>2.4631398757086947E-2</v>
      </c>
      <c r="M3508" s="52">
        <f>IFERROR(_xll.qlIndexFixing(ONIndex3M,I3508,TRUE,_xll.ohTrigger(RecalcTrigger,Trigger3M)),NA())</f>
        <v>2.4555036426017196E-2</v>
      </c>
      <c r="N3508" s="52">
        <f>IFERROR(_xll.qlIndexFixing(Index6M,$H3508,TRUE,_xll.ohTrigger(RecalcTrigger,Trigger6M)),NA())</f>
        <v>2.5694461678023126E-2</v>
      </c>
      <c r="O3508" s="52">
        <f>IFERROR(_xll.qlIndexFixing(ONIndex6M,I3508,TRUE,_xll.ohTrigger(RecalcTrigger,Trigger6M)),NA())</f>
        <v>2.5528110642420998E-2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2.6812804712186278E-2</v>
      </c>
    </row>
    <row r="3509" spans="2:17" x14ac:dyDescent="0.2">
      <c r="B3509" s="46" t="s">
        <v>51</v>
      </c>
      <c r="D3509" s="49">
        <f>_xll.qlCalendarAdvance(LocalCalendar,$D3508,B3509,"f",FALSE)</f>
        <v>64007</v>
      </c>
      <c r="E3509" s="49">
        <f>_xll.qlInterestRateIndexValueDate(IndexON,D3509)</f>
        <v>64007</v>
      </c>
      <c r="F3509" s="52">
        <f>IFERROR(_xll.qlIndexFixing(IndexON,D3509,TRUE,_xll.ohTrigger(RecalcTrigger,TriggerON)),NA())</f>
        <v>2.5304240708790005E-2</v>
      </c>
      <c r="H3509" s="49">
        <f>_xll.qlCalendarAdvance(IborCalendar,$H3508,B3509,"f",FALSE)</f>
        <v>63992</v>
      </c>
      <c r="I3509" s="49">
        <f>_xll.qlInterestRateIndexValueDate(Index1M,$H3509)</f>
        <v>63996</v>
      </c>
      <c r="J3509" s="52">
        <f>IFERROR(_xll.qlIndexFixing(Index1M,$H3509,TRUE,_xll.ohTrigger(RecalcTrigger,Trigger1M)),NA())</f>
        <v>2.3521354918128547E-2</v>
      </c>
      <c r="K3509" s="52">
        <f>IFERROR(_xll.qlIndexFixing(ONIndex1M,I3509,TRUE,_xll.ohTrigger(RecalcTrigger,Trigger1M)),NA())</f>
        <v>2.3498333241862568E-2</v>
      </c>
      <c r="L3509" s="52">
        <f>IFERROR(_xll.qlIndexFixing(Index3M,H3509,TRUE,_xll.ohTrigger(RecalcTrigger,Trigger3M)),NA())</f>
        <v>2.463139875708608E-2</v>
      </c>
      <c r="M3509" s="52">
        <f>IFERROR(_xll.qlIndexFixing(ONIndex3M,I3509,TRUE,_xll.ohTrigger(RecalcTrigger,Trigger3M)),NA())</f>
        <v>2.455503642593726E-2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2.5528110611405808E-2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2.6812804926255041E-2</v>
      </c>
    </row>
    <row r="3510" spans="2:17" x14ac:dyDescent="0.2">
      <c r="B3510" s="46" t="s">
        <v>51</v>
      </c>
      <c r="D3510" s="49">
        <f>_xll.qlCalendarAdvance(LocalCalendar,$D3509,B3510,"f",FALSE)</f>
        <v>64014</v>
      </c>
      <c r="E3510" s="49">
        <f>_xll.qlInterestRateIndexValueDate(IndexON,D3510)</f>
        <v>64014</v>
      </c>
      <c r="F3510" s="52">
        <f>IFERROR(_xll.qlIndexFixing(IndexON,D3510,TRUE,_xll.ohTrigger(RecalcTrigger,TriggerON)),NA())</f>
        <v>2.5304240708790005E-2</v>
      </c>
      <c r="H3510" s="49">
        <f>_xll.qlCalendarAdvance(IborCalendar,$H3509,B3510,"f",FALSE)</f>
        <v>63999</v>
      </c>
      <c r="I3510" s="49">
        <f>_xll.qlInterestRateIndexValueDate(Index1M,$H3510)</f>
        <v>64003</v>
      </c>
      <c r="J3510" s="52">
        <f>IFERROR(_xll.qlIndexFixing(Index1M,$H3510,TRUE,_xll.ohTrigger(RecalcTrigger,Trigger1M)),NA())</f>
        <v>2.3521354918128547E-2</v>
      </c>
      <c r="K3510" s="52">
        <f>IFERROR(_xll.qlIndexFixing(ONIndex1M,I3510,TRUE,_xll.ohTrigger(RecalcTrigger,Trigger1M)),NA())</f>
        <v>2.3498333241942504E-2</v>
      </c>
      <c r="L3510" s="52">
        <f>IFERROR(_xll.qlIndexFixing(Index3M,H3510,TRUE,_xll.ohTrigger(RecalcTrigger,Trigger3M)),NA())</f>
        <v>2.4631398757086947E-2</v>
      </c>
      <c r="M3510" s="52">
        <f>IFERROR(_xll.qlIndexFixing(ONIndex3M,I3510,TRUE,_xll.ohTrigger(RecalcTrigger,Trigger3M)),NA())</f>
        <v>2.4555036426097132E-2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2.552811058174953E-2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2.6812805132330197E-2</v>
      </c>
    </row>
    <row r="3511" spans="2:17" x14ac:dyDescent="0.2">
      <c r="B3511" s="46" t="s">
        <v>51</v>
      </c>
      <c r="D3511" s="49">
        <f>_xll.qlCalendarAdvance(LocalCalendar,$D3510,B3511,"f",FALSE)</f>
        <v>64021</v>
      </c>
      <c r="E3511" s="49">
        <f>_xll.qlInterestRateIndexValueDate(IndexON,D3511)</f>
        <v>64021</v>
      </c>
      <c r="F3511" s="52">
        <f>IFERROR(_xll.qlIndexFixing(IndexON,D3511,TRUE,_xll.ohTrigger(RecalcTrigger,TriggerON)),NA())</f>
        <v>2.530424070881665E-2</v>
      </c>
      <c r="H3511" s="49">
        <f>_xll.qlCalendarAdvance(IborCalendar,$H3510,B3511,"f",FALSE)</f>
        <v>64006</v>
      </c>
      <c r="I3511" s="49">
        <f>_xll.qlInterestRateIndexValueDate(Index1M,$H3511)</f>
        <v>64010</v>
      </c>
      <c r="J3511" s="52">
        <f>IFERROR(_xll.qlIndexFixing(Index1M,$H3511,TRUE,_xll.ohTrigger(RecalcTrigger,Trigger1M)),NA())</f>
        <v>2.3520587044583152E-2</v>
      </c>
      <c r="K3511" s="52">
        <f>IFERROR(_xll.qlIndexFixing(ONIndex1M,I3511,TRUE,_xll.ohTrigger(RecalcTrigger,Trigger1M)),NA())</f>
        <v>2.3498333241862568E-2</v>
      </c>
      <c r="L3511" s="52">
        <f>IFERROR(_xll.qlIndexFixing(Index3M,H3511,TRUE,_xll.ohTrigger(RecalcTrigger,Trigger3M)),NA())</f>
        <v>2.4630557891786607E-2</v>
      </c>
      <c r="M3511" s="52">
        <f>IFERROR(_xll.qlIndexFixing(ONIndex3M,I3511,TRUE,_xll.ohTrigger(RecalcTrigger,Trigger3M)),NA())</f>
        <v>2.4555036426097132E-2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2.5528110553132422E-2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2.6812805329612388E-2</v>
      </c>
    </row>
    <row r="3512" spans="2:17" x14ac:dyDescent="0.2">
      <c r="B3512" s="46" t="s">
        <v>51</v>
      </c>
      <c r="D3512" s="49">
        <f>_xll.qlCalendarAdvance(LocalCalendar,$D3511,B3512,"f",FALSE)</f>
        <v>64028</v>
      </c>
      <c r="E3512" s="49">
        <f>_xll.qlInterestRateIndexValueDate(IndexON,D3512)</f>
        <v>64028</v>
      </c>
      <c r="F3512" s="52">
        <f>IFERROR(_xll.qlIndexFixing(IndexON,D3512,TRUE,_xll.ohTrigger(RecalcTrigger,TriggerON)),NA())</f>
        <v>2.5304240708790005E-2</v>
      </c>
      <c r="H3512" s="49">
        <f>_xll.qlCalendarAdvance(IborCalendar,$H3511,B3512,"f",FALSE)</f>
        <v>64013</v>
      </c>
      <c r="I3512" s="49">
        <f>_xll.qlInterestRateIndexValueDate(Index1M,$H3512)</f>
        <v>64019</v>
      </c>
      <c r="J3512" s="52">
        <f>IFERROR(_xll.qlIndexFixing(Index1M,$H3512,TRUE,_xll.ohTrigger(RecalcTrigger,Trigger1M)),NA())</f>
        <v>2.3520587044577823E-2</v>
      </c>
      <c r="K3512" s="52">
        <f>IFERROR(_xll.qlIndexFixing(ONIndex1M,I3512,TRUE,_xll.ohTrigger(RecalcTrigger,Trigger1M)),NA())</f>
        <v>2.3498333241862568E-2</v>
      </c>
      <c r="L3512" s="52">
        <f>IFERROR(_xll.qlIndexFixing(Index3M,H3512,TRUE,_xll.ohTrigger(RecalcTrigger,Trigger3M)),NA())</f>
        <v>2.4630557891785726E-2</v>
      </c>
      <c r="M3512" s="52">
        <f>IFERROR(_xll.qlIndexFixing(ONIndex3M,I3512,TRUE,_xll.ohTrigger(RecalcTrigger,Trigger3M)),NA())</f>
        <v>2.4555036426017196E-2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2.5528110518200364E-2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2.6812805571019283E-2</v>
      </c>
    </row>
    <row r="3513" spans="2:17" x14ac:dyDescent="0.2">
      <c r="B3513" s="46" t="s">
        <v>51</v>
      </c>
      <c r="D3513" s="49">
        <f>_xll.qlCalendarAdvance(LocalCalendar,$D3512,B3513,"f",FALSE)</f>
        <v>64035</v>
      </c>
      <c r="E3513" s="49">
        <f>_xll.qlInterestRateIndexValueDate(IndexON,D3513)</f>
        <v>64035</v>
      </c>
      <c r="F3513" s="52">
        <f>IFERROR(_xll.qlIndexFixing(IndexON,D3513,TRUE,_xll.ohTrigger(RecalcTrigger,TriggerON)),NA())</f>
        <v>2.5304240708790005E-2</v>
      </c>
      <c r="H3513" s="49">
        <f>_xll.qlCalendarAdvance(IborCalendar,$H3512,B3513,"f",FALSE)</f>
        <v>64020</v>
      </c>
      <c r="I3513" s="49">
        <f>_xll.qlInterestRateIndexValueDate(Index1M,$H3513)</f>
        <v>64024</v>
      </c>
      <c r="J3513" s="52">
        <f>IFERROR(_xll.qlIndexFixing(Index1M,$H3513,TRUE,_xll.ohTrigger(RecalcTrigger,Trigger1M)),NA())</f>
        <v>2.3520587044577823E-2</v>
      </c>
      <c r="K3513" s="52">
        <f>IFERROR(_xll.qlIndexFixing(ONIndex1M,I3513,TRUE,_xll.ohTrigger(RecalcTrigger,Trigger1M)),NA())</f>
        <v>2.3498333241862568E-2</v>
      </c>
      <c r="L3513" s="52">
        <f>IFERROR(_xll.qlIndexFixing(Index3M,H3513,TRUE,_xll.ohTrigger(RecalcTrigger,Trigger3M)),NA())</f>
        <v>2.4630557891785726E-2</v>
      </c>
      <c r="M3513" s="52">
        <f>IFERROR(_xll.qlIndexFixing(ONIndex3M,I3513,TRUE,_xll.ohTrigger(RecalcTrigger,Trigger3M)),NA())</f>
        <v>2.4555036426017196E-2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2.5528110499655199E-2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2.6812805699316655E-2</v>
      </c>
    </row>
    <row r="3514" spans="2:17" x14ac:dyDescent="0.2">
      <c r="B3514" s="46" t="s">
        <v>51</v>
      </c>
      <c r="D3514" s="49">
        <f>_xll.qlCalendarAdvance(LocalCalendar,$D3513,B3514,"f",FALSE)</f>
        <v>64042</v>
      </c>
      <c r="E3514" s="49">
        <f>_xll.qlInterestRateIndexValueDate(IndexON,D3514)</f>
        <v>64042</v>
      </c>
      <c r="F3514" s="52">
        <f>IFERROR(_xll.qlIndexFixing(IndexON,D3514,TRUE,_xll.ohTrigger(RecalcTrigger,TriggerON)),NA())</f>
        <v>2.5304240708790005E-2</v>
      </c>
      <c r="H3514" s="49">
        <f>_xll.qlCalendarAdvance(IborCalendar,$H3513,B3514,"f",FALSE)</f>
        <v>64027</v>
      </c>
      <c r="I3514" s="49">
        <f>_xll.qlInterestRateIndexValueDate(Index1M,$H3514)</f>
        <v>64031</v>
      </c>
      <c r="J3514" s="52">
        <f>IFERROR(_xll.qlIndexFixing(Index1M,$H3514,TRUE,_xll.ohTrigger(RecalcTrigger,Trigger1M)),NA())</f>
        <v>2.3520587044577823E-2</v>
      </c>
      <c r="K3514" s="52">
        <f>IFERROR(_xll.qlIndexFixing(ONIndex1M,I3514,TRUE,_xll.ohTrigger(RecalcTrigger,Trigger1M)),NA())</f>
        <v>2.3498333241862568E-2</v>
      </c>
      <c r="L3514" s="52">
        <f>IFERROR(_xll.qlIndexFixing(Index3M,H3514,TRUE,_xll.ohTrigger(RecalcTrigger,Trigger3M)),NA())</f>
        <v>2.4630557891786607E-2</v>
      </c>
      <c r="M3514" s="52">
        <f>IFERROR(_xll.qlIndexFixing(ONIndex3M,I3514,TRUE,_xll.ohTrigger(RecalcTrigger,Trigger3M)),NA())</f>
        <v>2.4555036426097132E-2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2.5528110474715149E-2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2.6812805871738732E-2</v>
      </c>
    </row>
    <row r="3515" spans="2:17" x14ac:dyDescent="0.2">
      <c r="B3515" s="46" t="s">
        <v>51</v>
      </c>
      <c r="D3515" s="49">
        <f>_xll.qlCalendarAdvance(LocalCalendar,$D3514,B3515,"f",FALSE)</f>
        <v>64049</v>
      </c>
      <c r="E3515" s="49">
        <f>_xll.qlInterestRateIndexValueDate(IndexON,D3515)</f>
        <v>64049</v>
      </c>
      <c r="F3515" s="52">
        <f>IFERROR(_xll.qlIndexFixing(IndexON,D3515,TRUE,_xll.ohTrigger(RecalcTrigger,TriggerON)),NA())</f>
        <v>2.5304240708790005E-2</v>
      </c>
      <c r="H3515" s="49">
        <f>_xll.qlCalendarAdvance(IborCalendar,$H3514,B3515,"f",FALSE)</f>
        <v>64034</v>
      </c>
      <c r="I3515" s="49">
        <f>_xll.qlInterestRateIndexValueDate(Index1M,$H3515)</f>
        <v>64038</v>
      </c>
      <c r="J3515" s="52">
        <f>IFERROR(_xll.qlIndexFixing(Index1M,$H3515,TRUE,_xll.ohTrigger(RecalcTrigger,Trigger1M)),NA())</f>
        <v>2.3520587044580488E-2</v>
      </c>
      <c r="K3515" s="52">
        <f>IFERROR(_xll.qlIndexFixing(ONIndex1M,I3515,TRUE,_xll.ohTrigger(RecalcTrigger,Trigger1M)),NA())</f>
        <v>2.3498333241862568E-2</v>
      </c>
      <c r="L3515" s="52">
        <f>IFERROR(_xll.qlIndexFixing(Index3M,H3515,TRUE,_xll.ohTrigger(RecalcTrigger,Trigger3M)),NA())</f>
        <v>2.4630557891786607E-2</v>
      </c>
      <c r="M3515" s="52">
        <f>IFERROR(_xll.qlIndexFixing(ONIndex3M,I3515,TRUE,_xll.ohTrigger(RecalcTrigger,Trigger3M)),NA())</f>
        <v>2.4555036426097132E-2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2.5528110451054076E-2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2.681280603560765E-2</v>
      </c>
    </row>
    <row r="3516" spans="2:17" x14ac:dyDescent="0.2">
      <c r="B3516" s="46" t="s">
        <v>51</v>
      </c>
      <c r="D3516" s="49">
        <f>_xll.qlCalendarAdvance(LocalCalendar,$D3515,B3516,"f",FALSE)</f>
        <v>64056</v>
      </c>
      <c r="E3516" s="49">
        <f>_xll.qlInterestRateIndexValueDate(IndexON,D3516)</f>
        <v>64056</v>
      </c>
      <c r="F3516" s="52">
        <f>IFERROR(_xll.qlIndexFixing(IndexON,D3516,TRUE,_xll.ohTrigger(RecalcTrigger,TriggerON)),NA())</f>
        <v>2.5304240708790005E-2</v>
      </c>
      <c r="H3516" s="49">
        <f>_xll.qlCalendarAdvance(IborCalendar,$H3515,B3516,"f",FALSE)</f>
        <v>64041</v>
      </c>
      <c r="I3516" s="49">
        <f>_xll.qlInterestRateIndexValueDate(Index1M,$H3516)</f>
        <v>64046</v>
      </c>
      <c r="J3516" s="52">
        <f>IFERROR(_xll.qlIndexFixing(Index1M,$H3516,TRUE,_xll.ohTrigger(RecalcTrigger,Trigger1M)),NA())</f>
        <v>2.3521354918125969E-2</v>
      </c>
      <c r="K3516" s="52">
        <f>IFERROR(_xll.qlIndexFixing(ONIndex1M,I3516,TRUE,_xll.ohTrigger(RecalcTrigger,Trigger1M)),NA())</f>
        <v>2.3498333241862568E-2</v>
      </c>
      <c r="L3516" s="52">
        <f>IFERROR(_xll.qlIndexFixing(Index3M,H3516,TRUE,_xll.ohTrigger(RecalcTrigger,Trigger3M)),NA())</f>
        <v>2.4631398757086947E-2</v>
      </c>
      <c r="M3516" s="52">
        <f>IFERROR(_xll.qlIndexFixing(ONIndex3M,I3516,TRUE,_xll.ohTrigger(RecalcTrigger,Trigger3M)),NA())</f>
        <v>2.4555036426017196E-2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2.5528110425394601E-2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2.6812806212745954E-2</v>
      </c>
    </row>
    <row r="3517" spans="2:17" x14ac:dyDescent="0.2">
      <c r="B3517" s="46" t="s">
        <v>51</v>
      </c>
      <c r="D3517" s="49">
        <f>_xll.qlCalendarAdvance(LocalCalendar,$D3516,B3517,"f",FALSE)</f>
        <v>64063</v>
      </c>
      <c r="E3517" s="49">
        <f>_xll.qlInterestRateIndexValueDate(IndexON,D3517)</f>
        <v>64063</v>
      </c>
      <c r="F3517" s="52">
        <f>IFERROR(_xll.qlIndexFixing(IndexON,D3517,TRUE,_xll.ohTrigger(RecalcTrigger,TriggerON)),NA())</f>
        <v>2.5305129979047436E-2</v>
      </c>
      <c r="H3517" s="49">
        <f>_xll.qlCalendarAdvance(IborCalendar,$H3516,B3517,"f",FALSE)</f>
        <v>64048</v>
      </c>
      <c r="I3517" s="49">
        <f>_xll.qlInterestRateIndexValueDate(Index1M,$H3517)</f>
        <v>64052</v>
      </c>
      <c r="J3517" s="52">
        <f>IFERROR(_xll.qlIndexFixing(Index1M,$H3517,TRUE,_xll.ohTrigger(RecalcTrigger,Trigger1M)),NA())</f>
        <v>2.3521354918128547E-2</v>
      </c>
      <c r="K3517" s="52">
        <f>IFERROR(_xll.qlIndexFixing(ONIndex1M,I3517,TRUE,_xll.ohTrigger(RecalcTrigger,Trigger1M)),NA())</f>
        <v>2.3498333241862568E-2</v>
      </c>
      <c r="L3517" s="52">
        <f>IFERROR(_xll.qlIndexFixing(Index3M,H3517,TRUE,_xll.ohTrigger(RecalcTrigger,Trigger3M)),NA())</f>
        <v>2.463139875708608E-2</v>
      </c>
      <c r="M3517" s="52">
        <f>IFERROR(_xll.qlIndexFixing(ONIndex3M,I3517,TRUE,_xll.ohTrigger(RecalcTrigger,Trigger3M)),NA())</f>
        <v>2.455503642593726E-2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2.5528110407249116E-2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2.6812806338405437E-2</v>
      </c>
    </row>
    <row r="3518" spans="2:17" x14ac:dyDescent="0.2">
      <c r="B3518" s="46" t="s">
        <v>51</v>
      </c>
      <c r="D3518" s="49">
        <f>_xll.qlCalendarAdvance(LocalCalendar,$D3517,B3518,"f",FALSE)</f>
        <v>64070</v>
      </c>
      <c r="E3518" s="49">
        <f>_xll.qlInterestRateIndexValueDate(IndexON,D3518)</f>
        <v>64070</v>
      </c>
      <c r="F3518" s="52">
        <f>IFERROR(_xll.qlIndexFixing(IndexON,D3518,TRUE,_xll.ohTrigger(RecalcTrigger,TriggerON)),NA())</f>
        <v>2.5304240708790005E-2</v>
      </c>
      <c r="H3518" s="49">
        <f>_xll.qlCalendarAdvance(IborCalendar,$H3517,B3518,"f",FALSE)</f>
        <v>64055</v>
      </c>
      <c r="I3518" s="49">
        <f>_xll.qlInterestRateIndexValueDate(Index1M,$H3518)</f>
        <v>64059</v>
      </c>
      <c r="J3518" s="52">
        <f>IFERROR(_xll.qlIndexFixing(Index1M,$H3518,TRUE,_xll.ohTrigger(RecalcTrigger,Trigger1M)),NA())</f>
        <v>2.3521354918128547E-2</v>
      </c>
      <c r="K3518" s="52">
        <f>IFERROR(_xll.qlIndexFixing(ONIndex1M,I3518,TRUE,_xll.ohTrigger(RecalcTrigger,Trigger1M)),NA())</f>
        <v>2.3498333241862568E-2</v>
      </c>
      <c r="L3518" s="52">
        <f>IFERROR(_xll.qlIndexFixing(Index3M,H3518,TRUE,_xll.ohTrigger(RecalcTrigger,Trigger3M)),NA())</f>
        <v>2.463139875708608E-2</v>
      </c>
      <c r="M3518" s="52">
        <f>IFERROR(_xll.qlIndexFixing(ONIndex3M,I3518,TRUE,_xll.ohTrigger(RecalcTrigger,Trigger3M)),NA())</f>
        <v>2.4555036426097132E-2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2.5528110387265102E-2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2.6812806477174433E-2</v>
      </c>
    </row>
    <row r="3519" spans="2:17" x14ac:dyDescent="0.2">
      <c r="B3519" s="46" t="s">
        <v>51</v>
      </c>
      <c r="D3519" s="49">
        <f>_xll.qlCalendarAdvance(LocalCalendar,$D3518,B3519,"f",FALSE)</f>
        <v>64077</v>
      </c>
      <c r="E3519" s="49">
        <f>_xll.qlInterestRateIndexValueDate(IndexON,D3519)</f>
        <v>64077</v>
      </c>
      <c r="F3519" s="52">
        <f>IFERROR(_xll.qlIndexFixing(IndexON,D3519,TRUE,_xll.ohTrigger(RecalcTrigger,TriggerON)),NA())</f>
        <v>2.5304240708790005E-2</v>
      </c>
      <c r="H3519" s="49">
        <f>_xll.qlCalendarAdvance(IborCalendar,$H3518,B3519,"f",FALSE)</f>
        <v>64062</v>
      </c>
      <c r="I3519" s="49">
        <f>_xll.qlInterestRateIndexValueDate(Index1M,$H3519)</f>
        <v>64067</v>
      </c>
      <c r="J3519" s="52">
        <f>IFERROR(_xll.qlIndexFixing(Index1M,$H3519,TRUE,_xll.ohTrigger(RecalcTrigger,Trigger1M)),NA())</f>
        <v>2.3521354918125969E-2</v>
      </c>
      <c r="K3519" s="52">
        <f>IFERROR(_xll.qlIndexFixing(ONIndex1M,I3519,TRUE,_xll.ohTrigger(RecalcTrigger,Trigger1M)),NA())</f>
        <v>2.3498333241862568E-2</v>
      </c>
      <c r="L3519" s="52">
        <f>IFERROR(_xll.qlIndexFixing(Index3M,H3519,TRUE,_xll.ohTrigger(RecalcTrigger,Trigger3M)),NA())</f>
        <v>2.463139875708608E-2</v>
      </c>
      <c r="M3519" s="52">
        <f>IFERROR(_xll.qlIndexFixing(ONIndex3M,I3519,TRUE,_xll.ohTrigger(RecalcTrigger,Trigger3M)),NA())</f>
        <v>2.4555036426097132E-2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2.5528110365682366E-2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2.6812806625535757E-2</v>
      </c>
    </row>
    <row r="3520" spans="2:17" x14ac:dyDescent="0.2">
      <c r="B3520" s="46" t="s">
        <v>51</v>
      </c>
      <c r="D3520" s="49">
        <f>_xll.qlCalendarAdvance(LocalCalendar,$D3519,B3520,"f",FALSE)</f>
        <v>64084</v>
      </c>
      <c r="E3520" s="49">
        <f>_xll.qlInterestRateIndexValueDate(IndexON,D3520)</f>
        <v>64084</v>
      </c>
      <c r="F3520" s="52">
        <f>IFERROR(_xll.qlIndexFixing(IndexON,D3520,TRUE,_xll.ohTrigger(RecalcTrigger,TriggerON)),NA())</f>
        <v>2.5304240708763359E-2</v>
      </c>
      <c r="H3520" s="49">
        <f>_xll.qlCalendarAdvance(IborCalendar,$H3519,B3520,"f",FALSE)</f>
        <v>64069</v>
      </c>
      <c r="I3520" s="49">
        <f>_xll.qlInterestRateIndexValueDate(Index1M,$H3520)</f>
        <v>64073</v>
      </c>
      <c r="J3520" s="52">
        <f>IFERROR(_xll.qlIndexFixing(Index1M,$H3520,TRUE,_xll.ohTrigger(RecalcTrigger,Trigger1M)),NA())</f>
        <v>2.3520587044580488E-2</v>
      </c>
      <c r="K3520" s="52">
        <f>IFERROR(_xll.qlIndexFixing(ONIndex1M,I3520,TRUE,_xll.ohTrigger(RecalcTrigger,Trigger1M)),NA())</f>
        <v>2.3498333241782632E-2</v>
      </c>
      <c r="L3520" s="52">
        <f>IFERROR(_xll.qlIndexFixing(Index3M,H3520,TRUE,_xll.ohTrigger(RecalcTrigger,Trigger3M)),NA())</f>
        <v>2.463139875708608E-2</v>
      </c>
      <c r="M3520" s="52">
        <f>IFERROR(_xll.qlIndexFixing(ONIndex3M,I3520,TRUE,_xll.ohTrigger(RecalcTrigger,Trigger3M)),NA())</f>
        <v>2.4555036426017196E-2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2.5528110350574451E-2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2.6812806729612504E-2</v>
      </c>
    </row>
    <row r="3521" spans="2:17" x14ac:dyDescent="0.2">
      <c r="B3521" s="46" t="s">
        <v>51</v>
      </c>
      <c r="D3521" s="49">
        <f>_xll.qlCalendarAdvance(LocalCalendar,$D3520,B3521,"f",FALSE)</f>
        <v>64091</v>
      </c>
      <c r="E3521" s="49">
        <f>_xll.qlInterestRateIndexValueDate(IndexON,D3521)</f>
        <v>64091</v>
      </c>
      <c r="F3521" s="52">
        <f>IFERROR(_xll.qlIndexFixing(IndexON,D3521,TRUE,_xll.ohTrigger(RecalcTrigger,TriggerON)),NA())</f>
        <v>2.530424070881665E-2</v>
      </c>
      <c r="H3521" s="49">
        <f>_xll.qlCalendarAdvance(IborCalendar,$H3520,B3521,"f",FALSE)</f>
        <v>64076</v>
      </c>
      <c r="I3521" s="49">
        <f>_xll.qlInterestRateIndexValueDate(Index1M,$H3521)</f>
        <v>64080</v>
      </c>
      <c r="J3521" s="52">
        <f>IFERROR(_xll.qlIndexFixing(Index1M,$H3521,TRUE,_xll.ohTrigger(RecalcTrigger,Trigger1M)),NA())</f>
        <v>2.3520587044577823E-2</v>
      </c>
      <c r="K3521" s="52">
        <f>IFERROR(_xll.qlIndexFixing(ONIndex1M,I3521,TRUE,_xll.ohTrigger(RecalcTrigger,Trigger1M)),NA())</f>
        <v>2.3498333241862568E-2</v>
      </c>
      <c r="L3521" s="52">
        <f>IFERROR(_xll.qlIndexFixing(Index3M,H3521,TRUE,_xll.ohTrigger(RecalcTrigger,Trigger3M)),NA())</f>
        <v>2.463139875708608E-2</v>
      </c>
      <c r="M3521" s="52">
        <f>IFERROR(_xll.qlIndexFixing(ONIndex3M,I3521,TRUE,_xll.ohTrigger(RecalcTrigger,Trigger3M)),NA())</f>
        <v>2.4555036426017196E-2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2.5528110334267495E-2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2.681280684344145E-2</v>
      </c>
    </row>
    <row r="3522" spans="2:17" x14ac:dyDescent="0.2">
      <c r="B3522" s="46" t="s">
        <v>51</v>
      </c>
      <c r="D3522" s="49">
        <f>_xll.qlCalendarAdvance(LocalCalendar,$D3521,B3522,"f",FALSE)</f>
        <v>64098</v>
      </c>
      <c r="E3522" s="49">
        <f>_xll.qlInterestRateIndexValueDate(IndexON,D3522)</f>
        <v>64098</v>
      </c>
      <c r="F3522" s="52">
        <f>IFERROR(_xll.qlIndexFixing(IndexON,D3522,TRUE,_xll.ohTrigger(RecalcTrigger,TriggerON)),NA())</f>
        <v>2.5304240708790005E-2</v>
      </c>
      <c r="H3522" s="49">
        <f>_xll.qlCalendarAdvance(IborCalendar,$H3521,B3522,"f",FALSE)</f>
        <v>64083</v>
      </c>
      <c r="I3522" s="49">
        <f>_xll.qlInterestRateIndexValueDate(Index1M,$H3522)</f>
        <v>64087</v>
      </c>
      <c r="J3522" s="52">
        <f>IFERROR(_xll.qlIndexFixing(Index1M,$H3522,TRUE,_xll.ohTrigger(RecalcTrigger,Trigger1M)),NA())</f>
        <v>2.3520587044583152E-2</v>
      </c>
      <c r="K3522" s="52">
        <f>IFERROR(_xll.qlIndexFixing(ONIndex1M,I3522,TRUE,_xll.ohTrigger(RecalcTrigger,Trigger1M)),NA())</f>
        <v>2.3498333241942504E-2</v>
      </c>
      <c r="L3522" s="52">
        <f>IFERROR(_xll.qlIndexFixing(Index3M,H3522,TRUE,_xll.ohTrigger(RecalcTrigger,Trigger3M)),NA())</f>
        <v>2.463139875708608E-2</v>
      </c>
      <c r="M3522" s="52">
        <f>IFERROR(_xll.qlIndexFixing(ONIndex3M,I3522,TRUE,_xll.ohTrigger(RecalcTrigger,Trigger3M)),NA())</f>
        <v>2.4555036426017196E-2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2.5528110318919772E-2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2.6812806948717238E-2</v>
      </c>
    </row>
    <row r="3523" spans="2:17" x14ac:dyDescent="0.2">
      <c r="B3523" s="46" t="s">
        <v>51</v>
      </c>
      <c r="D3523" s="49">
        <f>_xll.qlCalendarAdvance(LocalCalendar,$D3522,B3523,"f",FALSE)</f>
        <v>64105</v>
      </c>
      <c r="E3523" s="49">
        <f>_xll.qlInterestRateIndexValueDate(IndexON,D3523)</f>
        <v>64105</v>
      </c>
      <c r="F3523" s="52">
        <f>IFERROR(_xll.qlIndexFixing(IndexON,D3523,TRUE,_xll.ohTrigger(RecalcTrigger,TriggerON)),NA())</f>
        <v>2.5304240708790005E-2</v>
      </c>
      <c r="H3523" s="49">
        <f>_xll.qlCalendarAdvance(IborCalendar,$H3522,B3523,"f",FALSE)</f>
        <v>64090</v>
      </c>
      <c r="I3523" s="49">
        <f>_xll.qlInterestRateIndexValueDate(Index1M,$H3523)</f>
        <v>64094</v>
      </c>
      <c r="J3523" s="52">
        <f>IFERROR(_xll.qlIndexFixing(Index1M,$H3523,TRUE,_xll.ohTrigger(RecalcTrigger,Trigger1M)),NA())</f>
        <v>2.3520587044577823E-2</v>
      </c>
      <c r="K3523" s="52">
        <f>IFERROR(_xll.qlIndexFixing(ONIndex1M,I3523,TRUE,_xll.ohTrigger(RecalcTrigger,Trigger1M)),NA())</f>
        <v>2.3498333241862568E-2</v>
      </c>
      <c r="L3523" s="52">
        <f>IFERROR(_xll.qlIndexFixing(Index3M,H3523,TRUE,_xll.ohTrigger(RecalcTrigger,Trigger3M)),NA())</f>
        <v>2.4631398757086947E-2</v>
      </c>
      <c r="M3523" s="52">
        <f>IFERROR(_xll.qlIndexFixing(ONIndex3M,I3523,TRUE,_xll.ohTrigger(RecalcTrigger,Trigger3M)),NA())</f>
        <v>2.4555036426017196E-2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2.5528110305010898E-2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2.6812807045439868E-2</v>
      </c>
    </row>
    <row r="3524" spans="2:17" x14ac:dyDescent="0.2">
      <c r="B3524" s="46" t="s">
        <v>51</v>
      </c>
      <c r="D3524" s="49">
        <f>_xll.qlCalendarAdvance(LocalCalendar,$D3523,B3524,"f",FALSE)</f>
        <v>64112</v>
      </c>
      <c r="E3524" s="49">
        <f>_xll.qlInterestRateIndexValueDate(IndexON,D3524)</f>
        <v>64112</v>
      </c>
      <c r="F3524" s="52">
        <f>IFERROR(_xll.qlIndexFixing(IndexON,D3524,TRUE,_xll.ohTrigger(RecalcTrigger,TriggerON)),NA())</f>
        <v>2.5304240708790005E-2</v>
      </c>
      <c r="H3524" s="49">
        <f>_xll.qlCalendarAdvance(IborCalendar,$H3523,B3524,"f",FALSE)</f>
        <v>64097</v>
      </c>
      <c r="I3524" s="49">
        <f>_xll.qlInterestRateIndexValueDate(Index1M,$H3524)</f>
        <v>64101</v>
      </c>
      <c r="J3524" s="52">
        <f>IFERROR(_xll.qlIndexFixing(Index1M,$H3524,TRUE,_xll.ohTrigger(RecalcTrigger,Trigger1M)),NA())</f>
        <v>2.3521354918128547E-2</v>
      </c>
      <c r="K3524" s="52">
        <f>IFERROR(_xll.qlIndexFixing(ONIndex1M,I3524,TRUE,_xll.ohTrigger(RecalcTrigger,Trigger1M)),NA())</f>
        <v>2.3498333241862568E-2</v>
      </c>
      <c r="L3524" s="52">
        <f>IFERROR(_xll.qlIndexFixing(Index3M,H3524,TRUE,_xll.ohTrigger(RecalcTrigger,Trigger3M)),NA())</f>
        <v>2.4631398757086947E-2</v>
      </c>
      <c r="M3524" s="52">
        <f>IFERROR(_xll.qlIndexFixing(ONIndex3M,I3524,TRUE,_xll.ohTrigger(RecalcTrigger,Trigger3M)),NA())</f>
        <v>2.4555036426017196E-2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2.5528110292061257E-2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2.681280713400902E-2</v>
      </c>
    </row>
    <row r="3525" spans="2:17" x14ac:dyDescent="0.2">
      <c r="B3525" s="46" t="s">
        <v>51</v>
      </c>
      <c r="D3525" s="49">
        <f>_xll.qlCalendarAdvance(LocalCalendar,$D3524,B3525,"f",FALSE)</f>
        <v>64119</v>
      </c>
      <c r="E3525" s="49">
        <f>_xll.qlInterestRateIndexValueDate(IndexON,D3525)</f>
        <v>64119</v>
      </c>
      <c r="F3525" s="52">
        <f>IFERROR(_xll.qlIndexFixing(IndexON,D3525,TRUE,_xll.ohTrigger(RecalcTrigger,TriggerON)),NA())</f>
        <v>2.5304240708790005E-2</v>
      </c>
      <c r="H3525" s="49">
        <f>_xll.qlCalendarAdvance(IborCalendar,$H3524,B3525,"f",FALSE)</f>
        <v>64104</v>
      </c>
      <c r="I3525" s="49">
        <f>_xll.qlInterestRateIndexValueDate(Index1M,$H3525)</f>
        <v>64108</v>
      </c>
      <c r="J3525" s="52">
        <f>IFERROR(_xll.qlIndexFixing(Index1M,$H3525,TRUE,_xll.ohTrigger(RecalcTrigger,Trigger1M)),NA())</f>
        <v>2.3521354918125969E-2</v>
      </c>
      <c r="K3525" s="52">
        <f>IFERROR(_xll.qlIndexFixing(ONIndex1M,I3525,TRUE,_xll.ohTrigger(RecalcTrigger,Trigger1M)),NA())</f>
        <v>2.3498333241862568E-2</v>
      </c>
      <c r="L3525" s="52">
        <f>IFERROR(_xll.qlIndexFixing(Index3M,H3525,TRUE,_xll.ohTrigger(RecalcTrigger,Trigger3M)),NA())</f>
        <v>2.4631398757086947E-2</v>
      </c>
      <c r="M3525" s="52">
        <f>IFERROR(_xll.qlIndexFixing(ONIndex3M,I3525,TRUE,_xll.ohTrigger(RecalcTrigger,Trigger3M)),NA())</f>
        <v>2.4555036426017196E-2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2.5528110280630401E-2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2.6812807214344758E-2</v>
      </c>
    </row>
    <row r="3526" spans="2:17" x14ac:dyDescent="0.2">
      <c r="B3526" s="46" t="s">
        <v>51</v>
      </c>
      <c r="D3526" s="49">
        <f>_xll.qlCalendarAdvance(LocalCalendar,$D3525,B3526,"f",FALSE)</f>
        <v>64126</v>
      </c>
      <c r="E3526" s="49">
        <f>_xll.qlInterestRateIndexValueDate(IndexON,D3526)</f>
        <v>64126</v>
      </c>
      <c r="F3526" s="52">
        <f>IFERROR(_xll.qlIndexFixing(IndexON,D3526,TRUE,_xll.ohTrigger(RecalcTrigger,TriggerON)),NA())</f>
        <v>2.5304240708790005E-2</v>
      </c>
      <c r="H3526" s="49">
        <f>_xll.qlCalendarAdvance(IborCalendar,$H3525,B3526,"f",FALSE)</f>
        <v>64111</v>
      </c>
      <c r="I3526" s="49">
        <f>_xll.qlInterestRateIndexValueDate(Index1M,$H3526)</f>
        <v>64115</v>
      </c>
      <c r="J3526" s="52">
        <f>IFERROR(_xll.qlIndexFixing(Index1M,$H3526,TRUE,_xll.ohTrigger(RecalcTrigger,Trigger1M)),NA())</f>
        <v>2.3521354918125969E-2</v>
      </c>
      <c r="K3526" s="52">
        <f>IFERROR(_xll.qlIndexFixing(ONIndex1M,I3526,TRUE,_xll.ohTrigger(RecalcTrigger,Trigger1M)),NA())</f>
        <v>2.3498333241862568E-2</v>
      </c>
      <c r="L3526" s="52">
        <f>IFERROR(_xll.qlIndexFixing(Index3M,H3526,TRUE,_xll.ohTrigger(RecalcTrigger,Trigger3M)),NA())</f>
        <v>2.4631398757086947E-2</v>
      </c>
      <c r="M3526" s="52">
        <f>IFERROR(_xll.qlIndexFixing(ONIndex3M,I3526,TRUE,_xll.ohTrigger(RecalcTrigger,Trigger3M)),NA())</f>
        <v>2.4555036426097132E-2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2.5528110270158777E-2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2.6812807286207274E-2</v>
      </c>
    </row>
    <row r="3527" spans="2:17" x14ac:dyDescent="0.2">
      <c r="B3527" s="46" t="s">
        <v>51</v>
      </c>
      <c r="D3527" s="49">
        <f>_xll.qlCalendarAdvance(LocalCalendar,$D3526,B3527,"f",FALSE)</f>
        <v>64133</v>
      </c>
      <c r="E3527" s="49">
        <f>_xll.qlInterestRateIndexValueDate(IndexON,D3527)</f>
        <v>64133</v>
      </c>
      <c r="F3527" s="52">
        <f>IFERROR(_xll.qlIndexFixing(IndexON,D3527,TRUE,_xll.ohTrigger(RecalcTrigger,TriggerON)),NA())</f>
        <v>2.5304240708763359E-2</v>
      </c>
      <c r="H3527" s="49">
        <f>_xll.qlCalendarAdvance(IborCalendar,$H3526,B3527,"f",FALSE)</f>
        <v>64118</v>
      </c>
      <c r="I3527" s="49">
        <f>_xll.qlInterestRateIndexValueDate(Index1M,$H3527)</f>
        <v>64122</v>
      </c>
      <c r="J3527" s="52">
        <f>IFERROR(_xll.qlIndexFixing(Index1M,$H3527,TRUE,_xll.ohTrigger(RecalcTrigger,Trigger1M)),NA())</f>
        <v>2.3521354918128547E-2</v>
      </c>
      <c r="K3527" s="52">
        <f>IFERROR(_xll.qlIndexFixing(ONIndex1M,I3527,TRUE,_xll.ohTrigger(RecalcTrigger,Trigger1M)),NA())</f>
        <v>2.3498333241862568E-2</v>
      </c>
      <c r="L3527" s="52">
        <f>IFERROR(_xll.qlIndexFixing(Index3M,H3527,TRUE,_xll.ohTrigger(RecalcTrigger,Trigger3M)),NA())</f>
        <v>2.463139875708608E-2</v>
      </c>
      <c r="M3527" s="52">
        <f>IFERROR(_xll.qlIndexFixing(ONIndex3M,I3527,TRUE,_xll.ohTrigger(RecalcTrigger,Trigger3M)),NA())</f>
        <v>2.4555036426017196E-2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2.5528110261046066E-2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2.6812807349436696E-2</v>
      </c>
    </row>
    <row r="3528" spans="2:17" x14ac:dyDescent="0.2">
      <c r="B3528" s="46" t="s">
        <v>51</v>
      </c>
      <c r="D3528" s="49">
        <f>_xll.qlCalendarAdvance(LocalCalendar,$D3527,B3528,"f",FALSE)</f>
        <v>64140</v>
      </c>
      <c r="E3528" s="49">
        <f>_xll.qlInterestRateIndexValueDate(IndexON,D3528)</f>
        <v>64140</v>
      </c>
      <c r="F3528" s="52">
        <f>IFERROR(_xll.qlIndexFixing(IndexON,D3528,TRUE,_xll.ohTrigger(RecalcTrigger,TriggerON)),NA())</f>
        <v>2.530424070881665E-2</v>
      </c>
      <c r="H3528" s="49">
        <f>_xll.qlCalendarAdvance(IborCalendar,$H3527,B3528,"f",FALSE)</f>
        <v>64125</v>
      </c>
      <c r="I3528" s="49">
        <f>_xll.qlInterestRateIndexValueDate(Index1M,$H3528)</f>
        <v>64129</v>
      </c>
      <c r="J3528" s="52">
        <f>IFERROR(_xll.qlIndexFixing(Index1M,$H3528,TRUE,_xll.ohTrigger(RecalcTrigger,Trigger1M)),NA())</f>
        <v>2.3521354918128547E-2</v>
      </c>
      <c r="K3528" s="52">
        <f>IFERROR(_xll.qlIndexFixing(ONIndex1M,I3528,TRUE,_xll.ohTrigger(RecalcTrigger,Trigger1M)),NA())</f>
        <v>2.3498333241862568E-2</v>
      </c>
      <c r="L3528" s="52">
        <f>IFERROR(_xll.qlIndexFixing(Index3M,H3528,TRUE,_xll.ohTrigger(RecalcTrigger,Trigger3M)),NA())</f>
        <v>2.463139875708608E-2</v>
      </c>
      <c r="M3528" s="52">
        <f>IFERROR(_xll.qlIndexFixing(ONIndex3M,I3528,TRUE,_xll.ohTrigger(RecalcTrigger,Trigger3M)),NA())</f>
        <v>2.4555036426017196E-2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2.5528110253052461E-2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2.6812807404592576E-2</v>
      </c>
    </row>
    <row r="3529" spans="2:17" x14ac:dyDescent="0.2">
      <c r="B3529" s="46" t="s">
        <v>51</v>
      </c>
      <c r="D3529" s="49">
        <f>_xll.qlCalendarAdvance(LocalCalendar,$D3528,B3529,"f",FALSE)</f>
        <v>64147</v>
      </c>
      <c r="E3529" s="49">
        <f>_xll.qlInterestRateIndexValueDate(IndexON,D3529)</f>
        <v>64147</v>
      </c>
      <c r="F3529" s="52">
        <f>IFERROR(_xll.qlIndexFixing(IndexON,D3529,TRUE,_xll.ohTrigger(RecalcTrigger,TriggerON)),NA())</f>
        <v>2.5304240708790005E-2</v>
      </c>
      <c r="H3529" s="49">
        <f>_xll.qlCalendarAdvance(IborCalendar,$H3528,B3529,"f",FALSE)</f>
        <v>64132</v>
      </c>
      <c r="I3529" s="49">
        <f>_xll.qlInterestRateIndexValueDate(Index1M,$H3529)</f>
        <v>64136</v>
      </c>
      <c r="J3529" s="52">
        <f>IFERROR(_xll.qlIndexFixing(Index1M,$H3529,TRUE,_xll.ohTrigger(RecalcTrigger,Trigger1M)),NA())</f>
        <v>2.3521354918128547E-2</v>
      </c>
      <c r="K3529" s="52">
        <f>IFERROR(_xll.qlIndexFixing(ONIndex1M,I3529,TRUE,_xll.ohTrigger(RecalcTrigger,Trigger1M)),NA())</f>
        <v>2.3498333241862568E-2</v>
      </c>
      <c r="L3529" s="52">
        <f>IFERROR(_xll.qlIndexFixing(Index3M,H3529,TRUE,_xll.ohTrigger(RecalcTrigger,Trigger3M)),NA())</f>
        <v>2.463139875708608E-2</v>
      </c>
      <c r="M3529" s="52">
        <f>IFERROR(_xll.qlIndexFixing(ONIndex3M,I3529,TRUE,_xll.ohTrigger(RecalcTrigger,Trigger3M)),NA())</f>
        <v>2.4555036426097132E-2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2.5528110246337832E-2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2.6812807451195297E-2</v>
      </c>
    </row>
    <row r="3530" spans="2:17" x14ac:dyDescent="0.2">
      <c r="B3530" s="46" t="s">
        <v>51</v>
      </c>
      <c r="D3530" s="49">
        <f>_xll.qlCalendarAdvance(LocalCalendar,$D3529,B3530,"f",FALSE)</f>
        <v>64154</v>
      </c>
      <c r="E3530" s="49">
        <f>_xll.qlInterestRateIndexValueDate(IndexON,D3530)</f>
        <v>64154</v>
      </c>
      <c r="F3530" s="52">
        <f>IFERROR(_xll.qlIndexFixing(IndexON,D3530,TRUE,_xll.ohTrigger(RecalcTrigger,TriggerON)),NA())</f>
        <v>2.5304240708790005E-2</v>
      </c>
      <c r="H3530" s="49">
        <f>_xll.qlCalendarAdvance(IborCalendar,$H3529,B3530,"f",FALSE)</f>
        <v>64139</v>
      </c>
      <c r="I3530" s="49">
        <f>_xll.qlInterestRateIndexValueDate(Index1M,$H3530)</f>
        <v>64143</v>
      </c>
      <c r="J3530" s="52">
        <f>IFERROR(_xll.qlIndexFixing(Index1M,$H3530,TRUE,_xll.ohTrigger(RecalcTrigger,Trigger1M)),NA())</f>
        <v>2.3521354918125969E-2</v>
      </c>
      <c r="K3530" s="52">
        <f>IFERROR(_xll.qlIndexFixing(ONIndex1M,I3530,TRUE,_xll.ohTrigger(RecalcTrigger,Trigger1M)),NA())</f>
        <v>2.3498333241862568E-2</v>
      </c>
      <c r="L3530" s="52">
        <f>IFERROR(_xll.qlIndexFixing(Index3M,H3530,TRUE,_xll.ohTrigger(RecalcTrigger,Trigger3M)),NA())</f>
        <v>2.4631398757086947E-2</v>
      </c>
      <c r="M3530" s="52">
        <f>IFERROR(_xll.qlIndexFixing(ONIndex3M,I3530,TRUE,_xll.ohTrigger(RecalcTrigger,Trigger3M)),NA())</f>
        <v>2.4555036426017196E-2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2.5528110240822244E-2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2.6812807489484669E-2</v>
      </c>
    </row>
    <row r="3531" spans="2:17" x14ac:dyDescent="0.2">
      <c r="B3531" s="46" t="s">
        <v>51</v>
      </c>
      <c r="D3531" s="49">
        <f>_xll.qlCalendarAdvance(LocalCalendar,$D3530,B3531,"f",FALSE)</f>
        <v>64161</v>
      </c>
      <c r="E3531" s="49">
        <f>_xll.qlInterestRateIndexValueDate(IndexON,D3531)</f>
        <v>64161</v>
      </c>
      <c r="F3531" s="52">
        <f>IFERROR(_xll.qlIndexFixing(IndexON,D3531,TRUE,_xll.ohTrigger(RecalcTrigger,TriggerON)),NA())</f>
        <v>2.5305129979047436E-2</v>
      </c>
      <c r="H3531" s="49">
        <f>_xll.qlCalendarAdvance(IborCalendar,$H3530,B3531,"f",FALSE)</f>
        <v>64146</v>
      </c>
      <c r="I3531" s="49">
        <f>_xll.qlInterestRateIndexValueDate(Index1M,$H3531)</f>
        <v>64150</v>
      </c>
      <c r="J3531" s="52">
        <f>IFERROR(_xll.qlIndexFixing(Index1M,$H3531,TRUE,_xll.ohTrigger(RecalcTrigger,Trigger1M)),NA())</f>
        <v>2.3521354918128547E-2</v>
      </c>
      <c r="K3531" s="52">
        <f>IFERROR(_xll.qlIndexFixing(ONIndex1M,I3531,TRUE,_xll.ohTrigger(RecalcTrigger,Trigger1M)),NA())</f>
        <v>2.3498333241782632E-2</v>
      </c>
      <c r="L3531" s="52">
        <f>IFERROR(_xll.qlIndexFixing(Index3M,H3531,TRUE,_xll.ohTrigger(RecalcTrigger,Trigger3M)),NA())</f>
        <v>2.4631398757086947E-2</v>
      </c>
      <c r="M3531" s="52">
        <f>IFERROR(_xll.qlIndexFixing(ONIndex3M,I3531,TRUE,_xll.ohTrigger(RecalcTrigger,Trigger3M)),NA())</f>
        <v>2.4555036426017196E-2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2.5528110236425761E-2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2.6812807519460691E-2</v>
      </c>
    </row>
    <row r="3532" spans="2:17" x14ac:dyDescent="0.2">
      <c r="B3532" s="46" t="s">
        <v>51</v>
      </c>
      <c r="D3532" s="49">
        <f>_xll.qlCalendarAdvance(LocalCalendar,$D3531,B3532,"f",FALSE)</f>
        <v>64168</v>
      </c>
      <c r="E3532" s="49">
        <f>_xll.qlInterestRateIndexValueDate(IndexON,D3532)</f>
        <v>64168</v>
      </c>
      <c r="F3532" s="52">
        <f>IFERROR(_xll.qlIndexFixing(IndexON,D3532,TRUE,_xll.ohTrigger(RecalcTrigger,TriggerON)),NA())</f>
        <v>2.5304240708790005E-2</v>
      </c>
      <c r="H3532" s="49">
        <f>_xll.qlCalendarAdvance(IborCalendar,$H3531,B3532,"f",FALSE)</f>
        <v>64153</v>
      </c>
      <c r="I3532" s="49">
        <f>_xll.qlInterestRateIndexValueDate(Index1M,$H3532)</f>
        <v>64158</v>
      </c>
      <c r="J3532" s="52">
        <f>IFERROR(_xll.qlIndexFixing(Index1M,$H3532,TRUE,_xll.ohTrigger(RecalcTrigger,Trigger1M)),NA())</f>
        <v>2.3521354918128547E-2</v>
      </c>
      <c r="K3532" s="52">
        <f>IFERROR(_xll.qlIndexFixing(ONIndex1M,I3532,TRUE,_xll.ohTrigger(RecalcTrigger,Trigger1M)),NA())</f>
        <v>2.3498333241862568E-2</v>
      </c>
      <c r="L3532" s="52">
        <f>IFERROR(_xll.qlIndexFixing(Index3M,H3532,TRUE,_xll.ohTrigger(RecalcTrigger,Trigger3M)),NA())</f>
        <v>2.463139875708608E-2</v>
      </c>
      <c r="M3532" s="52">
        <f>IFERROR(_xll.qlIndexFixing(ONIndex3M,I3532,TRUE,_xll.ohTrigger(RecalcTrigger,Trigger3M)),NA())</f>
        <v>2.4555036426017196E-2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2.5528110232908574E-2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2.6812807543361572E-2</v>
      </c>
    </row>
    <row r="3533" spans="2:17" x14ac:dyDescent="0.2">
      <c r="B3533" s="46" t="s">
        <v>51</v>
      </c>
      <c r="D3533" s="49">
        <f>_xll.qlCalendarAdvance(LocalCalendar,$D3532,B3533,"f",FALSE)</f>
        <v>64175</v>
      </c>
      <c r="E3533" s="49">
        <f>_xll.qlInterestRateIndexValueDate(IndexON,D3533)</f>
        <v>64175</v>
      </c>
      <c r="F3533" s="52">
        <f>IFERROR(_xll.qlIndexFixing(IndexON,D3533,TRUE,_xll.ohTrigger(RecalcTrigger,TriggerON)),NA())</f>
        <v>2.5304240708790005E-2</v>
      </c>
      <c r="H3533" s="49">
        <f>_xll.qlCalendarAdvance(IborCalendar,$H3532,B3533,"f",FALSE)</f>
        <v>64160</v>
      </c>
      <c r="I3533" s="49">
        <f>_xll.qlInterestRateIndexValueDate(Index1M,$H3533)</f>
        <v>64165</v>
      </c>
      <c r="J3533" s="52">
        <f>IFERROR(_xll.qlIndexFixing(Index1M,$H3533,TRUE,_xll.ohTrigger(RecalcTrigger,Trigger1M)),NA())</f>
        <v>2.3520587044577823E-2</v>
      </c>
      <c r="K3533" s="52">
        <f>IFERROR(_xll.qlIndexFixing(ONIndex1M,I3533,TRUE,_xll.ohTrigger(RecalcTrigger,Trigger1M)),NA())</f>
        <v>2.3498333241862568E-2</v>
      </c>
      <c r="L3533" s="52">
        <f>IFERROR(_xll.qlIndexFixing(Index3M,H3533,TRUE,_xll.ohTrigger(RecalcTrigger,Trigger3M)),NA())</f>
        <v>2.4630557891786607E-2</v>
      </c>
      <c r="M3533" s="52">
        <f>IFERROR(_xll.qlIndexFixing(ONIndex3M,I3533,TRUE,_xll.ohTrigger(RecalcTrigger,Trigger3M)),NA())</f>
        <v>2.4555036426017196E-2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2.5528110231309853E-2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2.6812807555272045E-2</v>
      </c>
    </row>
    <row r="3534" spans="2:17" x14ac:dyDescent="0.2">
      <c r="B3534" s="46" t="s">
        <v>51</v>
      </c>
      <c r="D3534" s="49">
        <f>_xll.qlCalendarAdvance(LocalCalendar,$D3533,B3534,"f",FALSE)</f>
        <v>64182</v>
      </c>
      <c r="E3534" s="49">
        <f>_xll.qlInterestRateIndexValueDate(IndexON,D3534)</f>
        <v>64182</v>
      </c>
      <c r="F3534" s="52">
        <f>IFERROR(_xll.qlIndexFixing(IndexON,D3534,TRUE,_xll.ohTrigger(RecalcTrigger,TriggerON)),NA())</f>
        <v>2.530424070881665E-2</v>
      </c>
      <c r="H3534" s="49">
        <f>_xll.qlCalendarAdvance(IborCalendar,$H3533,B3534,"f",FALSE)</f>
        <v>64167</v>
      </c>
      <c r="I3534" s="49">
        <f>_xll.qlInterestRateIndexValueDate(Index1M,$H3534)</f>
        <v>64171</v>
      </c>
      <c r="J3534" s="52">
        <f>IFERROR(_xll.qlIndexFixing(Index1M,$H3534,TRUE,_xll.ohTrigger(RecalcTrigger,Trigger1M)),NA())</f>
        <v>2.3520587044580488E-2</v>
      </c>
      <c r="K3534" s="52">
        <f>IFERROR(_xll.qlIndexFixing(ONIndex1M,I3534,TRUE,_xll.ohTrigger(RecalcTrigger,Trigger1M)),NA())</f>
        <v>2.3498333241862568E-2</v>
      </c>
      <c r="L3534" s="52">
        <f>IFERROR(_xll.qlIndexFixing(Index3M,H3534,TRUE,_xll.ohTrigger(RecalcTrigger,Trigger3M)),NA())</f>
        <v>2.4630557891785726E-2</v>
      </c>
      <c r="M3534" s="52">
        <f>IFERROR(_xll.qlIndexFixing(ONIndex3M,I3534,TRUE,_xll.ohTrigger(RecalcTrigger,Trigger3M)),NA())</f>
        <v>2.4555036426017196E-2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2.5528110230670364E-2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2.6812807558869167E-2</v>
      </c>
    </row>
    <row r="3535" spans="2:17" x14ac:dyDescent="0.2">
      <c r="B3535" s="46" t="s">
        <v>51</v>
      </c>
      <c r="D3535" s="49">
        <f>_xll.qlCalendarAdvance(LocalCalendar,$D3534,B3535,"f",FALSE)</f>
        <v>64189</v>
      </c>
      <c r="E3535" s="49">
        <f>_xll.qlInterestRateIndexValueDate(IndexON,D3535)</f>
        <v>64189</v>
      </c>
      <c r="F3535" s="52">
        <f>IFERROR(_xll.qlIndexFixing(IndexON,D3535,TRUE,_xll.ohTrigger(RecalcTrigger,TriggerON)),NA())</f>
        <v>2.5304240708790005E-2</v>
      </c>
      <c r="H3535" s="49">
        <f>_xll.qlCalendarAdvance(IborCalendar,$H3534,B3535,"f",FALSE)</f>
        <v>64174</v>
      </c>
      <c r="I3535" s="49">
        <f>_xll.qlInterestRateIndexValueDate(Index1M,$H3535)</f>
        <v>64178</v>
      </c>
      <c r="J3535" s="52">
        <f>IFERROR(_xll.qlIndexFixing(Index1M,$H3535,TRUE,_xll.ohTrigger(RecalcTrigger,Trigger1M)),NA())</f>
        <v>2.3520587044577823E-2</v>
      </c>
      <c r="K3535" s="52">
        <f>IFERROR(_xll.qlIndexFixing(ONIndex1M,I3535,TRUE,_xll.ohTrigger(RecalcTrigger,Trigger1M)),NA())</f>
        <v>2.3498333241782632E-2</v>
      </c>
      <c r="L3535" s="52">
        <f>IFERROR(_xll.qlIndexFixing(Index3M,H3535,TRUE,_xll.ohTrigger(RecalcTrigger,Trigger3M)),NA())</f>
        <v>2.4630557891785726E-2</v>
      </c>
      <c r="M3535" s="52">
        <f>IFERROR(_xll.qlIndexFixing(ONIndex3M,I3535,TRUE,_xll.ohTrigger(RecalcTrigger,Trigger3M)),NA())</f>
        <v>2.455503642593726E-2</v>
      </c>
      <c r="N3535" s="52" t="e">
        <f>IFERROR(_xll.qlIndexFixing(Index6M,$H3535,TRUE,_xll.ohTrigger(RecalcTrigger,Trigger6M)),NA())</f>
        <v>#N/A</v>
      </c>
      <c r="O3535" s="52">
        <f>IFERROR(_xll.qlIndexFixing(ONIndex6M,I3535,TRUE,_xll.ohTrigger(RecalcTrigger,Trigger6M)),NA())</f>
        <v>2.5528110230750301E-2</v>
      </c>
      <c r="P3535" s="52" t="e">
        <f>IFERROR(_xll.qlIndexFixing(Index1Y,$H3535,TRUE,_xll.ohTrigger(RecalcTrigger,Trigger1Y)),NA())</f>
        <v>#N/A</v>
      </c>
      <c r="Q3535" s="52">
        <f>IFERROR(_xll.qlIndexFixing(ONIndex1Y,I3535,TRUE,_xll.ohTrigger(RecalcTrigger,Trigger1Y)),NA())</f>
        <v>2.6812807558949103E-2</v>
      </c>
    </row>
    <row r="3536" spans="2:17" x14ac:dyDescent="0.2">
      <c r="B3536" s="46" t="s">
        <v>51</v>
      </c>
      <c r="D3536" s="49">
        <f>_xll.qlCalendarAdvance(LocalCalendar,$D3535,B3536,"f",FALSE)</f>
        <v>64196</v>
      </c>
      <c r="E3536" s="49">
        <f>_xll.qlInterestRateIndexValueDate(IndexON,D3536)</f>
        <v>64196</v>
      </c>
      <c r="F3536" s="52">
        <f>IFERROR(_xll.qlIndexFixing(IndexON,D3536,TRUE,_xll.ohTrigger(RecalcTrigger,TriggerON)),NA())</f>
        <v>2.5304240708790005E-2</v>
      </c>
      <c r="H3536" s="49">
        <f>_xll.qlCalendarAdvance(IborCalendar,$H3535,B3536,"f",FALSE)</f>
        <v>64181</v>
      </c>
      <c r="I3536" s="49">
        <f>_xll.qlInterestRateIndexValueDate(Index1M,$H3536)</f>
        <v>64185</v>
      </c>
      <c r="J3536" s="52">
        <f>IFERROR(_xll.qlIndexFixing(Index1M,$H3536,TRUE,_xll.ohTrigger(RecalcTrigger,Trigger1M)),NA())</f>
        <v>2.3520587044580488E-2</v>
      </c>
      <c r="K3536" s="52">
        <f>IFERROR(_xll.qlIndexFixing(ONIndex1M,I3536,TRUE,_xll.ohTrigger(RecalcTrigger,Trigger1M)),NA())</f>
        <v>2.3498333241942504E-2</v>
      </c>
      <c r="L3536" s="52">
        <f>IFERROR(_xll.qlIndexFixing(Index3M,H3536,TRUE,_xll.ohTrigger(RecalcTrigger,Trigger3M)),NA())</f>
        <v>2.4630557891786607E-2</v>
      </c>
      <c r="M3536" s="52">
        <f>IFERROR(_xll.qlIndexFixing(ONIndex3M,I3536,TRUE,_xll.ohTrigger(RecalcTrigger,Trigger3M)),NA())</f>
        <v>2.4555036426097132E-2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64203</v>
      </c>
      <c r="E3537" s="50">
        <f>_xll.qlInterestRateIndexValueDate(IndexON,D3537)</f>
        <v>64203</v>
      </c>
      <c r="F3537" s="53">
        <f>IFERROR(_xll.qlIndexFixing(IndexON,D3537,TRUE,_xll.ohTrigger(RecalcTrigger,TriggerON)),NA())</f>
        <v>2.530512997906742E-2</v>
      </c>
      <c r="H3537" s="50">
        <f>_xll.qlCalendarAdvance(IborCalendar,$H3536,B3537,"f",FALSE)</f>
        <v>64188</v>
      </c>
      <c r="I3537" s="50">
        <f>_xll.qlInterestRateIndexValueDate(Index1M,$H3537)</f>
        <v>64192</v>
      </c>
      <c r="J3537" s="53">
        <f>IFERROR(_xll.qlIndexFixing(Index1M,$H3537,TRUE,_xll.ohTrigger(RecalcTrigger,Trigger1M)),NA())</f>
        <v>2.3521354918128547E-2</v>
      </c>
      <c r="K3537" s="53">
        <f>IFERROR(_xll.qlIndexFixing(ONIndex1M,I3537,TRUE,_xll.ohTrigger(RecalcTrigger,Trigger1M)),NA())</f>
        <v>2.3498333241862568E-2</v>
      </c>
      <c r="L3537" s="53">
        <f>IFERROR(_xll.qlIndexFixing(Index3M,H3537,TRUE,_xll.ohTrigger(RecalcTrigger,Trigger3M)),NA())</f>
        <v>2.4631398757086947E-2</v>
      </c>
      <c r="M3537" s="53">
        <f>IFERROR(_xll.qlIndexFixing(ONIndex3M,I3537,TRUE,_xll.ohTrigger(RecalcTrigger,Trigger3M)),NA())</f>
        <v>2.4555036426017196E-2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2015-09-08T06:53:05Z</dcterms:modified>
</cp:coreProperties>
</file>